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tis\OneDrive\작업 문서\KRX-한국거래소\KRX E+ 스토리지교체\"/>
    </mc:Choice>
  </mc:AlternateContent>
  <xr:revisionPtr revIDLastSave="3" documentId="8_{6D8137EA-3EE3-4012-8535-04280B4AE940}" xr6:coauthVersionLast="44" xr6:coauthVersionMax="44" xr10:uidLastSave="{10F28374-4095-4E4F-B4C9-0605B01C3D9B}"/>
  <bookViews>
    <workbookView xWindow="-120" yWindow="-120" windowWidth="29040" windowHeight="15840" tabRatio="785" firstSheet="4" activeTab="5" xr2:uid="{00000000-000D-0000-FFFF-FFFF00000000}"/>
  </bookViews>
  <sheets>
    <sheet name="스토리지-가상화현황" sheetId="4" state="hidden" r:id="rId1"/>
    <sheet name="스토리지-가상화현황(정렬)" sheetId="6" state="hidden" r:id="rId2"/>
    <sheet name="스토리지-가상화현황(정렬) (2)" sheetId="10" state="hidden" r:id="rId3"/>
    <sheet name="스토리지_가상화현황(정렬완료)" sheetId="11" state="hidden" r:id="rId4"/>
    <sheet name="naa정보-입력" sheetId="100" r:id="rId5"/>
    <sheet name="부산 DR_VMware" sheetId="93" r:id="rId6"/>
    <sheet name="Sheet2" sheetId="102" r:id="rId7"/>
    <sheet name="Sheet3" sheetId="103" r:id="rId8"/>
    <sheet name="vmx파일 수정용" sheetId="101" r:id="rId9"/>
    <sheet name="SAN포트현황" sheetId="13" state="hidden" r:id="rId10"/>
    <sheet name="가상화배치내역" sheetId="5" state="hidden" r:id="rId11"/>
    <sheet name="Hypervisor(SAN AS-IS)" sheetId="17" state="hidden" r:id="rId12"/>
    <sheet name="작업중" sheetId="2" state="hidden" r:id="rId13"/>
    <sheet name="스토리지_Port(AS-IS)" sheetId="18" state="hidden" r:id="rId14"/>
    <sheet name="스토리지_LUN(AS-IS)" sheetId="92" state="hidden" r:id="rId15"/>
    <sheet name="Veritas_LUN" sheetId="16" state="hidden" r:id="rId16"/>
    <sheet name="OS_Disk" sheetId="19" state="hidden" r:id="rId17"/>
    <sheet name="스토리지_Port(TO-BE)" sheetId="97" state="hidden" r:id="rId18"/>
    <sheet name="스토리지_LUN(TO-BE)" sheetId="96" state="hidden" r:id="rId19"/>
    <sheet name="부산데이터스토어" sheetId="20" state="hidden" r:id="rId20"/>
    <sheet name="부산all-원본" sheetId="21" state="hidden" r:id="rId21"/>
    <sheet name="부산all (2)" sheetId="23" state="hidden" r:id="rId22"/>
    <sheet name="호스트adapter" sheetId="24" state="hidden" r:id="rId23"/>
    <sheet name="active io" sheetId="29" state="hidden" r:id="rId24"/>
    <sheet name="가상화시스템" sheetId="95" state="hidden" r:id="rId25"/>
    <sheet name="Sheet1" sheetId="98" state="hidden" r:id="rId26"/>
  </sheets>
  <definedNames>
    <definedName name="_xlnm._FilterDatabase" localSheetId="11" hidden="1">'Hypervisor(SAN AS-IS)'!$A$42:$P$170</definedName>
    <definedName name="_xlnm._FilterDatabase" localSheetId="15" hidden="1">Veritas_LUN!$B$2:$K$487</definedName>
    <definedName name="_xlnm._FilterDatabase" localSheetId="10" hidden="1">가상화배치내역!$A$1:$J$446</definedName>
    <definedName name="_xlnm._FilterDatabase" localSheetId="24" hidden="1">가상화시스템!$A$1:$O$335</definedName>
    <definedName name="_xlnm._FilterDatabase" localSheetId="5" hidden="1">'부산 DR_VMware'!$A$5:$AL$613</definedName>
    <definedName name="_xlnm._FilterDatabase" localSheetId="14" hidden="1">'스토리지_LUN(AS-IS)'!$A$2:$J$541</definedName>
    <definedName name="주소" localSheetId="21">#REF!</definedName>
    <definedName name="주소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103" l="1"/>
  <c r="K3" i="103" l="1"/>
  <c r="K4" i="103"/>
  <c r="K5" i="103"/>
  <c r="K6" i="103"/>
  <c r="K7" i="103"/>
  <c r="K8" i="103"/>
  <c r="K9" i="103"/>
  <c r="K10" i="103"/>
  <c r="K11" i="103"/>
  <c r="K12" i="103"/>
  <c r="K13" i="103"/>
  <c r="K14" i="103"/>
  <c r="K15" i="103"/>
  <c r="K16" i="103"/>
  <c r="K17" i="103"/>
  <c r="K18" i="103"/>
  <c r="K19" i="103"/>
  <c r="K20" i="103"/>
  <c r="K21" i="103"/>
  <c r="K22" i="103"/>
  <c r="K23" i="103"/>
  <c r="K24" i="103"/>
  <c r="K25" i="103"/>
  <c r="K26" i="103"/>
  <c r="K27" i="103"/>
  <c r="K28" i="103"/>
  <c r="K29" i="103"/>
  <c r="K30" i="103"/>
  <c r="K31" i="103"/>
  <c r="K32" i="103"/>
  <c r="K33" i="103"/>
  <c r="K34" i="103"/>
  <c r="K35" i="103"/>
  <c r="K36" i="103"/>
  <c r="K37" i="103"/>
  <c r="K38" i="103"/>
  <c r="K39" i="103"/>
  <c r="K40" i="103"/>
  <c r="K41" i="103"/>
  <c r="K42" i="103"/>
  <c r="K43" i="103"/>
  <c r="K44" i="103"/>
  <c r="K45" i="103"/>
  <c r="K46" i="103"/>
  <c r="K47" i="103"/>
  <c r="K48" i="103"/>
  <c r="K49" i="103"/>
  <c r="K50" i="103"/>
  <c r="K51" i="103"/>
  <c r="K52" i="103"/>
  <c r="K53" i="103"/>
  <c r="K54" i="103"/>
  <c r="I3" i="103"/>
  <c r="I4" i="103"/>
  <c r="I5" i="103"/>
  <c r="I6" i="103"/>
  <c r="I7" i="103"/>
  <c r="I8" i="103"/>
  <c r="I9" i="103"/>
  <c r="I10" i="103"/>
  <c r="I11" i="103"/>
  <c r="I12" i="103"/>
  <c r="I13" i="103"/>
  <c r="I14" i="103"/>
  <c r="I15" i="103"/>
  <c r="I16" i="103"/>
  <c r="I17" i="103"/>
  <c r="I18" i="103"/>
  <c r="I19" i="103"/>
  <c r="I20" i="103"/>
  <c r="I21" i="103"/>
  <c r="I22" i="103"/>
  <c r="I23" i="103"/>
  <c r="I24" i="103"/>
  <c r="I25" i="103"/>
  <c r="I26" i="103"/>
  <c r="I27" i="103"/>
  <c r="I28" i="103"/>
  <c r="I29" i="103"/>
  <c r="I30" i="103"/>
  <c r="I31" i="103"/>
  <c r="I32" i="103"/>
  <c r="I33" i="103"/>
  <c r="I34" i="103"/>
  <c r="I35" i="103"/>
  <c r="I36" i="103"/>
  <c r="I37" i="103"/>
  <c r="I38" i="103"/>
  <c r="I39" i="103"/>
  <c r="I40" i="103"/>
  <c r="I41" i="103"/>
  <c r="I42" i="103"/>
  <c r="I43" i="103"/>
  <c r="I44" i="103"/>
  <c r="I45" i="103"/>
  <c r="I46" i="103"/>
  <c r="I47" i="103"/>
  <c r="I48" i="103"/>
  <c r="I49" i="103"/>
  <c r="I50" i="103"/>
  <c r="I51" i="103"/>
  <c r="I52" i="103"/>
  <c r="I53" i="103"/>
  <c r="I54" i="103"/>
  <c r="I2" i="103"/>
  <c r="H3" i="103"/>
  <c r="H4" i="103"/>
  <c r="H5" i="103"/>
  <c r="H6" i="103"/>
  <c r="H7" i="103"/>
  <c r="H8" i="103"/>
  <c r="H9" i="103"/>
  <c r="H10" i="103"/>
  <c r="H11" i="103"/>
  <c r="H12" i="103"/>
  <c r="H13" i="103"/>
  <c r="H14" i="103"/>
  <c r="H15" i="103"/>
  <c r="H16" i="103"/>
  <c r="H17" i="103"/>
  <c r="H18" i="103"/>
  <c r="H19" i="103"/>
  <c r="H20" i="103"/>
  <c r="H21" i="103"/>
  <c r="H22" i="103"/>
  <c r="H23" i="103"/>
  <c r="H24" i="103"/>
  <c r="H25" i="103"/>
  <c r="H26" i="103"/>
  <c r="H27" i="103"/>
  <c r="H28" i="103"/>
  <c r="H29" i="103"/>
  <c r="H30" i="103"/>
  <c r="H31" i="103"/>
  <c r="H32" i="103"/>
  <c r="H33" i="103"/>
  <c r="H34" i="103"/>
  <c r="H35" i="103"/>
  <c r="H36" i="103"/>
  <c r="H37" i="103"/>
  <c r="H38" i="103"/>
  <c r="H39" i="103"/>
  <c r="H40" i="103"/>
  <c r="H41" i="103"/>
  <c r="H42" i="103"/>
  <c r="H43" i="103"/>
  <c r="H44" i="103"/>
  <c r="H45" i="103"/>
  <c r="H46" i="103"/>
  <c r="H47" i="103"/>
  <c r="H48" i="103"/>
  <c r="H49" i="103"/>
  <c r="H50" i="103"/>
  <c r="H51" i="103"/>
  <c r="H52" i="103"/>
  <c r="H53" i="103"/>
  <c r="H54" i="103"/>
  <c r="H2" i="103"/>
  <c r="G9" i="101" l="1"/>
  <c r="G10" i="101"/>
  <c r="G11" i="101"/>
  <c r="G12" i="101"/>
  <c r="G13" i="101"/>
  <c r="G14" i="101"/>
  <c r="G15" i="101"/>
  <c r="G16" i="101"/>
  <c r="G17" i="101"/>
  <c r="G18" i="101"/>
  <c r="G19" i="101"/>
  <c r="G20" i="101"/>
  <c r="G21" i="101"/>
  <c r="G22" i="101"/>
  <c r="G23" i="101"/>
  <c r="G24" i="101"/>
  <c r="G25" i="101"/>
  <c r="G26" i="101"/>
  <c r="G27" i="101"/>
  <c r="G28" i="101"/>
  <c r="G29" i="101"/>
  <c r="G30" i="101"/>
  <c r="G31" i="101"/>
  <c r="G32" i="101"/>
  <c r="G8" i="101"/>
  <c r="B5" i="100"/>
  <c r="B6" i="100"/>
  <c r="B7" i="100"/>
  <c r="B8" i="100"/>
  <c r="B9" i="100"/>
  <c r="B10" i="100"/>
  <c r="B11" i="100"/>
  <c r="B12" i="100"/>
  <c r="B13" i="100"/>
  <c r="B14" i="100"/>
  <c r="B15" i="100"/>
  <c r="B16" i="100"/>
  <c r="B17" i="100"/>
  <c r="B18" i="100"/>
  <c r="B19" i="100"/>
  <c r="B20" i="100"/>
  <c r="B21" i="100"/>
  <c r="B22" i="100"/>
  <c r="B23" i="100"/>
  <c r="B24" i="100"/>
  <c r="B25" i="100"/>
  <c r="B26" i="100"/>
  <c r="B27" i="100"/>
  <c r="B28" i="100"/>
  <c r="B29" i="100"/>
  <c r="B30" i="100"/>
  <c r="B31" i="100"/>
  <c r="B32" i="100"/>
  <c r="B33" i="100"/>
  <c r="B34" i="100"/>
  <c r="B35" i="100"/>
  <c r="B36" i="100"/>
  <c r="B37" i="100"/>
  <c r="B38" i="100"/>
  <c r="B39" i="100"/>
  <c r="B40" i="100"/>
  <c r="B41" i="100"/>
  <c r="B42" i="100"/>
  <c r="B43" i="100"/>
  <c r="B44" i="100"/>
  <c r="B45" i="100"/>
  <c r="B46" i="100"/>
  <c r="B47" i="100"/>
  <c r="B48" i="100"/>
  <c r="B49" i="100"/>
  <c r="B50" i="100"/>
  <c r="B51" i="100"/>
  <c r="B52" i="100"/>
  <c r="B53" i="100"/>
  <c r="B54" i="100"/>
  <c r="B55" i="100"/>
  <c r="B56" i="100"/>
  <c r="B57" i="100"/>
  <c r="B58" i="100"/>
  <c r="B59" i="100"/>
  <c r="B60" i="100"/>
  <c r="B61" i="100"/>
  <c r="B62" i="100"/>
  <c r="B63" i="100"/>
  <c r="B64" i="100"/>
  <c r="B65" i="100"/>
  <c r="B66" i="100"/>
  <c r="B67" i="100"/>
  <c r="B68" i="100"/>
  <c r="B69" i="100"/>
  <c r="B70" i="100"/>
  <c r="B71" i="100"/>
  <c r="B72" i="100"/>
  <c r="B73" i="100"/>
  <c r="B74" i="100"/>
  <c r="B75" i="100"/>
  <c r="B76" i="100"/>
  <c r="B77" i="100"/>
  <c r="B78" i="100"/>
  <c r="B79" i="100"/>
  <c r="B80" i="100"/>
  <c r="B81" i="100"/>
  <c r="B82" i="100"/>
  <c r="B83" i="100"/>
  <c r="B84" i="100"/>
  <c r="B85" i="100"/>
  <c r="B86" i="100"/>
  <c r="B87" i="100"/>
  <c r="B88" i="100"/>
  <c r="B89" i="100"/>
  <c r="B90" i="100"/>
  <c r="B91" i="100"/>
  <c r="B92" i="100"/>
  <c r="B93" i="100"/>
  <c r="B94" i="100"/>
  <c r="B95" i="100"/>
  <c r="B96" i="100"/>
  <c r="B97" i="100"/>
  <c r="B98" i="100"/>
  <c r="B99" i="100"/>
  <c r="B100" i="100"/>
  <c r="B101" i="100"/>
  <c r="B102" i="100"/>
  <c r="B103" i="100"/>
  <c r="B104" i="100"/>
  <c r="B105" i="100"/>
  <c r="B106" i="100"/>
  <c r="B107" i="100"/>
  <c r="B108" i="100"/>
  <c r="B109" i="100"/>
  <c r="B110" i="100"/>
  <c r="B111" i="100"/>
  <c r="B112" i="100"/>
  <c r="B113" i="100"/>
  <c r="B114" i="100"/>
  <c r="B115" i="100"/>
  <c r="B116" i="100"/>
  <c r="B117" i="100"/>
  <c r="B118" i="100"/>
  <c r="B119" i="100"/>
  <c r="B120" i="100"/>
  <c r="B121" i="100"/>
  <c r="B122" i="100"/>
  <c r="B123" i="100"/>
  <c r="B124" i="100"/>
  <c r="B125" i="100"/>
  <c r="B126" i="100"/>
  <c r="B127" i="100"/>
  <c r="B128" i="100"/>
  <c r="B129" i="100"/>
  <c r="B130" i="100"/>
  <c r="B131" i="100"/>
  <c r="B132" i="100"/>
  <c r="B133" i="100"/>
  <c r="B134" i="100"/>
  <c r="B135" i="100"/>
  <c r="B136" i="100"/>
  <c r="B137" i="100"/>
  <c r="B138" i="100"/>
  <c r="B139" i="100"/>
  <c r="B140" i="100"/>
  <c r="B141" i="100"/>
  <c r="B142" i="100"/>
  <c r="B143" i="100"/>
  <c r="B144" i="100"/>
  <c r="B145" i="100"/>
  <c r="B146" i="100"/>
  <c r="B147" i="100"/>
  <c r="B148" i="100"/>
  <c r="B149" i="100"/>
  <c r="B150" i="100"/>
  <c r="B151" i="100"/>
  <c r="B152" i="100"/>
  <c r="B153" i="100"/>
  <c r="B154" i="100"/>
  <c r="B155" i="100"/>
  <c r="B156" i="100"/>
  <c r="B157" i="100"/>
  <c r="B158" i="100"/>
  <c r="B159" i="100"/>
  <c r="B160" i="100"/>
  <c r="B161" i="100"/>
  <c r="B162" i="100"/>
  <c r="B163" i="100"/>
  <c r="B164" i="100"/>
  <c r="B165" i="100"/>
  <c r="B166" i="100"/>
  <c r="B167" i="100"/>
  <c r="B168" i="100"/>
  <c r="B169" i="100"/>
  <c r="B170" i="100"/>
  <c r="B171" i="100"/>
  <c r="B172" i="100"/>
  <c r="B173" i="100"/>
  <c r="B174" i="100"/>
  <c r="B175" i="100"/>
  <c r="B176" i="100"/>
  <c r="B177" i="100"/>
  <c r="B178" i="100"/>
  <c r="B179" i="100"/>
  <c r="B180" i="100"/>
  <c r="B181" i="100"/>
  <c r="B182" i="100"/>
  <c r="B183" i="100"/>
  <c r="B184" i="100"/>
  <c r="B185" i="100"/>
  <c r="B186" i="100"/>
  <c r="B187" i="100"/>
  <c r="B188" i="100"/>
  <c r="B189" i="100"/>
  <c r="B190" i="100"/>
  <c r="B191" i="100"/>
  <c r="B192" i="100"/>
  <c r="B193" i="100"/>
  <c r="B194" i="100"/>
  <c r="B195" i="100"/>
  <c r="B196" i="100"/>
  <c r="B197" i="100"/>
  <c r="B198" i="100"/>
  <c r="B199" i="100"/>
  <c r="B200" i="100"/>
  <c r="B201" i="100"/>
  <c r="B202" i="100"/>
  <c r="B203" i="100"/>
  <c r="B204" i="100"/>
  <c r="B205" i="100"/>
  <c r="B206" i="100"/>
  <c r="B207" i="100"/>
  <c r="B208" i="100"/>
  <c r="B209" i="100"/>
  <c r="B210" i="100"/>
  <c r="B211" i="100"/>
  <c r="B212" i="100"/>
  <c r="B213" i="100"/>
  <c r="B214" i="100"/>
  <c r="B215" i="100"/>
  <c r="B216" i="100"/>
  <c r="B217" i="100"/>
  <c r="B218" i="100"/>
  <c r="B219" i="100"/>
  <c r="B220" i="100"/>
  <c r="B221" i="100"/>
  <c r="B222" i="100"/>
  <c r="B223" i="100"/>
  <c r="B224" i="100"/>
  <c r="B225" i="100"/>
  <c r="B226" i="100"/>
  <c r="B227" i="100"/>
  <c r="B228" i="100"/>
  <c r="B229" i="100"/>
  <c r="B230" i="100"/>
  <c r="B231" i="100"/>
  <c r="B232" i="100"/>
  <c r="B233" i="100"/>
  <c r="B234" i="100"/>
  <c r="B235" i="100"/>
  <c r="B236" i="100"/>
  <c r="B237" i="100"/>
  <c r="B238" i="100"/>
  <c r="B239" i="100"/>
  <c r="B240" i="100"/>
  <c r="B241" i="100"/>
  <c r="B242" i="100"/>
  <c r="B243" i="100"/>
  <c r="B244" i="100"/>
  <c r="B245" i="100"/>
  <c r="B246" i="100"/>
  <c r="B247" i="100"/>
  <c r="B248" i="100"/>
  <c r="B249" i="100"/>
  <c r="B250" i="100"/>
  <c r="B251" i="100"/>
  <c r="B252" i="100"/>
  <c r="B253" i="100"/>
  <c r="B254" i="100"/>
  <c r="B255" i="100"/>
  <c r="B256" i="100"/>
  <c r="B257" i="100"/>
  <c r="B258" i="100"/>
  <c r="B259" i="100"/>
  <c r="B260" i="100"/>
  <c r="B261" i="100"/>
  <c r="B262" i="100"/>
  <c r="B263" i="100"/>
  <c r="B264" i="100"/>
  <c r="B265" i="100"/>
  <c r="B266" i="100"/>
  <c r="B267" i="100"/>
  <c r="B268" i="100"/>
  <c r="B269" i="100"/>
  <c r="B270" i="100"/>
  <c r="B271" i="100"/>
  <c r="B272" i="100"/>
  <c r="B273" i="100"/>
  <c r="B274" i="100"/>
  <c r="B275" i="100"/>
  <c r="B276" i="100"/>
  <c r="B277" i="100"/>
  <c r="B278" i="100"/>
  <c r="B279" i="100"/>
  <c r="B280" i="100"/>
  <c r="B281" i="100"/>
  <c r="B282" i="100"/>
  <c r="B283" i="100"/>
  <c r="B284" i="100"/>
  <c r="B285" i="100"/>
  <c r="B286" i="100"/>
  <c r="B287" i="100"/>
  <c r="B288" i="100"/>
  <c r="B289" i="100"/>
  <c r="B290" i="100"/>
  <c r="B291" i="100"/>
  <c r="B292" i="100"/>
  <c r="B293" i="100"/>
  <c r="B294" i="100"/>
  <c r="B295" i="100"/>
  <c r="B296" i="100"/>
  <c r="B297" i="100"/>
  <c r="B298" i="100"/>
  <c r="B299" i="100"/>
  <c r="B300" i="100"/>
  <c r="B301" i="100"/>
  <c r="B302" i="100"/>
  <c r="B303" i="100"/>
  <c r="B304" i="100"/>
  <c r="B305" i="100"/>
  <c r="B306" i="100"/>
  <c r="B307" i="100"/>
  <c r="B308" i="100"/>
  <c r="B309" i="100"/>
  <c r="B310" i="100"/>
  <c r="B311" i="100"/>
  <c r="B312" i="100"/>
  <c r="B313" i="100"/>
  <c r="B314" i="100"/>
  <c r="B315" i="100"/>
  <c r="B316" i="100"/>
  <c r="B317" i="100"/>
  <c r="B318" i="100"/>
  <c r="B319" i="100"/>
  <c r="B320" i="100"/>
  <c r="B321" i="100"/>
  <c r="B322" i="100"/>
  <c r="B323" i="100"/>
  <c r="B324" i="100"/>
  <c r="B325" i="100"/>
  <c r="B326" i="100"/>
  <c r="B327" i="100"/>
  <c r="B328" i="100"/>
  <c r="B329" i="100"/>
  <c r="B330" i="100"/>
  <c r="B331" i="100"/>
  <c r="B332" i="100"/>
  <c r="B333" i="100"/>
  <c r="B334" i="100"/>
  <c r="B335" i="100"/>
  <c r="B336" i="100"/>
  <c r="B337" i="100"/>
  <c r="B338" i="100"/>
  <c r="B339" i="100"/>
  <c r="B340" i="100"/>
  <c r="B341" i="100"/>
  <c r="B342" i="100"/>
  <c r="B343" i="100"/>
  <c r="B344" i="100"/>
  <c r="B345" i="100"/>
  <c r="B346" i="100"/>
  <c r="B347" i="100"/>
  <c r="B348" i="100"/>
  <c r="B349" i="100"/>
  <c r="B4" i="100"/>
  <c r="B2" i="100" l="1"/>
  <c r="AM294" i="93"/>
  <c r="AM203" i="93"/>
  <c r="AM202" i="93"/>
  <c r="AM201" i="93"/>
  <c r="AM200" i="93"/>
  <c r="AM199" i="93"/>
  <c r="AM198" i="93"/>
  <c r="AM197" i="93"/>
  <c r="AM196" i="93"/>
  <c r="AM195" i="93"/>
  <c r="AM194" i="93"/>
  <c r="AM193" i="93"/>
  <c r="AM142" i="93"/>
  <c r="AM141" i="93"/>
  <c r="AM140" i="93"/>
  <c r="AM139" i="93"/>
  <c r="AM138" i="93"/>
  <c r="AM137" i="93"/>
  <c r="AM136" i="93"/>
  <c r="AM135" i="93"/>
  <c r="AM134" i="93"/>
  <c r="AM133" i="93"/>
  <c r="AM132" i="93"/>
  <c r="AM581" i="93"/>
  <c r="AM471" i="93" s="1"/>
  <c r="AM582" i="93"/>
  <c r="AM487" i="93" s="1"/>
  <c r="AM583" i="93"/>
  <c r="AM551" i="93" s="1"/>
  <c r="AM584" i="93"/>
  <c r="AM547" i="93" s="1"/>
  <c r="AM585" i="93"/>
  <c r="AM323" i="93" s="1"/>
  <c r="AM586" i="93"/>
  <c r="AM339" i="93" s="1"/>
  <c r="AM587" i="93"/>
  <c r="AM588" i="93"/>
  <c r="AM371" i="93" s="1"/>
  <c r="AM589" i="93"/>
  <c r="AM395" i="93" s="1"/>
  <c r="AM590" i="93"/>
  <c r="AM129" i="93" s="1"/>
  <c r="AM591" i="93"/>
  <c r="AM118" i="93" s="1"/>
  <c r="AM592" i="93"/>
  <c r="AM109" i="93" s="1"/>
  <c r="AM593" i="93"/>
  <c r="AM104" i="93" s="1"/>
  <c r="AM594" i="93"/>
  <c r="AM74" i="93" s="1"/>
  <c r="AM595" i="93"/>
  <c r="AM276" i="93" s="1"/>
  <c r="AM596" i="93"/>
  <c r="AM213" i="93" s="1"/>
  <c r="AM597" i="93"/>
  <c r="AM236" i="93" s="1"/>
  <c r="AM598" i="93"/>
  <c r="AM221" i="93" s="1"/>
  <c r="AM599" i="93"/>
  <c r="AM260" i="93" s="1"/>
  <c r="AM600" i="93"/>
  <c r="AM186" i="93" s="1"/>
  <c r="AM601" i="93"/>
  <c r="AM315" i="93" s="1"/>
  <c r="AM602" i="93"/>
  <c r="AM307" i="93" s="1"/>
  <c r="AM580" i="93"/>
  <c r="AM83" i="93" l="1"/>
  <c r="AM21" i="93"/>
  <c r="AM27" i="93"/>
  <c r="AM103" i="93"/>
  <c r="AM31" i="93"/>
  <c r="AM125" i="93"/>
  <c r="AM165" i="93"/>
  <c r="AM10" i="93"/>
  <c r="AM78" i="93"/>
  <c r="AM295" i="93"/>
  <c r="AM22" i="93"/>
  <c r="AM46" i="93"/>
  <c r="AM93" i="93"/>
  <c r="AM173" i="93"/>
  <c r="AM217" i="93"/>
  <c r="AM387" i="93"/>
  <c r="AM26" i="93"/>
  <c r="AM65" i="93"/>
  <c r="AM98" i="93"/>
  <c r="AM230" i="93"/>
  <c r="AM439" i="93"/>
  <c r="AM483" i="93"/>
  <c r="AM14" i="93"/>
  <c r="AM35" i="93"/>
  <c r="AM79" i="93"/>
  <c r="AM85" i="93"/>
  <c r="AM94" i="93"/>
  <c r="AM99" i="93"/>
  <c r="AM126" i="93"/>
  <c r="AM146" i="93"/>
  <c r="AM166" i="93"/>
  <c r="AM174" i="93"/>
  <c r="AM225" i="93"/>
  <c r="AM233" i="93"/>
  <c r="AM259" i="93"/>
  <c r="AM391" i="93"/>
  <c r="AM451" i="93"/>
  <c r="AM499" i="93"/>
  <c r="AM54" i="93"/>
  <c r="AM15" i="93"/>
  <c r="AM23" i="93"/>
  <c r="AM29" i="93"/>
  <c r="AM37" i="93"/>
  <c r="AM57" i="93"/>
  <c r="AM73" i="93"/>
  <c r="AM81" i="93"/>
  <c r="AM86" i="93"/>
  <c r="AM95" i="93"/>
  <c r="AM101" i="93"/>
  <c r="AM117" i="93"/>
  <c r="AM154" i="93"/>
  <c r="AM169" i="93"/>
  <c r="AM178" i="93"/>
  <c r="AM226" i="93"/>
  <c r="AM234" i="93"/>
  <c r="AM275" i="93"/>
  <c r="AM355" i="93"/>
  <c r="AM403" i="93"/>
  <c r="AM467" i="93"/>
  <c r="AM515" i="93"/>
  <c r="AM243" i="93"/>
  <c r="AM70" i="93"/>
  <c r="AM9" i="93"/>
  <c r="AM19" i="93"/>
  <c r="AM25" i="93"/>
  <c r="AM30" i="93"/>
  <c r="AM41" i="93"/>
  <c r="AM62" i="93"/>
  <c r="AM77" i="93"/>
  <c r="AM82" i="93"/>
  <c r="AM90" i="93"/>
  <c r="AM97" i="93"/>
  <c r="AM102" i="93"/>
  <c r="AM162" i="93"/>
  <c r="AM170" i="93"/>
  <c r="AM209" i="93"/>
  <c r="AM229" i="93"/>
  <c r="AM237" i="93"/>
  <c r="AM359" i="93"/>
  <c r="AM419" i="93"/>
  <c r="AM566" i="93"/>
  <c r="AM562" i="93"/>
  <c r="AM506" i="93"/>
  <c r="AM502" i="93"/>
  <c r="AM478" i="93"/>
  <c r="AM474" i="93"/>
  <c r="AM565" i="93"/>
  <c r="AM561" i="93"/>
  <c r="AM505" i="93"/>
  <c r="AM501" i="93"/>
  <c r="AM477" i="93"/>
  <c r="AM564" i="93"/>
  <c r="AM504" i="93"/>
  <c r="AM480" i="93"/>
  <c r="AM476" i="93"/>
  <c r="AM479" i="93"/>
  <c r="AM507" i="93"/>
  <c r="AM475" i="93"/>
  <c r="AM290" i="93"/>
  <c r="AM286" i="93"/>
  <c r="AM282" i="93"/>
  <c r="AM278" i="93"/>
  <c r="AM293" i="93"/>
  <c r="AM289" i="93"/>
  <c r="AM285" i="93"/>
  <c r="AM281" i="93"/>
  <c r="AM292" i="93"/>
  <c r="AM288" i="93"/>
  <c r="AM291" i="93"/>
  <c r="AM280" i="93"/>
  <c r="AM192" i="93"/>
  <c r="AM188" i="93"/>
  <c r="AM184" i="93"/>
  <c r="AM180" i="93"/>
  <c r="AM287" i="93"/>
  <c r="AM279" i="93"/>
  <c r="AM191" i="93"/>
  <c r="AM187" i="93"/>
  <c r="AM183" i="93"/>
  <c r="AM179" i="93"/>
  <c r="AM112" i="93"/>
  <c r="AM108" i="93"/>
  <c r="AM52" i="93"/>
  <c r="AM48" i="93"/>
  <c r="AM44" i="93"/>
  <c r="AM47" i="93"/>
  <c r="AM115" i="93"/>
  <c r="AM111" i="93"/>
  <c r="AM107" i="93"/>
  <c r="AM51" i="93"/>
  <c r="AM546" i="93"/>
  <c r="AM542" i="93"/>
  <c r="AM538" i="93"/>
  <c r="AM534" i="93"/>
  <c r="AM530" i="93"/>
  <c r="AM526" i="93"/>
  <c r="AM522" i="93"/>
  <c r="AM518" i="93"/>
  <c r="AM514" i="93"/>
  <c r="AM510" i="93"/>
  <c r="AM549" i="93"/>
  <c r="AM545" i="93"/>
  <c r="AM541" i="93"/>
  <c r="AM537" i="93"/>
  <c r="AM533" i="93"/>
  <c r="AM529" i="93"/>
  <c r="AM525" i="93"/>
  <c r="AM521" i="93"/>
  <c r="AM517" i="93"/>
  <c r="AM513" i="93"/>
  <c r="AM509" i="93"/>
  <c r="AM548" i="93"/>
  <c r="AM544" i="93"/>
  <c r="AM540" i="93"/>
  <c r="AM536" i="93"/>
  <c r="AM532" i="93"/>
  <c r="AM528" i="93"/>
  <c r="AM524" i="93"/>
  <c r="AM520" i="93"/>
  <c r="AM516" i="93"/>
  <c r="AM512" i="93"/>
  <c r="AM508" i="93"/>
  <c r="AM543" i="93"/>
  <c r="AM527" i="93"/>
  <c r="AM511" i="93"/>
  <c r="AM539" i="93"/>
  <c r="AM523" i="93"/>
  <c r="AM49" i="93"/>
  <c r="AM149" i="93"/>
  <c r="AM157" i="93"/>
  <c r="AM181" i="93"/>
  <c r="AM189" i="93"/>
  <c r="AM210" i="93"/>
  <c r="AM218" i="93"/>
  <c r="AM244" i="93"/>
  <c r="AM327" i="93"/>
  <c r="AM423" i="93"/>
  <c r="AM455" i="93"/>
  <c r="AM519" i="93"/>
  <c r="AM266" i="93"/>
  <c r="AM262" i="93"/>
  <c r="AM258" i="93"/>
  <c r="AM246" i="93"/>
  <c r="AM242" i="93"/>
  <c r="AM265" i="93"/>
  <c r="AM261" i="93"/>
  <c r="AM245" i="93"/>
  <c r="AM241" i="93"/>
  <c r="AM264" i="93"/>
  <c r="AM248" i="93"/>
  <c r="AM240" i="93"/>
  <c r="AM263" i="93"/>
  <c r="AM247" i="93"/>
  <c r="AM239" i="93"/>
  <c r="AM274" i="93"/>
  <c r="AM270" i="93"/>
  <c r="AM254" i="93"/>
  <c r="AM250" i="93"/>
  <c r="AM277" i="93"/>
  <c r="AM273" i="93"/>
  <c r="AM269" i="93"/>
  <c r="AM257" i="93"/>
  <c r="AM253" i="93"/>
  <c r="AM249" i="93"/>
  <c r="AM272" i="93"/>
  <c r="AM256" i="93"/>
  <c r="AM271" i="93"/>
  <c r="AM255" i="93"/>
  <c r="AM124" i="93"/>
  <c r="AM120" i="93"/>
  <c r="AM116" i="93"/>
  <c r="AM40" i="93"/>
  <c r="AM36" i="93"/>
  <c r="AM123" i="93"/>
  <c r="AM119" i="93"/>
  <c r="AM434" i="93"/>
  <c r="AM430" i="93"/>
  <c r="AM426" i="93"/>
  <c r="AM354" i="93"/>
  <c r="AM350" i="93"/>
  <c r="AM346" i="93"/>
  <c r="AM433" i="93"/>
  <c r="AM429" i="93"/>
  <c r="AM425" i="93"/>
  <c r="AM353" i="93"/>
  <c r="AM349" i="93"/>
  <c r="AM345" i="93"/>
  <c r="AM432" i="93"/>
  <c r="AM428" i="93"/>
  <c r="AM352" i="93"/>
  <c r="AM348" i="93"/>
  <c r="AM344" i="93"/>
  <c r="AM431" i="93"/>
  <c r="AM351" i="93"/>
  <c r="AM427" i="93"/>
  <c r="AM347" i="93"/>
  <c r="AM578" i="93"/>
  <c r="AM574" i="93"/>
  <c r="AM570" i="93"/>
  <c r="AM558" i="93"/>
  <c r="AM554" i="93"/>
  <c r="AM550" i="93"/>
  <c r="AM450" i="93"/>
  <c r="AM446" i="93"/>
  <c r="AM577" i="93"/>
  <c r="AM573" i="93"/>
  <c r="AM569" i="93"/>
  <c r="AM557" i="93"/>
  <c r="AM553" i="93"/>
  <c r="AM453" i="93"/>
  <c r="AM449" i="93"/>
  <c r="AM445" i="93"/>
  <c r="AM576" i="93"/>
  <c r="AM572" i="93"/>
  <c r="AM568" i="93"/>
  <c r="AM560" i="93"/>
  <c r="AM556" i="93"/>
  <c r="AM552" i="93"/>
  <c r="AM452" i="93"/>
  <c r="AM448" i="93"/>
  <c r="AM444" i="93"/>
  <c r="AM575" i="93"/>
  <c r="AM559" i="93"/>
  <c r="AM447" i="93"/>
  <c r="AM571" i="93"/>
  <c r="AM555" i="93"/>
  <c r="AM443" i="93"/>
  <c r="AM6" i="93"/>
  <c r="AM11" i="93"/>
  <c r="AM17" i="93"/>
  <c r="AM33" i="93"/>
  <c r="AM38" i="93"/>
  <c r="AM43" i="93"/>
  <c r="AM50" i="93"/>
  <c r="AM58" i="93"/>
  <c r="AM66" i="93"/>
  <c r="AM105" i="93"/>
  <c r="AM113" i="93"/>
  <c r="AM121" i="93"/>
  <c r="AM150" i="93"/>
  <c r="AM158" i="93"/>
  <c r="AM182" i="93"/>
  <c r="AM190" i="93"/>
  <c r="AM205" i="93"/>
  <c r="AM251" i="93"/>
  <c r="AM267" i="93"/>
  <c r="AM283" i="93"/>
  <c r="AM435" i="93"/>
  <c r="AM531" i="93"/>
  <c r="AM563" i="93"/>
  <c r="AM212" i="93"/>
  <c r="AM208" i="93"/>
  <c r="AM204" i="93"/>
  <c r="AM152" i="93"/>
  <c r="AM148" i="93"/>
  <c r="AM144" i="93"/>
  <c r="AM211" i="93"/>
  <c r="AM207" i="93"/>
  <c r="AM151" i="93"/>
  <c r="AM147" i="93"/>
  <c r="AM143" i="93"/>
  <c r="AM422" i="93"/>
  <c r="AM418" i="93"/>
  <c r="AM414" i="93"/>
  <c r="AM378" i="93"/>
  <c r="AM374" i="93"/>
  <c r="AM334" i="93"/>
  <c r="AM330" i="93"/>
  <c r="AM326" i="93"/>
  <c r="AM421" i="93"/>
  <c r="AM417" i="93"/>
  <c r="AM381" i="93"/>
  <c r="AM377" i="93"/>
  <c r="AM373" i="93"/>
  <c r="AM333" i="93"/>
  <c r="AM329" i="93"/>
  <c r="AM325" i="93"/>
  <c r="AM424" i="93"/>
  <c r="AM420" i="93"/>
  <c r="AM416" i="93"/>
  <c r="AM380" i="93"/>
  <c r="AM376" i="93"/>
  <c r="AM372" i="93"/>
  <c r="AM332" i="93"/>
  <c r="AM328" i="93"/>
  <c r="AM324" i="93"/>
  <c r="AM415" i="93"/>
  <c r="AM379" i="93"/>
  <c r="AM331" i="93"/>
  <c r="AM42" i="93"/>
  <c r="AM110" i="93"/>
  <c r="AM302" i="93"/>
  <c r="AM298" i="93"/>
  <c r="AM313" i="93"/>
  <c r="AM309" i="93"/>
  <c r="AM301" i="93"/>
  <c r="AM297" i="93"/>
  <c r="AM312" i="93"/>
  <c r="AM308" i="93"/>
  <c r="AM300" i="93"/>
  <c r="AM296" i="93"/>
  <c r="AM224" i="93"/>
  <c r="AM220" i="93"/>
  <c r="AM216" i="93"/>
  <c r="AM164" i="93"/>
  <c r="AM160" i="93"/>
  <c r="AM156" i="93"/>
  <c r="AM223" i="93"/>
  <c r="AM219" i="93"/>
  <c r="AM215" i="93"/>
  <c r="AM163" i="93"/>
  <c r="AM159" i="93"/>
  <c r="AM155" i="93"/>
  <c r="AM72" i="93"/>
  <c r="AM68" i="93"/>
  <c r="AM64" i="93"/>
  <c r="AM60" i="93"/>
  <c r="AM20" i="93"/>
  <c r="AM16" i="93"/>
  <c r="AM12" i="93"/>
  <c r="AM8" i="93"/>
  <c r="AM71" i="93"/>
  <c r="AM63" i="93"/>
  <c r="AM75" i="93"/>
  <c r="AM67" i="93"/>
  <c r="AM128" i="93"/>
  <c r="AM92" i="93"/>
  <c r="AM88" i="93"/>
  <c r="AM56" i="93"/>
  <c r="AM87" i="93"/>
  <c r="AM55" i="93"/>
  <c r="AM131" i="93"/>
  <c r="AM127" i="93"/>
  <c r="AM91" i="93"/>
  <c r="AM59" i="93"/>
  <c r="AM410" i="93"/>
  <c r="AM406" i="93"/>
  <c r="AM342" i="93"/>
  <c r="AM338" i="93"/>
  <c r="AM413" i="93"/>
  <c r="AM409" i="93"/>
  <c r="AM405" i="93"/>
  <c r="AM341" i="93"/>
  <c r="AM337" i="93"/>
  <c r="AM412" i="93"/>
  <c r="AM408" i="93"/>
  <c r="AM340" i="93"/>
  <c r="AM336" i="93"/>
  <c r="AM335" i="93"/>
  <c r="AM411" i="93"/>
  <c r="AM490" i="93"/>
  <c r="AM486" i="93"/>
  <c r="AM482" i="93"/>
  <c r="AM462" i="93"/>
  <c r="AM458" i="93"/>
  <c r="AM454" i="93"/>
  <c r="AM489" i="93"/>
  <c r="AM485" i="93"/>
  <c r="AM481" i="93"/>
  <c r="AM461" i="93"/>
  <c r="AM457" i="93"/>
  <c r="AM488" i="93"/>
  <c r="AM484" i="93"/>
  <c r="AM464" i="93"/>
  <c r="AM460" i="93"/>
  <c r="AM456" i="93"/>
  <c r="AM463" i="93"/>
  <c r="AM491" i="93"/>
  <c r="AM459" i="93"/>
  <c r="AM7" i="93"/>
  <c r="AM13" i="93"/>
  <c r="AM18" i="93"/>
  <c r="AM34" i="93"/>
  <c r="AM39" i="93"/>
  <c r="AM45" i="93"/>
  <c r="AM53" i="93"/>
  <c r="AM61" i="93"/>
  <c r="AM69" i="93"/>
  <c r="AM89" i="93"/>
  <c r="AM106" i="93"/>
  <c r="AM114" i="93"/>
  <c r="AM122" i="93"/>
  <c r="AM130" i="93"/>
  <c r="AM145" i="93"/>
  <c r="AM153" i="93"/>
  <c r="AM161" i="93"/>
  <c r="AM177" i="93"/>
  <c r="AM185" i="93"/>
  <c r="AM206" i="93"/>
  <c r="AM214" i="93"/>
  <c r="AM222" i="93"/>
  <c r="AM238" i="93"/>
  <c r="AM252" i="93"/>
  <c r="AM268" i="93"/>
  <c r="AM284" i="93"/>
  <c r="AM311" i="93"/>
  <c r="AM343" i="93"/>
  <c r="AM375" i="93"/>
  <c r="AM407" i="93"/>
  <c r="AM503" i="93"/>
  <c r="AM535" i="93"/>
  <c r="AM567" i="93"/>
  <c r="AM167" i="93"/>
  <c r="AM171" i="93"/>
  <c r="AM175" i="93"/>
  <c r="AM227" i="93"/>
  <c r="AM231" i="93"/>
  <c r="AM235" i="93"/>
  <c r="AM299" i="93"/>
  <c r="AM363" i="93"/>
  <c r="AM314" i="93"/>
  <c r="AM310" i="93"/>
  <c r="AM306" i="93"/>
  <c r="AM305" i="93"/>
  <c r="AM316" i="93"/>
  <c r="AM304" i="93"/>
  <c r="AM402" i="93"/>
  <c r="AM398" i="93"/>
  <c r="AM394" i="93"/>
  <c r="AM390" i="93"/>
  <c r="AM370" i="93"/>
  <c r="AM366" i="93"/>
  <c r="AM362" i="93"/>
  <c r="AM358" i="93"/>
  <c r="AM401" i="93"/>
  <c r="AM397" i="93"/>
  <c r="AM393" i="93"/>
  <c r="AM389" i="93"/>
  <c r="AM369" i="93"/>
  <c r="AM365" i="93"/>
  <c r="AM361" i="93"/>
  <c r="AM357" i="93"/>
  <c r="AM404" i="93"/>
  <c r="AM400" i="93"/>
  <c r="AM396" i="93"/>
  <c r="AM392" i="93"/>
  <c r="AM368" i="93"/>
  <c r="AM364" i="93"/>
  <c r="AM360" i="93"/>
  <c r="AM356" i="93"/>
  <c r="AM442" i="93"/>
  <c r="AM438" i="93"/>
  <c r="AM386" i="93"/>
  <c r="AM382" i="93"/>
  <c r="AM322" i="93"/>
  <c r="AM318" i="93"/>
  <c r="AM441" i="93"/>
  <c r="AM437" i="93"/>
  <c r="AM385" i="93"/>
  <c r="AM321" i="93"/>
  <c r="AM317" i="93"/>
  <c r="AM440" i="93"/>
  <c r="AM436" i="93"/>
  <c r="AM388" i="93"/>
  <c r="AM384" i="93"/>
  <c r="AM320" i="93"/>
  <c r="AM498" i="93"/>
  <c r="AM494" i="93"/>
  <c r="AM470" i="93"/>
  <c r="AM466" i="93"/>
  <c r="AM497" i="93"/>
  <c r="AM493" i="93"/>
  <c r="AM473" i="93"/>
  <c r="AM469" i="93"/>
  <c r="AM465" i="93"/>
  <c r="AM500" i="93"/>
  <c r="AM496" i="93"/>
  <c r="AM492" i="93"/>
  <c r="AM472" i="93"/>
  <c r="AM468" i="93"/>
  <c r="AM24" i="93"/>
  <c r="AM28" i="93"/>
  <c r="AM32" i="93"/>
  <c r="AM76" i="93"/>
  <c r="AM80" i="93"/>
  <c r="AM84" i="93"/>
  <c r="AM96" i="93"/>
  <c r="AM100" i="93"/>
  <c r="AM168" i="93"/>
  <c r="AM172" i="93"/>
  <c r="AM176" i="93"/>
  <c r="AM228" i="93"/>
  <c r="AM232" i="93"/>
  <c r="AM303" i="93"/>
  <c r="AM319" i="93"/>
  <c r="AM367" i="93"/>
  <c r="AM383" i="93"/>
  <c r="AM399" i="93"/>
  <c r="AM495" i="93"/>
  <c r="E3" i="96" l="1"/>
  <c r="E4" i="96"/>
  <c r="E5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260" i="96"/>
  <c r="E261" i="96"/>
  <c r="E262" i="96"/>
  <c r="E263" i="96"/>
  <c r="E264" i="96"/>
  <c r="E265" i="96"/>
  <c r="E266" i="96"/>
  <c r="E267" i="96"/>
  <c r="E268" i="96"/>
  <c r="E269" i="96"/>
  <c r="E270" i="96"/>
  <c r="E271" i="96"/>
  <c r="E272" i="96"/>
  <c r="E273" i="96"/>
  <c r="E274" i="96"/>
  <c r="E275" i="96"/>
  <c r="E276" i="96"/>
  <c r="E277" i="96"/>
  <c r="E278" i="96"/>
  <c r="E279" i="96"/>
  <c r="E280" i="96"/>
  <c r="E281" i="96"/>
  <c r="E282" i="96"/>
  <c r="E283" i="96"/>
  <c r="E284" i="96"/>
  <c r="E285" i="96"/>
  <c r="E286" i="96"/>
  <c r="E287" i="96"/>
  <c r="E288" i="96"/>
  <c r="E289" i="96"/>
  <c r="E290" i="96"/>
  <c r="E291" i="96"/>
  <c r="E292" i="96"/>
  <c r="E293" i="96"/>
  <c r="E294" i="96"/>
  <c r="E295" i="96"/>
  <c r="E296" i="96"/>
  <c r="E297" i="96"/>
  <c r="E298" i="96"/>
  <c r="E299" i="96"/>
  <c r="E300" i="96"/>
  <c r="E301" i="96"/>
  <c r="E302" i="96"/>
  <c r="E303" i="96"/>
  <c r="E304" i="96"/>
  <c r="E305" i="96"/>
  <c r="E306" i="96"/>
  <c r="E307" i="96"/>
  <c r="E308" i="96"/>
  <c r="E309" i="96"/>
  <c r="E310" i="96"/>
  <c r="E311" i="96"/>
  <c r="E312" i="96"/>
  <c r="E313" i="96"/>
  <c r="E314" i="96"/>
  <c r="E315" i="96"/>
  <c r="E316" i="96"/>
  <c r="E317" i="96"/>
  <c r="E318" i="96"/>
  <c r="E319" i="96"/>
  <c r="E320" i="96"/>
  <c r="E321" i="96"/>
  <c r="E322" i="96"/>
  <c r="E323" i="96"/>
  <c r="E324" i="96"/>
  <c r="E325" i="96"/>
  <c r="E326" i="96"/>
  <c r="E327" i="96"/>
  <c r="E328" i="96"/>
  <c r="E329" i="96"/>
  <c r="E330" i="96"/>
  <c r="E331" i="96"/>
  <c r="E332" i="96"/>
  <c r="E333" i="96"/>
  <c r="E334" i="96"/>
  <c r="E335" i="96"/>
  <c r="E336" i="96"/>
  <c r="E337" i="96"/>
  <c r="E338" i="96"/>
  <c r="E339" i="96"/>
  <c r="E340" i="96"/>
  <c r="E341" i="96"/>
  <c r="E342" i="96"/>
  <c r="E343" i="96"/>
  <c r="E344" i="96"/>
  <c r="E345" i="96"/>
  <c r="E346" i="96"/>
  <c r="E347" i="96"/>
  <c r="E2" i="96"/>
  <c r="B2" i="96"/>
  <c r="B3" i="96"/>
  <c r="B4" i="96"/>
  <c r="B5" i="96"/>
  <c r="B6" i="96"/>
  <c r="B7" i="96"/>
  <c r="B8" i="96"/>
  <c r="B9" i="96"/>
  <c r="B10" i="96"/>
  <c r="B11" i="96"/>
  <c r="B12" i="96"/>
  <c r="B13" i="96"/>
  <c r="B14" i="96"/>
  <c r="B15" i="96"/>
  <c r="B16" i="96"/>
  <c r="B17" i="96"/>
  <c r="B18" i="96"/>
  <c r="B19" i="96"/>
  <c r="B20" i="96"/>
  <c r="B21" i="96"/>
  <c r="B22" i="96"/>
  <c r="B23" i="96"/>
  <c r="B24" i="96"/>
  <c r="B25" i="96"/>
  <c r="B26" i="96"/>
  <c r="B27" i="96"/>
  <c r="B28" i="96"/>
  <c r="B29" i="96"/>
  <c r="B30" i="96"/>
  <c r="B31" i="96"/>
  <c r="B32" i="96"/>
  <c r="B33" i="96"/>
  <c r="B34" i="96"/>
  <c r="B35" i="96"/>
  <c r="B36" i="96"/>
  <c r="B37" i="96"/>
  <c r="B38" i="96"/>
  <c r="B39" i="96"/>
  <c r="B40" i="96"/>
  <c r="B41" i="96"/>
  <c r="B42" i="96"/>
  <c r="B43" i="96"/>
  <c r="B44" i="96"/>
  <c r="B45" i="96"/>
  <c r="B46" i="96"/>
  <c r="B47" i="96"/>
  <c r="B48" i="96"/>
  <c r="B49" i="96"/>
  <c r="B50" i="96"/>
  <c r="B51" i="96"/>
  <c r="B52" i="96"/>
  <c r="B53" i="96"/>
  <c r="B54" i="96"/>
  <c r="B55" i="96"/>
  <c r="B56" i="96"/>
  <c r="B57" i="96"/>
  <c r="B58" i="96"/>
  <c r="B59" i="96"/>
  <c r="B60" i="96"/>
  <c r="B61" i="96"/>
  <c r="B62" i="96"/>
  <c r="B63" i="96"/>
  <c r="B64" i="96"/>
  <c r="B65" i="96"/>
  <c r="B66" i="96"/>
  <c r="B67" i="96"/>
  <c r="B68" i="96"/>
  <c r="B69" i="96"/>
  <c r="B70" i="96"/>
  <c r="B71" i="96"/>
  <c r="B72" i="96"/>
  <c r="B73" i="96"/>
  <c r="B74" i="96"/>
  <c r="B75" i="96"/>
  <c r="B76" i="96"/>
  <c r="B77" i="96"/>
  <c r="B78" i="96"/>
  <c r="B79" i="96"/>
  <c r="B80" i="96"/>
  <c r="B81" i="96"/>
  <c r="B82" i="96"/>
  <c r="B83" i="96"/>
  <c r="B84" i="96"/>
  <c r="B85" i="96"/>
  <c r="B86" i="96"/>
  <c r="B87" i="96"/>
  <c r="B88" i="96"/>
  <c r="B89" i="96"/>
  <c r="B90" i="96"/>
  <c r="B91" i="96"/>
  <c r="B92" i="96"/>
  <c r="B93" i="96"/>
  <c r="B94" i="96"/>
  <c r="B95" i="96"/>
  <c r="B96" i="96"/>
  <c r="B97" i="96"/>
  <c r="B98" i="96"/>
  <c r="B99" i="96"/>
  <c r="B100" i="96"/>
  <c r="B101" i="96"/>
  <c r="B102" i="96"/>
  <c r="B103" i="96"/>
  <c r="B104" i="96"/>
  <c r="B105" i="96"/>
  <c r="B106" i="96"/>
  <c r="B107" i="96"/>
  <c r="B108" i="96"/>
  <c r="B109" i="96"/>
  <c r="B110" i="96"/>
  <c r="B111" i="96"/>
  <c r="B112" i="96"/>
  <c r="B113" i="96"/>
  <c r="B114" i="96"/>
  <c r="B115" i="96"/>
  <c r="B116" i="96"/>
  <c r="B117" i="96"/>
  <c r="B118" i="96"/>
  <c r="B119" i="96"/>
  <c r="B120" i="96"/>
  <c r="B121" i="96"/>
  <c r="B122" i="96"/>
  <c r="B123" i="96"/>
  <c r="B124" i="96"/>
  <c r="B125" i="96"/>
  <c r="B126" i="96"/>
  <c r="B127" i="96"/>
  <c r="B128" i="96"/>
  <c r="B129" i="96"/>
  <c r="B130" i="96"/>
  <c r="B131" i="96"/>
  <c r="B132" i="96"/>
  <c r="B133" i="96"/>
  <c r="B134" i="96"/>
  <c r="B135" i="96"/>
  <c r="B136" i="96"/>
  <c r="B137" i="96"/>
  <c r="B138" i="96"/>
  <c r="B139" i="96"/>
  <c r="B140" i="96"/>
  <c r="B141" i="96"/>
  <c r="B142" i="96"/>
  <c r="B143" i="96"/>
  <c r="B144" i="96"/>
  <c r="B145" i="96"/>
  <c r="B146" i="96"/>
  <c r="B147" i="96"/>
  <c r="B148" i="96"/>
  <c r="B149" i="96"/>
  <c r="B150" i="96"/>
  <c r="B151" i="96"/>
  <c r="B152" i="96"/>
  <c r="B153" i="96"/>
  <c r="B154" i="96"/>
  <c r="B155" i="96"/>
  <c r="B156" i="96"/>
  <c r="B157" i="96"/>
  <c r="B158" i="96"/>
  <c r="B159" i="96"/>
  <c r="B160" i="96"/>
  <c r="B161" i="96"/>
  <c r="B162" i="96"/>
  <c r="B163" i="96"/>
  <c r="B164" i="96"/>
  <c r="B165" i="96"/>
  <c r="B166" i="96"/>
  <c r="B167" i="96"/>
  <c r="B168" i="96"/>
  <c r="B169" i="96"/>
  <c r="B170" i="96"/>
  <c r="B171" i="96"/>
  <c r="B172" i="96"/>
  <c r="B173" i="96"/>
  <c r="B174" i="96"/>
  <c r="B175" i="96"/>
  <c r="B176" i="96"/>
  <c r="B177" i="96"/>
  <c r="B178" i="96"/>
  <c r="B179" i="96"/>
  <c r="B180" i="96"/>
  <c r="B181" i="96"/>
  <c r="B182" i="96"/>
  <c r="B183" i="96"/>
  <c r="B184" i="96"/>
  <c r="B185" i="96"/>
  <c r="B186" i="96"/>
  <c r="B187" i="96"/>
  <c r="B188" i="96"/>
  <c r="B189" i="96"/>
  <c r="B190" i="96"/>
  <c r="B191" i="96"/>
  <c r="B192" i="96"/>
  <c r="B193" i="96"/>
  <c r="B194" i="96"/>
  <c r="B195" i="96"/>
  <c r="B196" i="96"/>
  <c r="B197" i="96"/>
  <c r="B198" i="96"/>
  <c r="B199" i="96"/>
  <c r="B200" i="96"/>
  <c r="B201" i="96"/>
  <c r="B202" i="96"/>
  <c r="B203" i="96"/>
  <c r="B204" i="96"/>
  <c r="B205" i="96"/>
  <c r="B206" i="96"/>
  <c r="B207" i="96"/>
  <c r="B208" i="96"/>
  <c r="B209" i="96"/>
  <c r="B210" i="96"/>
  <c r="B211" i="96"/>
  <c r="B212" i="96"/>
  <c r="B213" i="96"/>
  <c r="B214" i="96"/>
  <c r="B215" i="96"/>
  <c r="B216" i="96"/>
  <c r="B217" i="96"/>
  <c r="B218" i="96"/>
  <c r="B219" i="96"/>
  <c r="B220" i="96"/>
  <c r="B221" i="96"/>
  <c r="B222" i="96"/>
  <c r="B223" i="96"/>
  <c r="B224" i="96"/>
  <c r="B225" i="96"/>
  <c r="B226" i="96"/>
  <c r="B227" i="96"/>
  <c r="B228" i="96"/>
  <c r="B229" i="96"/>
  <c r="B230" i="96"/>
  <c r="B231" i="96"/>
  <c r="B232" i="96"/>
  <c r="B233" i="96"/>
  <c r="B234" i="96"/>
  <c r="B235" i="96"/>
  <c r="B236" i="96"/>
  <c r="B237" i="96"/>
  <c r="B238" i="96"/>
  <c r="B239" i="96"/>
  <c r="B240" i="96"/>
  <c r="B241" i="96"/>
  <c r="B242" i="96"/>
  <c r="B243" i="96"/>
  <c r="B244" i="96"/>
  <c r="B245" i="96"/>
  <c r="B246" i="96"/>
  <c r="B247" i="96"/>
  <c r="B248" i="96"/>
  <c r="B249" i="96"/>
  <c r="B250" i="96"/>
  <c r="B251" i="96"/>
  <c r="B252" i="96"/>
  <c r="B253" i="96"/>
  <c r="B254" i="96"/>
  <c r="B255" i="96"/>
  <c r="B256" i="96"/>
  <c r="B257" i="96"/>
  <c r="B258" i="96"/>
  <c r="B259" i="96"/>
  <c r="B260" i="96"/>
  <c r="B261" i="96"/>
  <c r="B262" i="96"/>
  <c r="B263" i="96"/>
  <c r="B264" i="96"/>
  <c r="B265" i="96"/>
  <c r="B266" i="96"/>
  <c r="B267" i="96"/>
  <c r="B268" i="96"/>
  <c r="B269" i="96"/>
  <c r="B270" i="96"/>
  <c r="B271" i="96"/>
  <c r="B272" i="96"/>
  <c r="B273" i="96"/>
  <c r="B274" i="96"/>
  <c r="B275" i="96"/>
  <c r="B276" i="96"/>
  <c r="B277" i="96"/>
  <c r="B278" i="96"/>
  <c r="B279" i="96"/>
  <c r="B280" i="96"/>
  <c r="B281" i="96"/>
  <c r="B282" i="96"/>
  <c r="B283" i="96"/>
  <c r="B284" i="96"/>
  <c r="B285" i="96"/>
  <c r="B286" i="96"/>
  <c r="B287" i="96"/>
  <c r="B288" i="96"/>
  <c r="B289" i="96"/>
  <c r="B290" i="96"/>
  <c r="B291" i="96"/>
  <c r="B292" i="96"/>
  <c r="B293" i="96"/>
  <c r="B294" i="96"/>
  <c r="B295" i="96"/>
  <c r="B296" i="96"/>
  <c r="B297" i="96"/>
  <c r="B298" i="96"/>
  <c r="B299" i="96"/>
  <c r="B300" i="96"/>
  <c r="B301" i="96"/>
  <c r="B302" i="96"/>
  <c r="B303" i="96"/>
  <c r="B304" i="96"/>
  <c r="B305" i="96"/>
  <c r="B306" i="96"/>
  <c r="B307" i="96"/>
  <c r="B308" i="96"/>
  <c r="B309" i="96"/>
  <c r="B310" i="96"/>
  <c r="B311" i="96"/>
  <c r="B312" i="96"/>
  <c r="B313" i="96"/>
  <c r="B314" i="96"/>
  <c r="B315" i="96"/>
  <c r="B316" i="96"/>
  <c r="B317" i="96"/>
  <c r="B318" i="96"/>
  <c r="B319" i="96"/>
  <c r="B320" i="96"/>
  <c r="B321" i="96"/>
  <c r="B322" i="96"/>
  <c r="B323" i="96"/>
  <c r="B324" i="96"/>
  <c r="B325" i="96"/>
  <c r="B326" i="96"/>
  <c r="B327" i="96"/>
  <c r="B328" i="96"/>
  <c r="B329" i="96"/>
  <c r="B330" i="96"/>
  <c r="B331" i="96"/>
  <c r="B332" i="96"/>
  <c r="B333" i="96"/>
  <c r="B334" i="96"/>
  <c r="B335" i="96"/>
  <c r="B336" i="96"/>
  <c r="B337" i="96"/>
  <c r="B338" i="96"/>
  <c r="B339" i="96"/>
  <c r="B340" i="96"/>
  <c r="B341" i="96"/>
  <c r="B342" i="96"/>
  <c r="B343" i="96"/>
  <c r="B344" i="96"/>
  <c r="B345" i="96"/>
  <c r="B346" i="96"/>
  <c r="B347" i="96"/>
  <c r="K2" i="96"/>
  <c r="S2" i="98" l="1"/>
  <c r="S3" i="98"/>
  <c r="S4" i="98"/>
  <c r="S5" i="98"/>
  <c r="S6" i="98"/>
  <c r="S7" i="98"/>
  <c r="S8" i="98"/>
  <c r="S9" i="98"/>
  <c r="S10" i="98"/>
  <c r="S11" i="98"/>
  <c r="S12" i="98"/>
  <c r="S13" i="98"/>
  <c r="S14" i="98"/>
  <c r="S15" i="98"/>
  <c r="S16" i="98"/>
  <c r="S17" i="98"/>
  <c r="S1" i="98"/>
  <c r="Q2" i="98"/>
  <c r="Q3" i="98"/>
  <c r="Q4" i="98"/>
  <c r="Q5" i="98"/>
  <c r="Q6" i="98"/>
  <c r="Q7" i="98"/>
  <c r="Q8" i="98"/>
  <c r="Q9" i="98"/>
  <c r="Q10" i="98"/>
  <c r="Q11" i="98"/>
  <c r="Q12" i="98"/>
  <c r="Q13" i="98"/>
  <c r="Q14" i="98"/>
  <c r="Q15" i="98"/>
  <c r="Q16" i="98"/>
  <c r="Q17" i="98"/>
  <c r="Q18" i="98"/>
  <c r="Q19" i="98"/>
  <c r="Q20" i="98"/>
  <c r="Q21" i="98"/>
  <c r="Q22" i="98"/>
  <c r="Q23" i="98"/>
  <c r="Q24" i="98"/>
  <c r="Q25" i="98"/>
  <c r="Q26" i="98"/>
  <c r="Q27" i="98"/>
  <c r="Q28" i="98"/>
  <c r="Q29" i="98"/>
  <c r="Q30" i="98"/>
  <c r="Q31" i="98"/>
  <c r="Q32" i="98"/>
  <c r="Q33" i="98"/>
  <c r="Q34" i="98"/>
  <c r="Q35" i="98"/>
  <c r="Q36" i="98"/>
  <c r="Q37" i="98"/>
  <c r="Q38" i="98"/>
  <c r="Q39" i="98"/>
  <c r="Q40" i="98"/>
  <c r="Q41" i="98"/>
  <c r="Q42" i="98"/>
  <c r="Q43" i="98"/>
  <c r="Q44" i="98"/>
  <c r="Q45" i="98"/>
  <c r="Q46" i="98"/>
  <c r="Q47" i="98"/>
  <c r="Q48" i="98"/>
  <c r="Q49" i="98"/>
  <c r="Q50" i="98"/>
  <c r="Q51" i="98"/>
  <c r="Q52" i="98"/>
  <c r="Q53" i="98"/>
  <c r="Q54" i="98"/>
  <c r="Q55" i="98"/>
  <c r="Q56" i="98"/>
  <c r="Q57" i="98"/>
  <c r="Q58" i="98"/>
  <c r="Q59" i="98"/>
  <c r="Q60" i="98"/>
  <c r="Q61" i="98"/>
  <c r="Q62" i="98"/>
  <c r="Q63" i="98"/>
  <c r="Q64" i="98"/>
  <c r="Q65" i="98"/>
  <c r="Q66" i="98"/>
  <c r="Q67" i="98"/>
  <c r="Q68" i="98"/>
  <c r="Q69" i="98"/>
  <c r="Q70" i="98"/>
  <c r="Q71" i="98"/>
  <c r="Q72" i="98"/>
  <c r="Q73" i="98"/>
  <c r="Q74" i="98"/>
  <c r="Q75" i="98"/>
  <c r="Q76" i="98"/>
  <c r="Q77" i="98"/>
  <c r="Q78" i="98"/>
  <c r="Q79" i="98"/>
  <c r="Q80" i="98"/>
  <c r="Q81" i="98"/>
  <c r="Q82" i="98"/>
  <c r="Q83" i="98"/>
  <c r="Q84" i="98"/>
  <c r="Q85" i="98"/>
  <c r="Q86" i="98"/>
  <c r="Q87" i="98"/>
  <c r="Q88" i="98"/>
  <c r="Q89" i="98"/>
  <c r="Q90" i="98"/>
  <c r="Q91" i="98"/>
  <c r="Q92" i="98"/>
  <c r="Q93" i="98"/>
  <c r="Q94" i="98"/>
  <c r="Q95" i="98"/>
  <c r="Q96" i="98"/>
  <c r="Q97" i="98"/>
  <c r="Q98" i="98"/>
  <c r="Q99" i="98"/>
  <c r="Q100" i="98"/>
  <c r="Q101" i="98"/>
  <c r="Q102" i="98"/>
  <c r="Q1" i="98"/>
  <c r="O2" i="98"/>
  <c r="O3" i="98"/>
  <c r="O4" i="98"/>
  <c r="O5" i="98"/>
  <c r="O6" i="98"/>
  <c r="O7" i="98"/>
  <c r="O8" i="98"/>
  <c r="O9" i="98"/>
  <c r="O10" i="98"/>
  <c r="O11" i="98"/>
  <c r="O12" i="98"/>
  <c r="O13" i="98"/>
  <c r="O14" i="98"/>
  <c r="O15" i="98"/>
  <c r="O16" i="98"/>
  <c r="O17" i="98"/>
  <c r="O18" i="98"/>
  <c r="O19" i="98"/>
  <c r="O20" i="98"/>
  <c r="O21" i="98"/>
  <c r="O22" i="98"/>
  <c r="O23" i="98"/>
  <c r="O24" i="98"/>
  <c r="O25" i="98"/>
  <c r="O26" i="98"/>
  <c r="O27" i="98"/>
  <c r="O28" i="98"/>
  <c r="O29" i="98"/>
  <c r="O30" i="98"/>
  <c r="O31" i="98"/>
  <c r="O32" i="98"/>
  <c r="O33" i="98"/>
  <c r="O34" i="98"/>
  <c r="O35" i="98"/>
  <c r="O36" i="98"/>
  <c r="O37" i="98"/>
  <c r="O38" i="98"/>
  <c r="O39" i="98"/>
  <c r="O40" i="98"/>
  <c r="O41" i="98"/>
  <c r="O42" i="98"/>
  <c r="O43" i="98"/>
  <c r="O44" i="98"/>
  <c r="O45" i="98"/>
  <c r="O46" i="98"/>
  <c r="O47" i="98"/>
  <c r="O48" i="98"/>
  <c r="O49" i="98"/>
  <c r="O50" i="98"/>
  <c r="O51" i="98"/>
  <c r="O52" i="98"/>
  <c r="O53" i="98"/>
  <c r="O54" i="98"/>
  <c r="O55" i="98"/>
  <c r="O56" i="98"/>
  <c r="O57" i="98"/>
  <c r="O58" i="98"/>
  <c r="O59" i="98"/>
  <c r="O60" i="98"/>
  <c r="O61" i="98"/>
  <c r="O62" i="98"/>
  <c r="O63" i="98"/>
  <c r="O64" i="98"/>
  <c r="O65" i="98"/>
  <c r="O66" i="98"/>
  <c r="O67" i="98"/>
  <c r="O68" i="98"/>
  <c r="O69" i="98"/>
  <c r="O70" i="98"/>
  <c r="O71" i="98"/>
  <c r="O72" i="98"/>
  <c r="O73" i="98"/>
  <c r="O1" i="98"/>
  <c r="M2" i="98"/>
  <c r="M3" i="98"/>
  <c r="M4" i="98"/>
  <c r="M5" i="98"/>
  <c r="M6" i="98"/>
  <c r="M7" i="98"/>
  <c r="M8" i="98"/>
  <c r="M9" i="98"/>
  <c r="M10" i="98"/>
  <c r="M11" i="98"/>
  <c r="M12" i="98"/>
  <c r="M13" i="98"/>
  <c r="M14" i="98"/>
  <c r="M15" i="98"/>
  <c r="M16" i="98"/>
  <c r="M17" i="98"/>
  <c r="M18" i="98"/>
  <c r="M19" i="98"/>
  <c r="M20" i="98"/>
  <c r="M21" i="98"/>
  <c r="M22" i="98"/>
  <c r="M23" i="98"/>
  <c r="M24" i="98"/>
  <c r="M25" i="98"/>
  <c r="M26" i="98"/>
  <c r="M27" i="98"/>
  <c r="M28" i="98"/>
  <c r="M29" i="98"/>
  <c r="M30" i="98"/>
  <c r="M31" i="98"/>
  <c r="M32" i="98"/>
  <c r="M33" i="98"/>
  <c r="M34" i="98"/>
  <c r="M35" i="98"/>
  <c r="M36" i="98"/>
  <c r="M37" i="98"/>
  <c r="M38" i="98"/>
  <c r="M39" i="98"/>
  <c r="M40" i="98"/>
  <c r="M41" i="98"/>
  <c r="M42" i="98"/>
  <c r="M43" i="98"/>
  <c r="M44" i="98"/>
  <c r="M45" i="98"/>
  <c r="M46" i="98"/>
  <c r="M47" i="98"/>
  <c r="M48" i="98"/>
  <c r="M49" i="98"/>
  <c r="M50" i="98"/>
  <c r="M51" i="98"/>
  <c r="M52" i="98"/>
  <c r="M53" i="98"/>
  <c r="M54" i="98"/>
  <c r="M55" i="98"/>
  <c r="M56" i="98"/>
  <c r="M57" i="98"/>
  <c r="M58" i="98"/>
  <c r="M59" i="98"/>
  <c r="M60" i="98"/>
  <c r="M61" i="98"/>
  <c r="M62" i="98"/>
  <c r="M63" i="98"/>
  <c r="M64" i="98"/>
  <c r="M65" i="98"/>
  <c r="M66" i="98"/>
  <c r="M67" i="98"/>
  <c r="M68" i="98"/>
  <c r="M69" i="98"/>
  <c r="M70" i="98"/>
  <c r="M71" i="98"/>
  <c r="M72" i="98"/>
  <c r="M73" i="98"/>
  <c r="M1" i="98"/>
  <c r="K2" i="98"/>
  <c r="K3" i="98"/>
  <c r="K4" i="98"/>
  <c r="K5" i="98"/>
  <c r="K6" i="98"/>
  <c r="K7" i="98"/>
  <c r="K8" i="98"/>
  <c r="K9" i="98"/>
  <c r="K10" i="98"/>
  <c r="K11" i="98"/>
  <c r="K12" i="98"/>
  <c r="K13" i="98"/>
  <c r="K14" i="98"/>
  <c r="K15" i="98"/>
  <c r="K16" i="98"/>
  <c r="K17" i="98"/>
  <c r="K18" i="98"/>
  <c r="K19" i="98"/>
  <c r="K20" i="98"/>
  <c r="K21" i="98"/>
  <c r="K22" i="98"/>
  <c r="K23" i="98"/>
  <c r="K24" i="98"/>
  <c r="K25" i="98"/>
  <c r="K26" i="98"/>
  <c r="K27" i="98"/>
  <c r="K28" i="98"/>
  <c r="K29" i="98"/>
  <c r="K30" i="98"/>
  <c r="K31" i="98"/>
  <c r="K32" i="98"/>
  <c r="K33" i="98"/>
  <c r="K34" i="98"/>
  <c r="K35" i="98"/>
  <c r="K36" i="98"/>
  <c r="K37" i="98"/>
  <c r="K38" i="98"/>
  <c r="K39" i="98"/>
  <c r="K40" i="98"/>
  <c r="K41" i="98"/>
  <c r="K42" i="98"/>
  <c r="K43" i="98"/>
  <c r="K44" i="98"/>
  <c r="K45" i="98"/>
  <c r="K46" i="98"/>
  <c r="K47" i="98"/>
  <c r="K48" i="98"/>
  <c r="K49" i="98"/>
  <c r="K50" i="98"/>
  <c r="K51" i="98"/>
  <c r="K52" i="98"/>
  <c r="K53" i="98"/>
  <c r="K54" i="98"/>
  <c r="K55" i="98"/>
  <c r="K56" i="98"/>
  <c r="K57" i="98"/>
  <c r="K58" i="98"/>
  <c r="K59" i="98"/>
  <c r="K60" i="98"/>
  <c r="K61" i="98"/>
  <c r="K62" i="98"/>
  <c r="K63" i="98"/>
  <c r="K64" i="98"/>
  <c r="K65" i="98"/>
  <c r="K66" i="98"/>
  <c r="K67" i="98"/>
  <c r="K68" i="98"/>
  <c r="K69" i="98"/>
  <c r="K70" i="98"/>
  <c r="K71" i="98"/>
  <c r="K72" i="98"/>
  <c r="K73" i="98"/>
  <c r="K74" i="98"/>
  <c r="K75" i="98"/>
  <c r="K76" i="98"/>
  <c r="K77" i="98"/>
  <c r="K78" i="98"/>
  <c r="K1" i="98"/>
  <c r="H5" i="97"/>
  <c r="N5" i="97"/>
  <c r="M5" i="97"/>
  <c r="J5" i="97"/>
  <c r="F5" i="97"/>
  <c r="B5" i="97"/>
  <c r="D5" i="97"/>
  <c r="A5" i="97"/>
  <c r="AJ579" i="93" l="1"/>
  <c r="AJ580" i="93"/>
  <c r="AJ581" i="93"/>
  <c r="AJ582" i="93"/>
  <c r="AJ583" i="93"/>
  <c r="AJ584" i="93"/>
  <c r="AJ585" i="93"/>
  <c r="AJ586" i="93"/>
  <c r="AJ587" i="93"/>
  <c r="AJ588" i="93"/>
  <c r="AJ589" i="93"/>
  <c r="AJ590" i="93"/>
  <c r="AJ591" i="93"/>
  <c r="AJ592" i="93"/>
  <c r="AJ593" i="93"/>
  <c r="AJ594" i="93"/>
  <c r="AJ595" i="93"/>
  <c r="AJ596" i="93"/>
  <c r="AJ597" i="93"/>
  <c r="AJ598" i="93"/>
  <c r="AJ599" i="93"/>
  <c r="AJ600" i="93"/>
  <c r="AJ601" i="93"/>
  <c r="AJ602" i="93"/>
  <c r="AJ603" i="93"/>
  <c r="AJ604" i="93"/>
  <c r="AJ605" i="93"/>
  <c r="AJ606" i="93"/>
  <c r="AJ607" i="93"/>
  <c r="AJ608" i="93"/>
  <c r="AJ609" i="93"/>
  <c r="AJ610" i="93"/>
  <c r="AJ611" i="93"/>
  <c r="AJ612" i="93"/>
  <c r="Q612" i="93"/>
  <c r="AM612" i="93" s="1"/>
  <c r="Q611" i="93"/>
  <c r="AM611" i="93" s="1"/>
  <c r="Q610" i="93"/>
  <c r="AM610" i="93" s="1"/>
  <c r="Q609" i="93"/>
  <c r="AM609" i="93" s="1"/>
  <c r="Q578" i="93"/>
  <c r="AN578" i="93" s="1"/>
  <c r="AO578" i="93" s="1"/>
  <c r="Q577" i="93"/>
  <c r="AN577" i="93" s="1"/>
  <c r="AO577" i="93" s="1"/>
  <c r="Q576" i="93"/>
  <c r="AN576" i="93" s="1"/>
  <c r="AO576" i="93" s="1"/>
  <c r="Q575" i="93"/>
  <c r="AN575" i="93" s="1"/>
  <c r="AO575" i="93" s="1"/>
  <c r="Q574" i="93"/>
  <c r="AN574" i="93" s="1"/>
  <c r="AO574" i="93" s="1"/>
  <c r="Q573" i="93"/>
  <c r="AN573" i="93" s="1"/>
  <c r="AO573" i="93" s="1"/>
  <c r="Q572" i="93"/>
  <c r="AN572" i="93" s="1"/>
  <c r="AO572" i="93" s="1"/>
  <c r="Q571" i="93"/>
  <c r="AN571" i="93" s="1"/>
  <c r="AO571" i="93" s="1"/>
  <c r="Q570" i="93"/>
  <c r="AN570" i="93" s="1"/>
  <c r="AO570" i="93" s="1"/>
  <c r="Q569" i="93"/>
  <c r="AN569" i="93" s="1"/>
  <c r="AO569" i="93" s="1"/>
  <c r="Q568" i="93"/>
  <c r="AN568" i="93" s="1"/>
  <c r="AO568" i="93" s="1"/>
  <c r="Q567" i="93"/>
  <c r="AN567" i="93" s="1"/>
  <c r="AO567" i="93" s="1"/>
  <c r="Q566" i="93"/>
  <c r="AN566" i="93" s="1"/>
  <c r="AO566" i="93" s="1"/>
  <c r="Q565" i="93"/>
  <c r="AN565" i="93" s="1"/>
  <c r="AO565" i="93" s="1"/>
  <c r="Q564" i="93"/>
  <c r="AN564" i="93" s="1"/>
  <c r="AO564" i="93" s="1"/>
  <c r="Q563" i="93"/>
  <c r="AN563" i="93" s="1"/>
  <c r="AO563" i="93" s="1"/>
  <c r="Q562" i="93"/>
  <c r="AN562" i="93" s="1"/>
  <c r="AO562" i="93" s="1"/>
  <c r="Q561" i="93"/>
  <c r="AN561" i="93" s="1"/>
  <c r="AO561" i="93" s="1"/>
  <c r="Q560" i="93"/>
  <c r="AN560" i="93" s="1"/>
  <c r="AO560" i="93" s="1"/>
  <c r="Q559" i="93"/>
  <c r="AN559" i="93" s="1"/>
  <c r="AO559" i="93" s="1"/>
  <c r="Q558" i="93"/>
  <c r="AN558" i="93" s="1"/>
  <c r="AO558" i="93" s="1"/>
  <c r="Q557" i="93"/>
  <c r="AN557" i="93" s="1"/>
  <c r="AO557" i="93" s="1"/>
  <c r="Q556" i="93"/>
  <c r="AN556" i="93" s="1"/>
  <c r="AO556" i="93" s="1"/>
  <c r="Q555" i="93"/>
  <c r="AN555" i="93" s="1"/>
  <c r="AO555" i="93" s="1"/>
  <c r="Q554" i="93"/>
  <c r="AN554" i="93" s="1"/>
  <c r="AO554" i="93" s="1"/>
  <c r="Q553" i="93"/>
  <c r="AN553" i="93" s="1"/>
  <c r="AO553" i="93" s="1"/>
  <c r="Q552" i="93"/>
  <c r="AN552" i="93" s="1"/>
  <c r="AO552" i="93" s="1"/>
  <c r="Q551" i="93"/>
  <c r="AN551" i="93" s="1"/>
  <c r="AO551" i="93" s="1"/>
  <c r="Q550" i="93"/>
  <c r="AN550" i="93" s="1"/>
  <c r="AO550" i="93" s="1"/>
  <c r="Q549" i="93"/>
  <c r="AN549" i="93" s="1"/>
  <c r="AO549" i="93" s="1"/>
  <c r="Q548" i="93"/>
  <c r="AN548" i="93" s="1"/>
  <c r="AO548" i="93" s="1"/>
  <c r="Q547" i="93"/>
  <c r="AN547" i="93" s="1"/>
  <c r="AO547" i="93" s="1"/>
  <c r="Q546" i="93"/>
  <c r="AN546" i="93" s="1"/>
  <c r="AO546" i="93" s="1"/>
  <c r="Q545" i="93"/>
  <c r="AN545" i="93" s="1"/>
  <c r="AO545" i="93" s="1"/>
  <c r="Q544" i="93"/>
  <c r="AN544" i="93" s="1"/>
  <c r="AO544" i="93" s="1"/>
  <c r="Q543" i="93"/>
  <c r="AN543" i="93" s="1"/>
  <c r="AO543" i="93" s="1"/>
  <c r="Q542" i="93"/>
  <c r="AN542" i="93" s="1"/>
  <c r="AO542" i="93" s="1"/>
  <c r="Q541" i="93"/>
  <c r="AN541" i="93" s="1"/>
  <c r="AO541" i="93" s="1"/>
  <c r="Q540" i="93"/>
  <c r="AN540" i="93" s="1"/>
  <c r="AO540" i="93" s="1"/>
  <c r="Q539" i="93"/>
  <c r="AN539" i="93" s="1"/>
  <c r="AO539" i="93" s="1"/>
  <c r="Q538" i="93"/>
  <c r="AN538" i="93" s="1"/>
  <c r="AO538" i="93" s="1"/>
  <c r="Q537" i="93"/>
  <c r="AN537" i="93" s="1"/>
  <c r="AO537" i="93" s="1"/>
  <c r="Q536" i="93"/>
  <c r="AN536" i="93" s="1"/>
  <c r="AO536" i="93" s="1"/>
  <c r="Q535" i="93"/>
  <c r="AN535" i="93" s="1"/>
  <c r="AO535" i="93" s="1"/>
  <c r="Q534" i="93"/>
  <c r="AN534" i="93" s="1"/>
  <c r="AO534" i="93" s="1"/>
  <c r="Q533" i="93"/>
  <c r="AN533" i="93" s="1"/>
  <c r="AO533" i="93" s="1"/>
  <c r="Q532" i="93"/>
  <c r="AN532" i="93" s="1"/>
  <c r="AO532" i="93" s="1"/>
  <c r="Q531" i="93"/>
  <c r="AN531" i="93" s="1"/>
  <c r="AO531" i="93" s="1"/>
  <c r="Q530" i="93"/>
  <c r="AN530" i="93" s="1"/>
  <c r="AO530" i="93" s="1"/>
  <c r="Q529" i="93"/>
  <c r="AN529" i="93" s="1"/>
  <c r="AO529" i="93" s="1"/>
  <c r="Q528" i="93"/>
  <c r="AN528" i="93" s="1"/>
  <c r="AO528" i="93" s="1"/>
  <c r="Q527" i="93"/>
  <c r="AN527" i="93" s="1"/>
  <c r="AO527" i="93" s="1"/>
  <c r="Q526" i="93"/>
  <c r="AN526" i="93" s="1"/>
  <c r="AO526" i="93" s="1"/>
  <c r="Q525" i="93"/>
  <c r="AN525" i="93" s="1"/>
  <c r="AO525" i="93" s="1"/>
  <c r="Q524" i="93"/>
  <c r="AN524" i="93" s="1"/>
  <c r="AO524" i="93" s="1"/>
  <c r="Q523" i="93"/>
  <c r="AN523" i="93" s="1"/>
  <c r="AO523" i="93" s="1"/>
  <c r="Q522" i="93"/>
  <c r="AN522" i="93" s="1"/>
  <c r="AO522" i="93" s="1"/>
  <c r="Q521" i="93"/>
  <c r="AN521" i="93" s="1"/>
  <c r="AO521" i="93" s="1"/>
  <c r="Q520" i="93"/>
  <c r="AN520" i="93" s="1"/>
  <c r="AO520" i="93" s="1"/>
  <c r="Q519" i="93"/>
  <c r="AN519" i="93" s="1"/>
  <c r="AO519" i="93" s="1"/>
  <c r="Q518" i="93"/>
  <c r="AN518" i="93" s="1"/>
  <c r="AO518" i="93" s="1"/>
  <c r="Q517" i="93"/>
  <c r="AN517" i="93" s="1"/>
  <c r="AO517" i="93" s="1"/>
  <c r="Q516" i="93"/>
  <c r="AN516" i="93" s="1"/>
  <c r="AO516" i="93" s="1"/>
  <c r="Q515" i="93"/>
  <c r="AN515" i="93" s="1"/>
  <c r="AO515" i="93" s="1"/>
  <c r="Q514" i="93"/>
  <c r="AN514" i="93" s="1"/>
  <c r="AO514" i="93" s="1"/>
  <c r="Q513" i="93"/>
  <c r="AN513" i="93" s="1"/>
  <c r="AO513" i="93" s="1"/>
  <c r="Q512" i="93"/>
  <c r="AN512" i="93" s="1"/>
  <c r="AO512" i="93" s="1"/>
  <c r="Q511" i="93"/>
  <c r="AN511" i="93" s="1"/>
  <c r="AO511" i="93" s="1"/>
  <c r="Q510" i="93"/>
  <c r="AN510" i="93" s="1"/>
  <c r="AO510" i="93" s="1"/>
  <c r="Q509" i="93"/>
  <c r="AN509" i="93" s="1"/>
  <c r="AO509" i="93" s="1"/>
  <c r="Q508" i="93"/>
  <c r="AN508" i="93" s="1"/>
  <c r="AO508" i="93" s="1"/>
  <c r="Q507" i="93"/>
  <c r="AN507" i="93" s="1"/>
  <c r="AO507" i="93" s="1"/>
  <c r="Q506" i="93"/>
  <c r="AN506" i="93" s="1"/>
  <c r="AO506" i="93" s="1"/>
  <c r="Q505" i="93"/>
  <c r="AN505" i="93" s="1"/>
  <c r="AO505" i="93" s="1"/>
  <c r="Q504" i="93"/>
  <c r="AN504" i="93" s="1"/>
  <c r="AO504" i="93" s="1"/>
  <c r="Q503" i="93"/>
  <c r="AN503" i="93" s="1"/>
  <c r="AO503" i="93" s="1"/>
  <c r="Q502" i="93"/>
  <c r="AN502" i="93" s="1"/>
  <c r="AO502" i="93" s="1"/>
  <c r="Q501" i="93"/>
  <c r="AN501" i="93" s="1"/>
  <c r="AO501" i="93" s="1"/>
  <c r="Q500" i="93"/>
  <c r="AN500" i="93" s="1"/>
  <c r="AO500" i="93" s="1"/>
  <c r="Q499" i="93"/>
  <c r="AN499" i="93" s="1"/>
  <c r="AO499" i="93" s="1"/>
  <c r="Q498" i="93"/>
  <c r="AN498" i="93" s="1"/>
  <c r="AO498" i="93" s="1"/>
  <c r="Q497" i="93"/>
  <c r="AN497" i="93" s="1"/>
  <c r="AO497" i="93" s="1"/>
  <c r="Q496" i="93"/>
  <c r="AN496" i="93" s="1"/>
  <c r="AO496" i="93" s="1"/>
  <c r="Q495" i="93"/>
  <c r="AN495" i="93" s="1"/>
  <c r="AO495" i="93" s="1"/>
  <c r="Q494" i="93"/>
  <c r="AN494" i="93" s="1"/>
  <c r="AO494" i="93" s="1"/>
  <c r="Q493" i="93"/>
  <c r="AN493" i="93" s="1"/>
  <c r="AO493" i="93" s="1"/>
  <c r="Q492" i="93"/>
  <c r="AN492" i="93" s="1"/>
  <c r="AO492" i="93" s="1"/>
  <c r="Q491" i="93"/>
  <c r="AN491" i="93" s="1"/>
  <c r="AO491" i="93" s="1"/>
  <c r="Q490" i="93"/>
  <c r="AN490" i="93" s="1"/>
  <c r="AO490" i="93" s="1"/>
  <c r="Q489" i="93"/>
  <c r="AN489" i="93" s="1"/>
  <c r="AO489" i="93" s="1"/>
  <c r="Q488" i="93"/>
  <c r="AN488" i="93" s="1"/>
  <c r="AO488" i="93" s="1"/>
  <c r="Q487" i="93"/>
  <c r="AN487" i="93" s="1"/>
  <c r="AO487" i="93" s="1"/>
  <c r="Q486" i="93"/>
  <c r="AN486" i="93" s="1"/>
  <c r="AO486" i="93" s="1"/>
  <c r="Q485" i="93"/>
  <c r="AN485" i="93" s="1"/>
  <c r="AO485" i="93" s="1"/>
  <c r="Q484" i="93"/>
  <c r="AN484" i="93" s="1"/>
  <c r="AO484" i="93" s="1"/>
  <c r="Q483" i="93"/>
  <c r="AN483" i="93" s="1"/>
  <c r="AO483" i="93" s="1"/>
  <c r="Q482" i="93"/>
  <c r="AN482" i="93" s="1"/>
  <c r="AO482" i="93" s="1"/>
  <c r="Q481" i="93"/>
  <c r="AN481" i="93" s="1"/>
  <c r="AO481" i="93" s="1"/>
  <c r="Q480" i="93"/>
  <c r="AN480" i="93" s="1"/>
  <c r="AO480" i="93" s="1"/>
  <c r="Q479" i="93"/>
  <c r="AN479" i="93" s="1"/>
  <c r="AO479" i="93" s="1"/>
  <c r="Q478" i="93"/>
  <c r="AN478" i="93" s="1"/>
  <c r="AO478" i="93" s="1"/>
  <c r="Q477" i="93"/>
  <c r="AN477" i="93" s="1"/>
  <c r="AO477" i="93" s="1"/>
  <c r="Q476" i="93"/>
  <c r="AN476" i="93" s="1"/>
  <c r="AO476" i="93" s="1"/>
  <c r="Q475" i="93"/>
  <c r="AN475" i="93" s="1"/>
  <c r="AO475" i="93" s="1"/>
  <c r="Q474" i="93"/>
  <c r="AN474" i="93" s="1"/>
  <c r="AO474" i="93" s="1"/>
  <c r="Q473" i="93"/>
  <c r="AN473" i="93" s="1"/>
  <c r="AO473" i="93" s="1"/>
  <c r="Q472" i="93"/>
  <c r="AN472" i="93" s="1"/>
  <c r="AO472" i="93" s="1"/>
  <c r="Q471" i="93"/>
  <c r="AN471" i="93" s="1"/>
  <c r="AO471" i="93" s="1"/>
  <c r="Q470" i="93"/>
  <c r="AN470" i="93" s="1"/>
  <c r="AO470" i="93" s="1"/>
  <c r="Q469" i="93"/>
  <c r="AN469" i="93" s="1"/>
  <c r="AO469" i="93" s="1"/>
  <c r="Q468" i="93"/>
  <c r="AN468" i="93" s="1"/>
  <c r="AO468" i="93" s="1"/>
  <c r="Q467" i="93"/>
  <c r="AN467" i="93" s="1"/>
  <c r="AO467" i="93" s="1"/>
  <c r="Q466" i="93"/>
  <c r="AN466" i="93" s="1"/>
  <c r="AO466" i="93" s="1"/>
  <c r="Q465" i="93"/>
  <c r="AN465" i="93" s="1"/>
  <c r="AO465" i="93" s="1"/>
  <c r="Q464" i="93"/>
  <c r="AN464" i="93" s="1"/>
  <c r="AO464" i="93" s="1"/>
  <c r="Q463" i="93"/>
  <c r="AN463" i="93" s="1"/>
  <c r="AO463" i="93" s="1"/>
  <c r="Q462" i="93"/>
  <c r="AN462" i="93" s="1"/>
  <c r="AO462" i="93" s="1"/>
  <c r="Q461" i="93"/>
  <c r="AN461" i="93" s="1"/>
  <c r="AO461" i="93" s="1"/>
  <c r="Q460" i="93"/>
  <c r="AN460" i="93" s="1"/>
  <c r="AO460" i="93" s="1"/>
  <c r="Q459" i="93"/>
  <c r="AN459" i="93" s="1"/>
  <c r="AO459" i="93" s="1"/>
  <c r="Q458" i="93"/>
  <c r="AN458" i="93" s="1"/>
  <c r="AO458" i="93" s="1"/>
  <c r="Q457" i="93"/>
  <c r="AN457" i="93" s="1"/>
  <c r="AO457" i="93" s="1"/>
  <c r="Q456" i="93"/>
  <c r="AN456" i="93" s="1"/>
  <c r="AO456" i="93" s="1"/>
  <c r="Q455" i="93"/>
  <c r="AN455" i="93" s="1"/>
  <c r="AO455" i="93" s="1"/>
  <c r="Q454" i="93"/>
  <c r="AN454" i="93" s="1"/>
  <c r="AO454" i="93" s="1"/>
  <c r="Q453" i="93"/>
  <c r="AN453" i="93" s="1"/>
  <c r="AO453" i="93" s="1"/>
  <c r="Q452" i="93"/>
  <c r="AN452" i="93" s="1"/>
  <c r="AO452" i="93" s="1"/>
  <c r="Q451" i="93"/>
  <c r="AN451" i="93" s="1"/>
  <c r="AO451" i="93" s="1"/>
  <c r="Q450" i="93"/>
  <c r="AN450" i="93" s="1"/>
  <c r="AO450" i="93" s="1"/>
  <c r="Q449" i="93"/>
  <c r="AN449" i="93" s="1"/>
  <c r="AO449" i="93" s="1"/>
  <c r="Q448" i="93"/>
  <c r="AN448" i="93" s="1"/>
  <c r="AO448" i="93" s="1"/>
  <c r="Q447" i="93"/>
  <c r="AN447" i="93" s="1"/>
  <c r="AO447" i="93" s="1"/>
  <c r="Q446" i="93"/>
  <c r="AN446" i="93" s="1"/>
  <c r="AO446" i="93" s="1"/>
  <c r="Q445" i="93"/>
  <c r="AN445" i="93" s="1"/>
  <c r="AO445" i="93" s="1"/>
  <c r="Q444" i="93"/>
  <c r="AN444" i="93" s="1"/>
  <c r="AO444" i="93" s="1"/>
  <c r="Q443" i="93"/>
  <c r="AN443" i="93" s="1"/>
  <c r="AO443" i="93" s="1"/>
  <c r="Q442" i="93"/>
  <c r="AN442" i="93" s="1"/>
  <c r="AO442" i="93" s="1"/>
  <c r="Q441" i="93"/>
  <c r="AN441" i="93" s="1"/>
  <c r="AO441" i="93" s="1"/>
  <c r="Q440" i="93"/>
  <c r="AN440" i="93" s="1"/>
  <c r="AO440" i="93" s="1"/>
  <c r="Q439" i="93"/>
  <c r="AN439" i="93" s="1"/>
  <c r="AO439" i="93" s="1"/>
  <c r="Q438" i="93"/>
  <c r="AN438" i="93" s="1"/>
  <c r="AO438" i="93" s="1"/>
  <c r="Q437" i="93"/>
  <c r="AN437" i="93" s="1"/>
  <c r="AO437" i="93" s="1"/>
  <c r="Q436" i="93"/>
  <c r="AN436" i="93" s="1"/>
  <c r="AO436" i="93" s="1"/>
  <c r="Q435" i="93"/>
  <c r="AN435" i="93" s="1"/>
  <c r="AO435" i="93" s="1"/>
  <c r="Q434" i="93"/>
  <c r="AN434" i="93" s="1"/>
  <c r="AO434" i="93" s="1"/>
  <c r="Q433" i="93"/>
  <c r="AN433" i="93" s="1"/>
  <c r="AO433" i="93" s="1"/>
  <c r="Q432" i="93"/>
  <c r="AN432" i="93" s="1"/>
  <c r="AO432" i="93" s="1"/>
  <c r="Q431" i="93"/>
  <c r="AN431" i="93" s="1"/>
  <c r="AO431" i="93" s="1"/>
  <c r="Q430" i="93"/>
  <c r="AN430" i="93" s="1"/>
  <c r="AO430" i="93" s="1"/>
  <c r="Q429" i="93"/>
  <c r="AN429" i="93" s="1"/>
  <c r="AO429" i="93" s="1"/>
  <c r="Q428" i="93"/>
  <c r="AN428" i="93" s="1"/>
  <c r="AO428" i="93" s="1"/>
  <c r="Q427" i="93"/>
  <c r="AN427" i="93" s="1"/>
  <c r="AO427" i="93" s="1"/>
  <c r="Q426" i="93"/>
  <c r="AN426" i="93" s="1"/>
  <c r="AO426" i="93" s="1"/>
  <c r="Q425" i="93"/>
  <c r="AN425" i="93" s="1"/>
  <c r="AO425" i="93" s="1"/>
  <c r="Q424" i="93"/>
  <c r="AN424" i="93" s="1"/>
  <c r="AO424" i="93" s="1"/>
  <c r="Q423" i="93"/>
  <c r="AN423" i="93" s="1"/>
  <c r="AO423" i="93" s="1"/>
  <c r="Q422" i="93"/>
  <c r="AN422" i="93" s="1"/>
  <c r="AO422" i="93" s="1"/>
  <c r="Q421" i="93"/>
  <c r="AN421" i="93" s="1"/>
  <c r="AO421" i="93" s="1"/>
  <c r="Q420" i="93"/>
  <c r="AN420" i="93" s="1"/>
  <c r="AO420" i="93" s="1"/>
  <c r="Q419" i="93"/>
  <c r="AN419" i="93" s="1"/>
  <c r="AO419" i="93" s="1"/>
  <c r="Q418" i="93"/>
  <c r="AN418" i="93" s="1"/>
  <c r="AO418" i="93" s="1"/>
  <c r="Q417" i="93"/>
  <c r="AN417" i="93" s="1"/>
  <c r="AO417" i="93" s="1"/>
  <c r="Q416" i="93"/>
  <c r="AN416" i="93" s="1"/>
  <c r="AO416" i="93" s="1"/>
  <c r="Q415" i="93"/>
  <c r="AN415" i="93" s="1"/>
  <c r="AO415" i="93" s="1"/>
  <c r="Q414" i="93"/>
  <c r="AN414" i="93" s="1"/>
  <c r="AO414" i="93" s="1"/>
  <c r="Q413" i="93"/>
  <c r="AN413" i="93" s="1"/>
  <c r="AO413" i="93" s="1"/>
  <c r="Q412" i="93"/>
  <c r="AN412" i="93" s="1"/>
  <c r="AO412" i="93" s="1"/>
  <c r="Q411" i="93"/>
  <c r="AN411" i="93" s="1"/>
  <c r="AO411" i="93" s="1"/>
  <c r="Q410" i="93"/>
  <c r="AN410" i="93" s="1"/>
  <c r="AO410" i="93" s="1"/>
  <c r="Q409" i="93"/>
  <c r="AN409" i="93" s="1"/>
  <c r="AO409" i="93" s="1"/>
  <c r="Q408" i="93"/>
  <c r="AN408" i="93" s="1"/>
  <c r="AO408" i="93" s="1"/>
  <c r="Q407" i="93"/>
  <c r="AN407" i="93" s="1"/>
  <c r="AO407" i="93" s="1"/>
  <c r="Q406" i="93"/>
  <c r="AN406" i="93" s="1"/>
  <c r="AO406" i="93" s="1"/>
  <c r="Q405" i="93"/>
  <c r="AN405" i="93" s="1"/>
  <c r="AO405" i="93" s="1"/>
  <c r="Q404" i="93"/>
  <c r="AN404" i="93" s="1"/>
  <c r="AO404" i="93" s="1"/>
  <c r="Q403" i="93"/>
  <c r="AN403" i="93" s="1"/>
  <c r="AO403" i="93" s="1"/>
  <c r="Q402" i="93"/>
  <c r="AN402" i="93" s="1"/>
  <c r="AO402" i="93" s="1"/>
  <c r="Q401" i="93"/>
  <c r="AN401" i="93" s="1"/>
  <c r="AO401" i="93" s="1"/>
  <c r="Q400" i="93"/>
  <c r="AN400" i="93" s="1"/>
  <c r="AO400" i="93" s="1"/>
  <c r="Q399" i="93"/>
  <c r="AN399" i="93" s="1"/>
  <c r="AO399" i="93" s="1"/>
  <c r="Q398" i="93"/>
  <c r="AN398" i="93" s="1"/>
  <c r="AO398" i="93" s="1"/>
  <c r="Q397" i="93"/>
  <c r="AN397" i="93" s="1"/>
  <c r="AO397" i="93" s="1"/>
  <c r="Q396" i="93"/>
  <c r="AN396" i="93" s="1"/>
  <c r="AO396" i="93" s="1"/>
  <c r="Q395" i="93"/>
  <c r="AN395" i="93" s="1"/>
  <c r="AO395" i="93" s="1"/>
  <c r="Q394" i="93"/>
  <c r="AN394" i="93" s="1"/>
  <c r="AO394" i="93" s="1"/>
  <c r="Q393" i="93"/>
  <c r="AN393" i="93" s="1"/>
  <c r="AO393" i="93" s="1"/>
  <c r="Q392" i="93"/>
  <c r="AN392" i="93" s="1"/>
  <c r="AO392" i="93" s="1"/>
  <c r="Q391" i="93"/>
  <c r="AN391" i="93" s="1"/>
  <c r="AO391" i="93" s="1"/>
  <c r="Q390" i="93"/>
  <c r="AN390" i="93" s="1"/>
  <c r="AO390" i="93" s="1"/>
  <c r="Q389" i="93"/>
  <c r="AN389" i="93" s="1"/>
  <c r="AO389" i="93" s="1"/>
  <c r="Q388" i="93"/>
  <c r="AN388" i="93" s="1"/>
  <c r="AO388" i="93" s="1"/>
  <c r="Q387" i="93"/>
  <c r="AN387" i="93" s="1"/>
  <c r="AO387" i="93" s="1"/>
  <c r="Q386" i="93"/>
  <c r="AN386" i="93" s="1"/>
  <c r="AO386" i="93" s="1"/>
  <c r="Q385" i="93"/>
  <c r="AN385" i="93" s="1"/>
  <c r="AO385" i="93" s="1"/>
  <c r="Q384" i="93"/>
  <c r="AN384" i="93" s="1"/>
  <c r="AO384" i="93" s="1"/>
  <c r="Q383" i="93"/>
  <c r="AN383" i="93" s="1"/>
  <c r="AO383" i="93" s="1"/>
  <c r="Q382" i="93"/>
  <c r="AN382" i="93" s="1"/>
  <c r="AO382" i="93" s="1"/>
  <c r="Q381" i="93"/>
  <c r="AN381" i="93" s="1"/>
  <c r="AO381" i="93" s="1"/>
  <c r="Q380" i="93"/>
  <c r="AN380" i="93" s="1"/>
  <c r="AO380" i="93" s="1"/>
  <c r="Q379" i="93"/>
  <c r="AN379" i="93" s="1"/>
  <c r="AO379" i="93" s="1"/>
  <c r="Q378" i="93"/>
  <c r="AN378" i="93" s="1"/>
  <c r="AO378" i="93" s="1"/>
  <c r="Q377" i="93"/>
  <c r="AN377" i="93" s="1"/>
  <c r="AO377" i="93" s="1"/>
  <c r="Q376" i="93"/>
  <c r="AN376" i="93" s="1"/>
  <c r="AO376" i="93" s="1"/>
  <c r="Q375" i="93"/>
  <c r="AN375" i="93" s="1"/>
  <c r="AO375" i="93" s="1"/>
  <c r="Q374" i="93"/>
  <c r="AN374" i="93" s="1"/>
  <c r="AO374" i="93" s="1"/>
  <c r="Q373" i="93"/>
  <c r="AN373" i="93" s="1"/>
  <c r="AO373" i="93" s="1"/>
  <c r="Q372" i="93"/>
  <c r="AN372" i="93" s="1"/>
  <c r="AO372" i="93" s="1"/>
  <c r="Q371" i="93"/>
  <c r="AN371" i="93" s="1"/>
  <c r="AO371" i="93" s="1"/>
  <c r="Q370" i="93"/>
  <c r="AN370" i="93" s="1"/>
  <c r="AO370" i="93" s="1"/>
  <c r="Q369" i="93"/>
  <c r="AN369" i="93" s="1"/>
  <c r="AO369" i="93" s="1"/>
  <c r="Q368" i="93"/>
  <c r="AN368" i="93" s="1"/>
  <c r="AO368" i="93" s="1"/>
  <c r="Q367" i="93"/>
  <c r="AN367" i="93" s="1"/>
  <c r="AO367" i="93" s="1"/>
  <c r="Q366" i="93"/>
  <c r="AN366" i="93" s="1"/>
  <c r="AO366" i="93" s="1"/>
  <c r="Q365" i="93"/>
  <c r="AN365" i="93" s="1"/>
  <c r="AO365" i="93" s="1"/>
  <c r="Q364" i="93"/>
  <c r="AN364" i="93" s="1"/>
  <c r="AO364" i="93" s="1"/>
  <c r="Q363" i="93"/>
  <c r="AN363" i="93" s="1"/>
  <c r="AO363" i="93" s="1"/>
  <c r="Q362" i="93"/>
  <c r="AN362" i="93" s="1"/>
  <c r="AO362" i="93" s="1"/>
  <c r="Q361" i="93"/>
  <c r="AN361" i="93" s="1"/>
  <c r="AO361" i="93" s="1"/>
  <c r="Q360" i="93"/>
  <c r="AN360" i="93" s="1"/>
  <c r="AO360" i="93" s="1"/>
  <c r="Q359" i="93"/>
  <c r="AN359" i="93" s="1"/>
  <c r="AO359" i="93" s="1"/>
  <c r="Q358" i="93"/>
  <c r="AN358" i="93" s="1"/>
  <c r="AO358" i="93" s="1"/>
  <c r="Q357" i="93"/>
  <c r="AN357" i="93" s="1"/>
  <c r="AO357" i="93" s="1"/>
  <c r="Q356" i="93"/>
  <c r="AN356" i="93" s="1"/>
  <c r="AO356" i="93" s="1"/>
  <c r="Q355" i="93"/>
  <c r="AN355" i="93" s="1"/>
  <c r="AO355" i="93" s="1"/>
  <c r="Q354" i="93"/>
  <c r="AN354" i="93" s="1"/>
  <c r="AO354" i="93" s="1"/>
  <c r="Q353" i="93"/>
  <c r="AN353" i="93" s="1"/>
  <c r="AO353" i="93" s="1"/>
  <c r="Q352" i="93"/>
  <c r="AN352" i="93" s="1"/>
  <c r="AO352" i="93" s="1"/>
  <c r="Q351" i="93"/>
  <c r="AN351" i="93" s="1"/>
  <c r="AO351" i="93" s="1"/>
  <c r="Q350" i="93"/>
  <c r="AN350" i="93" s="1"/>
  <c r="AO350" i="93" s="1"/>
  <c r="Q349" i="93"/>
  <c r="AN349" i="93" s="1"/>
  <c r="AO349" i="93" s="1"/>
  <c r="Q348" i="93"/>
  <c r="AN348" i="93" s="1"/>
  <c r="AO348" i="93" s="1"/>
  <c r="Q347" i="93"/>
  <c r="AN347" i="93" s="1"/>
  <c r="AO347" i="93" s="1"/>
  <c r="Q346" i="93"/>
  <c r="AN346" i="93" s="1"/>
  <c r="AO346" i="93" s="1"/>
  <c r="Q345" i="93"/>
  <c r="AN345" i="93" s="1"/>
  <c r="AO345" i="93" s="1"/>
  <c r="Q344" i="93"/>
  <c r="AN344" i="93" s="1"/>
  <c r="AO344" i="93" s="1"/>
  <c r="Q343" i="93"/>
  <c r="AN343" i="93" s="1"/>
  <c r="AO343" i="93" s="1"/>
  <c r="Q342" i="93"/>
  <c r="AN342" i="93" s="1"/>
  <c r="AO342" i="93" s="1"/>
  <c r="Q341" i="93"/>
  <c r="AN341" i="93" s="1"/>
  <c r="AO341" i="93" s="1"/>
  <c r="Q340" i="93"/>
  <c r="AN340" i="93" s="1"/>
  <c r="AO340" i="93" s="1"/>
  <c r="Q339" i="93"/>
  <c r="AN339" i="93" s="1"/>
  <c r="AO339" i="93" s="1"/>
  <c r="Q338" i="93"/>
  <c r="AN338" i="93" s="1"/>
  <c r="AO338" i="93" s="1"/>
  <c r="Q337" i="93"/>
  <c r="AN337" i="93" s="1"/>
  <c r="AO337" i="93" s="1"/>
  <c r="Q336" i="93"/>
  <c r="AN336" i="93" s="1"/>
  <c r="AO336" i="93" s="1"/>
  <c r="Q335" i="93"/>
  <c r="AN335" i="93" s="1"/>
  <c r="AO335" i="93" s="1"/>
  <c r="Q334" i="93"/>
  <c r="AN334" i="93" s="1"/>
  <c r="AO334" i="93" s="1"/>
  <c r="Q333" i="93"/>
  <c r="AN333" i="93" s="1"/>
  <c r="AO333" i="93" s="1"/>
  <c r="Q332" i="93"/>
  <c r="AN332" i="93" s="1"/>
  <c r="AO332" i="93" s="1"/>
  <c r="Q331" i="93"/>
  <c r="AN331" i="93" s="1"/>
  <c r="AO331" i="93" s="1"/>
  <c r="Q330" i="93"/>
  <c r="AN330" i="93" s="1"/>
  <c r="AO330" i="93" s="1"/>
  <c r="Q329" i="93"/>
  <c r="AN329" i="93" s="1"/>
  <c r="AO329" i="93" s="1"/>
  <c r="Q328" i="93"/>
  <c r="AN328" i="93" s="1"/>
  <c r="AO328" i="93" s="1"/>
  <c r="Q327" i="93"/>
  <c r="AN327" i="93" s="1"/>
  <c r="AO327" i="93" s="1"/>
  <c r="Q326" i="93"/>
  <c r="AN326" i="93" s="1"/>
  <c r="AO326" i="93" s="1"/>
  <c r="Q325" i="93"/>
  <c r="AN325" i="93" s="1"/>
  <c r="AO325" i="93" s="1"/>
  <c r="Q324" i="93"/>
  <c r="AN324" i="93" s="1"/>
  <c r="AO324" i="93" s="1"/>
  <c r="Q323" i="93"/>
  <c r="AN323" i="93" s="1"/>
  <c r="AO323" i="93" s="1"/>
  <c r="Q322" i="93"/>
  <c r="AN322" i="93" s="1"/>
  <c r="AO322" i="93" s="1"/>
  <c r="Q321" i="93"/>
  <c r="AN321" i="93" s="1"/>
  <c r="AO321" i="93" s="1"/>
  <c r="Q320" i="93"/>
  <c r="AN320" i="93" s="1"/>
  <c r="AO320" i="93" s="1"/>
  <c r="Q319" i="93"/>
  <c r="AN319" i="93" s="1"/>
  <c r="AO319" i="93" s="1"/>
  <c r="Q318" i="93"/>
  <c r="AN318" i="93" s="1"/>
  <c r="AO318" i="93" s="1"/>
  <c r="Q317" i="93"/>
  <c r="AN317" i="93" s="1"/>
  <c r="AO317" i="93" s="1"/>
  <c r="Q316" i="93"/>
  <c r="AN316" i="93" s="1"/>
  <c r="AO316" i="93" s="1"/>
  <c r="Q315" i="93"/>
  <c r="AN315" i="93" s="1"/>
  <c r="AO315" i="93" s="1"/>
  <c r="Q314" i="93"/>
  <c r="AN314" i="93" s="1"/>
  <c r="AO314" i="93" s="1"/>
  <c r="Q313" i="93"/>
  <c r="AN313" i="93" s="1"/>
  <c r="AO313" i="93" s="1"/>
  <c r="Q312" i="93"/>
  <c r="AN312" i="93" s="1"/>
  <c r="AO312" i="93" s="1"/>
  <c r="Q311" i="93"/>
  <c r="AN311" i="93" s="1"/>
  <c r="AO311" i="93" s="1"/>
  <c r="Q310" i="93"/>
  <c r="AN310" i="93" s="1"/>
  <c r="AO310" i="93" s="1"/>
  <c r="Q309" i="93"/>
  <c r="AN309" i="93" s="1"/>
  <c r="AO309" i="93" s="1"/>
  <c r="Q308" i="93"/>
  <c r="AN308" i="93" s="1"/>
  <c r="AO308" i="93" s="1"/>
  <c r="Q307" i="93"/>
  <c r="AN307" i="93" s="1"/>
  <c r="AO307" i="93" s="1"/>
  <c r="Q306" i="93"/>
  <c r="AN306" i="93" s="1"/>
  <c r="AO306" i="93" s="1"/>
  <c r="Q305" i="93"/>
  <c r="AN305" i="93" s="1"/>
  <c r="AO305" i="93" s="1"/>
  <c r="Q304" i="93"/>
  <c r="AN304" i="93" s="1"/>
  <c r="AO304" i="93" s="1"/>
  <c r="Q303" i="93"/>
  <c r="AN303" i="93" s="1"/>
  <c r="AO303" i="93" s="1"/>
  <c r="Q302" i="93"/>
  <c r="AN302" i="93" s="1"/>
  <c r="AO302" i="93" s="1"/>
  <c r="Q301" i="93"/>
  <c r="AN301" i="93" s="1"/>
  <c r="AO301" i="93" s="1"/>
  <c r="Q300" i="93"/>
  <c r="AN300" i="93" s="1"/>
  <c r="AO300" i="93" s="1"/>
  <c r="Q299" i="93"/>
  <c r="AN299" i="93" s="1"/>
  <c r="AO299" i="93" s="1"/>
  <c r="Q298" i="93"/>
  <c r="AN298" i="93" s="1"/>
  <c r="AO298" i="93" s="1"/>
  <c r="Q297" i="93"/>
  <c r="AN297" i="93" s="1"/>
  <c r="AO297" i="93" s="1"/>
  <c r="Q296" i="93"/>
  <c r="AN296" i="93" s="1"/>
  <c r="AO296" i="93" s="1"/>
  <c r="Q295" i="93"/>
  <c r="AN295" i="93" s="1"/>
  <c r="AO295" i="93" s="1"/>
  <c r="Q294" i="93"/>
  <c r="AN294" i="93" s="1"/>
  <c r="AO294" i="93" s="1"/>
  <c r="Q293" i="93"/>
  <c r="AN293" i="93" s="1"/>
  <c r="AO293" i="93" s="1"/>
  <c r="Q292" i="93"/>
  <c r="AN292" i="93" s="1"/>
  <c r="AO292" i="93" s="1"/>
  <c r="Q291" i="93"/>
  <c r="AN291" i="93" s="1"/>
  <c r="AO291" i="93" s="1"/>
  <c r="Q290" i="93"/>
  <c r="AN290" i="93" s="1"/>
  <c r="AO290" i="93" s="1"/>
  <c r="Q289" i="93"/>
  <c r="AN289" i="93" s="1"/>
  <c r="AO289" i="93" s="1"/>
  <c r="Q288" i="93"/>
  <c r="AN288" i="93" s="1"/>
  <c r="AO288" i="93" s="1"/>
  <c r="Q287" i="93"/>
  <c r="AN287" i="93" s="1"/>
  <c r="AO287" i="93" s="1"/>
  <c r="Q286" i="93"/>
  <c r="AN286" i="93" s="1"/>
  <c r="AO286" i="93" s="1"/>
  <c r="Q285" i="93"/>
  <c r="AN285" i="93" s="1"/>
  <c r="AO285" i="93" s="1"/>
  <c r="Q284" i="93"/>
  <c r="AN284" i="93" s="1"/>
  <c r="AO284" i="93" s="1"/>
  <c r="Q283" i="93"/>
  <c r="AN283" i="93" s="1"/>
  <c r="AO283" i="93" s="1"/>
  <c r="Q282" i="93"/>
  <c r="AN282" i="93" s="1"/>
  <c r="AO282" i="93" s="1"/>
  <c r="Q281" i="93"/>
  <c r="AN281" i="93" s="1"/>
  <c r="AO281" i="93" s="1"/>
  <c r="Q280" i="93"/>
  <c r="AN280" i="93" s="1"/>
  <c r="AO280" i="93" s="1"/>
  <c r="Q279" i="93"/>
  <c r="AN279" i="93" s="1"/>
  <c r="AO279" i="93" s="1"/>
  <c r="Q278" i="93"/>
  <c r="AN278" i="93" s="1"/>
  <c r="AO278" i="93" s="1"/>
  <c r="Q277" i="93"/>
  <c r="AN277" i="93" s="1"/>
  <c r="AO277" i="93" s="1"/>
  <c r="Q276" i="93"/>
  <c r="AN276" i="93" s="1"/>
  <c r="AO276" i="93" s="1"/>
  <c r="Q275" i="93"/>
  <c r="AN275" i="93" s="1"/>
  <c r="AO275" i="93" s="1"/>
  <c r="Q274" i="93"/>
  <c r="AN274" i="93" s="1"/>
  <c r="AO274" i="93" s="1"/>
  <c r="Q273" i="93"/>
  <c r="AN273" i="93" s="1"/>
  <c r="AO273" i="93" s="1"/>
  <c r="Q272" i="93"/>
  <c r="AN272" i="93" s="1"/>
  <c r="AO272" i="93" s="1"/>
  <c r="Q271" i="93"/>
  <c r="AN271" i="93" s="1"/>
  <c r="AO271" i="93" s="1"/>
  <c r="Q270" i="93"/>
  <c r="AN270" i="93" s="1"/>
  <c r="AO270" i="93" s="1"/>
  <c r="Q269" i="93"/>
  <c r="AN269" i="93" s="1"/>
  <c r="AO269" i="93" s="1"/>
  <c r="Q268" i="93"/>
  <c r="AN268" i="93" s="1"/>
  <c r="AO268" i="93" s="1"/>
  <c r="Q267" i="93"/>
  <c r="AN267" i="93" s="1"/>
  <c r="AO267" i="93" s="1"/>
  <c r="Q266" i="93"/>
  <c r="AN266" i="93" s="1"/>
  <c r="AO266" i="93" s="1"/>
  <c r="Q265" i="93"/>
  <c r="AN265" i="93" s="1"/>
  <c r="AO265" i="93" s="1"/>
  <c r="Q264" i="93"/>
  <c r="AN264" i="93" s="1"/>
  <c r="AO264" i="93" s="1"/>
  <c r="Q263" i="93"/>
  <c r="AN263" i="93" s="1"/>
  <c r="AO263" i="93" s="1"/>
  <c r="Q262" i="93"/>
  <c r="AN262" i="93" s="1"/>
  <c r="AO262" i="93" s="1"/>
  <c r="Q261" i="93"/>
  <c r="AN261" i="93" s="1"/>
  <c r="AO261" i="93" s="1"/>
  <c r="Q260" i="93"/>
  <c r="AN260" i="93" s="1"/>
  <c r="AO260" i="93" s="1"/>
  <c r="Q259" i="93"/>
  <c r="AN259" i="93" s="1"/>
  <c r="AO259" i="93" s="1"/>
  <c r="Q258" i="93"/>
  <c r="AN258" i="93" s="1"/>
  <c r="AO258" i="93" s="1"/>
  <c r="Q257" i="93"/>
  <c r="AN257" i="93" s="1"/>
  <c r="AO257" i="93" s="1"/>
  <c r="Q256" i="93"/>
  <c r="AN256" i="93" s="1"/>
  <c r="AO256" i="93" s="1"/>
  <c r="Q255" i="93"/>
  <c r="AN255" i="93" s="1"/>
  <c r="AO255" i="93" s="1"/>
  <c r="Q254" i="93"/>
  <c r="AN254" i="93" s="1"/>
  <c r="AO254" i="93" s="1"/>
  <c r="Q253" i="93"/>
  <c r="AN253" i="93" s="1"/>
  <c r="AO253" i="93" s="1"/>
  <c r="Q252" i="93"/>
  <c r="AN252" i="93" s="1"/>
  <c r="AO252" i="93" s="1"/>
  <c r="Q251" i="93"/>
  <c r="AN251" i="93" s="1"/>
  <c r="AO251" i="93" s="1"/>
  <c r="Q250" i="93"/>
  <c r="AN250" i="93" s="1"/>
  <c r="AO250" i="93" s="1"/>
  <c r="Q249" i="93"/>
  <c r="AN249" i="93" s="1"/>
  <c r="AO249" i="93" s="1"/>
  <c r="Q248" i="93"/>
  <c r="AN248" i="93" s="1"/>
  <c r="AO248" i="93" s="1"/>
  <c r="Q247" i="93"/>
  <c r="AN247" i="93" s="1"/>
  <c r="AO247" i="93" s="1"/>
  <c r="Q246" i="93"/>
  <c r="AN246" i="93" s="1"/>
  <c r="AO246" i="93" s="1"/>
  <c r="Q245" i="93"/>
  <c r="AN245" i="93" s="1"/>
  <c r="AO245" i="93" s="1"/>
  <c r="Q244" i="93"/>
  <c r="AN244" i="93" s="1"/>
  <c r="AO244" i="93" s="1"/>
  <c r="Q243" i="93"/>
  <c r="AN243" i="93" s="1"/>
  <c r="AO243" i="93" s="1"/>
  <c r="Q242" i="93"/>
  <c r="AN242" i="93" s="1"/>
  <c r="AO242" i="93" s="1"/>
  <c r="Q241" i="93"/>
  <c r="AN241" i="93" s="1"/>
  <c r="AO241" i="93" s="1"/>
  <c r="Q240" i="93"/>
  <c r="AN240" i="93" s="1"/>
  <c r="AO240" i="93" s="1"/>
  <c r="Q239" i="93"/>
  <c r="AN239" i="93" s="1"/>
  <c r="AO239" i="93" s="1"/>
  <c r="Q238" i="93"/>
  <c r="AN238" i="93" s="1"/>
  <c r="AO238" i="93" s="1"/>
  <c r="Q237" i="93"/>
  <c r="AN237" i="93" s="1"/>
  <c r="AO237" i="93" s="1"/>
  <c r="Q236" i="93"/>
  <c r="AN236" i="93" s="1"/>
  <c r="AO236" i="93" s="1"/>
  <c r="Q235" i="93"/>
  <c r="AN235" i="93" s="1"/>
  <c r="AO235" i="93" s="1"/>
  <c r="Q234" i="93"/>
  <c r="AN234" i="93" s="1"/>
  <c r="AO234" i="93" s="1"/>
  <c r="Q233" i="93"/>
  <c r="AN233" i="93" s="1"/>
  <c r="AO233" i="93" s="1"/>
  <c r="Q232" i="93"/>
  <c r="AN232" i="93" s="1"/>
  <c r="AO232" i="93" s="1"/>
  <c r="Q231" i="93"/>
  <c r="AN231" i="93" s="1"/>
  <c r="AO231" i="93" s="1"/>
  <c r="Q230" i="93"/>
  <c r="AN230" i="93" s="1"/>
  <c r="AO230" i="93" s="1"/>
  <c r="Q229" i="93"/>
  <c r="AN229" i="93" s="1"/>
  <c r="AO229" i="93" s="1"/>
  <c r="Q228" i="93"/>
  <c r="AN228" i="93" s="1"/>
  <c r="AO228" i="93" s="1"/>
  <c r="Q227" i="93"/>
  <c r="AN227" i="93" s="1"/>
  <c r="AO227" i="93" s="1"/>
  <c r="Q226" i="93"/>
  <c r="AN226" i="93" s="1"/>
  <c r="AO226" i="93" s="1"/>
  <c r="Q225" i="93"/>
  <c r="AN225" i="93" s="1"/>
  <c r="AO225" i="93" s="1"/>
  <c r="Q224" i="93"/>
  <c r="AN224" i="93" s="1"/>
  <c r="AO224" i="93" s="1"/>
  <c r="Q223" i="93"/>
  <c r="AN223" i="93" s="1"/>
  <c r="AO223" i="93" s="1"/>
  <c r="Q222" i="93"/>
  <c r="AN222" i="93" s="1"/>
  <c r="AO222" i="93" s="1"/>
  <c r="Q221" i="93"/>
  <c r="AN221" i="93" s="1"/>
  <c r="AO221" i="93" s="1"/>
  <c r="Q220" i="93"/>
  <c r="AN220" i="93" s="1"/>
  <c r="AO220" i="93" s="1"/>
  <c r="Q219" i="93"/>
  <c r="AN219" i="93" s="1"/>
  <c r="AO219" i="93" s="1"/>
  <c r="Q218" i="93"/>
  <c r="AN218" i="93" s="1"/>
  <c r="AO218" i="93" s="1"/>
  <c r="Q217" i="93"/>
  <c r="AN217" i="93" s="1"/>
  <c r="AO217" i="93" s="1"/>
  <c r="Q216" i="93"/>
  <c r="AN216" i="93" s="1"/>
  <c r="AO216" i="93" s="1"/>
  <c r="Q215" i="93"/>
  <c r="AN215" i="93" s="1"/>
  <c r="AO215" i="93" s="1"/>
  <c r="Q214" i="93"/>
  <c r="AN214" i="93" s="1"/>
  <c r="AO214" i="93" s="1"/>
  <c r="Q213" i="93"/>
  <c r="AN213" i="93" s="1"/>
  <c r="AO213" i="93" s="1"/>
  <c r="Q212" i="93"/>
  <c r="AN212" i="93" s="1"/>
  <c r="AO212" i="93" s="1"/>
  <c r="Q211" i="93"/>
  <c r="AN211" i="93" s="1"/>
  <c r="AO211" i="93" s="1"/>
  <c r="Q210" i="93"/>
  <c r="AN210" i="93" s="1"/>
  <c r="AO210" i="93" s="1"/>
  <c r="Q209" i="93"/>
  <c r="AN209" i="93" s="1"/>
  <c r="AO209" i="93" s="1"/>
  <c r="Q208" i="93"/>
  <c r="AN208" i="93" s="1"/>
  <c r="AO208" i="93" s="1"/>
  <c r="Q207" i="93"/>
  <c r="AN207" i="93" s="1"/>
  <c r="AO207" i="93" s="1"/>
  <c r="Q206" i="93"/>
  <c r="AN206" i="93" s="1"/>
  <c r="AO206" i="93" s="1"/>
  <c r="Q205" i="93"/>
  <c r="AN205" i="93" s="1"/>
  <c r="AO205" i="93" s="1"/>
  <c r="Q204" i="93"/>
  <c r="AN204" i="93" s="1"/>
  <c r="AO204" i="93" s="1"/>
  <c r="Q203" i="93"/>
  <c r="AN203" i="93" s="1"/>
  <c r="AO203" i="93" s="1"/>
  <c r="Q202" i="93"/>
  <c r="AN202" i="93" s="1"/>
  <c r="AO202" i="93" s="1"/>
  <c r="Q201" i="93"/>
  <c r="AN201" i="93" s="1"/>
  <c r="AO201" i="93" s="1"/>
  <c r="Q200" i="93"/>
  <c r="AN200" i="93" s="1"/>
  <c r="AO200" i="93" s="1"/>
  <c r="Q199" i="93"/>
  <c r="AN199" i="93" s="1"/>
  <c r="AO199" i="93" s="1"/>
  <c r="Q198" i="93"/>
  <c r="AN198" i="93" s="1"/>
  <c r="AO198" i="93" s="1"/>
  <c r="Q197" i="93"/>
  <c r="AN197" i="93" s="1"/>
  <c r="AO197" i="93" s="1"/>
  <c r="Q196" i="93"/>
  <c r="AN196" i="93" s="1"/>
  <c r="AO196" i="93" s="1"/>
  <c r="Q195" i="93"/>
  <c r="AN195" i="93" s="1"/>
  <c r="AO195" i="93" s="1"/>
  <c r="Q194" i="93"/>
  <c r="AN194" i="93" s="1"/>
  <c r="AO194" i="93" s="1"/>
  <c r="Q193" i="93"/>
  <c r="AN193" i="93" s="1"/>
  <c r="AO193" i="93" s="1"/>
  <c r="Q192" i="93"/>
  <c r="AN192" i="93" s="1"/>
  <c r="AO192" i="93" s="1"/>
  <c r="Q191" i="93"/>
  <c r="AN191" i="93" s="1"/>
  <c r="AO191" i="93" s="1"/>
  <c r="Q190" i="93"/>
  <c r="AN190" i="93" s="1"/>
  <c r="AO190" i="93" s="1"/>
  <c r="Q189" i="93"/>
  <c r="AN189" i="93" s="1"/>
  <c r="AO189" i="93" s="1"/>
  <c r="Q188" i="93"/>
  <c r="AN188" i="93" s="1"/>
  <c r="AO188" i="93" s="1"/>
  <c r="Q187" i="93"/>
  <c r="AN187" i="93" s="1"/>
  <c r="AO187" i="93" s="1"/>
  <c r="Q186" i="93"/>
  <c r="AN186" i="93" s="1"/>
  <c r="AO186" i="93" s="1"/>
  <c r="Q185" i="93"/>
  <c r="AN185" i="93" s="1"/>
  <c r="AO185" i="93" s="1"/>
  <c r="Q184" i="93"/>
  <c r="AN184" i="93" s="1"/>
  <c r="AO184" i="93" s="1"/>
  <c r="Q183" i="93"/>
  <c r="AN183" i="93" s="1"/>
  <c r="AO183" i="93" s="1"/>
  <c r="Q182" i="93"/>
  <c r="AN182" i="93" s="1"/>
  <c r="AO182" i="93" s="1"/>
  <c r="Q181" i="93"/>
  <c r="AN181" i="93" s="1"/>
  <c r="AO181" i="93" s="1"/>
  <c r="Q180" i="93"/>
  <c r="AN180" i="93" s="1"/>
  <c r="AO180" i="93" s="1"/>
  <c r="Q179" i="93"/>
  <c r="AN179" i="93" s="1"/>
  <c r="AO179" i="93" s="1"/>
  <c r="Q178" i="93"/>
  <c r="AN178" i="93" s="1"/>
  <c r="AO178" i="93" s="1"/>
  <c r="Q177" i="93"/>
  <c r="AN177" i="93" s="1"/>
  <c r="AO177" i="93" s="1"/>
  <c r="Q176" i="93"/>
  <c r="AN176" i="93" s="1"/>
  <c r="AO176" i="93" s="1"/>
  <c r="Q175" i="93"/>
  <c r="AN175" i="93" s="1"/>
  <c r="AO175" i="93" s="1"/>
  <c r="Q174" i="93"/>
  <c r="AN174" i="93" s="1"/>
  <c r="AO174" i="93" s="1"/>
  <c r="Q173" i="93"/>
  <c r="AN173" i="93" s="1"/>
  <c r="AO173" i="93" s="1"/>
  <c r="Q172" i="93"/>
  <c r="AN172" i="93" s="1"/>
  <c r="AO172" i="93" s="1"/>
  <c r="Q171" i="93"/>
  <c r="AN171" i="93" s="1"/>
  <c r="AO171" i="93" s="1"/>
  <c r="Q170" i="93"/>
  <c r="AN170" i="93" s="1"/>
  <c r="AO170" i="93" s="1"/>
  <c r="Q169" i="93"/>
  <c r="AN169" i="93" s="1"/>
  <c r="AO169" i="93" s="1"/>
  <c r="Q168" i="93"/>
  <c r="AN168" i="93" s="1"/>
  <c r="AO168" i="93" s="1"/>
  <c r="Q167" i="93"/>
  <c r="AN167" i="93" s="1"/>
  <c r="AO167" i="93" s="1"/>
  <c r="Q166" i="93"/>
  <c r="AN166" i="93" s="1"/>
  <c r="AO166" i="93" s="1"/>
  <c r="Q165" i="93"/>
  <c r="AN165" i="93" s="1"/>
  <c r="AO165" i="93" s="1"/>
  <c r="Q164" i="93"/>
  <c r="AN164" i="93" s="1"/>
  <c r="AO164" i="93" s="1"/>
  <c r="Q163" i="93"/>
  <c r="AN163" i="93" s="1"/>
  <c r="AO163" i="93" s="1"/>
  <c r="Q162" i="93"/>
  <c r="AN162" i="93" s="1"/>
  <c r="AO162" i="93" s="1"/>
  <c r="Q161" i="93"/>
  <c r="AN161" i="93" s="1"/>
  <c r="AO161" i="93" s="1"/>
  <c r="Q160" i="93"/>
  <c r="AN160" i="93" s="1"/>
  <c r="AO160" i="93" s="1"/>
  <c r="Q159" i="93"/>
  <c r="AN159" i="93" s="1"/>
  <c r="AO159" i="93" s="1"/>
  <c r="Q158" i="93"/>
  <c r="AN158" i="93" s="1"/>
  <c r="AO158" i="93" s="1"/>
  <c r="Q157" i="93"/>
  <c r="AN157" i="93" s="1"/>
  <c r="AO157" i="93" s="1"/>
  <c r="Q156" i="93"/>
  <c r="AN156" i="93" s="1"/>
  <c r="AO156" i="93" s="1"/>
  <c r="Q155" i="93"/>
  <c r="AN155" i="93" s="1"/>
  <c r="AO155" i="93" s="1"/>
  <c r="Q154" i="93"/>
  <c r="AN154" i="93" s="1"/>
  <c r="AO154" i="93" s="1"/>
  <c r="Q153" i="93"/>
  <c r="AN153" i="93" s="1"/>
  <c r="AO153" i="93" s="1"/>
  <c r="Q152" i="93"/>
  <c r="AN152" i="93" s="1"/>
  <c r="AO152" i="93" s="1"/>
  <c r="Q151" i="93"/>
  <c r="AN151" i="93" s="1"/>
  <c r="AO151" i="93" s="1"/>
  <c r="Q150" i="93"/>
  <c r="AN150" i="93" s="1"/>
  <c r="AO150" i="93" s="1"/>
  <c r="Q149" i="93"/>
  <c r="AN149" i="93" s="1"/>
  <c r="AO149" i="93" s="1"/>
  <c r="Q148" i="93"/>
  <c r="AN148" i="93" s="1"/>
  <c r="AO148" i="93" s="1"/>
  <c r="Q147" i="93"/>
  <c r="AN147" i="93" s="1"/>
  <c r="AO147" i="93" s="1"/>
  <c r="Q146" i="93"/>
  <c r="AN146" i="93" s="1"/>
  <c r="AO146" i="93" s="1"/>
  <c r="Q145" i="93"/>
  <c r="AN145" i="93" s="1"/>
  <c r="AO145" i="93" s="1"/>
  <c r="Q144" i="93"/>
  <c r="AN144" i="93" s="1"/>
  <c r="AO144" i="93" s="1"/>
  <c r="Q143" i="93"/>
  <c r="AN143" i="93" s="1"/>
  <c r="AO143" i="93" s="1"/>
  <c r="Q142" i="93"/>
  <c r="AN142" i="93" s="1"/>
  <c r="AO142" i="93" s="1"/>
  <c r="Q141" i="93"/>
  <c r="AN141" i="93" s="1"/>
  <c r="AO141" i="93" s="1"/>
  <c r="Q140" i="93"/>
  <c r="AN140" i="93" s="1"/>
  <c r="AO140" i="93" s="1"/>
  <c r="Q139" i="93"/>
  <c r="AN139" i="93" s="1"/>
  <c r="AO139" i="93" s="1"/>
  <c r="Q138" i="93"/>
  <c r="AN138" i="93" s="1"/>
  <c r="AO138" i="93" s="1"/>
  <c r="Q137" i="93"/>
  <c r="AN137" i="93" s="1"/>
  <c r="AO137" i="93" s="1"/>
  <c r="Q136" i="93"/>
  <c r="AN136" i="93" s="1"/>
  <c r="AO136" i="93" s="1"/>
  <c r="Q135" i="93"/>
  <c r="AN135" i="93" s="1"/>
  <c r="AO135" i="93" s="1"/>
  <c r="Q134" i="93"/>
  <c r="AN134" i="93" s="1"/>
  <c r="AO134" i="93" s="1"/>
  <c r="Q133" i="93"/>
  <c r="AN133" i="93" s="1"/>
  <c r="AO133" i="93" s="1"/>
  <c r="Q132" i="93"/>
  <c r="AN132" i="93" s="1"/>
  <c r="AO132" i="93" s="1"/>
  <c r="Q131" i="93"/>
  <c r="AN131" i="93" s="1"/>
  <c r="AO131" i="93" s="1"/>
  <c r="Q130" i="93"/>
  <c r="AN130" i="93" s="1"/>
  <c r="AO130" i="93" s="1"/>
  <c r="Q129" i="93"/>
  <c r="AN129" i="93" s="1"/>
  <c r="AO129" i="93" s="1"/>
  <c r="Q128" i="93"/>
  <c r="AN128" i="93" s="1"/>
  <c r="AO128" i="93" s="1"/>
  <c r="Q127" i="93"/>
  <c r="AN127" i="93" s="1"/>
  <c r="AO127" i="93" s="1"/>
  <c r="Q126" i="93"/>
  <c r="AN126" i="93" s="1"/>
  <c r="AO126" i="93" s="1"/>
  <c r="Q125" i="93"/>
  <c r="AN125" i="93" s="1"/>
  <c r="AO125" i="93" s="1"/>
  <c r="Q124" i="93"/>
  <c r="AN124" i="93" s="1"/>
  <c r="AO124" i="93" s="1"/>
  <c r="Q123" i="93"/>
  <c r="AN123" i="93" s="1"/>
  <c r="AO123" i="93" s="1"/>
  <c r="Q122" i="93"/>
  <c r="AN122" i="93" s="1"/>
  <c r="AO122" i="93" s="1"/>
  <c r="Q121" i="93"/>
  <c r="AN121" i="93" s="1"/>
  <c r="AO121" i="93" s="1"/>
  <c r="Q120" i="93"/>
  <c r="AN120" i="93" s="1"/>
  <c r="AO120" i="93" s="1"/>
  <c r="Q119" i="93"/>
  <c r="AN119" i="93" s="1"/>
  <c r="AO119" i="93" s="1"/>
  <c r="Q118" i="93"/>
  <c r="AN118" i="93" s="1"/>
  <c r="AO118" i="93" s="1"/>
  <c r="Q117" i="93"/>
  <c r="AN117" i="93" s="1"/>
  <c r="AO117" i="93" s="1"/>
  <c r="Q116" i="93"/>
  <c r="AN116" i="93" s="1"/>
  <c r="AO116" i="93" s="1"/>
  <c r="Q115" i="93"/>
  <c r="AN115" i="93" s="1"/>
  <c r="AO115" i="93" s="1"/>
  <c r="Q114" i="93"/>
  <c r="AN114" i="93" s="1"/>
  <c r="AO114" i="93" s="1"/>
  <c r="Q113" i="93"/>
  <c r="AN113" i="93" s="1"/>
  <c r="AO113" i="93" s="1"/>
  <c r="Q112" i="93"/>
  <c r="AN112" i="93" s="1"/>
  <c r="AO112" i="93" s="1"/>
  <c r="Q111" i="93"/>
  <c r="AN111" i="93" s="1"/>
  <c r="AO111" i="93" s="1"/>
  <c r="Q110" i="93"/>
  <c r="AN110" i="93" s="1"/>
  <c r="AO110" i="93" s="1"/>
  <c r="Q109" i="93"/>
  <c r="AN109" i="93" s="1"/>
  <c r="AO109" i="93" s="1"/>
  <c r="Q108" i="93"/>
  <c r="AN108" i="93" s="1"/>
  <c r="AO108" i="93" s="1"/>
  <c r="Q107" i="93"/>
  <c r="AN107" i="93" s="1"/>
  <c r="AO107" i="93" s="1"/>
  <c r="Q106" i="93"/>
  <c r="AN106" i="93" s="1"/>
  <c r="AO106" i="93" s="1"/>
  <c r="Q105" i="93"/>
  <c r="AN105" i="93" s="1"/>
  <c r="AO105" i="93" s="1"/>
  <c r="Q104" i="93"/>
  <c r="AN104" i="93" s="1"/>
  <c r="AO104" i="93" s="1"/>
  <c r="Q103" i="93"/>
  <c r="AN103" i="93" s="1"/>
  <c r="AO103" i="93" s="1"/>
  <c r="Q102" i="93"/>
  <c r="AN102" i="93" s="1"/>
  <c r="AO102" i="93" s="1"/>
  <c r="Q101" i="93"/>
  <c r="AN101" i="93" s="1"/>
  <c r="AO101" i="93" s="1"/>
  <c r="Q100" i="93"/>
  <c r="AN100" i="93" s="1"/>
  <c r="AO100" i="93" s="1"/>
  <c r="Q99" i="93"/>
  <c r="AN99" i="93" s="1"/>
  <c r="AO99" i="93" s="1"/>
  <c r="Q98" i="93"/>
  <c r="AN98" i="93" s="1"/>
  <c r="AO98" i="93" s="1"/>
  <c r="Q97" i="93"/>
  <c r="AN97" i="93" s="1"/>
  <c r="AO97" i="93" s="1"/>
  <c r="Q96" i="93"/>
  <c r="AN96" i="93" s="1"/>
  <c r="AO96" i="93" s="1"/>
  <c r="Q95" i="93"/>
  <c r="AN95" i="93" s="1"/>
  <c r="AO95" i="93" s="1"/>
  <c r="Q94" i="93"/>
  <c r="AN94" i="93" s="1"/>
  <c r="AO94" i="93" s="1"/>
  <c r="Q93" i="93"/>
  <c r="AN93" i="93" s="1"/>
  <c r="AO93" i="93" s="1"/>
  <c r="Q92" i="93"/>
  <c r="AN92" i="93" s="1"/>
  <c r="AO92" i="93" s="1"/>
  <c r="Q91" i="93"/>
  <c r="AN91" i="93" s="1"/>
  <c r="AO91" i="93" s="1"/>
  <c r="Q90" i="93"/>
  <c r="AN90" i="93" s="1"/>
  <c r="AO90" i="93" s="1"/>
  <c r="Q89" i="93"/>
  <c r="AN89" i="93" s="1"/>
  <c r="AO89" i="93" s="1"/>
  <c r="Q88" i="93"/>
  <c r="AN88" i="93" s="1"/>
  <c r="AO88" i="93" s="1"/>
  <c r="Q87" i="93"/>
  <c r="AN87" i="93" s="1"/>
  <c r="AO87" i="93" s="1"/>
  <c r="Q86" i="93"/>
  <c r="AN86" i="93" s="1"/>
  <c r="AO86" i="93" s="1"/>
  <c r="Q85" i="93"/>
  <c r="AN85" i="93" s="1"/>
  <c r="AO85" i="93" s="1"/>
  <c r="Q84" i="93"/>
  <c r="AN84" i="93" s="1"/>
  <c r="AO84" i="93" s="1"/>
  <c r="Q83" i="93"/>
  <c r="AN83" i="93" s="1"/>
  <c r="AO83" i="93" s="1"/>
  <c r="Q82" i="93"/>
  <c r="AN82" i="93" s="1"/>
  <c r="AO82" i="93" s="1"/>
  <c r="Q81" i="93"/>
  <c r="AN81" i="93" s="1"/>
  <c r="AO81" i="93" s="1"/>
  <c r="Q80" i="93"/>
  <c r="AN80" i="93" s="1"/>
  <c r="AO80" i="93" s="1"/>
  <c r="Q79" i="93"/>
  <c r="AN79" i="93" s="1"/>
  <c r="AO79" i="93" s="1"/>
  <c r="Q78" i="93"/>
  <c r="AN78" i="93" s="1"/>
  <c r="AO78" i="93" s="1"/>
  <c r="Q77" i="93"/>
  <c r="AN77" i="93" s="1"/>
  <c r="AO77" i="93" s="1"/>
  <c r="Q76" i="93"/>
  <c r="AN76" i="93" s="1"/>
  <c r="AO76" i="93" s="1"/>
  <c r="Q75" i="93"/>
  <c r="AN75" i="93" s="1"/>
  <c r="AO75" i="93" s="1"/>
  <c r="Q74" i="93"/>
  <c r="AN74" i="93" s="1"/>
  <c r="AO74" i="93" s="1"/>
  <c r="Q73" i="93"/>
  <c r="AN73" i="93" s="1"/>
  <c r="AO73" i="93" s="1"/>
  <c r="Q72" i="93"/>
  <c r="AN72" i="93" s="1"/>
  <c r="AO72" i="93" s="1"/>
  <c r="Q71" i="93"/>
  <c r="AN71" i="93" s="1"/>
  <c r="AO71" i="93" s="1"/>
  <c r="Q70" i="93"/>
  <c r="AN70" i="93" s="1"/>
  <c r="AO70" i="93" s="1"/>
  <c r="Q69" i="93"/>
  <c r="AN69" i="93" s="1"/>
  <c r="AO69" i="93" s="1"/>
  <c r="Q68" i="93"/>
  <c r="AN68" i="93" s="1"/>
  <c r="AO68" i="93" s="1"/>
  <c r="Q67" i="93"/>
  <c r="AN67" i="93" s="1"/>
  <c r="AO67" i="93" s="1"/>
  <c r="Q66" i="93"/>
  <c r="AN66" i="93" s="1"/>
  <c r="AO66" i="93" s="1"/>
  <c r="Q65" i="93"/>
  <c r="AN65" i="93" s="1"/>
  <c r="AO65" i="93" s="1"/>
  <c r="Q64" i="93"/>
  <c r="AN64" i="93" s="1"/>
  <c r="AO64" i="93" s="1"/>
  <c r="Q63" i="93"/>
  <c r="AN63" i="93" s="1"/>
  <c r="AO63" i="93" s="1"/>
  <c r="Q62" i="93"/>
  <c r="AN62" i="93" s="1"/>
  <c r="AO62" i="93" s="1"/>
  <c r="Q61" i="93"/>
  <c r="AN61" i="93" s="1"/>
  <c r="AO61" i="93" s="1"/>
  <c r="Q60" i="93"/>
  <c r="AN60" i="93" s="1"/>
  <c r="AO60" i="93" s="1"/>
  <c r="Q59" i="93"/>
  <c r="AN59" i="93" s="1"/>
  <c r="AO59" i="93" s="1"/>
  <c r="Q58" i="93"/>
  <c r="AN58" i="93" s="1"/>
  <c r="AO58" i="93" s="1"/>
  <c r="Q57" i="93"/>
  <c r="AN57" i="93" s="1"/>
  <c r="AO57" i="93" s="1"/>
  <c r="Q56" i="93"/>
  <c r="AN56" i="93" s="1"/>
  <c r="AO56" i="93" s="1"/>
  <c r="Q55" i="93"/>
  <c r="AN55" i="93" s="1"/>
  <c r="AO55" i="93" s="1"/>
  <c r="Q54" i="93"/>
  <c r="AN54" i="93" s="1"/>
  <c r="AO54" i="93" s="1"/>
  <c r="Q53" i="93"/>
  <c r="AN53" i="93" s="1"/>
  <c r="AO53" i="93" s="1"/>
  <c r="Q52" i="93"/>
  <c r="AN52" i="93" s="1"/>
  <c r="AO52" i="93" s="1"/>
  <c r="Q51" i="93"/>
  <c r="AN51" i="93" s="1"/>
  <c r="AO51" i="93" s="1"/>
  <c r="Q50" i="93"/>
  <c r="AN50" i="93" s="1"/>
  <c r="AO50" i="93" s="1"/>
  <c r="Q49" i="93"/>
  <c r="AN49" i="93" s="1"/>
  <c r="AO49" i="93" s="1"/>
  <c r="Q48" i="93"/>
  <c r="AN48" i="93" s="1"/>
  <c r="AO48" i="93" s="1"/>
  <c r="Q47" i="93"/>
  <c r="AN47" i="93" s="1"/>
  <c r="AO47" i="93" s="1"/>
  <c r="Q46" i="93"/>
  <c r="AN46" i="93" s="1"/>
  <c r="AO46" i="93" s="1"/>
  <c r="Q45" i="93"/>
  <c r="AN45" i="93" s="1"/>
  <c r="AO45" i="93" s="1"/>
  <c r="Q44" i="93"/>
  <c r="AN44" i="93" s="1"/>
  <c r="AO44" i="93" s="1"/>
  <c r="Q43" i="93"/>
  <c r="AN43" i="93" s="1"/>
  <c r="AO43" i="93" s="1"/>
  <c r="Q42" i="93"/>
  <c r="AN42" i="93" s="1"/>
  <c r="AO42" i="93" s="1"/>
  <c r="Q41" i="93"/>
  <c r="AN41" i="93" s="1"/>
  <c r="AO41" i="93" s="1"/>
  <c r="Q40" i="93"/>
  <c r="AN40" i="93" s="1"/>
  <c r="AO40" i="93" s="1"/>
  <c r="Q39" i="93"/>
  <c r="AN39" i="93" s="1"/>
  <c r="AO39" i="93" s="1"/>
  <c r="Q38" i="93"/>
  <c r="AN38" i="93" s="1"/>
  <c r="AO38" i="93" s="1"/>
  <c r="Q37" i="93"/>
  <c r="AN37" i="93" s="1"/>
  <c r="AO37" i="93" s="1"/>
  <c r="Q36" i="93"/>
  <c r="AN36" i="93" s="1"/>
  <c r="AO36" i="93" s="1"/>
  <c r="Q35" i="93"/>
  <c r="AN35" i="93" s="1"/>
  <c r="AO35" i="93" s="1"/>
  <c r="Q34" i="93"/>
  <c r="AN34" i="93" s="1"/>
  <c r="AO34" i="93" s="1"/>
  <c r="Q33" i="93"/>
  <c r="AN33" i="93" s="1"/>
  <c r="AO33" i="93" s="1"/>
  <c r="Q32" i="93"/>
  <c r="AN32" i="93" s="1"/>
  <c r="AO32" i="93" s="1"/>
  <c r="Q31" i="93"/>
  <c r="AN31" i="93" s="1"/>
  <c r="AO31" i="93" s="1"/>
  <c r="Q30" i="93"/>
  <c r="AN30" i="93" s="1"/>
  <c r="AO30" i="93" s="1"/>
  <c r="Q29" i="93"/>
  <c r="AN29" i="93" s="1"/>
  <c r="AO29" i="93" s="1"/>
  <c r="Q28" i="93"/>
  <c r="AN28" i="93" s="1"/>
  <c r="AO28" i="93" s="1"/>
  <c r="Q27" i="93"/>
  <c r="AN27" i="93" s="1"/>
  <c r="AO27" i="93" s="1"/>
  <c r="Q26" i="93"/>
  <c r="AN26" i="93" s="1"/>
  <c r="AO26" i="93" s="1"/>
  <c r="Q25" i="93"/>
  <c r="AN25" i="93" s="1"/>
  <c r="AO25" i="93" s="1"/>
  <c r="Q24" i="93"/>
  <c r="AN24" i="93" s="1"/>
  <c r="AO24" i="93" s="1"/>
  <c r="Q23" i="93"/>
  <c r="AN23" i="93" s="1"/>
  <c r="AO23" i="93" s="1"/>
  <c r="Q22" i="93"/>
  <c r="AN22" i="93" s="1"/>
  <c r="AO22" i="93" s="1"/>
  <c r="Q21" i="93"/>
  <c r="AN21" i="93" s="1"/>
  <c r="AO21" i="93" s="1"/>
  <c r="Q20" i="93"/>
  <c r="AN20" i="93" s="1"/>
  <c r="AO20" i="93" s="1"/>
  <c r="Q19" i="93"/>
  <c r="AN19" i="93" s="1"/>
  <c r="AO19" i="93" s="1"/>
  <c r="Q18" i="93"/>
  <c r="AN18" i="93" s="1"/>
  <c r="AO18" i="93" s="1"/>
  <c r="Q17" i="93"/>
  <c r="AN17" i="93" s="1"/>
  <c r="AO17" i="93" s="1"/>
  <c r="Q16" i="93"/>
  <c r="AN16" i="93" s="1"/>
  <c r="AO16" i="93" s="1"/>
  <c r="Q15" i="93"/>
  <c r="AN15" i="93" s="1"/>
  <c r="AO15" i="93" s="1"/>
  <c r="Q14" i="93"/>
  <c r="AN14" i="93" s="1"/>
  <c r="AO14" i="93" s="1"/>
  <c r="Q13" i="93"/>
  <c r="AN13" i="93" s="1"/>
  <c r="AO13" i="93" s="1"/>
  <c r="Q12" i="93"/>
  <c r="AN12" i="93" s="1"/>
  <c r="AO12" i="93" s="1"/>
  <c r="Q11" i="93"/>
  <c r="AN11" i="93" s="1"/>
  <c r="AO11" i="93" s="1"/>
  <c r="Q10" i="93"/>
  <c r="AN10" i="93" s="1"/>
  <c r="AO10" i="93" s="1"/>
  <c r="Q9" i="93"/>
  <c r="AN9" i="93" s="1"/>
  <c r="AO9" i="93" s="1"/>
  <c r="Q8" i="93"/>
  <c r="AN8" i="93" s="1"/>
  <c r="AO8" i="93" s="1"/>
  <c r="Q7" i="93"/>
  <c r="AN7" i="93" s="1"/>
  <c r="AO7" i="93" s="1"/>
  <c r="Q6" i="93"/>
  <c r="AN6" i="93" s="1"/>
  <c r="AO6" i="93" s="1"/>
  <c r="Z294" i="93"/>
  <c r="Y294" i="93"/>
  <c r="W294" i="93"/>
  <c r="AI612" i="93"/>
  <c r="AH612" i="93"/>
  <c r="AF612" i="93"/>
  <c r="AE612" i="93"/>
  <c r="AD612" i="93"/>
  <c r="AC612" i="93"/>
  <c r="AB612" i="93"/>
  <c r="AA612" i="93"/>
  <c r="Z612" i="93"/>
  <c r="Y612" i="93"/>
  <c r="W612" i="93"/>
  <c r="V612" i="93"/>
  <c r="AI611" i="93"/>
  <c r="AH611" i="93"/>
  <c r="AF611" i="93"/>
  <c r="AE611" i="93"/>
  <c r="AD611" i="93"/>
  <c r="AC611" i="93"/>
  <c r="AB611" i="93"/>
  <c r="AA611" i="93"/>
  <c r="Z611" i="93"/>
  <c r="Y611" i="93"/>
  <c r="W611" i="93"/>
  <c r="V611" i="93"/>
  <c r="AI610" i="93"/>
  <c r="AH610" i="93"/>
  <c r="AF610" i="93"/>
  <c r="AE610" i="93"/>
  <c r="AD610" i="93"/>
  <c r="AC610" i="93"/>
  <c r="AB610" i="93"/>
  <c r="AA610" i="93"/>
  <c r="Z610" i="93"/>
  <c r="Y610" i="93"/>
  <c r="W610" i="93"/>
  <c r="V610" i="93"/>
  <c r="AI609" i="93"/>
  <c r="AH609" i="93"/>
  <c r="AF609" i="93"/>
  <c r="AE609" i="93"/>
  <c r="AD609" i="93"/>
  <c r="AC609" i="93"/>
  <c r="AB609" i="93"/>
  <c r="AA609" i="93"/>
  <c r="Z609" i="93"/>
  <c r="Y609" i="93"/>
  <c r="W609" i="93"/>
  <c r="V609" i="93"/>
  <c r="I248" i="16" l="1"/>
  <c r="I247" i="16"/>
  <c r="I246" i="16"/>
  <c r="I164" i="16"/>
  <c r="I163" i="16"/>
  <c r="I157" i="16"/>
  <c r="I156" i="16"/>
  <c r="AJ578" i="93" l="1"/>
  <c r="AJ577" i="93"/>
  <c r="AJ576" i="93"/>
  <c r="AJ575" i="93"/>
  <c r="AJ574" i="93"/>
  <c r="AJ573" i="93"/>
  <c r="AJ572" i="93"/>
  <c r="AJ571" i="93"/>
  <c r="AJ570" i="93"/>
  <c r="AJ569" i="93"/>
  <c r="AJ568" i="93"/>
  <c r="AJ567" i="93"/>
  <c r="AJ566" i="93"/>
  <c r="AJ565" i="93"/>
  <c r="AJ564" i="93"/>
  <c r="AJ563" i="93"/>
  <c r="AJ562" i="93"/>
  <c r="AJ561" i="93"/>
  <c r="AJ560" i="93"/>
  <c r="AJ559" i="93"/>
  <c r="AJ558" i="93"/>
  <c r="AJ557" i="93"/>
  <c r="AJ556" i="93"/>
  <c r="AJ555" i="93"/>
  <c r="AJ554" i="93"/>
  <c r="AJ553" i="93"/>
  <c r="AJ552" i="93"/>
  <c r="AJ551" i="93"/>
  <c r="AJ550" i="93"/>
  <c r="AJ549" i="93"/>
  <c r="AJ548" i="93"/>
  <c r="AJ547" i="93"/>
  <c r="AJ546" i="93"/>
  <c r="AJ545" i="93"/>
  <c r="AJ544" i="93"/>
  <c r="AJ543" i="93"/>
  <c r="AJ542" i="93"/>
  <c r="AJ541" i="93"/>
  <c r="AJ540" i="93"/>
  <c r="AJ539" i="93"/>
  <c r="AJ538" i="93"/>
  <c r="AJ537" i="93"/>
  <c r="AJ536" i="93"/>
  <c r="AJ535" i="93"/>
  <c r="AJ534" i="93"/>
  <c r="AJ533" i="93"/>
  <c r="AJ532" i="93"/>
  <c r="AJ531" i="93"/>
  <c r="AJ530" i="93"/>
  <c r="AJ529" i="93"/>
  <c r="AJ528" i="93"/>
  <c r="AJ527" i="93"/>
  <c r="AJ526" i="93"/>
  <c r="AJ525" i="93"/>
  <c r="AJ524" i="93"/>
  <c r="AJ523" i="93"/>
  <c r="AJ522" i="93"/>
  <c r="AJ521" i="93"/>
  <c r="AJ520" i="93"/>
  <c r="AJ519" i="93"/>
  <c r="AJ518" i="93"/>
  <c r="AJ517" i="93"/>
  <c r="AJ516" i="93"/>
  <c r="AJ515" i="93"/>
  <c r="AJ514" i="93"/>
  <c r="AJ513" i="93"/>
  <c r="AJ512" i="93"/>
  <c r="AJ511" i="93"/>
  <c r="AJ510" i="93"/>
  <c r="AJ509" i="93"/>
  <c r="AJ508" i="93"/>
  <c r="AJ507" i="93"/>
  <c r="AJ506" i="93"/>
  <c r="AJ505" i="93"/>
  <c r="AJ504" i="93"/>
  <c r="AJ503" i="93"/>
  <c r="AJ502" i="93"/>
  <c r="AJ501" i="93"/>
  <c r="AJ500" i="93"/>
  <c r="AJ499" i="93"/>
  <c r="AJ498" i="93"/>
  <c r="AJ497" i="93"/>
  <c r="AJ496" i="93"/>
  <c r="AJ495" i="93"/>
  <c r="AJ494" i="93"/>
  <c r="AJ493" i="93"/>
  <c r="AJ492" i="93"/>
  <c r="AJ491" i="93"/>
  <c r="AJ490" i="93"/>
  <c r="AJ489" i="93"/>
  <c r="AJ488" i="93"/>
  <c r="AJ487" i="93"/>
  <c r="AJ486" i="93"/>
  <c r="AJ485" i="93"/>
  <c r="AJ484" i="93"/>
  <c r="AJ483" i="93"/>
  <c r="AJ482" i="93"/>
  <c r="AJ481" i="93"/>
  <c r="AJ480" i="93"/>
  <c r="AJ479" i="93"/>
  <c r="AJ478" i="93"/>
  <c r="AJ477" i="93"/>
  <c r="AJ476" i="93"/>
  <c r="AJ475" i="93"/>
  <c r="AJ474" i="93"/>
  <c r="AJ473" i="93"/>
  <c r="AJ472" i="93"/>
  <c r="AJ471" i="93"/>
  <c r="AJ470" i="93"/>
  <c r="AJ469" i="93"/>
  <c r="AJ468" i="93"/>
  <c r="AJ467" i="93"/>
  <c r="AJ466" i="93"/>
  <c r="AJ465" i="93"/>
  <c r="AJ464" i="93"/>
  <c r="AJ463" i="93"/>
  <c r="AJ462" i="93"/>
  <c r="AJ461" i="93"/>
  <c r="AJ460" i="93"/>
  <c r="AJ459" i="93"/>
  <c r="AJ458" i="93"/>
  <c r="AJ457" i="93"/>
  <c r="AJ456" i="93"/>
  <c r="AJ455" i="93"/>
  <c r="AJ454" i="93"/>
  <c r="AJ453" i="93"/>
  <c r="AJ452" i="93"/>
  <c r="AJ451" i="93"/>
  <c r="AJ450" i="93"/>
  <c r="AJ449" i="93"/>
  <c r="AJ448" i="93"/>
  <c r="AJ447" i="93"/>
  <c r="AJ446" i="93"/>
  <c r="AJ445" i="93"/>
  <c r="AJ444" i="93"/>
  <c r="AJ443" i="93"/>
  <c r="AJ442" i="93"/>
  <c r="AJ441" i="93"/>
  <c r="AJ440" i="93"/>
  <c r="AJ439" i="93"/>
  <c r="AJ438" i="93"/>
  <c r="AJ437" i="93"/>
  <c r="AJ436" i="93"/>
  <c r="AJ435" i="93"/>
  <c r="AJ434" i="93"/>
  <c r="AJ433" i="93"/>
  <c r="AJ432" i="93"/>
  <c r="AJ431" i="93"/>
  <c r="AJ430" i="93"/>
  <c r="AJ429" i="93"/>
  <c r="AJ428" i="93"/>
  <c r="AJ427" i="93"/>
  <c r="AJ426" i="93"/>
  <c r="AJ425" i="93"/>
  <c r="AJ424" i="93"/>
  <c r="AJ423" i="93"/>
  <c r="AJ422" i="93"/>
  <c r="AJ421" i="93"/>
  <c r="AJ420" i="93"/>
  <c r="AJ419" i="93"/>
  <c r="AJ418" i="93"/>
  <c r="AJ417" i="93"/>
  <c r="AJ416" i="93"/>
  <c r="AJ415" i="93"/>
  <c r="AJ414" i="93"/>
  <c r="AJ413" i="93"/>
  <c r="AJ412" i="93"/>
  <c r="AJ411" i="93"/>
  <c r="AJ410" i="93"/>
  <c r="AJ409" i="93"/>
  <c r="AJ408" i="93"/>
  <c r="AJ407" i="93"/>
  <c r="AJ406" i="93"/>
  <c r="AJ405" i="93"/>
  <c r="AJ404" i="93"/>
  <c r="AJ403" i="93"/>
  <c r="AJ402" i="93"/>
  <c r="AJ401" i="93"/>
  <c r="AJ400" i="93"/>
  <c r="AJ399" i="93"/>
  <c r="AJ398" i="93"/>
  <c r="AJ397" i="93"/>
  <c r="AJ396" i="93"/>
  <c r="AJ395" i="93"/>
  <c r="AJ394" i="93"/>
  <c r="AJ393" i="93"/>
  <c r="AJ392" i="93"/>
  <c r="AJ391" i="93"/>
  <c r="AJ390" i="93"/>
  <c r="AJ389" i="93"/>
  <c r="AJ388" i="93"/>
  <c r="AJ387" i="93"/>
  <c r="AJ386" i="93"/>
  <c r="AJ385" i="93"/>
  <c r="AJ384" i="93"/>
  <c r="AJ383" i="93"/>
  <c r="AJ382" i="93"/>
  <c r="AJ381" i="93"/>
  <c r="AJ380" i="93"/>
  <c r="AJ379" i="93"/>
  <c r="AJ378" i="93"/>
  <c r="AJ377" i="93"/>
  <c r="AJ376" i="93"/>
  <c r="AJ375" i="93"/>
  <c r="AJ374" i="93"/>
  <c r="AJ373" i="93"/>
  <c r="AJ372" i="93"/>
  <c r="AJ371" i="93"/>
  <c r="AJ370" i="93"/>
  <c r="AJ369" i="93"/>
  <c r="AJ368" i="93"/>
  <c r="AJ367" i="93"/>
  <c r="AJ366" i="93"/>
  <c r="AJ365" i="93"/>
  <c r="AJ364" i="93"/>
  <c r="AJ363" i="93"/>
  <c r="AJ362" i="93"/>
  <c r="AJ361" i="93"/>
  <c r="AJ360" i="93"/>
  <c r="AJ359" i="93"/>
  <c r="AJ358" i="93"/>
  <c r="AJ357" i="93"/>
  <c r="AJ356" i="93"/>
  <c r="AJ355" i="93"/>
  <c r="AJ354" i="93"/>
  <c r="AJ353" i="93"/>
  <c r="AJ352" i="93"/>
  <c r="AJ351" i="93"/>
  <c r="AJ350" i="93"/>
  <c r="AJ349" i="93"/>
  <c r="AJ348" i="93"/>
  <c r="AJ347" i="93"/>
  <c r="AJ346" i="93"/>
  <c r="AJ345" i="93"/>
  <c r="AJ344" i="93"/>
  <c r="AJ343" i="93"/>
  <c r="AJ342" i="93"/>
  <c r="AJ341" i="93"/>
  <c r="AJ340" i="93"/>
  <c r="AJ339" i="93"/>
  <c r="AJ338" i="93"/>
  <c r="AJ337" i="93"/>
  <c r="AJ336" i="93"/>
  <c r="AJ335" i="93"/>
  <c r="AJ334" i="93"/>
  <c r="AJ333" i="93"/>
  <c r="AJ332" i="93"/>
  <c r="AJ331" i="93"/>
  <c r="AJ330" i="93"/>
  <c r="AJ329" i="93"/>
  <c r="AJ328" i="93"/>
  <c r="AJ327" i="93"/>
  <c r="AJ326" i="93"/>
  <c r="AJ325" i="93"/>
  <c r="AJ324" i="93"/>
  <c r="AJ323" i="93"/>
  <c r="AJ322" i="93"/>
  <c r="AJ321" i="93"/>
  <c r="AJ320" i="93"/>
  <c r="AJ319" i="93"/>
  <c r="AJ318" i="93"/>
  <c r="AJ317" i="93"/>
  <c r="AJ316" i="93"/>
  <c r="AJ315" i="93"/>
  <c r="AJ314" i="93"/>
  <c r="AJ313" i="93"/>
  <c r="AJ312" i="93"/>
  <c r="AJ311" i="93"/>
  <c r="AJ310" i="93"/>
  <c r="AJ309" i="93"/>
  <c r="AJ308" i="93"/>
  <c r="AJ307" i="93"/>
  <c r="AJ306" i="93"/>
  <c r="AJ305" i="93"/>
  <c r="AJ304" i="93"/>
  <c r="AJ303" i="93"/>
  <c r="AJ302" i="93"/>
  <c r="AJ301" i="93"/>
  <c r="AJ300" i="93"/>
  <c r="AJ299" i="93"/>
  <c r="AJ298" i="93"/>
  <c r="AJ297" i="93"/>
  <c r="AJ296" i="93"/>
  <c r="AJ295" i="93"/>
  <c r="AJ294" i="93"/>
  <c r="AJ293" i="93"/>
  <c r="AJ292" i="93"/>
  <c r="AJ291" i="93"/>
  <c r="AJ290" i="93"/>
  <c r="AJ289" i="93"/>
  <c r="AJ288" i="93"/>
  <c r="AJ287" i="93"/>
  <c r="AJ286" i="93"/>
  <c r="AJ285" i="93"/>
  <c r="AJ284" i="93"/>
  <c r="AJ283" i="93"/>
  <c r="AJ282" i="93"/>
  <c r="AJ281" i="93"/>
  <c r="AJ280" i="93"/>
  <c r="AJ279" i="93"/>
  <c r="AJ278" i="93"/>
  <c r="AJ277" i="93"/>
  <c r="AJ276" i="93"/>
  <c r="AJ275" i="93"/>
  <c r="AJ274" i="93"/>
  <c r="AJ273" i="93"/>
  <c r="AJ272" i="93"/>
  <c r="AJ271" i="93"/>
  <c r="AJ270" i="93"/>
  <c r="AJ269" i="93"/>
  <c r="AJ268" i="93"/>
  <c r="AJ267" i="93"/>
  <c r="AJ266" i="93"/>
  <c r="AJ265" i="93"/>
  <c r="AJ264" i="93"/>
  <c r="AJ263" i="93"/>
  <c r="AJ262" i="93"/>
  <c r="AJ261" i="93"/>
  <c r="AJ260" i="93"/>
  <c r="AJ259" i="93"/>
  <c r="AJ258" i="93"/>
  <c r="AJ257" i="93"/>
  <c r="AJ256" i="93"/>
  <c r="AJ255" i="93"/>
  <c r="AJ254" i="93"/>
  <c r="AJ253" i="93"/>
  <c r="AJ252" i="93"/>
  <c r="AJ251" i="93"/>
  <c r="AJ250" i="93"/>
  <c r="AJ249" i="93"/>
  <c r="AJ248" i="93"/>
  <c r="AJ247" i="93"/>
  <c r="AJ246" i="93"/>
  <c r="AJ245" i="93"/>
  <c r="AJ244" i="93"/>
  <c r="AJ243" i="93"/>
  <c r="AJ242" i="93"/>
  <c r="AJ241" i="93"/>
  <c r="AJ240" i="93"/>
  <c r="AJ239" i="93"/>
  <c r="AJ238" i="93"/>
  <c r="AJ237" i="93"/>
  <c r="AJ236" i="93"/>
  <c r="AJ235" i="93"/>
  <c r="AJ234" i="93"/>
  <c r="AJ233" i="93"/>
  <c r="AJ232" i="93"/>
  <c r="AJ231" i="93"/>
  <c r="AJ230" i="93"/>
  <c r="AJ229" i="93"/>
  <c r="AJ228" i="93"/>
  <c r="AJ227" i="93"/>
  <c r="AJ226" i="93"/>
  <c r="AJ225" i="93"/>
  <c r="AJ224" i="93"/>
  <c r="AJ223" i="93"/>
  <c r="AJ222" i="93"/>
  <c r="AJ221" i="93"/>
  <c r="AJ220" i="93"/>
  <c r="AJ219" i="93"/>
  <c r="AJ218" i="93"/>
  <c r="AJ217" i="93"/>
  <c r="AJ216" i="93"/>
  <c r="AJ215" i="93"/>
  <c r="AJ214" i="93"/>
  <c r="AJ213" i="93"/>
  <c r="AJ212" i="93"/>
  <c r="AJ211" i="93"/>
  <c r="AJ210" i="93"/>
  <c r="AJ209" i="93"/>
  <c r="AJ208" i="93"/>
  <c r="AJ207" i="93"/>
  <c r="AJ206" i="93"/>
  <c r="AJ205" i="93"/>
  <c r="AJ204" i="93"/>
  <c r="AJ203" i="93"/>
  <c r="AJ202" i="93"/>
  <c r="AJ201" i="93"/>
  <c r="AJ200" i="93"/>
  <c r="AJ199" i="93"/>
  <c r="AJ198" i="93"/>
  <c r="AJ197" i="93"/>
  <c r="AJ196" i="93"/>
  <c r="AJ195" i="93"/>
  <c r="AJ194" i="93"/>
  <c r="AJ193" i="93"/>
  <c r="AJ192" i="93"/>
  <c r="AJ191" i="93"/>
  <c r="AJ190" i="93"/>
  <c r="AJ189" i="93"/>
  <c r="AJ188" i="93"/>
  <c r="AJ187" i="93"/>
  <c r="AJ186" i="93"/>
  <c r="AJ185" i="93"/>
  <c r="AJ184" i="93"/>
  <c r="AJ183" i="93"/>
  <c r="AJ182" i="93"/>
  <c r="AJ181" i="93"/>
  <c r="AJ180" i="93"/>
  <c r="AJ179" i="93"/>
  <c r="AJ178" i="93"/>
  <c r="AJ177" i="93"/>
  <c r="AJ176" i="93"/>
  <c r="AJ175" i="93"/>
  <c r="AJ174" i="93"/>
  <c r="AJ173" i="93"/>
  <c r="AJ172" i="93"/>
  <c r="AJ171" i="93"/>
  <c r="AJ170" i="93"/>
  <c r="AJ169" i="93"/>
  <c r="AJ168" i="93"/>
  <c r="AJ167" i="93"/>
  <c r="AJ166" i="93"/>
  <c r="AJ165" i="93"/>
  <c r="AJ164" i="93"/>
  <c r="AJ163" i="93"/>
  <c r="AJ162" i="93"/>
  <c r="AJ161" i="93"/>
  <c r="AJ160" i="93"/>
  <c r="AJ159" i="93"/>
  <c r="AJ158" i="93"/>
  <c r="AJ157" i="93"/>
  <c r="AJ156" i="93"/>
  <c r="AJ155" i="93"/>
  <c r="AJ154" i="93"/>
  <c r="AJ153" i="93"/>
  <c r="AJ152" i="93"/>
  <c r="AJ151" i="93"/>
  <c r="AJ150" i="93"/>
  <c r="AJ149" i="93"/>
  <c r="AJ148" i="93"/>
  <c r="AJ147" i="93"/>
  <c r="AJ146" i="93"/>
  <c r="AJ145" i="93"/>
  <c r="AJ144" i="93"/>
  <c r="AJ143" i="93"/>
  <c r="AJ142" i="93"/>
  <c r="AJ141" i="93"/>
  <c r="AJ140" i="93"/>
  <c r="AJ139" i="93"/>
  <c r="AJ138" i="93"/>
  <c r="AJ137" i="93"/>
  <c r="AJ136" i="93"/>
  <c r="AJ135" i="93"/>
  <c r="AJ134" i="93"/>
  <c r="AJ133" i="93"/>
  <c r="AJ132" i="93"/>
  <c r="AJ131" i="93"/>
  <c r="AJ130" i="93"/>
  <c r="AJ129" i="93"/>
  <c r="AJ128" i="93"/>
  <c r="AJ127" i="93"/>
  <c r="AJ126" i="93"/>
  <c r="AJ125" i="93"/>
  <c r="AJ124" i="93"/>
  <c r="AJ123" i="93"/>
  <c r="AJ122" i="93"/>
  <c r="AJ121" i="93"/>
  <c r="AJ120" i="93"/>
  <c r="AJ119" i="93"/>
  <c r="AJ118" i="93"/>
  <c r="AJ117" i="93"/>
  <c r="AJ116" i="93"/>
  <c r="AJ115" i="93"/>
  <c r="AJ114" i="93"/>
  <c r="AJ113" i="93"/>
  <c r="AJ112" i="93"/>
  <c r="AJ111" i="93"/>
  <c r="AJ110" i="93"/>
  <c r="AJ109" i="93"/>
  <c r="AJ108" i="93"/>
  <c r="AJ107" i="93"/>
  <c r="AJ106" i="93"/>
  <c r="AJ105" i="93"/>
  <c r="AJ104" i="93"/>
  <c r="AJ103" i="93"/>
  <c r="AJ102" i="93"/>
  <c r="AJ101" i="93"/>
  <c r="AJ100" i="93"/>
  <c r="AJ99" i="93"/>
  <c r="AJ98" i="93"/>
  <c r="AJ97" i="93"/>
  <c r="AJ96" i="93"/>
  <c r="AJ95" i="93"/>
  <c r="AJ94" i="93"/>
  <c r="AJ93" i="93"/>
  <c r="AJ92" i="93"/>
  <c r="AJ91" i="93"/>
  <c r="AJ90" i="93"/>
  <c r="AJ89" i="93"/>
  <c r="AJ88" i="93"/>
  <c r="AJ87" i="93"/>
  <c r="AJ86" i="93"/>
  <c r="AJ85" i="93"/>
  <c r="AJ84" i="93"/>
  <c r="AJ83" i="93"/>
  <c r="AJ82" i="93"/>
  <c r="AJ81" i="93"/>
  <c r="AJ80" i="93"/>
  <c r="AJ79" i="93"/>
  <c r="AJ78" i="93"/>
  <c r="AJ77" i="93"/>
  <c r="AJ76" i="93"/>
  <c r="AJ75" i="93"/>
  <c r="AJ74" i="93"/>
  <c r="AJ73" i="93"/>
  <c r="AJ72" i="93"/>
  <c r="AJ71" i="93"/>
  <c r="AJ70" i="93"/>
  <c r="AJ69" i="93"/>
  <c r="AJ68" i="93"/>
  <c r="AJ67" i="93"/>
  <c r="AJ66" i="93"/>
  <c r="AJ65" i="93"/>
  <c r="AJ64" i="93"/>
  <c r="AJ63" i="93"/>
  <c r="AJ62" i="93"/>
  <c r="AJ61" i="93"/>
  <c r="AJ60" i="93"/>
  <c r="AJ59" i="93"/>
  <c r="AJ58" i="93"/>
  <c r="AJ57" i="93"/>
  <c r="AJ56" i="93"/>
  <c r="AJ55" i="93"/>
  <c r="AJ54" i="93"/>
  <c r="AJ53" i="93"/>
  <c r="AJ52" i="93"/>
  <c r="AJ51" i="93"/>
  <c r="AJ50" i="93"/>
  <c r="AJ49" i="93"/>
  <c r="AJ48" i="93"/>
  <c r="AJ47" i="93"/>
  <c r="AJ46" i="93"/>
  <c r="AJ45" i="93"/>
  <c r="AJ44" i="93"/>
  <c r="AJ43" i="93"/>
  <c r="AJ42" i="93"/>
  <c r="AJ41" i="93"/>
  <c r="AJ40" i="93"/>
  <c r="AJ39" i="93"/>
  <c r="AJ38" i="93"/>
  <c r="AJ37" i="93"/>
  <c r="AJ36" i="93"/>
  <c r="AJ35" i="93"/>
  <c r="AJ34" i="93"/>
  <c r="AJ33" i="93"/>
  <c r="AJ32" i="93"/>
  <c r="AJ31" i="93"/>
  <c r="AJ30" i="93"/>
  <c r="AJ29" i="93"/>
  <c r="AJ28" i="93"/>
  <c r="AJ27" i="93"/>
  <c r="AJ26" i="93"/>
  <c r="AJ25" i="93"/>
  <c r="AJ24" i="93"/>
  <c r="AJ23" i="93"/>
  <c r="AJ22" i="93"/>
  <c r="AJ21" i="93"/>
  <c r="AJ20" i="93"/>
  <c r="AJ19" i="93"/>
  <c r="AJ18" i="93"/>
  <c r="AJ17" i="93"/>
  <c r="AJ16" i="93"/>
  <c r="AJ15" i="93"/>
  <c r="AJ14" i="93"/>
  <c r="AJ13" i="93"/>
  <c r="AJ12" i="93"/>
  <c r="AJ11" i="93"/>
  <c r="AJ10" i="93"/>
  <c r="AJ9" i="93"/>
  <c r="AJ8" i="93"/>
  <c r="AJ7" i="93"/>
  <c r="AJ6" i="93"/>
  <c r="G3" i="96"/>
  <c r="G4" i="96"/>
  <c r="G5" i="96"/>
  <c r="G6" i="96"/>
  <c r="G7" i="96"/>
  <c r="G8" i="96"/>
  <c r="G9" i="96"/>
  <c r="G10" i="96"/>
  <c r="G11" i="96"/>
  <c r="G12" i="96"/>
  <c r="G13" i="96"/>
  <c r="G14" i="96"/>
  <c r="G15" i="96"/>
  <c r="G16" i="96"/>
  <c r="G17" i="96"/>
  <c r="G18" i="96"/>
  <c r="G19" i="96"/>
  <c r="G20" i="96"/>
  <c r="G21" i="96"/>
  <c r="G22" i="96"/>
  <c r="G23" i="96"/>
  <c r="G24" i="96"/>
  <c r="G25" i="96"/>
  <c r="G26" i="96"/>
  <c r="G27" i="96"/>
  <c r="G28" i="96"/>
  <c r="G29" i="96"/>
  <c r="G30" i="96"/>
  <c r="G31" i="96"/>
  <c r="G32" i="96"/>
  <c r="G33" i="96"/>
  <c r="G34" i="96"/>
  <c r="G35" i="96"/>
  <c r="G36" i="96"/>
  <c r="G37" i="96"/>
  <c r="G38" i="96"/>
  <c r="G39" i="96"/>
  <c r="G40" i="96"/>
  <c r="G41" i="96"/>
  <c r="G42" i="96"/>
  <c r="G43" i="96"/>
  <c r="G44" i="96"/>
  <c r="G45" i="96"/>
  <c r="G46" i="96"/>
  <c r="G47" i="96"/>
  <c r="G48" i="96"/>
  <c r="G49" i="96"/>
  <c r="G50" i="96"/>
  <c r="G51" i="96"/>
  <c r="G52" i="96"/>
  <c r="G53" i="96"/>
  <c r="G54" i="96"/>
  <c r="G55" i="96"/>
  <c r="G56" i="96"/>
  <c r="G57" i="96"/>
  <c r="G58" i="96"/>
  <c r="G59" i="96"/>
  <c r="G60" i="96"/>
  <c r="G61" i="96"/>
  <c r="G62" i="96"/>
  <c r="G63" i="96"/>
  <c r="G64" i="96"/>
  <c r="G65" i="96"/>
  <c r="G66" i="96"/>
  <c r="G67" i="96"/>
  <c r="G68" i="96"/>
  <c r="G69" i="96"/>
  <c r="G70" i="96"/>
  <c r="G71" i="96"/>
  <c r="G72" i="96"/>
  <c r="G73" i="96"/>
  <c r="G74" i="96"/>
  <c r="G75" i="96"/>
  <c r="G76" i="96"/>
  <c r="G77" i="96"/>
  <c r="G78" i="96"/>
  <c r="G79" i="96"/>
  <c r="G80" i="96"/>
  <c r="G81" i="96"/>
  <c r="G82" i="96"/>
  <c r="G83" i="96"/>
  <c r="G84" i="96"/>
  <c r="G85" i="96"/>
  <c r="G86" i="96"/>
  <c r="G87" i="96"/>
  <c r="G88" i="96"/>
  <c r="G89" i="96"/>
  <c r="G90" i="96"/>
  <c r="G91" i="96"/>
  <c r="G92" i="96"/>
  <c r="G93" i="96"/>
  <c r="G94" i="96"/>
  <c r="G95" i="96"/>
  <c r="G96" i="96"/>
  <c r="G97" i="96"/>
  <c r="G98" i="96"/>
  <c r="G99" i="96"/>
  <c r="G100" i="96"/>
  <c r="G101" i="96"/>
  <c r="G102" i="96"/>
  <c r="G103" i="96"/>
  <c r="G104" i="96"/>
  <c r="G105" i="96"/>
  <c r="G106" i="96"/>
  <c r="G107" i="96"/>
  <c r="G108" i="96"/>
  <c r="G109" i="96"/>
  <c r="G110" i="96"/>
  <c r="G111" i="96"/>
  <c r="G112" i="96"/>
  <c r="G113" i="96"/>
  <c r="G114" i="96"/>
  <c r="G115" i="96"/>
  <c r="G116" i="96"/>
  <c r="G117" i="96"/>
  <c r="G118" i="96"/>
  <c r="G119" i="96"/>
  <c r="G120" i="96"/>
  <c r="G121" i="96"/>
  <c r="G122" i="96"/>
  <c r="G123" i="96"/>
  <c r="G124" i="96"/>
  <c r="G125" i="96"/>
  <c r="G126" i="96"/>
  <c r="G127" i="96"/>
  <c r="G128" i="96"/>
  <c r="G129" i="96"/>
  <c r="G130" i="96"/>
  <c r="G131" i="96"/>
  <c r="G132" i="96"/>
  <c r="G133" i="96"/>
  <c r="G134" i="96"/>
  <c r="G135" i="96"/>
  <c r="G136" i="96"/>
  <c r="G137" i="96"/>
  <c r="G138" i="96"/>
  <c r="G139" i="96"/>
  <c r="G140" i="96"/>
  <c r="G141" i="96"/>
  <c r="G142" i="96"/>
  <c r="G143" i="96"/>
  <c r="G144" i="96"/>
  <c r="G145" i="96"/>
  <c r="G146" i="96"/>
  <c r="G147" i="96"/>
  <c r="G148" i="96"/>
  <c r="G149" i="96"/>
  <c r="G150" i="96"/>
  <c r="G151" i="96"/>
  <c r="G152" i="96"/>
  <c r="G153" i="96"/>
  <c r="G154" i="96"/>
  <c r="G155" i="96"/>
  <c r="G156" i="96"/>
  <c r="G157" i="96"/>
  <c r="G158" i="96"/>
  <c r="G159" i="96"/>
  <c r="G160" i="96"/>
  <c r="G161" i="96"/>
  <c r="G162" i="96"/>
  <c r="G163" i="96"/>
  <c r="G164" i="96"/>
  <c r="G165" i="96"/>
  <c r="G166" i="96"/>
  <c r="G167" i="96"/>
  <c r="G168" i="96"/>
  <c r="G169" i="96"/>
  <c r="G170" i="96"/>
  <c r="G171" i="96"/>
  <c r="G172" i="96"/>
  <c r="G173" i="96"/>
  <c r="G174" i="96"/>
  <c r="G175" i="96"/>
  <c r="G176" i="96"/>
  <c r="G177" i="96"/>
  <c r="G178" i="96"/>
  <c r="G179" i="96"/>
  <c r="G180" i="96"/>
  <c r="G181" i="96"/>
  <c r="G182" i="96"/>
  <c r="G183" i="96"/>
  <c r="G184" i="96"/>
  <c r="G185" i="96"/>
  <c r="G186" i="96"/>
  <c r="G187" i="96"/>
  <c r="G188" i="96"/>
  <c r="G189" i="96"/>
  <c r="G190" i="96"/>
  <c r="G191" i="96"/>
  <c r="G192" i="96"/>
  <c r="G193" i="96"/>
  <c r="G194" i="96"/>
  <c r="G195" i="96"/>
  <c r="G196" i="96"/>
  <c r="G197" i="96"/>
  <c r="G198" i="96"/>
  <c r="G199" i="96"/>
  <c r="G200" i="96"/>
  <c r="G201" i="96"/>
  <c r="G202" i="96"/>
  <c r="G203" i="96"/>
  <c r="G204" i="96"/>
  <c r="G205" i="96"/>
  <c r="G206" i="96"/>
  <c r="G207" i="96"/>
  <c r="G208" i="96"/>
  <c r="G209" i="96"/>
  <c r="G210" i="96"/>
  <c r="G211" i="96"/>
  <c r="G212" i="96"/>
  <c r="G213" i="96"/>
  <c r="G214" i="96"/>
  <c r="G215" i="96"/>
  <c r="G216" i="96"/>
  <c r="G217" i="96"/>
  <c r="G218" i="96"/>
  <c r="G219" i="96"/>
  <c r="G220" i="96"/>
  <c r="G221" i="96"/>
  <c r="G222" i="96"/>
  <c r="G223" i="96"/>
  <c r="G224" i="96"/>
  <c r="G225" i="96"/>
  <c r="G226" i="96"/>
  <c r="G227" i="96"/>
  <c r="G228" i="96"/>
  <c r="G229" i="96"/>
  <c r="G230" i="96"/>
  <c r="G231" i="96"/>
  <c r="G232" i="96"/>
  <c r="G233" i="96"/>
  <c r="G234" i="96"/>
  <c r="G235" i="96"/>
  <c r="G236" i="96"/>
  <c r="G237" i="96"/>
  <c r="G238" i="96"/>
  <c r="G239" i="96"/>
  <c r="G240" i="96"/>
  <c r="G241" i="96"/>
  <c r="G242" i="96"/>
  <c r="G243" i="96"/>
  <c r="G244" i="96"/>
  <c r="G245" i="96"/>
  <c r="G246" i="96"/>
  <c r="G247" i="96"/>
  <c r="G248" i="96"/>
  <c r="G249" i="96"/>
  <c r="G250" i="96"/>
  <c r="G251" i="96"/>
  <c r="G252" i="96"/>
  <c r="G253" i="96"/>
  <c r="G254" i="96"/>
  <c r="G255" i="96"/>
  <c r="G256" i="96"/>
  <c r="G257" i="96"/>
  <c r="G258" i="96"/>
  <c r="G259" i="96"/>
  <c r="G260" i="96"/>
  <c r="G261" i="96"/>
  <c r="G262" i="96"/>
  <c r="G263" i="96"/>
  <c r="G264" i="96"/>
  <c r="G265" i="96"/>
  <c r="G266" i="96"/>
  <c r="G267" i="96"/>
  <c r="G268" i="96"/>
  <c r="G269" i="96"/>
  <c r="G270" i="96"/>
  <c r="G271" i="96"/>
  <c r="G272" i="96"/>
  <c r="G273" i="96"/>
  <c r="G274" i="96"/>
  <c r="G275" i="96"/>
  <c r="G276" i="96"/>
  <c r="G277" i="96"/>
  <c r="G278" i="96"/>
  <c r="G279" i="96"/>
  <c r="G280" i="96"/>
  <c r="G281" i="96"/>
  <c r="G282" i="96"/>
  <c r="G283" i="96"/>
  <c r="G284" i="96"/>
  <c r="G285" i="96"/>
  <c r="G286" i="96"/>
  <c r="G287" i="96"/>
  <c r="G288" i="96"/>
  <c r="G289" i="96"/>
  <c r="G290" i="96"/>
  <c r="G291" i="96"/>
  <c r="G292" i="96"/>
  <c r="G293" i="96"/>
  <c r="G294" i="96"/>
  <c r="G295" i="96"/>
  <c r="G296" i="96"/>
  <c r="G297" i="96"/>
  <c r="G298" i="96"/>
  <c r="G299" i="96"/>
  <c r="G300" i="96"/>
  <c r="G301" i="96"/>
  <c r="G302" i="96"/>
  <c r="G303" i="96"/>
  <c r="G304" i="96"/>
  <c r="G305" i="96"/>
  <c r="G306" i="96"/>
  <c r="G307" i="96"/>
  <c r="G308" i="96"/>
  <c r="G309" i="96"/>
  <c r="G310" i="96"/>
  <c r="G311" i="96"/>
  <c r="G312" i="96"/>
  <c r="G313" i="96"/>
  <c r="G314" i="96"/>
  <c r="G315" i="96"/>
  <c r="G316" i="96"/>
  <c r="G317" i="96"/>
  <c r="G318" i="96"/>
  <c r="G319" i="96"/>
  <c r="G320" i="96"/>
  <c r="G321" i="96"/>
  <c r="G322" i="96"/>
  <c r="G323" i="96"/>
  <c r="G324" i="96"/>
  <c r="G325" i="96"/>
  <c r="G326" i="96"/>
  <c r="G327" i="96"/>
  <c r="G328" i="96"/>
  <c r="G329" i="96"/>
  <c r="G330" i="96"/>
  <c r="G331" i="96"/>
  <c r="G332" i="96"/>
  <c r="G333" i="96"/>
  <c r="G334" i="96"/>
  <c r="G335" i="96"/>
  <c r="G336" i="96"/>
  <c r="G337" i="96"/>
  <c r="G338" i="96"/>
  <c r="G339" i="96"/>
  <c r="G340" i="96"/>
  <c r="G341" i="96"/>
  <c r="G342" i="96"/>
  <c r="G343" i="96"/>
  <c r="G344" i="96"/>
  <c r="G345" i="96"/>
  <c r="G346" i="96"/>
  <c r="G347" i="96"/>
  <c r="G2" i="96"/>
  <c r="AF7" i="93" l="1"/>
  <c r="AF8" i="93"/>
  <c r="AF9" i="93"/>
  <c r="AF10" i="93"/>
  <c r="AF11" i="93"/>
  <c r="AF12" i="93"/>
  <c r="AF13" i="93"/>
  <c r="AF14" i="93"/>
  <c r="AF15" i="93"/>
  <c r="AF16" i="93"/>
  <c r="AF17" i="93"/>
  <c r="AF18" i="93"/>
  <c r="AF19" i="93"/>
  <c r="AF20" i="93"/>
  <c r="AF21" i="93"/>
  <c r="AF22" i="93"/>
  <c r="AF23" i="93"/>
  <c r="AF24" i="93"/>
  <c r="AF25" i="93"/>
  <c r="AF26" i="93"/>
  <c r="AF27" i="93"/>
  <c r="AF28" i="93"/>
  <c r="AF29" i="93"/>
  <c r="AF30" i="93"/>
  <c r="AF31" i="93"/>
  <c r="AF32" i="93"/>
  <c r="AF33" i="93"/>
  <c r="AF34" i="93"/>
  <c r="AF35" i="93"/>
  <c r="AF36" i="93"/>
  <c r="AF37" i="93"/>
  <c r="AF38" i="93"/>
  <c r="AF39" i="93"/>
  <c r="AF40" i="93"/>
  <c r="AF41" i="93"/>
  <c r="AF42" i="93"/>
  <c r="AF43" i="93"/>
  <c r="AF44" i="93"/>
  <c r="AF45" i="93"/>
  <c r="AF46" i="93"/>
  <c r="AF47" i="93"/>
  <c r="AF48" i="93"/>
  <c r="AF49" i="93"/>
  <c r="AF50" i="93"/>
  <c r="AF51" i="93"/>
  <c r="AF52" i="93"/>
  <c r="AF53" i="93"/>
  <c r="AF54" i="93"/>
  <c r="AF55" i="93"/>
  <c r="AF56" i="93"/>
  <c r="AF57" i="93"/>
  <c r="AF58" i="93"/>
  <c r="AF59" i="93"/>
  <c r="AF60" i="93"/>
  <c r="AF61" i="93"/>
  <c r="AF62" i="93"/>
  <c r="AF63" i="93"/>
  <c r="AF64" i="93"/>
  <c r="AF65" i="93"/>
  <c r="AF66" i="93"/>
  <c r="AF67" i="93"/>
  <c r="AF68" i="93"/>
  <c r="AF69" i="93"/>
  <c r="AF70" i="93"/>
  <c r="AF71" i="93"/>
  <c r="AF72" i="93"/>
  <c r="AF73" i="93"/>
  <c r="AF74" i="93"/>
  <c r="AF75" i="93"/>
  <c r="AF76" i="93"/>
  <c r="AF77" i="93"/>
  <c r="AF78" i="93"/>
  <c r="AF79" i="93"/>
  <c r="AF80" i="93"/>
  <c r="AF81" i="93"/>
  <c r="AF82" i="93"/>
  <c r="AF83" i="93"/>
  <c r="AF84" i="93"/>
  <c r="AF85" i="93"/>
  <c r="AF86" i="93"/>
  <c r="AF87" i="93"/>
  <c r="AF88" i="93"/>
  <c r="AF89" i="93"/>
  <c r="AF90" i="93"/>
  <c r="AF91" i="93"/>
  <c r="AF92" i="93"/>
  <c r="AF93" i="93"/>
  <c r="AF94" i="93"/>
  <c r="AF95" i="93"/>
  <c r="AF96" i="93"/>
  <c r="AF97" i="93"/>
  <c r="AF98" i="93"/>
  <c r="AF99" i="93"/>
  <c r="AF100" i="93"/>
  <c r="AF101" i="93"/>
  <c r="AF102" i="93"/>
  <c r="AF103" i="93"/>
  <c r="AF104" i="93"/>
  <c r="AF105" i="93"/>
  <c r="AF106" i="93"/>
  <c r="AF107" i="93"/>
  <c r="AF108" i="93"/>
  <c r="AF109" i="93"/>
  <c r="AF110" i="93"/>
  <c r="AF111" i="93"/>
  <c r="AF112" i="93"/>
  <c r="AF113" i="93"/>
  <c r="AF114" i="93"/>
  <c r="AF115" i="93"/>
  <c r="AF116" i="93"/>
  <c r="AF117" i="93"/>
  <c r="AF118" i="93"/>
  <c r="AF119" i="93"/>
  <c r="AF120" i="93"/>
  <c r="AF121" i="93"/>
  <c r="AF122" i="93"/>
  <c r="AF123" i="93"/>
  <c r="AF124" i="93"/>
  <c r="AF125" i="93"/>
  <c r="AF126" i="93"/>
  <c r="AF127" i="93"/>
  <c r="AF128" i="93"/>
  <c r="AF129" i="93"/>
  <c r="AF130" i="93"/>
  <c r="AF131" i="93"/>
  <c r="AF132" i="93"/>
  <c r="AF133" i="93"/>
  <c r="AF134" i="93"/>
  <c r="AF135" i="93"/>
  <c r="AF136" i="93"/>
  <c r="AF137" i="93"/>
  <c r="AF138" i="93"/>
  <c r="AF139" i="93"/>
  <c r="AF140" i="93"/>
  <c r="AF141" i="93"/>
  <c r="AF142" i="93"/>
  <c r="AF143" i="93"/>
  <c r="AF144" i="93"/>
  <c r="AF145" i="93"/>
  <c r="AF146" i="93"/>
  <c r="AF147" i="93"/>
  <c r="AF148" i="93"/>
  <c r="AF149" i="93"/>
  <c r="AF150" i="93"/>
  <c r="AF151" i="93"/>
  <c r="AF152" i="93"/>
  <c r="AF153" i="93"/>
  <c r="AF154" i="93"/>
  <c r="AF155" i="93"/>
  <c r="AF156" i="93"/>
  <c r="AF157" i="93"/>
  <c r="AF158" i="93"/>
  <c r="AF159" i="93"/>
  <c r="AF160" i="93"/>
  <c r="AF161" i="93"/>
  <c r="AF162" i="93"/>
  <c r="AF163" i="93"/>
  <c r="AF164" i="93"/>
  <c r="AF165" i="93"/>
  <c r="AF166" i="93"/>
  <c r="AF167" i="93"/>
  <c r="AF168" i="93"/>
  <c r="AF169" i="93"/>
  <c r="AF170" i="93"/>
  <c r="AF171" i="93"/>
  <c r="AF172" i="93"/>
  <c r="AF173" i="93"/>
  <c r="AF174" i="93"/>
  <c r="AF175" i="93"/>
  <c r="AF176" i="93"/>
  <c r="AF177" i="93"/>
  <c r="AF178" i="93"/>
  <c r="AF179" i="93"/>
  <c r="AF180" i="93"/>
  <c r="AF181" i="93"/>
  <c r="AF182" i="93"/>
  <c r="AF183" i="93"/>
  <c r="AF184" i="93"/>
  <c r="AF185" i="93"/>
  <c r="AF186" i="93"/>
  <c r="AF187" i="93"/>
  <c r="AF188" i="93"/>
  <c r="AF189" i="93"/>
  <c r="AF190" i="93"/>
  <c r="AF191" i="93"/>
  <c r="AF192" i="93"/>
  <c r="AF193" i="93"/>
  <c r="AF194" i="93"/>
  <c r="AF195" i="93"/>
  <c r="AF196" i="93"/>
  <c r="AF197" i="93"/>
  <c r="AF198" i="93"/>
  <c r="AF199" i="93"/>
  <c r="AF200" i="93"/>
  <c r="AF201" i="93"/>
  <c r="AF202" i="93"/>
  <c r="AF203" i="93"/>
  <c r="AF204" i="93"/>
  <c r="AF205" i="93"/>
  <c r="AF206" i="93"/>
  <c r="AF207" i="93"/>
  <c r="AF208" i="93"/>
  <c r="AF209" i="93"/>
  <c r="AF210" i="93"/>
  <c r="AF211" i="93"/>
  <c r="AF212" i="93"/>
  <c r="AF213" i="93"/>
  <c r="AF214" i="93"/>
  <c r="AF215" i="93"/>
  <c r="AF216" i="93"/>
  <c r="AF217" i="93"/>
  <c r="AF218" i="93"/>
  <c r="AF219" i="93"/>
  <c r="AF220" i="93"/>
  <c r="AF221" i="93"/>
  <c r="AF222" i="93"/>
  <c r="AF223" i="93"/>
  <c r="AF224" i="93"/>
  <c r="AF225" i="93"/>
  <c r="AF226" i="93"/>
  <c r="AF227" i="93"/>
  <c r="AF228" i="93"/>
  <c r="AF229" i="93"/>
  <c r="AF230" i="93"/>
  <c r="AF231" i="93"/>
  <c r="AF232" i="93"/>
  <c r="AF233" i="93"/>
  <c r="AF234" i="93"/>
  <c r="AF235" i="93"/>
  <c r="AF236" i="93"/>
  <c r="AF237" i="93"/>
  <c r="AF238" i="93"/>
  <c r="AF239" i="93"/>
  <c r="AF240" i="93"/>
  <c r="AF241" i="93"/>
  <c r="AF242" i="93"/>
  <c r="AF243" i="93"/>
  <c r="AF244" i="93"/>
  <c r="AF245" i="93"/>
  <c r="AF246" i="93"/>
  <c r="AF247" i="93"/>
  <c r="AF248" i="93"/>
  <c r="AF249" i="93"/>
  <c r="AF250" i="93"/>
  <c r="AF251" i="93"/>
  <c r="AF252" i="93"/>
  <c r="AF253" i="93"/>
  <c r="AF254" i="93"/>
  <c r="AF255" i="93"/>
  <c r="AF256" i="93"/>
  <c r="AF257" i="93"/>
  <c r="AF258" i="93"/>
  <c r="AF259" i="93"/>
  <c r="AF260" i="93"/>
  <c r="AF261" i="93"/>
  <c r="AF262" i="93"/>
  <c r="AF263" i="93"/>
  <c r="AF264" i="93"/>
  <c r="AF265" i="93"/>
  <c r="AF266" i="93"/>
  <c r="AF267" i="93"/>
  <c r="AF268" i="93"/>
  <c r="AF269" i="93"/>
  <c r="AF270" i="93"/>
  <c r="AF271" i="93"/>
  <c r="AF272" i="93"/>
  <c r="AF273" i="93"/>
  <c r="AF274" i="93"/>
  <c r="AF275" i="93"/>
  <c r="AF276" i="93"/>
  <c r="AF277" i="93"/>
  <c r="AF278" i="93"/>
  <c r="AF279" i="93"/>
  <c r="AF280" i="93"/>
  <c r="AF281" i="93"/>
  <c r="AF282" i="93"/>
  <c r="AF283" i="93"/>
  <c r="AF284" i="93"/>
  <c r="AF285" i="93"/>
  <c r="AF286" i="93"/>
  <c r="AF287" i="93"/>
  <c r="AF288" i="93"/>
  <c r="AF289" i="93"/>
  <c r="AF290" i="93"/>
  <c r="AF291" i="93"/>
  <c r="AF292" i="93"/>
  <c r="AF293" i="93"/>
  <c r="AF294" i="93"/>
  <c r="AF295" i="93"/>
  <c r="AF296" i="93"/>
  <c r="AF297" i="93"/>
  <c r="AF298" i="93"/>
  <c r="AF299" i="93"/>
  <c r="AF300" i="93"/>
  <c r="AF301" i="93"/>
  <c r="AF302" i="93"/>
  <c r="AF303" i="93"/>
  <c r="AF304" i="93"/>
  <c r="AF305" i="93"/>
  <c r="AF306" i="93"/>
  <c r="AF307" i="93"/>
  <c r="AF308" i="93"/>
  <c r="AF309" i="93"/>
  <c r="AF310" i="93"/>
  <c r="AF311" i="93"/>
  <c r="AF312" i="93"/>
  <c r="AF313" i="93"/>
  <c r="AF314" i="93"/>
  <c r="AF315" i="93"/>
  <c r="AF316" i="93"/>
  <c r="AF317" i="93"/>
  <c r="AF318" i="93"/>
  <c r="AF319" i="93"/>
  <c r="AF320" i="93"/>
  <c r="AF321" i="93"/>
  <c r="AF322" i="93"/>
  <c r="AF323" i="93"/>
  <c r="AF324" i="93"/>
  <c r="AF325" i="93"/>
  <c r="AF326" i="93"/>
  <c r="AF327" i="93"/>
  <c r="AF328" i="93"/>
  <c r="AF329" i="93"/>
  <c r="AF330" i="93"/>
  <c r="AF331" i="93"/>
  <c r="AF332" i="93"/>
  <c r="AF333" i="93"/>
  <c r="AF334" i="93"/>
  <c r="AF335" i="93"/>
  <c r="AF336" i="93"/>
  <c r="AF337" i="93"/>
  <c r="AF338" i="93"/>
  <c r="AF339" i="93"/>
  <c r="AF340" i="93"/>
  <c r="AF341" i="93"/>
  <c r="AF342" i="93"/>
  <c r="AF343" i="93"/>
  <c r="AF344" i="93"/>
  <c r="AF345" i="93"/>
  <c r="AF346" i="93"/>
  <c r="AF347" i="93"/>
  <c r="AF348" i="93"/>
  <c r="AF349" i="93"/>
  <c r="AF350" i="93"/>
  <c r="AF351" i="93"/>
  <c r="AF352" i="93"/>
  <c r="AF353" i="93"/>
  <c r="AF354" i="93"/>
  <c r="AF355" i="93"/>
  <c r="AF356" i="93"/>
  <c r="AF357" i="93"/>
  <c r="AF358" i="93"/>
  <c r="AF359" i="93"/>
  <c r="AF360" i="93"/>
  <c r="AF361" i="93"/>
  <c r="AF362" i="93"/>
  <c r="AF363" i="93"/>
  <c r="AF364" i="93"/>
  <c r="AF365" i="93"/>
  <c r="AF366" i="93"/>
  <c r="AF367" i="93"/>
  <c r="AF368" i="93"/>
  <c r="AF369" i="93"/>
  <c r="AF370" i="93"/>
  <c r="AF371" i="93"/>
  <c r="AF372" i="93"/>
  <c r="AF373" i="93"/>
  <c r="AF374" i="93"/>
  <c r="AF375" i="93"/>
  <c r="AF376" i="93"/>
  <c r="AF377" i="93"/>
  <c r="AF378" i="93"/>
  <c r="AF379" i="93"/>
  <c r="AF380" i="93"/>
  <c r="AF381" i="93"/>
  <c r="AF382" i="93"/>
  <c r="AF383" i="93"/>
  <c r="AF384" i="93"/>
  <c r="AF385" i="93"/>
  <c r="AF386" i="93"/>
  <c r="AF387" i="93"/>
  <c r="AF388" i="93"/>
  <c r="AF389" i="93"/>
  <c r="AF390" i="93"/>
  <c r="AF391" i="93"/>
  <c r="AF392" i="93"/>
  <c r="AF393" i="93"/>
  <c r="AF394" i="93"/>
  <c r="AF395" i="93"/>
  <c r="AF396" i="93"/>
  <c r="AF397" i="93"/>
  <c r="AF398" i="93"/>
  <c r="AF399" i="93"/>
  <c r="AF400" i="93"/>
  <c r="AF401" i="93"/>
  <c r="AF402" i="93"/>
  <c r="AF403" i="93"/>
  <c r="AF404" i="93"/>
  <c r="AF405" i="93"/>
  <c r="AF406" i="93"/>
  <c r="AF407" i="93"/>
  <c r="AF408" i="93"/>
  <c r="AF409" i="93"/>
  <c r="AF410" i="93"/>
  <c r="AF411" i="93"/>
  <c r="AF412" i="93"/>
  <c r="AF413" i="93"/>
  <c r="AF414" i="93"/>
  <c r="AF415" i="93"/>
  <c r="AF416" i="93"/>
  <c r="AF417" i="93"/>
  <c r="AF418" i="93"/>
  <c r="AF419" i="93"/>
  <c r="AF420" i="93"/>
  <c r="AF421" i="93"/>
  <c r="AF422" i="93"/>
  <c r="AF423" i="93"/>
  <c r="AF424" i="93"/>
  <c r="AF425" i="93"/>
  <c r="AF426" i="93"/>
  <c r="AF427" i="93"/>
  <c r="AF428" i="93"/>
  <c r="AF429" i="93"/>
  <c r="AF430" i="93"/>
  <c r="AF431" i="93"/>
  <c r="AF432" i="93"/>
  <c r="AF433" i="93"/>
  <c r="AF434" i="93"/>
  <c r="AF435" i="93"/>
  <c r="AF436" i="93"/>
  <c r="AF437" i="93"/>
  <c r="AF438" i="93"/>
  <c r="AF439" i="93"/>
  <c r="AF440" i="93"/>
  <c r="AF441" i="93"/>
  <c r="AF442" i="93"/>
  <c r="AF443" i="93"/>
  <c r="AF444" i="93"/>
  <c r="AF445" i="93"/>
  <c r="AF446" i="93"/>
  <c r="AF447" i="93"/>
  <c r="AF448" i="93"/>
  <c r="AF449" i="93"/>
  <c r="AF450" i="93"/>
  <c r="AF451" i="93"/>
  <c r="AF452" i="93"/>
  <c r="AF453" i="93"/>
  <c r="AF454" i="93"/>
  <c r="AF455" i="93"/>
  <c r="AF456" i="93"/>
  <c r="AF457" i="93"/>
  <c r="AF458" i="93"/>
  <c r="AF459" i="93"/>
  <c r="AF460" i="93"/>
  <c r="AF461" i="93"/>
  <c r="AF462" i="93"/>
  <c r="AF463" i="93"/>
  <c r="AF464" i="93"/>
  <c r="AF465" i="93"/>
  <c r="AF466" i="93"/>
  <c r="AF467" i="93"/>
  <c r="AF468" i="93"/>
  <c r="AF469" i="93"/>
  <c r="AF470" i="93"/>
  <c r="AF471" i="93"/>
  <c r="AF472" i="93"/>
  <c r="AF473" i="93"/>
  <c r="AF474" i="93"/>
  <c r="AF475" i="93"/>
  <c r="AF476" i="93"/>
  <c r="AF477" i="93"/>
  <c r="AF478" i="93"/>
  <c r="AF479" i="93"/>
  <c r="AF480" i="93"/>
  <c r="AF481" i="93"/>
  <c r="AF482" i="93"/>
  <c r="AF483" i="93"/>
  <c r="AF484" i="93"/>
  <c r="AF485" i="93"/>
  <c r="AF486" i="93"/>
  <c r="AF487" i="93"/>
  <c r="AF488" i="93"/>
  <c r="AF489" i="93"/>
  <c r="AF490" i="93"/>
  <c r="AF491" i="93"/>
  <c r="AF492" i="93"/>
  <c r="AF493" i="93"/>
  <c r="AF494" i="93"/>
  <c r="AF495" i="93"/>
  <c r="AF496" i="93"/>
  <c r="AF497" i="93"/>
  <c r="AF498" i="93"/>
  <c r="AF499" i="93"/>
  <c r="AF500" i="93"/>
  <c r="AF501" i="93"/>
  <c r="AF502" i="93"/>
  <c r="AF503" i="93"/>
  <c r="AF504" i="93"/>
  <c r="AF505" i="93"/>
  <c r="AF506" i="93"/>
  <c r="AF507" i="93"/>
  <c r="AF508" i="93"/>
  <c r="AF509" i="93"/>
  <c r="AF510" i="93"/>
  <c r="AF511" i="93"/>
  <c r="AF512" i="93"/>
  <c r="AF513" i="93"/>
  <c r="AF514" i="93"/>
  <c r="AF515" i="93"/>
  <c r="AF516" i="93"/>
  <c r="AF517" i="93"/>
  <c r="AF518" i="93"/>
  <c r="AF519" i="93"/>
  <c r="AF520" i="93"/>
  <c r="AF521" i="93"/>
  <c r="AF522" i="93"/>
  <c r="AF523" i="93"/>
  <c r="AF524" i="93"/>
  <c r="AF525" i="93"/>
  <c r="AF526" i="93"/>
  <c r="AF527" i="93"/>
  <c r="AF528" i="93"/>
  <c r="AF529" i="93"/>
  <c r="AF530" i="93"/>
  <c r="AF531" i="93"/>
  <c r="AF532" i="93"/>
  <c r="AF533" i="93"/>
  <c r="AF534" i="93"/>
  <c r="AF535" i="93"/>
  <c r="AF536" i="93"/>
  <c r="AF537" i="93"/>
  <c r="AF538" i="93"/>
  <c r="AF539" i="93"/>
  <c r="AF540" i="93"/>
  <c r="AF541" i="93"/>
  <c r="AF542" i="93"/>
  <c r="AF543" i="93"/>
  <c r="AF544" i="93"/>
  <c r="AF545" i="93"/>
  <c r="AF546" i="93"/>
  <c r="AF547" i="93"/>
  <c r="AF548" i="93"/>
  <c r="AF549" i="93"/>
  <c r="AF550" i="93"/>
  <c r="AF551" i="93"/>
  <c r="AF552" i="93"/>
  <c r="AF553" i="93"/>
  <c r="AF554" i="93"/>
  <c r="AF555" i="93"/>
  <c r="AF556" i="93"/>
  <c r="AF557" i="93"/>
  <c r="AF558" i="93"/>
  <c r="AF559" i="93"/>
  <c r="AF560" i="93"/>
  <c r="AF561" i="93"/>
  <c r="AF562" i="93"/>
  <c r="AF563" i="93"/>
  <c r="AF564" i="93"/>
  <c r="AF565" i="93"/>
  <c r="AF566" i="93"/>
  <c r="AF567" i="93"/>
  <c r="AF568" i="93"/>
  <c r="AF569" i="93"/>
  <c r="AF570" i="93"/>
  <c r="AF571" i="93"/>
  <c r="AF572" i="93"/>
  <c r="AF573" i="93"/>
  <c r="AF574" i="93"/>
  <c r="AF575" i="93"/>
  <c r="AF576" i="93"/>
  <c r="AF577" i="93"/>
  <c r="AF578" i="93"/>
  <c r="AF6" i="93"/>
  <c r="AE7" i="93"/>
  <c r="AE8" i="93"/>
  <c r="AE9" i="93"/>
  <c r="AE10" i="93"/>
  <c r="AE11" i="93"/>
  <c r="AE12" i="93"/>
  <c r="AE13" i="93"/>
  <c r="AE14" i="93"/>
  <c r="AE15" i="93"/>
  <c r="AE16" i="93"/>
  <c r="AE17" i="93"/>
  <c r="AE18" i="93"/>
  <c r="AE19" i="93"/>
  <c r="AE20" i="93"/>
  <c r="AE21" i="93"/>
  <c r="AE22" i="93"/>
  <c r="AE23" i="93"/>
  <c r="AE24" i="93"/>
  <c r="AE25" i="93"/>
  <c r="AE26" i="93"/>
  <c r="AE27" i="93"/>
  <c r="AE28" i="93"/>
  <c r="AE29" i="93"/>
  <c r="AE30" i="93"/>
  <c r="AE31" i="93"/>
  <c r="AE32" i="93"/>
  <c r="AE33" i="93"/>
  <c r="AE34" i="93"/>
  <c r="AE35" i="93"/>
  <c r="AE36" i="93"/>
  <c r="AE37" i="93"/>
  <c r="AE38" i="93"/>
  <c r="AE39" i="93"/>
  <c r="AE40" i="93"/>
  <c r="AE41" i="93"/>
  <c r="AE42" i="93"/>
  <c r="AE43" i="93"/>
  <c r="AE44" i="93"/>
  <c r="AE45" i="93"/>
  <c r="AE46" i="93"/>
  <c r="AE47" i="93"/>
  <c r="AE48" i="93"/>
  <c r="AE49" i="93"/>
  <c r="AE50" i="93"/>
  <c r="AE51" i="93"/>
  <c r="AE52" i="93"/>
  <c r="AE53" i="93"/>
  <c r="AE54" i="93"/>
  <c r="AE55" i="93"/>
  <c r="AE56" i="93"/>
  <c r="AE57" i="93"/>
  <c r="AE58" i="93"/>
  <c r="AE59" i="93"/>
  <c r="AE60" i="93"/>
  <c r="AE61" i="93"/>
  <c r="AE62" i="93"/>
  <c r="AE63" i="93"/>
  <c r="AE64" i="93"/>
  <c r="AE65" i="93"/>
  <c r="AE66" i="93"/>
  <c r="AE67" i="93"/>
  <c r="AE68" i="93"/>
  <c r="AE69" i="93"/>
  <c r="AE70" i="93"/>
  <c r="AE71" i="93"/>
  <c r="AE72" i="93"/>
  <c r="AE73" i="93"/>
  <c r="AE74" i="93"/>
  <c r="AE75" i="93"/>
  <c r="AE76" i="93"/>
  <c r="AE77" i="93"/>
  <c r="AE78" i="93"/>
  <c r="AE79" i="93"/>
  <c r="AE80" i="93"/>
  <c r="AE81" i="93"/>
  <c r="AE82" i="93"/>
  <c r="AE83" i="93"/>
  <c r="AE84" i="93"/>
  <c r="AE85" i="93"/>
  <c r="AE86" i="93"/>
  <c r="AE87" i="93"/>
  <c r="AE88" i="93"/>
  <c r="AE89" i="93"/>
  <c r="AE90" i="93"/>
  <c r="AE91" i="93"/>
  <c r="AE92" i="93"/>
  <c r="AE93" i="93"/>
  <c r="AE94" i="93"/>
  <c r="AE95" i="93"/>
  <c r="AE96" i="93"/>
  <c r="AE97" i="93"/>
  <c r="AE98" i="93"/>
  <c r="AE99" i="93"/>
  <c r="AE100" i="93"/>
  <c r="AE101" i="93"/>
  <c r="AE102" i="93"/>
  <c r="AE103" i="93"/>
  <c r="AE104" i="93"/>
  <c r="AE105" i="93"/>
  <c r="AE106" i="93"/>
  <c r="AE107" i="93"/>
  <c r="AE108" i="93"/>
  <c r="AE109" i="93"/>
  <c r="AE110" i="93"/>
  <c r="AE111" i="93"/>
  <c r="AE112" i="93"/>
  <c r="AE113" i="93"/>
  <c r="AE114" i="93"/>
  <c r="AE115" i="93"/>
  <c r="AE116" i="93"/>
  <c r="AE117" i="93"/>
  <c r="AE118" i="93"/>
  <c r="AE119" i="93"/>
  <c r="AE120" i="93"/>
  <c r="AE121" i="93"/>
  <c r="AE122" i="93"/>
  <c r="AE123" i="93"/>
  <c r="AE124" i="93"/>
  <c r="AE125" i="93"/>
  <c r="AE126" i="93"/>
  <c r="AE127" i="93"/>
  <c r="AE128" i="93"/>
  <c r="AE129" i="93"/>
  <c r="AE130" i="93"/>
  <c r="AE131" i="93"/>
  <c r="AE132" i="93"/>
  <c r="AE133" i="93"/>
  <c r="AE134" i="93"/>
  <c r="AE135" i="93"/>
  <c r="AE136" i="93"/>
  <c r="AE137" i="93"/>
  <c r="AE138" i="93"/>
  <c r="AE139" i="93"/>
  <c r="AE140" i="93"/>
  <c r="AE141" i="93"/>
  <c r="AE142" i="93"/>
  <c r="AE143" i="93"/>
  <c r="AE144" i="93"/>
  <c r="AE145" i="93"/>
  <c r="AE146" i="93"/>
  <c r="AE147" i="93"/>
  <c r="AE148" i="93"/>
  <c r="AE149" i="93"/>
  <c r="AE150" i="93"/>
  <c r="AE151" i="93"/>
  <c r="AE152" i="93"/>
  <c r="AE153" i="93"/>
  <c r="AE154" i="93"/>
  <c r="AE155" i="93"/>
  <c r="AE156" i="93"/>
  <c r="AE157" i="93"/>
  <c r="AE158" i="93"/>
  <c r="AE159" i="93"/>
  <c r="AE160" i="93"/>
  <c r="AE161" i="93"/>
  <c r="AE162" i="93"/>
  <c r="AE163" i="93"/>
  <c r="AE164" i="93"/>
  <c r="AE165" i="93"/>
  <c r="AE166" i="93"/>
  <c r="AE167" i="93"/>
  <c r="AE168" i="93"/>
  <c r="AE169" i="93"/>
  <c r="AE170" i="93"/>
  <c r="AE171" i="93"/>
  <c r="AE172" i="93"/>
  <c r="AE173" i="93"/>
  <c r="AE174" i="93"/>
  <c r="AE175" i="93"/>
  <c r="AE176" i="93"/>
  <c r="AE177" i="93"/>
  <c r="AE178" i="93"/>
  <c r="AE179" i="93"/>
  <c r="AE180" i="93"/>
  <c r="AE181" i="93"/>
  <c r="AE182" i="93"/>
  <c r="AE183" i="93"/>
  <c r="AE184" i="93"/>
  <c r="AE185" i="93"/>
  <c r="AE186" i="93"/>
  <c r="AE187" i="93"/>
  <c r="AE188" i="93"/>
  <c r="AE189" i="93"/>
  <c r="AE190" i="93"/>
  <c r="AE191" i="93"/>
  <c r="AE192" i="93"/>
  <c r="AE193" i="93"/>
  <c r="AE194" i="93"/>
  <c r="AE195" i="93"/>
  <c r="AE196" i="93"/>
  <c r="AE197" i="93"/>
  <c r="AE198" i="93"/>
  <c r="AE199" i="93"/>
  <c r="AE200" i="93"/>
  <c r="AE201" i="93"/>
  <c r="AE202" i="93"/>
  <c r="AE203" i="93"/>
  <c r="AE204" i="93"/>
  <c r="AE205" i="93"/>
  <c r="AE206" i="93"/>
  <c r="AE207" i="93"/>
  <c r="AE208" i="93"/>
  <c r="AE209" i="93"/>
  <c r="AE210" i="93"/>
  <c r="AE211" i="93"/>
  <c r="AE212" i="93"/>
  <c r="AE213" i="93"/>
  <c r="AE214" i="93"/>
  <c r="AE215" i="93"/>
  <c r="AE216" i="93"/>
  <c r="AE217" i="93"/>
  <c r="AE218" i="93"/>
  <c r="AE219" i="93"/>
  <c r="AE220" i="93"/>
  <c r="AE221" i="93"/>
  <c r="AE222" i="93"/>
  <c r="AE223" i="93"/>
  <c r="AE224" i="93"/>
  <c r="AE225" i="93"/>
  <c r="AE226" i="93"/>
  <c r="AE227" i="93"/>
  <c r="AE228" i="93"/>
  <c r="AE229" i="93"/>
  <c r="AE230" i="93"/>
  <c r="AE231" i="93"/>
  <c r="AE232" i="93"/>
  <c r="AE233" i="93"/>
  <c r="AE234" i="93"/>
  <c r="AE235" i="93"/>
  <c r="AE236" i="93"/>
  <c r="AE237" i="93"/>
  <c r="AE238" i="93"/>
  <c r="AE239" i="93"/>
  <c r="AE240" i="93"/>
  <c r="AE241" i="93"/>
  <c r="AE242" i="93"/>
  <c r="AE243" i="93"/>
  <c r="AE244" i="93"/>
  <c r="AE245" i="93"/>
  <c r="AE246" i="93"/>
  <c r="AE247" i="93"/>
  <c r="AE248" i="93"/>
  <c r="AE249" i="93"/>
  <c r="AE250" i="93"/>
  <c r="AE251" i="93"/>
  <c r="AE252" i="93"/>
  <c r="AE253" i="93"/>
  <c r="AE254" i="93"/>
  <c r="AE255" i="93"/>
  <c r="AE256" i="93"/>
  <c r="AE257" i="93"/>
  <c r="AE258" i="93"/>
  <c r="AE259" i="93"/>
  <c r="AE260" i="93"/>
  <c r="AE261" i="93"/>
  <c r="AE262" i="93"/>
  <c r="AE263" i="93"/>
  <c r="AE264" i="93"/>
  <c r="AE265" i="93"/>
  <c r="AE266" i="93"/>
  <c r="AE267" i="93"/>
  <c r="AE268" i="93"/>
  <c r="AE269" i="93"/>
  <c r="AE270" i="93"/>
  <c r="AE271" i="93"/>
  <c r="AE272" i="93"/>
  <c r="AE273" i="93"/>
  <c r="AE274" i="93"/>
  <c r="AE275" i="93"/>
  <c r="AE276" i="93"/>
  <c r="AE277" i="93"/>
  <c r="AE278" i="93"/>
  <c r="AE279" i="93"/>
  <c r="AE280" i="93"/>
  <c r="AE281" i="93"/>
  <c r="AE282" i="93"/>
  <c r="AE283" i="93"/>
  <c r="AE284" i="93"/>
  <c r="AE285" i="93"/>
  <c r="AE286" i="93"/>
  <c r="AE287" i="93"/>
  <c r="AE288" i="93"/>
  <c r="AE289" i="93"/>
  <c r="AE290" i="93"/>
  <c r="AE291" i="93"/>
  <c r="AE292" i="93"/>
  <c r="AE293" i="93"/>
  <c r="AE294" i="93"/>
  <c r="AE295" i="93"/>
  <c r="AE296" i="93"/>
  <c r="AE297" i="93"/>
  <c r="AE298" i="93"/>
  <c r="AE299" i="93"/>
  <c r="AE300" i="93"/>
  <c r="AE301" i="93"/>
  <c r="AE302" i="93"/>
  <c r="AE303" i="93"/>
  <c r="AE304" i="93"/>
  <c r="AE305" i="93"/>
  <c r="AE306" i="93"/>
  <c r="AE307" i="93"/>
  <c r="AE308" i="93"/>
  <c r="AE309" i="93"/>
  <c r="AE310" i="93"/>
  <c r="AE311" i="93"/>
  <c r="AE312" i="93"/>
  <c r="AE313" i="93"/>
  <c r="AE314" i="93"/>
  <c r="AE315" i="93"/>
  <c r="AE316" i="93"/>
  <c r="AE317" i="93"/>
  <c r="AE318" i="93"/>
  <c r="AE319" i="93"/>
  <c r="AE320" i="93"/>
  <c r="AE321" i="93"/>
  <c r="AE322" i="93"/>
  <c r="AE323" i="93"/>
  <c r="AE324" i="93"/>
  <c r="AE325" i="93"/>
  <c r="AE326" i="93"/>
  <c r="AE327" i="93"/>
  <c r="AE328" i="93"/>
  <c r="AE329" i="93"/>
  <c r="AE330" i="93"/>
  <c r="AE331" i="93"/>
  <c r="AE332" i="93"/>
  <c r="AE333" i="93"/>
  <c r="AE334" i="93"/>
  <c r="AE335" i="93"/>
  <c r="AE336" i="93"/>
  <c r="AE337" i="93"/>
  <c r="AE338" i="93"/>
  <c r="AE339" i="93"/>
  <c r="AE340" i="93"/>
  <c r="AE341" i="93"/>
  <c r="AE342" i="93"/>
  <c r="AE343" i="93"/>
  <c r="AE344" i="93"/>
  <c r="AE345" i="93"/>
  <c r="AE346" i="93"/>
  <c r="AE347" i="93"/>
  <c r="AE348" i="93"/>
  <c r="AE349" i="93"/>
  <c r="AE350" i="93"/>
  <c r="AE351" i="93"/>
  <c r="AE352" i="93"/>
  <c r="AE353" i="93"/>
  <c r="AE354" i="93"/>
  <c r="AE355" i="93"/>
  <c r="AE356" i="93"/>
  <c r="AE357" i="93"/>
  <c r="AE358" i="93"/>
  <c r="AE359" i="93"/>
  <c r="AE360" i="93"/>
  <c r="AE361" i="93"/>
  <c r="AE362" i="93"/>
  <c r="AE363" i="93"/>
  <c r="AE364" i="93"/>
  <c r="AE365" i="93"/>
  <c r="AE366" i="93"/>
  <c r="AE367" i="93"/>
  <c r="AE368" i="93"/>
  <c r="AE369" i="93"/>
  <c r="AE370" i="93"/>
  <c r="AE371" i="93"/>
  <c r="AE372" i="93"/>
  <c r="AE373" i="93"/>
  <c r="AE374" i="93"/>
  <c r="AE375" i="93"/>
  <c r="AE376" i="93"/>
  <c r="AE377" i="93"/>
  <c r="AE378" i="93"/>
  <c r="AE379" i="93"/>
  <c r="AE380" i="93"/>
  <c r="AE381" i="93"/>
  <c r="AE382" i="93"/>
  <c r="AE383" i="93"/>
  <c r="AE384" i="93"/>
  <c r="AE385" i="93"/>
  <c r="AE386" i="93"/>
  <c r="AE387" i="93"/>
  <c r="AE388" i="93"/>
  <c r="AE389" i="93"/>
  <c r="AE390" i="93"/>
  <c r="AE391" i="93"/>
  <c r="AE392" i="93"/>
  <c r="AE393" i="93"/>
  <c r="AE394" i="93"/>
  <c r="AE395" i="93"/>
  <c r="AE396" i="93"/>
  <c r="AE397" i="93"/>
  <c r="AE398" i="93"/>
  <c r="AE399" i="93"/>
  <c r="AE400" i="93"/>
  <c r="AE401" i="93"/>
  <c r="AE402" i="93"/>
  <c r="AE403" i="93"/>
  <c r="AE404" i="93"/>
  <c r="AE405" i="93"/>
  <c r="AE406" i="93"/>
  <c r="AE407" i="93"/>
  <c r="AE408" i="93"/>
  <c r="AE409" i="93"/>
  <c r="AE410" i="93"/>
  <c r="AE411" i="93"/>
  <c r="AE412" i="93"/>
  <c r="AE413" i="93"/>
  <c r="AE414" i="93"/>
  <c r="AE415" i="93"/>
  <c r="AE416" i="93"/>
  <c r="AE417" i="93"/>
  <c r="AE418" i="93"/>
  <c r="AE419" i="93"/>
  <c r="AE420" i="93"/>
  <c r="AE421" i="93"/>
  <c r="AE422" i="93"/>
  <c r="AE423" i="93"/>
  <c r="AE424" i="93"/>
  <c r="AE425" i="93"/>
  <c r="AE426" i="93"/>
  <c r="AE427" i="93"/>
  <c r="AE428" i="93"/>
  <c r="AE429" i="93"/>
  <c r="AE430" i="93"/>
  <c r="AE431" i="93"/>
  <c r="AE432" i="93"/>
  <c r="AE433" i="93"/>
  <c r="AE434" i="93"/>
  <c r="AE435" i="93"/>
  <c r="AE436" i="93"/>
  <c r="AE437" i="93"/>
  <c r="AE438" i="93"/>
  <c r="AE439" i="93"/>
  <c r="AE440" i="93"/>
  <c r="AE441" i="93"/>
  <c r="AE442" i="93"/>
  <c r="AE443" i="93"/>
  <c r="AE444" i="93"/>
  <c r="AE445" i="93"/>
  <c r="AE446" i="93"/>
  <c r="AE447" i="93"/>
  <c r="AE448" i="93"/>
  <c r="AE449" i="93"/>
  <c r="AE450" i="93"/>
  <c r="AE451" i="93"/>
  <c r="AE452" i="93"/>
  <c r="AE453" i="93"/>
  <c r="AE454" i="93"/>
  <c r="AE455" i="93"/>
  <c r="AE456" i="93"/>
  <c r="AE457" i="93"/>
  <c r="AE458" i="93"/>
  <c r="AE459" i="93"/>
  <c r="AE460" i="93"/>
  <c r="AE461" i="93"/>
  <c r="AE462" i="93"/>
  <c r="AE463" i="93"/>
  <c r="AE464" i="93"/>
  <c r="AE465" i="93"/>
  <c r="AE466" i="93"/>
  <c r="AE467" i="93"/>
  <c r="AE468" i="93"/>
  <c r="AE469" i="93"/>
  <c r="AE470" i="93"/>
  <c r="AE471" i="93"/>
  <c r="AE472" i="93"/>
  <c r="AE473" i="93"/>
  <c r="AE474" i="93"/>
  <c r="AE475" i="93"/>
  <c r="AE476" i="93"/>
  <c r="AE477" i="93"/>
  <c r="AE478" i="93"/>
  <c r="AE479" i="93"/>
  <c r="AE480" i="93"/>
  <c r="AE481" i="93"/>
  <c r="AE482" i="93"/>
  <c r="AE483" i="93"/>
  <c r="AE484" i="93"/>
  <c r="AE485" i="93"/>
  <c r="AE486" i="93"/>
  <c r="AE487" i="93"/>
  <c r="AE488" i="93"/>
  <c r="AE489" i="93"/>
  <c r="AE490" i="93"/>
  <c r="AE491" i="93"/>
  <c r="AE492" i="93"/>
  <c r="AE493" i="93"/>
  <c r="AE494" i="93"/>
  <c r="AE495" i="93"/>
  <c r="AE496" i="93"/>
  <c r="AE497" i="93"/>
  <c r="AE498" i="93"/>
  <c r="AE499" i="93"/>
  <c r="AE500" i="93"/>
  <c r="AE501" i="93"/>
  <c r="AE502" i="93"/>
  <c r="AE503" i="93"/>
  <c r="AE504" i="93"/>
  <c r="AE505" i="93"/>
  <c r="AE506" i="93"/>
  <c r="AE507" i="93"/>
  <c r="AE508" i="93"/>
  <c r="AE509" i="93"/>
  <c r="AE510" i="93"/>
  <c r="AE511" i="93"/>
  <c r="AE512" i="93"/>
  <c r="AE513" i="93"/>
  <c r="AE514" i="93"/>
  <c r="AE515" i="93"/>
  <c r="AE516" i="93"/>
  <c r="AE517" i="93"/>
  <c r="AE518" i="93"/>
  <c r="AE519" i="93"/>
  <c r="AE520" i="93"/>
  <c r="AE521" i="93"/>
  <c r="AE522" i="93"/>
  <c r="AE523" i="93"/>
  <c r="AE524" i="93"/>
  <c r="AE525" i="93"/>
  <c r="AE526" i="93"/>
  <c r="AE527" i="93"/>
  <c r="AE528" i="93"/>
  <c r="AE529" i="93"/>
  <c r="AE530" i="93"/>
  <c r="AE531" i="93"/>
  <c r="AE532" i="93"/>
  <c r="AE533" i="93"/>
  <c r="AE534" i="93"/>
  <c r="AE535" i="93"/>
  <c r="AE536" i="93"/>
  <c r="AE537" i="93"/>
  <c r="AE538" i="93"/>
  <c r="AE539" i="93"/>
  <c r="AE540" i="93"/>
  <c r="AE541" i="93"/>
  <c r="AE542" i="93"/>
  <c r="AE543" i="93"/>
  <c r="AE544" i="93"/>
  <c r="AE545" i="93"/>
  <c r="AE546" i="93"/>
  <c r="AE547" i="93"/>
  <c r="AE548" i="93"/>
  <c r="AE549" i="93"/>
  <c r="AE550" i="93"/>
  <c r="AE551" i="93"/>
  <c r="AE552" i="93"/>
  <c r="AE553" i="93"/>
  <c r="AE554" i="93"/>
  <c r="AE555" i="93"/>
  <c r="AE556" i="93"/>
  <c r="AE557" i="93"/>
  <c r="AE558" i="93"/>
  <c r="AE559" i="93"/>
  <c r="AE560" i="93"/>
  <c r="AE561" i="93"/>
  <c r="AE562" i="93"/>
  <c r="AE563" i="93"/>
  <c r="AE564" i="93"/>
  <c r="AE565" i="93"/>
  <c r="AE566" i="93"/>
  <c r="AE567" i="93"/>
  <c r="AE568" i="93"/>
  <c r="AE569" i="93"/>
  <c r="AE570" i="93"/>
  <c r="AE571" i="93"/>
  <c r="AE572" i="93"/>
  <c r="AE573" i="93"/>
  <c r="AE574" i="93"/>
  <c r="AE575" i="93"/>
  <c r="AE576" i="93"/>
  <c r="AE577" i="93"/>
  <c r="AE578" i="93"/>
  <c r="AE6" i="93"/>
  <c r="AD7" i="93"/>
  <c r="AD8" i="93"/>
  <c r="AD9" i="93"/>
  <c r="AD10" i="93"/>
  <c r="AD11" i="93"/>
  <c r="AD12" i="93"/>
  <c r="AD13" i="93"/>
  <c r="AD14" i="93"/>
  <c r="AD15" i="93"/>
  <c r="AD16" i="93"/>
  <c r="AD17" i="93"/>
  <c r="AD18" i="93"/>
  <c r="AD19" i="93"/>
  <c r="AD20" i="93"/>
  <c r="AD21" i="93"/>
  <c r="AD22" i="93"/>
  <c r="AD23" i="93"/>
  <c r="AD24" i="93"/>
  <c r="AD25" i="93"/>
  <c r="AD26" i="93"/>
  <c r="AD27" i="93"/>
  <c r="AD28" i="93"/>
  <c r="AD29" i="93"/>
  <c r="AD30" i="93"/>
  <c r="AD31" i="93"/>
  <c r="AD32" i="93"/>
  <c r="AD33" i="93"/>
  <c r="AD34" i="93"/>
  <c r="AD35" i="93"/>
  <c r="AD36" i="93"/>
  <c r="AD37" i="93"/>
  <c r="AD38" i="93"/>
  <c r="AD39" i="93"/>
  <c r="AD40" i="93"/>
  <c r="AD41" i="93"/>
  <c r="AD42" i="93"/>
  <c r="AD43" i="93"/>
  <c r="AD44" i="93"/>
  <c r="AD45" i="93"/>
  <c r="AD46" i="93"/>
  <c r="AD47" i="93"/>
  <c r="AD48" i="93"/>
  <c r="AD49" i="93"/>
  <c r="AD50" i="93"/>
  <c r="AD51" i="93"/>
  <c r="AD52" i="93"/>
  <c r="AD53" i="93"/>
  <c r="AD54" i="93"/>
  <c r="AD55" i="93"/>
  <c r="AD56" i="93"/>
  <c r="AD57" i="93"/>
  <c r="AD58" i="93"/>
  <c r="AD59" i="93"/>
  <c r="AD60" i="93"/>
  <c r="AD61" i="93"/>
  <c r="AD62" i="93"/>
  <c r="AD63" i="93"/>
  <c r="AD64" i="93"/>
  <c r="AD65" i="93"/>
  <c r="AD66" i="93"/>
  <c r="AD67" i="93"/>
  <c r="AD68" i="93"/>
  <c r="AD69" i="93"/>
  <c r="AD70" i="93"/>
  <c r="AD71" i="93"/>
  <c r="AD72" i="93"/>
  <c r="AD73" i="93"/>
  <c r="AD74" i="93"/>
  <c r="AD75" i="93"/>
  <c r="AD76" i="93"/>
  <c r="AD77" i="93"/>
  <c r="AD78" i="93"/>
  <c r="AD79" i="93"/>
  <c r="AD80" i="93"/>
  <c r="AD81" i="93"/>
  <c r="AD82" i="93"/>
  <c r="AD83" i="93"/>
  <c r="AD84" i="93"/>
  <c r="AD85" i="93"/>
  <c r="AD86" i="93"/>
  <c r="AD87" i="93"/>
  <c r="AD88" i="93"/>
  <c r="AD89" i="93"/>
  <c r="AD90" i="93"/>
  <c r="AD91" i="93"/>
  <c r="AD92" i="93"/>
  <c r="AD93" i="93"/>
  <c r="AD94" i="93"/>
  <c r="AD95" i="93"/>
  <c r="AD96" i="93"/>
  <c r="AD97" i="93"/>
  <c r="AD98" i="93"/>
  <c r="AD99" i="93"/>
  <c r="AD100" i="93"/>
  <c r="AD101" i="93"/>
  <c r="AD102" i="93"/>
  <c r="AD103" i="93"/>
  <c r="AD104" i="93"/>
  <c r="AD105" i="93"/>
  <c r="AD106" i="93"/>
  <c r="AD107" i="93"/>
  <c r="AD108" i="93"/>
  <c r="AD109" i="93"/>
  <c r="AD110" i="93"/>
  <c r="AD111" i="93"/>
  <c r="AD112" i="93"/>
  <c r="AD113" i="93"/>
  <c r="AD114" i="93"/>
  <c r="AD115" i="93"/>
  <c r="AD116" i="93"/>
  <c r="AD117" i="93"/>
  <c r="AD118" i="93"/>
  <c r="AD119" i="93"/>
  <c r="AD120" i="93"/>
  <c r="AD121" i="93"/>
  <c r="AD122" i="93"/>
  <c r="AD123" i="93"/>
  <c r="AD124" i="93"/>
  <c r="AD125" i="93"/>
  <c r="AD126" i="93"/>
  <c r="AD127" i="93"/>
  <c r="AD128" i="93"/>
  <c r="AD129" i="93"/>
  <c r="AD130" i="93"/>
  <c r="AD131" i="93"/>
  <c r="AD132" i="93"/>
  <c r="AD133" i="93"/>
  <c r="AD134" i="93"/>
  <c r="AD135" i="93"/>
  <c r="AD136" i="93"/>
  <c r="AD137" i="93"/>
  <c r="AD138" i="93"/>
  <c r="AD139" i="93"/>
  <c r="AD140" i="93"/>
  <c r="AD141" i="93"/>
  <c r="AD142" i="93"/>
  <c r="AD143" i="93"/>
  <c r="AD144" i="93"/>
  <c r="AD145" i="93"/>
  <c r="AD146" i="93"/>
  <c r="AD147" i="93"/>
  <c r="AD148" i="93"/>
  <c r="AD149" i="93"/>
  <c r="AD150" i="93"/>
  <c r="AD151" i="93"/>
  <c r="AD152" i="93"/>
  <c r="AD153" i="93"/>
  <c r="AD154" i="93"/>
  <c r="AD155" i="93"/>
  <c r="AD156" i="93"/>
  <c r="AD157" i="93"/>
  <c r="AD158" i="93"/>
  <c r="AD159" i="93"/>
  <c r="AD160" i="93"/>
  <c r="AD161" i="93"/>
  <c r="AD162" i="93"/>
  <c r="AD163" i="93"/>
  <c r="AD164" i="93"/>
  <c r="AD165" i="93"/>
  <c r="AD166" i="93"/>
  <c r="AD167" i="93"/>
  <c r="AD168" i="93"/>
  <c r="AD169" i="93"/>
  <c r="AD170" i="93"/>
  <c r="AD171" i="93"/>
  <c r="AD172" i="93"/>
  <c r="AD173" i="93"/>
  <c r="AD174" i="93"/>
  <c r="AD175" i="93"/>
  <c r="AD176" i="93"/>
  <c r="AD177" i="93"/>
  <c r="AD178" i="93"/>
  <c r="AD179" i="93"/>
  <c r="AD180" i="93"/>
  <c r="AD181" i="93"/>
  <c r="AD182" i="93"/>
  <c r="AD183" i="93"/>
  <c r="AD184" i="93"/>
  <c r="AD185" i="93"/>
  <c r="AD186" i="93"/>
  <c r="AD187" i="93"/>
  <c r="AD188" i="93"/>
  <c r="AD189" i="93"/>
  <c r="AD190" i="93"/>
  <c r="AD191" i="93"/>
  <c r="AD192" i="93"/>
  <c r="AD193" i="93"/>
  <c r="AD194" i="93"/>
  <c r="AD195" i="93"/>
  <c r="AD196" i="93"/>
  <c r="AD197" i="93"/>
  <c r="AD198" i="93"/>
  <c r="AD199" i="93"/>
  <c r="AD200" i="93"/>
  <c r="AD201" i="93"/>
  <c r="AD202" i="93"/>
  <c r="AD203" i="93"/>
  <c r="AD204" i="93"/>
  <c r="AD205" i="93"/>
  <c r="AD206" i="93"/>
  <c r="AD207" i="93"/>
  <c r="AD208" i="93"/>
  <c r="AD209" i="93"/>
  <c r="AD210" i="93"/>
  <c r="AD211" i="93"/>
  <c r="AD212" i="93"/>
  <c r="AD213" i="93"/>
  <c r="AD214" i="93"/>
  <c r="AD215" i="93"/>
  <c r="AD216" i="93"/>
  <c r="AD217" i="93"/>
  <c r="AD218" i="93"/>
  <c r="AD219" i="93"/>
  <c r="AD220" i="93"/>
  <c r="AD221" i="93"/>
  <c r="AD222" i="93"/>
  <c r="AD223" i="93"/>
  <c r="AD224" i="93"/>
  <c r="AD225" i="93"/>
  <c r="AD226" i="93"/>
  <c r="AD227" i="93"/>
  <c r="AD228" i="93"/>
  <c r="AD229" i="93"/>
  <c r="AD230" i="93"/>
  <c r="AD231" i="93"/>
  <c r="AD232" i="93"/>
  <c r="AD233" i="93"/>
  <c r="AD234" i="93"/>
  <c r="AD235" i="93"/>
  <c r="AD236" i="93"/>
  <c r="AD237" i="93"/>
  <c r="AD238" i="93"/>
  <c r="AD239" i="93"/>
  <c r="AD240" i="93"/>
  <c r="AD241" i="93"/>
  <c r="AD242" i="93"/>
  <c r="AD243" i="93"/>
  <c r="AD244" i="93"/>
  <c r="AD245" i="93"/>
  <c r="AD246" i="93"/>
  <c r="AD247" i="93"/>
  <c r="AD248" i="93"/>
  <c r="AD249" i="93"/>
  <c r="AD250" i="93"/>
  <c r="AD251" i="93"/>
  <c r="AD252" i="93"/>
  <c r="AD253" i="93"/>
  <c r="AD254" i="93"/>
  <c r="AD255" i="93"/>
  <c r="AD256" i="93"/>
  <c r="AD257" i="93"/>
  <c r="AD258" i="93"/>
  <c r="AD259" i="93"/>
  <c r="AD260" i="93"/>
  <c r="AD261" i="93"/>
  <c r="AD262" i="93"/>
  <c r="AD263" i="93"/>
  <c r="AD264" i="93"/>
  <c r="AD265" i="93"/>
  <c r="AD266" i="93"/>
  <c r="AD267" i="93"/>
  <c r="AD268" i="93"/>
  <c r="AD269" i="93"/>
  <c r="AD270" i="93"/>
  <c r="AD271" i="93"/>
  <c r="AD272" i="93"/>
  <c r="AD273" i="93"/>
  <c r="AD274" i="93"/>
  <c r="AD275" i="93"/>
  <c r="AD276" i="93"/>
  <c r="AD277" i="93"/>
  <c r="AD278" i="93"/>
  <c r="AD279" i="93"/>
  <c r="AD280" i="93"/>
  <c r="AD281" i="93"/>
  <c r="AD282" i="93"/>
  <c r="AD283" i="93"/>
  <c r="AD284" i="93"/>
  <c r="AD285" i="93"/>
  <c r="AD286" i="93"/>
  <c r="AD287" i="93"/>
  <c r="AD288" i="93"/>
  <c r="AD289" i="93"/>
  <c r="AD290" i="93"/>
  <c r="AD291" i="93"/>
  <c r="AD292" i="93"/>
  <c r="AD293" i="93"/>
  <c r="AD294" i="93"/>
  <c r="AD295" i="93"/>
  <c r="AD296" i="93"/>
  <c r="AD297" i="93"/>
  <c r="AD298" i="93"/>
  <c r="AD299" i="93"/>
  <c r="AD300" i="93"/>
  <c r="AD301" i="93"/>
  <c r="AD302" i="93"/>
  <c r="AD303" i="93"/>
  <c r="AD304" i="93"/>
  <c r="AD305" i="93"/>
  <c r="AD306" i="93"/>
  <c r="AD307" i="93"/>
  <c r="AD308" i="93"/>
  <c r="AD309" i="93"/>
  <c r="AD310" i="93"/>
  <c r="AD311" i="93"/>
  <c r="AD312" i="93"/>
  <c r="AD313" i="93"/>
  <c r="AD314" i="93"/>
  <c r="AD315" i="93"/>
  <c r="AD316" i="93"/>
  <c r="AD317" i="93"/>
  <c r="AD318" i="93"/>
  <c r="AD319" i="93"/>
  <c r="AD320" i="93"/>
  <c r="AD321" i="93"/>
  <c r="AD322" i="93"/>
  <c r="AD323" i="93"/>
  <c r="AD324" i="93"/>
  <c r="AD325" i="93"/>
  <c r="AD326" i="93"/>
  <c r="AD327" i="93"/>
  <c r="AD328" i="93"/>
  <c r="AD329" i="93"/>
  <c r="AD330" i="93"/>
  <c r="AD331" i="93"/>
  <c r="AD332" i="93"/>
  <c r="AD333" i="93"/>
  <c r="AD334" i="93"/>
  <c r="AD335" i="93"/>
  <c r="AD336" i="93"/>
  <c r="AD337" i="93"/>
  <c r="AD338" i="93"/>
  <c r="AD339" i="93"/>
  <c r="AD340" i="93"/>
  <c r="AD341" i="93"/>
  <c r="AD342" i="93"/>
  <c r="AD343" i="93"/>
  <c r="AD344" i="93"/>
  <c r="AD345" i="93"/>
  <c r="AD346" i="93"/>
  <c r="AD347" i="93"/>
  <c r="AD348" i="93"/>
  <c r="AD349" i="93"/>
  <c r="AD350" i="93"/>
  <c r="AD351" i="93"/>
  <c r="AD352" i="93"/>
  <c r="AD353" i="93"/>
  <c r="AD354" i="93"/>
  <c r="AD355" i="93"/>
  <c r="AD356" i="93"/>
  <c r="AD357" i="93"/>
  <c r="AD358" i="93"/>
  <c r="AD359" i="93"/>
  <c r="AD360" i="93"/>
  <c r="AD361" i="93"/>
  <c r="AD362" i="93"/>
  <c r="AD363" i="93"/>
  <c r="AD364" i="93"/>
  <c r="AD365" i="93"/>
  <c r="AD366" i="93"/>
  <c r="AD367" i="93"/>
  <c r="AD368" i="93"/>
  <c r="AD369" i="93"/>
  <c r="AD370" i="93"/>
  <c r="AD371" i="93"/>
  <c r="AD372" i="93"/>
  <c r="AD373" i="93"/>
  <c r="AD374" i="93"/>
  <c r="AD375" i="93"/>
  <c r="AD376" i="93"/>
  <c r="AD377" i="93"/>
  <c r="AD378" i="93"/>
  <c r="AD379" i="93"/>
  <c r="AD380" i="93"/>
  <c r="AD381" i="93"/>
  <c r="AD382" i="93"/>
  <c r="AD383" i="93"/>
  <c r="AD384" i="93"/>
  <c r="AD385" i="93"/>
  <c r="AD386" i="93"/>
  <c r="AD387" i="93"/>
  <c r="AD388" i="93"/>
  <c r="AD389" i="93"/>
  <c r="AD390" i="93"/>
  <c r="AD391" i="93"/>
  <c r="AD392" i="93"/>
  <c r="AD393" i="93"/>
  <c r="AD394" i="93"/>
  <c r="AD395" i="93"/>
  <c r="AD396" i="93"/>
  <c r="AD397" i="93"/>
  <c r="AD398" i="93"/>
  <c r="AD399" i="93"/>
  <c r="AD400" i="93"/>
  <c r="AD401" i="93"/>
  <c r="AD402" i="93"/>
  <c r="AD403" i="93"/>
  <c r="AD404" i="93"/>
  <c r="AD405" i="93"/>
  <c r="AD406" i="93"/>
  <c r="AD407" i="93"/>
  <c r="AD408" i="93"/>
  <c r="AD409" i="93"/>
  <c r="AD410" i="93"/>
  <c r="AD411" i="93"/>
  <c r="AD412" i="93"/>
  <c r="AD413" i="93"/>
  <c r="AD414" i="93"/>
  <c r="AD415" i="93"/>
  <c r="AD416" i="93"/>
  <c r="AD417" i="93"/>
  <c r="AD418" i="93"/>
  <c r="AD419" i="93"/>
  <c r="AD420" i="93"/>
  <c r="AD421" i="93"/>
  <c r="AD422" i="93"/>
  <c r="AD423" i="93"/>
  <c r="AD424" i="93"/>
  <c r="AD425" i="93"/>
  <c r="AD426" i="93"/>
  <c r="AD427" i="93"/>
  <c r="AD428" i="93"/>
  <c r="AD429" i="93"/>
  <c r="AD430" i="93"/>
  <c r="AD431" i="93"/>
  <c r="AD432" i="93"/>
  <c r="AD433" i="93"/>
  <c r="AD434" i="93"/>
  <c r="AD435" i="93"/>
  <c r="AD436" i="93"/>
  <c r="AD437" i="93"/>
  <c r="AD438" i="93"/>
  <c r="AD439" i="93"/>
  <c r="AD440" i="93"/>
  <c r="AD441" i="93"/>
  <c r="AD442" i="93"/>
  <c r="AD443" i="93"/>
  <c r="AD444" i="93"/>
  <c r="AD445" i="93"/>
  <c r="AD446" i="93"/>
  <c r="AD447" i="93"/>
  <c r="AD448" i="93"/>
  <c r="AD449" i="93"/>
  <c r="AD450" i="93"/>
  <c r="AD451" i="93"/>
  <c r="AD452" i="93"/>
  <c r="AD453" i="93"/>
  <c r="AD454" i="93"/>
  <c r="AD455" i="93"/>
  <c r="AD456" i="93"/>
  <c r="AD457" i="93"/>
  <c r="AD458" i="93"/>
  <c r="AD459" i="93"/>
  <c r="AD460" i="93"/>
  <c r="AD461" i="93"/>
  <c r="AD462" i="93"/>
  <c r="AD463" i="93"/>
  <c r="AD464" i="93"/>
  <c r="AD465" i="93"/>
  <c r="AD466" i="93"/>
  <c r="AD467" i="93"/>
  <c r="AD468" i="93"/>
  <c r="AD469" i="93"/>
  <c r="AD470" i="93"/>
  <c r="AD471" i="93"/>
  <c r="AD472" i="93"/>
  <c r="AD473" i="93"/>
  <c r="AD474" i="93"/>
  <c r="AD475" i="93"/>
  <c r="AD476" i="93"/>
  <c r="AD477" i="93"/>
  <c r="AD478" i="93"/>
  <c r="AD479" i="93"/>
  <c r="AD480" i="93"/>
  <c r="AD481" i="93"/>
  <c r="AD482" i="93"/>
  <c r="AD483" i="93"/>
  <c r="AD484" i="93"/>
  <c r="AD485" i="93"/>
  <c r="AD486" i="93"/>
  <c r="AD487" i="93"/>
  <c r="AD488" i="93"/>
  <c r="AD489" i="93"/>
  <c r="AD490" i="93"/>
  <c r="AD491" i="93"/>
  <c r="AD492" i="93"/>
  <c r="AD493" i="93"/>
  <c r="AD494" i="93"/>
  <c r="AD495" i="93"/>
  <c r="AD496" i="93"/>
  <c r="AD497" i="93"/>
  <c r="AD498" i="93"/>
  <c r="AD499" i="93"/>
  <c r="AD500" i="93"/>
  <c r="AD501" i="93"/>
  <c r="AD502" i="93"/>
  <c r="AD503" i="93"/>
  <c r="AD504" i="93"/>
  <c r="AD505" i="93"/>
  <c r="AD506" i="93"/>
  <c r="AD507" i="93"/>
  <c r="AD508" i="93"/>
  <c r="AD509" i="93"/>
  <c r="AD510" i="93"/>
  <c r="AD511" i="93"/>
  <c r="AD512" i="93"/>
  <c r="AD513" i="93"/>
  <c r="AD514" i="93"/>
  <c r="AD515" i="93"/>
  <c r="AD516" i="93"/>
  <c r="AD517" i="93"/>
  <c r="AD518" i="93"/>
  <c r="AD519" i="93"/>
  <c r="AD520" i="93"/>
  <c r="AD521" i="93"/>
  <c r="AD522" i="93"/>
  <c r="AD523" i="93"/>
  <c r="AD524" i="93"/>
  <c r="AD525" i="93"/>
  <c r="AD526" i="93"/>
  <c r="AD527" i="93"/>
  <c r="AD528" i="93"/>
  <c r="AD529" i="93"/>
  <c r="AD530" i="93"/>
  <c r="AD531" i="93"/>
  <c r="AD532" i="93"/>
  <c r="AD533" i="93"/>
  <c r="AD534" i="93"/>
  <c r="AD535" i="93"/>
  <c r="AD536" i="93"/>
  <c r="AD537" i="93"/>
  <c r="AD538" i="93"/>
  <c r="AD539" i="93"/>
  <c r="AD540" i="93"/>
  <c r="AD541" i="93"/>
  <c r="AD542" i="93"/>
  <c r="AD543" i="93"/>
  <c r="AD544" i="93"/>
  <c r="AD545" i="93"/>
  <c r="AD546" i="93"/>
  <c r="AD547" i="93"/>
  <c r="AD548" i="93"/>
  <c r="AD549" i="93"/>
  <c r="AD550" i="93"/>
  <c r="AD551" i="93"/>
  <c r="AD552" i="93"/>
  <c r="AD553" i="93"/>
  <c r="AD554" i="93"/>
  <c r="AD555" i="93"/>
  <c r="AD556" i="93"/>
  <c r="AD557" i="93"/>
  <c r="AD558" i="93"/>
  <c r="AD559" i="93"/>
  <c r="AD560" i="93"/>
  <c r="AD561" i="93"/>
  <c r="AD562" i="93"/>
  <c r="AD563" i="93"/>
  <c r="AD564" i="93"/>
  <c r="AD565" i="93"/>
  <c r="AD566" i="93"/>
  <c r="AD567" i="93"/>
  <c r="AD568" i="93"/>
  <c r="AD569" i="93"/>
  <c r="AD570" i="93"/>
  <c r="AD571" i="93"/>
  <c r="AD572" i="93"/>
  <c r="AD573" i="93"/>
  <c r="AD574" i="93"/>
  <c r="AD575" i="93"/>
  <c r="AD576" i="93"/>
  <c r="AD577" i="93"/>
  <c r="AD578" i="93"/>
  <c r="AD6" i="93"/>
  <c r="AC7" i="93"/>
  <c r="AC8" i="93"/>
  <c r="AC9" i="93"/>
  <c r="AC10" i="93"/>
  <c r="AC11" i="93"/>
  <c r="AC12" i="93"/>
  <c r="AC13" i="93"/>
  <c r="AC14" i="93"/>
  <c r="AC15" i="93"/>
  <c r="AC16" i="93"/>
  <c r="AC17" i="93"/>
  <c r="AC18" i="93"/>
  <c r="AC19" i="93"/>
  <c r="AC20" i="93"/>
  <c r="AC21" i="93"/>
  <c r="AC22" i="93"/>
  <c r="AC23" i="93"/>
  <c r="AC24" i="93"/>
  <c r="AC25" i="93"/>
  <c r="AC26" i="93"/>
  <c r="AC27" i="93"/>
  <c r="AC28" i="93"/>
  <c r="AC29" i="93"/>
  <c r="AC30" i="93"/>
  <c r="AC31" i="93"/>
  <c r="AC32" i="93"/>
  <c r="AC33" i="93"/>
  <c r="AC34" i="93"/>
  <c r="AC35" i="93"/>
  <c r="AC36" i="93"/>
  <c r="AC37" i="93"/>
  <c r="AC38" i="93"/>
  <c r="AC39" i="93"/>
  <c r="AC40" i="93"/>
  <c r="AC41" i="93"/>
  <c r="AC42" i="93"/>
  <c r="AC43" i="93"/>
  <c r="AC44" i="93"/>
  <c r="AC45" i="93"/>
  <c r="AC46" i="93"/>
  <c r="AC47" i="93"/>
  <c r="AC48" i="93"/>
  <c r="AC49" i="93"/>
  <c r="AC50" i="93"/>
  <c r="AC51" i="93"/>
  <c r="AC52" i="93"/>
  <c r="AC53" i="93"/>
  <c r="AC54" i="93"/>
  <c r="AC55" i="93"/>
  <c r="AC56" i="93"/>
  <c r="AC57" i="93"/>
  <c r="AC58" i="93"/>
  <c r="AC59" i="93"/>
  <c r="AC60" i="93"/>
  <c r="AC61" i="93"/>
  <c r="AC62" i="93"/>
  <c r="AC63" i="93"/>
  <c r="AC64" i="93"/>
  <c r="AC65" i="93"/>
  <c r="AC66" i="93"/>
  <c r="AC67" i="93"/>
  <c r="AC68" i="93"/>
  <c r="AC69" i="93"/>
  <c r="AC70" i="93"/>
  <c r="AC71" i="93"/>
  <c r="AC72" i="93"/>
  <c r="AC73" i="93"/>
  <c r="AC74" i="93"/>
  <c r="AC75" i="93"/>
  <c r="AC76" i="93"/>
  <c r="AC77" i="93"/>
  <c r="AC78" i="93"/>
  <c r="AC79" i="93"/>
  <c r="AC80" i="93"/>
  <c r="AC81" i="93"/>
  <c r="AC82" i="93"/>
  <c r="AC83" i="93"/>
  <c r="AC84" i="93"/>
  <c r="AC85" i="93"/>
  <c r="AC86" i="93"/>
  <c r="AC87" i="93"/>
  <c r="AC88" i="93"/>
  <c r="AC89" i="93"/>
  <c r="AC90" i="93"/>
  <c r="AC91" i="93"/>
  <c r="AC92" i="93"/>
  <c r="AC93" i="93"/>
  <c r="AC94" i="93"/>
  <c r="AC95" i="93"/>
  <c r="AC96" i="93"/>
  <c r="AC97" i="93"/>
  <c r="AC98" i="93"/>
  <c r="AC99" i="93"/>
  <c r="AC100" i="93"/>
  <c r="AC101" i="93"/>
  <c r="AC102" i="93"/>
  <c r="AC103" i="93"/>
  <c r="AC104" i="93"/>
  <c r="AC105" i="93"/>
  <c r="AC106" i="93"/>
  <c r="AC107" i="93"/>
  <c r="AC108" i="93"/>
  <c r="AC109" i="93"/>
  <c r="AC110" i="93"/>
  <c r="AC111" i="93"/>
  <c r="AC112" i="93"/>
  <c r="AC113" i="93"/>
  <c r="AC114" i="93"/>
  <c r="AC115" i="93"/>
  <c r="AC116" i="93"/>
  <c r="AC117" i="93"/>
  <c r="AC118" i="93"/>
  <c r="AC119" i="93"/>
  <c r="AC120" i="93"/>
  <c r="AC121" i="93"/>
  <c r="AC122" i="93"/>
  <c r="AC123" i="93"/>
  <c r="AC124" i="93"/>
  <c r="AC125" i="93"/>
  <c r="AC126" i="93"/>
  <c r="AC127" i="93"/>
  <c r="AC128" i="93"/>
  <c r="AC129" i="93"/>
  <c r="AC130" i="93"/>
  <c r="AC131" i="93"/>
  <c r="AC132" i="93"/>
  <c r="AC133" i="93"/>
  <c r="AC134" i="93"/>
  <c r="AC135" i="93"/>
  <c r="AC136" i="93"/>
  <c r="AC137" i="93"/>
  <c r="AC138" i="93"/>
  <c r="AC139" i="93"/>
  <c r="AC140" i="93"/>
  <c r="AC141" i="93"/>
  <c r="AC142" i="93"/>
  <c r="AC143" i="93"/>
  <c r="AC144" i="93"/>
  <c r="AC145" i="93"/>
  <c r="AC146" i="93"/>
  <c r="AC147" i="93"/>
  <c r="AC148" i="93"/>
  <c r="AC149" i="93"/>
  <c r="AC150" i="93"/>
  <c r="AC151" i="93"/>
  <c r="AC152" i="93"/>
  <c r="AC153" i="93"/>
  <c r="AC154" i="93"/>
  <c r="AC155" i="93"/>
  <c r="AC156" i="93"/>
  <c r="AC157" i="93"/>
  <c r="AC158" i="93"/>
  <c r="AC159" i="93"/>
  <c r="AC160" i="93"/>
  <c r="AC161" i="93"/>
  <c r="AC162" i="93"/>
  <c r="AC163" i="93"/>
  <c r="AC164" i="93"/>
  <c r="AC165" i="93"/>
  <c r="AC166" i="93"/>
  <c r="AC167" i="93"/>
  <c r="AC168" i="93"/>
  <c r="AC169" i="93"/>
  <c r="AC170" i="93"/>
  <c r="AC171" i="93"/>
  <c r="AC172" i="93"/>
  <c r="AC173" i="93"/>
  <c r="AC174" i="93"/>
  <c r="AC175" i="93"/>
  <c r="AC176" i="93"/>
  <c r="AC177" i="93"/>
  <c r="AC178" i="93"/>
  <c r="AC179" i="93"/>
  <c r="AC180" i="93"/>
  <c r="AC181" i="93"/>
  <c r="AC182" i="93"/>
  <c r="AC183" i="93"/>
  <c r="AC184" i="93"/>
  <c r="AC185" i="93"/>
  <c r="AC186" i="93"/>
  <c r="AC187" i="93"/>
  <c r="AC188" i="93"/>
  <c r="AC189" i="93"/>
  <c r="AC190" i="93"/>
  <c r="AC191" i="93"/>
  <c r="AC192" i="93"/>
  <c r="AC193" i="93"/>
  <c r="AC194" i="93"/>
  <c r="AC195" i="93"/>
  <c r="AC196" i="93"/>
  <c r="AC197" i="93"/>
  <c r="AC198" i="93"/>
  <c r="AC199" i="93"/>
  <c r="AC200" i="93"/>
  <c r="AC201" i="93"/>
  <c r="AC202" i="93"/>
  <c r="AC203" i="93"/>
  <c r="AC204" i="93"/>
  <c r="AC205" i="93"/>
  <c r="AC206" i="93"/>
  <c r="AC207" i="93"/>
  <c r="AC208" i="93"/>
  <c r="AC209" i="93"/>
  <c r="AC210" i="93"/>
  <c r="AC211" i="93"/>
  <c r="AC212" i="93"/>
  <c r="AC213" i="93"/>
  <c r="AC214" i="93"/>
  <c r="AC215" i="93"/>
  <c r="AC216" i="93"/>
  <c r="AC217" i="93"/>
  <c r="AC218" i="93"/>
  <c r="AC219" i="93"/>
  <c r="AC220" i="93"/>
  <c r="AC221" i="93"/>
  <c r="AC222" i="93"/>
  <c r="AC223" i="93"/>
  <c r="AC224" i="93"/>
  <c r="AC225" i="93"/>
  <c r="AC226" i="93"/>
  <c r="AC227" i="93"/>
  <c r="AC228" i="93"/>
  <c r="AC229" i="93"/>
  <c r="AC230" i="93"/>
  <c r="AC231" i="93"/>
  <c r="AC232" i="93"/>
  <c r="AC233" i="93"/>
  <c r="AC234" i="93"/>
  <c r="AC235" i="93"/>
  <c r="AC236" i="93"/>
  <c r="AC237" i="93"/>
  <c r="AC238" i="93"/>
  <c r="AC239" i="93"/>
  <c r="AC240" i="93"/>
  <c r="AC241" i="93"/>
  <c r="AC242" i="93"/>
  <c r="AC243" i="93"/>
  <c r="AC244" i="93"/>
  <c r="AC245" i="93"/>
  <c r="AC246" i="93"/>
  <c r="AC247" i="93"/>
  <c r="AC248" i="93"/>
  <c r="AC249" i="93"/>
  <c r="AC250" i="93"/>
  <c r="AC251" i="93"/>
  <c r="AC252" i="93"/>
  <c r="AC253" i="93"/>
  <c r="AC254" i="93"/>
  <c r="AC255" i="93"/>
  <c r="AC256" i="93"/>
  <c r="AC257" i="93"/>
  <c r="AC258" i="93"/>
  <c r="AC259" i="93"/>
  <c r="AC260" i="93"/>
  <c r="AC261" i="93"/>
  <c r="AC262" i="93"/>
  <c r="AC263" i="93"/>
  <c r="AC264" i="93"/>
  <c r="AC265" i="93"/>
  <c r="AC266" i="93"/>
  <c r="AC267" i="93"/>
  <c r="AC268" i="93"/>
  <c r="AC269" i="93"/>
  <c r="AC270" i="93"/>
  <c r="AC271" i="93"/>
  <c r="AC272" i="93"/>
  <c r="AC273" i="93"/>
  <c r="AC274" i="93"/>
  <c r="AC275" i="93"/>
  <c r="AC276" i="93"/>
  <c r="AC277" i="93"/>
  <c r="AC278" i="93"/>
  <c r="AC279" i="93"/>
  <c r="AC280" i="93"/>
  <c r="AC281" i="93"/>
  <c r="AC282" i="93"/>
  <c r="AC283" i="93"/>
  <c r="AC284" i="93"/>
  <c r="AC285" i="93"/>
  <c r="AC286" i="93"/>
  <c r="AC287" i="93"/>
  <c r="AC288" i="93"/>
  <c r="AC289" i="93"/>
  <c r="AC290" i="93"/>
  <c r="AC291" i="93"/>
  <c r="AC292" i="93"/>
  <c r="AC293" i="93"/>
  <c r="AC294" i="93"/>
  <c r="AC295" i="93"/>
  <c r="AC296" i="93"/>
  <c r="AC297" i="93"/>
  <c r="AC298" i="93"/>
  <c r="AC299" i="93"/>
  <c r="AC300" i="93"/>
  <c r="AC301" i="93"/>
  <c r="AC302" i="93"/>
  <c r="AC303" i="93"/>
  <c r="AC304" i="93"/>
  <c r="AC305" i="93"/>
  <c r="AC306" i="93"/>
  <c r="AC307" i="93"/>
  <c r="AC308" i="93"/>
  <c r="AC309" i="93"/>
  <c r="AC310" i="93"/>
  <c r="AC311" i="93"/>
  <c r="AC312" i="93"/>
  <c r="AC313" i="93"/>
  <c r="AC314" i="93"/>
  <c r="AC315" i="93"/>
  <c r="AC316" i="93"/>
  <c r="AC317" i="93"/>
  <c r="AC318" i="93"/>
  <c r="AC319" i="93"/>
  <c r="AC320" i="93"/>
  <c r="AC321" i="93"/>
  <c r="AC322" i="93"/>
  <c r="AC323" i="93"/>
  <c r="AC324" i="93"/>
  <c r="AC325" i="93"/>
  <c r="AC326" i="93"/>
  <c r="AC327" i="93"/>
  <c r="AC328" i="93"/>
  <c r="AC329" i="93"/>
  <c r="AC330" i="93"/>
  <c r="AC331" i="93"/>
  <c r="AC332" i="93"/>
  <c r="AC333" i="93"/>
  <c r="AC334" i="93"/>
  <c r="AC335" i="93"/>
  <c r="AC336" i="93"/>
  <c r="AC337" i="93"/>
  <c r="AC338" i="93"/>
  <c r="AC339" i="93"/>
  <c r="AC340" i="93"/>
  <c r="AC341" i="93"/>
  <c r="AC342" i="93"/>
  <c r="AC343" i="93"/>
  <c r="AC344" i="93"/>
  <c r="AC345" i="93"/>
  <c r="AC346" i="93"/>
  <c r="AC347" i="93"/>
  <c r="AC348" i="93"/>
  <c r="AC349" i="93"/>
  <c r="AC350" i="93"/>
  <c r="AC351" i="93"/>
  <c r="AC352" i="93"/>
  <c r="AC353" i="93"/>
  <c r="AC354" i="93"/>
  <c r="AC355" i="93"/>
  <c r="AC356" i="93"/>
  <c r="AC357" i="93"/>
  <c r="AC358" i="93"/>
  <c r="AC359" i="93"/>
  <c r="AC360" i="93"/>
  <c r="AC361" i="93"/>
  <c r="AC362" i="93"/>
  <c r="AC363" i="93"/>
  <c r="AC364" i="93"/>
  <c r="AC365" i="93"/>
  <c r="AC366" i="93"/>
  <c r="AC367" i="93"/>
  <c r="AC368" i="93"/>
  <c r="AC369" i="93"/>
  <c r="AC370" i="93"/>
  <c r="AC371" i="93"/>
  <c r="AC372" i="93"/>
  <c r="AC373" i="93"/>
  <c r="AC374" i="93"/>
  <c r="AC375" i="93"/>
  <c r="AC376" i="93"/>
  <c r="AC377" i="93"/>
  <c r="AC378" i="93"/>
  <c r="AC379" i="93"/>
  <c r="AC380" i="93"/>
  <c r="AC381" i="93"/>
  <c r="AC382" i="93"/>
  <c r="AC383" i="93"/>
  <c r="AC384" i="93"/>
  <c r="AC385" i="93"/>
  <c r="AC386" i="93"/>
  <c r="AC387" i="93"/>
  <c r="AC388" i="93"/>
  <c r="AC389" i="93"/>
  <c r="AC390" i="93"/>
  <c r="AC391" i="93"/>
  <c r="AC392" i="93"/>
  <c r="AC393" i="93"/>
  <c r="AC394" i="93"/>
  <c r="AC395" i="93"/>
  <c r="AC396" i="93"/>
  <c r="AC397" i="93"/>
  <c r="AC398" i="93"/>
  <c r="AC399" i="93"/>
  <c r="AC400" i="93"/>
  <c r="AC401" i="93"/>
  <c r="AC402" i="93"/>
  <c r="AC403" i="93"/>
  <c r="AC404" i="93"/>
  <c r="AC405" i="93"/>
  <c r="AC406" i="93"/>
  <c r="AC407" i="93"/>
  <c r="AC408" i="93"/>
  <c r="AC409" i="93"/>
  <c r="AC410" i="93"/>
  <c r="AC411" i="93"/>
  <c r="AC412" i="93"/>
  <c r="AC413" i="93"/>
  <c r="AC414" i="93"/>
  <c r="AC415" i="93"/>
  <c r="AC416" i="93"/>
  <c r="AC417" i="93"/>
  <c r="AC418" i="93"/>
  <c r="AC419" i="93"/>
  <c r="AC420" i="93"/>
  <c r="AC421" i="93"/>
  <c r="AC422" i="93"/>
  <c r="AC423" i="93"/>
  <c r="AC424" i="93"/>
  <c r="AC425" i="93"/>
  <c r="AC426" i="93"/>
  <c r="AC427" i="93"/>
  <c r="AC428" i="93"/>
  <c r="AC429" i="93"/>
  <c r="AC430" i="93"/>
  <c r="AC431" i="93"/>
  <c r="AC432" i="93"/>
  <c r="AC433" i="93"/>
  <c r="AC434" i="93"/>
  <c r="AC435" i="93"/>
  <c r="AC436" i="93"/>
  <c r="AC437" i="93"/>
  <c r="AC438" i="93"/>
  <c r="AC439" i="93"/>
  <c r="AC440" i="93"/>
  <c r="AC441" i="93"/>
  <c r="AC442" i="93"/>
  <c r="AC443" i="93"/>
  <c r="AC444" i="93"/>
  <c r="AC445" i="93"/>
  <c r="AC446" i="93"/>
  <c r="AC447" i="93"/>
  <c r="AC448" i="93"/>
  <c r="AC449" i="93"/>
  <c r="AC450" i="93"/>
  <c r="AC451" i="93"/>
  <c r="AC452" i="93"/>
  <c r="AC453" i="93"/>
  <c r="AC454" i="93"/>
  <c r="AC455" i="93"/>
  <c r="AC456" i="93"/>
  <c r="AC457" i="93"/>
  <c r="AC458" i="93"/>
  <c r="AC459" i="93"/>
  <c r="AC460" i="93"/>
  <c r="AC461" i="93"/>
  <c r="AC462" i="93"/>
  <c r="AC463" i="93"/>
  <c r="AC464" i="93"/>
  <c r="AC465" i="93"/>
  <c r="AC466" i="93"/>
  <c r="AC467" i="93"/>
  <c r="AC468" i="93"/>
  <c r="AC469" i="93"/>
  <c r="AC470" i="93"/>
  <c r="AC471" i="93"/>
  <c r="AC472" i="93"/>
  <c r="AC473" i="93"/>
  <c r="AC474" i="93"/>
  <c r="AC475" i="93"/>
  <c r="AC476" i="93"/>
  <c r="AC477" i="93"/>
  <c r="AC478" i="93"/>
  <c r="AC479" i="93"/>
  <c r="AC480" i="93"/>
  <c r="AC481" i="93"/>
  <c r="AC482" i="93"/>
  <c r="AC483" i="93"/>
  <c r="AC484" i="93"/>
  <c r="AC485" i="93"/>
  <c r="AC486" i="93"/>
  <c r="AC487" i="93"/>
  <c r="AC488" i="93"/>
  <c r="AC489" i="93"/>
  <c r="AC490" i="93"/>
  <c r="AC491" i="93"/>
  <c r="AC492" i="93"/>
  <c r="AC493" i="93"/>
  <c r="AC494" i="93"/>
  <c r="AC495" i="93"/>
  <c r="AC496" i="93"/>
  <c r="AC497" i="93"/>
  <c r="AC498" i="93"/>
  <c r="AC499" i="93"/>
  <c r="AC500" i="93"/>
  <c r="AC501" i="93"/>
  <c r="AC502" i="93"/>
  <c r="AC503" i="93"/>
  <c r="AC504" i="93"/>
  <c r="AC505" i="93"/>
  <c r="AC506" i="93"/>
  <c r="AC507" i="93"/>
  <c r="AC508" i="93"/>
  <c r="AC509" i="93"/>
  <c r="AC510" i="93"/>
  <c r="AC511" i="93"/>
  <c r="AC512" i="93"/>
  <c r="AC513" i="93"/>
  <c r="AC514" i="93"/>
  <c r="AC515" i="93"/>
  <c r="AC516" i="93"/>
  <c r="AC517" i="93"/>
  <c r="AC518" i="93"/>
  <c r="AC519" i="93"/>
  <c r="AC520" i="93"/>
  <c r="AC521" i="93"/>
  <c r="AC522" i="93"/>
  <c r="AC523" i="93"/>
  <c r="AC524" i="93"/>
  <c r="AC525" i="93"/>
  <c r="AC526" i="93"/>
  <c r="AC527" i="93"/>
  <c r="AC528" i="93"/>
  <c r="AC529" i="93"/>
  <c r="AC530" i="93"/>
  <c r="AC531" i="93"/>
  <c r="AC532" i="93"/>
  <c r="AC533" i="93"/>
  <c r="AC534" i="93"/>
  <c r="AC535" i="93"/>
  <c r="AC536" i="93"/>
  <c r="AC537" i="93"/>
  <c r="AC538" i="93"/>
  <c r="AC539" i="93"/>
  <c r="AC540" i="93"/>
  <c r="AC541" i="93"/>
  <c r="AC542" i="93"/>
  <c r="AC543" i="93"/>
  <c r="AC544" i="93"/>
  <c r="AC545" i="93"/>
  <c r="AC546" i="93"/>
  <c r="AC547" i="93"/>
  <c r="AC548" i="93"/>
  <c r="AC549" i="93"/>
  <c r="AC550" i="93"/>
  <c r="AC551" i="93"/>
  <c r="AC552" i="93"/>
  <c r="AC553" i="93"/>
  <c r="AC554" i="93"/>
  <c r="AC555" i="93"/>
  <c r="AC556" i="93"/>
  <c r="AC557" i="93"/>
  <c r="AC558" i="93"/>
  <c r="AC559" i="93"/>
  <c r="AC560" i="93"/>
  <c r="AC561" i="93"/>
  <c r="AC562" i="93"/>
  <c r="AC563" i="93"/>
  <c r="AC564" i="93"/>
  <c r="AC565" i="93"/>
  <c r="AC566" i="93"/>
  <c r="AC567" i="93"/>
  <c r="AC568" i="93"/>
  <c r="AC569" i="93"/>
  <c r="AC570" i="93"/>
  <c r="AC571" i="93"/>
  <c r="AC572" i="93"/>
  <c r="AC573" i="93"/>
  <c r="AC574" i="93"/>
  <c r="AC575" i="93"/>
  <c r="AC576" i="93"/>
  <c r="AC577" i="93"/>
  <c r="AC578" i="93"/>
  <c r="AC6" i="93"/>
  <c r="AB7" i="93"/>
  <c r="AB8" i="93"/>
  <c r="AB9" i="93"/>
  <c r="AB10" i="93"/>
  <c r="AB11" i="93"/>
  <c r="AB12" i="93"/>
  <c r="AB13" i="93"/>
  <c r="AB14" i="93"/>
  <c r="AB15" i="93"/>
  <c r="AB16" i="93"/>
  <c r="AB17" i="93"/>
  <c r="AB18" i="93"/>
  <c r="AB19" i="93"/>
  <c r="AB20" i="93"/>
  <c r="AB21" i="93"/>
  <c r="AB22" i="93"/>
  <c r="AB23" i="93"/>
  <c r="AB24" i="93"/>
  <c r="AB25" i="93"/>
  <c r="AB26" i="93"/>
  <c r="AB27" i="93"/>
  <c r="AB28" i="93"/>
  <c r="AB29" i="93"/>
  <c r="AB30" i="93"/>
  <c r="AB31" i="93"/>
  <c r="AB32" i="93"/>
  <c r="AB33" i="93"/>
  <c r="AB34" i="93"/>
  <c r="AB35" i="93"/>
  <c r="AB36" i="93"/>
  <c r="AB37" i="93"/>
  <c r="AB38" i="93"/>
  <c r="AB39" i="93"/>
  <c r="AB40" i="93"/>
  <c r="AB41" i="93"/>
  <c r="AB42" i="93"/>
  <c r="AB43" i="93"/>
  <c r="AB44" i="93"/>
  <c r="AB45" i="93"/>
  <c r="AB46" i="93"/>
  <c r="AB47" i="93"/>
  <c r="AB48" i="93"/>
  <c r="AB49" i="93"/>
  <c r="AB50" i="93"/>
  <c r="AB51" i="93"/>
  <c r="AB52" i="93"/>
  <c r="AB53" i="93"/>
  <c r="AB54" i="93"/>
  <c r="AB55" i="93"/>
  <c r="AB56" i="93"/>
  <c r="AB57" i="93"/>
  <c r="AB58" i="93"/>
  <c r="AB59" i="93"/>
  <c r="AB60" i="93"/>
  <c r="AB61" i="93"/>
  <c r="AB62" i="93"/>
  <c r="AB63" i="93"/>
  <c r="AB64" i="93"/>
  <c r="AB65" i="93"/>
  <c r="AB66" i="93"/>
  <c r="AB67" i="93"/>
  <c r="AB68" i="93"/>
  <c r="AB69" i="93"/>
  <c r="AB70" i="93"/>
  <c r="AB71" i="93"/>
  <c r="AB72" i="93"/>
  <c r="AB73" i="93"/>
  <c r="AB74" i="93"/>
  <c r="AB75" i="93"/>
  <c r="AB76" i="93"/>
  <c r="AB77" i="93"/>
  <c r="AB78" i="93"/>
  <c r="AB79" i="93"/>
  <c r="AB80" i="93"/>
  <c r="AB81" i="93"/>
  <c r="AB82" i="93"/>
  <c r="AB83" i="93"/>
  <c r="AB84" i="93"/>
  <c r="AB85" i="93"/>
  <c r="AB86" i="93"/>
  <c r="AB87" i="93"/>
  <c r="AB88" i="93"/>
  <c r="AB89" i="93"/>
  <c r="AB90" i="93"/>
  <c r="AB91" i="93"/>
  <c r="AB92" i="93"/>
  <c r="AB93" i="93"/>
  <c r="AB94" i="93"/>
  <c r="AB95" i="93"/>
  <c r="AB96" i="93"/>
  <c r="AB97" i="93"/>
  <c r="AB98" i="93"/>
  <c r="AB99" i="93"/>
  <c r="AB100" i="93"/>
  <c r="AB101" i="93"/>
  <c r="AB102" i="93"/>
  <c r="AB103" i="93"/>
  <c r="AB104" i="93"/>
  <c r="AB105" i="93"/>
  <c r="AB106" i="93"/>
  <c r="AB107" i="93"/>
  <c r="AB108" i="93"/>
  <c r="AB109" i="93"/>
  <c r="AB110" i="93"/>
  <c r="AB111" i="93"/>
  <c r="AB112" i="93"/>
  <c r="AB113" i="93"/>
  <c r="AB114" i="93"/>
  <c r="AB115" i="93"/>
  <c r="AB116" i="93"/>
  <c r="AB117" i="93"/>
  <c r="AB118" i="93"/>
  <c r="AB119" i="93"/>
  <c r="AB120" i="93"/>
  <c r="AB121" i="93"/>
  <c r="AB122" i="93"/>
  <c r="AB123" i="93"/>
  <c r="AB124" i="93"/>
  <c r="AB125" i="93"/>
  <c r="AB126" i="93"/>
  <c r="AB127" i="93"/>
  <c r="AB128" i="93"/>
  <c r="AB129" i="93"/>
  <c r="AB130" i="93"/>
  <c r="AB131" i="93"/>
  <c r="AB132" i="93"/>
  <c r="AB133" i="93"/>
  <c r="AB134" i="93"/>
  <c r="AB135" i="93"/>
  <c r="AB136" i="93"/>
  <c r="AB137" i="93"/>
  <c r="AB138" i="93"/>
  <c r="AB139" i="93"/>
  <c r="AB140" i="93"/>
  <c r="AB141" i="93"/>
  <c r="AB142" i="93"/>
  <c r="AB143" i="93"/>
  <c r="AB144" i="93"/>
  <c r="AB145" i="93"/>
  <c r="AB146" i="93"/>
  <c r="AB147" i="93"/>
  <c r="AB148" i="93"/>
  <c r="AB149" i="93"/>
  <c r="AB150" i="93"/>
  <c r="AB151" i="93"/>
  <c r="AB152" i="93"/>
  <c r="AB153" i="93"/>
  <c r="AB154" i="93"/>
  <c r="AB155" i="93"/>
  <c r="AB156" i="93"/>
  <c r="AB157" i="93"/>
  <c r="AB158" i="93"/>
  <c r="AB159" i="93"/>
  <c r="AB160" i="93"/>
  <c r="AB161" i="93"/>
  <c r="AB162" i="93"/>
  <c r="AB163" i="93"/>
  <c r="AB164" i="93"/>
  <c r="AB165" i="93"/>
  <c r="AB166" i="93"/>
  <c r="AB167" i="93"/>
  <c r="AB168" i="93"/>
  <c r="AB169" i="93"/>
  <c r="AB170" i="93"/>
  <c r="AB171" i="93"/>
  <c r="AB172" i="93"/>
  <c r="AB173" i="93"/>
  <c r="AB174" i="93"/>
  <c r="AB175" i="93"/>
  <c r="AB176" i="93"/>
  <c r="AB177" i="93"/>
  <c r="AB178" i="93"/>
  <c r="AB179" i="93"/>
  <c r="AB180" i="93"/>
  <c r="AB181" i="93"/>
  <c r="AB182" i="93"/>
  <c r="AB183" i="93"/>
  <c r="AB184" i="93"/>
  <c r="AB185" i="93"/>
  <c r="AB186" i="93"/>
  <c r="AB187" i="93"/>
  <c r="AB188" i="93"/>
  <c r="AB189" i="93"/>
  <c r="AB190" i="93"/>
  <c r="AB191" i="93"/>
  <c r="AB192" i="93"/>
  <c r="AB193" i="93"/>
  <c r="AB194" i="93"/>
  <c r="AB195" i="93"/>
  <c r="AB196" i="93"/>
  <c r="AB197" i="93"/>
  <c r="AB198" i="93"/>
  <c r="AB199" i="93"/>
  <c r="AB200" i="93"/>
  <c r="AB201" i="93"/>
  <c r="AB202" i="93"/>
  <c r="AB203" i="93"/>
  <c r="AB204" i="93"/>
  <c r="AB205" i="93"/>
  <c r="AB206" i="93"/>
  <c r="AB207" i="93"/>
  <c r="AB208" i="93"/>
  <c r="AB209" i="93"/>
  <c r="AB210" i="93"/>
  <c r="AB211" i="93"/>
  <c r="AB212" i="93"/>
  <c r="AB213" i="93"/>
  <c r="AB214" i="93"/>
  <c r="AB215" i="93"/>
  <c r="AB216" i="93"/>
  <c r="AB217" i="93"/>
  <c r="AB218" i="93"/>
  <c r="AB219" i="93"/>
  <c r="AB220" i="93"/>
  <c r="AB221" i="93"/>
  <c r="AB222" i="93"/>
  <c r="AB223" i="93"/>
  <c r="AB224" i="93"/>
  <c r="AB225" i="93"/>
  <c r="AB226" i="93"/>
  <c r="AB227" i="93"/>
  <c r="AB228" i="93"/>
  <c r="AB229" i="93"/>
  <c r="AB230" i="93"/>
  <c r="AB231" i="93"/>
  <c r="AB232" i="93"/>
  <c r="AB233" i="93"/>
  <c r="AB234" i="93"/>
  <c r="AB235" i="93"/>
  <c r="AB236" i="93"/>
  <c r="AB237" i="93"/>
  <c r="AB238" i="93"/>
  <c r="AB239" i="93"/>
  <c r="AB240" i="93"/>
  <c r="AB241" i="93"/>
  <c r="AB242" i="93"/>
  <c r="AB243" i="93"/>
  <c r="AB244" i="93"/>
  <c r="AB245" i="93"/>
  <c r="AB246" i="93"/>
  <c r="AB247" i="93"/>
  <c r="AB248" i="93"/>
  <c r="AB249" i="93"/>
  <c r="AB250" i="93"/>
  <c r="AB251" i="93"/>
  <c r="AB252" i="93"/>
  <c r="AB253" i="93"/>
  <c r="AB254" i="93"/>
  <c r="AB255" i="93"/>
  <c r="AB256" i="93"/>
  <c r="AB257" i="93"/>
  <c r="AB258" i="93"/>
  <c r="AB259" i="93"/>
  <c r="AB260" i="93"/>
  <c r="AB261" i="93"/>
  <c r="AB262" i="93"/>
  <c r="AB263" i="93"/>
  <c r="AB264" i="93"/>
  <c r="AB265" i="93"/>
  <c r="AB266" i="93"/>
  <c r="AB267" i="93"/>
  <c r="AB268" i="93"/>
  <c r="AB269" i="93"/>
  <c r="AB270" i="93"/>
  <c r="AB271" i="93"/>
  <c r="AB272" i="93"/>
  <c r="AB273" i="93"/>
  <c r="AB274" i="93"/>
  <c r="AB275" i="93"/>
  <c r="AB276" i="93"/>
  <c r="AB277" i="93"/>
  <c r="AB278" i="93"/>
  <c r="AB279" i="93"/>
  <c r="AB280" i="93"/>
  <c r="AB281" i="93"/>
  <c r="AB282" i="93"/>
  <c r="AB283" i="93"/>
  <c r="AB284" i="93"/>
  <c r="AB285" i="93"/>
  <c r="AB286" i="93"/>
  <c r="AB287" i="93"/>
  <c r="AB288" i="93"/>
  <c r="AB289" i="93"/>
  <c r="AB290" i="93"/>
  <c r="AB291" i="93"/>
  <c r="AB292" i="93"/>
  <c r="AB293" i="93"/>
  <c r="AB294" i="93"/>
  <c r="AB295" i="93"/>
  <c r="AB296" i="93"/>
  <c r="AB297" i="93"/>
  <c r="AB298" i="93"/>
  <c r="AB299" i="93"/>
  <c r="AB300" i="93"/>
  <c r="AB301" i="93"/>
  <c r="AB302" i="93"/>
  <c r="AB303" i="93"/>
  <c r="AB304" i="93"/>
  <c r="AB305" i="93"/>
  <c r="AB306" i="93"/>
  <c r="AB307" i="93"/>
  <c r="AB308" i="93"/>
  <c r="AB309" i="93"/>
  <c r="AB310" i="93"/>
  <c r="AB311" i="93"/>
  <c r="AB312" i="93"/>
  <c r="AB313" i="93"/>
  <c r="AB314" i="93"/>
  <c r="AB315" i="93"/>
  <c r="AB316" i="93"/>
  <c r="AB317" i="93"/>
  <c r="AB318" i="93"/>
  <c r="AB319" i="93"/>
  <c r="AB320" i="93"/>
  <c r="AB321" i="93"/>
  <c r="AB322" i="93"/>
  <c r="AB323" i="93"/>
  <c r="AB324" i="93"/>
  <c r="AB325" i="93"/>
  <c r="AB326" i="93"/>
  <c r="AB327" i="93"/>
  <c r="AB328" i="93"/>
  <c r="AB329" i="93"/>
  <c r="AB330" i="93"/>
  <c r="AB331" i="93"/>
  <c r="AB332" i="93"/>
  <c r="AB333" i="93"/>
  <c r="AB334" i="93"/>
  <c r="AB335" i="93"/>
  <c r="AB336" i="93"/>
  <c r="AB337" i="93"/>
  <c r="AB338" i="93"/>
  <c r="AB339" i="93"/>
  <c r="AB340" i="93"/>
  <c r="AB341" i="93"/>
  <c r="AB342" i="93"/>
  <c r="AB343" i="93"/>
  <c r="AB344" i="93"/>
  <c r="AB345" i="93"/>
  <c r="AB346" i="93"/>
  <c r="AB347" i="93"/>
  <c r="AB348" i="93"/>
  <c r="AB349" i="93"/>
  <c r="AB350" i="93"/>
  <c r="AB351" i="93"/>
  <c r="AB352" i="93"/>
  <c r="AB353" i="93"/>
  <c r="AB354" i="93"/>
  <c r="AB355" i="93"/>
  <c r="AB356" i="93"/>
  <c r="AB357" i="93"/>
  <c r="AB358" i="93"/>
  <c r="AB359" i="93"/>
  <c r="AB360" i="93"/>
  <c r="AB361" i="93"/>
  <c r="AB362" i="93"/>
  <c r="AB363" i="93"/>
  <c r="AB364" i="93"/>
  <c r="AB365" i="93"/>
  <c r="AB366" i="93"/>
  <c r="AB367" i="93"/>
  <c r="AB368" i="93"/>
  <c r="AB369" i="93"/>
  <c r="AB370" i="93"/>
  <c r="AB371" i="93"/>
  <c r="AB372" i="93"/>
  <c r="AB373" i="93"/>
  <c r="AB374" i="93"/>
  <c r="AB375" i="93"/>
  <c r="AB376" i="93"/>
  <c r="AB377" i="93"/>
  <c r="AB378" i="93"/>
  <c r="AB379" i="93"/>
  <c r="AB380" i="93"/>
  <c r="AB381" i="93"/>
  <c r="AB382" i="93"/>
  <c r="AB383" i="93"/>
  <c r="AB384" i="93"/>
  <c r="AB385" i="93"/>
  <c r="AB386" i="93"/>
  <c r="AB387" i="93"/>
  <c r="AB388" i="93"/>
  <c r="AB389" i="93"/>
  <c r="AB390" i="93"/>
  <c r="AB391" i="93"/>
  <c r="AB392" i="93"/>
  <c r="AB393" i="93"/>
  <c r="AB394" i="93"/>
  <c r="AB395" i="93"/>
  <c r="AB396" i="93"/>
  <c r="AB397" i="93"/>
  <c r="AB398" i="93"/>
  <c r="AB399" i="93"/>
  <c r="AB400" i="93"/>
  <c r="AB401" i="93"/>
  <c r="AB402" i="93"/>
  <c r="AB403" i="93"/>
  <c r="AB404" i="93"/>
  <c r="AB405" i="93"/>
  <c r="AB406" i="93"/>
  <c r="AB407" i="93"/>
  <c r="AB408" i="93"/>
  <c r="AB409" i="93"/>
  <c r="AB410" i="93"/>
  <c r="AB411" i="93"/>
  <c r="AB412" i="93"/>
  <c r="AB413" i="93"/>
  <c r="AB414" i="93"/>
  <c r="AB415" i="93"/>
  <c r="AB416" i="93"/>
  <c r="AB417" i="93"/>
  <c r="AB418" i="93"/>
  <c r="AB419" i="93"/>
  <c r="AB420" i="93"/>
  <c r="AB421" i="93"/>
  <c r="AB422" i="93"/>
  <c r="AB423" i="93"/>
  <c r="AB424" i="93"/>
  <c r="AB425" i="93"/>
  <c r="AB426" i="93"/>
  <c r="AB427" i="93"/>
  <c r="AB428" i="93"/>
  <c r="AB429" i="93"/>
  <c r="AB430" i="93"/>
  <c r="AB431" i="93"/>
  <c r="AB432" i="93"/>
  <c r="AB433" i="93"/>
  <c r="AB434" i="93"/>
  <c r="AB435" i="93"/>
  <c r="AB436" i="93"/>
  <c r="AB437" i="93"/>
  <c r="AB438" i="93"/>
  <c r="AB439" i="93"/>
  <c r="AB440" i="93"/>
  <c r="AB441" i="93"/>
  <c r="AB442" i="93"/>
  <c r="AB443" i="93"/>
  <c r="AB444" i="93"/>
  <c r="AB445" i="93"/>
  <c r="AB446" i="93"/>
  <c r="AB447" i="93"/>
  <c r="AB448" i="93"/>
  <c r="AB449" i="93"/>
  <c r="AB450" i="93"/>
  <c r="AB451" i="93"/>
  <c r="AB452" i="93"/>
  <c r="AB453" i="93"/>
  <c r="AB454" i="93"/>
  <c r="AB455" i="93"/>
  <c r="AB456" i="93"/>
  <c r="AB457" i="93"/>
  <c r="AB458" i="93"/>
  <c r="AB459" i="93"/>
  <c r="AB460" i="93"/>
  <c r="AB461" i="93"/>
  <c r="AB462" i="93"/>
  <c r="AB463" i="93"/>
  <c r="AB464" i="93"/>
  <c r="AB465" i="93"/>
  <c r="AB466" i="93"/>
  <c r="AB467" i="93"/>
  <c r="AB468" i="93"/>
  <c r="AB469" i="93"/>
  <c r="AB470" i="93"/>
  <c r="AB471" i="93"/>
  <c r="AB472" i="93"/>
  <c r="AB473" i="93"/>
  <c r="AB474" i="93"/>
  <c r="AB475" i="93"/>
  <c r="AB476" i="93"/>
  <c r="AB477" i="93"/>
  <c r="AB478" i="93"/>
  <c r="AB479" i="93"/>
  <c r="AB480" i="93"/>
  <c r="AB481" i="93"/>
  <c r="AB482" i="93"/>
  <c r="AB483" i="93"/>
  <c r="AB484" i="93"/>
  <c r="AB485" i="93"/>
  <c r="AB486" i="93"/>
  <c r="AB487" i="93"/>
  <c r="AB488" i="93"/>
  <c r="AB489" i="93"/>
  <c r="AB490" i="93"/>
  <c r="AB491" i="93"/>
  <c r="AB492" i="93"/>
  <c r="AB493" i="93"/>
  <c r="AB494" i="93"/>
  <c r="AB495" i="93"/>
  <c r="AB496" i="93"/>
  <c r="AB497" i="93"/>
  <c r="AB498" i="93"/>
  <c r="AB499" i="93"/>
  <c r="AB500" i="93"/>
  <c r="AB501" i="93"/>
  <c r="AB502" i="93"/>
  <c r="AB503" i="93"/>
  <c r="AB504" i="93"/>
  <c r="AB505" i="93"/>
  <c r="AB506" i="93"/>
  <c r="AB507" i="93"/>
  <c r="AB508" i="93"/>
  <c r="AB509" i="93"/>
  <c r="AB510" i="93"/>
  <c r="AB511" i="93"/>
  <c r="AB512" i="93"/>
  <c r="AB513" i="93"/>
  <c r="AB514" i="93"/>
  <c r="AB515" i="93"/>
  <c r="AB516" i="93"/>
  <c r="AB517" i="93"/>
  <c r="AB518" i="93"/>
  <c r="AB519" i="93"/>
  <c r="AB520" i="93"/>
  <c r="AB521" i="93"/>
  <c r="AB522" i="93"/>
  <c r="AB523" i="93"/>
  <c r="AB524" i="93"/>
  <c r="AB525" i="93"/>
  <c r="AB526" i="93"/>
  <c r="AB527" i="93"/>
  <c r="AB528" i="93"/>
  <c r="AB529" i="93"/>
  <c r="AB530" i="93"/>
  <c r="AB531" i="93"/>
  <c r="AB532" i="93"/>
  <c r="AB533" i="93"/>
  <c r="AB534" i="93"/>
  <c r="AB535" i="93"/>
  <c r="AB536" i="93"/>
  <c r="AB537" i="93"/>
  <c r="AB538" i="93"/>
  <c r="AB539" i="93"/>
  <c r="AB540" i="93"/>
  <c r="AB541" i="93"/>
  <c r="AB542" i="93"/>
  <c r="AB543" i="93"/>
  <c r="AB544" i="93"/>
  <c r="AB545" i="93"/>
  <c r="AB546" i="93"/>
  <c r="AB547" i="93"/>
  <c r="AB548" i="93"/>
  <c r="AB549" i="93"/>
  <c r="AB550" i="93"/>
  <c r="AB551" i="93"/>
  <c r="AB552" i="93"/>
  <c r="AB553" i="93"/>
  <c r="AB554" i="93"/>
  <c r="AB555" i="93"/>
  <c r="AB556" i="93"/>
  <c r="AB557" i="93"/>
  <c r="AB558" i="93"/>
  <c r="AB559" i="93"/>
  <c r="AB560" i="93"/>
  <c r="AB561" i="93"/>
  <c r="AB562" i="93"/>
  <c r="AB563" i="93"/>
  <c r="AB564" i="93"/>
  <c r="AB565" i="93"/>
  <c r="AB566" i="93"/>
  <c r="AB567" i="93"/>
  <c r="AB568" i="93"/>
  <c r="AB569" i="93"/>
  <c r="AB570" i="93"/>
  <c r="AB571" i="93"/>
  <c r="AB572" i="93"/>
  <c r="AB573" i="93"/>
  <c r="AB574" i="93"/>
  <c r="AB575" i="93"/>
  <c r="AB576" i="93"/>
  <c r="AB577" i="93"/>
  <c r="AB578" i="93"/>
  <c r="AB6" i="93"/>
  <c r="AA7" i="93"/>
  <c r="AA8" i="93"/>
  <c r="AA9" i="93"/>
  <c r="AA10" i="93"/>
  <c r="AA11" i="93"/>
  <c r="AA12" i="93"/>
  <c r="AA13" i="93"/>
  <c r="AA14" i="93"/>
  <c r="AA15" i="93"/>
  <c r="AA16" i="93"/>
  <c r="AA17" i="93"/>
  <c r="AA18" i="93"/>
  <c r="AA19" i="93"/>
  <c r="AA20" i="93"/>
  <c r="AA21" i="93"/>
  <c r="AA22" i="93"/>
  <c r="AA23" i="93"/>
  <c r="AA24" i="93"/>
  <c r="AA25" i="93"/>
  <c r="AA26" i="93"/>
  <c r="AA27" i="93"/>
  <c r="AA28" i="93"/>
  <c r="AA29" i="93"/>
  <c r="AA30" i="93"/>
  <c r="AA31" i="93"/>
  <c r="AA32" i="93"/>
  <c r="AA33" i="93"/>
  <c r="AA34" i="93"/>
  <c r="AA35" i="93"/>
  <c r="AA36" i="93"/>
  <c r="AA37" i="93"/>
  <c r="AA38" i="93"/>
  <c r="AA39" i="93"/>
  <c r="AA40" i="93"/>
  <c r="AA41" i="93"/>
  <c r="AA42" i="93"/>
  <c r="AA43" i="93"/>
  <c r="AA44" i="93"/>
  <c r="AA45" i="93"/>
  <c r="AA46" i="93"/>
  <c r="AA47" i="93"/>
  <c r="AA48" i="93"/>
  <c r="AA49" i="93"/>
  <c r="AA50" i="93"/>
  <c r="AA51" i="93"/>
  <c r="AA52" i="93"/>
  <c r="AA53" i="93"/>
  <c r="AA54" i="93"/>
  <c r="AA55" i="93"/>
  <c r="AA56" i="93"/>
  <c r="AA57" i="93"/>
  <c r="AA58" i="93"/>
  <c r="AA59" i="93"/>
  <c r="AA60" i="93"/>
  <c r="AA61" i="93"/>
  <c r="AA62" i="93"/>
  <c r="AA63" i="93"/>
  <c r="AA64" i="93"/>
  <c r="AA65" i="93"/>
  <c r="AA66" i="93"/>
  <c r="AA67" i="93"/>
  <c r="AA68" i="93"/>
  <c r="AA69" i="93"/>
  <c r="AA70" i="93"/>
  <c r="AA71" i="93"/>
  <c r="AA72" i="93"/>
  <c r="AA73" i="93"/>
  <c r="AA74" i="93"/>
  <c r="AA75" i="93"/>
  <c r="AA76" i="93"/>
  <c r="AA77" i="93"/>
  <c r="AA78" i="93"/>
  <c r="AA79" i="93"/>
  <c r="AA80" i="93"/>
  <c r="AA81" i="93"/>
  <c r="AA82" i="93"/>
  <c r="AA83" i="93"/>
  <c r="AA84" i="93"/>
  <c r="AA85" i="93"/>
  <c r="AA86" i="93"/>
  <c r="AA87" i="93"/>
  <c r="AA88" i="93"/>
  <c r="AA89" i="93"/>
  <c r="AA90" i="93"/>
  <c r="AA91" i="93"/>
  <c r="AA92" i="93"/>
  <c r="AA93" i="93"/>
  <c r="AA94" i="93"/>
  <c r="AA95" i="93"/>
  <c r="AA96" i="93"/>
  <c r="AA97" i="93"/>
  <c r="AA98" i="93"/>
  <c r="AA99" i="93"/>
  <c r="AA100" i="93"/>
  <c r="AA101" i="93"/>
  <c r="AA102" i="93"/>
  <c r="AA103" i="93"/>
  <c r="AA104" i="93"/>
  <c r="AA105" i="93"/>
  <c r="AA106" i="93"/>
  <c r="AA107" i="93"/>
  <c r="AA108" i="93"/>
  <c r="AA109" i="93"/>
  <c r="AA110" i="93"/>
  <c r="AA111" i="93"/>
  <c r="AA112" i="93"/>
  <c r="AA113" i="93"/>
  <c r="AA114" i="93"/>
  <c r="AA115" i="93"/>
  <c r="AA116" i="93"/>
  <c r="AA117" i="93"/>
  <c r="AA118" i="93"/>
  <c r="AA119" i="93"/>
  <c r="AA120" i="93"/>
  <c r="AA121" i="93"/>
  <c r="AA122" i="93"/>
  <c r="AA123" i="93"/>
  <c r="AA124" i="93"/>
  <c r="AA125" i="93"/>
  <c r="AA126" i="93"/>
  <c r="AA127" i="93"/>
  <c r="AA128" i="93"/>
  <c r="AA129" i="93"/>
  <c r="AA130" i="93"/>
  <c r="AA131" i="93"/>
  <c r="AA132" i="93"/>
  <c r="AA133" i="93"/>
  <c r="AA134" i="93"/>
  <c r="AA135" i="93"/>
  <c r="AA136" i="93"/>
  <c r="AA137" i="93"/>
  <c r="AA138" i="93"/>
  <c r="AA139" i="93"/>
  <c r="AA140" i="93"/>
  <c r="AA141" i="93"/>
  <c r="AA142" i="93"/>
  <c r="AA143" i="93"/>
  <c r="AA144" i="93"/>
  <c r="AA145" i="93"/>
  <c r="AA146" i="93"/>
  <c r="AA147" i="93"/>
  <c r="AA148" i="93"/>
  <c r="AA149" i="93"/>
  <c r="AA150" i="93"/>
  <c r="AA151" i="93"/>
  <c r="AA152" i="93"/>
  <c r="AA153" i="93"/>
  <c r="AA154" i="93"/>
  <c r="AA155" i="93"/>
  <c r="AA156" i="93"/>
  <c r="AA157" i="93"/>
  <c r="AA158" i="93"/>
  <c r="AA159" i="93"/>
  <c r="AA160" i="93"/>
  <c r="AA161" i="93"/>
  <c r="AA162" i="93"/>
  <c r="AA163" i="93"/>
  <c r="AA164" i="93"/>
  <c r="AA165" i="93"/>
  <c r="AA166" i="93"/>
  <c r="AA167" i="93"/>
  <c r="AA168" i="93"/>
  <c r="AA169" i="93"/>
  <c r="AA170" i="93"/>
  <c r="AA171" i="93"/>
  <c r="AA172" i="93"/>
  <c r="AA173" i="93"/>
  <c r="AA174" i="93"/>
  <c r="AA175" i="93"/>
  <c r="AA176" i="93"/>
  <c r="AA177" i="93"/>
  <c r="AA178" i="93"/>
  <c r="AA179" i="93"/>
  <c r="AA180" i="93"/>
  <c r="AA181" i="93"/>
  <c r="AA182" i="93"/>
  <c r="AA183" i="93"/>
  <c r="AA184" i="93"/>
  <c r="AA185" i="93"/>
  <c r="AA186" i="93"/>
  <c r="AA187" i="93"/>
  <c r="AA188" i="93"/>
  <c r="AA189" i="93"/>
  <c r="AA190" i="93"/>
  <c r="AA191" i="93"/>
  <c r="AA192" i="93"/>
  <c r="AA193" i="93"/>
  <c r="AA194" i="93"/>
  <c r="AA195" i="93"/>
  <c r="AA196" i="93"/>
  <c r="AA197" i="93"/>
  <c r="AA198" i="93"/>
  <c r="AA199" i="93"/>
  <c r="AA200" i="93"/>
  <c r="AA201" i="93"/>
  <c r="AA202" i="93"/>
  <c r="AA203" i="93"/>
  <c r="AA204" i="93"/>
  <c r="AA205" i="93"/>
  <c r="AA206" i="93"/>
  <c r="AA207" i="93"/>
  <c r="AA208" i="93"/>
  <c r="AA209" i="93"/>
  <c r="AA210" i="93"/>
  <c r="AA211" i="93"/>
  <c r="AA212" i="93"/>
  <c r="AA213" i="93"/>
  <c r="AA214" i="93"/>
  <c r="AA215" i="93"/>
  <c r="AA216" i="93"/>
  <c r="AA217" i="93"/>
  <c r="AA218" i="93"/>
  <c r="AA219" i="93"/>
  <c r="AA220" i="93"/>
  <c r="AA221" i="93"/>
  <c r="AA222" i="93"/>
  <c r="AA223" i="93"/>
  <c r="AA224" i="93"/>
  <c r="AA225" i="93"/>
  <c r="AA226" i="93"/>
  <c r="AA227" i="93"/>
  <c r="AA228" i="93"/>
  <c r="AA229" i="93"/>
  <c r="AA230" i="93"/>
  <c r="AA231" i="93"/>
  <c r="AA232" i="93"/>
  <c r="AA233" i="93"/>
  <c r="AA234" i="93"/>
  <c r="AA235" i="93"/>
  <c r="AA236" i="93"/>
  <c r="AA237" i="93"/>
  <c r="AA238" i="93"/>
  <c r="AA239" i="93"/>
  <c r="AA240" i="93"/>
  <c r="AA241" i="93"/>
  <c r="AA242" i="93"/>
  <c r="AA243" i="93"/>
  <c r="AA244" i="93"/>
  <c r="AA245" i="93"/>
  <c r="AA246" i="93"/>
  <c r="AA247" i="93"/>
  <c r="AA248" i="93"/>
  <c r="AA249" i="93"/>
  <c r="AA250" i="93"/>
  <c r="AA251" i="93"/>
  <c r="AA252" i="93"/>
  <c r="AA253" i="93"/>
  <c r="AA254" i="93"/>
  <c r="AA255" i="93"/>
  <c r="AA256" i="93"/>
  <c r="AA257" i="93"/>
  <c r="AA258" i="93"/>
  <c r="AA259" i="93"/>
  <c r="AA260" i="93"/>
  <c r="AA261" i="93"/>
  <c r="AA262" i="93"/>
  <c r="AA263" i="93"/>
  <c r="AA264" i="93"/>
  <c r="AA265" i="93"/>
  <c r="AA266" i="93"/>
  <c r="AA267" i="93"/>
  <c r="AA268" i="93"/>
  <c r="AA269" i="93"/>
  <c r="AA270" i="93"/>
  <c r="AA271" i="93"/>
  <c r="AA272" i="93"/>
  <c r="AA273" i="93"/>
  <c r="AA274" i="93"/>
  <c r="AA275" i="93"/>
  <c r="AA276" i="93"/>
  <c r="AA277" i="93"/>
  <c r="AA278" i="93"/>
  <c r="AA279" i="93"/>
  <c r="AA280" i="93"/>
  <c r="AA281" i="93"/>
  <c r="AA282" i="93"/>
  <c r="AA283" i="93"/>
  <c r="AA284" i="93"/>
  <c r="AA285" i="93"/>
  <c r="AA286" i="93"/>
  <c r="AA287" i="93"/>
  <c r="AA288" i="93"/>
  <c r="AA289" i="93"/>
  <c r="AA290" i="93"/>
  <c r="AA291" i="93"/>
  <c r="AA292" i="93"/>
  <c r="AA293" i="93"/>
  <c r="AA294" i="93"/>
  <c r="AA295" i="93"/>
  <c r="AA296" i="93"/>
  <c r="AA297" i="93"/>
  <c r="AA298" i="93"/>
  <c r="AA299" i="93"/>
  <c r="AA300" i="93"/>
  <c r="AA301" i="93"/>
  <c r="AA302" i="93"/>
  <c r="AA303" i="93"/>
  <c r="AA304" i="93"/>
  <c r="AA305" i="93"/>
  <c r="AA306" i="93"/>
  <c r="AA307" i="93"/>
  <c r="AA308" i="93"/>
  <c r="AA309" i="93"/>
  <c r="AA310" i="93"/>
  <c r="AA311" i="93"/>
  <c r="AA312" i="93"/>
  <c r="AA313" i="93"/>
  <c r="AA314" i="93"/>
  <c r="AA315" i="93"/>
  <c r="AA316" i="93"/>
  <c r="AA317" i="93"/>
  <c r="AA318" i="93"/>
  <c r="AA319" i="93"/>
  <c r="AA320" i="93"/>
  <c r="AA321" i="93"/>
  <c r="AA322" i="93"/>
  <c r="AA323" i="93"/>
  <c r="AA324" i="93"/>
  <c r="AA325" i="93"/>
  <c r="AA326" i="93"/>
  <c r="AA327" i="93"/>
  <c r="AA328" i="93"/>
  <c r="AA329" i="93"/>
  <c r="AA330" i="93"/>
  <c r="AA331" i="93"/>
  <c r="AA332" i="93"/>
  <c r="AA333" i="93"/>
  <c r="AA334" i="93"/>
  <c r="AA335" i="93"/>
  <c r="AA336" i="93"/>
  <c r="AA337" i="93"/>
  <c r="AA338" i="93"/>
  <c r="AA339" i="93"/>
  <c r="AA340" i="93"/>
  <c r="AA341" i="93"/>
  <c r="AA342" i="93"/>
  <c r="AA343" i="93"/>
  <c r="AA344" i="93"/>
  <c r="AA345" i="93"/>
  <c r="AA346" i="93"/>
  <c r="AA347" i="93"/>
  <c r="AA348" i="93"/>
  <c r="AA349" i="93"/>
  <c r="AA350" i="93"/>
  <c r="AA351" i="93"/>
  <c r="AA352" i="93"/>
  <c r="AA353" i="93"/>
  <c r="AA354" i="93"/>
  <c r="AA355" i="93"/>
  <c r="AA356" i="93"/>
  <c r="AA357" i="93"/>
  <c r="AA358" i="93"/>
  <c r="AA359" i="93"/>
  <c r="AA360" i="93"/>
  <c r="AA361" i="93"/>
  <c r="AA362" i="93"/>
  <c r="AA363" i="93"/>
  <c r="AA364" i="93"/>
  <c r="AA365" i="93"/>
  <c r="AA366" i="93"/>
  <c r="AA367" i="93"/>
  <c r="AA368" i="93"/>
  <c r="AA369" i="93"/>
  <c r="AA370" i="93"/>
  <c r="AA371" i="93"/>
  <c r="AA372" i="93"/>
  <c r="AA373" i="93"/>
  <c r="AA374" i="93"/>
  <c r="AA375" i="93"/>
  <c r="AA376" i="93"/>
  <c r="AA377" i="93"/>
  <c r="AA378" i="93"/>
  <c r="AA379" i="93"/>
  <c r="AA380" i="93"/>
  <c r="AA381" i="93"/>
  <c r="AA382" i="93"/>
  <c r="AA383" i="93"/>
  <c r="AA384" i="93"/>
  <c r="AA385" i="93"/>
  <c r="AA386" i="93"/>
  <c r="AA387" i="93"/>
  <c r="AA388" i="93"/>
  <c r="AA389" i="93"/>
  <c r="AA390" i="93"/>
  <c r="AA391" i="93"/>
  <c r="AA392" i="93"/>
  <c r="AA393" i="93"/>
  <c r="AA394" i="93"/>
  <c r="AA395" i="93"/>
  <c r="AA396" i="93"/>
  <c r="AA397" i="93"/>
  <c r="AA398" i="93"/>
  <c r="AA399" i="93"/>
  <c r="AA400" i="93"/>
  <c r="AA401" i="93"/>
  <c r="AA402" i="93"/>
  <c r="AA403" i="93"/>
  <c r="AA404" i="93"/>
  <c r="AA405" i="93"/>
  <c r="AA406" i="93"/>
  <c r="AA407" i="93"/>
  <c r="AA408" i="93"/>
  <c r="AA409" i="93"/>
  <c r="AA410" i="93"/>
  <c r="AA411" i="93"/>
  <c r="AA412" i="93"/>
  <c r="AA413" i="93"/>
  <c r="AA414" i="93"/>
  <c r="AA415" i="93"/>
  <c r="AA416" i="93"/>
  <c r="AA417" i="93"/>
  <c r="AA418" i="93"/>
  <c r="AA419" i="93"/>
  <c r="AA420" i="93"/>
  <c r="AA421" i="93"/>
  <c r="AA422" i="93"/>
  <c r="AA423" i="93"/>
  <c r="AA424" i="93"/>
  <c r="AA425" i="93"/>
  <c r="AA426" i="93"/>
  <c r="AA427" i="93"/>
  <c r="AA428" i="93"/>
  <c r="AA429" i="93"/>
  <c r="AA430" i="93"/>
  <c r="AA431" i="93"/>
  <c r="AA432" i="93"/>
  <c r="AA433" i="93"/>
  <c r="AA434" i="93"/>
  <c r="AA435" i="93"/>
  <c r="AA436" i="93"/>
  <c r="AA437" i="93"/>
  <c r="AA438" i="93"/>
  <c r="AA439" i="93"/>
  <c r="AA440" i="93"/>
  <c r="AA441" i="93"/>
  <c r="AA442" i="93"/>
  <c r="AA443" i="93"/>
  <c r="AA444" i="93"/>
  <c r="AA445" i="93"/>
  <c r="AA446" i="93"/>
  <c r="AA447" i="93"/>
  <c r="AA448" i="93"/>
  <c r="AA449" i="93"/>
  <c r="AA450" i="93"/>
  <c r="AA451" i="93"/>
  <c r="AA452" i="93"/>
  <c r="AA453" i="93"/>
  <c r="AA454" i="93"/>
  <c r="AA455" i="93"/>
  <c r="AA456" i="93"/>
  <c r="AA457" i="93"/>
  <c r="AA458" i="93"/>
  <c r="AA459" i="93"/>
  <c r="AA460" i="93"/>
  <c r="AA461" i="93"/>
  <c r="AA462" i="93"/>
  <c r="AA463" i="93"/>
  <c r="AA464" i="93"/>
  <c r="AA465" i="93"/>
  <c r="AA466" i="93"/>
  <c r="AA467" i="93"/>
  <c r="AA468" i="93"/>
  <c r="AA469" i="93"/>
  <c r="AA470" i="93"/>
  <c r="AA471" i="93"/>
  <c r="AA472" i="93"/>
  <c r="AA473" i="93"/>
  <c r="AA474" i="93"/>
  <c r="AA475" i="93"/>
  <c r="AA476" i="93"/>
  <c r="AA477" i="93"/>
  <c r="AA478" i="93"/>
  <c r="AA479" i="93"/>
  <c r="AA480" i="93"/>
  <c r="AA481" i="93"/>
  <c r="AA482" i="93"/>
  <c r="AA483" i="93"/>
  <c r="AA484" i="93"/>
  <c r="AA485" i="93"/>
  <c r="AA486" i="93"/>
  <c r="AA487" i="93"/>
  <c r="AA488" i="93"/>
  <c r="AA489" i="93"/>
  <c r="AA490" i="93"/>
  <c r="AA491" i="93"/>
  <c r="AA492" i="93"/>
  <c r="AA493" i="93"/>
  <c r="AA494" i="93"/>
  <c r="AA495" i="93"/>
  <c r="AA496" i="93"/>
  <c r="AA497" i="93"/>
  <c r="AA498" i="93"/>
  <c r="AA499" i="93"/>
  <c r="AA500" i="93"/>
  <c r="AA501" i="93"/>
  <c r="AA502" i="93"/>
  <c r="AA503" i="93"/>
  <c r="AA504" i="93"/>
  <c r="AA505" i="93"/>
  <c r="AA506" i="93"/>
  <c r="AA507" i="93"/>
  <c r="AA508" i="93"/>
  <c r="AA509" i="93"/>
  <c r="AA510" i="93"/>
  <c r="AA511" i="93"/>
  <c r="AA512" i="93"/>
  <c r="AA513" i="93"/>
  <c r="AA514" i="93"/>
  <c r="AA515" i="93"/>
  <c r="AA516" i="93"/>
  <c r="AA517" i="93"/>
  <c r="AA518" i="93"/>
  <c r="AA519" i="93"/>
  <c r="AA520" i="93"/>
  <c r="AA521" i="93"/>
  <c r="AA522" i="93"/>
  <c r="AA523" i="93"/>
  <c r="AA524" i="93"/>
  <c r="AA525" i="93"/>
  <c r="AA526" i="93"/>
  <c r="AA527" i="93"/>
  <c r="AA528" i="93"/>
  <c r="AA529" i="93"/>
  <c r="AA530" i="93"/>
  <c r="AA531" i="93"/>
  <c r="AA532" i="93"/>
  <c r="AA533" i="93"/>
  <c r="AA534" i="93"/>
  <c r="AA535" i="93"/>
  <c r="AA536" i="93"/>
  <c r="AA537" i="93"/>
  <c r="AA538" i="93"/>
  <c r="AA539" i="93"/>
  <c r="AA540" i="93"/>
  <c r="AA541" i="93"/>
  <c r="AA542" i="93"/>
  <c r="AA543" i="93"/>
  <c r="AA544" i="93"/>
  <c r="AA545" i="93"/>
  <c r="AA546" i="93"/>
  <c r="AA547" i="93"/>
  <c r="AA548" i="93"/>
  <c r="AA549" i="93"/>
  <c r="AA550" i="93"/>
  <c r="AA551" i="93"/>
  <c r="AA552" i="93"/>
  <c r="AA553" i="93"/>
  <c r="AA554" i="93"/>
  <c r="AA555" i="93"/>
  <c r="AA556" i="93"/>
  <c r="AA557" i="93"/>
  <c r="AA558" i="93"/>
  <c r="AA559" i="93"/>
  <c r="AA560" i="93"/>
  <c r="AA561" i="93"/>
  <c r="AA562" i="93"/>
  <c r="AA563" i="93"/>
  <c r="AA564" i="93"/>
  <c r="AA565" i="93"/>
  <c r="AA566" i="93"/>
  <c r="AA567" i="93"/>
  <c r="AA568" i="93"/>
  <c r="AA569" i="93"/>
  <c r="AA570" i="93"/>
  <c r="AA571" i="93"/>
  <c r="AA572" i="93"/>
  <c r="AA573" i="93"/>
  <c r="AA574" i="93"/>
  <c r="AA575" i="93"/>
  <c r="AA576" i="93"/>
  <c r="AA577" i="93"/>
  <c r="AA578" i="93"/>
  <c r="AA6" i="93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2" i="16"/>
  <c r="I161" i="16"/>
  <c r="I160" i="16"/>
  <c r="I159" i="16"/>
  <c r="I158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N335" i="95" l="1"/>
  <c r="M335" i="95"/>
  <c r="N334" i="95"/>
  <c r="M334" i="95"/>
  <c r="N333" i="95"/>
  <c r="M333" i="95"/>
  <c r="N332" i="95"/>
  <c r="M332" i="95"/>
  <c r="N331" i="95"/>
  <c r="M331" i="95"/>
  <c r="N330" i="95"/>
  <c r="M330" i="95"/>
  <c r="N329" i="95"/>
  <c r="M329" i="95"/>
  <c r="N328" i="95"/>
  <c r="M328" i="95"/>
  <c r="N327" i="95"/>
  <c r="M327" i="95"/>
  <c r="N326" i="95"/>
  <c r="M326" i="95"/>
  <c r="M325" i="95"/>
  <c r="N325" i="95"/>
  <c r="N324" i="95"/>
  <c r="M324" i="95"/>
  <c r="N323" i="95"/>
  <c r="M323" i="95"/>
  <c r="N322" i="95"/>
  <c r="M322" i="95"/>
  <c r="N321" i="95"/>
  <c r="M321" i="95"/>
  <c r="N320" i="95"/>
  <c r="M320" i="95"/>
  <c r="N319" i="95"/>
  <c r="M319" i="95"/>
  <c r="N318" i="95"/>
  <c r="M318" i="95"/>
  <c r="N317" i="95"/>
  <c r="M317" i="95"/>
  <c r="N316" i="95"/>
  <c r="M316" i="95"/>
  <c r="N315" i="95"/>
  <c r="M315" i="95"/>
  <c r="N314" i="95"/>
  <c r="M314" i="95"/>
  <c r="N313" i="95"/>
  <c r="M313" i="95"/>
  <c r="N312" i="95"/>
  <c r="M312" i="95"/>
  <c r="N311" i="95"/>
  <c r="M311" i="95"/>
  <c r="N310" i="95"/>
  <c r="M310" i="95"/>
  <c r="N309" i="95"/>
  <c r="M309" i="95"/>
  <c r="N308" i="95"/>
  <c r="M308" i="95"/>
  <c r="N307" i="95"/>
  <c r="M307" i="95"/>
  <c r="N306" i="95"/>
  <c r="M306" i="95"/>
  <c r="N305" i="95"/>
  <c r="M305" i="95"/>
  <c r="N304" i="95"/>
  <c r="M304" i="95"/>
  <c r="N303" i="95"/>
  <c r="M303" i="95"/>
  <c r="N302" i="95"/>
  <c r="M302" i="95"/>
  <c r="N301" i="95"/>
  <c r="M301" i="95"/>
  <c r="N300" i="95"/>
  <c r="M300" i="95"/>
  <c r="N299" i="95"/>
  <c r="M299" i="95"/>
  <c r="N298" i="95"/>
  <c r="M298" i="95"/>
  <c r="N297" i="95"/>
  <c r="M297" i="95"/>
  <c r="N296" i="95"/>
  <c r="M296" i="95"/>
  <c r="N295" i="95"/>
  <c r="M295" i="95"/>
  <c r="N294" i="95"/>
  <c r="M294" i="95"/>
  <c r="N293" i="95"/>
  <c r="M293" i="95"/>
  <c r="N292" i="95"/>
  <c r="M292" i="95"/>
  <c r="N291" i="95"/>
  <c r="M291" i="95"/>
  <c r="N290" i="95"/>
  <c r="M290" i="95"/>
  <c r="N289" i="95"/>
  <c r="M289" i="95"/>
  <c r="N288" i="95"/>
  <c r="M288" i="95"/>
  <c r="N287" i="95"/>
  <c r="M287" i="95"/>
  <c r="N286" i="95"/>
  <c r="M286" i="95"/>
  <c r="N285" i="95"/>
  <c r="M285" i="95"/>
  <c r="N284" i="95"/>
  <c r="M284" i="95"/>
  <c r="N283" i="95"/>
  <c r="M283" i="95"/>
  <c r="N282" i="95"/>
  <c r="M282" i="95"/>
  <c r="N281" i="95"/>
  <c r="M281" i="95"/>
  <c r="N280" i="95"/>
  <c r="M280" i="95"/>
  <c r="N279" i="95"/>
  <c r="M279" i="95"/>
  <c r="N278" i="95"/>
  <c r="M278" i="95"/>
  <c r="N277" i="95"/>
  <c r="M277" i="95"/>
  <c r="N276" i="95"/>
  <c r="M276" i="95"/>
  <c r="N275" i="95"/>
  <c r="M275" i="95"/>
  <c r="N274" i="95"/>
  <c r="M274" i="95"/>
  <c r="N273" i="95"/>
  <c r="M273" i="95"/>
  <c r="N272" i="95"/>
  <c r="M272" i="95"/>
  <c r="N271" i="95"/>
  <c r="M271" i="95"/>
  <c r="N270" i="95"/>
  <c r="M270" i="95"/>
  <c r="N269" i="95"/>
  <c r="M269" i="95"/>
  <c r="N268" i="95"/>
  <c r="M268" i="95"/>
  <c r="N267" i="95"/>
  <c r="M267" i="95"/>
  <c r="N266" i="95"/>
  <c r="M266" i="95"/>
  <c r="N265" i="95"/>
  <c r="M265" i="95"/>
  <c r="N264" i="95"/>
  <c r="M264" i="95"/>
  <c r="N263" i="95"/>
  <c r="M263" i="95"/>
  <c r="N262" i="95"/>
  <c r="M262" i="95"/>
  <c r="N261" i="95"/>
  <c r="M261" i="95"/>
  <c r="N260" i="95"/>
  <c r="M260" i="95"/>
  <c r="N259" i="95"/>
  <c r="M259" i="95"/>
  <c r="N258" i="95"/>
  <c r="M258" i="95"/>
  <c r="N257" i="95"/>
  <c r="M257" i="95"/>
  <c r="N256" i="95"/>
  <c r="M256" i="95"/>
  <c r="N255" i="95"/>
  <c r="M255" i="95"/>
  <c r="N254" i="95"/>
  <c r="M254" i="95"/>
  <c r="N253" i="95"/>
  <c r="M253" i="95"/>
  <c r="N252" i="95"/>
  <c r="M252" i="95"/>
  <c r="N251" i="95"/>
  <c r="M251" i="95"/>
  <c r="N250" i="95"/>
  <c r="M250" i="95"/>
  <c r="N249" i="95"/>
  <c r="M249" i="95"/>
  <c r="N248" i="95"/>
  <c r="M248" i="95"/>
  <c r="N247" i="95"/>
  <c r="M247" i="95"/>
  <c r="N246" i="95"/>
  <c r="M246" i="95"/>
  <c r="N245" i="95"/>
  <c r="M245" i="95"/>
  <c r="N244" i="95"/>
  <c r="M244" i="95"/>
  <c r="N243" i="95"/>
  <c r="M243" i="95"/>
  <c r="N242" i="95"/>
  <c r="M242" i="95"/>
  <c r="N241" i="95"/>
  <c r="M241" i="95"/>
  <c r="N240" i="95"/>
  <c r="M240" i="95"/>
  <c r="N239" i="95"/>
  <c r="M239" i="95"/>
  <c r="N238" i="95"/>
  <c r="M238" i="95"/>
  <c r="N237" i="95"/>
  <c r="M237" i="95"/>
  <c r="N236" i="95"/>
  <c r="M236" i="95"/>
  <c r="N235" i="95"/>
  <c r="M235" i="95"/>
  <c r="N234" i="95"/>
  <c r="M234" i="95"/>
  <c r="N233" i="95"/>
  <c r="M233" i="95"/>
  <c r="N232" i="95"/>
  <c r="M232" i="95"/>
  <c r="N231" i="95"/>
  <c r="M231" i="95"/>
  <c r="N230" i="95"/>
  <c r="M230" i="95"/>
  <c r="N229" i="95"/>
  <c r="M229" i="95"/>
  <c r="N228" i="95"/>
  <c r="M228" i="95"/>
  <c r="N227" i="95"/>
  <c r="M227" i="95"/>
  <c r="N226" i="95"/>
  <c r="M226" i="95"/>
  <c r="N225" i="95"/>
  <c r="M225" i="95"/>
  <c r="N224" i="95"/>
  <c r="M224" i="95"/>
  <c r="N223" i="95"/>
  <c r="M223" i="95"/>
  <c r="N222" i="95"/>
  <c r="M222" i="95"/>
  <c r="N221" i="95"/>
  <c r="M221" i="95"/>
  <c r="N220" i="95"/>
  <c r="M220" i="95"/>
  <c r="N219" i="95"/>
  <c r="M219" i="95"/>
  <c r="N218" i="95"/>
  <c r="M218" i="95"/>
  <c r="N217" i="95"/>
  <c r="M217" i="95"/>
  <c r="N216" i="95"/>
  <c r="M216" i="95"/>
  <c r="N215" i="95"/>
  <c r="M215" i="95"/>
  <c r="N214" i="95"/>
  <c r="M214" i="95"/>
  <c r="N213" i="95"/>
  <c r="M213" i="95"/>
  <c r="N212" i="95"/>
  <c r="M212" i="95"/>
  <c r="N211" i="95"/>
  <c r="M211" i="95"/>
  <c r="N210" i="95"/>
  <c r="M210" i="95"/>
  <c r="N209" i="95"/>
  <c r="M209" i="95"/>
  <c r="N208" i="95"/>
  <c r="M208" i="95"/>
  <c r="N207" i="95"/>
  <c r="M207" i="95"/>
  <c r="N206" i="95"/>
  <c r="M206" i="95"/>
  <c r="N205" i="95"/>
  <c r="M205" i="95"/>
  <c r="N204" i="95"/>
  <c r="M204" i="95"/>
  <c r="N203" i="95"/>
  <c r="M203" i="95"/>
  <c r="N202" i="95"/>
  <c r="M202" i="95"/>
  <c r="N201" i="95"/>
  <c r="M201" i="95"/>
  <c r="N200" i="95"/>
  <c r="M200" i="95"/>
  <c r="N199" i="95"/>
  <c r="M199" i="95"/>
  <c r="N198" i="95"/>
  <c r="M198" i="95"/>
  <c r="N197" i="95"/>
  <c r="M197" i="95"/>
  <c r="N196" i="95"/>
  <c r="M196" i="95"/>
  <c r="N195" i="95"/>
  <c r="M195" i="95"/>
  <c r="N194" i="95"/>
  <c r="M194" i="95"/>
  <c r="N193" i="95"/>
  <c r="M193" i="95"/>
  <c r="N192" i="95"/>
  <c r="M192" i="95"/>
  <c r="N191" i="95"/>
  <c r="M191" i="95"/>
  <c r="N190" i="95"/>
  <c r="M190" i="95"/>
  <c r="N189" i="95"/>
  <c r="M189" i="95"/>
  <c r="N188" i="95"/>
  <c r="M188" i="95"/>
  <c r="N187" i="95"/>
  <c r="M187" i="95"/>
  <c r="N186" i="95"/>
  <c r="M186" i="95"/>
  <c r="N185" i="95"/>
  <c r="M185" i="95"/>
  <c r="N184" i="95"/>
  <c r="M184" i="95"/>
  <c r="N183" i="95"/>
  <c r="M183" i="95"/>
  <c r="N182" i="95"/>
  <c r="M182" i="95"/>
  <c r="N181" i="95"/>
  <c r="M181" i="95"/>
  <c r="N180" i="95"/>
  <c r="M180" i="95"/>
  <c r="N179" i="95"/>
  <c r="M179" i="95"/>
  <c r="N178" i="95"/>
  <c r="M178" i="95"/>
  <c r="N177" i="95"/>
  <c r="M177" i="95"/>
  <c r="N176" i="95"/>
  <c r="M176" i="95"/>
  <c r="N175" i="95"/>
  <c r="M175" i="95"/>
  <c r="N174" i="95"/>
  <c r="M174" i="95"/>
  <c r="N173" i="95"/>
  <c r="M173" i="95"/>
  <c r="N172" i="95"/>
  <c r="M172" i="95"/>
  <c r="N171" i="95"/>
  <c r="M171" i="95"/>
  <c r="N170" i="95"/>
  <c r="M170" i="95"/>
  <c r="N169" i="95"/>
  <c r="M169" i="95"/>
  <c r="N168" i="95"/>
  <c r="M168" i="95"/>
  <c r="N167" i="95"/>
  <c r="M167" i="95"/>
  <c r="N166" i="95"/>
  <c r="M166" i="95"/>
  <c r="N165" i="95"/>
  <c r="M165" i="95"/>
  <c r="N164" i="95"/>
  <c r="M164" i="95"/>
  <c r="N163" i="95"/>
  <c r="M163" i="95"/>
  <c r="N162" i="95"/>
  <c r="M162" i="95"/>
  <c r="N161" i="95"/>
  <c r="M161" i="95"/>
  <c r="N160" i="95"/>
  <c r="M160" i="95"/>
  <c r="N159" i="95"/>
  <c r="M159" i="95"/>
  <c r="N158" i="95"/>
  <c r="M158" i="95"/>
  <c r="N157" i="95"/>
  <c r="M157" i="95"/>
  <c r="N156" i="95"/>
  <c r="M156" i="95"/>
  <c r="N155" i="95"/>
  <c r="M155" i="95"/>
  <c r="N154" i="95"/>
  <c r="M154" i="95"/>
  <c r="N153" i="95"/>
  <c r="M153" i="95"/>
  <c r="N152" i="95"/>
  <c r="M152" i="95"/>
  <c r="N151" i="95"/>
  <c r="M151" i="95"/>
  <c r="N150" i="95"/>
  <c r="M150" i="95"/>
  <c r="N149" i="95"/>
  <c r="M149" i="95"/>
  <c r="N148" i="95"/>
  <c r="M148" i="95"/>
  <c r="N147" i="95"/>
  <c r="M147" i="95"/>
  <c r="N146" i="95"/>
  <c r="M146" i="95"/>
  <c r="N145" i="95"/>
  <c r="M145" i="95"/>
  <c r="N144" i="95"/>
  <c r="M144" i="95"/>
  <c r="N143" i="95"/>
  <c r="M143" i="95"/>
  <c r="N142" i="95"/>
  <c r="M142" i="95"/>
  <c r="N141" i="95"/>
  <c r="M141" i="95"/>
  <c r="N140" i="95"/>
  <c r="M140" i="95"/>
  <c r="N139" i="95"/>
  <c r="M139" i="95"/>
  <c r="N138" i="95"/>
  <c r="M138" i="95"/>
  <c r="N137" i="95"/>
  <c r="M137" i="95"/>
  <c r="N136" i="95"/>
  <c r="M136" i="95"/>
  <c r="N135" i="95"/>
  <c r="M135" i="95"/>
  <c r="N134" i="95"/>
  <c r="M134" i="95"/>
  <c r="N133" i="95"/>
  <c r="M133" i="95"/>
  <c r="N132" i="95"/>
  <c r="M132" i="95"/>
  <c r="N131" i="95"/>
  <c r="M131" i="95"/>
  <c r="N130" i="95"/>
  <c r="M130" i="95"/>
  <c r="N129" i="95"/>
  <c r="M129" i="95"/>
  <c r="N128" i="95"/>
  <c r="M128" i="95"/>
  <c r="N127" i="95"/>
  <c r="M127" i="95"/>
  <c r="N126" i="95"/>
  <c r="M126" i="95"/>
  <c r="N125" i="95"/>
  <c r="M125" i="95"/>
  <c r="N124" i="95"/>
  <c r="M124" i="95"/>
  <c r="N123" i="95"/>
  <c r="M123" i="95"/>
  <c r="N121" i="95"/>
  <c r="M121" i="95"/>
  <c r="N120" i="95"/>
  <c r="M120" i="95"/>
  <c r="N119" i="95"/>
  <c r="M119" i="95"/>
  <c r="N118" i="95"/>
  <c r="M118" i="95"/>
  <c r="N117" i="95"/>
  <c r="M117" i="95"/>
  <c r="N116" i="95"/>
  <c r="M116" i="95"/>
  <c r="N115" i="95"/>
  <c r="M115" i="95"/>
  <c r="N114" i="95"/>
  <c r="M114" i="95"/>
  <c r="N113" i="95"/>
  <c r="M113" i="95"/>
  <c r="N112" i="95"/>
  <c r="M112" i="95"/>
  <c r="N111" i="95"/>
  <c r="M111" i="95"/>
  <c r="N110" i="95"/>
  <c r="M110" i="95"/>
  <c r="N109" i="95"/>
  <c r="M109" i="95"/>
  <c r="N108" i="95"/>
  <c r="M108" i="95"/>
  <c r="N107" i="95"/>
  <c r="M107" i="95"/>
  <c r="N106" i="95"/>
  <c r="M106" i="95"/>
  <c r="N105" i="95"/>
  <c r="M105" i="95"/>
  <c r="N104" i="95"/>
  <c r="M104" i="95"/>
  <c r="N103" i="95"/>
  <c r="M103" i="95"/>
  <c r="N102" i="95"/>
  <c r="M102" i="95"/>
  <c r="N101" i="95"/>
  <c r="M101" i="95"/>
  <c r="N100" i="95"/>
  <c r="M100" i="95"/>
  <c r="N99" i="95"/>
  <c r="M99" i="95"/>
  <c r="N98" i="95"/>
  <c r="M98" i="95"/>
  <c r="N97" i="95"/>
  <c r="M97" i="95"/>
  <c r="N96" i="95"/>
  <c r="M96" i="95"/>
  <c r="N95" i="95"/>
  <c r="M95" i="95"/>
  <c r="N94" i="95"/>
  <c r="M94" i="95"/>
  <c r="N93" i="95"/>
  <c r="M93" i="95"/>
  <c r="N92" i="95"/>
  <c r="M92" i="95"/>
  <c r="N91" i="95"/>
  <c r="M91" i="95"/>
  <c r="N90" i="95"/>
  <c r="M90" i="95"/>
  <c r="N89" i="95"/>
  <c r="M89" i="95"/>
  <c r="N88" i="95"/>
  <c r="M88" i="95"/>
  <c r="N87" i="95"/>
  <c r="M87" i="95"/>
  <c r="N86" i="95"/>
  <c r="M86" i="95"/>
  <c r="N85" i="95"/>
  <c r="M85" i="95"/>
  <c r="N84" i="95"/>
  <c r="M84" i="95"/>
  <c r="N83" i="95"/>
  <c r="M83" i="95"/>
  <c r="N82" i="95"/>
  <c r="M82" i="95"/>
  <c r="N81" i="95"/>
  <c r="M81" i="95"/>
  <c r="N80" i="95"/>
  <c r="M80" i="95"/>
  <c r="N79" i="95"/>
  <c r="M79" i="95"/>
  <c r="N78" i="95"/>
  <c r="M78" i="95"/>
  <c r="N77" i="95"/>
  <c r="M77" i="95"/>
  <c r="N76" i="95"/>
  <c r="M76" i="95"/>
  <c r="N75" i="95"/>
  <c r="M75" i="95"/>
  <c r="N74" i="95"/>
  <c r="M74" i="95"/>
  <c r="N73" i="95"/>
  <c r="M73" i="95"/>
  <c r="N72" i="95"/>
  <c r="M72" i="95"/>
  <c r="N71" i="95"/>
  <c r="M71" i="95"/>
  <c r="N70" i="95"/>
  <c r="M70" i="95"/>
  <c r="N69" i="95"/>
  <c r="M69" i="95"/>
  <c r="N68" i="95"/>
  <c r="M68" i="95"/>
  <c r="N67" i="95"/>
  <c r="M67" i="95"/>
  <c r="N66" i="95"/>
  <c r="M66" i="95"/>
  <c r="N65" i="95"/>
  <c r="M65" i="95"/>
  <c r="N64" i="95"/>
  <c r="M64" i="95"/>
  <c r="N63" i="95"/>
  <c r="M63" i="95"/>
  <c r="N62" i="95"/>
  <c r="M62" i="95"/>
  <c r="N61" i="95"/>
  <c r="M61" i="95"/>
  <c r="N60" i="95"/>
  <c r="M60" i="95"/>
  <c r="N59" i="95"/>
  <c r="M59" i="95"/>
  <c r="N58" i="95"/>
  <c r="M58" i="95"/>
  <c r="N57" i="95"/>
  <c r="M57" i="95"/>
  <c r="N56" i="95"/>
  <c r="M56" i="95"/>
  <c r="N55" i="95"/>
  <c r="M55" i="95"/>
  <c r="N54" i="95"/>
  <c r="M54" i="95"/>
  <c r="N53" i="95"/>
  <c r="M53" i="95"/>
  <c r="N52" i="95"/>
  <c r="M52" i="95"/>
  <c r="N51" i="95"/>
  <c r="M51" i="95"/>
  <c r="N50" i="95"/>
  <c r="M50" i="95"/>
  <c r="N49" i="95"/>
  <c r="N48" i="95"/>
  <c r="M48" i="95"/>
  <c r="N47" i="95"/>
  <c r="M47" i="95"/>
  <c r="N46" i="95"/>
  <c r="M46" i="95"/>
  <c r="M45" i="95"/>
  <c r="N44" i="95"/>
  <c r="M44" i="95"/>
  <c r="N43" i="95"/>
  <c r="M43" i="95"/>
  <c r="M42" i="95"/>
  <c r="N41" i="95"/>
  <c r="M41" i="95"/>
  <c r="N40" i="95"/>
  <c r="M40" i="95"/>
  <c r="N39" i="95"/>
  <c r="N38" i="95"/>
  <c r="M38" i="95"/>
  <c r="N37" i="95"/>
  <c r="M37" i="95"/>
  <c r="N36" i="95"/>
  <c r="M36" i="95"/>
  <c r="N35" i="95"/>
  <c r="M35" i="95"/>
  <c r="N34" i="95"/>
  <c r="M34" i="95"/>
  <c r="N33" i="95"/>
  <c r="M33" i="95"/>
  <c r="N32" i="95"/>
  <c r="M32" i="95"/>
  <c r="N31" i="95"/>
  <c r="M31" i="95"/>
  <c r="N30" i="95"/>
  <c r="M30" i="95"/>
  <c r="N29" i="95"/>
  <c r="M29" i="95"/>
  <c r="N28" i="95"/>
  <c r="M28" i="95"/>
  <c r="N26" i="95"/>
  <c r="M26" i="95"/>
  <c r="N25" i="95"/>
  <c r="M25" i="95"/>
  <c r="N24" i="95"/>
  <c r="N23" i="95"/>
  <c r="M23" i="95"/>
  <c r="N22" i="95"/>
  <c r="M22" i="95"/>
  <c r="M21" i="95"/>
  <c r="N20" i="95"/>
  <c r="M20" i="95"/>
  <c r="N19" i="95"/>
  <c r="M19" i="95"/>
  <c r="N18" i="95"/>
  <c r="M18" i="95"/>
  <c r="N17" i="95"/>
  <c r="M17" i="95"/>
  <c r="N16" i="95"/>
  <c r="M16" i="95"/>
  <c r="N15" i="95"/>
  <c r="M15" i="95"/>
  <c r="N14" i="95"/>
  <c r="M14" i="95"/>
  <c r="N13" i="95"/>
  <c r="M13" i="95"/>
  <c r="N12" i="95"/>
  <c r="N11" i="95"/>
  <c r="M11" i="95"/>
  <c r="N10" i="95"/>
  <c r="M10" i="95"/>
  <c r="M9" i="95"/>
  <c r="N8" i="95"/>
  <c r="M8" i="95"/>
  <c r="N7" i="95"/>
  <c r="M7" i="95"/>
  <c r="N6" i="95"/>
  <c r="M6" i="95"/>
  <c r="N5" i="95"/>
  <c r="M5" i="95"/>
  <c r="N4" i="95"/>
  <c r="M4" i="95"/>
  <c r="N3" i="95"/>
  <c r="M3" i="95"/>
  <c r="N2" i="95"/>
  <c r="M2" i="95"/>
  <c r="N27" i="95" l="1"/>
  <c r="M39" i="95"/>
  <c r="N45" i="95"/>
  <c r="M49" i="95"/>
  <c r="M27" i="95"/>
  <c r="N9" i="95"/>
  <c r="M12" i="95"/>
  <c r="N21" i="95"/>
  <c r="N42" i="95"/>
  <c r="M24" i="95"/>
  <c r="Y7" i="93"/>
  <c r="Y8" i="93"/>
  <c r="Y9" i="93"/>
  <c r="Y10" i="93"/>
  <c r="Y11" i="93"/>
  <c r="Y12" i="93"/>
  <c r="Y13" i="93"/>
  <c r="Y14" i="93"/>
  <c r="Y15" i="93"/>
  <c r="Y16" i="93"/>
  <c r="Y17" i="93"/>
  <c r="Y18" i="93"/>
  <c r="Y19" i="93"/>
  <c r="Y20" i="93"/>
  <c r="Y21" i="93"/>
  <c r="Y22" i="93"/>
  <c r="Y23" i="93"/>
  <c r="Y24" i="93"/>
  <c r="Y25" i="93"/>
  <c r="Y26" i="93"/>
  <c r="Y27" i="93"/>
  <c r="Y28" i="93"/>
  <c r="Y29" i="93"/>
  <c r="Y30" i="93"/>
  <c r="Y31" i="93"/>
  <c r="Y32" i="93"/>
  <c r="Y33" i="93"/>
  <c r="Y34" i="93"/>
  <c r="Y35" i="93"/>
  <c r="Y36" i="93"/>
  <c r="Y37" i="93"/>
  <c r="Y38" i="93"/>
  <c r="Y39" i="93"/>
  <c r="Y40" i="93"/>
  <c r="Y41" i="93"/>
  <c r="Y42" i="93"/>
  <c r="Y43" i="93"/>
  <c r="Y44" i="93"/>
  <c r="Y45" i="93"/>
  <c r="Y46" i="93"/>
  <c r="Y47" i="93"/>
  <c r="Y48" i="93"/>
  <c r="Y49" i="93"/>
  <c r="Y50" i="93"/>
  <c r="Y51" i="93"/>
  <c r="Y52" i="93"/>
  <c r="Y53" i="93"/>
  <c r="Y54" i="93"/>
  <c r="Y55" i="93"/>
  <c r="Y56" i="93"/>
  <c r="Y57" i="93"/>
  <c r="Y58" i="93"/>
  <c r="Y59" i="93"/>
  <c r="Y60" i="93"/>
  <c r="Y61" i="93"/>
  <c r="Y62" i="93"/>
  <c r="Y63" i="93"/>
  <c r="Y64" i="93"/>
  <c r="Y65" i="93"/>
  <c r="Y66" i="93"/>
  <c r="Y67" i="93"/>
  <c r="Y68" i="93"/>
  <c r="Y69" i="93"/>
  <c r="Y70" i="93"/>
  <c r="Y71" i="93"/>
  <c r="Y72" i="93"/>
  <c r="Y73" i="93"/>
  <c r="Y74" i="93"/>
  <c r="Y75" i="93"/>
  <c r="Y76" i="93"/>
  <c r="Y77" i="93"/>
  <c r="Y78" i="93"/>
  <c r="Y79" i="93"/>
  <c r="Y80" i="93"/>
  <c r="Y81" i="93"/>
  <c r="Y82" i="93"/>
  <c r="Y83" i="93"/>
  <c r="Y84" i="93"/>
  <c r="Y85" i="93"/>
  <c r="Y86" i="93"/>
  <c r="Y87" i="93"/>
  <c r="Y88" i="93"/>
  <c r="Y89" i="93"/>
  <c r="Y90" i="93"/>
  <c r="Y91" i="93"/>
  <c r="Y92" i="93"/>
  <c r="Y93" i="93"/>
  <c r="Y94" i="93"/>
  <c r="Y95" i="93"/>
  <c r="Y96" i="93"/>
  <c r="Y97" i="93"/>
  <c r="Y98" i="93"/>
  <c r="Y99" i="93"/>
  <c r="Y100" i="93"/>
  <c r="Y101" i="93"/>
  <c r="Y102" i="93"/>
  <c r="Y103" i="93"/>
  <c r="Y104" i="93"/>
  <c r="Y105" i="93"/>
  <c r="Y106" i="93"/>
  <c r="Y107" i="93"/>
  <c r="Y108" i="93"/>
  <c r="Y109" i="93"/>
  <c r="Y110" i="93"/>
  <c r="Y111" i="93"/>
  <c r="Y112" i="93"/>
  <c r="Y113" i="93"/>
  <c r="Y114" i="93"/>
  <c r="Y115" i="93"/>
  <c r="Y116" i="93"/>
  <c r="Y117" i="93"/>
  <c r="Y118" i="93"/>
  <c r="Y119" i="93"/>
  <c r="Y120" i="93"/>
  <c r="Y121" i="93"/>
  <c r="Y122" i="93"/>
  <c r="Y123" i="93"/>
  <c r="Y124" i="93"/>
  <c r="Y125" i="93"/>
  <c r="Y126" i="93"/>
  <c r="Y127" i="93"/>
  <c r="Y128" i="93"/>
  <c r="Y129" i="93"/>
  <c r="Y130" i="93"/>
  <c r="Y131" i="93"/>
  <c r="Y132" i="93"/>
  <c r="Y133" i="93"/>
  <c r="Y134" i="93"/>
  <c r="Y135" i="93"/>
  <c r="Y136" i="93"/>
  <c r="Y137" i="93"/>
  <c r="Y138" i="93"/>
  <c r="Y139" i="93"/>
  <c r="Y140" i="93"/>
  <c r="Y141" i="93"/>
  <c r="Y142" i="93"/>
  <c r="Y143" i="93"/>
  <c r="Y144" i="93"/>
  <c r="Y145" i="93"/>
  <c r="Y146" i="93"/>
  <c r="Y147" i="93"/>
  <c r="Y148" i="93"/>
  <c r="Y149" i="93"/>
  <c r="Y150" i="93"/>
  <c r="Y151" i="93"/>
  <c r="Y152" i="93"/>
  <c r="Y153" i="93"/>
  <c r="Y154" i="93"/>
  <c r="Y155" i="93"/>
  <c r="Y156" i="93"/>
  <c r="Y157" i="93"/>
  <c r="Y158" i="93"/>
  <c r="Y159" i="93"/>
  <c r="Y160" i="93"/>
  <c r="Y161" i="93"/>
  <c r="Y162" i="93"/>
  <c r="Y163" i="93"/>
  <c r="Y164" i="93"/>
  <c r="Y165" i="93"/>
  <c r="Y166" i="93"/>
  <c r="Y167" i="93"/>
  <c r="Y168" i="93"/>
  <c r="Y169" i="93"/>
  <c r="Y170" i="93"/>
  <c r="Y171" i="93"/>
  <c r="Y172" i="93"/>
  <c r="Y173" i="93"/>
  <c r="Y174" i="93"/>
  <c r="Y175" i="93"/>
  <c r="Y176" i="93"/>
  <c r="Y177" i="93"/>
  <c r="Y178" i="93"/>
  <c r="Y179" i="93"/>
  <c r="Y180" i="93"/>
  <c r="Y181" i="93"/>
  <c r="Y182" i="93"/>
  <c r="Y183" i="93"/>
  <c r="Y184" i="93"/>
  <c r="Y185" i="93"/>
  <c r="Y186" i="93"/>
  <c r="Y187" i="93"/>
  <c r="Y188" i="93"/>
  <c r="Y189" i="93"/>
  <c r="Y190" i="93"/>
  <c r="Y191" i="93"/>
  <c r="Y192" i="93"/>
  <c r="Y193" i="93"/>
  <c r="Y194" i="93"/>
  <c r="Y195" i="93"/>
  <c r="Y196" i="93"/>
  <c r="Y197" i="93"/>
  <c r="Y198" i="93"/>
  <c r="Y199" i="93"/>
  <c r="Y200" i="93"/>
  <c r="Y201" i="93"/>
  <c r="Y202" i="93"/>
  <c r="Y203" i="93"/>
  <c r="Y204" i="93"/>
  <c r="Y205" i="93"/>
  <c r="Y206" i="93"/>
  <c r="Y207" i="93"/>
  <c r="Y208" i="93"/>
  <c r="Y209" i="93"/>
  <c r="Y210" i="93"/>
  <c r="Y211" i="93"/>
  <c r="Y212" i="93"/>
  <c r="Y213" i="93"/>
  <c r="Y214" i="93"/>
  <c r="Y215" i="93"/>
  <c r="Y216" i="93"/>
  <c r="Y217" i="93"/>
  <c r="Y218" i="93"/>
  <c r="Y219" i="93"/>
  <c r="Y220" i="93"/>
  <c r="Y221" i="93"/>
  <c r="Y222" i="93"/>
  <c r="Y223" i="93"/>
  <c r="Y224" i="93"/>
  <c r="Y225" i="93"/>
  <c r="Y226" i="93"/>
  <c r="Y227" i="93"/>
  <c r="Y228" i="93"/>
  <c r="Y229" i="93"/>
  <c r="Y230" i="93"/>
  <c r="Y231" i="93"/>
  <c r="Y232" i="93"/>
  <c r="Y233" i="93"/>
  <c r="Y234" i="93"/>
  <c r="Y235" i="93"/>
  <c r="Y236" i="93"/>
  <c r="Y237" i="93"/>
  <c r="Y238" i="93"/>
  <c r="Y239" i="93"/>
  <c r="Y240" i="93"/>
  <c r="Y241" i="93"/>
  <c r="Y242" i="93"/>
  <c r="Y243" i="93"/>
  <c r="Y244" i="93"/>
  <c r="Y245" i="93"/>
  <c r="Y246" i="93"/>
  <c r="Y247" i="93"/>
  <c r="Y248" i="93"/>
  <c r="Y249" i="93"/>
  <c r="Y250" i="93"/>
  <c r="Y251" i="93"/>
  <c r="Y252" i="93"/>
  <c r="Y253" i="93"/>
  <c r="Y254" i="93"/>
  <c r="Y255" i="93"/>
  <c r="Y256" i="93"/>
  <c r="Y257" i="93"/>
  <c r="Y258" i="93"/>
  <c r="Y259" i="93"/>
  <c r="Y260" i="93"/>
  <c r="Y261" i="93"/>
  <c r="Y262" i="93"/>
  <c r="Y263" i="93"/>
  <c r="Y264" i="93"/>
  <c r="Y265" i="93"/>
  <c r="Y266" i="93"/>
  <c r="Y267" i="93"/>
  <c r="Y268" i="93"/>
  <c r="Y269" i="93"/>
  <c r="Y270" i="93"/>
  <c r="Y271" i="93"/>
  <c r="Y272" i="93"/>
  <c r="Y273" i="93"/>
  <c r="Y274" i="93"/>
  <c r="Y275" i="93"/>
  <c r="Y276" i="93"/>
  <c r="Y277" i="93"/>
  <c r="Y278" i="93"/>
  <c r="Y279" i="93"/>
  <c r="Y280" i="93"/>
  <c r="Y281" i="93"/>
  <c r="Y282" i="93"/>
  <c r="Y283" i="93"/>
  <c r="Y284" i="93"/>
  <c r="Y285" i="93"/>
  <c r="Y286" i="93"/>
  <c r="Y287" i="93"/>
  <c r="Y288" i="93"/>
  <c r="Y289" i="93"/>
  <c r="Y290" i="93"/>
  <c r="Y291" i="93"/>
  <c r="Y292" i="93"/>
  <c r="Y293" i="93"/>
  <c r="Y295" i="93"/>
  <c r="Y296" i="93"/>
  <c r="Y297" i="93"/>
  <c r="Y298" i="93"/>
  <c r="Y299" i="93"/>
  <c r="Y300" i="93"/>
  <c r="Y301" i="93"/>
  <c r="Y302" i="93"/>
  <c r="Y303" i="93"/>
  <c r="Y304" i="93"/>
  <c r="Y305" i="93"/>
  <c r="Y306" i="93"/>
  <c r="Y307" i="93"/>
  <c r="Y308" i="93"/>
  <c r="Y309" i="93"/>
  <c r="Y310" i="93"/>
  <c r="Y311" i="93"/>
  <c r="Y312" i="93"/>
  <c r="Y313" i="93"/>
  <c r="Y314" i="93"/>
  <c r="Y315" i="93"/>
  <c r="Y316" i="93"/>
  <c r="Y317" i="93"/>
  <c r="Y318" i="93"/>
  <c r="Y319" i="93"/>
  <c r="Y320" i="93"/>
  <c r="Y321" i="93"/>
  <c r="Y322" i="93"/>
  <c r="Y323" i="93"/>
  <c r="Y324" i="93"/>
  <c r="Y325" i="93"/>
  <c r="Y326" i="93"/>
  <c r="Y327" i="93"/>
  <c r="Y328" i="93"/>
  <c r="Y329" i="93"/>
  <c r="Y330" i="93"/>
  <c r="Y331" i="93"/>
  <c r="Y332" i="93"/>
  <c r="Y333" i="93"/>
  <c r="Y334" i="93"/>
  <c r="Y335" i="93"/>
  <c r="Y336" i="93"/>
  <c r="Y337" i="93"/>
  <c r="Y338" i="93"/>
  <c r="Y339" i="93"/>
  <c r="Y340" i="93"/>
  <c r="Y341" i="93"/>
  <c r="Y342" i="93"/>
  <c r="Y343" i="93"/>
  <c r="Y344" i="93"/>
  <c r="Y345" i="93"/>
  <c r="Y346" i="93"/>
  <c r="Y347" i="93"/>
  <c r="Y348" i="93"/>
  <c r="Y349" i="93"/>
  <c r="Y350" i="93"/>
  <c r="Y351" i="93"/>
  <c r="Y352" i="93"/>
  <c r="Y353" i="93"/>
  <c r="Y354" i="93"/>
  <c r="Y355" i="93"/>
  <c r="Y356" i="93"/>
  <c r="Y357" i="93"/>
  <c r="Y358" i="93"/>
  <c r="Y359" i="93"/>
  <c r="Y360" i="93"/>
  <c r="Y361" i="93"/>
  <c r="Y362" i="93"/>
  <c r="Y363" i="93"/>
  <c r="Y364" i="93"/>
  <c r="Y365" i="93"/>
  <c r="Y366" i="93"/>
  <c r="Y367" i="93"/>
  <c r="Y368" i="93"/>
  <c r="Y369" i="93"/>
  <c r="Y370" i="93"/>
  <c r="Y371" i="93"/>
  <c r="Y372" i="93"/>
  <c r="Y373" i="93"/>
  <c r="Y374" i="93"/>
  <c r="Y375" i="93"/>
  <c r="Y376" i="93"/>
  <c r="Y377" i="93"/>
  <c r="Y378" i="93"/>
  <c r="Y379" i="93"/>
  <c r="Y380" i="93"/>
  <c r="Y381" i="93"/>
  <c r="Y382" i="93"/>
  <c r="Y383" i="93"/>
  <c r="Y384" i="93"/>
  <c r="Y385" i="93"/>
  <c r="Y386" i="93"/>
  <c r="Y387" i="93"/>
  <c r="Y388" i="93"/>
  <c r="Y389" i="93"/>
  <c r="Y390" i="93"/>
  <c r="Y391" i="93"/>
  <c r="Y392" i="93"/>
  <c r="Y393" i="93"/>
  <c r="Y394" i="93"/>
  <c r="Y395" i="93"/>
  <c r="Y396" i="93"/>
  <c r="Y397" i="93"/>
  <c r="Y398" i="93"/>
  <c r="Y399" i="93"/>
  <c r="Y400" i="93"/>
  <c r="Y401" i="93"/>
  <c r="Y402" i="93"/>
  <c r="Y403" i="93"/>
  <c r="Y404" i="93"/>
  <c r="Y405" i="93"/>
  <c r="Y406" i="93"/>
  <c r="Y407" i="93"/>
  <c r="Y408" i="93"/>
  <c r="Y409" i="93"/>
  <c r="Y410" i="93"/>
  <c r="Y411" i="93"/>
  <c r="Y412" i="93"/>
  <c r="Y413" i="93"/>
  <c r="Y414" i="93"/>
  <c r="Y415" i="93"/>
  <c r="Y416" i="93"/>
  <c r="Y417" i="93"/>
  <c r="Y418" i="93"/>
  <c r="Y419" i="93"/>
  <c r="Y420" i="93"/>
  <c r="Y421" i="93"/>
  <c r="Y422" i="93"/>
  <c r="Y423" i="93"/>
  <c r="Y424" i="93"/>
  <c r="Y425" i="93"/>
  <c r="Y426" i="93"/>
  <c r="Y427" i="93"/>
  <c r="Y428" i="93"/>
  <c r="Y429" i="93"/>
  <c r="Y430" i="93"/>
  <c r="Y431" i="93"/>
  <c r="Y432" i="93"/>
  <c r="Y433" i="93"/>
  <c r="Y434" i="93"/>
  <c r="Y435" i="93"/>
  <c r="Y436" i="93"/>
  <c r="Y437" i="93"/>
  <c r="Y438" i="93"/>
  <c r="Y439" i="93"/>
  <c r="Y440" i="93"/>
  <c r="Y441" i="93"/>
  <c r="Y442" i="93"/>
  <c r="Y443" i="93"/>
  <c r="Y444" i="93"/>
  <c r="Y445" i="93"/>
  <c r="Y446" i="93"/>
  <c r="Y447" i="93"/>
  <c r="Y448" i="93"/>
  <c r="Y449" i="93"/>
  <c r="Y450" i="93"/>
  <c r="Y451" i="93"/>
  <c r="Y452" i="93"/>
  <c r="Y453" i="93"/>
  <c r="Y454" i="93"/>
  <c r="Y455" i="93"/>
  <c r="Y456" i="93"/>
  <c r="Y457" i="93"/>
  <c r="Y458" i="93"/>
  <c r="Y459" i="93"/>
  <c r="Y460" i="93"/>
  <c r="Y461" i="93"/>
  <c r="Y462" i="93"/>
  <c r="Y463" i="93"/>
  <c r="Y464" i="93"/>
  <c r="Y465" i="93"/>
  <c r="Y466" i="93"/>
  <c r="Y467" i="93"/>
  <c r="Y468" i="93"/>
  <c r="Y469" i="93"/>
  <c r="Y470" i="93"/>
  <c r="Y471" i="93"/>
  <c r="Y472" i="93"/>
  <c r="Y473" i="93"/>
  <c r="Y474" i="93"/>
  <c r="Y475" i="93"/>
  <c r="Y476" i="93"/>
  <c r="Y477" i="93"/>
  <c r="Y478" i="93"/>
  <c r="Y479" i="93"/>
  <c r="Y480" i="93"/>
  <c r="Y481" i="93"/>
  <c r="Y482" i="93"/>
  <c r="Y483" i="93"/>
  <c r="Y484" i="93"/>
  <c r="Y485" i="93"/>
  <c r="Y486" i="93"/>
  <c r="Y487" i="93"/>
  <c r="Y488" i="93"/>
  <c r="Y489" i="93"/>
  <c r="Y490" i="93"/>
  <c r="Y491" i="93"/>
  <c r="Y492" i="93"/>
  <c r="Y493" i="93"/>
  <c r="Y494" i="93"/>
  <c r="Y495" i="93"/>
  <c r="Y496" i="93"/>
  <c r="Y497" i="93"/>
  <c r="Y498" i="93"/>
  <c r="Y499" i="93"/>
  <c r="Y500" i="93"/>
  <c r="Y501" i="93"/>
  <c r="Y502" i="93"/>
  <c r="Y503" i="93"/>
  <c r="Y504" i="93"/>
  <c r="Y505" i="93"/>
  <c r="Y506" i="93"/>
  <c r="Y507" i="93"/>
  <c r="Y508" i="93"/>
  <c r="Y509" i="93"/>
  <c r="Y510" i="93"/>
  <c r="Y511" i="93"/>
  <c r="Y512" i="93"/>
  <c r="Y513" i="93"/>
  <c r="Y514" i="93"/>
  <c r="Y515" i="93"/>
  <c r="Y516" i="93"/>
  <c r="Y517" i="93"/>
  <c r="Y518" i="93"/>
  <c r="Y519" i="93"/>
  <c r="Y520" i="93"/>
  <c r="Y521" i="93"/>
  <c r="Y522" i="93"/>
  <c r="Y523" i="93"/>
  <c r="Y524" i="93"/>
  <c r="Y525" i="93"/>
  <c r="Y526" i="93"/>
  <c r="Y527" i="93"/>
  <c r="Y528" i="93"/>
  <c r="Y529" i="93"/>
  <c r="Y530" i="93"/>
  <c r="Y531" i="93"/>
  <c r="Y532" i="93"/>
  <c r="Y533" i="93"/>
  <c r="Y534" i="93"/>
  <c r="Y535" i="93"/>
  <c r="Y536" i="93"/>
  <c r="Y537" i="93"/>
  <c r="Y538" i="93"/>
  <c r="Y539" i="93"/>
  <c r="Y540" i="93"/>
  <c r="Y541" i="93"/>
  <c r="Y542" i="93"/>
  <c r="Y543" i="93"/>
  <c r="Y544" i="93"/>
  <c r="Y545" i="93"/>
  <c r="Y546" i="93"/>
  <c r="Y547" i="93"/>
  <c r="Y548" i="93"/>
  <c r="Y549" i="93"/>
  <c r="Y550" i="93"/>
  <c r="Y551" i="93"/>
  <c r="Y552" i="93"/>
  <c r="Y553" i="93"/>
  <c r="Y554" i="93"/>
  <c r="Y555" i="93"/>
  <c r="Y556" i="93"/>
  <c r="Y557" i="93"/>
  <c r="Y558" i="93"/>
  <c r="Y559" i="93"/>
  <c r="Y560" i="93"/>
  <c r="Y561" i="93"/>
  <c r="Y562" i="93"/>
  <c r="Y563" i="93"/>
  <c r="Y564" i="93"/>
  <c r="Y565" i="93"/>
  <c r="Y566" i="93"/>
  <c r="Y567" i="93"/>
  <c r="Y568" i="93"/>
  <c r="Y569" i="93"/>
  <c r="Y570" i="93"/>
  <c r="Y571" i="93"/>
  <c r="Y572" i="93"/>
  <c r="Y573" i="93"/>
  <c r="Y574" i="93"/>
  <c r="Y575" i="93"/>
  <c r="Y576" i="93"/>
  <c r="Y577" i="93"/>
  <c r="Y578" i="93"/>
  <c r="Y6" i="93"/>
  <c r="W7" i="93"/>
  <c r="W8" i="93"/>
  <c r="W9" i="93"/>
  <c r="W10" i="93"/>
  <c r="W11" i="93"/>
  <c r="W12" i="93"/>
  <c r="W13" i="93"/>
  <c r="W14" i="93"/>
  <c r="W15" i="93"/>
  <c r="W16" i="93"/>
  <c r="W17" i="93"/>
  <c r="W18" i="93"/>
  <c r="W19" i="93"/>
  <c r="W20" i="93"/>
  <c r="W21" i="93"/>
  <c r="W22" i="93"/>
  <c r="W23" i="93"/>
  <c r="W24" i="93"/>
  <c r="W25" i="93"/>
  <c r="W26" i="93"/>
  <c r="W27" i="93"/>
  <c r="W28" i="93"/>
  <c r="W29" i="93"/>
  <c r="W30" i="93"/>
  <c r="W31" i="93"/>
  <c r="W32" i="93"/>
  <c r="W33" i="93"/>
  <c r="W34" i="93"/>
  <c r="W35" i="93"/>
  <c r="W36" i="93"/>
  <c r="W37" i="93"/>
  <c r="W38" i="93"/>
  <c r="W39" i="93"/>
  <c r="W40" i="93"/>
  <c r="W41" i="93"/>
  <c r="W42" i="93"/>
  <c r="W43" i="93"/>
  <c r="W44" i="93"/>
  <c r="W45" i="93"/>
  <c r="W46" i="93"/>
  <c r="W47" i="93"/>
  <c r="W48" i="93"/>
  <c r="W49" i="93"/>
  <c r="W50" i="93"/>
  <c r="W51" i="93"/>
  <c r="W52" i="93"/>
  <c r="W53" i="93"/>
  <c r="W54" i="93"/>
  <c r="W55" i="93"/>
  <c r="W56" i="93"/>
  <c r="W57" i="93"/>
  <c r="W58" i="93"/>
  <c r="W59" i="93"/>
  <c r="W60" i="93"/>
  <c r="W61" i="93"/>
  <c r="W62" i="93"/>
  <c r="W63" i="93"/>
  <c r="W64" i="93"/>
  <c r="W65" i="93"/>
  <c r="W66" i="93"/>
  <c r="W67" i="93"/>
  <c r="W68" i="93"/>
  <c r="W69" i="93"/>
  <c r="W70" i="93"/>
  <c r="W71" i="93"/>
  <c r="W72" i="93"/>
  <c r="W73" i="93"/>
  <c r="W74" i="93"/>
  <c r="W75" i="93"/>
  <c r="W76" i="93"/>
  <c r="W77" i="93"/>
  <c r="W78" i="93"/>
  <c r="W79" i="93"/>
  <c r="W80" i="93"/>
  <c r="W81" i="93"/>
  <c r="W82" i="93"/>
  <c r="W83" i="93"/>
  <c r="W84" i="93"/>
  <c r="W85" i="93"/>
  <c r="W86" i="93"/>
  <c r="W87" i="93"/>
  <c r="W88" i="93"/>
  <c r="W89" i="93"/>
  <c r="W90" i="93"/>
  <c r="W91" i="93"/>
  <c r="W92" i="93"/>
  <c r="W93" i="93"/>
  <c r="W94" i="93"/>
  <c r="W95" i="93"/>
  <c r="W96" i="93"/>
  <c r="W97" i="93"/>
  <c r="W98" i="93"/>
  <c r="W99" i="93"/>
  <c r="W100" i="93"/>
  <c r="W101" i="93"/>
  <c r="W102" i="93"/>
  <c r="W103" i="93"/>
  <c r="W104" i="93"/>
  <c r="W105" i="93"/>
  <c r="W106" i="93"/>
  <c r="W107" i="93"/>
  <c r="W108" i="93"/>
  <c r="W109" i="93"/>
  <c r="W110" i="93"/>
  <c r="W111" i="93"/>
  <c r="W112" i="93"/>
  <c r="W113" i="93"/>
  <c r="W114" i="93"/>
  <c r="W115" i="93"/>
  <c r="W116" i="93"/>
  <c r="W117" i="93"/>
  <c r="W118" i="93"/>
  <c r="W119" i="93"/>
  <c r="W120" i="93"/>
  <c r="W121" i="93"/>
  <c r="W122" i="93"/>
  <c r="W123" i="93"/>
  <c r="W124" i="93"/>
  <c r="W125" i="93"/>
  <c r="W126" i="93"/>
  <c r="W127" i="93"/>
  <c r="W128" i="93"/>
  <c r="W129" i="93"/>
  <c r="W130" i="93"/>
  <c r="W131" i="93"/>
  <c r="W132" i="93"/>
  <c r="W133" i="93"/>
  <c r="W134" i="93"/>
  <c r="W135" i="93"/>
  <c r="W136" i="93"/>
  <c r="W137" i="93"/>
  <c r="W138" i="93"/>
  <c r="W139" i="93"/>
  <c r="W140" i="93"/>
  <c r="W141" i="93"/>
  <c r="W142" i="93"/>
  <c r="W143" i="93"/>
  <c r="W144" i="93"/>
  <c r="W145" i="93"/>
  <c r="W146" i="93"/>
  <c r="W147" i="93"/>
  <c r="W148" i="93"/>
  <c r="W149" i="93"/>
  <c r="W150" i="93"/>
  <c r="W151" i="93"/>
  <c r="W152" i="93"/>
  <c r="W153" i="93"/>
  <c r="W154" i="93"/>
  <c r="W155" i="93"/>
  <c r="W156" i="93"/>
  <c r="W157" i="93"/>
  <c r="W158" i="93"/>
  <c r="W159" i="93"/>
  <c r="W160" i="93"/>
  <c r="W161" i="93"/>
  <c r="W162" i="93"/>
  <c r="W163" i="93"/>
  <c r="W164" i="93"/>
  <c r="W165" i="93"/>
  <c r="W166" i="93"/>
  <c r="W167" i="93"/>
  <c r="W168" i="93"/>
  <c r="W169" i="93"/>
  <c r="W170" i="93"/>
  <c r="W171" i="93"/>
  <c r="W172" i="93"/>
  <c r="W173" i="93"/>
  <c r="W174" i="93"/>
  <c r="W175" i="93"/>
  <c r="W176" i="93"/>
  <c r="W177" i="93"/>
  <c r="W178" i="93"/>
  <c r="W179" i="93"/>
  <c r="W180" i="93"/>
  <c r="W181" i="93"/>
  <c r="W182" i="93"/>
  <c r="W183" i="93"/>
  <c r="W184" i="93"/>
  <c r="W185" i="93"/>
  <c r="W186" i="93"/>
  <c r="W187" i="93"/>
  <c r="W188" i="93"/>
  <c r="W189" i="93"/>
  <c r="W190" i="93"/>
  <c r="W191" i="93"/>
  <c r="W192" i="93"/>
  <c r="W193" i="93"/>
  <c r="W194" i="93"/>
  <c r="W195" i="93"/>
  <c r="W196" i="93"/>
  <c r="W197" i="93"/>
  <c r="W198" i="93"/>
  <c r="W199" i="93"/>
  <c r="W200" i="93"/>
  <c r="W201" i="93"/>
  <c r="W202" i="93"/>
  <c r="W203" i="93"/>
  <c r="W204" i="93"/>
  <c r="W205" i="93"/>
  <c r="W206" i="93"/>
  <c r="W207" i="93"/>
  <c r="W208" i="93"/>
  <c r="W209" i="93"/>
  <c r="W210" i="93"/>
  <c r="W211" i="93"/>
  <c r="W212" i="93"/>
  <c r="W213" i="93"/>
  <c r="W214" i="93"/>
  <c r="W215" i="93"/>
  <c r="W216" i="93"/>
  <c r="W217" i="93"/>
  <c r="W218" i="93"/>
  <c r="W219" i="93"/>
  <c r="W220" i="93"/>
  <c r="W221" i="93"/>
  <c r="W222" i="93"/>
  <c r="W223" i="93"/>
  <c r="W224" i="93"/>
  <c r="W225" i="93"/>
  <c r="W226" i="93"/>
  <c r="W227" i="93"/>
  <c r="W228" i="93"/>
  <c r="W229" i="93"/>
  <c r="W230" i="93"/>
  <c r="W231" i="93"/>
  <c r="W232" i="93"/>
  <c r="W233" i="93"/>
  <c r="W234" i="93"/>
  <c r="W235" i="93"/>
  <c r="W236" i="93"/>
  <c r="W237" i="93"/>
  <c r="W238" i="93"/>
  <c r="W239" i="93"/>
  <c r="W240" i="93"/>
  <c r="W241" i="93"/>
  <c r="W242" i="93"/>
  <c r="W243" i="93"/>
  <c r="W244" i="93"/>
  <c r="W245" i="93"/>
  <c r="W246" i="93"/>
  <c r="W247" i="93"/>
  <c r="W248" i="93"/>
  <c r="W249" i="93"/>
  <c r="W250" i="93"/>
  <c r="W251" i="93"/>
  <c r="W252" i="93"/>
  <c r="W253" i="93"/>
  <c r="W254" i="93"/>
  <c r="W255" i="93"/>
  <c r="W256" i="93"/>
  <c r="W257" i="93"/>
  <c r="W258" i="93"/>
  <c r="W259" i="93"/>
  <c r="W260" i="93"/>
  <c r="W261" i="93"/>
  <c r="W262" i="93"/>
  <c r="W263" i="93"/>
  <c r="W264" i="93"/>
  <c r="W265" i="93"/>
  <c r="W266" i="93"/>
  <c r="W267" i="93"/>
  <c r="W268" i="93"/>
  <c r="W269" i="93"/>
  <c r="W270" i="93"/>
  <c r="W271" i="93"/>
  <c r="W272" i="93"/>
  <c r="W273" i="93"/>
  <c r="W274" i="93"/>
  <c r="W275" i="93"/>
  <c r="W276" i="93"/>
  <c r="W277" i="93"/>
  <c r="W278" i="93"/>
  <c r="W279" i="93"/>
  <c r="W280" i="93"/>
  <c r="W281" i="93"/>
  <c r="W282" i="93"/>
  <c r="W283" i="93"/>
  <c r="W284" i="93"/>
  <c r="W285" i="93"/>
  <c r="W286" i="93"/>
  <c r="W287" i="93"/>
  <c r="W288" i="93"/>
  <c r="W289" i="93"/>
  <c r="W290" i="93"/>
  <c r="W291" i="93"/>
  <c r="W292" i="93"/>
  <c r="W293" i="93"/>
  <c r="W295" i="93"/>
  <c r="W296" i="93"/>
  <c r="W297" i="93"/>
  <c r="W298" i="93"/>
  <c r="W299" i="93"/>
  <c r="W300" i="93"/>
  <c r="W301" i="93"/>
  <c r="W302" i="93"/>
  <c r="W303" i="93"/>
  <c r="W304" i="93"/>
  <c r="W305" i="93"/>
  <c r="W306" i="93"/>
  <c r="W307" i="93"/>
  <c r="W308" i="93"/>
  <c r="W309" i="93"/>
  <c r="W310" i="93"/>
  <c r="W311" i="93"/>
  <c r="W312" i="93"/>
  <c r="W313" i="93"/>
  <c r="W314" i="93"/>
  <c r="W315" i="93"/>
  <c r="W316" i="93"/>
  <c r="W317" i="93"/>
  <c r="W318" i="93"/>
  <c r="W319" i="93"/>
  <c r="W320" i="93"/>
  <c r="W321" i="93"/>
  <c r="W322" i="93"/>
  <c r="W323" i="93"/>
  <c r="W324" i="93"/>
  <c r="W325" i="93"/>
  <c r="W326" i="93"/>
  <c r="W327" i="93"/>
  <c r="W328" i="93"/>
  <c r="W329" i="93"/>
  <c r="W330" i="93"/>
  <c r="W331" i="93"/>
  <c r="W332" i="93"/>
  <c r="W333" i="93"/>
  <c r="W334" i="93"/>
  <c r="W335" i="93"/>
  <c r="W336" i="93"/>
  <c r="W337" i="93"/>
  <c r="W338" i="93"/>
  <c r="W339" i="93"/>
  <c r="W340" i="93"/>
  <c r="W341" i="93"/>
  <c r="W342" i="93"/>
  <c r="W343" i="93"/>
  <c r="W344" i="93"/>
  <c r="W345" i="93"/>
  <c r="W346" i="93"/>
  <c r="W347" i="93"/>
  <c r="W348" i="93"/>
  <c r="W349" i="93"/>
  <c r="W350" i="93"/>
  <c r="W351" i="93"/>
  <c r="W352" i="93"/>
  <c r="W353" i="93"/>
  <c r="W354" i="93"/>
  <c r="W355" i="93"/>
  <c r="W356" i="93"/>
  <c r="W357" i="93"/>
  <c r="W358" i="93"/>
  <c r="W359" i="93"/>
  <c r="W360" i="93"/>
  <c r="W361" i="93"/>
  <c r="W362" i="93"/>
  <c r="W363" i="93"/>
  <c r="W364" i="93"/>
  <c r="W365" i="93"/>
  <c r="W366" i="93"/>
  <c r="W367" i="93"/>
  <c r="W368" i="93"/>
  <c r="W369" i="93"/>
  <c r="W370" i="93"/>
  <c r="W371" i="93"/>
  <c r="W372" i="93"/>
  <c r="W373" i="93"/>
  <c r="W374" i="93"/>
  <c r="W375" i="93"/>
  <c r="W376" i="93"/>
  <c r="W377" i="93"/>
  <c r="W378" i="93"/>
  <c r="W379" i="93"/>
  <c r="W380" i="93"/>
  <c r="W381" i="93"/>
  <c r="W382" i="93"/>
  <c r="W383" i="93"/>
  <c r="W384" i="93"/>
  <c r="W385" i="93"/>
  <c r="W386" i="93"/>
  <c r="W387" i="93"/>
  <c r="W388" i="93"/>
  <c r="W389" i="93"/>
  <c r="W390" i="93"/>
  <c r="W391" i="93"/>
  <c r="W392" i="93"/>
  <c r="W393" i="93"/>
  <c r="W394" i="93"/>
  <c r="W395" i="93"/>
  <c r="W396" i="93"/>
  <c r="W397" i="93"/>
  <c r="W398" i="93"/>
  <c r="W399" i="93"/>
  <c r="W400" i="93"/>
  <c r="W401" i="93"/>
  <c r="W402" i="93"/>
  <c r="W403" i="93"/>
  <c r="W404" i="93"/>
  <c r="W405" i="93"/>
  <c r="W406" i="93"/>
  <c r="W407" i="93"/>
  <c r="W408" i="93"/>
  <c r="W409" i="93"/>
  <c r="W410" i="93"/>
  <c r="W411" i="93"/>
  <c r="W412" i="93"/>
  <c r="W413" i="93"/>
  <c r="W414" i="93"/>
  <c r="W415" i="93"/>
  <c r="W416" i="93"/>
  <c r="W417" i="93"/>
  <c r="W418" i="93"/>
  <c r="W419" i="93"/>
  <c r="W420" i="93"/>
  <c r="W421" i="93"/>
  <c r="W422" i="93"/>
  <c r="W423" i="93"/>
  <c r="W424" i="93"/>
  <c r="W425" i="93"/>
  <c r="W426" i="93"/>
  <c r="W427" i="93"/>
  <c r="W428" i="93"/>
  <c r="W429" i="93"/>
  <c r="W430" i="93"/>
  <c r="W431" i="93"/>
  <c r="W432" i="93"/>
  <c r="W433" i="93"/>
  <c r="W434" i="93"/>
  <c r="W435" i="93"/>
  <c r="W436" i="93"/>
  <c r="W437" i="93"/>
  <c r="W438" i="93"/>
  <c r="W439" i="93"/>
  <c r="W440" i="93"/>
  <c r="W441" i="93"/>
  <c r="W442" i="93"/>
  <c r="W443" i="93"/>
  <c r="W444" i="93"/>
  <c r="W445" i="93"/>
  <c r="W446" i="93"/>
  <c r="W447" i="93"/>
  <c r="W448" i="93"/>
  <c r="W449" i="93"/>
  <c r="W450" i="93"/>
  <c r="W451" i="93"/>
  <c r="W452" i="93"/>
  <c r="W453" i="93"/>
  <c r="W454" i="93"/>
  <c r="W455" i="93"/>
  <c r="W456" i="93"/>
  <c r="W457" i="93"/>
  <c r="W458" i="93"/>
  <c r="W459" i="93"/>
  <c r="W460" i="93"/>
  <c r="W461" i="93"/>
  <c r="W462" i="93"/>
  <c r="W463" i="93"/>
  <c r="W464" i="93"/>
  <c r="W465" i="93"/>
  <c r="W466" i="93"/>
  <c r="W467" i="93"/>
  <c r="W468" i="93"/>
  <c r="W469" i="93"/>
  <c r="W470" i="93"/>
  <c r="W471" i="93"/>
  <c r="W472" i="93"/>
  <c r="W473" i="93"/>
  <c r="W474" i="93"/>
  <c r="W475" i="93"/>
  <c r="W476" i="93"/>
  <c r="W477" i="93"/>
  <c r="W478" i="93"/>
  <c r="W479" i="93"/>
  <c r="W480" i="93"/>
  <c r="W481" i="93"/>
  <c r="W482" i="93"/>
  <c r="W483" i="93"/>
  <c r="W484" i="93"/>
  <c r="W485" i="93"/>
  <c r="W486" i="93"/>
  <c r="W487" i="93"/>
  <c r="W488" i="93"/>
  <c r="W489" i="93"/>
  <c r="W490" i="93"/>
  <c r="W491" i="93"/>
  <c r="W492" i="93"/>
  <c r="W493" i="93"/>
  <c r="W494" i="93"/>
  <c r="W495" i="93"/>
  <c r="W496" i="93"/>
  <c r="W497" i="93"/>
  <c r="W498" i="93"/>
  <c r="W499" i="93"/>
  <c r="W500" i="93"/>
  <c r="W501" i="93"/>
  <c r="W502" i="93"/>
  <c r="W503" i="93"/>
  <c r="W504" i="93"/>
  <c r="W505" i="93"/>
  <c r="W506" i="93"/>
  <c r="W507" i="93"/>
  <c r="W508" i="93"/>
  <c r="W509" i="93"/>
  <c r="W510" i="93"/>
  <c r="W511" i="93"/>
  <c r="W512" i="93"/>
  <c r="W513" i="93"/>
  <c r="W514" i="93"/>
  <c r="W515" i="93"/>
  <c r="W516" i="93"/>
  <c r="W517" i="93"/>
  <c r="W518" i="93"/>
  <c r="W519" i="93"/>
  <c r="W520" i="93"/>
  <c r="W521" i="93"/>
  <c r="W522" i="93"/>
  <c r="W523" i="93"/>
  <c r="W524" i="93"/>
  <c r="W525" i="93"/>
  <c r="W526" i="93"/>
  <c r="W527" i="93"/>
  <c r="W528" i="93"/>
  <c r="W529" i="93"/>
  <c r="W530" i="93"/>
  <c r="W531" i="93"/>
  <c r="W532" i="93"/>
  <c r="W533" i="93"/>
  <c r="W534" i="93"/>
  <c r="W535" i="93"/>
  <c r="W536" i="93"/>
  <c r="W537" i="93"/>
  <c r="W538" i="93"/>
  <c r="W539" i="93"/>
  <c r="W540" i="93"/>
  <c r="W541" i="93"/>
  <c r="W542" i="93"/>
  <c r="W543" i="93"/>
  <c r="W544" i="93"/>
  <c r="W545" i="93"/>
  <c r="W546" i="93"/>
  <c r="W547" i="93"/>
  <c r="W548" i="93"/>
  <c r="W549" i="93"/>
  <c r="W550" i="93"/>
  <c r="W551" i="93"/>
  <c r="W552" i="93"/>
  <c r="W553" i="93"/>
  <c r="W554" i="93"/>
  <c r="W555" i="93"/>
  <c r="W556" i="93"/>
  <c r="W557" i="93"/>
  <c r="W558" i="93"/>
  <c r="W559" i="93"/>
  <c r="W560" i="93"/>
  <c r="W561" i="93"/>
  <c r="W562" i="93"/>
  <c r="W563" i="93"/>
  <c r="W564" i="93"/>
  <c r="W565" i="93"/>
  <c r="W566" i="93"/>
  <c r="W567" i="93"/>
  <c r="W568" i="93"/>
  <c r="W569" i="93"/>
  <c r="W570" i="93"/>
  <c r="W571" i="93"/>
  <c r="W572" i="93"/>
  <c r="W573" i="93"/>
  <c r="W574" i="93"/>
  <c r="W575" i="93"/>
  <c r="W576" i="93"/>
  <c r="W577" i="93"/>
  <c r="W578" i="93"/>
  <c r="W6" i="93"/>
  <c r="V7" i="93"/>
  <c r="V8" i="93"/>
  <c r="V9" i="93"/>
  <c r="V10" i="93"/>
  <c r="V11" i="93"/>
  <c r="V12" i="93"/>
  <c r="V13" i="93"/>
  <c r="V14" i="93"/>
  <c r="V15" i="93"/>
  <c r="V16" i="93"/>
  <c r="V17" i="93"/>
  <c r="V18" i="93"/>
  <c r="V19" i="93"/>
  <c r="V20" i="93"/>
  <c r="V21" i="93"/>
  <c r="V22" i="93"/>
  <c r="V23" i="93"/>
  <c r="V24" i="93"/>
  <c r="V25" i="93"/>
  <c r="V26" i="93"/>
  <c r="V27" i="93"/>
  <c r="V28" i="93"/>
  <c r="V29" i="93"/>
  <c r="V30" i="93"/>
  <c r="V31" i="93"/>
  <c r="V32" i="93"/>
  <c r="V33" i="93"/>
  <c r="V34" i="93"/>
  <c r="V35" i="93"/>
  <c r="V36" i="93"/>
  <c r="V37" i="93"/>
  <c r="V38" i="93"/>
  <c r="V39" i="93"/>
  <c r="V40" i="93"/>
  <c r="V41" i="93"/>
  <c r="V42" i="93"/>
  <c r="V43" i="93"/>
  <c r="V44" i="93"/>
  <c r="V45" i="93"/>
  <c r="V46" i="93"/>
  <c r="V47" i="93"/>
  <c r="V48" i="93"/>
  <c r="V49" i="93"/>
  <c r="V50" i="93"/>
  <c r="V51" i="93"/>
  <c r="V52" i="93"/>
  <c r="V53" i="93"/>
  <c r="V54" i="93"/>
  <c r="V55" i="93"/>
  <c r="V56" i="93"/>
  <c r="V57" i="93"/>
  <c r="V58" i="93"/>
  <c r="V59" i="93"/>
  <c r="V60" i="93"/>
  <c r="V61" i="93"/>
  <c r="V62" i="93"/>
  <c r="V63" i="93"/>
  <c r="V64" i="93"/>
  <c r="V65" i="93"/>
  <c r="V66" i="93"/>
  <c r="V67" i="93"/>
  <c r="V68" i="93"/>
  <c r="V69" i="93"/>
  <c r="V70" i="93"/>
  <c r="V71" i="93"/>
  <c r="V72" i="93"/>
  <c r="V73" i="93"/>
  <c r="V74" i="93"/>
  <c r="V75" i="93"/>
  <c r="V76" i="93"/>
  <c r="V77" i="93"/>
  <c r="V78" i="93"/>
  <c r="V79" i="93"/>
  <c r="V80" i="93"/>
  <c r="V81" i="93"/>
  <c r="V82" i="93"/>
  <c r="V83" i="93"/>
  <c r="V84" i="93"/>
  <c r="V85" i="93"/>
  <c r="V86" i="93"/>
  <c r="V87" i="93"/>
  <c r="V88" i="93"/>
  <c r="V89" i="93"/>
  <c r="V90" i="93"/>
  <c r="V91" i="93"/>
  <c r="V92" i="93"/>
  <c r="V93" i="93"/>
  <c r="V94" i="93"/>
  <c r="V95" i="93"/>
  <c r="V96" i="93"/>
  <c r="V97" i="93"/>
  <c r="V98" i="93"/>
  <c r="V99" i="93"/>
  <c r="V100" i="93"/>
  <c r="V101" i="93"/>
  <c r="V102" i="93"/>
  <c r="V103" i="93"/>
  <c r="V104" i="93"/>
  <c r="V105" i="93"/>
  <c r="V106" i="93"/>
  <c r="V107" i="93"/>
  <c r="V108" i="93"/>
  <c r="V109" i="93"/>
  <c r="V110" i="93"/>
  <c r="V111" i="93"/>
  <c r="V112" i="93"/>
  <c r="V113" i="93"/>
  <c r="V114" i="93"/>
  <c r="V115" i="93"/>
  <c r="V116" i="93"/>
  <c r="V117" i="93"/>
  <c r="V118" i="93"/>
  <c r="V119" i="93"/>
  <c r="V120" i="93"/>
  <c r="V121" i="93"/>
  <c r="V122" i="93"/>
  <c r="V123" i="93"/>
  <c r="V124" i="93"/>
  <c r="V125" i="93"/>
  <c r="V126" i="93"/>
  <c r="V127" i="93"/>
  <c r="V128" i="93"/>
  <c r="V129" i="93"/>
  <c r="V130" i="93"/>
  <c r="V131" i="93"/>
  <c r="V132" i="93"/>
  <c r="V133" i="93"/>
  <c r="V134" i="93"/>
  <c r="V135" i="93"/>
  <c r="V136" i="93"/>
  <c r="V137" i="93"/>
  <c r="V138" i="93"/>
  <c r="V139" i="93"/>
  <c r="V140" i="93"/>
  <c r="V141" i="93"/>
  <c r="V142" i="93"/>
  <c r="V143" i="93"/>
  <c r="V144" i="93"/>
  <c r="V145" i="93"/>
  <c r="V146" i="93"/>
  <c r="V147" i="93"/>
  <c r="V148" i="93"/>
  <c r="V149" i="93"/>
  <c r="V150" i="93"/>
  <c r="V151" i="93"/>
  <c r="V152" i="93"/>
  <c r="V153" i="93"/>
  <c r="V154" i="93"/>
  <c r="V155" i="93"/>
  <c r="V156" i="93"/>
  <c r="V157" i="93"/>
  <c r="V158" i="93"/>
  <c r="V159" i="93"/>
  <c r="V160" i="93"/>
  <c r="V161" i="93"/>
  <c r="V162" i="93"/>
  <c r="V163" i="93"/>
  <c r="V164" i="93"/>
  <c r="V165" i="93"/>
  <c r="V166" i="93"/>
  <c r="V167" i="93"/>
  <c r="V168" i="93"/>
  <c r="V169" i="93"/>
  <c r="V170" i="93"/>
  <c r="V171" i="93"/>
  <c r="V172" i="93"/>
  <c r="V173" i="93"/>
  <c r="V174" i="93"/>
  <c r="V175" i="93"/>
  <c r="V176" i="93"/>
  <c r="V177" i="93"/>
  <c r="V178" i="93"/>
  <c r="V179" i="93"/>
  <c r="V180" i="93"/>
  <c r="V181" i="93"/>
  <c r="V182" i="93"/>
  <c r="V183" i="93"/>
  <c r="V184" i="93"/>
  <c r="V185" i="93"/>
  <c r="V186" i="93"/>
  <c r="V187" i="93"/>
  <c r="V188" i="93"/>
  <c r="V189" i="93"/>
  <c r="V190" i="93"/>
  <c r="V191" i="93"/>
  <c r="V192" i="93"/>
  <c r="V193" i="93"/>
  <c r="V194" i="93"/>
  <c r="V195" i="93"/>
  <c r="V196" i="93"/>
  <c r="V197" i="93"/>
  <c r="V198" i="93"/>
  <c r="V199" i="93"/>
  <c r="V200" i="93"/>
  <c r="V201" i="93"/>
  <c r="V202" i="93"/>
  <c r="V203" i="93"/>
  <c r="V204" i="93"/>
  <c r="V205" i="93"/>
  <c r="V206" i="93"/>
  <c r="V207" i="93"/>
  <c r="V208" i="93"/>
  <c r="V209" i="93"/>
  <c r="V210" i="93"/>
  <c r="V211" i="93"/>
  <c r="V212" i="93"/>
  <c r="V213" i="93"/>
  <c r="V214" i="93"/>
  <c r="V215" i="93"/>
  <c r="V216" i="93"/>
  <c r="V217" i="93"/>
  <c r="V218" i="93"/>
  <c r="V219" i="93"/>
  <c r="V220" i="93"/>
  <c r="V221" i="93"/>
  <c r="V222" i="93"/>
  <c r="V223" i="93"/>
  <c r="V224" i="93"/>
  <c r="V225" i="93"/>
  <c r="V226" i="93"/>
  <c r="V227" i="93"/>
  <c r="V228" i="93"/>
  <c r="V229" i="93"/>
  <c r="V230" i="93"/>
  <c r="V231" i="93"/>
  <c r="V232" i="93"/>
  <c r="V233" i="93"/>
  <c r="V234" i="93"/>
  <c r="V235" i="93"/>
  <c r="V236" i="93"/>
  <c r="V237" i="93"/>
  <c r="V238" i="93"/>
  <c r="V239" i="93"/>
  <c r="V240" i="93"/>
  <c r="V241" i="93"/>
  <c r="V242" i="93"/>
  <c r="V243" i="93"/>
  <c r="V244" i="93"/>
  <c r="V245" i="93"/>
  <c r="V246" i="93"/>
  <c r="V247" i="93"/>
  <c r="V248" i="93"/>
  <c r="V249" i="93"/>
  <c r="V250" i="93"/>
  <c r="V251" i="93"/>
  <c r="V252" i="93"/>
  <c r="V253" i="93"/>
  <c r="V254" i="93"/>
  <c r="V255" i="93"/>
  <c r="V256" i="93"/>
  <c r="V257" i="93"/>
  <c r="V258" i="93"/>
  <c r="V259" i="93"/>
  <c r="V260" i="93"/>
  <c r="V261" i="93"/>
  <c r="V262" i="93"/>
  <c r="V263" i="93"/>
  <c r="V264" i="93"/>
  <c r="V265" i="93"/>
  <c r="V266" i="93"/>
  <c r="V267" i="93"/>
  <c r="V268" i="93"/>
  <c r="V269" i="93"/>
  <c r="V270" i="93"/>
  <c r="V271" i="93"/>
  <c r="V272" i="93"/>
  <c r="V273" i="93"/>
  <c r="V274" i="93"/>
  <c r="V275" i="93"/>
  <c r="V276" i="93"/>
  <c r="V277" i="93"/>
  <c r="V278" i="93"/>
  <c r="V279" i="93"/>
  <c r="V280" i="93"/>
  <c r="V281" i="93"/>
  <c r="V282" i="93"/>
  <c r="V283" i="93"/>
  <c r="V284" i="93"/>
  <c r="V285" i="93"/>
  <c r="V286" i="93"/>
  <c r="V287" i="93"/>
  <c r="V288" i="93"/>
  <c r="V289" i="93"/>
  <c r="V290" i="93"/>
  <c r="V291" i="93"/>
  <c r="V292" i="93"/>
  <c r="V293" i="93"/>
  <c r="V295" i="93"/>
  <c r="V296" i="93"/>
  <c r="V297" i="93"/>
  <c r="V298" i="93"/>
  <c r="V299" i="93"/>
  <c r="V300" i="93"/>
  <c r="V301" i="93"/>
  <c r="V302" i="93"/>
  <c r="V303" i="93"/>
  <c r="V304" i="93"/>
  <c r="V305" i="93"/>
  <c r="V306" i="93"/>
  <c r="V307" i="93"/>
  <c r="V308" i="93"/>
  <c r="V309" i="93"/>
  <c r="V310" i="93"/>
  <c r="V311" i="93"/>
  <c r="V312" i="93"/>
  <c r="V313" i="93"/>
  <c r="V314" i="93"/>
  <c r="V315" i="93"/>
  <c r="V316" i="93"/>
  <c r="V317" i="93"/>
  <c r="V318" i="93"/>
  <c r="V319" i="93"/>
  <c r="V320" i="93"/>
  <c r="V321" i="93"/>
  <c r="V322" i="93"/>
  <c r="V323" i="93"/>
  <c r="V324" i="93"/>
  <c r="V325" i="93"/>
  <c r="V326" i="93"/>
  <c r="V327" i="93"/>
  <c r="V328" i="93"/>
  <c r="V329" i="93"/>
  <c r="V330" i="93"/>
  <c r="V331" i="93"/>
  <c r="V332" i="93"/>
  <c r="V333" i="93"/>
  <c r="V334" i="93"/>
  <c r="V335" i="93"/>
  <c r="V336" i="93"/>
  <c r="V337" i="93"/>
  <c r="V338" i="93"/>
  <c r="V339" i="93"/>
  <c r="V340" i="93"/>
  <c r="V341" i="93"/>
  <c r="V342" i="93"/>
  <c r="V343" i="93"/>
  <c r="V344" i="93"/>
  <c r="V345" i="93"/>
  <c r="V346" i="93"/>
  <c r="V347" i="93"/>
  <c r="V348" i="93"/>
  <c r="V349" i="93"/>
  <c r="V350" i="93"/>
  <c r="V351" i="93"/>
  <c r="V352" i="93"/>
  <c r="V353" i="93"/>
  <c r="V354" i="93"/>
  <c r="V355" i="93"/>
  <c r="V356" i="93"/>
  <c r="V357" i="93"/>
  <c r="V358" i="93"/>
  <c r="V359" i="93"/>
  <c r="V360" i="93"/>
  <c r="V361" i="93"/>
  <c r="V362" i="93"/>
  <c r="V363" i="93"/>
  <c r="V364" i="93"/>
  <c r="V365" i="93"/>
  <c r="V366" i="93"/>
  <c r="V367" i="93"/>
  <c r="V368" i="93"/>
  <c r="V369" i="93"/>
  <c r="V370" i="93"/>
  <c r="V371" i="93"/>
  <c r="V372" i="93"/>
  <c r="V373" i="93"/>
  <c r="V374" i="93"/>
  <c r="V375" i="93"/>
  <c r="V376" i="93"/>
  <c r="V377" i="93"/>
  <c r="V378" i="93"/>
  <c r="V379" i="93"/>
  <c r="V380" i="93"/>
  <c r="V381" i="93"/>
  <c r="V382" i="93"/>
  <c r="V383" i="93"/>
  <c r="V384" i="93"/>
  <c r="V385" i="93"/>
  <c r="V386" i="93"/>
  <c r="V387" i="93"/>
  <c r="V388" i="93"/>
  <c r="V389" i="93"/>
  <c r="V390" i="93"/>
  <c r="V391" i="93"/>
  <c r="V392" i="93"/>
  <c r="V393" i="93"/>
  <c r="V394" i="93"/>
  <c r="V395" i="93"/>
  <c r="V396" i="93"/>
  <c r="V397" i="93"/>
  <c r="V398" i="93"/>
  <c r="V399" i="93"/>
  <c r="V400" i="93"/>
  <c r="V401" i="93"/>
  <c r="V402" i="93"/>
  <c r="V403" i="93"/>
  <c r="V404" i="93"/>
  <c r="V405" i="93"/>
  <c r="V406" i="93"/>
  <c r="V407" i="93"/>
  <c r="V408" i="93"/>
  <c r="V409" i="93"/>
  <c r="V410" i="93"/>
  <c r="V411" i="93"/>
  <c r="V412" i="93"/>
  <c r="V413" i="93"/>
  <c r="V414" i="93"/>
  <c r="V415" i="93"/>
  <c r="V416" i="93"/>
  <c r="V417" i="93"/>
  <c r="V418" i="93"/>
  <c r="V419" i="93"/>
  <c r="V420" i="93"/>
  <c r="V421" i="93"/>
  <c r="V422" i="93"/>
  <c r="V423" i="93"/>
  <c r="V424" i="93"/>
  <c r="V425" i="93"/>
  <c r="V426" i="93"/>
  <c r="V427" i="93"/>
  <c r="V428" i="93"/>
  <c r="V429" i="93"/>
  <c r="V430" i="93"/>
  <c r="V431" i="93"/>
  <c r="V432" i="93"/>
  <c r="V433" i="93"/>
  <c r="V434" i="93"/>
  <c r="V435" i="93"/>
  <c r="V436" i="93"/>
  <c r="V437" i="93"/>
  <c r="V438" i="93"/>
  <c r="V439" i="93"/>
  <c r="V440" i="93"/>
  <c r="V441" i="93"/>
  <c r="V442" i="93"/>
  <c r="V443" i="93"/>
  <c r="V444" i="93"/>
  <c r="V445" i="93"/>
  <c r="V446" i="93"/>
  <c r="V447" i="93"/>
  <c r="V448" i="93"/>
  <c r="V449" i="93"/>
  <c r="V450" i="93"/>
  <c r="V451" i="93"/>
  <c r="V452" i="93"/>
  <c r="V453" i="93"/>
  <c r="V454" i="93"/>
  <c r="V455" i="93"/>
  <c r="V456" i="93"/>
  <c r="V457" i="93"/>
  <c r="V458" i="93"/>
  <c r="V459" i="93"/>
  <c r="V460" i="93"/>
  <c r="V461" i="93"/>
  <c r="V462" i="93"/>
  <c r="V463" i="93"/>
  <c r="V464" i="93"/>
  <c r="V465" i="93"/>
  <c r="V466" i="93"/>
  <c r="V467" i="93"/>
  <c r="V468" i="93"/>
  <c r="V469" i="93"/>
  <c r="V470" i="93"/>
  <c r="V471" i="93"/>
  <c r="V472" i="93"/>
  <c r="V473" i="93"/>
  <c r="V474" i="93"/>
  <c r="V475" i="93"/>
  <c r="V476" i="93"/>
  <c r="V477" i="93"/>
  <c r="V478" i="93"/>
  <c r="V479" i="93"/>
  <c r="V480" i="93"/>
  <c r="V481" i="93"/>
  <c r="V482" i="93"/>
  <c r="V483" i="93"/>
  <c r="V484" i="93"/>
  <c r="V485" i="93"/>
  <c r="V486" i="93"/>
  <c r="V487" i="93"/>
  <c r="V488" i="93"/>
  <c r="V489" i="93"/>
  <c r="V490" i="93"/>
  <c r="V491" i="93"/>
  <c r="V492" i="93"/>
  <c r="V493" i="93"/>
  <c r="V494" i="93"/>
  <c r="V495" i="93"/>
  <c r="V496" i="93"/>
  <c r="V497" i="93"/>
  <c r="V498" i="93"/>
  <c r="V499" i="93"/>
  <c r="V500" i="93"/>
  <c r="V501" i="93"/>
  <c r="V502" i="93"/>
  <c r="V503" i="93"/>
  <c r="V504" i="93"/>
  <c r="V505" i="93"/>
  <c r="V506" i="93"/>
  <c r="V507" i="93"/>
  <c r="V508" i="93"/>
  <c r="V509" i="93"/>
  <c r="V510" i="93"/>
  <c r="V511" i="93"/>
  <c r="V512" i="93"/>
  <c r="V513" i="93"/>
  <c r="V514" i="93"/>
  <c r="V515" i="93"/>
  <c r="V516" i="93"/>
  <c r="V517" i="93"/>
  <c r="V518" i="93"/>
  <c r="V519" i="93"/>
  <c r="V520" i="93"/>
  <c r="V521" i="93"/>
  <c r="V522" i="93"/>
  <c r="V523" i="93"/>
  <c r="V524" i="93"/>
  <c r="V525" i="93"/>
  <c r="V526" i="93"/>
  <c r="V527" i="93"/>
  <c r="V528" i="93"/>
  <c r="V529" i="93"/>
  <c r="V530" i="93"/>
  <c r="V531" i="93"/>
  <c r="V532" i="93"/>
  <c r="V533" i="93"/>
  <c r="V534" i="93"/>
  <c r="V535" i="93"/>
  <c r="V536" i="93"/>
  <c r="V537" i="93"/>
  <c r="V538" i="93"/>
  <c r="V539" i="93"/>
  <c r="V540" i="93"/>
  <c r="V541" i="93"/>
  <c r="V542" i="93"/>
  <c r="V543" i="93"/>
  <c r="V544" i="93"/>
  <c r="V545" i="93"/>
  <c r="V546" i="93"/>
  <c r="V547" i="93"/>
  <c r="V548" i="93"/>
  <c r="V549" i="93"/>
  <c r="V550" i="93"/>
  <c r="V551" i="93"/>
  <c r="V552" i="93"/>
  <c r="V553" i="93"/>
  <c r="V554" i="93"/>
  <c r="V555" i="93"/>
  <c r="V556" i="93"/>
  <c r="V557" i="93"/>
  <c r="V558" i="93"/>
  <c r="V559" i="93"/>
  <c r="V560" i="93"/>
  <c r="V561" i="93"/>
  <c r="V562" i="93"/>
  <c r="V563" i="93"/>
  <c r="V564" i="93"/>
  <c r="V565" i="93"/>
  <c r="V566" i="93"/>
  <c r="V567" i="93"/>
  <c r="V568" i="93"/>
  <c r="V569" i="93"/>
  <c r="V570" i="93"/>
  <c r="V571" i="93"/>
  <c r="V572" i="93"/>
  <c r="V573" i="93"/>
  <c r="V574" i="93"/>
  <c r="V575" i="93"/>
  <c r="V576" i="93"/>
  <c r="V577" i="93"/>
  <c r="V578" i="93"/>
  <c r="V6" i="93"/>
  <c r="AI7" i="93" l="1"/>
  <c r="AI8" i="93"/>
  <c r="AI9" i="93"/>
  <c r="AI10" i="93"/>
  <c r="AI11" i="93"/>
  <c r="AI12" i="93"/>
  <c r="AI13" i="93"/>
  <c r="AI14" i="93"/>
  <c r="AI15" i="93"/>
  <c r="AI16" i="93"/>
  <c r="AI17" i="93"/>
  <c r="AI18" i="93"/>
  <c r="AI19" i="93"/>
  <c r="AI20" i="93"/>
  <c r="AI21" i="93"/>
  <c r="AI22" i="93"/>
  <c r="AI23" i="93"/>
  <c r="AI24" i="93"/>
  <c r="AI25" i="93"/>
  <c r="AI26" i="93"/>
  <c r="AI27" i="93"/>
  <c r="AI28" i="93"/>
  <c r="AI29" i="93"/>
  <c r="AI30" i="93"/>
  <c r="AI31" i="93"/>
  <c r="AI32" i="93"/>
  <c r="AI33" i="93"/>
  <c r="AI34" i="93"/>
  <c r="AI35" i="93"/>
  <c r="AI36" i="93"/>
  <c r="AI37" i="93"/>
  <c r="AI38" i="93"/>
  <c r="AI39" i="93"/>
  <c r="AI40" i="93"/>
  <c r="AI41" i="93"/>
  <c r="AI42" i="93"/>
  <c r="AI43" i="93"/>
  <c r="AI44" i="93"/>
  <c r="AI45" i="93"/>
  <c r="AI46" i="93"/>
  <c r="AI47" i="93"/>
  <c r="AI48" i="93"/>
  <c r="AI49" i="93"/>
  <c r="AI50" i="93"/>
  <c r="AI51" i="93"/>
  <c r="AI52" i="93"/>
  <c r="AI53" i="93"/>
  <c r="AI54" i="93"/>
  <c r="AI55" i="93"/>
  <c r="AI56" i="93"/>
  <c r="AI57" i="93"/>
  <c r="AI58" i="93"/>
  <c r="AI59" i="93"/>
  <c r="AI60" i="93"/>
  <c r="AI61" i="93"/>
  <c r="AI62" i="93"/>
  <c r="AI63" i="93"/>
  <c r="AI64" i="93"/>
  <c r="AI65" i="93"/>
  <c r="AI66" i="93"/>
  <c r="AI67" i="93"/>
  <c r="AI68" i="93"/>
  <c r="AI69" i="93"/>
  <c r="AI70" i="93"/>
  <c r="AI71" i="93"/>
  <c r="AI72" i="93"/>
  <c r="AI73" i="93"/>
  <c r="AI74" i="93"/>
  <c r="AI75" i="93"/>
  <c r="AI76" i="93"/>
  <c r="AI77" i="93"/>
  <c r="AI78" i="93"/>
  <c r="AI79" i="93"/>
  <c r="AI80" i="93"/>
  <c r="AI81" i="93"/>
  <c r="AI82" i="93"/>
  <c r="AI83" i="93"/>
  <c r="AI84" i="93"/>
  <c r="AI85" i="93"/>
  <c r="AI86" i="93"/>
  <c r="AI87" i="93"/>
  <c r="AI88" i="93"/>
  <c r="AI89" i="93"/>
  <c r="AI90" i="93"/>
  <c r="AI91" i="93"/>
  <c r="AI92" i="93"/>
  <c r="AI93" i="93"/>
  <c r="AI94" i="93"/>
  <c r="AI95" i="93"/>
  <c r="AI96" i="93"/>
  <c r="AI97" i="93"/>
  <c r="AI98" i="93"/>
  <c r="AI99" i="93"/>
  <c r="AI100" i="93"/>
  <c r="AI101" i="93"/>
  <c r="AI102" i="93"/>
  <c r="AI103" i="93"/>
  <c r="AI104" i="93"/>
  <c r="AI105" i="93"/>
  <c r="AI106" i="93"/>
  <c r="AI107" i="93"/>
  <c r="AI108" i="93"/>
  <c r="AI109" i="93"/>
  <c r="AI110" i="93"/>
  <c r="AI111" i="93"/>
  <c r="AI112" i="93"/>
  <c r="AI113" i="93"/>
  <c r="AI114" i="93"/>
  <c r="AI115" i="93"/>
  <c r="AI116" i="93"/>
  <c r="AI117" i="93"/>
  <c r="AI118" i="93"/>
  <c r="AI119" i="93"/>
  <c r="AI120" i="93"/>
  <c r="AI121" i="93"/>
  <c r="AI122" i="93"/>
  <c r="AI123" i="93"/>
  <c r="AI124" i="93"/>
  <c r="AI125" i="93"/>
  <c r="AI126" i="93"/>
  <c r="AI127" i="93"/>
  <c r="AI128" i="93"/>
  <c r="AI129" i="93"/>
  <c r="AI130" i="93"/>
  <c r="AI131" i="93"/>
  <c r="AI132" i="93"/>
  <c r="AI133" i="93"/>
  <c r="AI134" i="93"/>
  <c r="AI135" i="93"/>
  <c r="AI136" i="93"/>
  <c r="AI137" i="93"/>
  <c r="AI138" i="93"/>
  <c r="AI139" i="93"/>
  <c r="AI140" i="93"/>
  <c r="AI141" i="93"/>
  <c r="AI142" i="93"/>
  <c r="AI143" i="93"/>
  <c r="AI144" i="93"/>
  <c r="AI145" i="93"/>
  <c r="AI146" i="93"/>
  <c r="AI147" i="93"/>
  <c r="AI148" i="93"/>
  <c r="AI149" i="93"/>
  <c r="AI150" i="93"/>
  <c r="AI151" i="93"/>
  <c r="AI152" i="93"/>
  <c r="AI153" i="93"/>
  <c r="AI154" i="93"/>
  <c r="AI155" i="93"/>
  <c r="AI156" i="93"/>
  <c r="AI157" i="93"/>
  <c r="AI158" i="93"/>
  <c r="AI159" i="93"/>
  <c r="AI160" i="93"/>
  <c r="AI161" i="93"/>
  <c r="AI162" i="93"/>
  <c r="AI163" i="93"/>
  <c r="AI164" i="93"/>
  <c r="AI165" i="93"/>
  <c r="AI166" i="93"/>
  <c r="AI167" i="93"/>
  <c r="AI168" i="93"/>
  <c r="AI169" i="93"/>
  <c r="AI170" i="93"/>
  <c r="AI171" i="93"/>
  <c r="AI172" i="93"/>
  <c r="AI173" i="93"/>
  <c r="AI174" i="93"/>
  <c r="AI175" i="93"/>
  <c r="AI176" i="93"/>
  <c r="AI177" i="93"/>
  <c r="AI178" i="93"/>
  <c r="AI179" i="93"/>
  <c r="AI180" i="93"/>
  <c r="AI181" i="93"/>
  <c r="AI182" i="93"/>
  <c r="AI183" i="93"/>
  <c r="AI184" i="93"/>
  <c r="AI185" i="93"/>
  <c r="AI186" i="93"/>
  <c r="AI187" i="93"/>
  <c r="AI188" i="93"/>
  <c r="AI189" i="93"/>
  <c r="AI190" i="93"/>
  <c r="AI191" i="93"/>
  <c r="AI192" i="93"/>
  <c r="AI193" i="93"/>
  <c r="AI194" i="93"/>
  <c r="AI195" i="93"/>
  <c r="AI196" i="93"/>
  <c r="AI197" i="93"/>
  <c r="AI198" i="93"/>
  <c r="AI199" i="93"/>
  <c r="AI200" i="93"/>
  <c r="AI201" i="93"/>
  <c r="AI202" i="93"/>
  <c r="AI203" i="93"/>
  <c r="AI204" i="93"/>
  <c r="AI205" i="93"/>
  <c r="AI206" i="93"/>
  <c r="AI207" i="93"/>
  <c r="AI208" i="93"/>
  <c r="AI209" i="93"/>
  <c r="AI210" i="93"/>
  <c r="AI211" i="93"/>
  <c r="AI212" i="93"/>
  <c r="AI213" i="93"/>
  <c r="AI214" i="93"/>
  <c r="AI215" i="93"/>
  <c r="AI216" i="93"/>
  <c r="AI217" i="93"/>
  <c r="AI218" i="93"/>
  <c r="AI219" i="93"/>
  <c r="AI220" i="93"/>
  <c r="AI221" i="93"/>
  <c r="AI222" i="93"/>
  <c r="AI223" i="93"/>
  <c r="AI224" i="93"/>
  <c r="AI225" i="93"/>
  <c r="AI226" i="93"/>
  <c r="AI227" i="93"/>
  <c r="AI228" i="93"/>
  <c r="AI229" i="93"/>
  <c r="AI230" i="93"/>
  <c r="AI231" i="93"/>
  <c r="AI232" i="93"/>
  <c r="AI233" i="93"/>
  <c r="AI234" i="93"/>
  <c r="AI235" i="93"/>
  <c r="AI236" i="93"/>
  <c r="AI237" i="93"/>
  <c r="AI238" i="93"/>
  <c r="AI239" i="93"/>
  <c r="AI240" i="93"/>
  <c r="AI241" i="93"/>
  <c r="AI242" i="93"/>
  <c r="AI243" i="93"/>
  <c r="AI244" i="93"/>
  <c r="AI245" i="93"/>
  <c r="AI246" i="93"/>
  <c r="AI247" i="93"/>
  <c r="AI248" i="93"/>
  <c r="AI249" i="93"/>
  <c r="AI250" i="93"/>
  <c r="AI251" i="93"/>
  <c r="AI252" i="93"/>
  <c r="AI253" i="93"/>
  <c r="AI254" i="93"/>
  <c r="AI255" i="93"/>
  <c r="AI256" i="93"/>
  <c r="AI257" i="93"/>
  <c r="AI258" i="93"/>
  <c r="AI259" i="93"/>
  <c r="AI260" i="93"/>
  <c r="AI261" i="93"/>
  <c r="AI262" i="93"/>
  <c r="AI263" i="93"/>
  <c r="AI264" i="93"/>
  <c r="AI265" i="93"/>
  <c r="AI266" i="93"/>
  <c r="AI267" i="93"/>
  <c r="AI268" i="93"/>
  <c r="AI269" i="93"/>
  <c r="AI270" i="93"/>
  <c r="AI271" i="93"/>
  <c r="AI272" i="93"/>
  <c r="AI273" i="93"/>
  <c r="AI274" i="93"/>
  <c r="AI275" i="93"/>
  <c r="AI276" i="93"/>
  <c r="AI277" i="93"/>
  <c r="AI278" i="93"/>
  <c r="AI279" i="93"/>
  <c r="AI280" i="93"/>
  <c r="AI281" i="93"/>
  <c r="AI282" i="93"/>
  <c r="AI283" i="93"/>
  <c r="AI284" i="93"/>
  <c r="AI285" i="93"/>
  <c r="AI286" i="93"/>
  <c r="AI287" i="93"/>
  <c r="AI288" i="93"/>
  <c r="AI289" i="93"/>
  <c r="AI290" i="93"/>
  <c r="AI291" i="93"/>
  <c r="AI292" i="93"/>
  <c r="AI293" i="93"/>
  <c r="AI294" i="93"/>
  <c r="AI295" i="93"/>
  <c r="AI296" i="93"/>
  <c r="AI297" i="93"/>
  <c r="AI298" i="93"/>
  <c r="AI299" i="93"/>
  <c r="AI300" i="93"/>
  <c r="AI301" i="93"/>
  <c r="AI302" i="93"/>
  <c r="AI303" i="93"/>
  <c r="AI304" i="93"/>
  <c r="AI305" i="93"/>
  <c r="AI306" i="93"/>
  <c r="AI307" i="93"/>
  <c r="AI308" i="93"/>
  <c r="AI309" i="93"/>
  <c r="AI310" i="93"/>
  <c r="AI311" i="93"/>
  <c r="AI312" i="93"/>
  <c r="AI313" i="93"/>
  <c r="AI314" i="93"/>
  <c r="AI315" i="93"/>
  <c r="AI316" i="93"/>
  <c r="AI317" i="93"/>
  <c r="AI318" i="93"/>
  <c r="AI319" i="93"/>
  <c r="AI320" i="93"/>
  <c r="AI321" i="93"/>
  <c r="AI322" i="93"/>
  <c r="AI323" i="93"/>
  <c r="AI324" i="93"/>
  <c r="AI325" i="93"/>
  <c r="AI326" i="93"/>
  <c r="AI327" i="93"/>
  <c r="AI328" i="93"/>
  <c r="AI329" i="93"/>
  <c r="AI330" i="93"/>
  <c r="AI331" i="93"/>
  <c r="AI332" i="93"/>
  <c r="AI333" i="93"/>
  <c r="AI334" i="93"/>
  <c r="AI335" i="93"/>
  <c r="AI336" i="93"/>
  <c r="AI337" i="93"/>
  <c r="AI338" i="93"/>
  <c r="AI339" i="93"/>
  <c r="AI340" i="93"/>
  <c r="AI341" i="93"/>
  <c r="AI342" i="93"/>
  <c r="AI343" i="93"/>
  <c r="AI344" i="93"/>
  <c r="AI345" i="93"/>
  <c r="AI346" i="93"/>
  <c r="AI347" i="93"/>
  <c r="AI348" i="93"/>
  <c r="AI349" i="93"/>
  <c r="AI350" i="93"/>
  <c r="AI351" i="93"/>
  <c r="AI352" i="93"/>
  <c r="AI353" i="93"/>
  <c r="AI354" i="93"/>
  <c r="AI355" i="93"/>
  <c r="AI356" i="93"/>
  <c r="AI357" i="93"/>
  <c r="AI358" i="93"/>
  <c r="AI359" i="93"/>
  <c r="AI360" i="93"/>
  <c r="AI361" i="93"/>
  <c r="AI362" i="93"/>
  <c r="AI363" i="93"/>
  <c r="AI364" i="93"/>
  <c r="AI365" i="93"/>
  <c r="AI366" i="93"/>
  <c r="AI367" i="93"/>
  <c r="AI368" i="93"/>
  <c r="AI369" i="93"/>
  <c r="AI370" i="93"/>
  <c r="AI371" i="93"/>
  <c r="AI372" i="93"/>
  <c r="AI373" i="93"/>
  <c r="AI374" i="93"/>
  <c r="AI375" i="93"/>
  <c r="AI376" i="93"/>
  <c r="AI377" i="93"/>
  <c r="AI378" i="93"/>
  <c r="AI379" i="93"/>
  <c r="AI380" i="93"/>
  <c r="AI381" i="93"/>
  <c r="AI382" i="93"/>
  <c r="AI383" i="93"/>
  <c r="AI384" i="93"/>
  <c r="AI385" i="93"/>
  <c r="AI386" i="93"/>
  <c r="AI387" i="93"/>
  <c r="AI388" i="93"/>
  <c r="AI389" i="93"/>
  <c r="AI390" i="93"/>
  <c r="AI391" i="93"/>
  <c r="AI392" i="93"/>
  <c r="AI393" i="93"/>
  <c r="AI394" i="93"/>
  <c r="AI395" i="93"/>
  <c r="AI396" i="93"/>
  <c r="AI397" i="93"/>
  <c r="AI398" i="93"/>
  <c r="AI399" i="93"/>
  <c r="AI400" i="93"/>
  <c r="AI401" i="93"/>
  <c r="AI402" i="93"/>
  <c r="AI403" i="93"/>
  <c r="AI404" i="93"/>
  <c r="AI405" i="93"/>
  <c r="AI406" i="93"/>
  <c r="AI407" i="93"/>
  <c r="AI408" i="93"/>
  <c r="AI409" i="93"/>
  <c r="AI410" i="93"/>
  <c r="AI411" i="93"/>
  <c r="AI412" i="93"/>
  <c r="AI413" i="93"/>
  <c r="AI414" i="93"/>
  <c r="AI415" i="93"/>
  <c r="AI416" i="93"/>
  <c r="AI417" i="93"/>
  <c r="AI418" i="93"/>
  <c r="AI419" i="93"/>
  <c r="AI420" i="93"/>
  <c r="AI421" i="93"/>
  <c r="AI422" i="93"/>
  <c r="AI423" i="93"/>
  <c r="AI424" i="93"/>
  <c r="AI425" i="93"/>
  <c r="AI426" i="93"/>
  <c r="AI427" i="93"/>
  <c r="AI428" i="93"/>
  <c r="AI429" i="93"/>
  <c r="AI430" i="93"/>
  <c r="AI431" i="93"/>
  <c r="AI432" i="93"/>
  <c r="AI433" i="93"/>
  <c r="AI434" i="93"/>
  <c r="AI435" i="93"/>
  <c r="AI436" i="93"/>
  <c r="AI437" i="93"/>
  <c r="AI438" i="93"/>
  <c r="AI439" i="93"/>
  <c r="AI440" i="93"/>
  <c r="AI441" i="93"/>
  <c r="AI442" i="93"/>
  <c r="AI443" i="93"/>
  <c r="AI444" i="93"/>
  <c r="AI445" i="93"/>
  <c r="AI446" i="93"/>
  <c r="AI447" i="93"/>
  <c r="AI448" i="93"/>
  <c r="AI449" i="93"/>
  <c r="AI450" i="93"/>
  <c r="AI451" i="93"/>
  <c r="AI452" i="93"/>
  <c r="AI453" i="93"/>
  <c r="AI454" i="93"/>
  <c r="AI455" i="93"/>
  <c r="AI456" i="93"/>
  <c r="AI457" i="93"/>
  <c r="AI458" i="93"/>
  <c r="AI459" i="93"/>
  <c r="AI460" i="93"/>
  <c r="AI461" i="93"/>
  <c r="AI462" i="93"/>
  <c r="AI463" i="93"/>
  <c r="AI464" i="93"/>
  <c r="AI465" i="93"/>
  <c r="AI466" i="93"/>
  <c r="AI467" i="93"/>
  <c r="AI468" i="93"/>
  <c r="AI469" i="93"/>
  <c r="AI470" i="93"/>
  <c r="AI471" i="93"/>
  <c r="AI472" i="93"/>
  <c r="AI473" i="93"/>
  <c r="AI474" i="93"/>
  <c r="AI475" i="93"/>
  <c r="AI476" i="93"/>
  <c r="AI477" i="93"/>
  <c r="AI478" i="93"/>
  <c r="AI479" i="93"/>
  <c r="AI480" i="93"/>
  <c r="AI481" i="93"/>
  <c r="AI482" i="93"/>
  <c r="AI483" i="93"/>
  <c r="AI484" i="93"/>
  <c r="AI485" i="93"/>
  <c r="AI486" i="93"/>
  <c r="AI487" i="93"/>
  <c r="AI488" i="93"/>
  <c r="AI489" i="93"/>
  <c r="AI490" i="93"/>
  <c r="AI491" i="93"/>
  <c r="AI492" i="93"/>
  <c r="AI493" i="93"/>
  <c r="AI494" i="93"/>
  <c r="AI495" i="93"/>
  <c r="AI496" i="93"/>
  <c r="AI497" i="93"/>
  <c r="AI498" i="93"/>
  <c r="AI499" i="93"/>
  <c r="AI500" i="93"/>
  <c r="AI501" i="93"/>
  <c r="AI502" i="93"/>
  <c r="AI503" i="93"/>
  <c r="AI504" i="93"/>
  <c r="AI505" i="93"/>
  <c r="AI506" i="93"/>
  <c r="AI507" i="93"/>
  <c r="AI508" i="93"/>
  <c r="AI509" i="93"/>
  <c r="AI510" i="93"/>
  <c r="AI511" i="93"/>
  <c r="AI512" i="93"/>
  <c r="AI513" i="93"/>
  <c r="AI514" i="93"/>
  <c r="AI515" i="93"/>
  <c r="AI516" i="93"/>
  <c r="AI517" i="93"/>
  <c r="AI518" i="93"/>
  <c r="AI519" i="93"/>
  <c r="AI520" i="93"/>
  <c r="AI521" i="93"/>
  <c r="AI522" i="93"/>
  <c r="AI523" i="93"/>
  <c r="AI524" i="93"/>
  <c r="AI525" i="93"/>
  <c r="AI526" i="93"/>
  <c r="AI527" i="93"/>
  <c r="AI528" i="93"/>
  <c r="AI529" i="93"/>
  <c r="AI530" i="93"/>
  <c r="AI531" i="93"/>
  <c r="AI532" i="93"/>
  <c r="AI533" i="93"/>
  <c r="AI534" i="93"/>
  <c r="AI535" i="93"/>
  <c r="AI536" i="93"/>
  <c r="AI537" i="93"/>
  <c r="AI538" i="93"/>
  <c r="AI539" i="93"/>
  <c r="AI540" i="93"/>
  <c r="AI541" i="93"/>
  <c r="AI542" i="93"/>
  <c r="AI543" i="93"/>
  <c r="AI544" i="93"/>
  <c r="AI545" i="93"/>
  <c r="AI546" i="93"/>
  <c r="AI547" i="93"/>
  <c r="AI548" i="93"/>
  <c r="AI549" i="93"/>
  <c r="AI550" i="93"/>
  <c r="AI551" i="93"/>
  <c r="AI552" i="93"/>
  <c r="AI553" i="93"/>
  <c r="AI554" i="93"/>
  <c r="AI555" i="93"/>
  <c r="AI556" i="93"/>
  <c r="AI557" i="93"/>
  <c r="AI558" i="93"/>
  <c r="AI559" i="93"/>
  <c r="AI560" i="93"/>
  <c r="AI561" i="93"/>
  <c r="AI562" i="93"/>
  <c r="AI563" i="93"/>
  <c r="AI564" i="93"/>
  <c r="AI565" i="93"/>
  <c r="AI566" i="93"/>
  <c r="AI567" i="93"/>
  <c r="AI568" i="93"/>
  <c r="AI569" i="93"/>
  <c r="AI570" i="93"/>
  <c r="AI571" i="93"/>
  <c r="AI572" i="93"/>
  <c r="AI573" i="93"/>
  <c r="AI574" i="93"/>
  <c r="AI575" i="93"/>
  <c r="AI576" i="93"/>
  <c r="AI577" i="93"/>
  <c r="AI578" i="93"/>
  <c r="AI6" i="93"/>
  <c r="AH7" i="93"/>
  <c r="AH8" i="93"/>
  <c r="AH9" i="93"/>
  <c r="AH10" i="93"/>
  <c r="AH11" i="93"/>
  <c r="AH12" i="93"/>
  <c r="AH13" i="93"/>
  <c r="AH14" i="93"/>
  <c r="AH15" i="93"/>
  <c r="AH16" i="93"/>
  <c r="AH17" i="93"/>
  <c r="AH18" i="93"/>
  <c r="AH19" i="93"/>
  <c r="AH20" i="93"/>
  <c r="AH21" i="93"/>
  <c r="AH22" i="93"/>
  <c r="AH23" i="93"/>
  <c r="AH24" i="93"/>
  <c r="AH25" i="93"/>
  <c r="AH26" i="93"/>
  <c r="AH27" i="93"/>
  <c r="AH28" i="93"/>
  <c r="AH29" i="93"/>
  <c r="AH30" i="93"/>
  <c r="AH31" i="93"/>
  <c r="AH32" i="93"/>
  <c r="AH33" i="93"/>
  <c r="AH34" i="93"/>
  <c r="AH35" i="93"/>
  <c r="AH36" i="93"/>
  <c r="AH37" i="93"/>
  <c r="AH38" i="93"/>
  <c r="AH39" i="93"/>
  <c r="AH40" i="93"/>
  <c r="AH41" i="93"/>
  <c r="AH42" i="93"/>
  <c r="AH43" i="93"/>
  <c r="AH44" i="93"/>
  <c r="AH45" i="93"/>
  <c r="AH46" i="93"/>
  <c r="AH47" i="93"/>
  <c r="AH48" i="93"/>
  <c r="AH49" i="93"/>
  <c r="AH50" i="93"/>
  <c r="AH51" i="93"/>
  <c r="AH52" i="93"/>
  <c r="AH53" i="93"/>
  <c r="AH54" i="93"/>
  <c r="AH55" i="93"/>
  <c r="AH56" i="93"/>
  <c r="AH57" i="93"/>
  <c r="AH58" i="93"/>
  <c r="AH59" i="93"/>
  <c r="AH60" i="93"/>
  <c r="AH61" i="93"/>
  <c r="AH62" i="93"/>
  <c r="AH63" i="93"/>
  <c r="AH64" i="93"/>
  <c r="AH65" i="93"/>
  <c r="AH66" i="93"/>
  <c r="AH67" i="93"/>
  <c r="AH68" i="93"/>
  <c r="AH69" i="93"/>
  <c r="AH70" i="93"/>
  <c r="AH71" i="93"/>
  <c r="AH72" i="93"/>
  <c r="AH73" i="93"/>
  <c r="AH74" i="93"/>
  <c r="AH75" i="93"/>
  <c r="AH76" i="93"/>
  <c r="AH77" i="93"/>
  <c r="AH78" i="93"/>
  <c r="AH79" i="93"/>
  <c r="AH80" i="93"/>
  <c r="AH81" i="93"/>
  <c r="AH82" i="93"/>
  <c r="AH83" i="93"/>
  <c r="AH84" i="93"/>
  <c r="AH85" i="93"/>
  <c r="AH86" i="93"/>
  <c r="AH87" i="93"/>
  <c r="AH88" i="93"/>
  <c r="AH89" i="93"/>
  <c r="AH90" i="93"/>
  <c r="AH91" i="93"/>
  <c r="AH92" i="93"/>
  <c r="AH93" i="93"/>
  <c r="AH94" i="93"/>
  <c r="AH95" i="93"/>
  <c r="AH96" i="93"/>
  <c r="AH97" i="93"/>
  <c r="AH98" i="93"/>
  <c r="AH99" i="93"/>
  <c r="AH100" i="93"/>
  <c r="AH101" i="93"/>
  <c r="AH102" i="93"/>
  <c r="AH103" i="93"/>
  <c r="AH104" i="93"/>
  <c r="AH105" i="93"/>
  <c r="AH106" i="93"/>
  <c r="AH107" i="93"/>
  <c r="AH108" i="93"/>
  <c r="AH109" i="93"/>
  <c r="AH110" i="93"/>
  <c r="AH111" i="93"/>
  <c r="AH112" i="93"/>
  <c r="AH113" i="93"/>
  <c r="AH114" i="93"/>
  <c r="AH115" i="93"/>
  <c r="AH116" i="93"/>
  <c r="AH117" i="93"/>
  <c r="AH118" i="93"/>
  <c r="AH119" i="93"/>
  <c r="AH120" i="93"/>
  <c r="AH121" i="93"/>
  <c r="AH122" i="93"/>
  <c r="AH123" i="93"/>
  <c r="AH124" i="93"/>
  <c r="AH125" i="93"/>
  <c r="AH126" i="93"/>
  <c r="AH127" i="93"/>
  <c r="AH128" i="93"/>
  <c r="AH129" i="93"/>
  <c r="AH130" i="93"/>
  <c r="AH131" i="93"/>
  <c r="AH132" i="93"/>
  <c r="AH133" i="93"/>
  <c r="AH134" i="93"/>
  <c r="AH135" i="93"/>
  <c r="AH136" i="93"/>
  <c r="AH137" i="93"/>
  <c r="AH138" i="93"/>
  <c r="AH139" i="93"/>
  <c r="AH140" i="93"/>
  <c r="AH141" i="93"/>
  <c r="AH142" i="93"/>
  <c r="AH143" i="93"/>
  <c r="AH144" i="93"/>
  <c r="AH145" i="93"/>
  <c r="AH146" i="93"/>
  <c r="AH147" i="93"/>
  <c r="AH148" i="93"/>
  <c r="AH149" i="93"/>
  <c r="AH150" i="93"/>
  <c r="AH151" i="93"/>
  <c r="AH152" i="93"/>
  <c r="AH153" i="93"/>
  <c r="AH154" i="93"/>
  <c r="AH155" i="93"/>
  <c r="AH156" i="93"/>
  <c r="AH157" i="93"/>
  <c r="AH158" i="93"/>
  <c r="AH159" i="93"/>
  <c r="AH160" i="93"/>
  <c r="AH161" i="93"/>
  <c r="AH162" i="93"/>
  <c r="AH163" i="93"/>
  <c r="AH164" i="93"/>
  <c r="AH165" i="93"/>
  <c r="AH166" i="93"/>
  <c r="AH167" i="93"/>
  <c r="AH168" i="93"/>
  <c r="AH169" i="93"/>
  <c r="AH170" i="93"/>
  <c r="AH171" i="93"/>
  <c r="AH172" i="93"/>
  <c r="AH173" i="93"/>
  <c r="AH174" i="93"/>
  <c r="AH175" i="93"/>
  <c r="AH176" i="93"/>
  <c r="AH177" i="93"/>
  <c r="AH178" i="93"/>
  <c r="AH179" i="93"/>
  <c r="AH180" i="93"/>
  <c r="AH181" i="93"/>
  <c r="AH182" i="93"/>
  <c r="AH183" i="93"/>
  <c r="AH184" i="93"/>
  <c r="AH185" i="93"/>
  <c r="AH186" i="93"/>
  <c r="AH187" i="93"/>
  <c r="AH188" i="93"/>
  <c r="AH189" i="93"/>
  <c r="AH190" i="93"/>
  <c r="AH191" i="93"/>
  <c r="AH192" i="93"/>
  <c r="AH193" i="93"/>
  <c r="AH194" i="93"/>
  <c r="AH195" i="93"/>
  <c r="AH196" i="93"/>
  <c r="AH197" i="93"/>
  <c r="AH198" i="93"/>
  <c r="AH199" i="93"/>
  <c r="AH200" i="93"/>
  <c r="AH201" i="93"/>
  <c r="AH202" i="93"/>
  <c r="AH203" i="93"/>
  <c r="AH204" i="93"/>
  <c r="AH205" i="93"/>
  <c r="AH206" i="93"/>
  <c r="AH207" i="93"/>
  <c r="AH208" i="93"/>
  <c r="AH209" i="93"/>
  <c r="AH210" i="93"/>
  <c r="AH211" i="93"/>
  <c r="AH212" i="93"/>
  <c r="AH213" i="93"/>
  <c r="AH214" i="93"/>
  <c r="AH215" i="93"/>
  <c r="AH216" i="93"/>
  <c r="AH217" i="93"/>
  <c r="AH218" i="93"/>
  <c r="AH219" i="93"/>
  <c r="AH220" i="93"/>
  <c r="AH221" i="93"/>
  <c r="AH222" i="93"/>
  <c r="AH223" i="93"/>
  <c r="AH224" i="93"/>
  <c r="AH225" i="93"/>
  <c r="AH226" i="93"/>
  <c r="AH227" i="93"/>
  <c r="AH228" i="93"/>
  <c r="AH229" i="93"/>
  <c r="AH230" i="93"/>
  <c r="AH231" i="93"/>
  <c r="AH232" i="93"/>
  <c r="AH233" i="93"/>
  <c r="AH234" i="93"/>
  <c r="AH235" i="93"/>
  <c r="AH236" i="93"/>
  <c r="AH237" i="93"/>
  <c r="AH238" i="93"/>
  <c r="AH239" i="93"/>
  <c r="AH240" i="93"/>
  <c r="AH241" i="93"/>
  <c r="AH242" i="93"/>
  <c r="AH243" i="93"/>
  <c r="AH244" i="93"/>
  <c r="AH245" i="93"/>
  <c r="AH246" i="93"/>
  <c r="AH247" i="93"/>
  <c r="AH248" i="93"/>
  <c r="AH249" i="93"/>
  <c r="AH250" i="93"/>
  <c r="AH251" i="93"/>
  <c r="AH252" i="93"/>
  <c r="AH253" i="93"/>
  <c r="AH254" i="93"/>
  <c r="AH255" i="93"/>
  <c r="AH256" i="93"/>
  <c r="AH257" i="93"/>
  <c r="AH258" i="93"/>
  <c r="AH259" i="93"/>
  <c r="AH260" i="93"/>
  <c r="AH261" i="93"/>
  <c r="AH262" i="93"/>
  <c r="AH263" i="93"/>
  <c r="AH264" i="93"/>
  <c r="AH265" i="93"/>
  <c r="AH266" i="93"/>
  <c r="AH267" i="93"/>
  <c r="AH268" i="93"/>
  <c r="AH269" i="93"/>
  <c r="AH270" i="93"/>
  <c r="AH271" i="93"/>
  <c r="AH272" i="93"/>
  <c r="AH273" i="93"/>
  <c r="AH274" i="93"/>
  <c r="AH275" i="93"/>
  <c r="AH276" i="93"/>
  <c r="AH277" i="93"/>
  <c r="AH278" i="93"/>
  <c r="AH279" i="93"/>
  <c r="AH280" i="93"/>
  <c r="AH281" i="93"/>
  <c r="AH282" i="93"/>
  <c r="AH283" i="93"/>
  <c r="AH284" i="93"/>
  <c r="AH285" i="93"/>
  <c r="AH286" i="93"/>
  <c r="AH287" i="93"/>
  <c r="AH288" i="93"/>
  <c r="AH289" i="93"/>
  <c r="AH290" i="93"/>
  <c r="AH291" i="93"/>
  <c r="AH292" i="93"/>
  <c r="AH293" i="93"/>
  <c r="AH294" i="93"/>
  <c r="AH295" i="93"/>
  <c r="AH296" i="93"/>
  <c r="AH297" i="93"/>
  <c r="AH298" i="93"/>
  <c r="AH299" i="93"/>
  <c r="AH300" i="93"/>
  <c r="AH301" i="93"/>
  <c r="AH302" i="93"/>
  <c r="AH303" i="93"/>
  <c r="AH304" i="93"/>
  <c r="AH305" i="93"/>
  <c r="AH306" i="93"/>
  <c r="AH307" i="93"/>
  <c r="AH308" i="93"/>
  <c r="AH309" i="93"/>
  <c r="AH310" i="93"/>
  <c r="AH311" i="93"/>
  <c r="AH312" i="93"/>
  <c r="AH313" i="93"/>
  <c r="AH314" i="93"/>
  <c r="AH315" i="93"/>
  <c r="AH316" i="93"/>
  <c r="AH317" i="93"/>
  <c r="AH318" i="93"/>
  <c r="AH319" i="93"/>
  <c r="AH320" i="93"/>
  <c r="AH321" i="93"/>
  <c r="AH322" i="93"/>
  <c r="AH323" i="93"/>
  <c r="AH324" i="93"/>
  <c r="AH325" i="93"/>
  <c r="AH326" i="93"/>
  <c r="AH327" i="93"/>
  <c r="AH328" i="93"/>
  <c r="AH329" i="93"/>
  <c r="AH330" i="93"/>
  <c r="AH331" i="93"/>
  <c r="AH332" i="93"/>
  <c r="AH333" i="93"/>
  <c r="AH334" i="93"/>
  <c r="AH335" i="93"/>
  <c r="AH336" i="93"/>
  <c r="AH337" i="93"/>
  <c r="AH338" i="93"/>
  <c r="AH339" i="93"/>
  <c r="AH340" i="93"/>
  <c r="AH341" i="93"/>
  <c r="AH342" i="93"/>
  <c r="AH343" i="93"/>
  <c r="AH344" i="93"/>
  <c r="AH345" i="93"/>
  <c r="AH346" i="93"/>
  <c r="AH347" i="93"/>
  <c r="AH348" i="93"/>
  <c r="AH349" i="93"/>
  <c r="AH350" i="93"/>
  <c r="AH351" i="93"/>
  <c r="AH352" i="93"/>
  <c r="AH353" i="93"/>
  <c r="AH354" i="93"/>
  <c r="AH355" i="93"/>
  <c r="AH356" i="93"/>
  <c r="AH357" i="93"/>
  <c r="AH358" i="93"/>
  <c r="AH359" i="93"/>
  <c r="AH360" i="93"/>
  <c r="AH361" i="93"/>
  <c r="AH362" i="93"/>
  <c r="AH363" i="93"/>
  <c r="AH364" i="93"/>
  <c r="AH365" i="93"/>
  <c r="AH366" i="93"/>
  <c r="AH367" i="93"/>
  <c r="AH368" i="93"/>
  <c r="AH369" i="93"/>
  <c r="AH370" i="93"/>
  <c r="AH371" i="93"/>
  <c r="AH372" i="93"/>
  <c r="AH373" i="93"/>
  <c r="AH374" i="93"/>
  <c r="AH375" i="93"/>
  <c r="AH376" i="93"/>
  <c r="AH377" i="93"/>
  <c r="AH378" i="93"/>
  <c r="AH379" i="93"/>
  <c r="AH380" i="93"/>
  <c r="AH381" i="93"/>
  <c r="AH382" i="93"/>
  <c r="AH383" i="93"/>
  <c r="AH384" i="93"/>
  <c r="AH385" i="93"/>
  <c r="AH386" i="93"/>
  <c r="AH387" i="93"/>
  <c r="AH388" i="93"/>
  <c r="AH389" i="93"/>
  <c r="AH390" i="93"/>
  <c r="AH391" i="93"/>
  <c r="AH392" i="93"/>
  <c r="AH393" i="93"/>
  <c r="AH394" i="93"/>
  <c r="AH395" i="93"/>
  <c r="AH396" i="93"/>
  <c r="AH397" i="93"/>
  <c r="AH398" i="93"/>
  <c r="AH399" i="93"/>
  <c r="AH400" i="93"/>
  <c r="AH401" i="93"/>
  <c r="AH402" i="93"/>
  <c r="AH403" i="93"/>
  <c r="AH404" i="93"/>
  <c r="AH405" i="93"/>
  <c r="AH406" i="93"/>
  <c r="AH407" i="93"/>
  <c r="AH408" i="93"/>
  <c r="AH409" i="93"/>
  <c r="AH410" i="93"/>
  <c r="AH411" i="93"/>
  <c r="AH412" i="93"/>
  <c r="AH413" i="93"/>
  <c r="AH414" i="93"/>
  <c r="AH415" i="93"/>
  <c r="AH416" i="93"/>
  <c r="AH417" i="93"/>
  <c r="AH418" i="93"/>
  <c r="AH419" i="93"/>
  <c r="AH420" i="93"/>
  <c r="AH421" i="93"/>
  <c r="AH422" i="93"/>
  <c r="AH423" i="93"/>
  <c r="AH424" i="93"/>
  <c r="AH425" i="93"/>
  <c r="AH426" i="93"/>
  <c r="AH427" i="93"/>
  <c r="AH428" i="93"/>
  <c r="AH429" i="93"/>
  <c r="AH430" i="93"/>
  <c r="AH431" i="93"/>
  <c r="AH432" i="93"/>
  <c r="AH433" i="93"/>
  <c r="AH434" i="93"/>
  <c r="AH435" i="93"/>
  <c r="AH436" i="93"/>
  <c r="AH437" i="93"/>
  <c r="AH438" i="93"/>
  <c r="AH439" i="93"/>
  <c r="AH440" i="93"/>
  <c r="AH441" i="93"/>
  <c r="AH442" i="93"/>
  <c r="AH443" i="93"/>
  <c r="AH444" i="93"/>
  <c r="AH445" i="93"/>
  <c r="AH446" i="93"/>
  <c r="AH447" i="93"/>
  <c r="AH448" i="93"/>
  <c r="AH449" i="93"/>
  <c r="AH450" i="93"/>
  <c r="AH451" i="93"/>
  <c r="AH452" i="93"/>
  <c r="AH453" i="93"/>
  <c r="AH454" i="93"/>
  <c r="AH455" i="93"/>
  <c r="AH456" i="93"/>
  <c r="AH457" i="93"/>
  <c r="AH458" i="93"/>
  <c r="AH459" i="93"/>
  <c r="AH460" i="93"/>
  <c r="AH461" i="93"/>
  <c r="AH462" i="93"/>
  <c r="AH463" i="93"/>
  <c r="AH464" i="93"/>
  <c r="AH465" i="93"/>
  <c r="AH466" i="93"/>
  <c r="AH467" i="93"/>
  <c r="AH468" i="93"/>
  <c r="AH469" i="93"/>
  <c r="AH470" i="93"/>
  <c r="AH471" i="93"/>
  <c r="AH472" i="93"/>
  <c r="AH473" i="93"/>
  <c r="AH474" i="93"/>
  <c r="AH475" i="93"/>
  <c r="AH476" i="93"/>
  <c r="AH477" i="93"/>
  <c r="AH478" i="93"/>
  <c r="AH479" i="93"/>
  <c r="AH480" i="93"/>
  <c r="AH481" i="93"/>
  <c r="AH482" i="93"/>
  <c r="AH483" i="93"/>
  <c r="AH484" i="93"/>
  <c r="AH485" i="93"/>
  <c r="AH486" i="93"/>
  <c r="AH487" i="93"/>
  <c r="AH488" i="93"/>
  <c r="AH489" i="93"/>
  <c r="AH490" i="93"/>
  <c r="AH491" i="93"/>
  <c r="AH492" i="93"/>
  <c r="AH493" i="93"/>
  <c r="AH494" i="93"/>
  <c r="AH495" i="93"/>
  <c r="AH496" i="93"/>
  <c r="AH497" i="93"/>
  <c r="AH498" i="93"/>
  <c r="AH499" i="93"/>
  <c r="AH500" i="93"/>
  <c r="AH501" i="93"/>
  <c r="AH502" i="93"/>
  <c r="AH503" i="93"/>
  <c r="AH504" i="93"/>
  <c r="AH505" i="93"/>
  <c r="AH506" i="93"/>
  <c r="AH507" i="93"/>
  <c r="AH508" i="93"/>
  <c r="AH509" i="93"/>
  <c r="AH510" i="93"/>
  <c r="AH511" i="93"/>
  <c r="AH512" i="93"/>
  <c r="AH513" i="93"/>
  <c r="AH514" i="93"/>
  <c r="AH515" i="93"/>
  <c r="AH516" i="93"/>
  <c r="AH517" i="93"/>
  <c r="AH518" i="93"/>
  <c r="AH519" i="93"/>
  <c r="AH520" i="93"/>
  <c r="AH521" i="93"/>
  <c r="AH522" i="93"/>
  <c r="AH523" i="93"/>
  <c r="AH524" i="93"/>
  <c r="AH525" i="93"/>
  <c r="AH526" i="93"/>
  <c r="AH527" i="93"/>
  <c r="AH528" i="93"/>
  <c r="AH529" i="93"/>
  <c r="AH530" i="93"/>
  <c r="AH531" i="93"/>
  <c r="AH532" i="93"/>
  <c r="AH533" i="93"/>
  <c r="AH534" i="93"/>
  <c r="AH535" i="93"/>
  <c r="AH536" i="93"/>
  <c r="AH537" i="93"/>
  <c r="AH538" i="93"/>
  <c r="AH539" i="93"/>
  <c r="AH540" i="93"/>
  <c r="AH541" i="93"/>
  <c r="AH542" i="93"/>
  <c r="AH543" i="93"/>
  <c r="AH544" i="93"/>
  <c r="AH545" i="93"/>
  <c r="AH546" i="93"/>
  <c r="AH547" i="93"/>
  <c r="AH548" i="93"/>
  <c r="AH549" i="93"/>
  <c r="AH550" i="93"/>
  <c r="AH551" i="93"/>
  <c r="AH552" i="93"/>
  <c r="AH553" i="93"/>
  <c r="AH554" i="93"/>
  <c r="AH555" i="93"/>
  <c r="AH556" i="93"/>
  <c r="AH557" i="93"/>
  <c r="AH558" i="93"/>
  <c r="AH559" i="93"/>
  <c r="AH560" i="93"/>
  <c r="AH561" i="93"/>
  <c r="AH562" i="93"/>
  <c r="AH563" i="93"/>
  <c r="AH564" i="93"/>
  <c r="AH565" i="93"/>
  <c r="AH566" i="93"/>
  <c r="AH567" i="93"/>
  <c r="AH568" i="93"/>
  <c r="AH569" i="93"/>
  <c r="AH570" i="93"/>
  <c r="AH571" i="93"/>
  <c r="AH572" i="93"/>
  <c r="AH573" i="93"/>
  <c r="AH574" i="93"/>
  <c r="AH575" i="93"/>
  <c r="AH576" i="93"/>
  <c r="AH577" i="93"/>
  <c r="AH578" i="93"/>
  <c r="AH6" i="93"/>
  <c r="H576" i="19" l="1"/>
  <c r="F573" i="19"/>
  <c r="F572" i="19"/>
  <c r="F571" i="19"/>
  <c r="F570" i="19"/>
  <c r="F569" i="19"/>
  <c r="F568" i="19"/>
  <c r="Z530" i="93" s="1"/>
  <c r="F567" i="19"/>
  <c r="F566" i="19"/>
  <c r="F565" i="19"/>
  <c r="F564" i="19"/>
  <c r="F563" i="19"/>
  <c r="F562" i="19"/>
  <c r="F561" i="19"/>
  <c r="F560" i="19"/>
  <c r="F559" i="19"/>
  <c r="F558" i="19"/>
  <c r="F557" i="19"/>
  <c r="F556" i="19"/>
  <c r="F555" i="19"/>
  <c r="F554" i="19"/>
  <c r="F553" i="19"/>
  <c r="Z529" i="93" s="1"/>
  <c r="F552" i="19"/>
  <c r="F551" i="19"/>
  <c r="F550" i="19"/>
  <c r="F549" i="19"/>
  <c r="F548" i="19"/>
  <c r="F547" i="19"/>
  <c r="Z509" i="93" s="1"/>
  <c r="F546" i="19"/>
  <c r="F545" i="19"/>
  <c r="F544" i="19"/>
  <c r="F543" i="19"/>
  <c r="F542" i="19"/>
  <c r="F541" i="19"/>
  <c r="F540" i="19"/>
  <c r="F539" i="19"/>
  <c r="F538" i="19"/>
  <c r="F537" i="19"/>
  <c r="F536" i="19"/>
  <c r="F535" i="19"/>
  <c r="F534" i="19"/>
  <c r="F533" i="19"/>
  <c r="F532" i="19"/>
  <c r="Z508" i="93" s="1"/>
  <c r="F531" i="19"/>
  <c r="F530" i="19"/>
  <c r="F529" i="19"/>
  <c r="F528" i="19"/>
  <c r="Z551" i="93" s="1"/>
  <c r="F527" i="19"/>
  <c r="F526" i="19"/>
  <c r="F525" i="19"/>
  <c r="F524" i="19"/>
  <c r="F523" i="19"/>
  <c r="F522" i="19"/>
  <c r="F521" i="19"/>
  <c r="Z550" i="93" s="1"/>
  <c r="F520" i="19"/>
  <c r="F519" i="19"/>
  <c r="F518" i="19"/>
  <c r="F517" i="19"/>
  <c r="Z569" i="93" s="1"/>
  <c r="F516" i="19"/>
  <c r="F515" i="19"/>
  <c r="F514" i="19"/>
  <c r="F513" i="19"/>
  <c r="F512" i="19"/>
  <c r="F511" i="19"/>
  <c r="F510" i="19"/>
  <c r="Z568" i="93" s="1"/>
  <c r="F509" i="19"/>
  <c r="F508" i="19"/>
  <c r="F507" i="19"/>
  <c r="F506" i="19"/>
  <c r="Z444" i="93" s="1"/>
  <c r="F505" i="19"/>
  <c r="F504" i="19"/>
  <c r="F503" i="19"/>
  <c r="F502" i="19"/>
  <c r="F501" i="19"/>
  <c r="F500" i="19"/>
  <c r="F499" i="19"/>
  <c r="Z443" i="93" s="1"/>
  <c r="F498" i="19"/>
  <c r="F497" i="19"/>
  <c r="F496" i="19"/>
  <c r="F495" i="19"/>
  <c r="Z482" i="93" s="1"/>
  <c r="F494" i="19"/>
  <c r="F493" i="19"/>
  <c r="F492" i="19"/>
  <c r="F491" i="19"/>
  <c r="F490" i="19"/>
  <c r="F489" i="19"/>
  <c r="F488" i="19"/>
  <c r="Z481" i="93" s="1"/>
  <c r="F487" i="19"/>
  <c r="F486" i="19"/>
  <c r="F485" i="19"/>
  <c r="F484" i="19"/>
  <c r="Z455" i="93" s="1"/>
  <c r="F483" i="19"/>
  <c r="F482" i="19"/>
  <c r="F481" i="19"/>
  <c r="F480" i="19"/>
  <c r="F479" i="19"/>
  <c r="F478" i="19"/>
  <c r="F477" i="19"/>
  <c r="Z454" i="93" s="1"/>
  <c r="F476" i="19"/>
  <c r="F475" i="19"/>
  <c r="F474" i="19"/>
  <c r="Z493" i="93" s="1"/>
  <c r="F473" i="19"/>
  <c r="F472" i="19"/>
  <c r="F471" i="19"/>
  <c r="F470" i="19"/>
  <c r="F469" i="19"/>
  <c r="F468" i="19"/>
  <c r="Z492" i="93" s="1"/>
  <c r="F467" i="19"/>
  <c r="F466" i="19"/>
  <c r="F465" i="19"/>
  <c r="Z466" i="93" s="1"/>
  <c r="F464" i="19"/>
  <c r="F463" i="19"/>
  <c r="F462" i="19"/>
  <c r="F461" i="19"/>
  <c r="F460" i="19"/>
  <c r="F459" i="19"/>
  <c r="Z465" i="93" s="1"/>
  <c r="F458" i="19"/>
  <c r="F457" i="19"/>
  <c r="Z562" i="93" s="1"/>
  <c r="F456" i="19"/>
  <c r="F455" i="19"/>
  <c r="F454" i="19"/>
  <c r="F453" i="19"/>
  <c r="F452" i="19"/>
  <c r="Z561" i="93" s="1"/>
  <c r="F451" i="19"/>
  <c r="F450" i="19"/>
  <c r="Z502" i="93" s="1"/>
  <c r="F449" i="19"/>
  <c r="F448" i="19"/>
  <c r="F447" i="19"/>
  <c r="F446" i="19"/>
  <c r="F445" i="19"/>
  <c r="Z501" i="93" s="1"/>
  <c r="F444" i="19"/>
  <c r="F443" i="19"/>
  <c r="Z475" i="93" s="1"/>
  <c r="F442" i="19"/>
  <c r="F441" i="19"/>
  <c r="F440" i="19"/>
  <c r="F439" i="19"/>
  <c r="F438" i="19"/>
  <c r="Z474" i="93" s="1"/>
  <c r="F437" i="19"/>
  <c r="F436" i="19"/>
  <c r="F435" i="19"/>
  <c r="F434" i="19"/>
  <c r="F433" i="19"/>
  <c r="F432" i="19"/>
  <c r="Z356" i="93" s="1"/>
  <c r="F431" i="19"/>
  <c r="F430" i="19"/>
  <c r="F429" i="19"/>
  <c r="F428" i="19"/>
  <c r="F427" i="19"/>
  <c r="F426" i="19"/>
  <c r="F425" i="19"/>
  <c r="F424" i="19"/>
  <c r="F423" i="19"/>
  <c r="F422" i="19"/>
  <c r="Z355" i="93" s="1"/>
  <c r="F421" i="19"/>
  <c r="F420" i="19"/>
  <c r="F419" i="19"/>
  <c r="F418" i="19"/>
  <c r="F417" i="19"/>
  <c r="F416" i="19"/>
  <c r="Z390" i="93" s="1"/>
  <c r="F415" i="19"/>
  <c r="F414" i="19"/>
  <c r="F413" i="19"/>
  <c r="F412" i="19"/>
  <c r="F411" i="19"/>
  <c r="F410" i="19"/>
  <c r="F409" i="19"/>
  <c r="F408" i="19"/>
  <c r="F407" i="19"/>
  <c r="F406" i="19"/>
  <c r="Z389" i="93" s="1"/>
  <c r="F405" i="19"/>
  <c r="F404" i="19"/>
  <c r="F403" i="19"/>
  <c r="F402" i="19"/>
  <c r="Z372" i="93" s="1"/>
  <c r="F401" i="19"/>
  <c r="F400" i="19"/>
  <c r="F399" i="19"/>
  <c r="F398" i="19"/>
  <c r="F397" i="19"/>
  <c r="F396" i="19"/>
  <c r="F395" i="19"/>
  <c r="Z371" i="93" s="1"/>
  <c r="F394" i="19"/>
  <c r="F393" i="19"/>
  <c r="F392" i="19"/>
  <c r="F391" i="19"/>
  <c r="Z415" i="93" s="1"/>
  <c r="F390" i="19"/>
  <c r="F389" i="19"/>
  <c r="F388" i="19"/>
  <c r="F387" i="19"/>
  <c r="F386" i="19"/>
  <c r="F385" i="19"/>
  <c r="F384" i="19"/>
  <c r="Z414" i="93" s="1"/>
  <c r="F383" i="19"/>
  <c r="F382" i="19"/>
  <c r="F381" i="19"/>
  <c r="F380" i="19"/>
  <c r="Z325" i="93" s="1"/>
  <c r="F379" i="19"/>
  <c r="F378" i="19"/>
  <c r="F377" i="19"/>
  <c r="F376" i="19"/>
  <c r="F375" i="19"/>
  <c r="F374" i="19"/>
  <c r="F373" i="19"/>
  <c r="Z324" i="93" s="1"/>
  <c r="F372" i="19"/>
  <c r="F371" i="19"/>
  <c r="F370" i="19"/>
  <c r="F369" i="19"/>
  <c r="Z426" i="93" s="1"/>
  <c r="F368" i="19"/>
  <c r="F367" i="19"/>
  <c r="F366" i="19"/>
  <c r="F365" i="19"/>
  <c r="F364" i="19"/>
  <c r="F363" i="19"/>
  <c r="F362" i="19"/>
  <c r="Z425" i="93" s="1"/>
  <c r="F361" i="19"/>
  <c r="F360" i="19"/>
  <c r="F359" i="19"/>
  <c r="F358" i="19"/>
  <c r="Z345" i="93" s="1"/>
  <c r="F357" i="19"/>
  <c r="F356" i="19"/>
  <c r="F355" i="19"/>
  <c r="F354" i="19"/>
  <c r="F353" i="19"/>
  <c r="F352" i="19"/>
  <c r="F351" i="19"/>
  <c r="Z344" i="93" s="1"/>
  <c r="F350" i="19"/>
  <c r="F349" i="19"/>
  <c r="F348" i="19"/>
  <c r="Z406" i="93" s="1"/>
  <c r="F347" i="19"/>
  <c r="F346" i="19"/>
  <c r="F345" i="19"/>
  <c r="F344" i="19"/>
  <c r="F343" i="19"/>
  <c r="F342" i="19"/>
  <c r="Z405" i="93" s="1"/>
  <c r="F341" i="19"/>
  <c r="F340" i="19"/>
  <c r="F339" i="19"/>
  <c r="Z336" i="93" s="1"/>
  <c r="F338" i="19"/>
  <c r="F337" i="19"/>
  <c r="F336" i="19"/>
  <c r="F335" i="19"/>
  <c r="F334" i="19"/>
  <c r="F333" i="19"/>
  <c r="Z335" i="93" s="1"/>
  <c r="F332" i="19"/>
  <c r="F331" i="19"/>
  <c r="Z318" i="93" s="1"/>
  <c r="F330" i="19"/>
  <c r="F329" i="19"/>
  <c r="F328" i="19"/>
  <c r="F327" i="19"/>
  <c r="F326" i="19"/>
  <c r="Z317" i="93" s="1"/>
  <c r="F325" i="19"/>
  <c r="F324" i="19"/>
  <c r="Z437" i="93" s="1"/>
  <c r="F323" i="19"/>
  <c r="F322" i="19"/>
  <c r="F321" i="19"/>
  <c r="F320" i="19"/>
  <c r="F319" i="19"/>
  <c r="Z436" i="93" s="1"/>
  <c r="F318" i="19"/>
  <c r="F317" i="19"/>
  <c r="Z383" i="93" s="1"/>
  <c r="F316" i="19"/>
  <c r="F315" i="19"/>
  <c r="F314" i="19"/>
  <c r="F313" i="19"/>
  <c r="F312" i="19"/>
  <c r="Z382" i="93" s="1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Z250" i="93" s="1"/>
  <c r="F286" i="19"/>
  <c r="F285" i="19"/>
  <c r="F284" i="19"/>
  <c r="F283" i="19"/>
  <c r="F282" i="19"/>
  <c r="F281" i="19"/>
  <c r="Z249" i="93" s="1"/>
  <c r="F280" i="19"/>
  <c r="F279" i="19"/>
  <c r="F278" i="19"/>
  <c r="Z270" i="93" s="1"/>
  <c r="F277" i="19"/>
  <c r="F276" i="19"/>
  <c r="F275" i="19"/>
  <c r="F274" i="19"/>
  <c r="F273" i="19"/>
  <c r="F272" i="19"/>
  <c r="Z269" i="93" s="1"/>
  <c r="F271" i="19"/>
  <c r="F270" i="19"/>
  <c r="F269" i="19"/>
  <c r="F268" i="19"/>
  <c r="F267" i="19"/>
  <c r="F266" i="19"/>
  <c r="Z178" i="93" s="1"/>
  <c r="F265" i="19"/>
  <c r="F264" i="19"/>
  <c r="F263" i="19"/>
  <c r="F262" i="19"/>
  <c r="F261" i="19"/>
  <c r="F260" i="19"/>
  <c r="F259" i="19"/>
  <c r="F258" i="19"/>
  <c r="F257" i="19"/>
  <c r="F256" i="19"/>
  <c r="Z177" i="93" s="1"/>
  <c r="F255" i="19"/>
  <c r="F254" i="19"/>
  <c r="F253" i="19"/>
  <c r="F252" i="19"/>
  <c r="F251" i="19"/>
  <c r="F250" i="19"/>
  <c r="Z279" i="93" s="1"/>
  <c r="F249" i="19"/>
  <c r="Z192" i="93" s="1"/>
  <c r="F248" i="19"/>
  <c r="F247" i="19"/>
  <c r="F246" i="19"/>
  <c r="F245" i="19"/>
  <c r="F244" i="19"/>
  <c r="F243" i="19"/>
  <c r="F242" i="19"/>
  <c r="F241" i="19"/>
  <c r="F240" i="19"/>
  <c r="Z278" i="93" s="1"/>
  <c r="F239" i="19"/>
  <c r="F238" i="19"/>
  <c r="F237" i="19"/>
  <c r="F236" i="19"/>
  <c r="Z216" i="93" s="1"/>
  <c r="F235" i="19"/>
  <c r="F234" i="19"/>
  <c r="F233" i="19"/>
  <c r="F232" i="19"/>
  <c r="F231" i="19"/>
  <c r="F230" i="19"/>
  <c r="F229" i="19"/>
  <c r="Z215" i="93" s="1"/>
  <c r="F228" i="19"/>
  <c r="F227" i="19"/>
  <c r="F226" i="19"/>
  <c r="F225" i="19"/>
  <c r="Z155" i="93" s="1"/>
  <c r="F224" i="19"/>
  <c r="F223" i="19"/>
  <c r="F222" i="19"/>
  <c r="F221" i="19"/>
  <c r="F220" i="19"/>
  <c r="F219" i="19"/>
  <c r="F218" i="19"/>
  <c r="Z154" i="93" s="1"/>
  <c r="F217" i="19"/>
  <c r="F216" i="19"/>
  <c r="F215" i="19"/>
  <c r="F214" i="19"/>
  <c r="Z227" i="93" s="1"/>
  <c r="F213" i="19"/>
  <c r="F212" i="19"/>
  <c r="F211" i="19"/>
  <c r="F210" i="19"/>
  <c r="F209" i="19"/>
  <c r="F208" i="19"/>
  <c r="F207" i="19"/>
  <c r="F206" i="19"/>
  <c r="Z226" i="93" s="1"/>
  <c r="F205" i="19"/>
  <c r="F204" i="19"/>
  <c r="F203" i="19"/>
  <c r="F202" i="19"/>
  <c r="Z166" i="93" s="1"/>
  <c r="F201" i="19"/>
  <c r="F200" i="19"/>
  <c r="F199" i="19"/>
  <c r="F198" i="19"/>
  <c r="F197" i="19"/>
  <c r="F196" i="19"/>
  <c r="F195" i="19"/>
  <c r="F194" i="19"/>
  <c r="Z165" i="93" s="1"/>
  <c r="F193" i="19"/>
  <c r="F192" i="19"/>
  <c r="F191" i="19"/>
  <c r="F190" i="19"/>
  <c r="Z194" i="93" s="1"/>
  <c r="F189" i="19"/>
  <c r="F188" i="19"/>
  <c r="F187" i="19"/>
  <c r="F186" i="19"/>
  <c r="F185" i="19"/>
  <c r="F184" i="19"/>
  <c r="F183" i="19"/>
  <c r="Z193" i="93" s="1"/>
  <c r="F182" i="19"/>
  <c r="F181" i="19"/>
  <c r="F180" i="19"/>
  <c r="F179" i="19"/>
  <c r="Z133" i="93" s="1"/>
  <c r="F178" i="19"/>
  <c r="F177" i="19"/>
  <c r="F176" i="19"/>
  <c r="F175" i="19"/>
  <c r="F174" i="19"/>
  <c r="F173" i="19"/>
  <c r="F172" i="19"/>
  <c r="Z132" i="93" s="1"/>
  <c r="F171" i="19"/>
  <c r="F170" i="19"/>
  <c r="F169" i="19"/>
  <c r="F168" i="19"/>
  <c r="Z205" i="93" s="1"/>
  <c r="F167" i="19"/>
  <c r="F166" i="19"/>
  <c r="F165" i="19"/>
  <c r="F164" i="19"/>
  <c r="F163" i="19"/>
  <c r="F162" i="19"/>
  <c r="F161" i="19"/>
  <c r="Z204" i="93" s="1"/>
  <c r="F160" i="19"/>
  <c r="F159" i="19"/>
  <c r="F158" i="19"/>
  <c r="F157" i="19"/>
  <c r="Z144" i="93" s="1"/>
  <c r="F156" i="19"/>
  <c r="F155" i="19"/>
  <c r="F154" i="19"/>
  <c r="F153" i="19"/>
  <c r="F152" i="19"/>
  <c r="F151" i="19"/>
  <c r="F150" i="19"/>
  <c r="Z143" i="93" s="1"/>
  <c r="F149" i="19"/>
  <c r="F148" i="19"/>
  <c r="F147" i="19"/>
  <c r="F146" i="19"/>
  <c r="Z239" i="93" s="1"/>
  <c r="F145" i="19"/>
  <c r="F144" i="19"/>
  <c r="F143" i="19"/>
  <c r="F142" i="19"/>
  <c r="F141" i="19"/>
  <c r="F140" i="19"/>
  <c r="F139" i="19"/>
  <c r="Z238" i="93" s="1"/>
  <c r="F138" i="19"/>
  <c r="F137" i="19"/>
  <c r="F136" i="19"/>
  <c r="F135" i="19"/>
  <c r="Z259" i="93" s="1"/>
  <c r="F134" i="19"/>
  <c r="F133" i="19"/>
  <c r="F132" i="19"/>
  <c r="F131" i="19"/>
  <c r="F130" i="19"/>
  <c r="F129" i="19"/>
  <c r="F128" i="19"/>
  <c r="Z258" i="93" s="1"/>
  <c r="F127" i="19"/>
  <c r="F126" i="19"/>
  <c r="F125" i="19"/>
  <c r="F124" i="19"/>
  <c r="F123" i="19"/>
  <c r="F122" i="19"/>
  <c r="Z61" i="93" s="1"/>
  <c r="F121" i="19"/>
  <c r="F120" i="19"/>
  <c r="F119" i="19"/>
  <c r="F118" i="19"/>
  <c r="F117" i="19"/>
  <c r="F116" i="19"/>
  <c r="F115" i="19"/>
  <c r="F114" i="19"/>
  <c r="F113" i="19"/>
  <c r="F112" i="19"/>
  <c r="Z60" i="93" s="1"/>
  <c r="F111" i="19"/>
  <c r="F110" i="19"/>
  <c r="F109" i="19"/>
  <c r="F108" i="19"/>
  <c r="F107" i="19"/>
  <c r="F106" i="19"/>
  <c r="Z7" i="93" s="1"/>
  <c r="F105" i="19"/>
  <c r="F104" i="19"/>
  <c r="F103" i="19"/>
  <c r="F102" i="19"/>
  <c r="F101" i="19"/>
  <c r="F100" i="19"/>
  <c r="F99" i="19"/>
  <c r="F98" i="19"/>
  <c r="F97" i="19"/>
  <c r="F96" i="19"/>
  <c r="Z6" i="93" s="1"/>
  <c r="F95" i="19"/>
  <c r="F94" i="19"/>
  <c r="F93" i="19"/>
  <c r="F92" i="19"/>
  <c r="Z77" i="93" s="1"/>
  <c r="F91" i="19"/>
  <c r="F90" i="19"/>
  <c r="F89" i="19"/>
  <c r="F88" i="19"/>
  <c r="F87" i="19"/>
  <c r="F86" i="19"/>
  <c r="F85" i="19"/>
  <c r="Z76" i="93" s="1"/>
  <c r="F84" i="19"/>
  <c r="F83" i="19"/>
  <c r="F82" i="19"/>
  <c r="F81" i="19"/>
  <c r="Z95" i="93" s="1"/>
  <c r="F80" i="19"/>
  <c r="F79" i="19"/>
  <c r="F78" i="19"/>
  <c r="F77" i="19"/>
  <c r="F76" i="19"/>
  <c r="F75" i="19"/>
  <c r="F74" i="19"/>
  <c r="Z94" i="93" s="1"/>
  <c r="F73" i="19"/>
  <c r="F72" i="19"/>
  <c r="F71" i="19"/>
  <c r="F70" i="19"/>
  <c r="Z23" i="93" s="1"/>
  <c r="F69" i="19"/>
  <c r="F68" i="19"/>
  <c r="F67" i="19"/>
  <c r="F66" i="19"/>
  <c r="F65" i="19"/>
  <c r="F64" i="19"/>
  <c r="F63" i="19"/>
  <c r="Z22" i="93" s="1"/>
  <c r="F62" i="19"/>
  <c r="F61" i="19"/>
  <c r="F60" i="19"/>
  <c r="F59" i="19"/>
  <c r="Z106" i="93" s="1"/>
  <c r="F58" i="19"/>
  <c r="F57" i="19"/>
  <c r="F56" i="19"/>
  <c r="F55" i="19"/>
  <c r="F54" i="19"/>
  <c r="F53" i="19"/>
  <c r="F52" i="19"/>
  <c r="Z105" i="93" s="1"/>
  <c r="F51" i="19"/>
  <c r="F50" i="19"/>
  <c r="F49" i="19"/>
  <c r="F48" i="19"/>
  <c r="Z43" i="93" s="1"/>
  <c r="F47" i="19"/>
  <c r="F46" i="19"/>
  <c r="F45" i="19"/>
  <c r="F44" i="19"/>
  <c r="F43" i="19"/>
  <c r="F42" i="19"/>
  <c r="F41" i="19"/>
  <c r="Z42" i="93" s="1"/>
  <c r="F40" i="19"/>
  <c r="F39" i="19"/>
  <c r="F38" i="19"/>
  <c r="Z117" i="93" s="1"/>
  <c r="F37" i="19"/>
  <c r="F36" i="19"/>
  <c r="F35" i="19"/>
  <c r="F34" i="19"/>
  <c r="F33" i="19"/>
  <c r="F32" i="19"/>
  <c r="Z116" i="93" s="1"/>
  <c r="F31" i="19"/>
  <c r="F30" i="19"/>
  <c r="F29" i="19"/>
  <c r="Z34" i="93" s="1"/>
  <c r="F28" i="19"/>
  <c r="F27" i="19"/>
  <c r="F26" i="19"/>
  <c r="F25" i="19"/>
  <c r="F24" i="19"/>
  <c r="F23" i="19"/>
  <c r="Z33" i="93" s="1"/>
  <c r="F22" i="19"/>
  <c r="F21" i="19"/>
  <c r="Z88" i="93" s="1"/>
  <c r="F20" i="19"/>
  <c r="F19" i="19"/>
  <c r="F18" i="19"/>
  <c r="F17" i="19"/>
  <c r="F16" i="19"/>
  <c r="Z87" i="93" s="1"/>
  <c r="F15" i="19"/>
  <c r="F14" i="19"/>
  <c r="Z126" i="93" s="1"/>
  <c r="F13" i="19"/>
  <c r="F12" i="19"/>
  <c r="F11" i="19"/>
  <c r="F10" i="19"/>
  <c r="F9" i="19"/>
  <c r="Z125" i="93" s="1"/>
  <c r="F8" i="19"/>
  <c r="F7" i="19"/>
  <c r="Z54" i="93" s="1"/>
  <c r="F6" i="19"/>
  <c r="F5" i="19"/>
  <c r="F4" i="19"/>
  <c r="F3" i="19"/>
  <c r="F2" i="19"/>
  <c r="Z50" i="93" l="1"/>
  <c r="Z113" i="93"/>
  <c r="Z47" i="93"/>
  <c r="Z110" i="93"/>
  <c r="Z25" i="93"/>
  <c r="Z79" i="93"/>
  <c r="Z97" i="93"/>
  <c r="Z27" i="93"/>
  <c r="Z81" i="93"/>
  <c r="Z99" i="93"/>
  <c r="Z8" i="93"/>
  <c r="Z62" i="93"/>
  <c r="Z11" i="93"/>
  <c r="Z65" i="93"/>
  <c r="Z9" i="93"/>
  <c r="Z63" i="93"/>
  <c r="Z19" i="93"/>
  <c r="Z73" i="93"/>
  <c r="Z21" i="93"/>
  <c r="Z75" i="93"/>
  <c r="Z14" i="93"/>
  <c r="Z68" i="93"/>
  <c r="Z17" i="93"/>
  <c r="Z71" i="93"/>
  <c r="Z18" i="93"/>
  <c r="Z72" i="93"/>
  <c r="Z240" i="93"/>
  <c r="Z260" i="93"/>
  <c r="Z242" i="93"/>
  <c r="Z262" i="93"/>
  <c r="Z247" i="93"/>
  <c r="Z267" i="93"/>
  <c r="Z145" i="93"/>
  <c r="Z206" i="93"/>
  <c r="Z147" i="93"/>
  <c r="Z208" i="93"/>
  <c r="Z152" i="93"/>
  <c r="Z213" i="93"/>
  <c r="Z134" i="93"/>
  <c r="Z195" i="93"/>
  <c r="Z136" i="93"/>
  <c r="Z197" i="93"/>
  <c r="Z141" i="93"/>
  <c r="Z202" i="93"/>
  <c r="Z167" i="93"/>
  <c r="Z228" i="93"/>
  <c r="Z169" i="93"/>
  <c r="Z230" i="93"/>
  <c r="Z174" i="93"/>
  <c r="Z235" i="93"/>
  <c r="Z176" i="93"/>
  <c r="Z237" i="93"/>
  <c r="Z171" i="93"/>
  <c r="Z232" i="93"/>
  <c r="Z173" i="93"/>
  <c r="Z234" i="93"/>
  <c r="Z156" i="93"/>
  <c r="Z217" i="93"/>
  <c r="Z158" i="93"/>
  <c r="Z219" i="93"/>
  <c r="Z163" i="93"/>
  <c r="Z224" i="93"/>
  <c r="Z179" i="93"/>
  <c r="Z280" i="93"/>
  <c r="Z182" i="93"/>
  <c r="Z283" i="93"/>
  <c r="Z180" i="93"/>
  <c r="Z281" i="93"/>
  <c r="Z190" i="93"/>
  <c r="Z291" i="93"/>
  <c r="Z296" i="93"/>
  <c r="Z307" i="93"/>
  <c r="Z298" i="93"/>
  <c r="Z309" i="93"/>
  <c r="Z304" i="93"/>
  <c r="Z315" i="93"/>
  <c r="Z299" i="93"/>
  <c r="Z310" i="93"/>
  <c r="Z301" i="93"/>
  <c r="Z312" i="93"/>
  <c r="Z319" i="93"/>
  <c r="Z384" i="93"/>
  <c r="Z438" i="93"/>
  <c r="Z322" i="93"/>
  <c r="Z387" i="93"/>
  <c r="Z441" i="93"/>
  <c r="Z338" i="93"/>
  <c r="Z408" i="93"/>
  <c r="Z342" i="93"/>
  <c r="Z412" i="93"/>
  <c r="Z340" i="93"/>
  <c r="Z410" i="93"/>
  <c r="Z347" i="93"/>
  <c r="Z428" i="93"/>
  <c r="Z352" i="93"/>
  <c r="Z433" i="93"/>
  <c r="Z354" i="93"/>
  <c r="Z435" i="93"/>
  <c r="Z349" i="93"/>
  <c r="Z430" i="93"/>
  <c r="Z351" i="93"/>
  <c r="Z432" i="93"/>
  <c r="Z327" i="93"/>
  <c r="Z374" i="93"/>
  <c r="Z417" i="93"/>
  <c r="Z332" i="93"/>
  <c r="Z379" i="93"/>
  <c r="Z422" i="93"/>
  <c r="Z334" i="93"/>
  <c r="Z381" i="93"/>
  <c r="Z424" i="93"/>
  <c r="Z329" i="93"/>
  <c r="Z376" i="93"/>
  <c r="Z419" i="93"/>
  <c r="Z331" i="93"/>
  <c r="Z378" i="93"/>
  <c r="Z421" i="93"/>
  <c r="Z357" i="93"/>
  <c r="Z391" i="93"/>
  <c r="Z360" i="93"/>
  <c r="Z394" i="93"/>
  <c r="Z358" i="93"/>
  <c r="Z392" i="93"/>
  <c r="Z368" i="93"/>
  <c r="Z402" i="93"/>
  <c r="Z370" i="93"/>
  <c r="Z404" i="93"/>
  <c r="Z363" i="93"/>
  <c r="Z397" i="93"/>
  <c r="Z366" i="93"/>
  <c r="Z400" i="93"/>
  <c r="Z367" i="93"/>
  <c r="Z401" i="93"/>
  <c r="Z476" i="93"/>
  <c r="Z503" i="93"/>
  <c r="Z563" i="93"/>
  <c r="Z479" i="93"/>
  <c r="Z506" i="93"/>
  <c r="Z566" i="93"/>
  <c r="Z468" i="93"/>
  <c r="Z495" i="93"/>
  <c r="Z472" i="93"/>
  <c r="Z499" i="93"/>
  <c r="Z470" i="93"/>
  <c r="Z497" i="93"/>
  <c r="Z457" i="93"/>
  <c r="Z484" i="93"/>
  <c r="Z462" i="93"/>
  <c r="Z489" i="93"/>
  <c r="Z464" i="93"/>
  <c r="Z491" i="93"/>
  <c r="Z459" i="93"/>
  <c r="Z486" i="93"/>
  <c r="Z461" i="93"/>
  <c r="Z488" i="93"/>
  <c r="Z446" i="93"/>
  <c r="Z553" i="93"/>
  <c r="Z571" i="93"/>
  <c r="Z451" i="93"/>
  <c r="Z558" i="93"/>
  <c r="Z576" i="93"/>
  <c r="Z453" i="93"/>
  <c r="Z560" i="93"/>
  <c r="Z578" i="93"/>
  <c r="Z448" i="93"/>
  <c r="Z555" i="93"/>
  <c r="Z573" i="93"/>
  <c r="Z450" i="93"/>
  <c r="Z557" i="93"/>
  <c r="Z575" i="93"/>
  <c r="Z510" i="93"/>
  <c r="Z531" i="93"/>
  <c r="Z520" i="93"/>
  <c r="Z534" i="93"/>
  <c r="Z515" i="93"/>
  <c r="Z536" i="93"/>
  <c r="Z517" i="93"/>
  <c r="Z538" i="93"/>
  <c r="Z519" i="93"/>
  <c r="Z540" i="93"/>
  <c r="Z513" i="93"/>
  <c r="Z541" i="93"/>
  <c r="Z527" i="93"/>
  <c r="Z548" i="93"/>
  <c r="Z523" i="93"/>
  <c r="Z544" i="93"/>
  <c r="Z522" i="93"/>
  <c r="Z543" i="93"/>
  <c r="Z55" i="93"/>
  <c r="Z89" i="93"/>
  <c r="Z127" i="93"/>
  <c r="Z58" i="93"/>
  <c r="Z92" i="93"/>
  <c r="Z130" i="93"/>
  <c r="Z36" i="93"/>
  <c r="Z119" i="93"/>
  <c r="Z40" i="93"/>
  <c r="Z123" i="93"/>
  <c r="Z38" i="93"/>
  <c r="Z121" i="93"/>
  <c r="Z45" i="93"/>
  <c r="Z108" i="93"/>
  <c r="Z52" i="93"/>
  <c r="Z115" i="93"/>
  <c r="Z49" i="93"/>
  <c r="Z112" i="93"/>
  <c r="Z30" i="93"/>
  <c r="Z84" i="93"/>
  <c r="Z102" i="93"/>
  <c r="Z32" i="93"/>
  <c r="Z86" i="93"/>
  <c r="Z104" i="93"/>
  <c r="Z29" i="93"/>
  <c r="Z83" i="93"/>
  <c r="Z101" i="93"/>
  <c r="Z244" i="93"/>
  <c r="Z264" i="93"/>
  <c r="Z149" i="93"/>
  <c r="Z210" i="93"/>
  <c r="Z138" i="93"/>
  <c r="Z199" i="93"/>
  <c r="Z160" i="93"/>
  <c r="Z221" i="93"/>
  <c r="Z185" i="93"/>
  <c r="Z286" i="93"/>
  <c r="Z188" i="93"/>
  <c r="Z289" i="93"/>
  <c r="Z189" i="93"/>
  <c r="Z290" i="93"/>
  <c r="Z251" i="93"/>
  <c r="Z271" i="93"/>
  <c r="Z255" i="93"/>
  <c r="Z275" i="93"/>
  <c r="Z257" i="93"/>
  <c r="Z277" i="93"/>
  <c r="Z253" i="93"/>
  <c r="Z273" i="93"/>
  <c r="F576" i="19"/>
  <c r="Z53" i="93"/>
  <c r="Z57" i="93"/>
  <c r="Z91" i="93"/>
  <c r="Z129" i="93"/>
  <c r="Z59" i="93"/>
  <c r="Z93" i="93"/>
  <c r="Z131" i="93"/>
  <c r="Z56" i="93"/>
  <c r="Z90" i="93"/>
  <c r="Z128" i="93"/>
  <c r="Z35" i="93"/>
  <c r="Z118" i="93"/>
  <c r="Z39" i="93"/>
  <c r="Z122" i="93"/>
  <c r="Z41" i="93"/>
  <c r="Z124" i="93"/>
  <c r="Z37" i="93"/>
  <c r="Z120" i="93"/>
  <c r="Z44" i="93"/>
  <c r="Z107" i="93"/>
  <c r="Z46" i="93"/>
  <c r="Z109" i="93"/>
  <c r="Z51" i="93"/>
  <c r="Z114" i="93"/>
  <c r="Z48" i="93"/>
  <c r="Z111" i="93"/>
  <c r="Z24" i="93"/>
  <c r="Z78" i="93"/>
  <c r="Z96" i="93"/>
  <c r="Z26" i="93"/>
  <c r="Z80" i="93"/>
  <c r="Z98" i="93"/>
  <c r="Z31" i="93"/>
  <c r="Z85" i="93"/>
  <c r="Z103" i="93"/>
  <c r="Z28" i="93"/>
  <c r="Z82" i="93"/>
  <c r="Z100" i="93"/>
  <c r="Z10" i="93"/>
  <c r="Z64" i="93"/>
  <c r="Z12" i="93"/>
  <c r="Z66" i="93"/>
  <c r="Z13" i="93"/>
  <c r="Z67" i="93"/>
  <c r="Z20" i="93"/>
  <c r="Z74" i="93"/>
  <c r="Z16" i="93"/>
  <c r="Z70" i="93"/>
  <c r="Z15" i="93"/>
  <c r="Z69" i="93"/>
  <c r="Z241" i="93"/>
  <c r="Z261" i="93"/>
  <c r="Z246" i="93"/>
  <c r="Z266" i="93"/>
  <c r="Z248" i="93"/>
  <c r="Z268" i="93"/>
  <c r="Z243" i="93"/>
  <c r="Z263" i="93"/>
  <c r="Z245" i="93"/>
  <c r="Z265" i="93"/>
  <c r="Z146" i="93"/>
  <c r="Z207" i="93"/>
  <c r="Z151" i="93"/>
  <c r="Z212" i="93"/>
  <c r="Z153" i="93"/>
  <c r="Z214" i="93"/>
  <c r="Z293" i="93"/>
  <c r="Z148" i="93"/>
  <c r="Z209" i="93"/>
  <c r="Z150" i="93"/>
  <c r="Z211" i="93"/>
  <c r="Z135" i="93"/>
  <c r="Z196" i="93"/>
  <c r="Z140" i="93"/>
  <c r="Z201" i="93"/>
  <c r="Z142" i="93"/>
  <c r="Z203" i="93"/>
  <c r="Z137" i="93"/>
  <c r="Z198" i="93"/>
  <c r="Z139" i="93"/>
  <c r="Z200" i="93"/>
  <c r="Z168" i="93"/>
  <c r="Z229" i="93"/>
  <c r="Z170" i="93"/>
  <c r="Z231" i="93"/>
  <c r="Z175" i="93"/>
  <c r="Z236" i="93"/>
  <c r="Z172" i="93"/>
  <c r="Z233" i="93"/>
  <c r="Z157" i="93"/>
  <c r="Z218" i="93"/>
  <c r="Z162" i="93"/>
  <c r="Z223" i="93"/>
  <c r="Z164" i="93"/>
  <c r="Z225" i="93"/>
  <c r="Z159" i="93"/>
  <c r="Z220" i="93"/>
  <c r="Z161" i="93"/>
  <c r="Z222" i="93"/>
  <c r="Z181" i="93"/>
  <c r="Z282" i="93"/>
  <c r="Z183" i="93"/>
  <c r="Z284" i="93"/>
  <c r="Z184" i="93"/>
  <c r="Z285" i="93"/>
  <c r="Z191" i="93"/>
  <c r="Z292" i="93"/>
  <c r="Z187" i="93"/>
  <c r="Z288" i="93"/>
  <c r="Z186" i="93"/>
  <c r="Z287" i="93"/>
  <c r="Z252" i="93"/>
  <c r="Z272" i="93"/>
  <c r="Z256" i="93"/>
  <c r="Z276" i="93"/>
  <c r="Z254" i="93"/>
  <c r="Z274" i="93"/>
  <c r="Z295" i="93"/>
  <c r="Z306" i="93"/>
  <c r="Z297" i="93"/>
  <c r="Z308" i="93"/>
  <c r="Z303" i="93"/>
  <c r="Z314" i="93"/>
  <c r="Z305" i="93"/>
  <c r="Z316" i="93"/>
  <c r="Z300" i="93"/>
  <c r="Z311" i="93"/>
  <c r="Z302" i="93"/>
  <c r="Z313" i="93"/>
  <c r="Z321" i="93"/>
  <c r="Z386" i="93"/>
  <c r="Z440" i="93"/>
  <c r="Z323" i="93"/>
  <c r="Z388" i="93"/>
  <c r="Z442" i="93"/>
  <c r="Z320" i="93"/>
  <c r="Z385" i="93"/>
  <c r="Z439" i="93"/>
  <c r="Z337" i="93"/>
  <c r="Z407" i="93"/>
  <c r="Z341" i="93"/>
  <c r="Z411" i="93"/>
  <c r="Z343" i="93"/>
  <c r="Z413" i="93"/>
  <c r="Z339" i="93"/>
  <c r="Z409" i="93"/>
  <c r="Z346" i="93"/>
  <c r="Z427" i="93"/>
  <c r="Z348" i="93"/>
  <c r="Z429" i="93"/>
  <c r="Z353" i="93"/>
  <c r="Z434" i="93"/>
  <c r="Z350" i="93"/>
  <c r="Z431" i="93"/>
  <c r="Z326" i="93"/>
  <c r="Z373" i="93"/>
  <c r="Z416" i="93"/>
  <c r="Z328" i="93"/>
  <c r="Z375" i="93"/>
  <c r="Z418" i="93"/>
  <c r="Z333" i="93"/>
  <c r="Z380" i="93"/>
  <c r="Z423" i="93"/>
  <c r="Z330" i="93"/>
  <c r="Z377" i="93"/>
  <c r="Z420" i="93"/>
  <c r="Z359" i="93"/>
  <c r="Z393" i="93"/>
  <c r="Z361" i="93"/>
  <c r="Z395" i="93"/>
  <c r="Z362" i="93"/>
  <c r="Z396" i="93"/>
  <c r="Z369" i="93"/>
  <c r="Z403" i="93"/>
  <c r="Z365" i="93"/>
  <c r="Z399" i="93"/>
  <c r="Z364" i="93"/>
  <c r="Z398" i="93"/>
  <c r="Z478" i="93"/>
  <c r="Z505" i="93"/>
  <c r="Z565" i="93"/>
  <c r="Z480" i="93"/>
  <c r="Z507" i="93"/>
  <c r="Z567" i="93"/>
  <c r="Z477" i="93"/>
  <c r="Z504" i="93"/>
  <c r="Z564" i="93"/>
  <c r="Z467" i="93"/>
  <c r="Z494" i="93"/>
  <c r="Z471" i="93"/>
  <c r="Z498" i="93"/>
  <c r="Z473" i="93"/>
  <c r="Z500" i="93"/>
  <c r="Z469" i="93"/>
  <c r="Z496" i="93"/>
  <c r="Z456" i="93"/>
  <c r="Z483" i="93"/>
  <c r="Z458" i="93"/>
  <c r="Z485" i="93"/>
  <c r="Z463" i="93"/>
  <c r="Z490" i="93"/>
  <c r="Z460" i="93"/>
  <c r="Z487" i="93"/>
  <c r="Z445" i="93"/>
  <c r="Z552" i="93"/>
  <c r="Z570" i="93"/>
  <c r="Z447" i="93"/>
  <c r="Z554" i="93"/>
  <c r="Z572" i="93"/>
  <c r="Z452" i="93"/>
  <c r="Z559" i="93"/>
  <c r="Z577" i="93"/>
  <c r="Z449" i="93"/>
  <c r="Z556" i="93"/>
  <c r="Z574" i="93"/>
  <c r="Z511" i="93"/>
  <c r="Z532" i="93"/>
  <c r="Z514" i="93"/>
  <c r="Z535" i="93"/>
  <c r="Z516" i="93"/>
  <c r="Z537" i="93"/>
  <c r="Z518" i="93"/>
  <c r="Z539" i="93"/>
  <c r="Z512" i="93"/>
  <c r="Z533" i="93"/>
  <c r="Z526" i="93"/>
  <c r="Z547" i="93"/>
  <c r="Z528" i="93"/>
  <c r="Z549" i="93"/>
  <c r="Z521" i="93"/>
  <c r="Z542" i="93"/>
  <c r="Z524" i="93"/>
  <c r="Z545" i="93"/>
  <c r="Z525" i="93"/>
  <c r="Z546" i="93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66" i="29"/>
  <c r="C267" i="29"/>
  <c r="C268" i="29"/>
  <c r="C269" i="29"/>
  <c r="C270" i="29"/>
  <c r="C271" i="29"/>
  <c r="C272" i="29"/>
  <c r="C273" i="29"/>
  <c r="C274" i="29"/>
  <c r="C275" i="29"/>
  <c r="C276" i="29"/>
  <c r="C277" i="29"/>
  <c r="C278" i="29"/>
  <c r="C279" i="29"/>
  <c r="C280" i="29"/>
  <c r="C281" i="29"/>
  <c r="C282" i="29"/>
  <c r="C283" i="29"/>
  <c r="C284" i="29"/>
  <c r="C285" i="29"/>
  <c r="C286" i="29"/>
  <c r="C287" i="29"/>
  <c r="C288" i="29"/>
  <c r="C289" i="29"/>
  <c r="C290" i="29"/>
  <c r="C291" i="29"/>
  <c r="C292" i="29"/>
  <c r="C293" i="29"/>
  <c r="C294" i="29"/>
  <c r="C295" i="29"/>
  <c r="C296" i="29"/>
  <c r="C297" i="29"/>
  <c r="C298" i="29"/>
  <c r="C299" i="29"/>
  <c r="C300" i="29"/>
  <c r="C301" i="29"/>
  <c r="C302" i="29"/>
  <c r="C303" i="29"/>
  <c r="C304" i="29"/>
  <c r="C305" i="29"/>
  <c r="C306" i="29"/>
  <c r="C307" i="29"/>
  <c r="C308" i="29"/>
  <c r="C309" i="29"/>
  <c r="C310" i="29"/>
  <c r="C311" i="29"/>
  <c r="C312" i="29"/>
  <c r="C313" i="29"/>
  <c r="C314" i="29"/>
  <c r="C315" i="29"/>
  <c r="C316" i="29"/>
  <c r="C317" i="29"/>
  <c r="C318" i="29"/>
  <c r="C319" i="29"/>
  <c r="C320" i="29"/>
  <c r="C321" i="29"/>
  <c r="C322" i="29"/>
  <c r="C323" i="29"/>
  <c r="C324" i="29"/>
  <c r="C325" i="29"/>
  <c r="C326" i="29"/>
  <c r="C327" i="29"/>
  <c r="C328" i="29"/>
  <c r="C329" i="29"/>
  <c r="C330" i="29"/>
  <c r="C331" i="29"/>
  <c r="C332" i="29"/>
  <c r="C333" i="29"/>
  <c r="C334" i="29"/>
  <c r="C335" i="29"/>
  <c r="C336" i="29"/>
  <c r="C337" i="29"/>
  <c r="C338" i="29"/>
  <c r="C339" i="29"/>
  <c r="C340" i="29"/>
  <c r="C341" i="29"/>
  <c r="C342" i="29"/>
  <c r="C343" i="29"/>
  <c r="C344" i="29"/>
  <c r="C345" i="29"/>
  <c r="C346" i="29"/>
  <c r="C347" i="29"/>
  <c r="C348" i="29"/>
  <c r="C349" i="29"/>
  <c r="C350" i="29"/>
  <c r="C351" i="29"/>
  <c r="C352" i="29"/>
  <c r="C353" i="29"/>
  <c r="C354" i="29"/>
  <c r="C355" i="29"/>
  <c r="C356" i="29"/>
  <c r="C357" i="29"/>
  <c r="C358" i="29"/>
  <c r="C359" i="29"/>
  <c r="C360" i="29"/>
  <c r="C361" i="29"/>
  <c r="C362" i="29"/>
  <c r="C363" i="29"/>
  <c r="C364" i="29"/>
  <c r="C365" i="29"/>
  <c r="C366" i="29"/>
  <c r="C367" i="29"/>
  <c r="C368" i="29"/>
  <c r="C369" i="29"/>
  <c r="C370" i="29"/>
  <c r="C371" i="29"/>
  <c r="C372" i="29"/>
  <c r="C373" i="29"/>
  <c r="C374" i="29"/>
  <c r="C375" i="29"/>
  <c r="C376" i="29"/>
  <c r="C377" i="29"/>
  <c r="C378" i="29"/>
  <c r="C379" i="29"/>
  <c r="C380" i="29"/>
  <c r="C381" i="29"/>
  <c r="C382" i="29"/>
  <c r="C383" i="29"/>
  <c r="C384" i="29"/>
  <c r="C385" i="29"/>
  <c r="C386" i="29"/>
  <c r="C387" i="29"/>
  <c r="C388" i="29"/>
  <c r="C389" i="29"/>
  <c r="C390" i="29"/>
  <c r="C391" i="29"/>
  <c r="C392" i="29"/>
  <c r="C393" i="29"/>
  <c r="C394" i="29"/>
  <c r="C395" i="29"/>
  <c r="C396" i="29"/>
  <c r="C397" i="29"/>
  <c r="C398" i="29"/>
  <c r="C399" i="29"/>
  <c r="C400" i="29"/>
  <c r="C401" i="29"/>
  <c r="C402" i="29"/>
  <c r="C403" i="29"/>
  <c r="C404" i="29"/>
  <c r="C405" i="29"/>
  <c r="C406" i="29"/>
  <c r="C407" i="29"/>
  <c r="C408" i="29"/>
  <c r="C409" i="29"/>
  <c r="C410" i="29"/>
  <c r="C411" i="29"/>
  <c r="C412" i="29"/>
  <c r="C413" i="29"/>
  <c r="C414" i="29"/>
  <c r="C415" i="29"/>
  <c r="C416" i="29"/>
  <c r="C417" i="29"/>
  <c r="C418" i="29"/>
  <c r="C419" i="29"/>
  <c r="C420" i="29"/>
  <c r="C421" i="29"/>
  <c r="C422" i="29"/>
  <c r="C423" i="29"/>
  <c r="C424" i="29"/>
  <c r="C425" i="29"/>
  <c r="C426" i="29"/>
  <c r="C427" i="29"/>
  <c r="C428" i="29"/>
  <c r="C429" i="29"/>
  <c r="C430" i="29"/>
  <c r="C431" i="29"/>
  <c r="C432" i="29"/>
  <c r="C433" i="29"/>
  <c r="C434" i="29"/>
  <c r="C435" i="29"/>
  <c r="C436" i="29"/>
  <c r="C437" i="29"/>
  <c r="C438" i="29"/>
  <c r="C439" i="29"/>
  <c r="C440" i="29"/>
  <c r="C441" i="29"/>
  <c r="C442" i="29"/>
  <c r="C443" i="29"/>
  <c r="C444" i="29"/>
  <c r="C445" i="29"/>
  <c r="C446" i="29"/>
  <c r="C447" i="29"/>
  <c r="C448" i="29"/>
  <c r="C449" i="29"/>
  <c r="C450" i="29"/>
  <c r="C451" i="29"/>
  <c r="C452" i="29"/>
  <c r="C453" i="29"/>
  <c r="C454" i="29"/>
  <c r="C455" i="29"/>
  <c r="C456" i="29"/>
  <c r="C457" i="29"/>
  <c r="C458" i="29"/>
  <c r="C459" i="29"/>
  <c r="C460" i="29"/>
  <c r="C461" i="29"/>
  <c r="C462" i="29"/>
  <c r="C463" i="29"/>
  <c r="C464" i="29"/>
  <c r="C465" i="29"/>
  <c r="C466" i="29"/>
  <c r="C467" i="29"/>
  <c r="C468" i="29"/>
  <c r="C469" i="29"/>
  <c r="C470" i="29"/>
  <c r="C471" i="29"/>
  <c r="C472" i="29"/>
  <c r="C473" i="29"/>
  <c r="C474" i="29"/>
  <c r="C475" i="29"/>
  <c r="C476" i="29"/>
  <c r="C477" i="29"/>
  <c r="C478" i="29"/>
  <c r="C479" i="29"/>
  <c r="C480" i="29"/>
  <c r="C481" i="29"/>
  <c r="C482" i="29"/>
  <c r="C483" i="29"/>
  <c r="C484" i="29"/>
  <c r="C485" i="29"/>
  <c r="C486" i="29"/>
  <c r="C487" i="29"/>
  <c r="C488" i="29"/>
  <c r="C489" i="29"/>
  <c r="C490" i="29"/>
  <c r="C491" i="29"/>
  <c r="C492" i="29"/>
  <c r="C493" i="29"/>
  <c r="C494" i="29"/>
  <c r="C495" i="29"/>
  <c r="C496" i="29"/>
  <c r="C497" i="29"/>
  <c r="C498" i="29"/>
  <c r="C499" i="29"/>
  <c r="C500" i="29"/>
  <c r="C501" i="29"/>
  <c r="C502" i="29"/>
  <c r="C503" i="29"/>
  <c r="C504" i="29"/>
  <c r="C505" i="29"/>
  <c r="C506" i="29"/>
  <c r="C507" i="29"/>
  <c r="C508" i="29"/>
  <c r="C509" i="29"/>
  <c r="C510" i="29"/>
  <c r="C511" i="29"/>
  <c r="C512" i="29"/>
  <c r="C513" i="29"/>
  <c r="C514" i="29"/>
  <c r="C515" i="29"/>
  <c r="C516" i="29"/>
  <c r="C517" i="29"/>
  <c r="C518" i="29"/>
  <c r="C519" i="29"/>
  <c r="C520" i="29"/>
  <c r="C521" i="29"/>
  <c r="C522" i="29"/>
  <c r="C523" i="29"/>
  <c r="C524" i="29"/>
  <c r="C525" i="29"/>
  <c r="C526" i="29"/>
  <c r="C527" i="29"/>
  <c r="C528" i="29"/>
  <c r="C529" i="29"/>
  <c r="C530" i="29"/>
  <c r="C531" i="29"/>
  <c r="C532" i="29"/>
  <c r="C533" i="29"/>
  <c r="C534" i="29"/>
  <c r="C535" i="29"/>
  <c r="C536" i="29"/>
  <c r="C537" i="29"/>
  <c r="C538" i="29"/>
  <c r="C539" i="29"/>
  <c r="C540" i="29"/>
  <c r="C541" i="29"/>
  <c r="C542" i="29"/>
  <c r="C543" i="29"/>
  <c r="C544" i="29"/>
  <c r="C545" i="29"/>
  <c r="C546" i="29"/>
  <c r="C547" i="29"/>
  <c r="C548" i="29"/>
  <c r="C549" i="29"/>
  <c r="C550" i="29"/>
  <c r="C551" i="29"/>
  <c r="C552" i="29"/>
  <c r="C553" i="29"/>
  <c r="C554" i="29"/>
  <c r="C555" i="29"/>
  <c r="C556" i="29"/>
  <c r="C557" i="29"/>
  <c r="C558" i="29"/>
  <c r="C559" i="29"/>
  <c r="C560" i="29"/>
  <c r="C561" i="29"/>
  <c r="C562" i="29"/>
  <c r="C563" i="29"/>
  <c r="C564" i="29"/>
  <c r="C565" i="29"/>
  <c r="C566" i="29"/>
  <c r="C567" i="29"/>
  <c r="C568" i="29"/>
  <c r="C569" i="29"/>
  <c r="C570" i="29"/>
  <c r="C571" i="29"/>
  <c r="C572" i="29"/>
  <c r="C573" i="29"/>
  <c r="C574" i="29"/>
  <c r="C575" i="29"/>
  <c r="C576" i="29"/>
  <c r="C577" i="29"/>
  <c r="C578" i="29"/>
  <c r="C579" i="29"/>
  <c r="C580" i="29"/>
  <c r="C581" i="29"/>
  <c r="C582" i="29"/>
  <c r="C583" i="29"/>
  <c r="C584" i="29"/>
  <c r="C585" i="29"/>
  <c r="C586" i="29"/>
  <c r="C587" i="29"/>
  <c r="C588" i="29"/>
  <c r="C589" i="29"/>
  <c r="C590" i="29"/>
  <c r="C591" i="29"/>
  <c r="C592" i="29"/>
  <c r="C593" i="29"/>
  <c r="C594" i="29"/>
  <c r="C595" i="29"/>
  <c r="C596" i="29"/>
  <c r="C597" i="29"/>
  <c r="C598" i="29"/>
  <c r="C599" i="29"/>
  <c r="C600" i="29"/>
  <c r="C601" i="29"/>
  <c r="C602" i="29"/>
  <c r="C603" i="29"/>
  <c r="C604" i="29"/>
  <c r="C605" i="29"/>
  <c r="C606" i="29"/>
  <c r="C607" i="29"/>
  <c r="C608" i="29"/>
  <c r="C609" i="29"/>
  <c r="C610" i="29"/>
  <c r="C611" i="29"/>
  <c r="C612" i="29"/>
  <c r="C613" i="29"/>
  <c r="C614" i="29"/>
  <c r="C615" i="29"/>
  <c r="C616" i="29"/>
  <c r="C617" i="29"/>
  <c r="C618" i="29"/>
  <c r="C619" i="29"/>
  <c r="C620" i="29"/>
  <c r="C621" i="29"/>
  <c r="C622" i="29"/>
  <c r="C623" i="29"/>
  <c r="C624" i="29"/>
  <c r="C625" i="29"/>
  <c r="C626" i="29"/>
  <c r="C627" i="29"/>
  <c r="C628" i="29"/>
  <c r="C629" i="29"/>
  <c r="C630" i="29"/>
  <c r="C631" i="29"/>
  <c r="C632" i="29"/>
  <c r="C633" i="29"/>
  <c r="C634" i="29"/>
  <c r="C635" i="29"/>
  <c r="C636" i="29"/>
  <c r="C637" i="29"/>
  <c r="C638" i="29"/>
  <c r="C639" i="29"/>
  <c r="C640" i="29"/>
  <c r="C641" i="29"/>
  <c r="C642" i="29"/>
  <c r="C643" i="29"/>
  <c r="C644" i="29"/>
  <c r="C645" i="29"/>
  <c r="C646" i="29"/>
  <c r="C647" i="29"/>
  <c r="C648" i="29"/>
  <c r="C649" i="29"/>
  <c r="C650" i="29"/>
  <c r="C651" i="29"/>
  <c r="C652" i="29"/>
  <c r="C653" i="29"/>
  <c r="C654" i="29"/>
  <c r="C655" i="29"/>
  <c r="C656" i="29"/>
  <c r="C657" i="29"/>
  <c r="C658" i="29"/>
  <c r="C659" i="29"/>
  <c r="C660" i="29"/>
  <c r="C661" i="29"/>
  <c r="C662" i="29"/>
  <c r="C663" i="29"/>
  <c r="C664" i="29"/>
  <c r="C665" i="29"/>
  <c r="C666" i="29"/>
  <c r="C667" i="29"/>
  <c r="C668" i="29"/>
  <c r="C669" i="29"/>
  <c r="C670" i="29"/>
  <c r="C671" i="29"/>
  <c r="C672" i="29"/>
  <c r="C673" i="29"/>
  <c r="C674" i="29"/>
  <c r="C675" i="29"/>
  <c r="C676" i="29"/>
  <c r="C677" i="29"/>
  <c r="C678" i="29"/>
  <c r="C679" i="29"/>
  <c r="C680" i="29"/>
  <c r="C681" i="29"/>
  <c r="C682" i="29"/>
  <c r="C683" i="29"/>
  <c r="C684" i="29"/>
  <c r="C685" i="29"/>
  <c r="C686" i="29"/>
  <c r="C687" i="29"/>
  <c r="C688" i="29"/>
  <c r="C689" i="29"/>
  <c r="C690" i="29"/>
  <c r="C691" i="29"/>
  <c r="C692" i="29"/>
  <c r="C693" i="29"/>
  <c r="C694" i="29"/>
  <c r="C695" i="29"/>
  <c r="C696" i="29"/>
  <c r="C697" i="29"/>
  <c r="C698" i="29"/>
  <c r="C699" i="29"/>
  <c r="C700" i="29"/>
  <c r="C701" i="29"/>
  <c r="C702" i="29"/>
  <c r="C703" i="29"/>
  <c r="C704" i="29"/>
  <c r="C705" i="29"/>
  <c r="C706" i="29"/>
  <c r="C707" i="29"/>
  <c r="C708" i="29"/>
  <c r="C709" i="29"/>
  <c r="C710" i="29"/>
  <c r="C711" i="29"/>
  <c r="C712" i="29"/>
  <c r="C713" i="29"/>
  <c r="C714" i="29"/>
  <c r="C715" i="29"/>
  <c r="C716" i="29"/>
  <c r="C717" i="29"/>
  <c r="C718" i="29"/>
  <c r="C719" i="29"/>
  <c r="C720" i="29"/>
  <c r="C721" i="29"/>
  <c r="C722" i="29"/>
  <c r="C723" i="29"/>
  <c r="C724" i="29"/>
  <c r="C725" i="29"/>
  <c r="C726" i="29"/>
  <c r="C727" i="29"/>
  <c r="C728" i="29"/>
  <c r="C729" i="29"/>
  <c r="C730" i="29"/>
  <c r="C731" i="29"/>
  <c r="C732" i="29"/>
  <c r="C733" i="29"/>
  <c r="C734" i="29"/>
  <c r="C735" i="29"/>
  <c r="C736" i="29"/>
  <c r="C737" i="29"/>
  <c r="C738" i="29"/>
  <c r="C739" i="29"/>
  <c r="C740" i="29"/>
  <c r="C741" i="29"/>
  <c r="C742" i="29"/>
  <c r="C743" i="29"/>
  <c r="C744" i="29"/>
  <c r="C745" i="29"/>
  <c r="C746" i="29"/>
  <c r="C747" i="29"/>
  <c r="C748" i="29"/>
  <c r="C749" i="29"/>
  <c r="C750" i="29"/>
  <c r="C751" i="29"/>
  <c r="C752" i="29"/>
  <c r="C753" i="29"/>
  <c r="C754" i="29"/>
  <c r="C755" i="29"/>
  <c r="C756" i="29"/>
  <c r="C757" i="29"/>
  <c r="C758" i="29"/>
  <c r="C759" i="29"/>
  <c r="C760" i="29"/>
  <c r="C761" i="29"/>
  <c r="C762" i="29"/>
  <c r="C763" i="29"/>
  <c r="C764" i="29"/>
  <c r="C765" i="29"/>
  <c r="C766" i="29"/>
  <c r="C767" i="29"/>
  <c r="C768" i="29"/>
  <c r="C769" i="29"/>
  <c r="C770" i="29"/>
  <c r="C771" i="29"/>
  <c r="C772" i="29"/>
  <c r="C773" i="29"/>
  <c r="C774" i="29"/>
  <c r="C775" i="29"/>
  <c r="C776" i="29"/>
  <c r="C777" i="29"/>
  <c r="C778" i="29"/>
  <c r="C779" i="29"/>
  <c r="C780" i="29"/>
  <c r="C781" i="29"/>
  <c r="C782" i="29"/>
  <c r="C783" i="29"/>
  <c r="C784" i="29"/>
  <c r="C785" i="29"/>
  <c r="C786" i="29"/>
  <c r="C787" i="29"/>
  <c r="C788" i="29"/>
  <c r="C789" i="29"/>
  <c r="C790" i="29"/>
  <c r="C791" i="29"/>
  <c r="C792" i="29"/>
  <c r="C793" i="29"/>
  <c r="C794" i="29"/>
  <c r="C795" i="29"/>
  <c r="C796" i="29"/>
  <c r="C797" i="29"/>
  <c r="C798" i="29"/>
  <c r="C799" i="29"/>
  <c r="C800" i="29"/>
  <c r="C801" i="29"/>
  <c r="C802" i="29"/>
  <c r="C803" i="29"/>
  <c r="C804" i="29"/>
  <c r="C805" i="29"/>
  <c r="C806" i="29"/>
  <c r="C807" i="29"/>
  <c r="C808" i="29"/>
  <c r="C809" i="29"/>
  <c r="C810" i="29"/>
  <c r="C811" i="29"/>
  <c r="C812" i="29"/>
  <c r="C813" i="29"/>
  <c r="C814" i="29"/>
  <c r="C815" i="29"/>
  <c r="C816" i="29"/>
  <c r="C817" i="29"/>
  <c r="C818" i="29"/>
  <c r="C819" i="29"/>
  <c r="C820" i="29"/>
  <c r="C821" i="29"/>
  <c r="C822" i="29"/>
  <c r="C823" i="29"/>
  <c r="C824" i="29"/>
  <c r="C825" i="29"/>
  <c r="C826" i="29"/>
  <c r="C827" i="29"/>
  <c r="C828" i="29"/>
  <c r="C829" i="29"/>
  <c r="C830" i="29"/>
  <c r="C831" i="29"/>
  <c r="C832" i="29"/>
  <c r="C833" i="29"/>
  <c r="C834" i="29"/>
  <c r="C835" i="29"/>
  <c r="C836" i="29"/>
  <c r="C837" i="29"/>
  <c r="C838" i="29"/>
  <c r="C839" i="29"/>
  <c r="C840" i="29"/>
  <c r="C841" i="29"/>
  <c r="C842" i="29"/>
  <c r="C843" i="29"/>
  <c r="C844" i="29"/>
  <c r="C845" i="29"/>
  <c r="C846" i="29"/>
  <c r="C847" i="29"/>
  <c r="C848" i="29"/>
  <c r="C849" i="29"/>
  <c r="C850" i="29"/>
  <c r="C851" i="29"/>
  <c r="C852" i="29"/>
  <c r="C853" i="29"/>
  <c r="C854" i="29"/>
  <c r="C855" i="29"/>
  <c r="C856" i="29"/>
  <c r="C857" i="29"/>
  <c r="C858" i="29"/>
  <c r="C859" i="29"/>
  <c r="C860" i="29"/>
  <c r="C861" i="29"/>
  <c r="C862" i="29"/>
  <c r="C863" i="29"/>
  <c r="C864" i="29"/>
  <c r="C865" i="29"/>
  <c r="C866" i="29"/>
  <c r="C867" i="29"/>
  <c r="C868" i="29"/>
  <c r="C869" i="29"/>
  <c r="C870" i="29"/>
  <c r="C871" i="29"/>
  <c r="C872" i="29"/>
  <c r="C873" i="29"/>
  <c r="C874" i="29"/>
  <c r="C875" i="29"/>
  <c r="C876" i="29"/>
  <c r="C877" i="29"/>
  <c r="C878" i="29"/>
  <c r="C879" i="29"/>
  <c r="C880" i="29"/>
  <c r="C881" i="29"/>
  <c r="C882" i="29"/>
  <c r="C883" i="29"/>
  <c r="C884" i="29"/>
  <c r="C885" i="29"/>
  <c r="C886" i="29"/>
  <c r="C887" i="29"/>
  <c r="C888" i="29"/>
  <c r="C889" i="29"/>
  <c r="C890" i="29"/>
  <c r="C891" i="29"/>
  <c r="C892" i="29"/>
  <c r="C893" i="29"/>
  <c r="C894" i="29"/>
  <c r="C895" i="29"/>
  <c r="C896" i="29"/>
  <c r="C897" i="29"/>
  <c r="C898" i="29"/>
  <c r="C899" i="29"/>
  <c r="C900" i="29"/>
  <c r="C901" i="29"/>
  <c r="C902" i="29"/>
  <c r="C903" i="29"/>
  <c r="C904" i="29"/>
  <c r="C905" i="29"/>
  <c r="C906" i="29"/>
  <c r="C907" i="29"/>
  <c r="C908" i="29"/>
  <c r="C909" i="29"/>
  <c r="C910" i="29"/>
  <c r="C911" i="29"/>
  <c r="C912" i="29"/>
  <c r="C913" i="29"/>
  <c r="C914" i="29"/>
  <c r="C915" i="29"/>
  <c r="C916" i="29"/>
  <c r="C917" i="29"/>
  <c r="C918" i="29"/>
  <c r="C919" i="29"/>
  <c r="C920" i="29"/>
  <c r="C921" i="29"/>
  <c r="C922" i="29"/>
  <c r="C923" i="29"/>
  <c r="C924" i="29"/>
  <c r="C925" i="29"/>
  <c r="C926" i="29"/>
  <c r="C927" i="29"/>
  <c r="C928" i="29"/>
  <c r="C929" i="29"/>
  <c r="C930" i="29"/>
  <c r="C931" i="29"/>
  <c r="C932" i="29"/>
  <c r="C933" i="29"/>
  <c r="C934" i="29"/>
  <c r="C935" i="29"/>
  <c r="C936" i="29"/>
  <c r="C937" i="29"/>
  <c r="C938" i="29"/>
  <c r="C939" i="29"/>
  <c r="C940" i="29"/>
  <c r="C941" i="29"/>
  <c r="C942" i="29"/>
  <c r="C943" i="29"/>
  <c r="C944" i="29"/>
  <c r="C945" i="29"/>
  <c r="C946" i="29"/>
  <c r="C947" i="29"/>
  <c r="C948" i="29"/>
  <c r="C949" i="29"/>
  <c r="C950" i="29"/>
  <c r="C951" i="29"/>
  <c r="C952" i="29"/>
  <c r="C953" i="29"/>
  <c r="C954" i="29"/>
  <c r="C955" i="29"/>
  <c r="C956" i="29"/>
  <c r="C957" i="29"/>
  <c r="C958" i="29"/>
  <c r="C959" i="29"/>
  <c r="C960" i="29"/>
  <c r="C961" i="29"/>
  <c r="C962" i="29"/>
  <c r="C963" i="29"/>
  <c r="C964" i="29"/>
  <c r="C965" i="29"/>
  <c r="C966" i="29"/>
  <c r="C967" i="29"/>
  <c r="C968" i="29"/>
  <c r="C969" i="29"/>
  <c r="C970" i="29"/>
  <c r="C971" i="29"/>
  <c r="C972" i="29"/>
  <c r="C973" i="29"/>
  <c r="C974" i="29"/>
  <c r="C975" i="29"/>
  <c r="C976" i="29"/>
  <c r="C977" i="29"/>
  <c r="C978" i="29"/>
  <c r="C979" i="29"/>
  <c r="C980" i="29"/>
  <c r="C981" i="29"/>
  <c r="C982" i="29"/>
  <c r="C983" i="29"/>
  <c r="C984" i="29"/>
  <c r="C985" i="29"/>
  <c r="C986" i="29"/>
  <c r="C987" i="29"/>
  <c r="C988" i="29"/>
  <c r="C989" i="29"/>
  <c r="C990" i="29"/>
  <c r="C991" i="29"/>
  <c r="C992" i="29"/>
  <c r="C993" i="29"/>
  <c r="C994" i="29"/>
  <c r="C995" i="29"/>
  <c r="C996" i="29"/>
  <c r="C997" i="29"/>
  <c r="C998" i="29"/>
  <c r="C999" i="29"/>
  <c r="C1000" i="29"/>
  <c r="C1001" i="29"/>
  <c r="C1002" i="29"/>
  <c r="C1003" i="29"/>
  <c r="C1004" i="29"/>
  <c r="C1005" i="29"/>
  <c r="C1006" i="29"/>
  <c r="C1007" i="29"/>
  <c r="C1008" i="29"/>
  <c r="C1009" i="29"/>
  <c r="C1010" i="29"/>
  <c r="C1011" i="29"/>
  <c r="C1012" i="29"/>
  <c r="C1013" i="29"/>
  <c r="C1014" i="29"/>
  <c r="C1015" i="29"/>
  <c r="C1016" i="29"/>
  <c r="C1017" i="29"/>
  <c r="C1018" i="29"/>
  <c r="C1019" i="29"/>
  <c r="C1020" i="29"/>
  <c r="C1021" i="29"/>
  <c r="C1022" i="29"/>
  <c r="C1023" i="29"/>
  <c r="C1024" i="29"/>
  <c r="C1025" i="29"/>
  <c r="C1026" i="29"/>
  <c r="C1027" i="29"/>
  <c r="C1028" i="29"/>
  <c r="C1029" i="29"/>
  <c r="C1030" i="29"/>
  <c r="C1031" i="29"/>
  <c r="C1032" i="29"/>
  <c r="C1033" i="29"/>
  <c r="C1034" i="29"/>
  <c r="C1035" i="29"/>
  <c r="C1036" i="29"/>
  <c r="C1037" i="29"/>
  <c r="C1038" i="29"/>
  <c r="C1039" i="29"/>
  <c r="C1040" i="29"/>
  <c r="C1041" i="29"/>
  <c r="C1042" i="29"/>
  <c r="C1043" i="29"/>
  <c r="C1044" i="29"/>
  <c r="C1045" i="29"/>
  <c r="C1046" i="29"/>
  <c r="C1047" i="29"/>
  <c r="C1048" i="29"/>
  <c r="C1049" i="29"/>
  <c r="C1050" i="29"/>
  <c r="C1051" i="29"/>
  <c r="C1052" i="29"/>
  <c r="C1053" i="29"/>
  <c r="C1054" i="29"/>
  <c r="C1055" i="29"/>
  <c r="C1056" i="29"/>
  <c r="C1057" i="29"/>
  <c r="C1058" i="29"/>
  <c r="C1059" i="29"/>
  <c r="C1060" i="29"/>
  <c r="C1061" i="29"/>
  <c r="C1062" i="29"/>
  <c r="C1063" i="29"/>
  <c r="C1064" i="29"/>
  <c r="C1065" i="29"/>
  <c r="C1066" i="29"/>
  <c r="C1067" i="29"/>
  <c r="C1068" i="29"/>
  <c r="C1069" i="29"/>
  <c r="C1070" i="29"/>
  <c r="C1071" i="29"/>
  <c r="C1072" i="29"/>
  <c r="C1073" i="29"/>
  <c r="C1074" i="29"/>
  <c r="C1075" i="29"/>
  <c r="C1076" i="29"/>
  <c r="C1077" i="29"/>
  <c r="C1078" i="29"/>
  <c r="C1079" i="29"/>
  <c r="C1080" i="29"/>
  <c r="C1081" i="29"/>
  <c r="C1082" i="29"/>
  <c r="C1083" i="29"/>
  <c r="C1084" i="29"/>
  <c r="C1085" i="29"/>
  <c r="C1086" i="29"/>
  <c r="C1087" i="29"/>
  <c r="C1088" i="29"/>
  <c r="C1089" i="29"/>
  <c r="C1090" i="29"/>
  <c r="C1091" i="29"/>
  <c r="C1092" i="29"/>
  <c r="C1093" i="29"/>
  <c r="C1094" i="29"/>
  <c r="C1095" i="29"/>
  <c r="C1096" i="29"/>
  <c r="C1097" i="29"/>
  <c r="C1098" i="29"/>
  <c r="C1099" i="29"/>
  <c r="C1100" i="29"/>
  <c r="C1101" i="29"/>
  <c r="C1102" i="29"/>
  <c r="C1103" i="29"/>
  <c r="C1104" i="29"/>
  <c r="C1105" i="29"/>
  <c r="C1106" i="29"/>
  <c r="C1107" i="29"/>
  <c r="C1108" i="29"/>
  <c r="C1109" i="29"/>
  <c r="C1110" i="29"/>
  <c r="C1111" i="29"/>
  <c r="C1112" i="29"/>
  <c r="C1113" i="29"/>
  <c r="C1114" i="29"/>
  <c r="C1115" i="29"/>
  <c r="C1116" i="29"/>
  <c r="C1117" i="29"/>
  <c r="C1118" i="29"/>
  <c r="C1119" i="29"/>
  <c r="C1120" i="29"/>
  <c r="C1121" i="29"/>
  <c r="C1122" i="29"/>
  <c r="C1123" i="29"/>
  <c r="C1124" i="29"/>
  <c r="C1125" i="29"/>
  <c r="C1126" i="29"/>
  <c r="C1127" i="29"/>
  <c r="C1128" i="29"/>
  <c r="C1129" i="29"/>
  <c r="C1130" i="29"/>
  <c r="C1131" i="29"/>
  <c r="C1132" i="29"/>
  <c r="C1133" i="29"/>
  <c r="C1134" i="29"/>
  <c r="C1135" i="29"/>
  <c r="C1136" i="29"/>
  <c r="C1137" i="29"/>
  <c r="C1138" i="29"/>
  <c r="C1139" i="29"/>
  <c r="C1140" i="29"/>
  <c r="C1141" i="29"/>
  <c r="C1142" i="29"/>
  <c r="C1143" i="29"/>
  <c r="C1144" i="29"/>
  <c r="C1145" i="29"/>
  <c r="C1146" i="29"/>
  <c r="C1147" i="29"/>
  <c r="C1148" i="29"/>
  <c r="C1149" i="29"/>
  <c r="C1150" i="29"/>
  <c r="C1151" i="29"/>
  <c r="C1152" i="29"/>
  <c r="C1153" i="29"/>
  <c r="C1154" i="29"/>
  <c r="C1155" i="29"/>
  <c r="C1156" i="29"/>
  <c r="C1157" i="29"/>
  <c r="C1158" i="29"/>
  <c r="C1159" i="29"/>
  <c r="C1160" i="29"/>
  <c r="C1161" i="29"/>
  <c r="C1162" i="29"/>
  <c r="C1163" i="29"/>
  <c r="C1164" i="29"/>
  <c r="C1165" i="29"/>
  <c r="C1166" i="29"/>
  <c r="C1167" i="29"/>
  <c r="C1168" i="29"/>
  <c r="C1169" i="29"/>
  <c r="C1170" i="29"/>
  <c r="C1171" i="29"/>
  <c r="C1172" i="29"/>
  <c r="C1173" i="29"/>
  <c r="C1174" i="29"/>
  <c r="C1175" i="29"/>
  <c r="C1176" i="29"/>
  <c r="C1177" i="29"/>
  <c r="C1178" i="29"/>
  <c r="C1179" i="29"/>
  <c r="C1180" i="29"/>
  <c r="C1181" i="29"/>
  <c r="C1182" i="29"/>
  <c r="C1183" i="29"/>
  <c r="C1184" i="29"/>
  <c r="C1185" i="29"/>
  <c r="C1186" i="29"/>
  <c r="C1187" i="29"/>
  <c r="C1188" i="29"/>
  <c r="C1189" i="29"/>
  <c r="C1190" i="29"/>
  <c r="C1191" i="29"/>
  <c r="C1192" i="29"/>
  <c r="C1193" i="29"/>
  <c r="C1194" i="29"/>
  <c r="C1195" i="29"/>
  <c r="C1196" i="29"/>
  <c r="C1197" i="29"/>
  <c r="C1198" i="29"/>
  <c r="C1199" i="29"/>
  <c r="C1200" i="29"/>
  <c r="C1201" i="29"/>
  <c r="C1202" i="29"/>
  <c r="C1203" i="29"/>
  <c r="C1204" i="29"/>
  <c r="C1205" i="29"/>
  <c r="C1206" i="29"/>
  <c r="C1207" i="29"/>
  <c r="C1208" i="29"/>
  <c r="C1209" i="29"/>
  <c r="C1210" i="29"/>
  <c r="C1211" i="29"/>
  <c r="C1212" i="29"/>
  <c r="C1213" i="29"/>
  <c r="C1214" i="29"/>
  <c r="C1215" i="29"/>
  <c r="C1216" i="29"/>
  <c r="C1217" i="29"/>
  <c r="C1218" i="29"/>
  <c r="C1219" i="29"/>
  <c r="C1220" i="29"/>
  <c r="C1221" i="29"/>
  <c r="C1222" i="29"/>
  <c r="C1223" i="29"/>
  <c r="C1224" i="29"/>
  <c r="C1225" i="29"/>
  <c r="C1226" i="29"/>
  <c r="C1227" i="29"/>
  <c r="C1228" i="29"/>
  <c r="C1229" i="29"/>
  <c r="C1230" i="29"/>
  <c r="C1231" i="29"/>
  <c r="C1232" i="29"/>
  <c r="C1233" i="29"/>
  <c r="C1234" i="29"/>
  <c r="C1235" i="29"/>
  <c r="C1236" i="29"/>
  <c r="C1237" i="29"/>
  <c r="C1238" i="29"/>
  <c r="C1239" i="29"/>
  <c r="C1240" i="29"/>
  <c r="C1241" i="29"/>
  <c r="C1242" i="29"/>
  <c r="C1243" i="29"/>
  <c r="C1244" i="29"/>
  <c r="C1245" i="29"/>
  <c r="C1246" i="29"/>
  <c r="C1247" i="29"/>
  <c r="C1248" i="29"/>
  <c r="C1249" i="29"/>
  <c r="C1250" i="29"/>
  <c r="C1251" i="29"/>
  <c r="C1252" i="29"/>
  <c r="C1253" i="29"/>
  <c r="C1254" i="29"/>
  <c r="C1255" i="29"/>
  <c r="C1256" i="29"/>
  <c r="C1257" i="29"/>
  <c r="C1258" i="29"/>
  <c r="C1259" i="29"/>
  <c r="C1260" i="29"/>
  <c r="C1261" i="29"/>
  <c r="C1262" i="29"/>
  <c r="C1263" i="29"/>
  <c r="C1264" i="29"/>
  <c r="C1265" i="29"/>
  <c r="C1266" i="29"/>
  <c r="C1267" i="29"/>
  <c r="C1268" i="29"/>
  <c r="C1269" i="29"/>
  <c r="C1270" i="29"/>
  <c r="C1271" i="29"/>
  <c r="C1272" i="29"/>
  <c r="C1273" i="29"/>
  <c r="C1274" i="29"/>
  <c r="C1275" i="29"/>
  <c r="C1276" i="29"/>
  <c r="C1277" i="29"/>
  <c r="C1278" i="29"/>
  <c r="C1279" i="29"/>
  <c r="C1280" i="29"/>
  <c r="C1281" i="29"/>
  <c r="C1282" i="29"/>
  <c r="C1283" i="29"/>
  <c r="C1284" i="29"/>
  <c r="C1285" i="29"/>
  <c r="C1286" i="29"/>
  <c r="C1287" i="29"/>
  <c r="C1288" i="29"/>
  <c r="C1289" i="29"/>
  <c r="C1290" i="29"/>
  <c r="C1291" i="29"/>
  <c r="C1292" i="29"/>
  <c r="C1293" i="29"/>
  <c r="C1294" i="29"/>
  <c r="C1295" i="29"/>
  <c r="C1296" i="29"/>
  <c r="C1297" i="29"/>
  <c r="C1298" i="29"/>
  <c r="C1299" i="29"/>
  <c r="C1300" i="29"/>
  <c r="C1301" i="29"/>
  <c r="C1302" i="29"/>
  <c r="C1303" i="29"/>
  <c r="C1304" i="29"/>
  <c r="C1305" i="29"/>
  <c r="C1306" i="29"/>
  <c r="C1307" i="29"/>
  <c r="C1308" i="29"/>
  <c r="C1309" i="29"/>
  <c r="C1310" i="29"/>
  <c r="C1311" i="29"/>
  <c r="C1312" i="29"/>
  <c r="C1313" i="29"/>
  <c r="C1314" i="29"/>
  <c r="C1315" i="29"/>
  <c r="C1316" i="29"/>
  <c r="C1317" i="29"/>
  <c r="C1318" i="29"/>
  <c r="C1319" i="29"/>
  <c r="C1320" i="29"/>
  <c r="C1321" i="29"/>
  <c r="C1322" i="29"/>
  <c r="C1323" i="29"/>
  <c r="C1324" i="29"/>
  <c r="C1325" i="29"/>
  <c r="C1326" i="29"/>
  <c r="C1327" i="29"/>
  <c r="C1328" i="29"/>
  <c r="C1329" i="29"/>
  <c r="C1330" i="29"/>
  <c r="C1331" i="29"/>
  <c r="C1332" i="29"/>
  <c r="C1333" i="29"/>
  <c r="C1334" i="29"/>
  <c r="C1335" i="29"/>
  <c r="C1336" i="29"/>
  <c r="C1337" i="29"/>
  <c r="C1338" i="29"/>
  <c r="C1339" i="29"/>
  <c r="C1340" i="29"/>
  <c r="C1341" i="29"/>
  <c r="C1342" i="29"/>
  <c r="C1343" i="29"/>
  <c r="C1344" i="29"/>
  <c r="C1345" i="29"/>
  <c r="C1346" i="29"/>
  <c r="C1347" i="29"/>
  <c r="C1348" i="29"/>
  <c r="C1349" i="29"/>
  <c r="C1350" i="29"/>
  <c r="C1351" i="29"/>
  <c r="C1352" i="29"/>
  <c r="C1353" i="29"/>
  <c r="C1354" i="29"/>
  <c r="C1355" i="29"/>
  <c r="C1356" i="29"/>
  <c r="C1357" i="29"/>
  <c r="C1358" i="29"/>
  <c r="C1359" i="29"/>
  <c r="C1360" i="29"/>
  <c r="C1361" i="29"/>
  <c r="C1362" i="29"/>
  <c r="C1363" i="29"/>
  <c r="C1364" i="29"/>
  <c r="C1365" i="29"/>
  <c r="C1366" i="29"/>
  <c r="C1367" i="29"/>
  <c r="C1368" i="29"/>
  <c r="C1369" i="29"/>
  <c r="C1370" i="29"/>
  <c r="C1371" i="29"/>
  <c r="C1372" i="29"/>
  <c r="C1373" i="29"/>
  <c r="C1374" i="29"/>
  <c r="C1375" i="29"/>
  <c r="C1376" i="29"/>
  <c r="C1377" i="29"/>
  <c r="C1378" i="29"/>
  <c r="C1379" i="29"/>
  <c r="C1380" i="29"/>
  <c r="C1381" i="29"/>
  <c r="C1382" i="29"/>
  <c r="C1383" i="29"/>
  <c r="C1384" i="29"/>
  <c r="C1385" i="29"/>
  <c r="C1386" i="29"/>
  <c r="C1387" i="29"/>
  <c r="C1388" i="29"/>
  <c r="C1389" i="29"/>
  <c r="C1390" i="29"/>
  <c r="C1391" i="29"/>
  <c r="C1392" i="29"/>
  <c r="C1393" i="29"/>
  <c r="C1394" i="29"/>
  <c r="C1395" i="29"/>
  <c r="C1396" i="29"/>
  <c r="C1397" i="29"/>
  <c r="C1398" i="29"/>
  <c r="C1399" i="29"/>
  <c r="C1400" i="29"/>
  <c r="C1401" i="29"/>
  <c r="C1402" i="29"/>
  <c r="C1403" i="29"/>
  <c r="C1404" i="29"/>
  <c r="C1405" i="29"/>
  <c r="C1406" i="29"/>
  <c r="C1407" i="29"/>
  <c r="C1408" i="29"/>
  <c r="C1409" i="29"/>
  <c r="C1410" i="29"/>
  <c r="C1411" i="29"/>
  <c r="C1412" i="29"/>
  <c r="C1413" i="29"/>
  <c r="C1414" i="29"/>
  <c r="C1415" i="29"/>
  <c r="C1416" i="29"/>
  <c r="C1417" i="29"/>
  <c r="C1418" i="29"/>
  <c r="C1419" i="29"/>
  <c r="C1420" i="29"/>
  <c r="C1421" i="29"/>
  <c r="C1422" i="29"/>
  <c r="C1423" i="29"/>
  <c r="C1424" i="29"/>
  <c r="C1425" i="29"/>
  <c r="C1426" i="29"/>
  <c r="C1427" i="29"/>
  <c r="C1428" i="29"/>
  <c r="C1429" i="29"/>
  <c r="C1430" i="29"/>
  <c r="C1431" i="29"/>
  <c r="C1432" i="29"/>
  <c r="C1433" i="29"/>
  <c r="C1434" i="29"/>
  <c r="C1435" i="29"/>
  <c r="C1436" i="29"/>
  <c r="C1437" i="29"/>
  <c r="C1438" i="29"/>
  <c r="C1439" i="29"/>
  <c r="C1440" i="29"/>
  <c r="C1441" i="29"/>
  <c r="C1442" i="29"/>
  <c r="C1443" i="29"/>
  <c r="C1444" i="29"/>
  <c r="C1445" i="29"/>
  <c r="C1446" i="29"/>
  <c r="C1447" i="29"/>
  <c r="C1448" i="29"/>
  <c r="C1449" i="29"/>
  <c r="C1450" i="29"/>
  <c r="C1451" i="29"/>
  <c r="C1452" i="29"/>
  <c r="C1453" i="29"/>
  <c r="C1454" i="29"/>
  <c r="C1455" i="29"/>
  <c r="C1456" i="29"/>
  <c r="C1457" i="29"/>
  <c r="C1458" i="29"/>
  <c r="C1459" i="29"/>
  <c r="C1460" i="29"/>
  <c r="C1461" i="29"/>
  <c r="C1462" i="29"/>
  <c r="C1463" i="29"/>
  <c r="C1464" i="29"/>
  <c r="C1465" i="29"/>
  <c r="C1466" i="29"/>
  <c r="C1467" i="29"/>
  <c r="C1468" i="29"/>
  <c r="C1469" i="29"/>
  <c r="C1470" i="29"/>
  <c r="C1471" i="29"/>
  <c r="C1472" i="29"/>
  <c r="C1473" i="29"/>
  <c r="C1474" i="29"/>
  <c r="C1475" i="29"/>
  <c r="C1476" i="29"/>
  <c r="C1477" i="29"/>
  <c r="C1478" i="29"/>
  <c r="C1479" i="29"/>
  <c r="C1480" i="29"/>
  <c r="C1481" i="29"/>
  <c r="C1482" i="29"/>
  <c r="C1483" i="29"/>
  <c r="C1484" i="29"/>
  <c r="C1485" i="29"/>
  <c r="C1486" i="29"/>
  <c r="C1487" i="29"/>
  <c r="C1488" i="29"/>
  <c r="C1489" i="29"/>
  <c r="C1490" i="29"/>
  <c r="C1491" i="29"/>
  <c r="C1492" i="29"/>
  <c r="C1493" i="29"/>
  <c r="C1494" i="29"/>
  <c r="C1495" i="29"/>
  <c r="C1496" i="29"/>
  <c r="C1497" i="29"/>
  <c r="C1498" i="29"/>
  <c r="C1499" i="29"/>
  <c r="C1500" i="29"/>
  <c r="C1501" i="29"/>
  <c r="C1502" i="29"/>
  <c r="C1503" i="29"/>
  <c r="C1504" i="29"/>
  <c r="C1505" i="29"/>
  <c r="C1506" i="29"/>
  <c r="C1507" i="29"/>
  <c r="C1508" i="29"/>
  <c r="C1509" i="29"/>
  <c r="C1510" i="29"/>
  <c r="C1511" i="29"/>
  <c r="C1512" i="29"/>
  <c r="C1513" i="29"/>
  <c r="C1514" i="29"/>
  <c r="C1515" i="29"/>
  <c r="C1516" i="29"/>
  <c r="C1517" i="29"/>
  <c r="C1518" i="29"/>
  <c r="C1519" i="29"/>
  <c r="C1520" i="29"/>
  <c r="C1521" i="29"/>
  <c r="C1522" i="29"/>
  <c r="C1523" i="29"/>
  <c r="C1524" i="29"/>
  <c r="C1525" i="29"/>
  <c r="C1526" i="29"/>
  <c r="C1527" i="29"/>
  <c r="C1528" i="29"/>
  <c r="C1529" i="29"/>
  <c r="C1530" i="29"/>
  <c r="C1531" i="29"/>
  <c r="C1532" i="29"/>
  <c r="C1533" i="29"/>
  <c r="C1534" i="29"/>
  <c r="C1535" i="29"/>
  <c r="C1536" i="29"/>
  <c r="C1537" i="29"/>
  <c r="C1538" i="29"/>
  <c r="C1539" i="29"/>
  <c r="C1540" i="29"/>
  <c r="C1541" i="29"/>
  <c r="C1542" i="29"/>
  <c r="C1543" i="29"/>
  <c r="C1544" i="29"/>
  <c r="C1545" i="29"/>
  <c r="C1546" i="29"/>
  <c r="C1547" i="29"/>
  <c r="C1548" i="29"/>
  <c r="C1549" i="29"/>
  <c r="C1550" i="29"/>
  <c r="C1551" i="29"/>
  <c r="C1552" i="29"/>
  <c r="C1553" i="29"/>
  <c r="C1554" i="29"/>
  <c r="C1555" i="29"/>
  <c r="C1556" i="29"/>
  <c r="C1557" i="29"/>
  <c r="C1558" i="29"/>
  <c r="C1559" i="29"/>
  <c r="C1560" i="29"/>
  <c r="C1561" i="29"/>
  <c r="C1562" i="29"/>
  <c r="C1563" i="29"/>
  <c r="C1564" i="29"/>
  <c r="C1565" i="29"/>
  <c r="C1566" i="29"/>
  <c r="C1567" i="29"/>
  <c r="C1568" i="29"/>
  <c r="C1569" i="29"/>
  <c r="C1570" i="29"/>
  <c r="C1571" i="29"/>
  <c r="C1572" i="29"/>
  <c r="C1573" i="29"/>
  <c r="C1574" i="29"/>
  <c r="C1575" i="29"/>
  <c r="C1576" i="29"/>
  <c r="C1577" i="29"/>
  <c r="C1578" i="29"/>
  <c r="C1579" i="29"/>
  <c r="C1580" i="29"/>
  <c r="C1581" i="29"/>
  <c r="C1582" i="29"/>
  <c r="C1583" i="29"/>
  <c r="C1584" i="29"/>
  <c r="C1585" i="29"/>
  <c r="C1586" i="29"/>
  <c r="C1587" i="29"/>
  <c r="C1588" i="29"/>
  <c r="C1589" i="29"/>
  <c r="C1590" i="29"/>
  <c r="C1591" i="29"/>
  <c r="C1592" i="29"/>
  <c r="C1593" i="29"/>
  <c r="C1594" i="29"/>
  <c r="C1595" i="29"/>
  <c r="C1596" i="29"/>
  <c r="C1597" i="29"/>
  <c r="C1598" i="29"/>
  <c r="C1599" i="29"/>
  <c r="C1600" i="29"/>
  <c r="C1601" i="29"/>
  <c r="C1602" i="29"/>
  <c r="C1603" i="29"/>
  <c r="C1604" i="29"/>
  <c r="C1605" i="29"/>
  <c r="C1606" i="29"/>
  <c r="C1607" i="29"/>
  <c r="C1608" i="29"/>
  <c r="C1609" i="29"/>
  <c r="C1610" i="29"/>
  <c r="C1611" i="29"/>
  <c r="C1612" i="29"/>
  <c r="C1613" i="29"/>
  <c r="C1614" i="29"/>
  <c r="C1615" i="29"/>
  <c r="C1616" i="29"/>
  <c r="C1617" i="29"/>
  <c r="C1618" i="29"/>
  <c r="C1619" i="29"/>
  <c r="C1620" i="29"/>
  <c r="C1621" i="29"/>
  <c r="C1622" i="29"/>
  <c r="C1623" i="29"/>
  <c r="C1624" i="29"/>
  <c r="C1625" i="29"/>
  <c r="C1626" i="29"/>
  <c r="C1627" i="29"/>
  <c r="C1628" i="29"/>
  <c r="C1629" i="29"/>
  <c r="C1630" i="29"/>
  <c r="C1631" i="29"/>
  <c r="C1632" i="29"/>
  <c r="C1633" i="29"/>
  <c r="C1634" i="29"/>
  <c r="C1635" i="29"/>
  <c r="C1636" i="29"/>
  <c r="C1637" i="29"/>
  <c r="C1638" i="29"/>
  <c r="C1639" i="29"/>
  <c r="C1640" i="29"/>
  <c r="C1641" i="29"/>
  <c r="C1642" i="29"/>
  <c r="C1643" i="29"/>
  <c r="C1644" i="29"/>
  <c r="C1645" i="29"/>
  <c r="C1646" i="29"/>
  <c r="C1647" i="29"/>
  <c r="C1648" i="29"/>
  <c r="C1649" i="29"/>
  <c r="C1650" i="29"/>
  <c r="C1651" i="29"/>
  <c r="C1652" i="29"/>
  <c r="C1653" i="29"/>
  <c r="C1654" i="29"/>
  <c r="C1655" i="29"/>
  <c r="C1656" i="29"/>
  <c r="C1657" i="29"/>
  <c r="C1658" i="29"/>
  <c r="C1659" i="29"/>
  <c r="C1660" i="29"/>
  <c r="C1661" i="29"/>
  <c r="C1662" i="29"/>
  <c r="C1663" i="29"/>
  <c r="C1664" i="29"/>
  <c r="C1665" i="29"/>
  <c r="C1666" i="29"/>
  <c r="C1667" i="29"/>
  <c r="C1668" i="29"/>
  <c r="C1669" i="29"/>
  <c r="C1670" i="29"/>
  <c r="C1671" i="29"/>
  <c r="C1672" i="29"/>
  <c r="C1673" i="29"/>
  <c r="C1674" i="29"/>
  <c r="C1675" i="29"/>
  <c r="C1676" i="29"/>
  <c r="C1677" i="29"/>
  <c r="C1678" i="29"/>
  <c r="C1679" i="29"/>
  <c r="C1680" i="29"/>
  <c r="C1681" i="29"/>
  <c r="C1682" i="29"/>
  <c r="C1683" i="29"/>
  <c r="C1684" i="29"/>
  <c r="C1685" i="29"/>
  <c r="C1686" i="29"/>
  <c r="C1687" i="29"/>
  <c r="C1688" i="29"/>
  <c r="C1689" i="29"/>
  <c r="C1690" i="29"/>
  <c r="C1691" i="29"/>
  <c r="C1692" i="29"/>
  <c r="C1693" i="29"/>
  <c r="C1694" i="29"/>
  <c r="C1695" i="29"/>
  <c r="C1696" i="29"/>
  <c r="C1697" i="29"/>
  <c r="C1698" i="29"/>
  <c r="C1699" i="29"/>
  <c r="C1700" i="29"/>
  <c r="C1701" i="29"/>
  <c r="C1702" i="29"/>
  <c r="C1703" i="29"/>
  <c r="C1704" i="29"/>
  <c r="C1705" i="29"/>
  <c r="C1706" i="29"/>
  <c r="C1707" i="29"/>
  <c r="C1708" i="29"/>
  <c r="C1709" i="29"/>
  <c r="C1710" i="29"/>
  <c r="C1711" i="29"/>
  <c r="C1712" i="29"/>
  <c r="C1713" i="29"/>
  <c r="C1714" i="29"/>
  <c r="C1715" i="29"/>
  <c r="C1716" i="29"/>
  <c r="C1717" i="29"/>
  <c r="C1718" i="29"/>
  <c r="C1719" i="29"/>
  <c r="C1720" i="29"/>
  <c r="C1721" i="29"/>
  <c r="C1722" i="29"/>
  <c r="C1723" i="29"/>
  <c r="C1724" i="29"/>
  <c r="C1725" i="29"/>
  <c r="C1726" i="29"/>
  <c r="C1727" i="29"/>
  <c r="C1728" i="29"/>
  <c r="C1729" i="29"/>
  <c r="C1730" i="29"/>
  <c r="C1731" i="29"/>
  <c r="C1732" i="29"/>
  <c r="C1733" i="29"/>
  <c r="C1734" i="29"/>
  <c r="C1735" i="29"/>
  <c r="C1736" i="29"/>
  <c r="C1737" i="29"/>
  <c r="C1738" i="29"/>
  <c r="C1739" i="29"/>
  <c r="C1740" i="29"/>
  <c r="C1741" i="29"/>
  <c r="C1742" i="29"/>
  <c r="C1743" i="29"/>
  <c r="C1744" i="29"/>
  <c r="C1745" i="29"/>
  <c r="C1746" i="29"/>
  <c r="C1747" i="29"/>
  <c r="C1748" i="29"/>
  <c r="C1749" i="29"/>
  <c r="C1750" i="29"/>
  <c r="C1751" i="29"/>
  <c r="C1752" i="29"/>
  <c r="C1753" i="29"/>
  <c r="C1754" i="29"/>
  <c r="C1755" i="29"/>
  <c r="C1756" i="29"/>
  <c r="C1757" i="29"/>
  <c r="C1758" i="29"/>
  <c r="C1759" i="29"/>
  <c r="C1760" i="29"/>
  <c r="C1761" i="29"/>
  <c r="C1762" i="29"/>
  <c r="C1763" i="29"/>
  <c r="C1764" i="29"/>
  <c r="C1765" i="29"/>
  <c r="C1766" i="29"/>
  <c r="C1767" i="29"/>
  <c r="C1768" i="29"/>
  <c r="C1769" i="29"/>
  <c r="C1770" i="29"/>
  <c r="C1771" i="29"/>
  <c r="C1772" i="29"/>
  <c r="C1773" i="29"/>
  <c r="C1774" i="29"/>
  <c r="C1775" i="29"/>
  <c r="C1776" i="29"/>
  <c r="C1777" i="29"/>
  <c r="C1778" i="29"/>
  <c r="C1779" i="29"/>
  <c r="C1780" i="29"/>
  <c r="C1781" i="29"/>
  <c r="C1782" i="29"/>
  <c r="C1783" i="29"/>
  <c r="C1784" i="29"/>
  <c r="C1785" i="29"/>
  <c r="C1786" i="29"/>
  <c r="C1787" i="29"/>
  <c r="C1788" i="29"/>
  <c r="C1789" i="29"/>
  <c r="C1790" i="29"/>
  <c r="C1791" i="29"/>
  <c r="C1792" i="29"/>
  <c r="C1793" i="29"/>
  <c r="C1794" i="29"/>
  <c r="C1795" i="29"/>
  <c r="C1796" i="29"/>
  <c r="C1797" i="29"/>
  <c r="C1798" i="29"/>
  <c r="C1799" i="29"/>
  <c r="C1800" i="29"/>
  <c r="C1801" i="29"/>
  <c r="C1802" i="29"/>
  <c r="C1803" i="29"/>
  <c r="C1804" i="29"/>
  <c r="C1805" i="29"/>
  <c r="C1806" i="29"/>
  <c r="C1807" i="29"/>
  <c r="C1808" i="29"/>
  <c r="C1809" i="29"/>
  <c r="C1810" i="29"/>
  <c r="C1811" i="29"/>
  <c r="C1812" i="29"/>
  <c r="C1813" i="29"/>
  <c r="C1814" i="29"/>
  <c r="C1815" i="29"/>
  <c r="C1816" i="29"/>
  <c r="C1817" i="29"/>
  <c r="C1818" i="29"/>
  <c r="C1819" i="29"/>
  <c r="C1820" i="29"/>
  <c r="C1821" i="29"/>
  <c r="C1822" i="29"/>
  <c r="C1823" i="29"/>
  <c r="C1824" i="29"/>
  <c r="C1825" i="29"/>
  <c r="C1826" i="29"/>
  <c r="C1827" i="29"/>
  <c r="C1828" i="29"/>
  <c r="C1829" i="29"/>
  <c r="C1830" i="29"/>
  <c r="C1831" i="29"/>
  <c r="C1832" i="29"/>
  <c r="C1833" i="29"/>
  <c r="C1834" i="29"/>
  <c r="C1835" i="29"/>
  <c r="C1836" i="29"/>
  <c r="C1837" i="29"/>
  <c r="C1838" i="29"/>
  <c r="C1839" i="29"/>
  <c r="C1840" i="29"/>
  <c r="C1841" i="29"/>
  <c r="C1842" i="29"/>
  <c r="C1843" i="29"/>
  <c r="C1844" i="29"/>
  <c r="C1845" i="29"/>
  <c r="C1846" i="29"/>
  <c r="C1847" i="29"/>
  <c r="C1848" i="29"/>
  <c r="C1849" i="29"/>
  <c r="C1850" i="29"/>
  <c r="C1851" i="29"/>
  <c r="C1852" i="29"/>
  <c r="C1853" i="29"/>
  <c r="C1854" i="29"/>
  <c r="C1855" i="29"/>
  <c r="C1856" i="29"/>
  <c r="C1857" i="29"/>
  <c r="C1858" i="29"/>
  <c r="C1859" i="29"/>
  <c r="C1860" i="29"/>
  <c r="C1861" i="29"/>
  <c r="C1862" i="29"/>
  <c r="C1863" i="29"/>
  <c r="C1864" i="29"/>
  <c r="C1865" i="29"/>
  <c r="C1866" i="29"/>
  <c r="C1867" i="29"/>
  <c r="C1868" i="29"/>
  <c r="C1869" i="29"/>
  <c r="C1870" i="29"/>
  <c r="C1871" i="29"/>
  <c r="C1872" i="29"/>
  <c r="C1873" i="29"/>
  <c r="C1874" i="29"/>
  <c r="C1875" i="29"/>
  <c r="C1876" i="29"/>
  <c r="C1877" i="29"/>
  <c r="C1878" i="29"/>
  <c r="C1879" i="29"/>
  <c r="C1880" i="29"/>
  <c r="C1881" i="29"/>
  <c r="C1882" i="29"/>
  <c r="C1883" i="29"/>
  <c r="C1884" i="29"/>
  <c r="C1885" i="29"/>
  <c r="C1886" i="29"/>
  <c r="C1887" i="29"/>
  <c r="C1888" i="29"/>
  <c r="C1889" i="29"/>
  <c r="C1890" i="29"/>
  <c r="C1891" i="29"/>
  <c r="C1892" i="29"/>
  <c r="C1893" i="29"/>
  <c r="C1894" i="29"/>
  <c r="C1895" i="29"/>
  <c r="C1896" i="29"/>
  <c r="C1897" i="29"/>
  <c r="C1898" i="29"/>
  <c r="C1899" i="29"/>
  <c r="C1900" i="29"/>
  <c r="C1901" i="29"/>
  <c r="C1902" i="29"/>
  <c r="C1903" i="29"/>
  <c r="C1904" i="29"/>
  <c r="C1905" i="29"/>
  <c r="C1906" i="29"/>
  <c r="C1907" i="29"/>
  <c r="C1908" i="29"/>
  <c r="C1909" i="29"/>
  <c r="C1910" i="29"/>
  <c r="C1911" i="29"/>
  <c r="C1912" i="29"/>
  <c r="C1913" i="29"/>
  <c r="C1914" i="29"/>
  <c r="C1915" i="29"/>
  <c r="C1916" i="29"/>
  <c r="C1917" i="29"/>
  <c r="C1918" i="29"/>
  <c r="C1919" i="29"/>
  <c r="C1920" i="29"/>
  <c r="C1921" i="29"/>
  <c r="C1922" i="29"/>
  <c r="C1923" i="29"/>
  <c r="C1924" i="29"/>
  <c r="C1925" i="29"/>
  <c r="C1926" i="29"/>
  <c r="C1927" i="29"/>
  <c r="C1928" i="29"/>
  <c r="C1929" i="29"/>
  <c r="C1930" i="29"/>
  <c r="C1931" i="29"/>
  <c r="C1932" i="29"/>
  <c r="C1933" i="29"/>
  <c r="C1934" i="29"/>
  <c r="C1935" i="29"/>
  <c r="C1936" i="29"/>
  <c r="C1937" i="29"/>
  <c r="C1938" i="29"/>
  <c r="C1939" i="29"/>
  <c r="C1940" i="29"/>
  <c r="C1941" i="29"/>
  <c r="C1942" i="29"/>
  <c r="C1943" i="29"/>
  <c r="C1944" i="29"/>
  <c r="C1945" i="29"/>
  <c r="C1946" i="29"/>
  <c r="C1947" i="29"/>
  <c r="C1948" i="29"/>
  <c r="C1949" i="29"/>
  <c r="C1950" i="29"/>
  <c r="C1951" i="29"/>
  <c r="C1952" i="29"/>
  <c r="C1953" i="29"/>
  <c r="C1954" i="29"/>
  <c r="C1955" i="29"/>
  <c r="C1956" i="29"/>
  <c r="C1957" i="29"/>
  <c r="C1958" i="29"/>
  <c r="C1959" i="29"/>
  <c r="C1960" i="29"/>
  <c r="C1961" i="29"/>
  <c r="C1962" i="29"/>
  <c r="C1963" i="29"/>
  <c r="C1964" i="29"/>
  <c r="C1965" i="29"/>
  <c r="C1966" i="29"/>
  <c r="C1967" i="29"/>
  <c r="C1968" i="29"/>
  <c r="C1969" i="29"/>
  <c r="C1970" i="29"/>
  <c r="C1971" i="29"/>
  <c r="C1972" i="29"/>
  <c r="C1973" i="29"/>
  <c r="C1974" i="29"/>
  <c r="C1975" i="29"/>
  <c r="C1976" i="29"/>
  <c r="C1977" i="29"/>
  <c r="C1978" i="29"/>
  <c r="C1979" i="29"/>
  <c r="C1980" i="29"/>
  <c r="C1981" i="29"/>
  <c r="C1982" i="29"/>
  <c r="C1983" i="29"/>
  <c r="C1984" i="29"/>
  <c r="C1985" i="29"/>
  <c r="C1986" i="29"/>
  <c r="C1987" i="29"/>
  <c r="C1988" i="29"/>
  <c r="C1989" i="29"/>
  <c r="C1990" i="29"/>
  <c r="C1991" i="29"/>
  <c r="C1992" i="29"/>
  <c r="C1993" i="29"/>
  <c r="C1994" i="29"/>
  <c r="C1995" i="29"/>
  <c r="C1996" i="29"/>
  <c r="C1997" i="29"/>
  <c r="C1998" i="29"/>
  <c r="C1999" i="29"/>
  <c r="C2000" i="29"/>
  <c r="C2001" i="29"/>
  <c r="C2002" i="29"/>
  <c r="C2003" i="29"/>
  <c r="C2004" i="29"/>
  <c r="C2005" i="29"/>
  <c r="C2006" i="29"/>
  <c r="C2007" i="29"/>
  <c r="C2008" i="29"/>
  <c r="C2009" i="29"/>
  <c r="C2010" i="29"/>
  <c r="C2011" i="29"/>
  <c r="C2012" i="29"/>
  <c r="C2013" i="29"/>
  <c r="C2014" i="29"/>
  <c r="C2015" i="29"/>
  <c r="C2016" i="29"/>
  <c r="C2017" i="29"/>
  <c r="C2018" i="29"/>
  <c r="C2019" i="29"/>
  <c r="C2020" i="29"/>
  <c r="C2021" i="29"/>
  <c r="C2022" i="29"/>
  <c r="C2023" i="29"/>
  <c r="C2024" i="29"/>
  <c r="C2025" i="29"/>
  <c r="C2026" i="29"/>
  <c r="C2027" i="29"/>
  <c r="C2028" i="29"/>
  <c r="C2029" i="29"/>
  <c r="C2030" i="29"/>
  <c r="C2031" i="29"/>
  <c r="C2032" i="29"/>
  <c r="C2033" i="29"/>
  <c r="C2034" i="29"/>
  <c r="C2035" i="29"/>
  <c r="C2036" i="29"/>
  <c r="C2037" i="29"/>
  <c r="C2038" i="29"/>
  <c r="C2039" i="29"/>
  <c r="C2040" i="29"/>
  <c r="C2041" i="29"/>
  <c r="C2042" i="29"/>
  <c r="C2043" i="29"/>
  <c r="C2044" i="29"/>
  <c r="C2045" i="29"/>
  <c r="C2046" i="29"/>
  <c r="C2047" i="29"/>
  <c r="C2048" i="29"/>
  <c r="C2049" i="29"/>
  <c r="C2050" i="29"/>
  <c r="C2051" i="29"/>
  <c r="C2052" i="29"/>
  <c r="C2053" i="29"/>
  <c r="C2054" i="29"/>
  <c r="C2055" i="29"/>
  <c r="C2056" i="29"/>
  <c r="C2057" i="29"/>
  <c r="C2058" i="29"/>
  <c r="C2059" i="29"/>
  <c r="C2060" i="29"/>
  <c r="C2061" i="29"/>
  <c r="C2062" i="29"/>
  <c r="C2063" i="29"/>
  <c r="C2064" i="29"/>
  <c r="C2065" i="29"/>
  <c r="C2066" i="29"/>
  <c r="C2067" i="29"/>
  <c r="C2068" i="29"/>
  <c r="C2069" i="29"/>
  <c r="C2070" i="29"/>
  <c r="C2071" i="29"/>
  <c r="C2072" i="29"/>
  <c r="C2073" i="29"/>
  <c r="C2074" i="29"/>
  <c r="C2075" i="29"/>
  <c r="C2076" i="29"/>
  <c r="C2077" i="29"/>
  <c r="C2078" i="29"/>
  <c r="C2079" i="29"/>
  <c r="C2080" i="29"/>
  <c r="C2081" i="29"/>
  <c r="C2082" i="29"/>
  <c r="C2083" i="29"/>
  <c r="C2084" i="29"/>
  <c r="C2085" i="29"/>
  <c r="C2086" i="29"/>
  <c r="C2087" i="29"/>
  <c r="C2088" i="29"/>
  <c r="C2089" i="29"/>
  <c r="C2090" i="29"/>
  <c r="C2091" i="29"/>
  <c r="C2092" i="29"/>
  <c r="C2093" i="29"/>
  <c r="C2094" i="29"/>
  <c r="C2095" i="29"/>
  <c r="C2096" i="29"/>
  <c r="C2097" i="29"/>
  <c r="C2098" i="29"/>
  <c r="C2099" i="29"/>
  <c r="C2100" i="29"/>
  <c r="C2101" i="29"/>
  <c r="C2102" i="29"/>
  <c r="C2103" i="29"/>
  <c r="C2104" i="29"/>
  <c r="C2105" i="29"/>
  <c r="C2106" i="29"/>
  <c r="C2107" i="29"/>
  <c r="C2108" i="29"/>
  <c r="C2109" i="29"/>
  <c r="C2110" i="29"/>
  <c r="C2111" i="29"/>
  <c r="C2112" i="29"/>
  <c r="C2113" i="29"/>
  <c r="C2114" i="29"/>
  <c r="C2115" i="29"/>
  <c r="C2116" i="29"/>
  <c r="C2117" i="29"/>
  <c r="C2118" i="29"/>
  <c r="C2119" i="29"/>
  <c r="C2120" i="29"/>
  <c r="C2121" i="29"/>
  <c r="C2122" i="29"/>
  <c r="C2123" i="29"/>
  <c r="C2124" i="29"/>
  <c r="C2125" i="29"/>
  <c r="C2126" i="29"/>
  <c r="C2127" i="29"/>
  <c r="C2128" i="29"/>
  <c r="C2129" i="29"/>
  <c r="C2130" i="29"/>
  <c r="C2131" i="29"/>
  <c r="C2132" i="29"/>
  <c r="C2133" i="29"/>
  <c r="C2134" i="29"/>
  <c r="C2135" i="29"/>
  <c r="C2136" i="29"/>
  <c r="C2137" i="29"/>
  <c r="C2138" i="29"/>
  <c r="C2139" i="29"/>
  <c r="C2140" i="29"/>
  <c r="C2141" i="29"/>
  <c r="C2142" i="29"/>
  <c r="C2143" i="29"/>
  <c r="C2144" i="29"/>
  <c r="C2145" i="29"/>
  <c r="C2146" i="29"/>
  <c r="C2147" i="29"/>
  <c r="C2148" i="29"/>
  <c r="C2149" i="29"/>
  <c r="C2150" i="29"/>
  <c r="C2151" i="29"/>
  <c r="C2152" i="29"/>
  <c r="C2153" i="29"/>
  <c r="C2154" i="29"/>
  <c r="C2155" i="29"/>
  <c r="C2156" i="29"/>
  <c r="C2157" i="29"/>
  <c r="C2158" i="29"/>
  <c r="C2159" i="29"/>
  <c r="C2160" i="29"/>
  <c r="C2161" i="29"/>
  <c r="C2162" i="29"/>
  <c r="C2163" i="29"/>
  <c r="C2164" i="29"/>
  <c r="C2165" i="29"/>
  <c r="C2166" i="29"/>
  <c r="C2167" i="29"/>
  <c r="C2168" i="29"/>
  <c r="C2169" i="29"/>
  <c r="C2170" i="29"/>
  <c r="C2171" i="29"/>
  <c r="C2172" i="29"/>
  <c r="C2173" i="29"/>
  <c r="C2174" i="29"/>
  <c r="C2175" i="29"/>
  <c r="C2176" i="29"/>
  <c r="C2177" i="29"/>
  <c r="C2178" i="29"/>
  <c r="C2179" i="29"/>
  <c r="C2180" i="29"/>
  <c r="C2181" i="29"/>
  <c r="C2182" i="29"/>
  <c r="C2183" i="29"/>
  <c r="C2184" i="29"/>
  <c r="C2185" i="29"/>
  <c r="C2186" i="29"/>
  <c r="C2187" i="29"/>
  <c r="C2188" i="29"/>
  <c r="C2189" i="29"/>
  <c r="C2190" i="29"/>
  <c r="C2191" i="29"/>
  <c r="C2192" i="29"/>
  <c r="C2193" i="29"/>
  <c r="C2194" i="29"/>
  <c r="C2195" i="29"/>
  <c r="C2196" i="29"/>
  <c r="C2197" i="29"/>
  <c r="C2198" i="29"/>
  <c r="C2199" i="29"/>
  <c r="C2200" i="29"/>
  <c r="C2201" i="29"/>
  <c r="C2202" i="29"/>
  <c r="C2203" i="29"/>
  <c r="C2204" i="29"/>
  <c r="C2205" i="29"/>
  <c r="C2206" i="29"/>
  <c r="C2207" i="29"/>
  <c r="C2208" i="29"/>
  <c r="C2209" i="29"/>
  <c r="C2210" i="29"/>
  <c r="C2211" i="29"/>
  <c r="C2212" i="29"/>
  <c r="C2213" i="29"/>
  <c r="C2214" i="29"/>
  <c r="C2215" i="29"/>
  <c r="C2216" i="29"/>
  <c r="C2217" i="29"/>
  <c r="C2218" i="29"/>
  <c r="C2219" i="29"/>
  <c r="C2220" i="29"/>
  <c r="C2221" i="29"/>
  <c r="C2222" i="29"/>
  <c r="C2223" i="29"/>
  <c r="C2224" i="29"/>
  <c r="C2225" i="29"/>
  <c r="C2226" i="29"/>
  <c r="C2227" i="29"/>
  <c r="C2228" i="29"/>
  <c r="C2229" i="29"/>
  <c r="C2230" i="29"/>
  <c r="C2231" i="29"/>
  <c r="C2232" i="29"/>
  <c r="C2233" i="29"/>
  <c r="C2234" i="29"/>
  <c r="C2235" i="29"/>
  <c r="C2236" i="29"/>
  <c r="C2237" i="29"/>
  <c r="C2238" i="29"/>
  <c r="C2239" i="29"/>
  <c r="C2240" i="29"/>
  <c r="C2241" i="29"/>
  <c r="C2242" i="29"/>
  <c r="C2243" i="29"/>
  <c r="C2244" i="29"/>
  <c r="C2245" i="29"/>
  <c r="C2246" i="29"/>
  <c r="C2247" i="29"/>
  <c r="C2248" i="29"/>
  <c r="C2249" i="29"/>
  <c r="C2250" i="29"/>
  <c r="C2251" i="29"/>
  <c r="C2252" i="29"/>
  <c r="C2253" i="29"/>
  <c r="C2254" i="29"/>
  <c r="C2255" i="29"/>
  <c r="C2256" i="29"/>
  <c r="C2257" i="29"/>
  <c r="C2258" i="29"/>
  <c r="C2259" i="29"/>
  <c r="C2260" i="29"/>
  <c r="C2261" i="29"/>
  <c r="C2262" i="29"/>
  <c r="C2263" i="29"/>
  <c r="C2264" i="29"/>
  <c r="C2265" i="29"/>
  <c r="C2266" i="29"/>
  <c r="C2267" i="29"/>
  <c r="C2268" i="29"/>
  <c r="C2269" i="29"/>
  <c r="C2270" i="29"/>
  <c r="C2271" i="29"/>
  <c r="C2272" i="29"/>
  <c r="C2273" i="29"/>
  <c r="C2274" i="29"/>
  <c r="C2275" i="29"/>
  <c r="C2276" i="29"/>
  <c r="C2277" i="29"/>
  <c r="C2278" i="29"/>
  <c r="C2279" i="29"/>
  <c r="C2280" i="29"/>
  <c r="C2281" i="29"/>
  <c r="C2282" i="29"/>
  <c r="C2283" i="29"/>
  <c r="C2284" i="29"/>
  <c r="C2285" i="29"/>
  <c r="C2286" i="29"/>
  <c r="C2287" i="29"/>
  <c r="C2288" i="29"/>
  <c r="C2289" i="29"/>
  <c r="C2290" i="29"/>
  <c r="C2291" i="29"/>
  <c r="C2292" i="29"/>
  <c r="C2293" i="29"/>
  <c r="C2294" i="29"/>
  <c r="C2295" i="29"/>
  <c r="C2296" i="29"/>
  <c r="C2297" i="29"/>
  <c r="C2298" i="29"/>
  <c r="C2299" i="29"/>
  <c r="C2300" i="29"/>
  <c r="C2301" i="29"/>
  <c r="C2302" i="29"/>
  <c r="C2303" i="29"/>
  <c r="C2304" i="29"/>
  <c r="C2305" i="29"/>
  <c r="C2306" i="29"/>
  <c r="C2307" i="29"/>
  <c r="C2308" i="29"/>
  <c r="C2309" i="29"/>
  <c r="C2310" i="29"/>
  <c r="C2311" i="29"/>
  <c r="C2312" i="29"/>
  <c r="C2313" i="29"/>
  <c r="C2314" i="29"/>
  <c r="C2315" i="29"/>
  <c r="C2316" i="29"/>
  <c r="C2317" i="29"/>
  <c r="C2318" i="29"/>
  <c r="C2319" i="29"/>
  <c r="C2320" i="29"/>
  <c r="C2321" i="29"/>
  <c r="C2322" i="29"/>
  <c r="C2323" i="29"/>
  <c r="C2324" i="29"/>
  <c r="C2325" i="29"/>
  <c r="C2326" i="29"/>
  <c r="C2327" i="29"/>
  <c r="C2328" i="29"/>
  <c r="C2329" i="29"/>
  <c r="C2330" i="29"/>
  <c r="C2331" i="29"/>
  <c r="C2332" i="29"/>
  <c r="C2333" i="29"/>
  <c r="C2334" i="29"/>
  <c r="C2335" i="29"/>
  <c r="C2336" i="29"/>
  <c r="C2337" i="29"/>
  <c r="C2338" i="29"/>
  <c r="C2339" i="29"/>
  <c r="C2340" i="29"/>
  <c r="C2341" i="29"/>
  <c r="C2342" i="29"/>
  <c r="C2343" i="29"/>
  <c r="C2344" i="29"/>
  <c r="C2345" i="29"/>
  <c r="C2346" i="29"/>
  <c r="C2347" i="29"/>
  <c r="C2348" i="29"/>
  <c r="C2349" i="29"/>
  <c r="C2350" i="29"/>
  <c r="C2351" i="29"/>
  <c r="C2352" i="29"/>
  <c r="C2353" i="29"/>
  <c r="C2354" i="29"/>
  <c r="C2355" i="29"/>
  <c r="C2356" i="29"/>
  <c r="C2357" i="29"/>
  <c r="C2358" i="29"/>
  <c r="C2359" i="29"/>
  <c r="C2360" i="29"/>
  <c r="C2361" i="29"/>
  <c r="C2362" i="29"/>
  <c r="C2363" i="29"/>
  <c r="C2364" i="29"/>
  <c r="C2365" i="29"/>
  <c r="C2366" i="29"/>
  <c r="C2367" i="29"/>
  <c r="C2368" i="29"/>
  <c r="C2369" i="29"/>
  <c r="C2370" i="29"/>
  <c r="C2371" i="29"/>
  <c r="C2372" i="29"/>
  <c r="C2373" i="29"/>
  <c r="C2374" i="29"/>
  <c r="C2375" i="29"/>
  <c r="C2376" i="29"/>
  <c r="C2377" i="29"/>
  <c r="C2378" i="29"/>
  <c r="C2379" i="29"/>
  <c r="C2380" i="29"/>
  <c r="C2381" i="29"/>
  <c r="C2382" i="29"/>
  <c r="C2383" i="29"/>
  <c r="C2384" i="29"/>
  <c r="C2385" i="29"/>
  <c r="C2386" i="29"/>
  <c r="C2387" i="29"/>
  <c r="C2388" i="29"/>
  <c r="C2389" i="29"/>
  <c r="C2390" i="29"/>
  <c r="C2391" i="29"/>
  <c r="C2392" i="29"/>
  <c r="C2393" i="29"/>
  <c r="C2394" i="29"/>
  <c r="C2395" i="29"/>
  <c r="C2396" i="29"/>
  <c r="C2397" i="29"/>
  <c r="C2398" i="29"/>
  <c r="C2399" i="29"/>
  <c r="C2400" i="29"/>
  <c r="C2401" i="29"/>
  <c r="C2402" i="29"/>
  <c r="C2403" i="29"/>
  <c r="C2404" i="29"/>
  <c r="C2405" i="29"/>
  <c r="C2406" i="29"/>
  <c r="C2407" i="29"/>
  <c r="C2408" i="29"/>
  <c r="C2409" i="29"/>
  <c r="C2410" i="29"/>
  <c r="C2411" i="29"/>
  <c r="C2412" i="29"/>
  <c r="C2413" i="29"/>
  <c r="C2414" i="29"/>
  <c r="C2415" i="29"/>
  <c r="C2416" i="29"/>
  <c r="C2417" i="29"/>
  <c r="C2418" i="29"/>
  <c r="C2419" i="29"/>
  <c r="C2420" i="29"/>
  <c r="C2421" i="29"/>
  <c r="C2422" i="29"/>
  <c r="C2423" i="29"/>
  <c r="C2424" i="29"/>
  <c r="C2425" i="29"/>
  <c r="C2426" i="29"/>
  <c r="C2427" i="29"/>
  <c r="C2428" i="29"/>
  <c r="C2429" i="29"/>
  <c r="C2430" i="29"/>
  <c r="C2431" i="29"/>
  <c r="C2432" i="29"/>
  <c r="C2433" i="29"/>
  <c r="C2434" i="29"/>
  <c r="C2435" i="29"/>
  <c r="C2436" i="29"/>
  <c r="C2437" i="29"/>
  <c r="C2438" i="29"/>
  <c r="C2439" i="29"/>
  <c r="C2440" i="29"/>
  <c r="C2441" i="29"/>
  <c r="C2442" i="29"/>
  <c r="C2443" i="29"/>
  <c r="C2444" i="29"/>
  <c r="C2445" i="29"/>
  <c r="C2446" i="29"/>
  <c r="C2447" i="29"/>
  <c r="C2448" i="29"/>
  <c r="C2449" i="29"/>
  <c r="C2450" i="29"/>
  <c r="C2451" i="29"/>
  <c r="C2452" i="29"/>
  <c r="C2453" i="29"/>
  <c r="C2454" i="29"/>
  <c r="C2455" i="29"/>
  <c r="C2456" i="29"/>
  <c r="C2457" i="29"/>
  <c r="C2458" i="29"/>
  <c r="C2459" i="29"/>
  <c r="C2460" i="29"/>
  <c r="C2461" i="29"/>
  <c r="C2462" i="29"/>
  <c r="C2463" i="29"/>
  <c r="C2464" i="29"/>
  <c r="C2465" i="29"/>
  <c r="C2466" i="29"/>
  <c r="C2467" i="29"/>
  <c r="C2468" i="29"/>
  <c r="C2469" i="29"/>
  <c r="C2470" i="29"/>
  <c r="C2471" i="29"/>
  <c r="C2472" i="29"/>
  <c r="C2473" i="29"/>
  <c r="C2474" i="29"/>
  <c r="C2475" i="29"/>
  <c r="C2476" i="29"/>
  <c r="C2477" i="29"/>
  <c r="C2478" i="29"/>
  <c r="C2479" i="29"/>
  <c r="C2480" i="29"/>
  <c r="C2481" i="29"/>
  <c r="C2482" i="29"/>
  <c r="C2483" i="29"/>
  <c r="C2484" i="29"/>
  <c r="C2485" i="29"/>
  <c r="C2486" i="29"/>
  <c r="C2487" i="29"/>
  <c r="C2488" i="29"/>
  <c r="C2489" i="29"/>
  <c r="C2490" i="29"/>
  <c r="C2491" i="29"/>
  <c r="C2492" i="29"/>
  <c r="C2493" i="29"/>
  <c r="C2494" i="29"/>
  <c r="C2495" i="29"/>
  <c r="C2496" i="29"/>
  <c r="C2497" i="29"/>
  <c r="C2498" i="29"/>
  <c r="C2499" i="29"/>
  <c r="C2500" i="29"/>
  <c r="C2501" i="29"/>
  <c r="C2502" i="29"/>
  <c r="C2503" i="29"/>
  <c r="C2504" i="29"/>
  <c r="C2505" i="29"/>
  <c r="C2506" i="29"/>
  <c r="C2507" i="29"/>
  <c r="C2508" i="29"/>
  <c r="C2509" i="29"/>
  <c r="C2510" i="29"/>
  <c r="C2511" i="29"/>
  <c r="C2512" i="29"/>
  <c r="C2513" i="29"/>
  <c r="C2514" i="29"/>
  <c r="C2515" i="29"/>
  <c r="C2516" i="29"/>
  <c r="C2517" i="29"/>
  <c r="C2518" i="29"/>
  <c r="C2519" i="29"/>
  <c r="C2520" i="29"/>
  <c r="C2521" i="29"/>
  <c r="C2522" i="29"/>
  <c r="C2523" i="29"/>
  <c r="C2524" i="29"/>
  <c r="C2525" i="29"/>
  <c r="C2526" i="29"/>
  <c r="C2527" i="29"/>
  <c r="C2528" i="29"/>
  <c r="C2529" i="29"/>
  <c r="C2530" i="29"/>
  <c r="C2531" i="29"/>
  <c r="C2532" i="29"/>
  <c r="C2533" i="29"/>
  <c r="C2534" i="29"/>
  <c r="C2535" i="29"/>
  <c r="C2536" i="29"/>
  <c r="C2537" i="29"/>
  <c r="C2538" i="29"/>
  <c r="C2539" i="29"/>
  <c r="C2540" i="29"/>
  <c r="C2541" i="29"/>
  <c r="C2542" i="29"/>
  <c r="C2543" i="29"/>
  <c r="C2544" i="29"/>
  <c r="C2545" i="29"/>
  <c r="C2546" i="29"/>
  <c r="C2547" i="29"/>
  <c r="C2548" i="29"/>
  <c r="C2549" i="29"/>
  <c r="C2550" i="29"/>
  <c r="C2551" i="29"/>
  <c r="C2552" i="29"/>
  <c r="C2553" i="29"/>
  <c r="C2554" i="29"/>
  <c r="C2555" i="29"/>
  <c r="C2556" i="29"/>
  <c r="C2557" i="29"/>
  <c r="C2558" i="29"/>
  <c r="C2559" i="29"/>
  <c r="C2560" i="29"/>
  <c r="C2561" i="29"/>
  <c r="C2562" i="29"/>
  <c r="C2563" i="29"/>
  <c r="C2564" i="29"/>
  <c r="C2565" i="29"/>
  <c r="C2566" i="29"/>
  <c r="C2567" i="29"/>
  <c r="C2568" i="29"/>
  <c r="C2569" i="29"/>
  <c r="C2570" i="29"/>
  <c r="C2571" i="29"/>
  <c r="C2572" i="29"/>
  <c r="C2573" i="29"/>
  <c r="C2574" i="29"/>
  <c r="C2575" i="29"/>
  <c r="C2576" i="29"/>
  <c r="C2577" i="29"/>
  <c r="C2578" i="29"/>
  <c r="C2579" i="29"/>
  <c r="C2580" i="29"/>
  <c r="C2581" i="29"/>
  <c r="C2582" i="29"/>
  <c r="C2583" i="29"/>
  <c r="C2584" i="29"/>
  <c r="C2585" i="29"/>
  <c r="C2586" i="29"/>
  <c r="C2587" i="29"/>
  <c r="C2588" i="29"/>
  <c r="C2589" i="29"/>
  <c r="C2590" i="29"/>
  <c r="C2591" i="29"/>
  <c r="C2592" i="29"/>
  <c r="C2593" i="29"/>
  <c r="C2594" i="29"/>
  <c r="C2595" i="29"/>
  <c r="C2596" i="29"/>
  <c r="C2597" i="29"/>
  <c r="C2598" i="29"/>
  <c r="C2599" i="29"/>
  <c r="C2600" i="29"/>
  <c r="C2601" i="29"/>
  <c r="C2602" i="29"/>
  <c r="C2603" i="29"/>
  <c r="C2604" i="29"/>
  <c r="C2605" i="29"/>
  <c r="C2606" i="29"/>
  <c r="C2607" i="29"/>
  <c r="C2608" i="29"/>
  <c r="C2609" i="29"/>
  <c r="C2610" i="29"/>
  <c r="C2611" i="29"/>
  <c r="C2612" i="29"/>
  <c r="C2613" i="29"/>
  <c r="C2614" i="29"/>
  <c r="C2615" i="29"/>
  <c r="C2616" i="29"/>
  <c r="C2617" i="29"/>
  <c r="C2618" i="29"/>
  <c r="C2619" i="29"/>
  <c r="C2620" i="29"/>
  <c r="C2621" i="29"/>
  <c r="C2622" i="29"/>
  <c r="C2623" i="29"/>
  <c r="C2624" i="29"/>
  <c r="C2625" i="29"/>
  <c r="C2626" i="29"/>
  <c r="C2627" i="29"/>
  <c r="C2628" i="29"/>
  <c r="C2629" i="29"/>
  <c r="C2630" i="29"/>
  <c r="C2631" i="29"/>
  <c r="C2632" i="29"/>
  <c r="C2633" i="29"/>
  <c r="C2634" i="29"/>
  <c r="C2635" i="29"/>
  <c r="C2636" i="29"/>
  <c r="C2637" i="29"/>
  <c r="C2638" i="29"/>
  <c r="C2639" i="29"/>
  <c r="C2640" i="29"/>
  <c r="C2641" i="29"/>
  <c r="C2642" i="29"/>
  <c r="C2643" i="29"/>
  <c r="C2644" i="29"/>
  <c r="C2645" i="29"/>
  <c r="C2646" i="29"/>
  <c r="C2647" i="29"/>
  <c r="C2648" i="29"/>
  <c r="C2649" i="29"/>
  <c r="C2650" i="29"/>
  <c r="C2651" i="29"/>
  <c r="C2652" i="29"/>
  <c r="C2653" i="29"/>
  <c r="C2654" i="29"/>
  <c r="C2655" i="29"/>
  <c r="C2656" i="29"/>
  <c r="C2657" i="29"/>
  <c r="C2658" i="29"/>
  <c r="C2659" i="29"/>
  <c r="C2660" i="29"/>
  <c r="C2661" i="29"/>
  <c r="C2662" i="29"/>
  <c r="C2663" i="29"/>
  <c r="C2664" i="29"/>
  <c r="C2665" i="29"/>
  <c r="C2666" i="29"/>
  <c r="C2667" i="29"/>
  <c r="C2668" i="29"/>
  <c r="C2669" i="29"/>
  <c r="C2670" i="29"/>
  <c r="C2671" i="29"/>
  <c r="C2672" i="29"/>
  <c r="C2673" i="29"/>
  <c r="C2674" i="29"/>
  <c r="C2675" i="29"/>
  <c r="C2676" i="29"/>
  <c r="C2677" i="29"/>
  <c r="C2678" i="29"/>
  <c r="C2679" i="29"/>
  <c r="C2680" i="29"/>
  <c r="C2681" i="29"/>
  <c r="C2682" i="29"/>
  <c r="C2683" i="29"/>
  <c r="C2684" i="29"/>
  <c r="C2685" i="29"/>
  <c r="C2686" i="29"/>
  <c r="C2687" i="29"/>
  <c r="C2688" i="29"/>
  <c r="C2689" i="29"/>
  <c r="C2690" i="29"/>
  <c r="C2691" i="29"/>
  <c r="C2692" i="29"/>
  <c r="C2693" i="29"/>
  <c r="C2694" i="29"/>
  <c r="C2695" i="29"/>
  <c r="C2696" i="29"/>
  <c r="C2697" i="29"/>
  <c r="C2698" i="29"/>
  <c r="C2699" i="29"/>
  <c r="C2700" i="29"/>
  <c r="C2701" i="29"/>
  <c r="C2702" i="29"/>
  <c r="C2703" i="29"/>
  <c r="C2704" i="29"/>
  <c r="C2705" i="29"/>
  <c r="C2706" i="29"/>
  <c r="C2707" i="29"/>
  <c r="C2708" i="29"/>
  <c r="C2709" i="29"/>
  <c r="C2710" i="29"/>
  <c r="C2711" i="29"/>
  <c r="C2712" i="29"/>
  <c r="C2713" i="29"/>
  <c r="C2714" i="29"/>
  <c r="C2715" i="29"/>
  <c r="C2716" i="29"/>
  <c r="C2717" i="29"/>
  <c r="C2718" i="29"/>
  <c r="C2719" i="29"/>
  <c r="C2720" i="29"/>
  <c r="C2721" i="29"/>
  <c r="C2722" i="29"/>
  <c r="C2723" i="29"/>
  <c r="C2724" i="29"/>
  <c r="C2725" i="29"/>
  <c r="C2726" i="29"/>
  <c r="C2727" i="29"/>
  <c r="C2728" i="29"/>
  <c r="C2729" i="29"/>
  <c r="C2730" i="29"/>
  <c r="C2731" i="29"/>
  <c r="C2732" i="29"/>
  <c r="C2733" i="29"/>
  <c r="C2734" i="29"/>
  <c r="C2735" i="29"/>
  <c r="C2736" i="29"/>
  <c r="C2737" i="29"/>
  <c r="C2738" i="29"/>
  <c r="C2739" i="29"/>
  <c r="C2740" i="29"/>
  <c r="C2741" i="29"/>
  <c r="C2742" i="29"/>
  <c r="C2743" i="29"/>
  <c r="C2744" i="29"/>
  <c r="C2745" i="29"/>
  <c r="C2746" i="29"/>
  <c r="C2747" i="29"/>
  <c r="C2748" i="29"/>
  <c r="C2749" i="29"/>
  <c r="C2750" i="29"/>
  <c r="C2751" i="29"/>
  <c r="C2752" i="29"/>
  <c r="C2753" i="29"/>
  <c r="C2754" i="29"/>
  <c r="C2755" i="29"/>
  <c r="C2756" i="29"/>
  <c r="C2757" i="29"/>
  <c r="C2758" i="29"/>
  <c r="C2759" i="29"/>
  <c r="C2760" i="29"/>
  <c r="C2761" i="29"/>
  <c r="C2762" i="29"/>
  <c r="C2763" i="29"/>
  <c r="C2764" i="29"/>
  <c r="C2765" i="29"/>
  <c r="C2766" i="29"/>
  <c r="C2767" i="29"/>
  <c r="C2768" i="29"/>
  <c r="C2769" i="29"/>
  <c r="C2770" i="29"/>
  <c r="C2771" i="29"/>
  <c r="C2772" i="29"/>
  <c r="C2773" i="29"/>
  <c r="C2774" i="29"/>
  <c r="C2775" i="29"/>
  <c r="C2776" i="29"/>
  <c r="C2777" i="29"/>
  <c r="C2778" i="29"/>
  <c r="C2779" i="29"/>
  <c r="C2780" i="29"/>
  <c r="C2781" i="29"/>
  <c r="C2782" i="29"/>
  <c r="C2783" i="29"/>
  <c r="C2784" i="29"/>
  <c r="C2785" i="29"/>
  <c r="C2786" i="29"/>
  <c r="C2787" i="29"/>
  <c r="C2788" i="29"/>
  <c r="C2789" i="29"/>
  <c r="C2790" i="29"/>
  <c r="C2791" i="29"/>
  <c r="C2792" i="29"/>
  <c r="C2793" i="29"/>
  <c r="C2794" i="29"/>
  <c r="C2795" i="29"/>
  <c r="C2796" i="29"/>
  <c r="C2797" i="29"/>
  <c r="C2798" i="29"/>
  <c r="C2799" i="29"/>
  <c r="C2800" i="29"/>
  <c r="C2801" i="29"/>
  <c r="C2802" i="29"/>
  <c r="C2803" i="29"/>
  <c r="C2804" i="29"/>
  <c r="C2805" i="29"/>
  <c r="C2806" i="29"/>
  <c r="C2807" i="29"/>
  <c r="C2808" i="29"/>
  <c r="C2809" i="29"/>
  <c r="C2810" i="29"/>
  <c r="C2811" i="29"/>
  <c r="C2812" i="29"/>
  <c r="C2813" i="29"/>
  <c r="C2814" i="29"/>
  <c r="C2815" i="29"/>
  <c r="C2816" i="29"/>
  <c r="C2817" i="29"/>
  <c r="C2818" i="29"/>
  <c r="C2819" i="29"/>
  <c r="C2820" i="29"/>
  <c r="C2821" i="29"/>
  <c r="C2822" i="29"/>
  <c r="C2823" i="29"/>
  <c r="C2824" i="29"/>
  <c r="C2825" i="29"/>
  <c r="C2826" i="29"/>
  <c r="C2827" i="29"/>
  <c r="C2828" i="29"/>
  <c r="C2829" i="29"/>
  <c r="C2830" i="29"/>
  <c r="C2831" i="29"/>
  <c r="C2832" i="29"/>
  <c r="C2833" i="29"/>
  <c r="C2834" i="29"/>
  <c r="C2835" i="29"/>
  <c r="C2836" i="29"/>
  <c r="C2837" i="29"/>
  <c r="C2838" i="29"/>
  <c r="C2839" i="29"/>
  <c r="C2840" i="29"/>
  <c r="C2841" i="29"/>
  <c r="C2842" i="29"/>
  <c r="C2843" i="29"/>
  <c r="C2844" i="29"/>
  <c r="C2845" i="29"/>
  <c r="C2846" i="29"/>
  <c r="C2847" i="29"/>
  <c r="C2848" i="29"/>
  <c r="C2849" i="29"/>
  <c r="C2850" i="29"/>
  <c r="C2851" i="29"/>
  <c r="C2852" i="29"/>
  <c r="C2853" i="29"/>
  <c r="C2854" i="29"/>
  <c r="C2855" i="29"/>
  <c r="C2856" i="29"/>
  <c r="C2857" i="29"/>
  <c r="C2858" i="29"/>
  <c r="C2859" i="29"/>
  <c r="C2860" i="29"/>
  <c r="C2861" i="29"/>
  <c r="C2862" i="29"/>
  <c r="C2863" i="29"/>
  <c r="C2864" i="29"/>
  <c r="C2865" i="29"/>
  <c r="C2866" i="29"/>
  <c r="C2867" i="29"/>
  <c r="C2868" i="29"/>
  <c r="C2869" i="29"/>
  <c r="C2870" i="29"/>
  <c r="C2871" i="29"/>
  <c r="C2872" i="29"/>
  <c r="C2873" i="29"/>
  <c r="C2874" i="29"/>
  <c r="C2875" i="29"/>
  <c r="C2876" i="29"/>
  <c r="C2877" i="29"/>
  <c r="C2878" i="29"/>
  <c r="C2879" i="29"/>
  <c r="C2880" i="29"/>
  <c r="C2881" i="29"/>
  <c r="C2882" i="29"/>
  <c r="C2883" i="29"/>
  <c r="C2884" i="29"/>
  <c r="C2885" i="29"/>
  <c r="C2886" i="29"/>
  <c r="C2887" i="29"/>
  <c r="C2888" i="29"/>
  <c r="C2889" i="29"/>
  <c r="C2890" i="29"/>
  <c r="C2891" i="29"/>
  <c r="C2892" i="29"/>
  <c r="C2893" i="29"/>
  <c r="C2894" i="29"/>
  <c r="C2895" i="29"/>
  <c r="C2896" i="29"/>
  <c r="C2897" i="29"/>
  <c r="C2898" i="29"/>
  <c r="C2899" i="29"/>
  <c r="C2900" i="29"/>
  <c r="C2901" i="29"/>
  <c r="C2902" i="29"/>
  <c r="C2903" i="29"/>
  <c r="C2904" i="29"/>
  <c r="C2905" i="29"/>
  <c r="C2906" i="29"/>
  <c r="C2907" i="29"/>
  <c r="C2908" i="29"/>
  <c r="C2909" i="29"/>
  <c r="C2910" i="29"/>
  <c r="C2911" i="29"/>
  <c r="C2912" i="29"/>
  <c r="C2913" i="29"/>
  <c r="C2914" i="29"/>
  <c r="C2915" i="29"/>
  <c r="C2916" i="29"/>
  <c r="C2917" i="29"/>
  <c r="C2918" i="29"/>
  <c r="C2919" i="29"/>
  <c r="C2920" i="29"/>
  <c r="C2921" i="29"/>
  <c r="C2922" i="29"/>
  <c r="C2923" i="29"/>
  <c r="C2924" i="29"/>
  <c r="C2925" i="29"/>
  <c r="C2926" i="29"/>
  <c r="C2927" i="29"/>
  <c r="C2928" i="29"/>
  <c r="C2929" i="29"/>
  <c r="C2930" i="29"/>
  <c r="C2931" i="29"/>
  <c r="C2932" i="29"/>
  <c r="C2933" i="29"/>
  <c r="C2934" i="29"/>
  <c r="C2935" i="29"/>
  <c r="C2936" i="29"/>
  <c r="C2937" i="29"/>
  <c r="C2938" i="29"/>
  <c r="C2939" i="29"/>
  <c r="C2940" i="29"/>
  <c r="C2941" i="29"/>
  <c r="C2942" i="29"/>
  <c r="C2943" i="29"/>
  <c r="C2944" i="29"/>
  <c r="C2945" i="29"/>
  <c r="C2946" i="29"/>
  <c r="C2947" i="29"/>
  <c r="C2948" i="29"/>
  <c r="C2949" i="29"/>
  <c r="C2950" i="29"/>
  <c r="C2951" i="29"/>
  <c r="C2952" i="29"/>
  <c r="C2953" i="29"/>
  <c r="C2954" i="29"/>
  <c r="C2955" i="29"/>
  <c r="C2956" i="29"/>
  <c r="C2957" i="29"/>
  <c r="C2958" i="29"/>
  <c r="C2959" i="29"/>
  <c r="C2960" i="29"/>
  <c r="C2961" i="29"/>
  <c r="C2962" i="29"/>
  <c r="C2963" i="29"/>
  <c r="C2964" i="29"/>
  <c r="C2965" i="29"/>
  <c r="C2966" i="29"/>
  <c r="C2967" i="29"/>
  <c r="C2968" i="29"/>
  <c r="C2969" i="29"/>
  <c r="C2970" i="29"/>
  <c r="C2971" i="29"/>
  <c r="C2972" i="29"/>
  <c r="C2973" i="29"/>
  <c r="C2974" i="29"/>
  <c r="C2975" i="29"/>
  <c r="C2976" i="29"/>
  <c r="C2977" i="29"/>
  <c r="C2978" i="29"/>
  <c r="C2979" i="29"/>
  <c r="C2980" i="29"/>
  <c r="C2981" i="29"/>
  <c r="C2982" i="29"/>
  <c r="C2983" i="29"/>
  <c r="C2984" i="29"/>
  <c r="C2985" i="29"/>
  <c r="C2986" i="29"/>
  <c r="C2987" i="29"/>
  <c r="C2988" i="29"/>
  <c r="C2989" i="29"/>
  <c r="C2990" i="29"/>
  <c r="C2991" i="29"/>
  <c r="C2992" i="29"/>
  <c r="C2993" i="29"/>
  <c r="C2994" i="29"/>
  <c r="C2995" i="29"/>
  <c r="C2996" i="29"/>
  <c r="C2997" i="29"/>
  <c r="C2998" i="29"/>
  <c r="C2999" i="29"/>
  <c r="C3000" i="29"/>
  <c r="C3001" i="29"/>
  <c r="C3002" i="29"/>
  <c r="C3003" i="29"/>
  <c r="C3004" i="29"/>
  <c r="C3005" i="29"/>
  <c r="C3006" i="29"/>
  <c r="C3007" i="29"/>
  <c r="C3008" i="29"/>
  <c r="C3009" i="29"/>
  <c r="C3010" i="29"/>
  <c r="C3011" i="29"/>
  <c r="C3012" i="29"/>
  <c r="C3013" i="29"/>
  <c r="C3014" i="29"/>
  <c r="C3015" i="29"/>
  <c r="C3016" i="29"/>
  <c r="C3017" i="29"/>
  <c r="C3018" i="29"/>
  <c r="C3019" i="29"/>
  <c r="C3020" i="29"/>
  <c r="C3021" i="29"/>
  <c r="C3022" i="29"/>
  <c r="C3023" i="29"/>
  <c r="C3024" i="29"/>
  <c r="C3025" i="29"/>
  <c r="C3026" i="29"/>
  <c r="C3027" i="29"/>
  <c r="C3028" i="29"/>
  <c r="C3029" i="29"/>
  <c r="C3030" i="29"/>
  <c r="C3031" i="29"/>
  <c r="C3032" i="29"/>
  <c r="C3033" i="29"/>
  <c r="C3034" i="29"/>
  <c r="C3035" i="29"/>
  <c r="C3036" i="29"/>
  <c r="C3037" i="29"/>
  <c r="C3038" i="29"/>
  <c r="C3039" i="29"/>
  <c r="C3040" i="29"/>
  <c r="C3041" i="29"/>
  <c r="C3042" i="29"/>
  <c r="C3043" i="29"/>
  <c r="C3044" i="29"/>
  <c r="C3045" i="29"/>
  <c r="C3046" i="29"/>
  <c r="C3047" i="29"/>
  <c r="C3048" i="29"/>
  <c r="C3049" i="29"/>
  <c r="C3050" i="29"/>
  <c r="C3051" i="29"/>
  <c r="C3052" i="29"/>
  <c r="C3053" i="29"/>
  <c r="C3054" i="29"/>
  <c r="C3055" i="29"/>
  <c r="C3056" i="29"/>
  <c r="C3057" i="29"/>
  <c r="C3058" i="29"/>
  <c r="C3059" i="29"/>
  <c r="C3060" i="29"/>
  <c r="C3061" i="29"/>
  <c r="C3062" i="29"/>
  <c r="C3063" i="29"/>
  <c r="C3064" i="29"/>
  <c r="C3065" i="29"/>
  <c r="C3066" i="29"/>
  <c r="C3067" i="29"/>
  <c r="C3068" i="29"/>
  <c r="C3069" i="29"/>
  <c r="C3070" i="29"/>
  <c r="C3071" i="29"/>
  <c r="C3072" i="29"/>
  <c r="C3073" i="29"/>
  <c r="C3074" i="29"/>
  <c r="C3075" i="29"/>
  <c r="C3076" i="29"/>
  <c r="C3077" i="29"/>
  <c r="C3078" i="29"/>
  <c r="C3079" i="29"/>
  <c r="C3080" i="29"/>
  <c r="C3081" i="29"/>
  <c r="C3082" i="29"/>
  <c r="C3083" i="29"/>
  <c r="C3084" i="29"/>
  <c r="C3085" i="29"/>
  <c r="C3086" i="29"/>
  <c r="C3087" i="29"/>
  <c r="C3088" i="29"/>
  <c r="C3089" i="29"/>
  <c r="C3090" i="29"/>
  <c r="C3091" i="29"/>
  <c r="C3092" i="29"/>
  <c r="C3093" i="29"/>
  <c r="C3094" i="29"/>
  <c r="C3095" i="29"/>
  <c r="C3096" i="29"/>
  <c r="C3097" i="29"/>
  <c r="C3098" i="29"/>
  <c r="C3099" i="29"/>
  <c r="C3100" i="29"/>
  <c r="C3101" i="29"/>
  <c r="C3102" i="29"/>
  <c r="C3103" i="29"/>
  <c r="C3104" i="29"/>
  <c r="C3105" i="29"/>
  <c r="C3106" i="29"/>
  <c r="C3107" i="29"/>
  <c r="C3108" i="29"/>
  <c r="C3109" i="29"/>
  <c r="C3110" i="29"/>
  <c r="C3111" i="29"/>
  <c r="C3112" i="29"/>
  <c r="C3113" i="29"/>
  <c r="C3114" i="29"/>
  <c r="C3115" i="29"/>
  <c r="C3116" i="29"/>
  <c r="C3117" i="29"/>
  <c r="C3118" i="29"/>
  <c r="C3119" i="29"/>
  <c r="C3120" i="29"/>
  <c r="C3121" i="29"/>
  <c r="C3122" i="29"/>
  <c r="C3123" i="29"/>
  <c r="C3124" i="29"/>
  <c r="C3125" i="29"/>
  <c r="C3126" i="29"/>
  <c r="C3127" i="29"/>
  <c r="C3128" i="29"/>
  <c r="C3129" i="29"/>
  <c r="C3130" i="29"/>
  <c r="C3131" i="29"/>
  <c r="C3132" i="29"/>
  <c r="C3133" i="29"/>
  <c r="C3134" i="29"/>
  <c r="C3135" i="29"/>
  <c r="C3136" i="29"/>
  <c r="C3137" i="29"/>
  <c r="C3138" i="29"/>
  <c r="C3139" i="29"/>
  <c r="C3140" i="29"/>
  <c r="C3141" i="29"/>
  <c r="C3142" i="29"/>
  <c r="C3143" i="29"/>
  <c r="C3144" i="29"/>
  <c r="C3145" i="29"/>
  <c r="C3146" i="29"/>
  <c r="C3147" i="29"/>
  <c r="C3148" i="29"/>
  <c r="C3149" i="29"/>
  <c r="C3150" i="29"/>
  <c r="C3151" i="29"/>
  <c r="C3152" i="29"/>
  <c r="C3153" i="29"/>
  <c r="C3154" i="29"/>
  <c r="C3155" i="29"/>
  <c r="C3156" i="29"/>
  <c r="C3157" i="29"/>
  <c r="C3158" i="29"/>
  <c r="C3159" i="29"/>
  <c r="C3160" i="29"/>
  <c r="C3161" i="29"/>
  <c r="C3162" i="29"/>
  <c r="C3163" i="29"/>
  <c r="C3164" i="29"/>
  <c r="C3165" i="29"/>
  <c r="C3166" i="29"/>
  <c r="C3167" i="29"/>
  <c r="C3168" i="29"/>
  <c r="C3169" i="29"/>
  <c r="C3170" i="29"/>
  <c r="C3171" i="29"/>
  <c r="C3172" i="29"/>
  <c r="C3173" i="29"/>
  <c r="C3174" i="29"/>
  <c r="C3175" i="29"/>
  <c r="C3176" i="29"/>
  <c r="C3177" i="29"/>
  <c r="C3178" i="29"/>
  <c r="C3179" i="29"/>
  <c r="C3180" i="29"/>
  <c r="C3181" i="29"/>
  <c r="C3182" i="29"/>
  <c r="C3183" i="29"/>
  <c r="C3184" i="29"/>
  <c r="C3185" i="29"/>
  <c r="C3186" i="29"/>
  <c r="C3187" i="29"/>
  <c r="C3188" i="29"/>
  <c r="C3189" i="29"/>
  <c r="C3190" i="29"/>
  <c r="C3191" i="29"/>
  <c r="C3192" i="29"/>
  <c r="C3193" i="29"/>
  <c r="C3194" i="29"/>
  <c r="C3195" i="29"/>
  <c r="C3196" i="29"/>
  <c r="C3197" i="29"/>
  <c r="C3198" i="29"/>
  <c r="C3199" i="29"/>
  <c r="C3200" i="29"/>
  <c r="C3201" i="29"/>
  <c r="C3202" i="29"/>
  <c r="C3203" i="29"/>
  <c r="C3204" i="29"/>
  <c r="C3205" i="29"/>
  <c r="C3206" i="29"/>
  <c r="C3207" i="29"/>
  <c r="C3208" i="29"/>
  <c r="C3209" i="29"/>
  <c r="C3210" i="29"/>
  <c r="C3211" i="29"/>
  <c r="C3212" i="29"/>
  <c r="C3213" i="29"/>
  <c r="C3214" i="29"/>
  <c r="C3215" i="29"/>
  <c r="C3216" i="29"/>
  <c r="C3217" i="29"/>
  <c r="C3218" i="29"/>
  <c r="C3219" i="29"/>
  <c r="C3220" i="29"/>
  <c r="C3221" i="29"/>
  <c r="C3222" i="29"/>
  <c r="C3223" i="29"/>
  <c r="C3224" i="29"/>
  <c r="C3225" i="29"/>
  <c r="C3226" i="29"/>
  <c r="C3227" i="29"/>
  <c r="C3228" i="29"/>
  <c r="C3229" i="29"/>
  <c r="C3230" i="29"/>
  <c r="C3231" i="29"/>
  <c r="C3232" i="29"/>
  <c r="C3233" i="29"/>
  <c r="C3234" i="29"/>
  <c r="C3235" i="29"/>
  <c r="C3236" i="29"/>
  <c r="C3237" i="29"/>
  <c r="C3238" i="29"/>
  <c r="C3239" i="29"/>
  <c r="C3240" i="29"/>
  <c r="C3241" i="29"/>
  <c r="C3242" i="29"/>
  <c r="C3243" i="29"/>
  <c r="C3244" i="29"/>
  <c r="C3245" i="29"/>
  <c r="C3246" i="29"/>
  <c r="C3247" i="29"/>
  <c r="C3248" i="29"/>
  <c r="C3249" i="29"/>
  <c r="C3250" i="29"/>
  <c r="C3251" i="29"/>
  <c r="C3252" i="29"/>
  <c r="C3253" i="29"/>
  <c r="C3254" i="29"/>
  <c r="C3255" i="29"/>
  <c r="C3256" i="29"/>
  <c r="C3257" i="29"/>
  <c r="C3258" i="29"/>
  <c r="C3259" i="29"/>
  <c r="C3260" i="29"/>
  <c r="C3261" i="29"/>
  <c r="C3262" i="29"/>
  <c r="C3263" i="29"/>
  <c r="C3264" i="29"/>
  <c r="C3265" i="29"/>
  <c r="C3266" i="29"/>
  <c r="C3267" i="29"/>
  <c r="C3268" i="29"/>
  <c r="C3269" i="29"/>
  <c r="C3270" i="29"/>
  <c r="C3271" i="29"/>
  <c r="C3272" i="29"/>
  <c r="C3273" i="29"/>
  <c r="C3274" i="29"/>
  <c r="C3275" i="29"/>
  <c r="C3276" i="29"/>
  <c r="C3277" i="29"/>
  <c r="C3278" i="29"/>
  <c r="C3279" i="29"/>
  <c r="C3280" i="29"/>
  <c r="C3281" i="29"/>
  <c r="C3282" i="29"/>
  <c r="C3283" i="29"/>
  <c r="C3284" i="29"/>
  <c r="C3285" i="29"/>
  <c r="C3286" i="29"/>
  <c r="C3287" i="29"/>
  <c r="C3288" i="29"/>
  <c r="C3289" i="29"/>
  <c r="C3290" i="29"/>
  <c r="C3291" i="29"/>
  <c r="C3292" i="29"/>
  <c r="C3293" i="29"/>
  <c r="C3294" i="29"/>
  <c r="C3295" i="29"/>
  <c r="C3296" i="29"/>
  <c r="C3297" i="29"/>
  <c r="C3298" i="29"/>
  <c r="C3299" i="29"/>
  <c r="C3300" i="29"/>
  <c r="C3301" i="29"/>
  <c r="C3302" i="29"/>
  <c r="C3303" i="29"/>
  <c r="C3304" i="29"/>
  <c r="C3305" i="29"/>
  <c r="C3306" i="29"/>
  <c r="C3307" i="29"/>
  <c r="C3308" i="29"/>
  <c r="C3309" i="29"/>
  <c r="C3310" i="29"/>
  <c r="C3311" i="29"/>
  <c r="C3312" i="29"/>
  <c r="C3313" i="29"/>
  <c r="C3314" i="29"/>
  <c r="C3315" i="29"/>
  <c r="C3316" i="29"/>
  <c r="C3317" i="29"/>
  <c r="C3318" i="29"/>
  <c r="C3319" i="29"/>
  <c r="C3320" i="29"/>
  <c r="C3321" i="29"/>
  <c r="C3322" i="29"/>
  <c r="C3323" i="29"/>
  <c r="C3324" i="29"/>
  <c r="C3325" i="29"/>
  <c r="C3326" i="29"/>
  <c r="C3327" i="29"/>
  <c r="C3328" i="29"/>
  <c r="C3329" i="29"/>
  <c r="C3330" i="29"/>
  <c r="C3331" i="29"/>
  <c r="C3332" i="29"/>
  <c r="C3333" i="29"/>
  <c r="C3334" i="29"/>
  <c r="C3335" i="29"/>
  <c r="C3336" i="29"/>
  <c r="C3337" i="29"/>
  <c r="C3338" i="29"/>
  <c r="C3339" i="29"/>
  <c r="C3340" i="29"/>
  <c r="C3341" i="29"/>
  <c r="C3342" i="29"/>
  <c r="C3343" i="29"/>
  <c r="C3344" i="29"/>
  <c r="C3345" i="29"/>
  <c r="C3346" i="29"/>
  <c r="C3347" i="29"/>
  <c r="C3348" i="29"/>
  <c r="C3349" i="29"/>
  <c r="C3350" i="29"/>
  <c r="C3351" i="29"/>
  <c r="C3352" i="29"/>
  <c r="C3353" i="29"/>
  <c r="C3354" i="29"/>
  <c r="C3355" i="29"/>
  <c r="C3356" i="29"/>
  <c r="C3357" i="29"/>
  <c r="C3358" i="29"/>
  <c r="C3359" i="29"/>
  <c r="C3360" i="29"/>
  <c r="C3361" i="29"/>
  <c r="C3362" i="29"/>
  <c r="C3363" i="29"/>
  <c r="C3364" i="29"/>
  <c r="C3365" i="29"/>
  <c r="C3366" i="29"/>
  <c r="C3367" i="29"/>
  <c r="C3368" i="29"/>
  <c r="C3369" i="29"/>
  <c r="C3370" i="29"/>
  <c r="C3371" i="29"/>
  <c r="C3372" i="29"/>
  <c r="C3373" i="29"/>
  <c r="C3374" i="29"/>
  <c r="C3375" i="29"/>
  <c r="C3376" i="29"/>
  <c r="C3377" i="29"/>
  <c r="C3378" i="29"/>
  <c r="C3379" i="29"/>
  <c r="C3380" i="29"/>
  <c r="C3381" i="29"/>
  <c r="C3382" i="29"/>
  <c r="C3383" i="29"/>
  <c r="C3384" i="29"/>
  <c r="C3385" i="29"/>
  <c r="C3386" i="29"/>
  <c r="C3387" i="29"/>
  <c r="C3388" i="29"/>
  <c r="C3389" i="29"/>
  <c r="C3390" i="29"/>
  <c r="C3391" i="29"/>
  <c r="C3392" i="29"/>
  <c r="C3393" i="29"/>
  <c r="C3394" i="29"/>
  <c r="C3395" i="29"/>
  <c r="C3396" i="29"/>
  <c r="C3397" i="29"/>
  <c r="C3398" i="29"/>
  <c r="C3399" i="29"/>
  <c r="C3400" i="29"/>
  <c r="C3401" i="29"/>
  <c r="C3402" i="29"/>
  <c r="C3403" i="29"/>
  <c r="C3404" i="29"/>
  <c r="C3405" i="29"/>
  <c r="C3406" i="29"/>
  <c r="C3407" i="29"/>
  <c r="C3408" i="29"/>
  <c r="C3409" i="29"/>
  <c r="C3410" i="29"/>
  <c r="C3411" i="29"/>
  <c r="C3412" i="29"/>
  <c r="C3413" i="29"/>
  <c r="C3414" i="29"/>
  <c r="C3415" i="29"/>
  <c r="C3416" i="29"/>
  <c r="C3417" i="29"/>
  <c r="C3418" i="29"/>
  <c r="C3419" i="29"/>
  <c r="C3420" i="29"/>
  <c r="C3421" i="29"/>
  <c r="C3422" i="29"/>
  <c r="C3423" i="29"/>
  <c r="C3424" i="29"/>
  <c r="C3425" i="29"/>
  <c r="C3426" i="29"/>
  <c r="C3427" i="29"/>
  <c r="C3428" i="29"/>
  <c r="C3429" i="29"/>
  <c r="C3430" i="29"/>
  <c r="C3431" i="29"/>
  <c r="C3432" i="29"/>
  <c r="C3433" i="29"/>
  <c r="C3434" i="29"/>
  <c r="C3435" i="29"/>
  <c r="C3436" i="29"/>
  <c r="C3437" i="29"/>
  <c r="C3438" i="29"/>
  <c r="C3439" i="29"/>
  <c r="C3440" i="29"/>
  <c r="C3441" i="29"/>
  <c r="C3442" i="29"/>
  <c r="C3443" i="29"/>
  <c r="C3444" i="29"/>
  <c r="C3445" i="29"/>
  <c r="C3446" i="29"/>
  <c r="C3447" i="29"/>
  <c r="C3448" i="29"/>
  <c r="C3449" i="29"/>
  <c r="C3450" i="29"/>
  <c r="C3451" i="29"/>
  <c r="C3452" i="29"/>
  <c r="C3453" i="29"/>
  <c r="C3454" i="29"/>
  <c r="C3455" i="29"/>
  <c r="C3456" i="29"/>
  <c r="C3457" i="29"/>
  <c r="C3458" i="29"/>
  <c r="C3459" i="29"/>
  <c r="C3460" i="29"/>
  <c r="C3461" i="29"/>
  <c r="C3462" i="29"/>
  <c r="C3463" i="29"/>
  <c r="C3464" i="29"/>
  <c r="C3465" i="29"/>
  <c r="C3466" i="29"/>
  <c r="C3467" i="29"/>
  <c r="C3468" i="29"/>
  <c r="C3469" i="29"/>
  <c r="C3470" i="29"/>
  <c r="C3471" i="29"/>
  <c r="C3472" i="29"/>
  <c r="C3473" i="29"/>
  <c r="C3474" i="29"/>
  <c r="C3475" i="29"/>
  <c r="C3476" i="29"/>
  <c r="C3477" i="29"/>
  <c r="C3478" i="29"/>
  <c r="C3479" i="29"/>
  <c r="C3480" i="29"/>
  <c r="C3481" i="29"/>
  <c r="C3482" i="29"/>
  <c r="C3483" i="29"/>
  <c r="C3484" i="29"/>
  <c r="C3485" i="29"/>
  <c r="C3486" i="29"/>
  <c r="C3487" i="29"/>
  <c r="C3488" i="29"/>
  <c r="C3489" i="29"/>
  <c r="C3490" i="29"/>
  <c r="C3491" i="29"/>
  <c r="C3492" i="29"/>
  <c r="C3493" i="29"/>
  <c r="C3494" i="29"/>
  <c r="C3495" i="29"/>
  <c r="C3496" i="29"/>
  <c r="C3497" i="29"/>
  <c r="C3498" i="29"/>
  <c r="C3499" i="29"/>
  <c r="C3500" i="29"/>
  <c r="C3501" i="29"/>
  <c r="C3502" i="29"/>
  <c r="C3503" i="29"/>
  <c r="C3504" i="29"/>
  <c r="C3505" i="29"/>
  <c r="C3506" i="29"/>
  <c r="C3507" i="29"/>
  <c r="C3508" i="29"/>
  <c r="C3509" i="29"/>
  <c r="C3510" i="29"/>
  <c r="C3511" i="29"/>
  <c r="C3512" i="29"/>
  <c r="C3513" i="29"/>
  <c r="C3514" i="29"/>
  <c r="C3515" i="29"/>
  <c r="C3516" i="29"/>
  <c r="C3517" i="29"/>
  <c r="C3518" i="29"/>
  <c r="C3519" i="29"/>
  <c r="C3520" i="29"/>
  <c r="C3521" i="29"/>
  <c r="C3522" i="29"/>
  <c r="C3523" i="29"/>
  <c r="C3524" i="29"/>
  <c r="C3525" i="29"/>
  <c r="C3526" i="29"/>
  <c r="C3527" i="29"/>
  <c r="C3528" i="29"/>
  <c r="C3529" i="29"/>
  <c r="C3530" i="29"/>
  <c r="C3531" i="29"/>
  <c r="C3532" i="29"/>
  <c r="C3533" i="29"/>
  <c r="C3534" i="29"/>
  <c r="C3535" i="29"/>
  <c r="C3536" i="29"/>
  <c r="C3537" i="29"/>
  <c r="C3538" i="29"/>
  <c r="C3539" i="29"/>
  <c r="C3540" i="29"/>
  <c r="C3541" i="29"/>
  <c r="C3542" i="29"/>
  <c r="C3543" i="29"/>
  <c r="C3544" i="29"/>
  <c r="C3545" i="29"/>
  <c r="C3546" i="29"/>
  <c r="C3547" i="29"/>
  <c r="C3548" i="29"/>
  <c r="C3549" i="29"/>
  <c r="C3550" i="29"/>
  <c r="C3551" i="29"/>
  <c r="C3552" i="29"/>
  <c r="C3553" i="29"/>
  <c r="C3554" i="29"/>
  <c r="C3555" i="29"/>
  <c r="C3556" i="29"/>
  <c r="C3557" i="29"/>
  <c r="C3558" i="29"/>
  <c r="C3559" i="29"/>
  <c r="C3560" i="29"/>
  <c r="C3561" i="29"/>
  <c r="C3562" i="29"/>
  <c r="C3563" i="29"/>
  <c r="C3564" i="29"/>
  <c r="C3565" i="29"/>
  <c r="C3566" i="29"/>
  <c r="C3567" i="29"/>
  <c r="C3568" i="29"/>
  <c r="C3569" i="29"/>
  <c r="C3570" i="29"/>
  <c r="C3571" i="29"/>
  <c r="C3572" i="29"/>
  <c r="C3573" i="29"/>
  <c r="C3574" i="29"/>
  <c r="C3575" i="29"/>
  <c r="C3576" i="29"/>
  <c r="C3577" i="29"/>
  <c r="C3578" i="29"/>
  <c r="C3579" i="29"/>
  <c r="C3580" i="29"/>
  <c r="C3581" i="29"/>
  <c r="C3582" i="29"/>
  <c r="C3583" i="29"/>
  <c r="C3584" i="29"/>
  <c r="C3585" i="29"/>
  <c r="C3586" i="29"/>
  <c r="C3587" i="29"/>
  <c r="C3588" i="29"/>
  <c r="C3589" i="29"/>
  <c r="C3590" i="29"/>
  <c r="C3591" i="29"/>
  <c r="C3592" i="29"/>
  <c r="C3593" i="29"/>
  <c r="C3594" i="29"/>
  <c r="C3595" i="29"/>
  <c r="C3596" i="29"/>
  <c r="C3597" i="29"/>
  <c r="C3598" i="29"/>
  <c r="C3599" i="29"/>
  <c r="C3600" i="29"/>
  <c r="C3601" i="29"/>
  <c r="C3602" i="29"/>
  <c r="C3603" i="29"/>
  <c r="C3604" i="29"/>
  <c r="C3605" i="29"/>
  <c r="C3606" i="29"/>
  <c r="C3607" i="29"/>
  <c r="C3608" i="29"/>
  <c r="C3609" i="29"/>
  <c r="C3610" i="29"/>
  <c r="C3611" i="29"/>
  <c r="C3612" i="29"/>
  <c r="C3613" i="29"/>
  <c r="C3614" i="29"/>
  <c r="C3615" i="29"/>
  <c r="C3616" i="29"/>
  <c r="C3617" i="29"/>
  <c r="C3618" i="29"/>
  <c r="C3619" i="29"/>
  <c r="C3620" i="29"/>
  <c r="C3621" i="29"/>
  <c r="C3622" i="29"/>
  <c r="C3623" i="29"/>
  <c r="C3624" i="29"/>
  <c r="C3625" i="29"/>
  <c r="C3626" i="29"/>
  <c r="C3627" i="29"/>
  <c r="C3628" i="29"/>
  <c r="C3629" i="29"/>
  <c r="C3630" i="29"/>
  <c r="C3631" i="29"/>
  <c r="C3632" i="29"/>
  <c r="C3633" i="29"/>
  <c r="C3634" i="29"/>
  <c r="C3635" i="29"/>
  <c r="C3636" i="29"/>
  <c r="C3637" i="29"/>
  <c r="C3638" i="29"/>
  <c r="C3639" i="29"/>
  <c r="C3640" i="29"/>
  <c r="C3641" i="29"/>
  <c r="C3642" i="29"/>
  <c r="C3643" i="29"/>
  <c r="C3644" i="29"/>
  <c r="C3645" i="29"/>
  <c r="C3646" i="29"/>
  <c r="C3647" i="29"/>
  <c r="C3648" i="29"/>
  <c r="C3649" i="29"/>
  <c r="C3650" i="29"/>
  <c r="C3651" i="29"/>
  <c r="C3652" i="29"/>
  <c r="C3653" i="29"/>
  <c r="C3654" i="29"/>
  <c r="C3655" i="29"/>
  <c r="C3656" i="29"/>
  <c r="C3657" i="29"/>
  <c r="C3658" i="29"/>
  <c r="C3659" i="29"/>
  <c r="C3660" i="29"/>
  <c r="C3661" i="29"/>
  <c r="C3662" i="29"/>
  <c r="C3663" i="29"/>
  <c r="C3664" i="29"/>
  <c r="C3665" i="29"/>
  <c r="C3666" i="29"/>
  <c r="C3667" i="29"/>
  <c r="C3668" i="29"/>
  <c r="C3669" i="29"/>
  <c r="C3670" i="29"/>
  <c r="C3671" i="29"/>
  <c r="C3672" i="29"/>
  <c r="C3673" i="29"/>
  <c r="C3674" i="29"/>
  <c r="C3675" i="29"/>
  <c r="C3676" i="29"/>
  <c r="C3677" i="29"/>
  <c r="C3678" i="29"/>
  <c r="C3679" i="29"/>
  <c r="C3680" i="29"/>
  <c r="C3681" i="29"/>
  <c r="C3682" i="29"/>
  <c r="C3683" i="29"/>
  <c r="C3684" i="29"/>
  <c r="C3685" i="29"/>
  <c r="C3686" i="29"/>
  <c r="C3687" i="29"/>
  <c r="C3688" i="29"/>
  <c r="C3689" i="29"/>
  <c r="C3690" i="29"/>
  <c r="C3691" i="29"/>
  <c r="C3692" i="29"/>
  <c r="C3693" i="29"/>
  <c r="C3694" i="29"/>
  <c r="C3695" i="29"/>
  <c r="C3696" i="29"/>
  <c r="C3697" i="29"/>
  <c r="C3698" i="29"/>
  <c r="C3699" i="29"/>
  <c r="C3700" i="29"/>
  <c r="C3701" i="29"/>
  <c r="C3702" i="29"/>
  <c r="C3703" i="29"/>
  <c r="C3704" i="29"/>
  <c r="C3705" i="29"/>
  <c r="C3706" i="29"/>
  <c r="C3707" i="29"/>
  <c r="C3708" i="29"/>
  <c r="C3709" i="29"/>
  <c r="C3710" i="29"/>
  <c r="C3711" i="29"/>
  <c r="C3712" i="29"/>
  <c r="C3713" i="29"/>
  <c r="C3714" i="29"/>
  <c r="C3715" i="29"/>
  <c r="C3716" i="29"/>
  <c r="C3717" i="29"/>
  <c r="C3718" i="29"/>
  <c r="C3719" i="29"/>
  <c r="C3720" i="29"/>
  <c r="C3721" i="29"/>
  <c r="C3722" i="29"/>
  <c r="C3723" i="29"/>
  <c r="C3724" i="29"/>
  <c r="C3725" i="29"/>
  <c r="C3726" i="29"/>
  <c r="C3727" i="29"/>
  <c r="C3728" i="29"/>
  <c r="C3729" i="29"/>
  <c r="C3730" i="29"/>
  <c r="C3731" i="29"/>
  <c r="C3732" i="29"/>
  <c r="C3733" i="29"/>
  <c r="C3734" i="29"/>
  <c r="C3735" i="29"/>
  <c r="C3736" i="29"/>
  <c r="C3737" i="29"/>
  <c r="C3738" i="29"/>
  <c r="C3739" i="29"/>
  <c r="C3740" i="29"/>
  <c r="C3741" i="29"/>
  <c r="C3742" i="29"/>
  <c r="C3743" i="29"/>
  <c r="C3744" i="29"/>
  <c r="C3745" i="29"/>
  <c r="C3746" i="29"/>
  <c r="C3747" i="29"/>
  <c r="C3748" i="29"/>
  <c r="C3749" i="29"/>
  <c r="C3750" i="29"/>
  <c r="C3751" i="29"/>
  <c r="C3752" i="29"/>
  <c r="C3753" i="29"/>
  <c r="C3754" i="29"/>
  <c r="C3755" i="29"/>
  <c r="C3756" i="29"/>
  <c r="C3757" i="29"/>
  <c r="C3758" i="29"/>
  <c r="C3759" i="29"/>
  <c r="C3760" i="29"/>
  <c r="C3761" i="29"/>
  <c r="C3762" i="29"/>
  <c r="C3763" i="29"/>
  <c r="C3764" i="29"/>
  <c r="C3765" i="29"/>
  <c r="C3766" i="29"/>
  <c r="C3767" i="29"/>
  <c r="C3768" i="29"/>
  <c r="C3769" i="29"/>
  <c r="C3770" i="29"/>
  <c r="C3771" i="29"/>
  <c r="C3772" i="29"/>
  <c r="C3773" i="29"/>
  <c r="C3774" i="29"/>
  <c r="C3775" i="29"/>
  <c r="C3776" i="29"/>
  <c r="C3777" i="29"/>
  <c r="C3778" i="29"/>
  <c r="C3779" i="29"/>
  <c r="C3780" i="29"/>
  <c r="C3781" i="29"/>
  <c r="C3782" i="29"/>
  <c r="C3783" i="29"/>
  <c r="C3784" i="29"/>
  <c r="C3785" i="29"/>
  <c r="C3786" i="29"/>
  <c r="C3787" i="29"/>
  <c r="C3788" i="29"/>
  <c r="C3789" i="29"/>
  <c r="C3790" i="29"/>
  <c r="C3791" i="29"/>
  <c r="C3792" i="29"/>
  <c r="C3793" i="29"/>
  <c r="C3794" i="29"/>
  <c r="C3795" i="29"/>
  <c r="C3796" i="29"/>
  <c r="C3797" i="29"/>
  <c r="C3798" i="29"/>
  <c r="C3799" i="29"/>
  <c r="C3800" i="29"/>
  <c r="C3801" i="29"/>
  <c r="C3802" i="29"/>
  <c r="C3803" i="29"/>
  <c r="C3804" i="29"/>
  <c r="C3805" i="29"/>
  <c r="C3806" i="29"/>
  <c r="C3807" i="29"/>
  <c r="C3808" i="29"/>
  <c r="C3809" i="29"/>
  <c r="C3810" i="29"/>
  <c r="C3811" i="29"/>
  <c r="C3812" i="29"/>
  <c r="C3813" i="29"/>
  <c r="C3814" i="29"/>
  <c r="C3815" i="29"/>
  <c r="C3816" i="29"/>
  <c r="C3817" i="29"/>
  <c r="C3818" i="29"/>
  <c r="C3819" i="29"/>
  <c r="C3820" i="29"/>
  <c r="C3821" i="29"/>
  <c r="C3822" i="29"/>
  <c r="C3823" i="29"/>
  <c r="C3824" i="29"/>
  <c r="C3825" i="29"/>
  <c r="C3826" i="29"/>
  <c r="C3827" i="29"/>
  <c r="C3828" i="29"/>
  <c r="C3829" i="29"/>
  <c r="C3830" i="29"/>
  <c r="C3831" i="29"/>
  <c r="C3832" i="29"/>
  <c r="C3833" i="29"/>
  <c r="C3834" i="29"/>
  <c r="C3835" i="29"/>
  <c r="C3836" i="29"/>
  <c r="C3837" i="29"/>
  <c r="C3838" i="29"/>
  <c r="C3839" i="29"/>
  <c r="C3840" i="29"/>
  <c r="C3841" i="29"/>
  <c r="C3842" i="29"/>
  <c r="C3843" i="29"/>
  <c r="C3844" i="29"/>
  <c r="C3845" i="29"/>
  <c r="C3846" i="29"/>
  <c r="C3847" i="29"/>
  <c r="C3848" i="29"/>
  <c r="C3849" i="29"/>
  <c r="C3850" i="29"/>
  <c r="C3851" i="29"/>
  <c r="C3852" i="29"/>
  <c r="C3853" i="29"/>
  <c r="C3854" i="29"/>
  <c r="C3855" i="29"/>
  <c r="C3856" i="29"/>
  <c r="C3857" i="29"/>
  <c r="C3858" i="29"/>
  <c r="C3859" i="29"/>
  <c r="C3860" i="29"/>
  <c r="C3861" i="29"/>
  <c r="C3862" i="29"/>
  <c r="C3863" i="29"/>
  <c r="C3864" i="29"/>
  <c r="C3865" i="29"/>
  <c r="C3866" i="29"/>
  <c r="C3867" i="29"/>
  <c r="C3868" i="29"/>
  <c r="C3869" i="29"/>
  <c r="C3870" i="29"/>
  <c r="C3871" i="29"/>
  <c r="C3872" i="29"/>
  <c r="C3873" i="29"/>
  <c r="C3874" i="29"/>
  <c r="C3875" i="29"/>
  <c r="C3876" i="29"/>
  <c r="C3877" i="29"/>
  <c r="C3878" i="29"/>
  <c r="C3879" i="29"/>
  <c r="C3880" i="29"/>
  <c r="C3881" i="29"/>
  <c r="C3882" i="29"/>
  <c r="C3883" i="29"/>
  <c r="C3884" i="29"/>
  <c r="C3885" i="29"/>
  <c r="C3886" i="29"/>
  <c r="C3887" i="29"/>
  <c r="C3888" i="29"/>
  <c r="C3889" i="29"/>
  <c r="C3890" i="29"/>
  <c r="C3891" i="29"/>
  <c r="C3892" i="29"/>
  <c r="C3893" i="29"/>
  <c r="C3894" i="29"/>
  <c r="C3895" i="29"/>
  <c r="C3896" i="29"/>
  <c r="C3897" i="29"/>
  <c r="C3898" i="29"/>
  <c r="C3899" i="29"/>
  <c r="C3900" i="29"/>
  <c r="C3901" i="29"/>
  <c r="C3902" i="29"/>
  <c r="C3903" i="29"/>
  <c r="C3904" i="29"/>
  <c r="C3905" i="29"/>
  <c r="C3906" i="29"/>
  <c r="C3907" i="29"/>
  <c r="C3908" i="29"/>
  <c r="C3909" i="29"/>
  <c r="C3910" i="29"/>
  <c r="C3911" i="29"/>
  <c r="C3912" i="29"/>
  <c r="C3913" i="29"/>
  <c r="C3914" i="29"/>
  <c r="C3915" i="29"/>
  <c r="C3916" i="29"/>
  <c r="C3917" i="29"/>
  <c r="C3918" i="29"/>
  <c r="C3919" i="29"/>
  <c r="C3920" i="29"/>
  <c r="C3921" i="29"/>
  <c r="C3922" i="29"/>
  <c r="C3923" i="29"/>
  <c r="C3924" i="29"/>
  <c r="C3925" i="29"/>
  <c r="C3926" i="29"/>
  <c r="C3927" i="29"/>
  <c r="C3928" i="29"/>
  <c r="C3929" i="29"/>
  <c r="C3930" i="29"/>
  <c r="C3931" i="29"/>
  <c r="C3932" i="29"/>
  <c r="C3933" i="29"/>
  <c r="C3934" i="29"/>
  <c r="C3935" i="29"/>
  <c r="C3936" i="29"/>
  <c r="C3937" i="29"/>
  <c r="C3938" i="29"/>
  <c r="C3939" i="29"/>
  <c r="C3940" i="29"/>
  <c r="C3941" i="29"/>
  <c r="C3942" i="29"/>
  <c r="C3943" i="29"/>
  <c r="C3944" i="29"/>
  <c r="C3945" i="29"/>
  <c r="C3946" i="29"/>
  <c r="C3947" i="29"/>
  <c r="C3948" i="29"/>
  <c r="C3949" i="29"/>
  <c r="C3950" i="29"/>
  <c r="C3951" i="29"/>
  <c r="C3952" i="29"/>
  <c r="C3953" i="29"/>
  <c r="C3954" i="29"/>
  <c r="C3955" i="29"/>
  <c r="C3956" i="29"/>
  <c r="C3957" i="29"/>
  <c r="C3958" i="29"/>
  <c r="C3959" i="29"/>
  <c r="C3960" i="29"/>
  <c r="C3961" i="29"/>
  <c r="C3962" i="29"/>
  <c r="C3963" i="29"/>
  <c r="C3964" i="29"/>
  <c r="C3965" i="29"/>
  <c r="C3966" i="29"/>
  <c r="C3967" i="29"/>
  <c r="C3968" i="29"/>
  <c r="C3969" i="29"/>
  <c r="C3970" i="29"/>
  <c r="C3971" i="29"/>
  <c r="C3972" i="29"/>
  <c r="C3973" i="29"/>
  <c r="C3974" i="29"/>
  <c r="C3975" i="29"/>
  <c r="C3976" i="29"/>
  <c r="C3977" i="29"/>
  <c r="C3978" i="29"/>
  <c r="C3979" i="29"/>
  <c r="C3980" i="29"/>
  <c r="C3981" i="29"/>
  <c r="C3982" i="29"/>
  <c r="C3983" i="29"/>
  <c r="C3984" i="29"/>
  <c r="C3985" i="29"/>
  <c r="C3986" i="29"/>
  <c r="C3987" i="29"/>
  <c r="C3988" i="29"/>
  <c r="C3989" i="29"/>
  <c r="C3990" i="29"/>
  <c r="C3991" i="29"/>
  <c r="C3992" i="29"/>
  <c r="C3993" i="29"/>
  <c r="C3994" i="29"/>
  <c r="C3995" i="29"/>
  <c r="C3996" i="29"/>
  <c r="C3997" i="29"/>
  <c r="C3998" i="29"/>
  <c r="C3999" i="29"/>
  <c r="C4000" i="29"/>
  <c r="C4001" i="29"/>
  <c r="C4002" i="29"/>
  <c r="C4003" i="29"/>
  <c r="C4004" i="29"/>
  <c r="C4005" i="29"/>
  <c r="C4006" i="29"/>
  <c r="C4007" i="29"/>
  <c r="C4008" i="29"/>
  <c r="C4009" i="29"/>
  <c r="C4010" i="29"/>
  <c r="C4011" i="29"/>
  <c r="C4012" i="29"/>
  <c r="C4013" i="29"/>
  <c r="C4014" i="29"/>
  <c r="C4015" i="29"/>
  <c r="C4016" i="29"/>
  <c r="C4017" i="29"/>
  <c r="C4018" i="29"/>
  <c r="C4019" i="29"/>
  <c r="C4020" i="29"/>
  <c r="C4021" i="29"/>
  <c r="C4022" i="29"/>
  <c r="C4023" i="29"/>
  <c r="C4024" i="29"/>
  <c r="C4025" i="29"/>
  <c r="C4026" i="29"/>
  <c r="C4027" i="29"/>
  <c r="C4028" i="29"/>
  <c r="C4029" i="29"/>
  <c r="C4030" i="29"/>
  <c r="C4031" i="29"/>
  <c r="C4032" i="29"/>
  <c r="C4033" i="29"/>
  <c r="C4034" i="29"/>
  <c r="C4035" i="29"/>
  <c r="C4036" i="29"/>
  <c r="C4037" i="29"/>
  <c r="C4038" i="29"/>
  <c r="C4039" i="29"/>
  <c r="C4040" i="29"/>
  <c r="C4041" i="29"/>
  <c r="C4042" i="29"/>
  <c r="C4043" i="29"/>
  <c r="C4044" i="29"/>
  <c r="C4045" i="29"/>
  <c r="C4046" i="29"/>
  <c r="C4047" i="29"/>
  <c r="C4048" i="29"/>
  <c r="C4049" i="29"/>
  <c r="C4050" i="29"/>
  <c r="C4051" i="29"/>
  <c r="C4052" i="29"/>
  <c r="C4053" i="29"/>
  <c r="C4054" i="29"/>
  <c r="C4055" i="29"/>
  <c r="C4056" i="29"/>
  <c r="C4057" i="29"/>
  <c r="C4058" i="29"/>
  <c r="C4059" i="29"/>
  <c r="C4060" i="29"/>
  <c r="C4061" i="29"/>
  <c r="C4062" i="29"/>
  <c r="C4063" i="29"/>
  <c r="C4064" i="29"/>
  <c r="C4065" i="29"/>
  <c r="C4066" i="29"/>
  <c r="C4067" i="29"/>
  <c r="C4068" i="29"/>
  <c r="C4069" i="29"/>
  <c r="C4070" i="29"/>
  <c r="C4071" i="29"/>
  <c r="C4072" i="29"/>
  <c r="C4073" i="29"/>
  <c r="C4074" i="29"/>
  <c r="C4075" i="29"/>
  <c r="C4076" i="29"/>
  <c r="C4077" i="29"/>
  <c r="C4078" i="29"/>
  <c r="C4079" i="29"/>
  <c r="C4080" i="29"/>
  <c r="C4081" i="29"/>
  <c r="C4082" i="29"/>
  <c r="C4083" i="29"/>
  <c r="C4084" i="29"/>
  <c r="C4085" i="29"/>
  <c r="C4086" i="29"/>
  <c r="C4087" i="29"/>
  <c r="C4088" i="29"/>
  <c r="C4089" i="29"/>
  <c r="C4090" i="29"/>
  <c r="C4091" i="29"/>
  <c r="C4092" i="29"/>
  <c r="C4093" i="29"/>
  <c r="C4094" i="29"/>
  <c r="C4095" i="29"/>
  <c r="C4096" i="29"/>
  <c r="C4097" i="29"/>
  <c r="C4098" i="29"/>
  <c r="C4099" i="29"/>
  <c r="C4100" i="29"/>
  <c r="C4101" i="29"/>
  <c r="C4102" i="29"/>
  <c r="C4103" i="29"/>
  <c r="C4104" i="29"/>
  <c r="C4105" i="29"/>
  <c r="C4106" i="29"/>
  <c r="C4107" i="29"/>
  <c r="C4108" i="29"/>
  <c r="C4109" i="29"/>
  <c r="C4110" i="29"/>
  <c r="C4111" i="29"/>
  <c r="C4112" i="29"/>
  <c r="C4113" i="29"/>
  <c r="C4114" i="29"/>
  <c r="C4115" i="29"/>
  <c r="C4116" i="29"/>
  <c r="C4117" i="29"/>
  <c r="C4118" i="29"/>
  <c r="C4119" i="29"/>
  <c r="C4120" i="29"/>
  <c r="C4121" i="29"/>
  <c r="C4122" i="29"/>
  <c r="C4123" i="29"/>
  <c r="C4124" i="29"/>
  <c r="C4125" i="29"/>
  <c r="C4126" i="29"/>
  <c r="C4127" i="29"/>
  <c r="C4128" i="29"/>
  <c r="C4129" i="29"/>
  <c r="C4130" i="29"/>
  <c r="C4131" i="29"/>
  <c r="C4132" i="29"/>
  <c r="C4133" i="29"/>
  <c r="C4134" i="29"/>
  <c r="C4135" i="29"/>
  <c r="C4136" i="29"/>
  <c r="C4137" i="29"/>
  <c r="C4138" i="29"/>
  <c r="C4139" i="29"/>
  <c r="C4140" i="29"/>
  <c r="C4141" i="29"/>
  <c r="C4142" i="29"/>
  <c r="C4143" i="29"/>
  <c r="C4144" i="29"/>
  <c r="C4145" i="29"/>
  <c r="C4146" i="29"/>
  <c r="C4147" i="29"/>
  <c r="C4148" i="29"/>
  <c r="C4149" i="29"/>
  <c r="C4150" i="29"/>
  <c r="C4151" i="29"/>
  <c r="C4152" i="29"/>
  <c r="C4153" i="29"/>
  <c r="C4154" i="29"/>
  <c r="C4155" i="29"/>
  <c r="C4156" i="29"/>
  <c r="C4157" i="29"/>
  <c r="C4158" i="29"/>
  <c r="C4159" i="29"/>
  <c r="C4160" i="29"/>
  <c r="C4161" i="29"/>
  <c r="C4162" i="29"/>
  <c r="C4163" i="29"/>
  <c r="C4164" i="29"/>
  <c r="C4165" i="29"/>
  <c r="C4166" i="29"/>
  <c r="C4167" i="29"/>
  <c r="C4168" i="29"/>
  <c r="C4169" i="29"/>
  <c r="C4170" i="29"/>
  <c r="C4171" i="29"/>
  <c r="C4172" i="29"/>
  <c r="C4173" i="29"/>
  <c r="C4174" i="29"/>
  <c r="C4175" i="29"/>
  <c r="C4176" i="29"/>
  <c r="C4177" i="29"/>
  <c r="C4178" i="29"/>
  <c r="C4179" i="29"/>
  <c r="C4180" i="29"/>
  <c r="C4181" i="29"/>
  <c r="C4182" i="29"/>
  <c r="C4183" i="29"/>
  <c r="C4184" i="29"/>
  <c r="C4185" i="29"/>
  <c r="C4186" i="29"/>
  <c r="C4187" i="29"/>
  <c r="C4188" i="29"/>
  <c r="C4189" i="29"/>
  <c r="C4190" i="29"/>
  <c r="C4191" i="29"/>
  <c r="C4192" i="29"/>
  <c r="C4193" i="29"/>
  <c r="C4194" i="29"/>
  <c r="C4195" i="29"/>
  <c r="C4196" i="29"/>
  <c r="C4197" i="29"/>
  <c r="C4198" i="29"/>
  <c r="C4199" i="29"/>
  <c r="C4200" i="29"/>
  <c r="C4201" i="29"/>
  <c r="C4202" i="29"/>
  <c r="C4203" i="29"/>
  <c r="C4204" i="29"/>
  <c r="C4205" i="29"/>
  <c r="C4206" i="29"/>
  <c r="C4207" i="29"/>
  <c r="C4208" i="29"/>
  <c r="C4209" i="29"/>
  <c r="C4210" i="29"/>
  <c r="C4211" i="29"/>
  <c r="C4212" i="29"/>
  <c r="C4213" i="29"/>
  <c r="C4214" i="29"/>
  <c r="C4215" i="29"/>
  <c r="C4216" i="29"/>
  <c r="C4217" i="29"/>
  <c r="C4218" i="29"/>
  <c r="C4219" i="29"/>
  <c r="C4220" i="29"/>
  <c r="C4221" i="29"/>
  <c r="C4222" i="29"/>
  <c r="C4223" i="29"/>
  <c r="C4224" i="29"/>
  <c r="C4225" i="29"/>
  <c r="C4226" i="29"/>
  <c r="C4227" i="29"/>
  <c r="C4228" i="29"/>
  <c r="C4229" i="29"/>
  <c r="C4230" i="29"/>
  <c r="C4231" i="29"/>
  <c r="C4232" i="29"/>
  <c r="C4233" i="29"/>
  <c r="C4234" i="29"/>
  <c r="C4235" i="29"/>
  <c r="C4236" i="29"/>
  <c r="C4237" i="29"/>
  <c r="C4238" i="29"/>
  <c r="C4239" i="29"/>
  <c r="C4240" i="29"/>
  <c r="C4241" i="29"/>
  <c r="C4242" i="29"/>
  <c r="C4243" i="29"/>
  <c r="C4244" i="29"/>
  <c r="C4245" i="29"/>
  <c r="C4246" i="29"/>
  <c r="C4247" i="29"/>
  <c r="C4248" i="29"/>
  <c r="C4249" i="29"/>
  <c r="C4250" i="29"/>
  <c r="C4251" i="29"/>
  <c r="C4252" i="29"/>
  <c r="C4253" i="29"/>
  <c r="C4254" i="29"/>
  <c r="C4255" i="29"/>
  <c r="C4256" i="29"/>
  <c r="C4257" i="29"/>
  <c r="C4258" i="29"/>
  <c r="C4259" i="29"/>
  <c r="C4260" i="29"/>
  <c r="C4261" i="29"/>
  <c r="C4262" i="29"/>
  <c r="C4263" i="29"/>
  <c r="C4264" i="29"/>
  <c r="C4265" i="29"/>
  <c r="C4266" i="29"/>
  <c r="C4267" i="29"/>
  <c r="C4268" i="29"/>
  <c r="C4269" i="29"/>
  <c r="C4270" i="29"/>
  <c r="C4271" i="29"/>
  <c r="C4272" i="29"/>
  <c r="C4273" i="29"/>
  <c r="C4274" i="29"/>
  <c r="C4275" i="29"/>
  <c r="C4276" i="29"/>
  <c r="C4277" i="29"/>
  <c r="C4278" i="29"/>
  <c r="C4279" i="29"/>
  <c r="C4280" i="29"/>
  <c r="C4281" i="29"/>
  <c r="C4282" i="29"/>
  <c r="C4283" i="29"/>
  <c r="C4284" i="29"/>
  <c r="C4285" i="29"/>
  <c r="C4286" i="29"/>
  <c r="C4287" i="29"/>
  <c r="C4288" i="29"/>
  <c r="C4289" i="29"/>
  <c r="C4290" i="29"/>
  <c r="C4291" i="29"/>
  <c r="C4292" i="29"/>
  <c r="C4293" i="29"/>
  <c r="C4294" i="29"/>
  <c r="C4295" i="29"/>
  <c r="C4296" i="29"/>
  <c r="C4297" i="29"/>
  <c r="C4298" i="29"/>
  <c r="C4299" i="29"/>
  <c r="C4300" i="29"/>
  <c r="C4301" i="29"/>
  <c r="C4302" i="29"/>
  <c r="C4303" i="29"/>
  <c r="C4304" i="29"/>
  <c r="C4305" i="29"/>
  <c r="C4306" i="29"/>
  <c r="C4307" i="29"/>
  <c r="C4308" i="29"/>
  <c r="C4309" i="29"/>
  <c r="C4310" i="29"/>
  <c r="C4311" i="29"/>
  <c r="C4312" i="29"/>
  <c r="C4313" i="29"/>
  <c r="C4314" i="29"/>
  <c r="C4315" i="29"/>
  <c r="C4316" i="29"/>
  <c r="C4317" i="29"/>
  <c r="C4318" i="29"/>
  <c r="C4319" i="29"/>
  <c r="C4320" i="29"/>
  <c r="C4321" i="29"/>
  <c r="C4322" i="29"/>
  <c r="C4323" i="29"/>
  <c r="C4324" i="29"/>
  <c r="C4325" i="29"/>
  <c r="C4326" i="29"/>
  <c r="C4327" i="29"/>
  <c r="C4328" i="29"/>
  <c r="C4329" i="29"/>
  <c r="C4330" i="29"/>
  <c r="C4331" i="29"/>
  <c r="C4332" i="29"/>
  <c r="C4333" i="29"/>
  <c r="C4334" i="29"/>
  <c r="C4335" i="29"/>
  <c r="C4336" i="29"/>
  <c r="C4337" i="29"/>
  <c r="C4338" i="29"/>
  <c r="C4339" i="29"/>
  <c r="C4340" i="29"/>
  <c r="C4341" i="29"/>
  <c r="C4342" i="29"/>
  <c r="C4343" i="29"/>
  <c r="C4344" i="29"/>
  <c r="C4345" i="29"/>
  <c r="C4346" i="29"/>
  <c r="C4347" i="29"/>
  <c r="C4348" i="29"/>
  <c r="C4349" i="29"/>
  <c r="C4350" i="29"/>
  <c r="C4351" i="29"/>
  <c r="C4352" i="29"/>
  <c r="C4353" i="29"/>
  <c r="C4354" i="29"/>
  <c r="C4355" i="29"/>
  <c r="C4356" i="29"/>
  <c r="C4357" i="29"/>
  <c r="C4358" i="29"/>
  <c r="C4359" i="29"/>
  <c r="C4360" i="29"/>
  <c r="C4361" i="29"/>
  <c r="C4362" i="29"/>
  <c r="C4363" i="29"/>
  <c r="C4364" i="29"/>
  <c r="C4365" i="29"/>
  <c r="C4366" i="29"/>
  <c r="C4367" i="29"/>
  <c r="C4368" i="29"/>
  <c r="C4369" i="29"/>
  <c r="C4370" i="29"/>
  <c r="C4371" i="29"/>
  <c r="C4372" i="29"/>
  <c r="C4373" i="29"/>
  <c r="C4374" i="29"/>
  <c r="C4375" i="29"/>
  <c r="C4376" i="29"/>
  <c r="C4377" i="29"/>
  <c r="C4378" i="29"/>
  <c r="C4379" i="29"/>
  <c r="C4380" i="29"/>
  <c r="C4381" i="29"/>
  <c r="C4382" i="29"/>
  <c r="C4383" i="29"/>
  <c r="C4384" i="29"/>
  <c r="C4385" i="29"/>
  <c r="C4386" i="29"/>
  <c r="C4387" i="29"/>
  <c r="C4388" i="29"/>
  <c r="C4389" i="29"/>
  <c r="C4390" i="29"/>
  <c r="C4391" i="29"/>
  <c r="C4392" i="29"/>
  <c r="C4393" i="29"/>
  <c r="C4394" i="29"/>
  <c r="C4395" i="29"/>
  <c r="C4396" i="29"/>
  <c r="C4397" i="29"/>
  <c r="C4398" i="29"/>
  <c r="C4399" i="29"/>
  <c r="C4400" i="29"/>
  <c r="C4401" i="29"/>
  <c r="C4402" i="29"/>
  <c r="C4403" i="29"/>
  <c r="C4404" i="29"/>
  <c r="C4405" i="29"/>
  <c r="C4406" i="29"/>
  <c r="C4407" i="29"/>
  <c r="C4408" i="29"/>
  <c r="C4409" i="29"/>
  <c r="C4410" i="29"/>
  <c r="C4411" i="29"/>
  <c r="C4412" i="29"/>
  <c r="C4413" i="29"/>
  <c r="C4414" i="29"/>
  <c r="C4415" i="29"/>
  <c r="C4416" i="29"/>
  <c r="C4417" i="29"/>
  <c r="C4418" i="29"/>
  <c r="C4419" i="29"/>
  <c r="C4420" i="29"/>
  <c r="C4421" i="29"/>
  <c r="C4422" i="29"/>
  <c r="C4423" i="29"/>
  <c r="C4424" i="29"/>
  <c r="C4425" i="29"/>
  <c r="C4426" i="29"/>
  <c r="C4427" i="29"/>
  <c r="C4428" i="29"/>
  <c r="C4429" i="29"/>
  <c r="C4430" i="29"/>
  <c r="C4431" i="29"/>
  <c r="C4432" i="29"/>
  <c r="C4433" i="29"/>
  <c r="C4434" i="29"/>
  <c r="C4435" i="29"/>
  <c r="C4436" i="29"/>
  <c r="C4437" i="29"/>
  <c r="C4438" i="29"/>
  <c r="C4439" i="29"/>
  <c r="C4440" i="29"/>
  <c r="C4441" i="29"/>
  <c r="C4442" i="29"/>
  <c r="C4443" i="29"/>
  <c r="C4444" i="29"/>
  <c r="C4445" i="29"/>
  <c r="C4446" i="29"/>
  <c r="C4447" i="29"/>
  <c r="C4448" i="29"/>
  <c r="C4449" i="29"/>
  <c r="C4450" i="29"/>
  <c r="C4451" i="29"/>
  <c r="C4452" i="29"/>
  <c r="C4453" i="29"/>
  <c r="C4454" i="29"/>
  <c r="C4455" i="29"/>
  <c r="C4456" i="29"/>
  <c r="C4457" i="29"/>
  <c r="C4458" i="29"/>
  <c r="C4459" i="29"/>
  <c r="C4460" i="29"/>
  <c r="C4461" i="29"/>
  <c r="C4462" i="29"/>
  <c r="C4463" i="29"/>
  <c r="C4464" i="29"/>
  <c r="C4465" i="29"/>
  <c r="C4466" i="29"/>
  <c r="C4467" i="29"/>
  <c r="C4468" i="29"/>
  <c r="C4469" i="29"/>
  <c r="C4470" i="29"/>
  <c r="C4471" i="29"/>
  <c r="C4472" i="29"/>
  <c r="C4473" i="29"/>
  <c r="C4474" i="29"/>
  <c r="C4475" i="29"/>
  <c r="C4476" i="29"/>
  <c r="C4477" i="29"/>
  <c r="C4478" i="29"/>
  <c r="C4479" i="29"/>
  <c r="C4480" i="29"/>
  <c r="C4481" i="29"/>
  <c r="C4482" i="29"/>
  <c r="C4483" i="29"/>
  <c r="C4484" i="29"/>
  <c r="C4485" i="29"/>
  <c r="C4486" i="29"/>
  <c r="C4487" i="29"/>
  <c r="C4488" i="29"/>
  <c r="C4489" i="29"/>
  <c r="C4490" i="29"/>
  <c r="C4491" i="29"/>
  <c r="C4492" i="29"/>
  <c r="C4493" i="29"/>
  <c r="C4494" i="29"/>
  <c r="C4495" i="29"/>
  <c r="C4496" i="29"/>
  <c r="C4497" i="29"/>
  <c r="C4498" i="29"/>
  <c r="C4499" i="29"/>
  <c r="C4500" i="29"/>
  <c r="C4501" i="29"/>
  <c r="C4502" i="29"/>
  <c r="C4503" i="29"/>
  <c r="C4504" i="29"/>
  <c r="C4505" i="29"/>
  <c r="C4506" i="29"/>
  <c r="C4507" i="29"/>
  <c r="C4508" i="29"/>
  <c r="C4509" i="29"/>
  <c r="C4510" i="29"/>
  <c r="C4511" i="29"/>
  <c r="C4512" i="29"/>
  <c r="C4513" i="29"/>
  <c r="C4514" i="29"/>
  <c r="C4515" i="29"/>
  <c r="C4516" i="29"/>
  <c r="C4517" i="29"/>
  <c r="C4518" i="29"/>
  <c r="C4519" i="29"/>
  <c r="C4520" i="29"/>
  <c r="C4521" i="29"/>
  <c r="C4522" i="29"/>
  <c r="C4523" i="29"/>
  <c r="C4524" i="29"/>
  <c r="C4525" i="29"/>
  <c r="C4526" i="29"/>
  <c r="C4527" i="29"/>
  <c r="C4528" i="29"/>
  <c r="C4529" i="29"/>
  <c r="C4530" i="29"/>
  <c r="C4531" i="29"/>
  <c r="C4532" i="29"/>
  <c r="C4533" i="29"/>
  <c r="C4534" i="29"/>
  <c r="C4535" i="29"/>
  <c r="C4536" i="29"/>
  <c r="C4537" i="29"/>
  <c r="C4538" i="29"/>
  <c r="C4539" i="29"/>
  <c r="C4540" i="29"/>
  <c r="C4541" i="29"/>
  <c r="C4542" i="29"/>
  <c r="C4543" i="29"/>
  <c r="C4544" i="29"/>
  <c r="C4545" i="29"/>
  <c r="C4546" i="29"/>
  <c r="C4547" i="29"/>
  <c r="C4548" i="29"/>
  <c r="C4549" i="29"/>
  <c r="C4550" i="29"/>
  <c r="C4551" i="29"/>
  <c r="C4552" i="29"/>
  <c r="C4553" i="29"/>
  <c r="C4554" i="29"/>
  <c r="C4555" i="29"/>
  <c r="C4556" i="29"/>
  <c r="C4557" i="29"/>
  <c r="C4558" i="29"/>
  <c r="C4559" i="29"/>
  <c r="C4560" i="29"/>
  <c r="C4561" i="29"/>
  <c r="C4562" i="29"/>
  <c r="C4563" i="29"/>
  <c r="C4564" i="29"/>
  <c r="C4565" i="29"/>
  <c r="C4566" i="29"/>
  <c r="C4567" i="29"/>
  <c r="C4568" i="29"/>
  <c r="C4569" i="29"/>
  <c r="C4570" i="29"/>
  <c r="C4571" i="29"/>
  <c r="C4572" i="29"/>
  <c r="C4573" i="29"/>
  <c r="C4574" i="29"/>
  <c r="C4575" i="29"/>
  <c r="C4576" i="29"/>
  <c r="C4577" i="29"/>
  <c r="C4578" i="29"/>
  <c r="C4579" i="29"/>
  <c r="C4580" i="29"/>
  <c r="C4581" i="29"/>
  <c r="C4582" i="29"/>
  <c r="C4583" i="29"/>
  <c r="C4584" i="29"/>
  <c r="C4585" i="29"/>
  <c r="C4586" i="29"/>
  <c r="C4587" i="29"/>
  <c r="C4588" i="29"/>
  <c r="C4589" i="29"/>
  <c r="C4590" i="29"/>
  <c r="C4591" i="29"/>
  <c r="C4592" i="29"/>
  <c r="C4593" i="29"/>
  <c r="C4594" i="29"/>
  <c r="C4595" i="29"/>
  <c r="C4596" i="29"/>
  <c r="C4597" i="29"/>
  <c r="C4598" i="29"/>
  <c r="C4599" i="29"/>
  <c r="C4600" i="29"/>
  <c r="C4601" i="29"/>
  <c r="C4602" i="29"/>
  <c r="C4603" i="29"/>
  <c r="C4604" i="29"/>
  <c r="C4605" i="29"/>
  <c r="C4606" i="29"/>
  <c r="C4607" i="29"/>
  <c r="C4608" i="29"/>
  <c r="C4609" i="29"/>
  <c r="C4610" i="29"/>
  <c r="C4611" i="29"/>
  <c r="C4612" i="29"/>
  <c r="C4613" i="29"/>
  <c r="C4614" i="29"/>
  <c r="C4615" i="29"/>
  <c r="C4616" i="29"/>
  <c r="C4617" i="29"/>
  <c r="C4618" i="29"/>
  <c r="C4619" i="29"/>
  <c r="C4620" i="29"/>
  <c r="C4621" i="29"/>
  <c r="C4622" i="29"/>
  <c r="C4623" i="29"/>
  <c r="C4624" i="29"/>
  <c r="C4625" i="29"/>
  <c r="C4626" i="29"/>
  <c r="C4627" i="29"/>
  <c r="C4628" i="29"/>
  <c r="C4629" i="29"/>
  <c r="C4630" i="29"/>
  <c r="C4631" i="29"/>
  <c r="C4632" i="29"/>
  <c r="C4633" i="29"/>
  <c r="C4634" i="29"/>
  <c r="C4635" i="29"/>
  <c r="C4636" i="29"/>
  <c r="C4637" i="29"/>
  <c r="C4638" i="29"/>
  <c r="C4639" i="29"/>
  <c r="C4640" i="29"/>
  <c r="C4641" i="29"/>
  <c r="C4642" i="29"/>
  <c r="C4643" i="29"/>
  <c r="C4644" i="29"/>
  <c r="C4645" i="29"/>
  <c r="C4646" i="29"/>
  <c r="C4647" i="29"/>
  <c r="C4648" i="29"/>
  <c r="C4649" i="29"/>
  <c r="C4650" i="29"/>
  <c r="C4651" i="29"/>
  <c r="C4652" i="29"/>
  <c r="C4653" i="29"/>
  <c r="C4654" i="29"/>
  <c r="C4655" i="29"/>
  <c r="C4656" i="29"/>
  <c r="C4657" i="29"/>
  <c r="C4658" i="29"/>
  <c r="C4659" i="29"/>
  <c r="C4660" i="29"/>
  <c r="C4661" i="29"/>
  <c r="C4662" i="29"/>
  <c r="C4663" i="29"/>
  <c r="C4664" i="29"/>
  <c r="C4665" i="29"/>
  <c r="C4666" i="29"/>
  <c r="C4667" i="29"/>
  <c r="C4668" i="29"/>
  <c r="C4669" i="29"/>
  <c r="C4670" i="29"/>
  <c r="C4671" i="29"/>
  <c r="C4672" i="29"/>
  <c r="C4673" i="29"/>
  <c r="C4674" i="29"/>
  <c r="C4675" i="29"/>
  <c r="C4676" i="29"/>
  <c r="C4677" i="29"/>
  <c r="C4678" i="29"/>
  <c r="C4679" i="29"/>
  <c r="C4680" i="29"/>
  <c r="C4681" i="29"/>
  <c r="C4682" i="29"/>
  <c r="C4683" i="29"/>
  <c r="C4684" i="29"/>
  <c r="C4685" i="29"/>
  <c r="C4686" i="29"/>
  <c r="C4687" i="29"/>
  <c r="C4688" i="29"/>
  <c r="C4689" i="29"/>
  <c r="C4690" i="29"/>
  <c r="C4691" i="29"/>
  <c r="C4692" i="29"/>
  <c r="C4693" i="29"/>
  <c r="C4694" i="29"/>
  <c r="C4695" i="29"/>
  <c r="C4696" i="29"/>
  <c r="C4697" i="29"/>
  <c r="C4698" i="29"/>
  <c r="C4699" i="29"/>
  <c r="C4700" i="29"/>
  <c r="C4701" i="29"/>
  <c r="C4702" i="29"/>
  <c r="C4703" i="29"/>
  <c r="C4704" i="29"/>
  <c r="C4705" i="29"/>
  <c r="C4706" i="29"/>
  <c r="C4707" i="29"/>
  <c r="C4708" i="29"/>
  <c r="C4709" i="29"/>
  <c r="C4710" i="29"/>
  <c r="C4711" i="29"/>
  <c r="C4712" i="29"/>
  <c r="C4713" i="29"/>
  <c r="C4714" i="29"/>
  <c r="C4715" i="29"/>
  <c r="C4716" i="29"/>
  <c r="C4717" i="29"/>
  <c r="C4718" i="29"/>
  <c r="C4719" i="29"/>
  <c r="C4720" i="29"/>
  <c r="C4721" i="29"/>
  <c r="C4722" i="29"/>
  <c r="C4723" i="29"/>
  <c r="C4724" i="29"/>
  <c r="C4725" i="29"/>
  <c r="C4726" i="29"/>
  <c r="C4727" i="29"/>
  <c r="C4728" i="29"/>
  <c r="C4729" i="29"/>
  <c r="C4730" i="29"/>
  <c r="C4731" i="29"/>
  <c r="C4732" i="29"/>
  <c r="C4733" i="29"/>
  <c r="C4734" i="29"/>
  <c r="C4735" i="29"/>
  <c r="C4736" i="29"/>
  <c r="C4737" i="29"/>
  <c r="C4738" i="29"/>
  <c r="C4739" i="29"/>
  <c r="C4740" i="29"/>
  <c r="C4741" i="29"/>
  <c r="C4742" i="29"/>
  <c r="C4743" i="29"/>
  <c r="C4744" i="29"/>
  <c r="C4745" i="29"/>
  <c r="C4746" i="29"/>
  <c r="C4747" i="29"/>
  <c r="C4748" i="29"/>
  <c r="C4749" i="29"/>
  <c r="C4750" i="29"/>
  <c r="C4751" i="29"/>
  <c r="C4752" i="29"/>
  <c r="C4753" i="29"/>
  <c r="C4754" i="29"/>
  <c r="C4755" i="29"/>
  <c r="C4756" i="29"/>
  <c r="C4757" i="29"/>
  <c r="C4758" i="29"/>
  <c r="C4759" i="29"/>
  <c r="C4760" i="29"/>
  <c r="C4761" i="29"/>
  <c r="C4762" i="29"/>
  <c r="C4763" i="29"/>
  <c r="C4764" i="29"/>
  <c r="C4765" i="29"/>
  <c r="C4766" i="29"/>
  <c r="C4767" i="29"/>
  <c r="C4768" i="29"/>
  <c r="C4769" i="29"/>
  <c r="C4770" i="29"/>
  <c r="C4771" i="29"/>
  <c r="C4772" i="29"/>
  <c r="C4773" i="29"/>
  <c r="C4774" i="29"/>
  <c r="C4775" i="29"/>
  <c r="C4776" i="29"/>
  <c r="C4777" i="29"/>
  <c r="C4778" i="29"/>
  <c r="C4779" i="29"/>
  <c r="C4780" i="29"/>
  <c r="C4781" i="29"/>
  <c r="C4782" i="29"/>
  <c r="C4783" i="29"/>
  <c r="C4784" i="29"/>
  <c r="C4785" i="29"/>
  <c r="C4786" i="29"/>
  <c r="C4787" i="29"/>
  <c r="C4788" i="29"/>
  <c r="C4789" i="29"/>
  <c r="C4790" i="29"/>
  <c r="C4791" i="29"/>
  <c r="C4792" i="29"/>
  <c r="C4793" i="29"/>
  <c r="C4794" i="29"/>
  <c r="C4795" i="29"/>
  <c r="C4796" i="29"/>
  <c r="C4797" i="29"/>
  <c r="C4798" i="29"/>
  <c r="C4799" i="29"/>
  <c r="C4800" i="29"/>
  <c r="C4801" i="29"/>
  <c r="C4802" i="29"/>
  <c r="C4803" i="29"/>
  <c r="C4804" i="29"/>
  <c r="C4805" i="29"/>
  <c r="C4806" i="29"/>
  <c r="C4807" i="29"/>
  <c r="C4808" i="29"/>
  <c r="C4809" i="29"/>
  <c r="C4810" i="29"/>
  <c r="C4811" i="29"/>
  <c r="C4812" i="29"/>
  <c r="C4813" i="29"/>
  <c r="C4814" i="29"/>
  <c r="C4815" i="29"/>
  <c r="C4816" i="29"/>
  <c r="C4817" i="29"/>
  <c r="C4818" i="29"/>
  <c r="C4819" i="29"/>
  <c r="C4820" i="29"/>
  <c r="C4821" i="29"/>
  <c r="C4822" i="29"/>
  <c r="C4823" i="29"/>
  <c r="C4824" i="29"/>
  <c r="C4825" i="29"/>
  <c r="C4826" i="29"/>
  <c r="C4827" i="29"/>
  <c r="C4828" i="29"/>
  <c r="C4829" i="29"/>
  <c r="C4830" i="29"/>
  <c r="C4831" i="29"/>
  <c r="C4832" i="29"/>
  <c r="C4833" i="29"/>
  <c r="C4834" i="29"/>
  <c r="C4835" i="29"/>
  <c r="C4836" i="29"/>
  <c r="C4837" i="29"/>
  <c r="C4838" i="29"/>
  <c r="C4839" i="29"/>
  <c r="C4840" i="29"/>
  <c r="C4841" i="29"/>
  <c r="C4842" i="29"/>
  <c r="C4843" i="29"/>
  <c r="C4844" i="29"/>
  <c r="C4845" i="29"/>
  <c r="C4846" i="29"/>
  <c r="C4847" i="29"/>
  <c r="C4848" i="29"/>
  <c r="C4849" i="29"/>
  <c r="C4850" i="29"/>
  <c r="C4851" i="29"/>
  <c r="C4852" i="29"/>
  <c r="C4853" i="29"/>
  <c r="C4854" i="29"/>
  <c r="C4855" i="29"/>
  <c r="C4856" i="29"/>
  <c r="C4857" i="29"/>
  <c r="C4858" i="29"/>
  <c r="C4859" i="29"/>
  <c r="C4860" i="29"/>
  <c r="C4861" i="29"/>
  <c r="C4862" i="29"/>
  <c r="C4863" i="29"/>
  <c r="C4864" i="29"/>
  <c r="C4865" i="29"/>
  <c r="C4866" i="29"/>
  <c r="C4867" i="29"/>
  <c r="C4868" i="29"/>
  <c r="C4869" i="29"/>
  <c r="C4870" i="29"/>
  <c r="C4871" i="29"/>
  <c r="C4872" i="29"/>
  <c r="C4873" i="29"/>
  <c r="C4874" i="29"/>
  <c r="C4875" i="29"/>
  <c r="C4876" i="29"/>
  <c r="C4877" i="29"/>
  <c r="C4878" i="29"/>
  <c r="C4879" i="29"/>
  <c r="C4880" i="29"/>
  <c r="C4881" i="29"/>
  <c r="C4882" i="29"/>
  <c r="C4883" i="29"/>
  <c r="C4884" i="29"/>
  <c r="C4885" i="29"/>
  <c r="C4886" i="29"/>
  <c r="C4887" i="29"/>
  <c r="C4888" i="29"/>
  <c r="C4889" i="29"/>
  <c r="C4890" i="29"/>
  <c r="C4891" i="29"/>
  <c r="C4892" i="29"/>
  <c r="C4893" i="29"/>
  <c r="C4894" i="29"/>
  <c r="C4895" i="29"/>
  <c r="C4896" i="29"/>
  <c r="C4897" i="29"/>
  <c r="C4898" i="29"/>
  <c r="C4899" i="29"/>
  <c r="C4900" i="29"/>
  <c r="C4901" i="29"/>
  <c r="C4902" i="29"/>
  <c r="C4903" i="29"/>
  <c r="C4904" i="29"/>
  <c r="C4905" i="29"/>
  <c r="C4906" i="29"/>
  <c r="C4907" i="29"/>
  <c r="C4908" i="29"/>
  <c r="C4909" i="29"/>
  <c r="C4910" i="29"/>
  <c r="C4911" i="29"/>
  <c r="C4912" i="29"/>
  <c r="C4913" i="29"/>
  <c r="C4914" i="29"/>
  <c r="C4915" i="29"/>
  <c r="C4916" i="29"/>
  <c r="C4917" i="29"/>
  <c r="C4918" i="29"/>
  <c r="C4919" i="29"/>
  <c r="C4920" i="29"/>
  <c r="C4921" i="29"/>
  <c r="C4922" i="29"/>
  <c r="C4923" i="29"/>
  <c r="C4924" i="29"/>
  <c r="C4925" i="29"/>
  <c r="C4926" i="29"/>
  <c r="C4927" i="29"/>
  <c r="C4928" i="29"/>
  <c r="C4929" i="29"/>
  <c r="C4930" i="29"/>
  <c r="C4931" i="29"/>
  <c r="C4932" i="29"/>
  <c r="C4933" i="29"/>
  <c r="C4934" i="29"/>
  <c r="C4935" i="29"/>
  <c r="C4936" i="29"/>
  <c r="C4937" i="29"/>
  <c r="C4938" i="29"/>
  <c r="C4939" i="29"/>
  <c r="C4940" i="29"/>
  <c r="C4941" i="29"/>
  <c r="C4942" i="29"/>
  <c r="C4943" i="29"/>
  <c r="C4944" i="29"/>
  <c r="C4945" i="29"/>
  <c r="C4946" i="29"/>
  <c r="C4947" i="29"/>
  <c r="C4948" i="29"/>
  <c r="C4949" i="29"/>
  <c r="C4950" i="29"/>
  <c r="C4951" i="29"/>
  <c r="C4952" i="29"/>
  <c r="C4953" i="29"/>
  <c r="C4954" i="29"/>
  <c r="C4955" i="29"/>
  <c r="C4956" i="29"/>
  <c r="C4957" i="29"/>
  <c r="C4958" i="29"/>
  <c r="C4959" i="29"/>
  <c r="C4960" i="29"/>
  <c r="C4961" i="29"/>
  <c r="C4962" i="29"/>
  <c r="C4963" i="29"/>
  <c r="C4964" i="29"/>
  <c r="C4965" i="29"/>
  <c r="C4966" i="29"/>
  <c r="C4967" i="29"/>
  <c r="C4968" i="29"/>
  <c r="C4969" i="29"/>
  <c r="C4970" i="29"/>
  <c r="C4971" i="29"/>
  <c r="C4972" i="29"/>
  <c r="C4973" i="29"/>
  <c r="C4974" i="29"/>
  <c r="C4975" i="29"/>
  <c r="C4976" i="29"/>
  <c r="C4977" i="29"/>
  <c r="C4978" i="29"/>
  <c r="C4979" i="29"/>
  <c r="C4980" i="29"/>
  <c r="C4981" i="29"/>
  <c r="C4982" i="29"/>
  <c r="C4983" i="29"/>
  <c r="C4984" i="29"/>
  <c r="C4985" i="29"/>
  <c r="C4986" i="29"/>
  <c r="C4987" i="29"/>
  <c r="C4988" i="29"/>
  <c r="C4989" i="29"/>
  <c r="C4990" i="29"/>
  <c r="C4991" i="29"/>
  <c r="C4992" i="29"/>
  <c r="C4993" i="29"/>
  <c r="C4994" i="29"/>
  <c r="C4995" i="29"/>
  <c r="C4996" i="29"/>
  <c r="C4997" i="29"/>
  <c r="C4998" i="29"/>
  <c r="C4999" i="29"/>
  <c r="C5000" i="29"/>
  <c r="C5001" i="29"/>
  <c r="C5002" i="29"/>
  <c r="C5003" i="29"/>
  <c r="C5004" i="29"/>
  <c r="C5005" i="29"/>
  <c r="C5006" i="29"/>
  <c r="C5007" i="29"/>
  <c r="C5008" i="29"/>
  <c r="C5009" i="29"/>
  <c r="C5010" i="29"/>
  <c r="C5011" i="29"/>
  <c r="C5012" i="29"/>
  <c r="C5013" i="29"/>
  <c r="C5014" i="29"/>
  <c r="C5015" i="29"/>
  <c r="C5016" i="29"/>
  <c r="C5017" i="29"/>
  <c r="C5018" i="29"/>
  <c r="C5019" i="29"/>
  <c r="C5020" i="29"/>
  <c r="C5021" i="29"/>
  <c r="C5022" i="29"/>
  <c r="C5023" i="29"/>
  <c r="C5024" i="29"/>
  <c r="C5025" i="29"/>
  <c r="C5026" i="29"/>
  <c r="C5027" i="29"/>
  <c r="C5028" i="29"/>
  <c r="C5029" i="29"/>
  <c r="C5030" i="29"/>
  <c r="C5031" i="29"/>
  <c r="C5032" i="29"/>
  <c r="C5033" i="29"/>
  <c r="C5034" i="29"/>
  <c r="C5035" i="29"/>
  <c r="C5036" i="29"/>
  <c r="C5037" i="29"/>
  <c r="C5038" i="29"/>
  <c r="C5039" i="29"/>
  <c r="C5040" i="29"/>
  <c r="C5041" i="29"/>
  <c r="C5042" i="29"/>
  <c r="C5043" i="29"/>
  <c r="C5044" i="29"/>
  <c r="C5045" i="29"/>
  <c r="C5046" i="29"/>
  <c r="C5047" i="29"/>
  <c r="C5048" i="29"/>
  <c r="C5049" i="29"/>
  <c r="C5050" i="29"/>
  <c r="C5051" i="29"/>
  <c r="C5052" i="29"/>
  <c r="C5053" i="29"/>
  <c r="C5054" i="29"/>
  <c r="C5055" i="29"/>
  <c r="C5056" i="29"/>
  <c r="C5057" i="29"/>
  <c r="C5058" i="29"/>
  <c r="C5059" i="29"/>
  <c r="C5060" i="29"/>
  <c r="C5061" i="29"/>
  <c r="C5062" i="29"/>
  <c r="C5063" i="29"/>
  <c r="C5064" i="29"/>
  <c r="C5065" i="29"/>
  <c r="C5066" i="29"/>
  <c r="C5067" i="29"/>
  <c r="C5068" i="29"/>
  <c r="C5069" i="29"/>
  <c r="C5070" i="29"/>
  <c r="C5071" i="29"/>
  <c r="C5072" i="29"/>
  <c r="C5073" i="29"/>
  <c r="C5074" i="29"/>
  <c r="C5075" i="29"/>
  <c r="C5076" i="29"/>
  <c r="C5077" i="29"/>
  <c r="C5078" i="29"/>
  <c r="C5079" i="29"/>
  <c r="C5080" i="29"/>
  <c r="C5081" i="29"/>
  <c r="C5082" i="29"/>
  <c r="C5083" i="29"/>
  <c r="C5084" i="29"/>
  <c r="C5085" i="29"/>
  <c r="C5086" i="29"/>
  <c r="C5087" i="29"/>
  <c r="C5088" i="29"/>
  <c r="C5089" i="29"/>
  <c r="C5090" i="29"/>
  <c r="C5091" i="29"/>
  <c r="C5092" i="29"/>
  <c r="C5093" i="29"/>
  <c r="C5094" i="29"/>
  <c r="C5095" i="29"/>
  <c r="C5096" i="29"/>
  <c r="C5097" i="29"/>
  <c r="C5098" i="29"/>
  <c r="C5099" i="29"/>
  <c r="C5100" i="29"/>
  <c r="C5101" i="29"/>
  <c r="C5102" i="29"/>
  <c r="C5103" i="29"/>
  <c r="C5104" i="29"/>
  <c r="C5105" i="29"/>
  <c r="C5106" i="29"/>
  <c r="C5107" i="29"/>
  <c r="C5108" i="29"/>
  <c r="C5109" i="29"/>
  <c r="C5110" i="29"/>
  <c r="C5111" i="29"/>
  <c r="C5112" i="29"/>
  <c r="C5113" i="29"/>
  <c r="C5114" i="29"/>
  <c r="C5115" i="29"/>
  <c r="C5116" i="29"/>
  <c r="C5117" i="29"/>
  <c r="C5118" i="29"/>
  <c r="C5119" i="29"/>
  <c r="C5120" i="29"/>
  <c r="C5121" i="29"/>
  <c r="C5122" i="29"/>
  <c r="C5123" i="29"/>
  <c r="C5124" i="29"/>
  <c r="C5125" i="29"/>
  <c r="C5126" i="29"/>
  <c r="C5127" i="29"/>
  <c r="C5128" i="29"/>
  <c r="C5129" i="29"/>
  <c r="C5130" i="29"/>
  <c r="C5131" i="29"/>
  <c r="C5132" i="29"/>
  <c r="C5133" i="29"/>
  <c r="C5134" i="29"/>
  <c r="C5135" i="29"/>
  <c r="C5136" i="29"/>
  <c r="C5137" i="29"/>
  <c r="C5138" i="29"/>
  <c r="C5139" i="29"/>
  <c r="C5140" i="29"/>
  <c r="C5141" i="29"/>
  <c r="C5142" i="29"/>
  <c r="C5143" i="29"/>
  <c r="C5144" i="29"/>
  <c r="C5145" i="29"/>
  <c r="C5146" i="29"/>
  <c r="C5147" i="29"/>
  <c r="C5148" i="29"/>
  <c r="C5149" i="29"/>
  <c r="C5150" i="29"/>
  <c r="C5151" i="29"/>
  <c r="C5152" i="29"/>
  <c r="C5153" i="29"/>
  <c r="C5154" i="29"/>
  <c r="C5155" i="29"/>
  <c r="C5156" i="29"/>
  <c r="C5157" i="29"/>
  <c r="C5158" i="29"/>
  <c r="C5159" i="29"/>
  <c r="C5160" i="29"/>
  <c r="C5161" i="29"/>
  <c r="C5162" i="29"/>
  <c r="C5163" i="29"/>
  <c r="C5164" i="29"/>
  <c r="C5165" i="29"/>
  <c r="C5166" i="29"/>
  <c r="C5167" i="29"/>
  <c r="C5168" i="29"/>
  <c r="C5169" i="29"/>
  <c r="C5170" i="29"/>
  <c r="C5171" i="29"/>
  <c r="C5172" i="29"/>
  <c r="C5173" i="29"/>
  <c r="C5174" i="29"/>
  <c r="C5175" i="29"/>
  <c r="C5176" i="29"/>
  <c r="C5177" i="29"/>
  <c r="C5178" i="29"/>
  <c r="C5179" i="29"/>
  <c r="C5180" i="29"/>
  <c r="C5181" i="29"/>
  <c r="C5182" i="29"/>
  <c r="C5183" i="29"/>
  <c r="C5184" i="29"/>
  <c r="C5185" i="29"/>
  <c r="C5186" i="29"/>
  <c r="C5187" i="29"/>
  <c r="C5188" i="29"/>
  <c r="C5189" i="29"/>
  <c r="C5190" i="29"/>
  <c r="C5191" i="29"/>
  <c r="C5192" i="29"/>
  <c r="C5193" i="29"/>
  <c r="C5194" i="29"/>
  <c r="C5195" i="29"/>
  <c r="C5196" i="29"/>
  <c r="C5197" i="29"/>
  <c r="C5198" i="29"/>
  <c r="C5199" i="29"/>
  <c r="C5200" i="29"/>
  <c r="C5201" i="29"/>
  <c r="C5202" i="29"/>
  <c r="C5203" i="29"/>
  <c r="C5204" i="29"/>
  <c r="C5205" i="29"/>
  <c r="C5206" i="29"/>
  <c r="C5207" i="29"/>
  <c r="C5208" i="29"/>
  <c r="C5209" i="29"/>
  <c r="C5210" i="29"/>
  <c r="C5211" i="29"/>
  <c r="C5212" i="29"/>
  <c r="C5213" i="29"/>
  <c r="C5214" i="29"/>
  <c r="C5215" i="29"/>
  <c r="C5216" i="29"/>
  <c r="C5217" i="29"/>
  <c r="C5218" i="29"/>
  <c r="C5219" i="29"/>
  <c r="C5220" i="29"/>
  <c r="C5221" i="29"/>
  <c r="C5222" i="29"/>
  <c r="C5223" i="29"/>
  <c r="C5224" i="29"/>
  <c r="C5225" i="29"/>
  <c r="C5226" i="29"/>
  <c r="C5227" i="29"/>
  <c r="C5228" i="29"/>
  <c r="C5229" i="29"/>
  <c r="C5230" i="29"/>
  <c r="C5231" i="29"/>
  <c r="C5232" i="29"/>
  <c r="C5233" i="29"/>
  <c r="C5234" i="29"/>
  <c r="C5235" i="29"/>
  <c r="C5236" i="29"/>
  <c r="C5237" i="29"/>
  <c r="C5238" i="29"/>
  <c r="C5239" i="29"/>
  <c r="C5240" i="29"/>
  <c r="C5241" i="29"/>
  <c r="C5242" i="29"/>
  <c r="C5243" i="29"/>
  <c r="C5244" i="29"/>
  <c r="C5245" i="29"/>
  <c r="C5246" i="29"/>
  <c r="C5247" i="29"/>
  <c r="C5248" i="29"/>
  <c r="C5249" i="29"/>
  <c r="C5250" i="29"/>
  <c r="C5251" i="29"/>
  <c r="C5252" i="29"/>
  <c r="C5253" i="29"/>
  <c r="C5254" i="29"/>
  <c r="C5255" i="29"/>
  <c r="C5256" i="29"/>
  <c r="C5257" i="29"/>
  <c r="C5258" i="29"/>
  <c r="C5259" i="29"/>
  <c r="C5260" i="29"/>
  <c r="C5261" i="29"/>
  <c r="C5262" i="29"/>
  <c r="C5263" i="29"/>
  <c r="C5264" i="29"/>
  <c r="C5265" i="29"/>
  <c r="C5266" i="29"/>
  <c r="C5267" i="29"/>
  <c r="C5268" i="29"/>
  <c r="C5269" i="29"/>
  <c r="C5270" i="29"/>
  <c r="C5271" i="29"/>
  <c r="C5272" i="29"/>
  <c r="C5273" i="29"/>
  <c r="C5274" i="29"/>
  <c r="C5275" i="29"/>
  <c r="C5276" i="29"/>
  <c r="C5277" i="29"/>
  <c r="C5278" i="29"/>
  <c r="C5279" i="29"/>
  <c r="C5280" i="29"/>
  <c r="C5281" i="29"/>
  <c r="C5282" i="29"/>
  <c r="C5283" i="29"/>
  <c r="C5284" i="29"/>
  <c r="C5285" i="29"/>
  <c r="C5286" i="29"/>
  <c r="C5287" i="29"/>
  <c r="C5288" i="29"/>
  <c r="C5289" i="29"/>
  <c r="C5290" i="29"/>
  <c r="C5291" i="29"/>
  <c r="C5292" i="29"/>
  <c r="C5293" i="29"/>
  <c r="C5294" i="29"/>
  <c r="C5295" i="29"/>
  <c r="C5296" i="29"/>
  <c r="C5297" i="29"/>
  <c r="C5298" i="29"/>
  <c r="C5299" i="29"/>
  <c r="C5300" i="29"/>
  <c r="C5301" i="29"/>
  <c r="C5302" i="29"/>
  <c r="C5303" i="29"/>
  <c r="C5304" i="29"/>
  <c r="C5305" i="29"/>
  <c r="C5306" i="29"/>
  <c r="C5307" i="29"/>
  <c r="C5308" i="29"/>
  <c r="C5309" i="29"/>
  <c r="C5310" i="29"/>
  <c r="C5311" i="29"/>
  <c r="C5312" i="29"/>
  <c r="C5313" i="29"/>
  <c r="C5314" i="29"/>
  <c r="C5315" i="29"/>
  <c r="C5316" i="29"/>
  <c r="C5317" i="29"/>
  <c r="C5318" i="29"/>
  <c r="C5319" i="29"/>
  <c r="C5320" i="29"/>
  <c r="C5321" i="29"/>
  <c r="C5322" i="29"/>
  <c r="C5323" i="29"/>
  <c r="C5324" i="29"/>
  <c r="C5325" i="29"/>
  <c r="C5326" i="29"/>
  <c r="C5327" i="29"/>
  <c r="C5328" i="29"/>
  <c r="C5329" i="29"/>
  <c r="C5330" i="29"/>
  <c r="C5331" i="29"/>
  <c r="C5332" i="29"/>
  <c r="C5333" i="29"/>
  <c r="C5334" i="29"/>
  <c r="C5335" i="29"/>
  <c r="C5336" i="29"/>
  <c r="C5337" i="29"/>
  <c r="C5338" i="29"/>
  <c r="C5339" i="29"/>
  <c r="C5340" i="29"/>
  <c r="C5341" i="29"/>
  <c r="C5342" i="29"/>
  <c r="C5343" i="29"/>
  <c r="C5344" i="29"/>
  <c r="C5345" i="29"/>
  <c r="C5346" i="29"/>
  <c r="C5347" i="29"/>
  <c r="C5348" i="29"/>
  <c r="C5349" i="29"/>
  <c r="C5350" i="29"/>
  <c r="C5351" i="29"/>
  <c r="C5352" i="29"/>
  <c r="C5353" i="29"/>
  <c r="C5354" i="29"/>
  <c r="C5355" i="29"/>
  <c r="C5356" i="29"/>
  <c r="C5357" i="29"/>
  <c r="C5358" i="29"/>
  <c r="C5359" i="29"/>
  <c r="C5360" i="29"/>
  <c r="C5361" i="29"/>
  <c r="C5362" i="29"/>
  <c r="C5363" i="29"/>
  <c r="C5364" i="29"/>
  <c r="C5365" i="29"/>
  <c r="C5366" i="29"/>
  <c r="C5367" i="29"/>
  <c r="C5368" i="29"/>
  <c r="C5369" i="29"/>
  <c r="C5370" i="29"/>
  <c r="C5371" i="29"/>
  <c r="C5372" i="29"/>
  <c r="C5373" i="29"/>
  <c r="C5374" i="29"/>
  <c r="C5375" i="29"/>
  <c r="C5376" i="29"/>
  <c r="C5377" i="29"/>
  <c r="C5378" i="29"/>
  <c r="C5379" i="29"/>
  <c r="C5380" i="29"/>
  <c r="C5381" i="29"/>
  <c r="C5382" i="29"/>
  <c r="C5383" i="29"/>
  <c r="C5384" i="29"/>
  <c r="C5385" i="29"/>
  <c r="C5386" i="29"/>
  <c r="C5387" i="29"/>
  <c r="C5388" i="29"/>
  <c r="C5389" i="29"/>
  <c r="C5390" i="29"/>
  <c r="C5391" i="29"/>
  <c r="C5392" i="29"/>
  <c r="C5393" i="29"/>
  <c r="C5394" i="29"/>
  <c r="C5395" i="29"/>
  <c r="C5396" i="29"/>
  <c r="C5397" i="29"/>
  <c r="C5398" i="29"/>
  <c r="C5399" i="29"/>
  <c r="C5400" i="29"/>
  <c r="C5401" i="29"/>
  <c r="C5402" i="29"/>
  <c r="C5403" i="29"/>
  <c r="C5404" i="29"/>
  <c r="C5405" i="29"/>
  <c r="C5406" i="29"/>
  <c r="C5407" i="29"/>
  <c r="C5408" i="29"/>
  <c r="C5409" i="29"/>
  <c r="C5410" i="29"/>
  <c r="C5411" i="29"/>
  <c r="C5412" i="29"/>
  <c r="C5413" i="29"/>
  <c r="C5414" i="29"/>
  <c r="C5415" i="29"/>
  <c r="C5416" i="29"/>
  <c r="C5417" i="29"/>
  <c r="C5418" i="29"/>
  <c r="C5419" i="29"/>
  <c r="C5420" i="29"/>
  <c r="C5421" i="29"/>
  <c r="C5422" i="29"/>
  <c r="C5423" i="29"/>
  <c r="C5424" i="29"/>
  <c r="C5425" i="29"/>
  <c r="C5426" i="29"/>
  <c r="C5427" i="29"/>
  <c r="C5428" i="29"/>
  <c r="C5429" i="29"/>
  <c r="C5430" i="29"/>
  <c r="C5431" i="29"/>
  <c r="C5432" i="29"/>
  <c r="C5433" i="29"/>
  <c r="C5434" i="29"/>
  <c r="C5435" i="29"/>
  <c r="C5436" i="29"/>
  <c r="C5437" i="29"/>
  <c r="C5438" i="29"/>
  <c r="C5439" i="29"/>
  <c r="C5440" i="29"/>
  <c r="C5441" i="29"/>
  <c r="C5442" i="29"/>
  <c r="C5443" i="29"/>
  <c r="C5444" i="29"/>
  <c r="C5445" i="29"/>
  <c r="C5446" i="29"/>
  <c r="C5447" i="29"/>
  <c r="C5448" i="29"/>
  <c r="C5449" i="29"/>
  <c r="C5450" i="29"/>
  <c r="C5451" i="29"/>
  <c r="C5452" i="29"/>
  <c r="C5453" i="29"/>
  <c r="C5454" i="29"/>
  <c r="C5455" i="29"/>
  <c r="C5456" i="29"/>
  <c r="C5457" i="29"/>
  <c r="C5458" i="29"/>
  <c r="C5459" i="29"/>
  <c r="C5460" i="29"/>
  <c r="C5461" i="29"/>
  <c r="C5462" i="29"/>
  <c r="C5463" i="29"/>
  <c r="C5464" i="29"/>
  <c r="C5465" i="29"/>
  <c r="C5466" i="29"/>
  <c r="C5467" i="29"/>
  <c r="C5468" i="29"/>
  <c r="C5469" i="29"/>
  <c r="C5470" i="29"/>
  <c r="C5471" i="29"/>
  <c r="C5472" i="29"/>
  <c r="C5473" i="29"/>
  <c r="C5474" i="29"/>
  <c r="C5475" i="29"/>
  <c r="C5476" i="29"/>
  <c r="C5477" i="29"/>
  <c r="C5478" i="29"/>
  <c r="C5479" i="29"/>
  <c r="C5480" i="29"/>
  <c r="C5481" i="29"/>
  <c r="C5482" i="29"/>
  <c r="C5483" i="29"/>
  <c r="C5484" i="29"/>
  <c r="C5485" i="29"/>
  <c r="C5486" i="29"/>
  <c r="C5487" i="29"/>
  <c r="C5488" i="29"/>
  <c r="C5489" i="29"/>
  <c r="C5490" i="29"/>
  <c r="C5491" i="29"/>
  <c r="C5492" i="29"/>
  <c r="C5493" i="29"/>
  <c r="C5494" i="29"/>
  <c r="C5495" i="29"/>
  <c r="C5496" i="29"/>
  <c r="C5497" i="29"/>
  <c r="C5498" i="29"/>
  <c r="C5499" i="29"/>
  <c r="C5500" i="29"/>
  <c r="C5501" i="29"/>
  <c r="C5502" i="29"/>
  <c r="C5503" i="29"/>
  <c r="C5504" i="29"/>
  <c r="C5505" i="29"/>
  <c r="C5506" i="29"/>
  <c r="C5507" i="29"/>
  <c r="C5508" i="29"/>
  <c r="C5509" i="29"/>
  <c r="C5510" i="29"/>
  <c r="C5511" i="29"/>
  <c r="C5512" i="29"/>
  <c r="C5513" i="29"/>
  <c r="C5514" i="29"/>
  <c r="C5515" i="29"/>
  <c r="C5516" i="29"/>
  <c r="C5517" i="29"/>
  <c r="C5518" i="29"/>
  <c r="C5519" i="29"/>
  <c r="C5520" i="29"/>
  <c r="C5521" i="29"/>
  <c r="C5522" i="29"/>
  <c r="C5523" i="29"/>
  <c r="C5524" i="29"/>
  <c r="C5525" i="29"/>
  <c r="C5526" i="29"/>
  <c r="C5527" i="29"/>
  <c r="C5528" i="29"/>
  <c r="C5529" i="29"/>
  <c r="C5530" i="29"/>
  <c r="C5531" i="29"/>
  <c r="C5532" i="29"/>
  <c r="C5533" i="29"/>
  <c r="C5534" i="29"/>
  <c r="C5535" i="29"/>
  <c r="C5536" i="29"/>
  <c r="C5537" i="29"/>
  <c r="C5538" i="29"/>
  <c r="C5539" i="29"/>
  <c r="C5540" i="29"/>
  <c r="C5541" i="29"/>
  <c r="C5542" i="29"/>
  <c r="C5543" i="29"/>
  <c r="C5544" i="29"/>
  <c r="C5545" i="29"/>
  <c r="C5546" i="29"/>
  <c r="C5547" i="29"/>
  <c r="C5548" i="29"/>
  <c r="C5549" i="29"/>
  <c r="C5550" i="29"/>
  <c r="C5551" i="29"/>
  <c r="C5552" i="29"/>
  <c r="C5553" i="29"/>
  <c r="C5554" i="29"/>
  <c r="C5555" i="29"/>
  <c r="C5556" i="29"/>
  <c r="C5557" i="29"/>
  <c r="C5558" i="29"/>
  <c r="C5559" i="29"/>
  <c r="C5560" i="29"/>
  <c r="C5561" i="29"/>
  <c r="C5562" i="29"/>
  <c r="C5563" i="29"/>
  <c r="C5564" i="29"/>
  <c r="C5565" i="29"/>
  <c r="C5566" i="29"/>
  <c r="C5567" i="29"/>
  <c r="C5568" i="29"/>
  <c r="C5569" i="29"/>
  <c r="C5570" i="29"/>
  <c r="C5571" i="29"/>
  <c r="C5572" i="29"/>
  <c r="C5573" i="29"/>
  <c r="C5574" i="29"/>
  <c r="C5575" i="29"/>
  <c r="C5576" i="29"/>
  <c r="C5577" i="29"/>
  <c r="C5578" i="29"/>
  <c r="C5579" i="29"/>
  <c r="C5580" i="29"/>
  <c r="C5581" i="29"/>
  <c r="C5582" i="29"/>
  <c r="C5583" i="29"/>
  <c r="C5584" i="29"/>
  <c r="C5585" i="29"/>
  <c r="C5586" i="29"/>
  <c r="C5587" i="29"/>
  <c r="C5588" i="29"/>
  <c r="C5589" i="29"/>
  <c r="C5590" i="29"/>
  <c r="C5591" i="29"/>
  <c r="C5592" i="29"/>
  <c r="C5593" i="29"/>
  <c r="C5594" i="29"/>
  <c r="C5595" i="29"/>
  <c r="C5596" i="29"/>
  <c r="C5597" i="29"/>
  <c r="C5598" i="29"/>
  <c r="C5599" i="29"/>
  <c r="C5600" i="29"/>
  <c r="C5601" i="29"/>
  <c r="C5602" i="29"/>
  <c r="C5603" i="29"/>
  <c r="C5604" i="29"/>
  <c r="C5605" i="29"/>
  <c r="C5606" i="29"/>
  <c r="C5607" i="29"/>
  <c r="C5608" i="29"/>
  <c r="C5609" i="29"/>
  <c r="C5610" i="29"/>
  <c r="C5611" i="29"/>
  <c r="C5612" i="29"/>
  <c r="C5613" i="29"/>
  <c r="C5614" i="29"/>
  <c r="C5615" i="29"/>
  <c r="C5616" i="29"/>
  <c r="C5617" i="29"/>
  <c r="C5618" i="29"/>
  <c r="C5619" i="29"/>
  <c r="C5620" i="29"/>
  <c r="C5621" i="29"/>
  <c r="C5622" i="29"/>
  <c r="C5623" i="29"/>
  <c r="C5624" i="29"/>
  <c r="C5625" i="29"/>
  <c r="C5626" i="29"/>
  <c r="C5627" i="29"/>
  <c r="C5628" i="29"/>
  <c r="C5629" i="29"/>
  <c r="C5630" i="29"/>
  <c r="C5631" i="29"/>
  <c r="C5632" i="29"/>
  <c r="C5633" i="29"/>
  <c r="C5634" i="29"/>
  <c r="C5635" i="29"/>
  <c r="C5636" i="29"/>
  <c r="C5637" i="29"/>
  <c r="C5638" i="29"/>
  <c r="C5639" i="29"/>
  <c r="C5640" i="29"/>
  <c r="C5641" i="29"/>
  <c r="C5642" i="29"/>
  <c r="C5643" i="29"/>
  <c r="C5644" i="29"/>
  <c r="C5645" i="29"/>
  <c r="C5646" i="29"/>
  <c r="C5647" i="29"/>
  <c r="C5648" i="29"/>
  <c r="C5649" i="29"/>
  <c r="C5650" i="29"/>
  <c r="C5651" i="29"/>
  <c r="C5652" i="29"/>
  <c r="C5653" i="29"/>
  <c r="C5654" i="29"/>
  <c r="C5655" i="29"/>
  <c r="C5656" i="29"/>
  <c r="C5657" i="29"/>
  <c r="C5658" i="29"/>
  <c r="C5659" i="29"/>
  <c r="C5660" i="29"/>
  <c r="C5661" i="29"/>
  <c r="C5662" i="29"/>
  <c r="C5663" i="29"/>
  <c r="C5664" i="29"/>
  <c r="C5665" i="29"/>
  <c r="C5666" i="29"/>
  <c r="C5667" i="29"/>
  <c r="C5668" i="29"/>
  <c r="C5669" i="29"/>
  <c r="C5670" i="29"/>
  <c r="C5671" i="29"/>
  <c r="C5672" i="29"/>
  <c r="C5673" i="29"/>
  <c r="C5674" i="29"/>
  <c r="C5675" i="29"/>
  <c r="C5676" i="29"/>
  <c r="C5677" i="29"/>
  <c r="C5678" i="29"/>
  <c r="C5679" i="29"/>
  <c r="C5680" i="29"/>
  <c r="C5681" i="29"/>
  <c r="C5682" i="29"/>
  <c r="C5683" i="29"/>
  <c r="C5684" i="29"/>
  <c r="C5685" i="29"/>
  <c r="C5686" i="29"/>
  <c r="C5687" i="29"/>
  <c r="C5688" i="29"/>
  <c r="C5689" i="29"/>
  <c r="C5690" i="29"/>
  <c r="C5691" i="29"/>
  <c r="C5692" i="29"/>
  <c r="C5693" i="29"/>
  <c r="C5694" i="29"/>
  <c r="C5695" i="29"/>
  <c r="C5696" i="29"/>
  <c r="C5697" i="29"/>
  <c r="C5698" i="29"/>
  <c r="C5699" i="29"/>
  <c r="C5700" i="29"/>
  <c r="C5701" i="29"/>
  <c r="C5702" i="29"/>
  <c r="C5703" i="29"/>
  <c r="C5704" i="29"/>
  <c r="C5705" i="29"/>
  <c r="C5706" i="29"/>
  <c r="C5707" i="29"/>
  <c r="C5708" i="29"/>
  <c r="C5709" i="29"/>
  <c r="C5710" i="29"/>
  <c r="C5711" i="29"/>
  <c r="C5712" i="29"/>
  <c r="C5713" i="29"/>
  <c r="C5714" i="29"/>
  <c r="C5715" i="29"/>
  <c r="C5716" i="29"/>
  <c r="C5717" i="29"/>
  <c r="C5718" i="29"/>
  <c r="C5719" i="29"/>
  <c r="C5720" i="29"/>
  <c r="C5721" i="29"/>
  <c r="C5722" i="29"/>
  <c r="C5723" i="29"/>
  <c r="C5724" i="29"/>
  <c r="C5725" i="29"/>
  <c r="C5726" i="29"/>
  <c r="C5727" i="29"/>
  <c r="C5728" i="29"/>
  <c r="C5729" i="29"/>
  <c r="C5730" i="29"/>
  <c r="C5731" i="29"/>
  <c r="C5732" i="29"/>
  <c r="C5733" i="29"/>
  <c r="C5734" i="29"/>
  <c r="C5735" i="29"/>
  <c r="C5736" i="29"/>
  <c r="C5737" i="29"/>
  <c r="C5738" i="29"/>
  <c r="C5739" i="29"/>
  <c r="C5740" i="29"/>
  <c r="C5741" i="29"/>
  <c r="C5742" i="29"/>
  <c r="C5743" i="29"/>
  <c r="C5744" i="29"/>
  <c r="C5745" i="29"/>
  <c r="C5746" i="29"/>
  <c r="C5747" i="29"/>
  <c r="C5748" i="29"/>
  <c r="C5749" i="29"/>
  <c r="C5750" i="29"/>
  <c r="C5751" i="29"/>
  <c r="C5752" i="29"/>
  <c r="C5753" i="29"/>
  <c r="C5754" i="29"/>
  <c r="C5755" i="29"/>
  <c r="C5756" i="29"/>
  <c r="C5757" i="29"/>
  <c r="C5758" i="29"/>
  <c r="C5759" i="29"/>
  <c r="C5760" i="29"/>
  <c r="C5761" i="29"/>
  <c r="C5762" i="29"/>
  <c r="C5763" i="29"/>
  <c r="C5764" i="29"/>
  <c r="C5765" i="29"/>
  <c r="C5766" i="29"/>
  <c r="C5767" i="29"/>
  <c r="C5768" i="29"/>
  <c r="C5769" i="29"/>
  <c r="C5770" i="29"/>
  <c r="C5771" i="29"/>
  <c r="C5772" i="29"/>
  <c r="C5773" i="29"/>
  <c r="C5774" i="29"/>
  <c r="C5775" i="29"/>
  <c r="C5776" i="29"/>
  <c r="C5777" i="29"/>
  <c r="C5778" i="29"/>
  <c r="C5779" i="29"/>
  <c r="C5780" i="29"/>
  <c r="C5781" i="29"/>
  <c r="C5782" i="29"/>
  <c r="C5783" i="29"/>
  <c r="C5784" i="29"/>
  <c r="C5785" i="29"/>
  <c r="C5786" i="29"/>
  <c r="C5787" i="29"/>
  <c r="C5788" i="29"/>
  <c r="C5789" i="29"/>
  <c r="C5790" i="29"/>
  <c r="C5791" i="29"/>
  <c r="C5792" i="29"/>
  <c r="C5793" i="29"/>
  <c r="C5794" i="29"/>
  <c r="C5795" i="29"/>
  <c r="C5796" i="29"/>
  <c r="C5797" i="29"/>
  <c r="C5798" i="29"/>
  <c r="C5799" i="29"/>
  <c r="C5800" i="29"/>
  <c r="C5801" i="29"/>
  <c r="C5802" i="29"/>
  <c r="C5803" i="29"/>
  <c r="C5804" i="29"/>
  <c r="C5805" i="29"/>
  <c r="C5806" i="29"/>
  <c r="C5807" i="29"/>
  <c r="C5808" i="29"/>
  <c r="C5809" i="29"/>
  <c r="C5810" i="29"/>
  <c r="C5811" i="29"/>
  <c r="C5812" i="29"/>
  <c r="C5813" i="29"/>
  <c r="C5814" i="29"/>
  <c r="C5815" i="29"/>
  <c r="C5816" i="29"/>
  <c r="C5817" i="29"/>
  <c r="C5818" i="29"/>
  <c r="C5819" i="29"/>
  <c r="C5820" i="29"/>
  <c r="C5821" i="29"/>
  <c r="C5822" i="29"/>
  <c r="C5823" i="29"/>
  <c r="C5824" i="29"/>
  <c r="C5825" i="29"/>
  <c r="C5826" i="29"/>
  <c r="C5827" i="29"/>
  <c r="C5828" i="29"/>
  <c r="C5829" i="29"/>
  <c r="C5830" i="29"/>
  <c r="C5831" i="29"/>
  <c r="C5832" i="29"/>
  <c r="C5833" i="29"/>
  <c r="C5834" i="29"/>
  <c r="C5835" i="29"/>
  <c r="C5836" i="29"/>
  <c r="C5837" i="29"/>
  <c r="C5838" i="29"/>
  <c r="C5839" i="29"/>
  <c r="C5840" i="29"/>
  <c r="C5841" i="29"/>
  <c r="C5842" i="29"/>
  <c r="C5843" i="29"/>
  <c r="C5844" i="29"/>
  <c r="C5845" i="29"/>
  <c r="C5846" i="29"/>
  <c r="C5847" i="29"/>
  <c r="C5848" i="29"/>
  <c r="C5849" i="29"/>
  <c r="C5850" i="29"/>
  <c r="C5851" i="29"/>
  <c r="C5852" i="29"/>
  <c r="C5853" i="29"/>
  <c r="C5854" i="29"/>
  <c r="C5855" i="29"/>
  <c r="C5856" i="29"/>
  <c r="C5857" i="29"/>
  <c r="C5858" i="29"/>
  <c r="C5859" i="29"/>
  <c r="C5860" i="29"/>
  <c r="C5861" i="29"/>
  <c r="C5862" i="29"/>
  <c r="C5863" i="29"/>
  <c r="C5864" i="29"/>
  <c r="C5865" i="29"/>
  <c r="C5866" i="29"/>
  <c r="C5867" i="29"/>
  <c r="C5868" i="29"/>
  <c r="C5869" i="29"/>
  <c r="C5870" i="29"/>
  <c r="C5871" i="29"/>
  <c r="C5872" i="29"/>
  <c r="C5873" i="29"/>
  <c r="C5874" i="29"/>
  <c r="C5875" i="29"/>
  <c r="C5876" i="29"/>
  <c r="C5877" i="29"/>
  <c r="C5878" i="29"/>
  <c r="C5879" i="29"/>
  <c r="C5880" i="29"/>
  <c r="C5881" i="29"/>
  <c r="C5882" i="29"/>
  <c r="C5883" i="29"/>
  <c r="C5884" i="29"/>
  <c r="C5885" i="29"/>
  <c r="C5886" i="29"/>
  <c r="C5887" i="29"/>
  <c r="C5888" i="29"/>
  <c r="C5889" i="29"/>
  <c r="C5890" i="29"/>
  <c r="C5891" i="29"/>
  <c r="C5892" i="29"/>
  <c r="C5893" i="29"/>
  <c r="C5894" i="29"/>
  <c r="C5895" i="29"/>
  <c r="C5896" i="29"/>
  <c r="C5897" i="29"/>
  <c r="C5898" i="29"/>
  <c r="C5899" i="29"/>
  <c r="C5900" i="29"/>
  <c r="C5901" i="29"/>
  <c r="C5902" i="29"/>
  <c r="C5903" i="29"/>
  <c r="C5904" i="29"/>
  <c r="C5905" i="29"/>
  <c r="C5906" i="29"/>
  <c r="C5907" i="29"/>
  <c r="C5908" i="29"/>
  <c r="C5909" i="29"/>
  <c r="C5910" i="29"/>
  <c r="C5911" i="29"/>
  <c r="C5912" i="29"/>
  <c r="C5913" i="29"/>
  <c r="C5914" i="29"/>
  <c r="C5915" i="29"/>
  <c r="C5916" i="29"/>
  <c r="C5917" i="29"/>
  <c r="C5918" i="29"/>
  <c r="C5919" i="29"/>
  <c r="C5920" i="29"/>
  <c r="C5921" i="29"/>
  <c r="C5922" i="29"/>
  <c r="C5923" i="29"/>
  <c r="C5924" i="29"/>
  <c r="C5925" i="29"/>
  <c r="C5926" i="29"/>
  <c r="C5927" i="29"/>
  <c r="C5928" i="29"/>
  <c r="C5929" i="29"/>
  <c r="C5930" i="29"/>
  <c r="C5931" i="29"/>
  <c r="C5932" i="29"/>
  <c r="C5933" i="29"/>
  <c r="C5934" i="29"/>
  <c r="C5935" i="29"/>
  <c r="C5936" i="29"/>
  <c r="C5937" i="29"/>
  <c r="C5938" i="29"/>
  <c r="C5939" i="29"/>
  <c r="C5940" i="29"/>
  <c r="C5941" i="29"/>
  <c r="C5942" i="29"/>
  <c r="C5943" i="29"/>
  <c r="C5944" i="29"/>
  <c r="C5945" i="29"/>
  <c r="C5946" i="29"/>
  <c r="C5947" i="29"/>
  <c r="C5948" i="29"/>
  <c r="C5949" i="29"/>
  <c r="C5950" i="29"/>
  <c r="C5951" i="29"/>
  <c r="C5952" i="29"/>
  <c r="C5953" i="29"/>
  <c r="C5954" i="29"/>
  <c r="C5955" i="29"/>
  <c r="C5956" i="29"/>
  <c r="C5957" i="29"/>
  <c r="C5958" i="29"/>
  <c r="C5959" i="29"/>
  <c r="C5960" i="29"/>
  <c r="C5961" i="29"/>
  <c r="C5962" i="29"/>
  <c r="C5963" i="29"/>
  <c r="C5964" i="29"/>
  <c r="C5965" i="29"/>
  <c r="C5966" i="29"/>
  <c r="C5967" i="29"/>
  <c r="C5968" i="29"/>
  <c r="C5969" i="29"/>
  <c r="C5970" i="29"/>
  <c r="C5971" i="29"/>
  <c r="C5972" i="29"/>
  <c r="C5973" i="29"/>
  <c r="C5974" i="29"/>
  <c r="C5975" i="29"/>
  <c r="C5976" i="29"/>
  <c r="C5977" i="29"/>
  <c r="C5978" i="29"/>
  <c r="C5979" i="29"/>
  <c r="C5980" i="29"/>
  <c r="C5981" i="29"/>
  <c r="C5982" i="29"/>
  <c r="C5983" i="29"/>
  <c r="C5984" i="29"/>
  <c r="C5985" i="29"/>
  <c r="C5986" i="29"/>
  <c r="C5987" i="29"/>
  <c r="C5988" i="29"/>
  <c r="C5989" i="29"/>
  <c r="C5990" i="29"/>
  <c r="C5991" i="29"/>
  <c r="C5992" i="29"/>
  <c r="C5993" i="29"/>
  <c r="C5994" i="29"/>
  <c r="C5995" i="29"/>
  <c r="C5996" i="29"/>
  <c r="C5997" i="29"/>
  <c r="C5998" i="29"/>
  <c r="C5999" i="29"/>
  <c r="C6000" i="29"/>
  <c r="C6001" i="29"/>
  <c r="C6002" i="29"/>
  <c r="C6003" i="29"/>
  <c r="C6004" i="29"/>
  <c r="C6005" i="29"/>
  <c r="C6006" i="29"/>
  <c r="C6007" i="29"/>
  <c r="C6008" i="29"/>
  <c r="C6009" i="29"/>
  <c r="C6010" i="29"/>
  <c r="C6011" i="29"/>
  <c r="C6012" i="29"/>
  <c r="C6013" i="29"/>
  <c r="C6014" i="29"/>
  <c r="C6015" i="29"/>
  <c r="C6016" i="29"/>
  <c r="C6017" i="29"/>
  <c r="C6018" i="29"/>
  <c r="C6019" i="29"/>
  <c r="C6020" i="29"/>
  <c r="C6021" i="29"/>
  <c r="C6022" i="29"/>
  <c r="C6023" i="29"/>
  <c r="C6024" i="29"/>
  <c r="C6025" i="29"/>
  <c r="C6026" i="29"/>
  <c r="C6027" i="29"/>
  <c r="C6028" i="29"/>
  <c r="C6029" i="29"/>
  <c r="C6030" i="29"/>
  <c r="C6031" i="29"/>
  <c r="C6032" i="29"/>
  <c r="C6033" i="29"/>
  <c r="C6034" i="29"/>
  <c r="C6035" i="29"/>
  <c r="C6036" i="29"/>
  <c r="C6037" i="29"/>
  <c r="C6038" i="29"/>
  <c r="C6039" i="29"/>
  <c r="C6040" i="29"/>
  <c r="C6041" i="29"/>
  <c r="C6042" i="29"/>
  <c r="C6043" i="29"/>
  <c r="C6044" i="29"/>
  <c r="C6045" i="29"/>
  <c r="C6046" i="29"/>
  <c r="C6047" i="29"/>
  <c r="C6048" i="29"/>
  <c r="C6049" i="29"/>
  <c r="C6050" i="29"/>
  <c r="C6051" i="29"/>
  <c r="C6052" i="29"/>
  <c r="C6053" i="29"/>
  <c r="C6054" i="29"/>
  <c r="C6055" i="29"/>
  <c r="C6056" i="29"/>
  <c r="C6057" i="29"/>
  <c r="C6058" i="29"/>
  <c r="C6059" i="29"/>
  <c r="C6060" i="29"/>
  <c r="C6061" i="29"/>
  <c r="C6062" i="29"/>
  <c r="C6063" i="29"/>
  <c r="C6064" i="29"/>
  <c r="C6065" i="29"/>
  <c r="C6066" i="29"/>
  <c r="C6067" i="29"/>
  <c r="C6068" i="29"/>
  <c r="C6069" i="29"/>
  <c r="C6070" i="29"/>
  <c r="C6071" i="29"/>
  <c r="C6072" i="29"/>
  <c r="C6073" i="29"/>
  <c r="C6074" i="29"/>
  <c r="C6075" i="29"/>
  <c r="C6076" i="29"/>
  <c r="C6077" i="29"/>
  <c r="C6078" i="29"/>
  <c r="C6079" i="29"/>
  <c r="C6080" i="29"/>
  <c r="C6081" i="29"/>
  <c r="C6082" i="29"/>
  <c r="C6083" i="29"/>
  <c r="C6084" i="29"/>
  <c r="C6085" i="29"/>
  <c r="C6086" i="29"/>
  <c r="C6087" i="29"/>
  <c r="C6088" i="29"/>
  <c r="C6089" i="29"/>
  <c r="C6090" i="29"/>
  <c r="C6091" i="29"/>
  <c r="C6092" i="29"/>
  <c r="C6093" i="29"/>
  <c r="C6094" i="29"/>
  <c r="C6095" i="29"/>
  <c r="C6096" i="29"/>
  <c r="C6097" i="29"/>
  <c r="C6098" i="29"/>
  <c r="C6099" i="29"/>
  <c r="C6100" i="29"/>
  <c r="C6101" i="29"/>
  <c r="C6102" i="29"/>
  <c r="C6103" i="29"/>
  <c r="C6104" i="29"/>
  <c r="C6105" i="29"/>
  <c r="C6106" i="29"/>
  <c r="C6107" i="29"/>
  <c r="C6108" i="29"/>
  <c r="C6109" i="29"/>
  <c r="C6110" i="29"/>
  <c r="C6111" i="29"/>
  <c r="C6112" i="29"/>
  <c r="C6113" i="29"/>
  <c r="C6114" i="29"/>
  <c r="C6115" i="29"/>
  <c r="C6116" i="29"/>
  <c r="C6117" i="29"/>
  <c r="C6118" i="29"/>
  <c r="C6119" i="29"/>
  <c r="C6120" i="29"/>
  <c r="C6121" i="29"/>
  <c r="C6122" i="29"/>
  <c r="C6123" i="29"/>
  <c r="C6124" i="29"/>
  <c r="C6125" i="29"/>
  <c r="C6126" i="29"/>
  <c r="C6127" i="29"/>
  <c r="C6128" i="29"/>
  <c r="C6129" i="29"/>
  <c r="C6130" i="29"/>
  <c r="C6131" i="29"/>
  <c r="C6132" i="29"/>
  <c r="C6133" i="29"/>
  <c r="C6134" i="29"/>
  <c r="C6135" i="29"/>
  <c r="C6136" i="29"/>
  <c r="C6137" i="29"/>
  <c r="C6138" i="29"/>
  <c r="C6139" i="29"/>
  <c r="C6140" i="29"/>
  <c r="C6141" i="29"/>
  <c r="C6142" i="29"/>
  <c r="C6143" i="29"/>
  <c r="C6144" i="29"/>
  <c r="C6145" i="29"/>
  <c r="C6146" i="29"/>
  <c r="C6147" i="29"/>
  <c r="C6148" i="29"/>
  <c r="C6149" i="29"/>
  <c r="C6150" i="29"/>
  <c r="C6151" i="29"/>
  <c r="C6152" i="29"/>
  <c r="C6153" i="29"/>
  <c r="C6154" i="29"/>
  <c r="C6155" i="29"/>
  <c r="C6156" i="29"/>
  <c r="C6157" i="29"/>
  <c r="C6158" i="29"/>
  <c r="C6159" i="29"/>
  <c r="C6160" i="29"/>
  <c r="C6161" i="29"/>
  <c r="C6162" i="29"/>
  <c r="C6163" i="29"/>
  <c r="C6164" i="29"/>
  <c r="C6165" i="29"/>
  <c r="C6166" i="29"/>
  <c r="C6167" i="29"/>
  <c r="C6168" i="29"/>
  <c r="C6169" i="29"/>
  <c r="C6170" i="29"/>
  <c r="C6171" i="29"/>
  <c r="C6172" i="29"/>
  <c r="C6173" i="29"/>
  <c r="C6174" i="29"/>
  <c r="C6175" i="29"/>
  <c r="C6176" i="29"/>
  <c r="C6177" i="29"/>
  <c r="C6178" i="29"/>
  <c r="C6179" i="29"/>
  <c r="C6180" i="29"/>
  <c r="C6181" i="29"/>
  <c r="C6182" i="29"/>
  <c r="C6183" i="29"/>
  <c r="C6184" i="29"/>
  <c r="C6185" i="29"/>
  <c r="C6186" i="29"/>
  <c r="C6187" i="29"/>
  <c r="C6188" i="29"/>
  <c r="C6189" i="29"/>
  <c r="C6190" i="29"/>
  <c r="C6191" i="29"/>
  <c r="C6192" i="29"/>
  <c r="C6193" i="29"/>
  <c r="C6194" i="29"/>
  <c r="C6195" i="29"/>
  <c r="C6196" i="29"/>
  <c r="C6197" i="29"/>
  <c r="C6198" i="29"/>
  <c r="C6199" i="29"/>
  <c r="C6200" i="29"/>
  <c r="C6201" i="29"/>
  <c r="C6202" i="29"/>
  <c r="C6203" i="29"/>
  <c r="C6204" i="29"/>
  <c r="C6205" i="29"/>
  <c r="C6206" i="29"/>
  <c r="C6207" i="29"/>
  <c r="C6208" i="29"/>
  <c r="C6209" i="29"/>
  <c r="C6210" i="29"/>
  <c r="C6211" i="29"/>
  <c r="C6212" i="29"/>
  <c r="C6213" i="29"/>
  <c r="C6214" i="29"/>
  <c r="C6215" i="29"/>
  <c r="C6216" i="29"/>
  <c r="C6217" i="29"/>
  <c r="C6218" i="29"/>
  <c r="C6219" i="29"/>
  <c r="C6220" i="29"/>
  <c r="C6221" i="29"/>
  <c r="C6222" i="29"/>
  <c r="C6223" i="29"/>
  <c r="C6224" i="29"/>
  <c r="C6225" i="29"/>
  <c r="C6226" i="29"/>
  <c r="C6227" i="29"/>
  <c r="C6228" i="29"/>
  <c r="C6229" i="29"/>
  <c r="C6230" i="29"/>
  <c r="C6231" i="29"/>
  <c r="C6232" i="29"/>
  <c r="C6233" i="29"/>
  <c r="C6234" i="29"/>
  <c r="C6235" i="29"/>
  <c r="C6236" i="29"/>
  <c r="C6237" i="29"/>
  <c r="C6238" i="29"/>
  <c r="C6239" i="29"/>
  <c r="C6240" i="29"/>
  <c r="C6241" i="29"/>
  <c r="C6242" i="29"/>
  <c r="C6243" i="29"/>
  <c r="C6244" i="29"/>
  <c r="C6245" i="29"/>
  <c r="C6246" i="29"/>
  <c r="C6247" i="29"/>
  <c r="C6248" i="29"/>
  <c r="C6249" i="29"/>
  <c r="C6250" i="29"/>
  <c r="C6251" i="29"/>
  <c r="C6252" i="29"/>
  <c r="C6253" i="29"/>
  <c r="C6254" i="29"/>
  <c r="C6255" i="29"/>
  <c r="C6256" i="29"/>
  <c r="C6257" i="29"/>
  <c r="C6258" i="29"/>
  <c r="C6259" i="29"/>
  <c r="C6260" i="29"/>
  <c r="C6261" i="29"/>
  <c r="C6262" i="29"/>
  <c r="C6263" i="29"/>
  <c r="C6264" i="29"/>
  <c r="C6265" i="29"/>
  <c r="C6266" i="29"/>
  <c r="C6267" i="29"/>
  <c r="C6268" i="29"/>
  <c r="C6269" i="29"/>
  <c r="C6270" i="29"/>
  <c r="C6271" i="29"/>
  <c r="C6272" i="29"/>
  <c r="C6273" i="29"/>
  <c r="C6274" i="29"/>
  <c r="C6275" i="29"/>
  <c r="C6276" i="29"/>
  <c r="C6277" i="29"/>
  <c r="C6278" i="29"/>
  <c r="C6279" i="29"/>
  <c r="C6280" i="29"/>
  <c r="C6281" i="29"/>
  <c r="C6282" i="29"/>
  <c r="C6283" i="29"/>
  <c r="C6284" i="29"/>
  <c r="C6285" i="29"/>
  <c r="C6286" i="29"/>
  <c r="C6287" i="29"/>
  <c r="C6288" i="29"/>
  <c r="C6289" i="29"/>
  <c r="C6290" i="29"/>
  <c r="C6291" i="29"/>
  <c r="C6292" i="29"/>
  <c r="C6293" i="29"/>
  <c r="C6294" i="29"/>
  <c r="C6295" i="29"/>
  <c r="C6296" i="29"/>
  <c r="C6297" i="29"/>
  <c r="C6298" i="29"/>
  <c r="C6299" i="29"/>
  <c r="C6300" i="29"/>
  <c r="C6301" i="29"/>
  <c r="C6302" i="29"/>
  <c r="C6303" i="29"/>
  <c r="C6304" i="29"/>
  <c r="C6305" i="29"/>
  <c r="C6306" i="29"/>
  <c r="C6307" i="29"/>
  <c r="C6308" i="29"/>
  <c r="C6309" i="29"/>
  <c r="C6310" i="29"/>
  <c r="C6311" i="29"/>
  <c r="C6312" i="29"/>
  <c r="C6313" i="29"/>
  <c r="C6314" i="29"/>
  <c r="C6315" i="29"/>
  <c r="C6316" i="29"/>
  <c r="C6317" i="29"/>
  <c r="C6318" i="29"/>
  <c r="C6319" i="29"/>
  <c r="C6320" i="29"/>
  <c r="C6321" i="29"/>
  <c r="C6322" i="29"/>
  <c r="C6323" i="29"/>
  <c r="C6324" i="29"/>
  <c r="C6325" i="29"/>
  <c r="C6326" i="29"/>
  <c r="C6327" i="29"/>
  <c r="C6328" i="29"/>
  <c r="C6329" i="29"/>
  <c r="C6330" i="29"/>
  <c r="C6331" i="29"/>
  <c r="C6332" i="29"/>
  <c r="C6333" i="29"/>
  <c r="C6334" i="29"/>
  <c r="C6335" i="29"/>
  <c r="C6336" i="29"/>
  <c r="C6337" i="29"/>
  <c r="C6338" i="29"/>
  <c r="C6339" i="29"/>
  <c r="C6340" i="29"/>
  <c r="C6341" i="29"/>
  <c r="C6342" i="29"/>
  <c r="C6343" i="29"/>
  <c r="C6344" i="29"/>
  <c r="C6345" i="29"/>
  <c r="C6346" i="29"/>
  <c r="C6347" i="29"/>
  <c r="C6348" i="29"/>
  <c r="C6349" i="29"/>
  <c r="C6350" i="29"/>
  <c r="C6351" i="29"/>
  <c r="C6352" i="29"/>
  <c r="C6353" i="29"/>
  <c r="C6354" i="29"/>
  <c r="C6355" i="29"/>
  <c r="C6356" i="29"/>
  <c r="C6357" i="29"/>
  <c r="C6358" i="29"/>
  <c r="C6359" i="29"/>
  <c r="C6360" i="29"/>
  <c r="C6361" i="29"/>
  <c r="C6362" i="29"/>
  <c r="C6363" i="29"/>
  <c r="C6364" i="29"/>
  <c r="C6365" i="29"/>
  <c r="C6366" i="29"/>
  <c r="C6367" i="29"/>
  <c r="C6368" i="29"/>
  <c r="C6369" i="29"/>
  <c r="C6370" i="29"/>
  <c r="C6371" i="29"/>
  <c r="C6372" i="29"/>
  <c r="C6373" i="29"/>
  <c r="C6374" i="29"/>
  <c r="C6375" i="29"/>
  <c r="C6376" i="29"/>
  <c r="C6377" i="29"/>
  <c r="C6378" i="29"/>
  <c r="C6379" i="29"/>
  <c r="C6380" i="29"/>
  <c r="C6381" i="29"/>
  <c r="C6382" i="29"/>
  <c r="C6383" i="29"/>
  <c r="C6384" i="29"/>
  <c r="C6385" i="29"/>
  <c r="C6386" i="29"/>
  <c r="C6387" i="29"/>
  <c r="C6388" i="29"/>
  <c r="C6389" i="29"/>
  <c r="C6390" i="29"/>
  <c r="C6391" i="29"/>
  <c r="C6392" i="29"/>
  <c r="C6393" i="29"/>
  <c r="C6394" i="29"/>
  <c r="C6395" i="29"/>
  <c r="C6396" i="29"/>
  <c r="C6397" i="29"/>
  <c r="C6398" i="29"/>
  <c r="C6399" i="29"/>
  <c r="C6400" i="29"/>
  <c r="C6401" i="29"/>
  <c r="C6402" i="29"/>
  <c r="C6403" i="29"/>
  <c r="C6404" i="29"/>
  <c r="C6405" i="29"/>
  <c r="C6406" i="29"/>
  <c r="C6407" i="29"/>
  <c r="C6408" i="29"/>
  <c r="C6409" i="29"/>
  <c r="C6410" i="29"/>
  <c r="C6411" i="29"/>
  <c r="C6412" i="29"/>
  <c r="C6413" i="29"/>
  <c r="C6414" i="29"/>
  <c r="C6415" i="29"/>
  <c r="C6416" i="29"/>
  <c r="C6417" i="29"/>
  <c r="C6418" i="29"/>
  <c r="C6419" i="29"/>
  <c r="C6420" i="29"/>
  <c r="C6421" i="29"/>
  <c r="C6422" i="29"/>
  <c r="C6423" i="29"/>
  <c r="C6424" i="29"/>
  <c r="C6425" i="29"/>
  <c r="C6426" i="29"/>
  <c r="C6427" i="29"/>
  <c r="C6428" i="29"/>
  <c r="C6429" i="29"/>
  <c r="C6430" i="29"/>
  <c r="C6431" i="29"/>
  <c r="C6432" i="29"/>
  <c r="C6433" i="29"/>
  <c r="C6434" i="29"/>
  <c r="C6435" i="29"/>
  <c r="C6436" i="29"/>
  <c r="C6437" i="29"/>
  <c r="C6438" i="29"/>
  <c r="C6439" i="29"/>
  <c r="C6440" i="29"/>
  <c r="C6441" i="29"/>
  <c r="C6442" i="29"/>
  <c r="C6443" i="29"/>
  <c r="C6444" i="29"/>
  <c r="C6445" i="29"/>
  <c r="C6446" i="29"/>
  <c r="C6447" i="29"/>
  <c r="C6448" i="29"/>
  <c r="C6449" i="29"/>
  <c r="C6450" i="29"/>
  <c r="C6451" i="29"/>
  <c r="C6452" i="29"/>
  <c r="C6453" i="29"/>
  <c r="C6454" i="29"/>
  <c r="C6455" i="29"/>
  <c r="C6456" i="29"/>
  <c r="C6457" i="29"/>
  <c r="C6458" i="29"/>
  <c r="C6459" i="29"/>
  <c r="C6460" i="29"/>
  <c r="C6461" i="29"/>
  <c r="C6462" i="29"/>
  <c r="C6463" i="29"/>
  <c r="C6464" i="29"/>
  <c r="C6465" i="29"/>
  <c r="C6466" i="29"/>
  <c r="C6467" i="29"/>
  <c r="C6468" i="29"/>
  <c r="C6469" i="29"/>
  <c r="C6470" i="29"/>
  <c r="C6471" i="29"/>
  <c r="C6472" i="29"/>
  <c r="C6473" i="29"/>
  <c r="C6474" i="29"/>
  <c r="C6475" i="29"/>
  <c r="C6476" i="29"/>
  <c r="C6477" i="29"/>
  <c r="C6478" i="29"/>
  <c r="C6479" i="29"/>
  <c r="C6480" i="29"/>
  <c r="C6481" i="29"/>
  <c r="C6482" i="29"/>
  <c r="C6483" i="29"/>
  <c r="C6484" i="29"/>
  <c r="C6485" i="29"/>
  <c r="C6486" i="29"/>
  <c r="C6487" i="29"/>
  <c r="C6488" i="29"/>
  <c r="C6489" i="29"/>
  <c r="C6490" i="29"/>
  <c r="C6491" i="29"/>
  <c r="C6492" i="29"/>
  <c r="C6493" i="29"/>
  <c r="C6494" i="29"/>
  <c r="C6495" i="29"/>
  <c r="C6496" i="29"/>
  <c r="C6497" i="29"/>
  <c r="C6498" i="29"/>
  <c r="C6499" i="29"/>
  <c r="C6500" i="29"/>
  <c r="C6501" i="29"/>
  <c r="C6502" i="29"/>
  <c r="C6503" i="29"/>
  <c r="C6504" i="29"/>
  <c r="C6505" i="29"/>
  <c r="C6506" i="29"/>
  <c r="C6507" i="29"/>
  <c r="C6508" i="29"/>
  <c r="C6509" i="29"/>
  <c r="C6510" i="29"/>
  <c r="C6511" i="29"/>
  <c r="C6512" i="29"/>
  <c r="C6513" i="29"/>
  <c r="C6514" i="29"/>
  <c r="C6515" i="29"/>
  <c r="C6516" i="29"/>
  <c r="C6517" i="29"/>
  <c r="C6518" i="29"/>
  <c r="C6519" i="29"/>
  <c r="C6520" i="29"/>
  <c r="C6521" i="29"/>
  <c r="C6522" i="29"/>
  <c r="C6523" i="29"/>
  <c r="C6524" i="29"/>
  <c r="C6525" i="29"/>
  <c r="C6526" i="29"/>
  <c r="C6527" i="29"/>
  <c r="C6528" i="29"/>
  <c r="C6529" i="29"/>
  <c r="C6530" i="29"/>
  <c r="C6531" i="29"/>
  <c r="C6532" i="29"/>
  <c r="C6533" i="29"/>
  <c r="C6534" i="29"/>
  <c r="C6535" i="29"/>
  <c r="C6536" i="29"/>
  <c r="C6537" i="29"/>
  <c r="C6538" i="29"/>
  <c r="C6539" i="29"/>
  <c r="C6540" i="29"/>
  <c r="C6541" i="29"/>
  <c r="C6542" i="29"/>
  <c r="C6543" i="29"/>
  <c r="C6544" i="29"/>
  <c r="C6545" i="29"/>
  <c r="C6546" i="29"/>
  <c r="C6547" i="29"/>
  <c r="C6548" i="29"/>
  <c r="C6549" i="29"/>
  <c r="C6550" i="29"/>
  <c r="C6551" i="29"/>
  <c r="C6552" i="29"/>
  <c r="C6553" i="29"/>
  <c r="C6554" i="29"/>
  <c r="C6555" i="29"/>
  <c r="C6556" i="29"/>
  <c r="C6557" i="29"/>
  <c r="C6558" i="29"/>
  <c r="C6559" i="29"/>
  <c r="C6560" i="29"/>
  <c r="C6561" i="29"/>
  <c r="C6562" i="29"/>
  <c r="C6563" i="29"/>
  <c r="C6564" i="29"/>
  <c r="C6565" i="29"/>
  <c r="C6566" i="29"/>
  <c r="C6567" i="29"/>
  <c r="C6568" i="29"/>
  <c r="C6569" i="29"/>
  <c r="C6570" i="29"/>
  <c r="C6571" i="29"/>
  <c r="C6572" i="29"/>
  <c r="C6573" i="29"/>
  <c r="C6574" i="29"/>
  <c r="C6575" i="29"/>
  <c r="C6576" i="29"/>
  <c r="C6577" i="29"/>
  <c r="C6578" i="29"/>
  <c r="C6579" i="29"/>
  <c r="C6580" i="29"/>
  <c r="C6581" i="29"/>
  <c r="C6582" i="29"/>
  <c r="C6583" i="29"/>
  <c r="C6584" i="29"/>
  <c r="C6585" i="29"/>
  <c r="C6586" i="29"/>
  <c r="C6587" i="29"/>
  <c r="C6588" i="29"/>
  <c r="C6589" i="29"/>
  <c r="C6590" i="29"/>
  <c r="C6591" i="29"/>
  <c r="C6592" i="29"/>
  <c r="C6593" i="29"/>
  <c r="C6594" i="29"/>
  <c r="C6595" i="29"/>
  <c r="C6596" i="29"/>
  <c r="C6597" i="29"/>
  <c r="C6598" i="29"/>
  <c r="C6599" i="29"/>
  <c r="C6600" i="29"/>
  <c r="C6601" i="29"/>
  <c r="C6602" i="29"/>
  <c r="C6603" i="29"/>
  <c r="C6604" i="29"/>
  <c r="C6605" i="29"/>
  <c r="C6606" i="29"/>
  <c r="C6607" i="29"/>
  <c r="C6608" i="29"/>
  <c r="C6609" i="29"/>
  <c r="C6610" i="29"/>
  <c r="C6611" i="29"/>
  <c r="C6612" i="29"/>
  <c r="C6613" i="29"/>
  <c r="C6614" i="29"/>
  <c r="C6615" i="29"/>
  <c r="C6616" i="29"/>
  <c r="C6617" i="29"/>
  <c r="C6618" i="29"/>
  <c r="C6619" i="29"/>
  <c r="C6620" i="29"/>
  <c r="C6621" i="29"/>
  <c r="C6622" i="29"/>
  <c r="C6623" i="29"/>
  <c r="C6624" i="29"/>
  <c r="C6625" i="29"/>
  <c r="C6626" i="29"/>
  <c r="C6627" i="29"/>
  <c r="C6628" i="29"/>
  <c r="C6629" i="29"/>
  <c r="C6630" i="29"/>
  <c r="C6631" i="29"/>
  <c r="C6632" i="29"/>
  <c r="C6633" i="29"/>
  <c r="C6634" i="29"/>
  <c r="C6635" i="29"/>
  <c r="C6636" i="29"/>
  <c r="C6637" i="29"/>
  <c r="C6638" i="29"/>
  <c r="C6639" i="29"/>
  <c r="C6640" i="29"/>
  <c r="C6641" i="29"/>
  <c r="C6642" i="29"/>
  <c r="C6643" i="29"/>
  <c r="C6644" i="29"/>
  <c r="C6645" i="29"/>
  <c r="C6646" i="29"/>
  <c r="C6647" i="29"/>
  <c r="C6648" i="29"/>
  <c r="C6649" i="29"/>
  <c r="C6650" i="29"/>
  <c r="C6651" i="29"/>
  <c r="C6652" i="29"/>
  <c r="C6653" i="29"/>
  <c r="C6654" i="29"/>
  <c r="C6655" i="29"/>
  <c r="C6656" i="29"/>
  <c r="C6657" i="29"/>
  <c r="C6658" i="29"/>
  <c r="C6659" i="29"/>
  <c r="C6660" i="29"/>
  <c r="C6661" i="29"/>
  <c r="C6662" i="29"/>
  <c r="C6663" i="29"/>
  <c r="C6664" i="29"/>
  <c r="C6665" i="29"/>
  <c r="C6666" i="29"/>
  <c r="C6667" i="29"/>
  <c r="C6668" i="29"/>
  <c r="C6669" i="29"/>
  <c r="C6670" i="29"/>
  <c r="C6671" i="29"/>
  <c r="C6672" i="29"/>
  <c r="C6673" i="29"/>
  <c r="C6674" i="29"/>
  <c r="C6675" i="29"/>
  <c r="C6676" i="29"/>
  <c r="C6677" i="29"/>
  <c r="C6678" i="29"/>
  <c r="C6679" i="29"/>
  <c r="C6680" i="29"/>
  <c r="C6681" i="29"/>
  <c r="C6682" i="29"/>
  <c r="C6683" i="29"/>
  <c r="C6684" i="29"/>
  <c r="C6685" i="29"/>
  <c r="C6686" i="29"/>
  <c r="C6687" i="29"/>
  <c r="C6688" i="29"/>
  <c r="C6689" i="29"/>
  <c r="C6690" i="29"/>
  <c r="C6691" i="29"/>
  <c r="C6692" i="29"/>
  <c r="C6693" i="29"/>
  <c r="C6694" i="29"/>
  <c r="C6695" i="29"/>
  <c r="C6696" i="29"/>
  <c r="C6697" i="29"/>
  <c r="C6698" i="29"/>
  <c r="C6699" i="29"/>
  <c r="C6700" i="29"/>
  <c r="C6701" i="29"/>
  <c r="C6702" i="29"/>
  <c r="C6703" i="29"/>
  <c r="C6704" i="29"/>
  <c r="C6705" i="29"/>
  <c r="C6706" i="29"/>
  <c r="C6707" i="29"/>
  <c r="C6708" i="29"/>
  <c r="C6709" i="29"/>
  <c r="C6710" i="29"/>
  <c r="C6711" i="29"/>
  <c r="C6712" i="29"/>
  <c r="C6713" i="29"/>
  <c r="C6714" i="29"/>
  <c r="C6715" i="29"/>
  <c r="C6716" i="29"/>
  <c r="C6717" i="29"/>
  <c r="C6718" i="29"/>
  <c r="C6719" i="29"/>
  <c r="C6720" i="29"/>
  <c r="C6721" i="29"/>
  <c r="C6722" i="29"/>
  <c r="C6723" i="29"/>
  <c r="C6724" i="29"/>
  <c r="C6725" i="29"/>
  <c r="C6726" i="29"/>
  <c r="C6727" i="29"/>
  <c r="C6728" i="29"/>
  <c r="C6729" i="29"/>
  <c r="C6730" i="29"/>
  <c r="C6731" i="29"/>
  <c r="C6732" i="29"/>
  <c r="C6733" i="29"/>
  <c r="C6734" i="29"/>
  <c r="C6735" i="29"/>
  <c r="C6736" i="29"/>
  <c r="C6737" i="29"/>
  <c r="C6738" i="29"/>
  <c r="C6739" i="29"/>
  <c r="C6740" i="29"/>
  <c r="C6741" i="29"/>
  <c r="C6742" i="29"/>
  <c r="C6743" i="29"/>
  <c r="C6744" i="29"/>
  <c r="C6745" i="29"/>
  <c r="C6746" i="29"/>
  <c r="C6747" i="29"/>
  <c r="C6748" i="29"/>
  <c r="C6749" i="29"/>
  <c r="C6750" i="29"/>
  <c r="C6751" i="29"/>
  <c r="C6752" i="29"/>
  <c r="C6753" i="29"/>
  <c r="C6754" i="29"/>
  <c r="C6755" i="29"/>
  <c r="C6756" i="29"/>
  <c r="C6757" i="29"/>
  <c r="C6758" i="29"/>
  <c r="C6759" i="29"/>
  <c r="C6760" i="29"/>
  <c r="C6761" i="29"/>
  <c r="C6762" i="29"/>
  <c r="C6763" i="29"/>
  <c r="C6764" i="29"/>
  <c r="C6765" i="29"/>
  <c r="C6766" i="29"/>
  <c r="C6767" i="29"/>
  <c r="C6768" i="29"/>
  <c r="C6769" i="29"/>
  <c r="C6770" i="29"/>
  <c r="C6771" i="29"/>
  <c r="C6772" i="29"/>
  <c r="C6773" i="29"/>
  <c r="C6774" i="29"/>
  <c r="C6775" i="29"/>
  <c r="C6776" i="29"/>
  <c r="C6777" i="29"/>
  <c r="C6778" i="29"/>
  <c r="C6779" i="29"/>
  <c r="C6780" i="29"/>
  <c r="C6781" i="29"/>
  <c r="C6782" i="29"/>
  <c r="C6783" i="29"/>
  <c r="C6784" i="29"/>
  <c r="C6785" i="29"/>
  <c r="C6786" i="29"/>
  <c r="C6787" i="29"/>
  <c r="C6788" i="29"/>
  <c r="C6789" i="29"/>
  <c r="C6790" i="29"/>
  <c r="C6791" i="29"/>
  <c r="C6792" i="29"/>
  <c r="C6793" i="29"/>
  <c r="C6794" i="29"/>
  <c r="C6795" i="29"/>
  <c r="C6796" i="29"/>
  <c r="C6797" i="29"/>
  <c r="C6798" i="29"/>
  <c r="C6799" i="29"/>
  <c r="C6800" i="29"/>
  <c r="C6801" i="29"/>
  <c r="C6802" i="29"/>
  <c r="C6803" i="29"/>
  <c r="C6804" i="29"/>
  <c r="C6805" i="29"/>
  <c r="C6806" i="29"/>
  <c r="C6807" i="29"/>
  <c r="C6808" i="29"/>
  <c r="C6809" i="29"/>
  <c r="C6810" i="29"/>
  <c r="C6811" i="29"/>
  <c r="C6812" i="29"/>
  <c r="C6813" i="29"/>
  <c r="C6814" i="29"/>
  <c r="C6815" i="29"/>
  <c r="C6816" i="29"/>
  <c r="C6817" i="29"/>
  <c r="C6818" i="29"/>
  <c r="C6819" i="29"/>
  <c r="C6820" i="29"/>
  <c r="C6821" i="29"/>
  <c r="C6822" i="29"/>
  <c r="C6823" i="29"/>
  <c r="C6824" i="29"/>
  <c r="C6825" i="29"/>
  <c r="C6826" i="29"/>
  <c r="C6827" i="29"/>
  <c r="C6828" i="29"/>
  <c r="C6829" i="29"/>
  <c r="C6830" i="29"/>
  <c r="C6831" i="29"/>
  <c r="C6832" i="29"/>
  <c r="C6833" i="29"/>
  <c r="C6834" i="29"/>
  <c r="C6835" i="29"/>
  <c r="C6836" i="29"/>
  <c r="C6837" i="29"/>
  <c r="C6838" i="29"/>
  <c r="C6839" i="29"/>
  <c r="C6840" i="29"/>
  <c r="C6841" i="29"/>
  <c r="C6842" i="29"/>
  <c r="C6843" i="29"/>
  <c r="C6844" i="29"/>
  <c r="C6845" i="29"/>
  <c r="C6846" i="29"/>
  <c r="C6847" i="29"/>
  <c r="C6848" i="29"/>
  <c r="C6849" i="29"/>
  <c r="C6850" i="29"/>
  <c r="C6851" i="29"/>
  <c r="C6852" i="29"/>
  <c r="C6853" i="29"/>
  <c r="C6854" i="29"/>
  <c r="C6855" i="29"/>
  <c r="C6856" i="29"/>
  <c r="C6857" i="29"/>
  <c r="C6858" i="29"/>
  <c r="C6859" i="29"/>
  <c r="C6860" i="29"/>
  <c r="C6861" i="29"/>
  <c r="C6862" i="29"/>
  <c r="C6863" i="29"/>
  <c r="C6864" i="29"/>
  <c r="C6865" i="29"/>
  <c r="C6866" i="29"/>
  <c r="C6867" i="29"/>
  <c r="C6868" i="29"/>
  <c r="C6869" i="29"/>
  <c r="C6870" i="29"/>
  <c r="C6871" i="29"/>
  <c r="C6872" i="29"/>
  <c r="C6873" i="29"/>
  <c r="C6874" i="29"/>
  <c r="C6875" i="29"/>
  <c r="C6876" i="29"/>
  <c r="C6877" i="29"/>
  <c r="C6878" i="29"/>
  <c r="C6879" i="29"/>
  <c r="C6880" i="29"/>
  <c r="C6881" i="29"/>
  <c r="C6882" i="29"/>
  <c r="C6883" i="29"/>
  <c r="C6884" i="29"/>
  <c r="C6885" i="29"/>
  <c r="C6886" i="29"/>
  <c r="C6887" i="29"/>
  <c r="C6888" i="29"/>
  <c r="C6889" i="29"/>
  <c r="C6890" i="29"/>
  <c r="C6891" i="29"/>
  <c r="C6892" i="29"/>
  <c r="C6893" i="29"/>
  <c r="C6894" i="29"/>
  <c r="C6895" i="29"/>
  <c r="C6896" i="29"/>
  <c r="C6897" i="29"/>
  <c r="C6898" i="29"/>
  <c r="C6899" i="29"/>
  <c r="C6900" i="29"/>
  <c r="C6901" i="29"/>
  <c r="C6902" i="29"/>
  <c r="C6903" i="29"/>
  <c r="C6904" i="29"/>
  <c r="C6905" i="29"/>
  <c r="C6906" i="29"/>
  <c r="C6907" i="29"/>
  <c r="C6908" i="29"/>
  <c r="C6909" i="29"/>
  <c r="C6910" i="29"/>
  <c r="C6911" i="29"/>
  <c r="C6912" i="29"/>
  <c r="C6913" i="29"/>
  <c r="C6914" i="29"/>
  <c r="C6915" i="29"/>
  <c r="C6916" i="29"/>
  <c r="C6917" i="29"/>
  <c r="C6918" i="29"/>
  <c r="C6919" i="29"/>
  <c r="C6920" i="29"/>
  <c r="C6921" i="29"/>
  <c r="C6922" i="29"/>
  <c r="C6923" i="29"/>
  <c r="C6924" i="29"/>
  <c r="C6925" i="29"/>
  <c r="C6926" i="29"/>
  <c r="C6927" i="29"/>
  <c r="C6928" i="29"/>
  <c r="C6929" i="29"/>
  <c r="C6930" i="29"/>
  <c r="C6931" i="29"/>
  <c r="C6932" i="29"/>
  <c r="C6933" i="29"/>
  <c r="C6934" i="29"/>
  <c r="C6935" i="29"/>
  <c r="C6936" i="29"/>
  <c r="C6937" i="29"/>
  <c r="C6938" i="29"/>
  <c r="C6939" i="29"/>
  <c r="C6940" i="29"/>
  <c r="C6941" i="29"/>
  <c r="C6942" i="29"/>
  <c r="C6943" i="29"/>
  <c r="C6944" i="29"/>
  <c r="C6945" i="29"/>
  <c r="C6946" i="29"/>
  <c r="C6947" i="29"/>
  <c r="C6948" i="29"/>
  <c r="C6949" i="29"/>
  <c r="C6950" i="29"/>
  <c r="C6951" i="29"/>
  <c r="C6952" i="29"/>
  <c r="C6953" i="29"/>
  <c r="C6954" i="29"/>
  <c r="C6955" i="29"/>
  <c r="C6956" i="29"/>
  <c r="C6957" i="29"/>
  <c r="C6958" i="29"/>
  <c r="C6959" i="29"/>
  <c r="C6960" i="29"/>
  <c r="C6961" i="29"/>
  <c r="C6962" i="29"/>
  <c r="C6963" i="29"/>
  <c r="C6964" i="29"/>
  <c r="C6965" i="29"/>
  <c r="C6966" i="29"/>
  <c r="C6967" i="29"/>
  <c r="C6968" i="29"/>
  <c r="C6969" i="29"/>
  <c r="C6970" i="29"/>
  <c r="C6971" i="29"/>
  <c r="C6972" i="29"/>
  <c r="C6973" i="29"/>
  <c r="C6974" i="29"/>
  <c r="C6975" i="29"/>
  <c r="C6976" i="29"/>
  <c r="C6977" i="29"/>
  <c r="C6978" i="29"/>
  <c r="C6979" i="29"/>
  <c r="C6980" i="29"/>
  <c r="C6981" i="29"/>
  <c r="C6982" i="29"/>
  <c r="C6983" i="29"/>
  <c r="C6984" i="29"/>
  <c r="C6985" i="29"/>
  <c r="C6986" i="29"/>
  <c r="C6987" i="29"/>
  <c r="C6988" i="29"/>
  <c r="C6989" i="29"/>
  <c r="C6990" i="29"/>
  <c r="C6991" i="29"/>
  <c r="C6992" i="29"/>
  <c r="C6993" i="29"/>
  <c r="C6994" i="29"/>
  <c r="C6995" i="29"/>
  <c r="C6996" i="29"/>
  <c r="C6997" i="29"/>
  <c r="C6998" i="29"/>
  <c r="C6999" i="29"/>
  <c r="C7000" i="29"/>
  <c r="C7001" i="29"/>
  <c r="C7002" i="29"/>
  <c r="C7003" i="29"/>
  <c r="C7004" i="29"/>
  <c r="C7005" i="29"/>
  <c r="C7006" i="29"/>
  <c r="C7007" i="29"/>
  <c r="C7008" i="29"/>
  <c r="C7009" i="29"/>
  <c r="C7010" i="29"/>
  <c r="C7011" i="29"/>
  <c r="C7012" i="29"/>
  <c r="C7013" i="29"/>
  <c r="C7014" i="29"/>
  <c r="C7015" i="29"/>
  <c r="C7016" i="29"/>
  <c r="C7017" i="29"/>
  <c r="C7018" i="29"/>
  <c r="C7019" i="29"/>
  <c r="C7020" i="29"/>
  <c r="C7021" i="29"/>
  <c r="C7022" i="29"/>
  <c r="C7023" i="29"/>
  <c r="C7024" i="29"/>
  <c r="C7025" i="29"/>
  <c r="C7026" i="29"/>
  <c r="C7027" i="29"/>
  <c r="C7028" i="29"/>
  <c r="C7029" i="29"/>
  <c r="C7030" i="29"/>
  <c r="C7031" i="29"/>
  <c r="C7032" i="29"/>
  <c r="C7033" i="29"/>
  <c r="C7034" i="29"/>
  <c r="C7035" i="29"/>
  <c r="C7036" i="29"/>
  <c r="C7037" i="29"/>
  <c r="C7038" i="29"/>
  <c r="C7039" i="29"/>
  <c r="C7040" i="29"/>
  <c r="C7041" i="29"/>
  <c r="C7042" i="29"/>
  <c r="C7043" i="29"/>
  <c r="C7044" i="29"/>
  <c r="C7045" i="29"/>
  <c r="C7046" i="29"/>
  <c r="C7047" i="29"/>
  <c r="C7048" i="29"/>
  <c r="C7049" i="29"/>
  <c r="C7050" i="29"/>
  <c r="C7051" i="29"/>
  <c r="C7052" i="29"/>
  <c r="C7053" i="29"/>
  <c r="C7054" i="29"/>
  <c r="C7055" i="29"/>
  <c r="C7056" i="29"/>
  <c r="C7057" i="29"/>
  <c r="C7058" i="29"/>
  <c r="C7059" i="29"/>
  <c r="C7060" i="29"/>
  <c r="C7061" i="29"/>
  <c r="C7062" i="29"/>
  <c r="C7063" i="29"/>
  <c r="C7064" i="29"/>
  <c r="C7065" i="29"/>
  <c r="C7066" i="29"/>
  <c r="C7067" i="29"/>
  <c r="C7068" i="29"/>
  <c r="C7069" i="29"/>
  <c r="C7070" i="29"/>
  <c r="C7071" i="29"/>
  <c r="C7072" i="29"/>
  <c r="C7073" i="29"/>
  <c r="C7074" i="29"/>
  <c r="C7075" i="29"/>
  <c r="C7076" i="29"/>
  <c r="C7077" i="29"/>
  <c r="C7078" i="29"/>
  <c r="C7079" i="29"/>
  <c r="C7080" i="29"/>
  <c r="C7081" i="29"/>
  <c r="C7082" i="29"/>
  <c r="C7083" i="29"/>
  <c r="C7084" i="29"/>
  <c r="C7085" i="29"/>
  <c r="C7086" i="29"/>
  <c r="C7087" i="29"/>
  <c r="C7088" i="29"/>
  <c r="C7089" i="29"/>
  <c r="C7090" i="29"/>
  <c r="C7091" i="29"/>
  <c r="C7092" i="29"/>
  <c r="C7093" i="29"/>
  <c r="C7094" i="29"/>
  <c r="C7095" i="29"/>
  <c r="C7096" i="29"/>
  <c r="C7097" i="29"/>
  <c r="C7098" i="29"/>
  <c r="C7099" i="29"/>
  <c r="C7100" i="29"/>
  <c r="C7101" i="29"/>
  <c r="C7102" i="29"/>
  <c r="C7103" i="29"/>
  <c r="C7104" i="29"/>
  <c r="C7105" i="29"/>
  <c r="C7106" i="29"/>
  <c r="C7107" i="29"/>
  <c r="C7108" i="29"/>
  <c r="C7109" i="29"/>
  <c r="C7110" i="29"/>
  <c r="C7111" i="29"/>
  <c r="C7112" i="29"/>
  <c r="C7113" i="29"/>
  <c r="C7114" i="29"/>
  <c r="C7115" i="29"/>
  <c r="C7116" i="29"/>
  <c r="C7117" i="29"/>
  <c r="C7118" i="29"/>
  <c r="C7119" i="29"/>
  <c r="C7120" i="29"/>
  <c r="C7121" i="29"/>
  <c r="C7122" i="29"/>
  <c r="C7123" i="29"/>
  <c r="C7124" i="29"/>
  <c r="C7125" i="29"/>
  <c r="C7126" i="29"/>
  <c r="C7127" i="29"/>
  <c r="C7128" i="29"/>
  <c r="C7129" i="29"/>
  <c r="C7130" i="29"/>
  <c r="C7131" i="29"/>
  <c r="C7132" i="29"/>
  <c r="C7133" i="29"/>
  <c r="C7134" i="29"/>
  <c r="C7135" i="29"/>
  <c r="C7136" i="29"/>
  <c r="C7137" i="29"/>
  <c r="C7138" i="29"/>
  <c r="C7139" i="29"/>
  <c r="C7140" i="29"/>
  <c r="C7141" i="29"/>
  <c r="C7142" i="29"/>
  <c r="C7143" i="29"/>
  <c r="C7144" i="29"/>
  <c r="C7145" i="29"/>
  <c r="C7146" i="29"/>
  <c r="C7147" i="29"/>
  <c r="C7148" i="29"/>
  <c r="C7149" i="29"/>
  <c r="C7150" i="29"/>
  <c r="C7151" i="29"/>
  <c r="C7152" i="29"/>
  <c r="C7153" i="29"/>
  <c r="C7154" i="29"/>
  <c r="C7155" i="29"/>
  <c r="C7156" i="29"/>
  <c r="C7157" i="29"/>
  <c r="C7158" i="29"/>
  <c r="C7159" i="29"/>
  <c r="C7160" i="29"/>
  <c r="C7161" i="29"/>
  <c r="C7162" i="29"/>
  <c r="C7163" i="29"/>
  <c r="C7164" i="29"/>
  <c r="C7165" i="29"/>
  <c r="C7166" i="29"/>
  <c r="C7167" i="29"/>
  <c r="C7168" i="29"/>
  <c r="C7169" i="29"/>
  <c r="C7170" i="29"/>
  <c r="C7171" i="29"/>
  <c r="C7172" i="29"/>
  <c r="C7173" i="29"/>
  <c r="C7174" i="29"/>
  <c r="C7175" i="29"/>
  <c r="C7176" i="29"/>
  <c r="C7177" i="29"/>
  <c r="C7178" i="29"/>
  <c r="C7179" i="29"/>
  <c r="C7180" i="29"/>
  <c r="C7181" i="29"/>
  <c r="C7182" i="29"/>
  <c r="C7183" i="29"/>
  <c r="C7184" i="29"/>
  <c r="C7185" i="29"/>
  <c r="C7186" i="29"/>
  <c r="C7187" i="29"/>
  <c r="C7188" i="29"/>
  <c r="C7189" i="29"/>
  <c r="C7190" i="29"/>
  <c r="C7191" i="29"/>
  <c r="C7192" i="29"/>
  <c r="C7193" i="29"/>
  <c r="C7194" i="29"/>
  <c r="C7195" i="29"/>
  <c r="C7196" i="29"/>
  <c r="C7197" i="29"/>
  <c r="C7198" i="29"/>
  <c r="C7199" i="29"/>
  <c r="C7200" i="29"/>
  <c r="C7201" i="29"/>
  <c r="C7202" i="29"/>
  <c r="C7203" i="29"/>
  <c r="C7204" i="29"/>
  <c r="C7205" i="29"/>
  <c r="C7206" i="29"/>
  <c r="C7207" i="29"/>
  <c r="C7208" i="29"/>
  <c r="C7209" i="29"/>
  <c r="C7210" i="29"/>
  <c r="C7211" i="29"/>
  <c r="C7212" i="29"/>
  <c r="C7213" i="29"/>
  <c r="C7214" i="29"/>
  <c r="C7215" i="29"/>
  <c r="C7216" i="29"/>
  <c r="C7217" i="29"/>
  <c r="C7218" i="29"/>
  <c r="C7219" i="29"/>
  <c r="C7220" i="29"/>
  <c r="C7221" i="29"/>
  <c r="C7222" i="29"/>
  <c r="C7223" i="29"/>
  <c r="C7224" i="29"/>
  <c r="C7225" i="29"/>
  <c r="C7226" i="29"/>
  <c r="C7227" i="29"/>
  <c r="C7228" i="29"/>
  <c r="C7229" i="29"/>
  <c r="C7230" i="29"/>
  <c r="C7231" i="29"/>
  <c r="C7232" i="29"/>
  <c r="C7233" i="29"/>
  <c r="C7234" i="29"/>
  <c r="C7235" i="29"/>
  <c r="C7236" i="29"/>
  <c r="C7237" i="29"/>
  <c r="C7238" i="29"/>
  <c r="C7239" i="29"/>
  <c r="C7240" i="29"/>
  <c r="C7241" i="29"/>
  <c r="C7242" i="29"/>
  <c r="C7243" i="29"/>
  <c r="C7244" i="29"/>
  <c r="C7245" i="29"/>
  <c r="C7246" i="29"/>
  <c r="C7247" i="29"/>
  <c r="C7248" i="29"/>
  <c r="C7249" i="29"/>
  <c r="C7250" i="29"/>
  <c r="C7251" i="29"/>
  <c r="C7252" i="29"/>
  <c r="C7253" i="29"/>
  <c r="C7254" i="29"/>
  <c r="C7255" i="29"/>
  <c r="C7256" i="29"/>
  <c r="C7257" i="29"/>
  <c r="C7258" i="29"/>
  <c r="C7259" i="29"/>
  <c r="C7260" i="29"/>
  <c r="C7261" i="29"/>
  <c r="C7262" i="29"/>
  <c r="C7263" i="29"/>
  <c r="C7264" i="29"/>
  <c r="C7265" i="29"/>
  <c r="C7266" i="29"/>
  <c r="C7267" i="29"/>
  <c r="C7268" i="29"/>
  <c r="C7269" i="29"/>
  <c r="C7270" i="29"/>
  <c r="C7271" i="29"/>
  <c r="C7272" i="29"/>
  <c r="C7273" i="29"/>
  <c r="C7274" i="29"/>
  <c r="C7275" i="29"/>
  <c r="C7276" i="29"/>
  <c r="C7277" i="29"/>
  <c r="C7278" i="29"/>
  <c r="C7279" i="29"/>
  <c r="C7280" i="29"/>
  <c r="C7281" i="29"/>
  <c r="C7282" i="29"/>
  <c r="C7283" i="29"/>
  <c r="C7284" i="29"/>
  <c r="C7285" i="29"/>
  <c r="C7286" i="29"/>
  <c r="C7287" i="29"/>
  <c r="C7288" i="29"/>
  <c r="C7289" i="29"/>
  <c r="C7290" i="29"/>
  <c r="C7291" i="29"/>
  <c r="C7292" i="29"/>
  <c r="C7293" i="29"/>
  <c r="C7294" i="29"/>
  <c r="C7295" i="29"/>
  <c r="C7296" i="29"/>
  <c r="C7297" i="29"/>
  <c r="C7298" i="29"/>
  <c r="C7299" i="29"/>
  <c r="C7300" i="29"/>
  <c r="C7301" i="29"/>
  <c r="C7302" i="29"/>
  <c r="C7303" i="29"/>
  <c r="C7304" i="29"/>
  <c r="C7305" i="29"/>
  <c r="C7306" i="29"/>
  <c r="C7307" i="29"/>
  <c r="C7308" i="29"/>
  <c r="C7309" i="29"/>
  <c r="C7310" i="29"/>
  <c r="C7311" i="29"/>
  <c r="C7312" i="29"/>
  <c r="C7313" i="29"/>
  <c r="C7314" i="29"/>
  <c r="C7315" i="29"/>
  <c r="C7316" i="29"/>
  <c r="C7317" i="29"/>
  <c r="C7318" i="29"/>
  <c r="C7319" i="29"/>
  <c r="C7320" i="29"/>
  <c r="C7321" i="29"/>
  <c r="C7322" i="29"/>
  <c r="C7323" i="29"/>
  <c r="C7324" i="29"/>
  <c r="C7325" i="29"/>
  <c r="C7326" i="29"/>
  <c r="C7327" i="29"/>
  <c r="C7328" i="29"/>
  <c r="C7329" i="29"/>
  <c r="C7330" i="29"/>
  <c r="C7331" i="29"/>
  <c r="C7332" i="29"/>
  <c r="C7333" i="29"/>
  <c r="C7334" i="29"/>
  <c r="C7335" i="29"/>
  <c r="C7336" i="29"/>
  <c r="C7337" i="29"/>
  <c r="C7338" i="29"/>
  <c r="C7339" i="29"/>
  <c r="C7340" i="29"/>
  <c r="C7341" i="29"/>
  <c r="C7342" i="29"/>
  <c r="C7343" i="29"/>
  <c r="C7344" i="29"/>
  <c r="C7345" i="29"/>
  <c r="C7346" i="29"/>
  <c r="C7347" i="29"/>
  <c r="C7348" i="29"/>
  <c r="C7349" i="29"/>
  <c r="C7350" i="29"/>
  <c r="C7351" i="29"/>
  <c r="C7352" i="29"/>
  <c r="C7353" i="29"/>
  <c r="C7354" i="29"/>
  <c r="C7355" i="29"/>
  <c r="C7356" i="29"/>
  <c r="C7357" i="29"/>
  <c r="C7358" i="29"/>
  <c r="C7359" i="29"/>
  <c r="C7360" i="29"/>
  <c r="C7361" i="29"/>
  <c r="C7362" i="29"/>
  <c r="C7363" i="29"/>
  <c r="C7364" i="29"/>
  <c r="C7365" i="29"/>
  <c r="C7366" i="29"/>
  <c r="C7367" i="29"/>
  <c r="C7368" i="29"/>
  <c r="C7369" i="29"/>
  <c r="C7370" i="29"/>
  <c r="C7371" i="29"/>
  <c r="C7372" i="29"/>
  <c r="C7373" i="29"/>
  <c r="C7374" i="29"/>
  <c r="C7375" i="29"/>
  <c r="C7376" i="29"/>
  <c r="C7377" i="29"/>
  <c r="C7378" i="29"/>
  <c r="C7379" i="29"/>
  <c r="C7380" i="29"/>
  <c r="C7381" i="29"/>
  <c r="C7382" i="29"/>
  <c r="C7383" i="29"/>
  <c r="C7384" i="29"/>
  <c r="C7385" i="29"/>
  <c r="C7386" i="29"/>
  <c r="C7387" i="29"/>
  <c r="C7388" i="29"/>
  <c r="C7389" i="29"/>
  <c r="C7390" i="29"/>
  <c r="C7391" i="29"/>
  <c r="C7392" i="29"/>
  <c r="C7393" i="29"/>
  <c r="C7394" i="29"/>
  <c r="C7395" i="29"/>
  <c r="C7396" i="29"/>
  <c r="C7397" i="29"/>
  <c r="C7398" i="29"/>
  <c r="C7399" i="29"/>
  <c r="C7400" i="29"/>
  <c r="C7401" i="29"/>
  <c r="C7402" i="29"/>
  <c r="C7403" i="29"/>
  <c r="C7404" i="29"/>
  <c r="C7405" i="29"/>
  <c r="C7406" i="29"/>
  <c r="C7407" i="29"/>
  <c r="C7408" i="29"/>
  <c r="C7409" i="29"/>
  <c r="C7410" i="29"/>
  <c r="C7411" i="29"/>
  <c r="C7412" i="29"/>
  <c r="C7413" i="29"/>
  <c r="C7414" i="29"/>
  <c r="C7415" i="29"/>
  <c r="C7416" i="29"/>
  <c r="C7417" i="29"/>
  <c r="C7418" i="29"/>
  <c r="C7419" i="29"/>
  <c r="C7420" i="29"/>
  <c r="C7421" i="29"/>
  <c r="C7422" i="29"/>
  <c r="C7423" i="29"/>
  <c r="C7424" i="29"/>
  <c r="C7425" i="29"/>
  <c r="C7426" i="29"/>
  <c r="C7427" i="29"/>
  <c r="C7428" i="29"/>
  <c r="C7429" i="29"/>
  <c r="C7430" i="29"/>
  <c r="C7431" i="29"/>
  <c r="C7432" i="29"/>
  <c r="C7433" i="29"/>
  <c r="C7434" i="29"/>
  <c r="C7435" i="29"/>
  <c r="C7436" i="29"/>
  <c r="C7437" i="29"/>
  <c r="C7438" i="29"/>
  <c r="C7439" i="29"/>
  <c r="C7440" i="29"/>
  <c r="C7441" i="29"/>
  <c r="C7442" i="29"/>
  <c r="C7443" i="29"/>
  <c r="C7444" i="29"/>
  <c r="C7445" i="29"/>
  <c r="C7446" i="29"/>
  <c r="C7447" i="29"/>
  <c r="C7448" i="29"/>
  <c r="C7449" i="29"/>
  <c r="C7450" i="29"/>
  <c r="C7451" i="29"/>
  <c r="C7452" i="29"/>
  <c r="C7453" i="29"/>
  <c r="C7454" i="29"/>
  <c r="C7455" i="29"/>
  <c r="C7456" i="29"/>
  <c r="C7457" i="29"/>
  <c r="C7458" i="29"/>
  <c r="C7459" i="29"/>
  <c r="C7460" i="29"/>
  <c r="C7461" i="29"/>
  <c r="C7462" i="29"/>
  <c r="C7463" i="29"/>
  <c r="C7464" i="29"/>
  <c r="C7465" i="29"/>
  <c r="C7466" i="29"/>
  <c r="C7467" i="29"/>
  <c r="C7468" i="29"/>
  <c r="C7469" i="29"/>
  <c r="C7470" i="29"/>
  <c r="C7471" i="29"/>
  <c r="C7472" i="29"/>
  <c r="C7473" i="29"/>
  <c r="C7474" i="29"/>
  <c r="C7475" i="29"/>
  <c r="C7476" i="29"/>
  <c r="C7477" i="29"/>
  <c r="C7478" i="29"/>
  <c r="C7479" i="29"/>
  <c r="C7480" i="29"/>
  <c r="C7481" i="29"/>
  <c r="C7482" i="29"/>
  <c r="C7483" i="29"/>
  <c r="C7484" i="29"/>
  <c r="C7485" i="29"/>
  <c r="C7486" i="29"/>
  <c r="C7487" i="29"/>
  <c r="C7488" i="29"/>
  <c r="C7489" i="29"/>
  <c r="C7490" i="29"/>
  <c r="C7491" i="29"/>
  <c r="C7492" i="29"/>
  <c r="C7493" i="29"/>
  <c r="C7494" i="29"/>
  <c r="C7495" i="29"/>
  <c r="C7496" i="29"/>
  <c r="C7497" i="29"/>
  <c r="C7498" i="29"/>
  <c r="C7499" i="29"/>
  <c r="C7500" i="29"/>
  <c r="C7501" i="29"/>
  <c r="C7502" i="29"/>
  <c r="C7503" i="29"/>
  <c r="C7504" i="29"/>
  <c r="C7505" i="29"/>
  <c r="C7506" i="29"/>
  <c r="C7507" i="29"/>
  <c r="C7508" i="29"/>
  <c r="C7509" i="29"/>
  <c r="C7510" i="29"/>
  <c r="C7511" i="29"/>
  <c r="C7512" i="29"/>
  <c r="C7513" i="29"/>
  <c r="C7514" i="29"/>
  <c r="C7515" i="29"/>
  <c r="C7516" i="29"/>
  <c r="C7517" i="29"/>
  <c r="C7518" i="29"/>
  <c r="C7519" i="29"/>
  <c r="C7520" i="29"/>
  <c r="C7521" i="29"/>
  <c r="C7522" i="29"/>
  <c r="C7523" i="29"/>
  <c r="C7524" i="29"/>
  <c r="C7525" i="29"/>
  <c r="C7526" i="29"/>
  <c r="C7527" i="29"/>
  <c r="C7528" i="29"/>
  <c r="C3" i="29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2" i="23"/>
  <c r="J1412" i="23"/>
  <c r="N1411" i="23"/>
  <c r="M1411" i="23"/>
  <c r="J1411" i="23"/>
  <c r="K1411" i="23" s="1"/>
  <c r="L1411" i="23" s="1"/>
  <c r="N1410" i="23"/>
  <c r="M1410" i="23"/>
  <c r="J1410" i="23"/>
  <c r="K1410" i="23" s="1"/>
  <c r="L1410" i="23" s="1"/>
  <c r="N1409" i="23"/>
  <c r="M1409" i="23"/>
  <c r="J1409" i="23"/>
  <c r="K1409" i="23" s="1"/>
  <c r="L1409" i="23" s="1"/>
  <c r="N1408" i="23"/>
  <c r="M1408" i="23"/>
  <c r="J1408" i="23"/>
  <c r="K1408" i="23" s="1"/>
  <c r="L1408" i="23" s="1"/>
  <c r="N1407" i="23"/>
  <c r="M1407" i="23"/>
  <c r="J1407" i="23"/>
  <c r="K1407" i="23" s="1"/>
  <c r="L1407" i="23" s="1"/>
  <c r="N1406" i="23"/>
  <c r="M1406" i="23"/>
  <c r="J1406" i="23"/>
  <c r="K1406" i="23" s="1"/>
  <c r="L1406" i="23" s="1"/>
  <c r="N1405" i="23"/>
  <c r="M1405" i="23"/>
  <c r="J1405" i="23"/>
  <c r="K1405" i="23" s="1"/>
  <c r="L1405" i="23" s="1"/>
  <c r="N1404" i="23"/>
  <c r="M1404" i="23"/>
  <c r="J1404" i="23"/>
  <c r="K1404" i="23" s="1"/>
  <c r="L1404" i="23" s="1"/>
  <c r="N1403" i="23"/>
  <c r="M1403" i="23"/>
  <c r="J1403" i="23"/>
  <c r="K1403" i="23" s="1"/>
  <c r="L1403" i="23" s="1"/>
  <c r="N1402" i="23"/>
  <c r="M1402" i="23"/>
  <c r="J1402" i="23"/>
  <c r="K1402" i="23" s="1"/>
  <c r="L1402" i="23" s="1"/>
  <c r="N1401" i="23"/>
  <c r="M1401" i="23"/>
  <c r="J1401" i="23"/>
  <c r="K1401" i="23" s="1"/>
  <c r="L1401" i="23" s="1"/>
  <c r="N1400" i="23"/>
  <c r="M1400" i="23"/>
  <c r="J1400" i="23"/>
  <c r="K1400" i="23" s="1"/>
  <c r="L1400" i="23" s="1"/>
  <c r="N1399" i="23"/>
  <c r="M1399" i="23"/>
  <c r="J1399" i="23"/>
  <c r="K1399" i="23" s="1"/>
  <c r="L1399" i="23" s="1"/>
  <c r="N1398" i="23"/>
  <c r="M1398" i="23"/>
  <c r="J1398" i="23"/>
  <c r="K1398" i="23" s="1"/>
  <c r="L1398" i="23" s="1"/>
  <c r="N1397" i="23"/>
  <c r="M1397" i="23"/>
  <c r="J1397" i="23"/>
  <c r="K1397" i="23" s="1"/>
  <c r="L1397" i="23" s="1"/>
  <c r="N1396" i="23"/>
  <c r="M1396" i="23"/>
  <c r="J1396" i="23"/>
  <c r="K1396" i="23" s="1"/>
  <c r="L1396" i="23" s="1"/>
  <c r="N1395" i="23"/>
  <c r="M1395" i="23"/>
  <c r="J1395" i="23"/>
  <c r="K1395" i="23" s="1"/>
  <c r="L1395" i="23" s="1"/>
  <c r="N1394" i="23"/>
  <c r="M1394" i="23"/>
  <c r="J1394" i="23"/>
  <c r="K1394" i="23" s="1"/>
  <c r="L1394" i="23" s="1"/>
  <c r="N1393" i="23"/>
  <c r="M1393" i="23"/>
  <c r="J1393" i="23"/>
  <c r="K1393" i="23" s="1"/>
  <c r="L1393" i="23" s="1"/>
  <c r="N1392" i="23"/>
  <c r="M1392" i="23"/>
  <c r="J1392" i="23"/>
  <c r="K1392" i="23" s="1"/>
  <c r="L1392" i="23" s="1"/>
  <c r="N1391" i="23"/>
  <c r="M1391" i="23"/>
  <c r="J1391" i="23"/>
  <c r="K1391" i="23" s="1"/>
  <c r="L1391" i="23" s="1"/>
  <c r="N1390" i="23"/>
  <c r="M1390" i="23"/>
  <c r="J1390" i="23"/>
  <c r="K1390" i="23" s="1"/>
  <c r="L1390" i="23" s="1"/>
  <c r="N1389" i="23"/>
  <c r="M1389" i="23"/>
  <c r="J1389" i="23"/>
  <c r="K1389" i="23" s="1"/>
  <c r="L1389" i="23" s="1"/>
  <c r="N1388" i="23"/>
  <c r="M1388" i="23"/>
  <c r="J1388" i="23"/>
  <c r="K1388" i="23" s="1"/>
  <c r="L1388" i="23" s="1"/>
  <c r="N1387" i="23"/>
  <c r="M1387" i="23"/>
  <c r="J1387" i="23"/>
  <c r="K1387" i="23" s="1"/>
  <c r="L1387" i="23" s="1"/>
  <c r="N1386" i="23"/>
  <c r="M1386" i="23"/>
  <c r="J1386" i="23"/>
  <c r="K1386" i="23" s="1"/>
  <c r="L1386" i="23" s="1"/>
  <c r="N1385" i="23"/>
  <c r="M1385" i="23"/>
  <c r="J1385" i="23"/>
  <c r="K1385" i="23" s="1"/>
  <c r="L1385" i="23" s="1"/>
  <c r="N1384" i="23"/>
  <c r="M1384" i="23"/>
  <c r="J1384" i="23"/>
  <c r="K1384" i="23" s="1"/>
  <c r="L1384" i="23" s="1"/>
  <c r="N1383" i="23"/>
  <c r="M1383" i="23"/>
  <c r="J1383" i="23"/>
  <c r="K1383" i="23" s="1"/>
  <c r="L1383" i="23" s="1"/>
  <c r="N1382" i="23"/>
  <c r="M1382" i="23"/>
  <c r="J1382" i="23"/>
  <c r="K1382" i="23" s="1"/>
  <c r="L1382" i="23" s="1"/>
  <c r="N1381" i="23"/>
  <c r="M1381" i="23"/>
  <c r="J1381" i="23"/>
  <c r="K1381" i="23" s="1"/>
  <c r="L1381" i="23" s="1"/>
  <c r="N1380" i="23"/>
  <c r="M1380" i="23"/>
  <c r="J1380" i="23"/>
  <c r="K1380" i="23" s="1"/>
  <c r="L1380" i="23" s="1"/>
  <c r="N1379" i="23"/>
  <c r="M1379" i="23"/>
  <c r="J1379" i="23"/>
  <c r="K1379" i="23" s="1"/>
  <c r="L1379" i="23" s="1"/>
  <c r="N1378" i="23"/>
  <c r="M1378" i="23"/>
  <c r="J1378" i="23"/>
  <c r="K1378" i="23" s="1"/>
  <c r="L1378" i="23" s="1"/>
  <c r="N1377" i="23"/>
  <c r="M1377" i="23"/>
  <c r="J1377" i="23"/>
  <c r="K1377" i="23" s="1"/>
  <c r="L1377" i="23" s="1"/>
  <c r="N1376" i="23"/>
  <c r="M1376" i="23"/>
  <c r="J1376" i="23"/>
  <c r="K1376" i="23" s="1"/>
  <c r="L1376" i="23" s="1"/>
  <c r="N1375" i="23"/>
  <c r="M1375" i="23"/>
  <c r="J1375" i="23"/>
  <c r="K1375" i="23" s="1"/>
  <c r="L1375" i="23" s="1"/>
  <c r="N1374" i="23"/>
  <c r="M1374" i="23"/>
  <c r="J1374" i="23"/>
  <c r="K1374" i="23" s="1"/>
  <c r="L1374" i="23" s="1"/>
  <c r="N1373" i="23"/>
  <c r="M1373" i="23"/>
  <c r="J1373" i="23"/>
  <c r="K1373" i="23" s="1"/>
  <c r="L1373" i="23" s="1"/>
  <c r="N1372" i="23"/>
  <c r="M1372" i="23"/>
  <c r="J1372" i="23"/>
  <c r="K1372" i="23" s="1"/>
  <c r="L1372" i="23" s="1"/>
  <c r="N1371" i="23"/>
  <c r="M1371" i="23"/>
  <c r="J1371" i="23"/>
  <c r="K1371" i="23" s="1"/>
  <c r="L1371" i="23" s="1"/>
  <c r="N1370" i="23"/>
  <c r="M1370" i="23"/>
  <c r="J1370" i="23"/>
  <c r="K1370" i="23" s="1"/>
  <c r="L1370" i="23" s="1"/>
  <c r="N1369" i="23"/>
  <c r="M1369" i="23"/>
  <c r="J1369" i="23"/>
  <c r="K1369" i="23" s="1"/>
  <c r="L1369" i="23" s="1"/>
  <c r="N1368" i="23"/>
  <c r="M1368" i="23"/>
  <c r="J1368" i="23"/>
  <c r="K1368" i="23" s="1"/>
  <c r="L1368" i="23" s="1"/>
  <c r="N1367" i="23"/>
  <c r="M1367" i="23"/>
  <c r="J1367" i="23"/>
  <c r="K1367" i="23" s="1"/>
  <c r="L1367" i="23" s="1"/>
  <c r="N1366" i="23"/>
  <c r="M1366" i="23"/>
  <c r="J1366" i="23"/>
  <c r="K1366" i="23" s="1"/>
  <c r="L1366" i="23" s="1"/>
  <c r="N1365" i="23"/>
  <c r="M1365" i="23"/>
  <c r="J1365" i="23"/>
  <c r="K1365" i="23" s="1"/>
  <c r="L1365" i="23" s="1"/>
  <c r="N1364" i="23"/>
  <c r="M1364" i="23"/>
  <c r="J1364" i="23"/>
  <c r="K1364" i="23" s="1"/>
  <c r="L1364" i="23" s="1"/>
  <c r="N1363" i="23"/>
  <c r="M1363" i="23"/>
  <c r="J1363" i="23"/>
  <c r="K1363" i="23" s="1"/>
  <c r="L1363" i="23" s="1"/>
  <c r="N1362" i="23"/>
  <c r="M1362" i="23"/>
  <c r="J1362" i="23"/>
  <c r="K1362" i="23" s="1"/>
  <c r="L1362" i="23" s="1"/>
  <c r="N1361" i="23"/>
  <c r="M1361" i="23"/>
  <c r="J1361" i="23"/>
  <c r="K1361" i="23" s="1"/>
  <c r="L1361" i="23" s="1"/>
  <c r="N1360" i="23"/>
  <c r="M1360" i="23"/>
  <c r="J1360" i="23"/>
  <c r="K1360" i="23" s="1"/>
  <c r="L1360" i="23" s="1"/>
  <c r="N1359" i="23"/>
  <c r="M1359" i="23"/>
  <c r="J1359" i="23"/>
  <c r="K1359" i="23" s="1"/>
  <c r="L1359" i="23" s="1"/>
  <c r="N1358" i="23"/>
  <c r="M1358" i="23"/>
  <c r="J1358" i="23"/>
  <c r="K1358" i="23" s="1"/>
  <c r="L1358" i="23" s="1"/>
  <c r="N1357" i="23"/>
  <c r="M1357" i="23"/>
  <c r="J1357" i="23"/>
  <c r="K1357" i="23" s="1"/>
  <c r="L1357" i="23" s="1"/>
  <c r="N1356" i="23"/>
  <c r="M1356" i="23"/>
  <c r="J1356" i="23"/>
  <c r="K1356" i="23" s="1"/>
  <c r="L1356" i="23" s="1"/>
  <c r="N1355" i="23"/>
  <c r="M1355" i="23"/>
  <c r="J1355" i="23"/>
  <c r="K1355" i="23" s="1"/>
  <c r="L1355" i="23" s="1"/>
  <c r="N1354" i="23"/>
  <c r="M1354" i="23"/>
  <c r="J1354" i="23"/>
  <c r="K1354" i="23" s="1"/>
  <c r="L1354" i="23" s="1"/>
  <c r="N1353" i="23"/>
  <c r="M1353" i="23"/>
  <c r="J1353" i="23"/>
  <c r="K1353" i="23" s="1"/>
  <c r="L1353" i="23" s="1"/>
  <c r="N1352" i="23"/>
  <c r="M1352" i="23"/>
  <c r="J1352" i="23"/>
  <c r="K1352" i="23" s="1"/>
  <c r="L1352" i="23" s="1"/>
  <c r="N1351" i="23"/>
  <c r="M1351" i="23"/>
  <c r="J1351" i="23"/>
  <c r="K1351" i="23" s="1"/>
  <c r="L1351" i="23" s="1"/>
  <c r="N1350" i="23"/>
  <c r="M1350" i="23"/>
  <c r="J1350" i="23"/>
  <c r="K1350" i="23" s="1"/>
  <c r="L1350" i="23" s="1"/>
  <c r="N1349" i="23"/>
  <c r="M1349" i="23"/>
  <c r="J1349" i="23"/>
  <c r="K1349" i="23" s="1"/>
  <c r="L1349" i="23" s="1"/>
  <c r="N1348" i="23"/>
  <c r="M1348" i="23"/>
  <c r="J1348" i="23"/>
  <c r="K1348" i="23" s="1"/>
  <c r="L1348" i="23" s="1"/>
  <c r="N1347" i="23"/>
  <c r="M1347" i="23"/>
  <c r="J1347" i="23"/>
  <c r="K1347" i="23" s="1"/>
  <c r="L1347" i="23" s="1"/>
  <c r="N1346" i="23"/>
  <c r="M1346" i="23"/>
  <c r="J1346" i="23"/>
  <c r="K1346" i="23" s="1"/>
  <c r="L1346" i="23" s="1"/>
  <c r="N1345" i="23"/>
  <c r="M1345" i="23"/>
  <c r="J1345" i="23"/>
  <c r="K1345" i="23" s="1"/>
  <c r="L1345" i="23" s="1"/>
  <c r="N1344" i="23"/>
  <c r="M1344" i="23"/>
  <c r="J1344" i="23"/>
  <c r="K1344" i="23" s="1"/>
  <c r="L1344" i="23" s="1"/>
  <c r="N1343" i="23"/>
  <c r="M1343" i="23"/>
  <c r="J1343" i="23"/>
  <c r="K1343" i="23" s="1"/>
  <c r="L1343" i="23" s="1"/>
  <c r="N1342" i="23"/>
  <c r="M1342" i="23"/>
  <c r="J1342" i="23"/>
  <c r="K1342" i="23" s="1"/>
  <c r="L1342" i="23" s="1"/>
  <c r="N1341" i="23"/>
  <c r="M1341" i="23"/>
  <c r="J1341" i="23"/>
  <c r="K1341" i="23" s="1"/>
  <c r="L1341" i="23" s="1"/>
  <c r="N1340" i="23"/>
  <c r="M1340" i="23"/>
  <c r="J1340" i="23"/>
  <c r="K1340" i="23" s="1"/>
  <c r="L1340" i="23" s="1"/>
  <c r="N1339" i="23"/>
  <c r="M1339" i="23"/>
  <c r="J1339" i="23"/>
  <c r="K1339" i="23" s="1"/>
  <c r="L1339" i="23" s="1"/>
  <c r="N1338" i="23"/>
  <c r="M1338" i="23"/>
  <c r="J1338" i="23"/>
  <c r="K1338" i="23" s="1"/>
  <c r="L1338" i="23" s="1"/>
  <c r="N1337" i="23"/>
  <c r="M1337" i="23"/>
  <c r="J1337" i="23"/>
  <c r="K1337" i="23" s="1"/>
  <c r="L1337" i="23" s="1"/>
  <c r="N1336" i="23"/>
  <c r="M1336" i="23"/>
  <c r="J1336" i="23"/>
  <c r="K1336" i="23" s="1"/>
  <c r="L1336" i="23" s="1"/>
  <c r="N1335" i="23"/>
  <c r="M1335" i="23"/>
  <c r="J1335" i="23"/>
  <c r="K1335" i="23" s="1"/>
  <c r="L1335" i="23" s="1"/>
  <c r="N1334" i="23"/>
  <c r="M1334" i="23"/>
  <c r="J1334" i="23"/>
  <c r="K1334" i="23" s="1"/>
  <c r="L1334" i="23" s="1"/>
  <c r="N1333" i="23"/>
  <c r="M1333" i="23"/>
  <c r="J1333" i="23"/>
  <c r="K1333" i="23" s="1"/>
  <c r="L1333" i="23" s="1"/>
  <c r="N1332" i="23"/>
  <c r="M1332" i="23"/>
  <c r="J1332" i="23"/>
  <c r="K1332" i="23" s="1"/>
  <c r="L1332" i="23" s="1"/>
  <c r="N1331" i="23"/>
  <c r="M1331" i="23"/>
  <c r="J1331" i="23"/>
  <c r="K1331" i="23" s="1"/>
  <c r="L1331" i="23" s="1"/>
  <c r="N1330" i="23"/>
  <c r="M1330" i="23"/>
  <c r="J1330" i="23"/>
  <c r="K1330" i="23" s="1"/>
  <c r="L1330" i="23" s="1"/>
  <c r="N1329" i="23"/>
  <c r="M1329" i="23"/>
  <c r="J1329" i="23"/>
  <c r="K1329" i="23" s="1"/>
  <c r="L1329" i="23" s="1"/>
  <c r="N1328" i="23"/>
  <c r="M1328" i="23"/>
  <c r="J1328" i="23"/>
  <c r="K1328" i="23" s="1"/>
  <c r="L1328" i="23" s="1"/>
  <c r="N1327" i="23"/>
  <c r="M1327" i="23"/>
  <c r="J1327" i="23"/>
  <c r="K1327" i="23" s="1"/>
  <c r="L1327" i="23" s="1"/>
  <c r="N1326" i="23"/>
  <c r="M1326" i="23"/>
  <c r="J1326" i="23"/>
  <c r="K1326" i="23" s="1"/>
  <c r="L1326" i="23" s="1"/>
  <c r="N1325" i="23"/>
  <c r="M1325" i="23"/>
  <c r="J1325" i="23"/>
  <c r="K1325" i="23" s="1"/>
  <c r="L1325" i="23" s="1"/>
  <c r="N1324" i="23"/>
  <c r="M1324" i="23"/>
  <c r="J1324" i="23"/>
  <c r="K1324" i="23" s="1"/>
  <c r="L1324" i="23" s="1"/>
  <c r="N1323" i="23"/>
  <c r="M1323" i="23"/>
  <c r="J1323" i="23"/>
  <c r="K1323" i="23" s="1"/>
  <c r="L1323" i="23" s="1"/>
  <c r="N1322" i="23"/>
  <c r="M1322" i="23"/>
  <c r="J1322" i="23"/>
  <c r="K1322" i="23" s="1"/>
  <c r="L1322" i="23" s="1"/>
  <c r="N1321" i="23"/>
  <c r="M1321" i="23"/>
  <c r="J1321" i="23"/>
  <c r="K1321" i="23" s="1"/>
  <c r="L1321" i="23" s="1"/>
  <c r="N1320" i="23"/>
  <c r="M1320" i="23"/>
  <c r="J1320" i="23"/>
  <c r="K1320" i="23" s="1"/>
  <c r="L1320" i="23" s="1"/>
  <c r="N1319" i="23"/>
  <c r="M1319" i="23"/>
  <c r="J1319" i="23"/>
  <c r="K1319" i="23" s="1"/>
  <c r="L1319" i="23" s="1"/>
  <c r="N1318" i="23"/>
  <c r="M1318" i="23"/>
  <c r="J1318" i="23"/>
  <c r="K1318" i="23" s="1"/>
  <c r="L1318" i="23" s="1"/>
  <c r="N1317" i="23"/>
  <c r="M1317" i="23"/>
  <c r="J1317" i="23"/>
  <c r="K1317" i="23" s="1"/>
  <c r="L1317" i="23" s="1"/>
  <c r="N1316" i="23"/>
  <c r="M1316" i="23"/>
  <c r="J1316" i="23"/>
  <c r="K1316" i="23" s="1"/>
  <c r="L1316" i="23" s="1"/>
  <c r="N1315" i="23"/>
  <c r="M1315" i="23"/>
  <c r="J1315" i="23"/>
  <c r="K1315" i="23" s="1"/>
  <c r="L1315" i="23" s="1"/>
  <c r="N1314" i="23"/>
  <c r="M1314" i="23"/>
  <c r="J1314" i="23"/>
  <c r="K1314" i="23" s="1"/>
  <c r="L1314" i="23" s="1"/>
  <c r="N1313" i="23"/>
  <c r="M1313" i="23"/>
  <c r="J1313" i="23"/>
  <c r="K1313" i="23" s="1"/>
  <c r="L1313" i="23" s="1"/>
  <c r="N1312" i="23"/>
  <c r="M1312" i="23"/>
  <c r="J1312" i="23"/>
  <c r="K1312" i="23" s="1"/>
  <c r="L1312" i="23" s="1"/>
  <c r="N1311" i="23"/>
  <c r="M1311" i="23"/>
  <c r="J1311" i="23"/>
  <c r="K1311" i="23" s="1"/>
  <c r="L1311" i="23" s="1"/>
  <c r="N1310" i="23"/>
  <c r="M1310" i="23"/>
  <c r="J1310" i="23"/>
  <c r="K1310" i="23" s="1"/>
  <c r="L1310" i="23" s="1"/>
  <c r="N1309" i="23"/>
  <c r="M1309" i="23"/>
  <c r="J1309" i="23"/>
  <c r="K1309" i="23" s="1"/>
  <c r="L1309" i="23" s="1"/>
  <c r="N1308" i="23"/>
  <c r="M1308" i="23"/>
  <c r="J1308" i="23"/>
  <c r="K1308" i="23" s="1"/>
  <c r="L1308" i="23" s="1"/>
  <c r="N1307" i="23"/>
  <c r="M1307" i="23"/>
  <c r="J1307" i="23"/>
  <c r="K1307" i="23" s="1"/>
  <c r="L1307" i="23" s="1"/>
  <c r="N1306" i="23"/>
  <c r="M1306" i="23"/>
  <c r="J1306" i="23"/>
  <c r="K1306" i="23" s="1"/>
  <c r="L1306" i="23" s="1"/>
  <c r="N1305" i="23"/>
  <c r="M1305" i="23"/>
  <c r="J1305" i="23"/>
  <c r="K1305" i="23" s="1"/>
  <c r="L1305" i="23" s="1"/>
  <c r="N1304" i="23"/>
  <c r="M1304" i="23"/>
  <c r="J1304" i="23"/>
  <c r="K1304" i="23" s="1"/>
  <c r="L1304" i="23" s="1"/>
  <c r="N1303" i="23"/>
  <c r="M1303" i="23"/>
  <c r="J1303" i="23"/>
  <c r="K1303" i="23" s="1"/>
  <c r="L1303" i="23" s="1"/>
  <c r="N1302" i="23"/>
  <c r="M1302" i="23"/>
  <c r="J1302" i="23"/>
  <c r="K1302" i="23" s="1"/>
  <c r="L1302" i="23" s="1"/>
  <c r="N1301" i="23"/>
  <c r="M1301" i="23"/>
  <c r="J1301" i="23"/>
  <c r="K1301" i="23" s="1"/>
  <c r="L1301" i="23" s="1"/>
  <c r="N1300" i="23"/>
  <c r="M1300" i="23"/>
  <c r="J1300" i="23"/>
  <c r="K1300" i="23" s="1"/>
  <c r="L1300" i="23" s="1"/>
  <c r="N1299" i="23"/>
  <c r="M1299" i="23"/>
  <c r="J1299" i="23"/>
  <c r="K1299" i="23" s="1"/>
  <c r="L1299" i="23" s="1"/>
  <c r="N1298" i="23"/>
  <c r="M1298" i="23"/>
  <c r="J1298" i="23"/>
  <c r="K1298" i="23" s="1"/>
  <c r="L1298" i="23" s="1"/>
  <c r="N1297" i="23"/>
  <c r="M1297" i="23"/>
  <c r="J1297" i="23"/>
  <c r="K1297" i="23" s="1"/>
  <c r="L1297" i="23" s="1"/>
  <c r="N1296" i="23"/>
  <c r="M1296" i="23"/>
  <c r="J1296" i="23"/>
  <c r="K1296" i="23" s="1"/>
  <c r="L1296" i="23" s="1"/>
  <c r="N1295" i="23"/>
  <c r="M1295" i="23"/>
  <c r="J1295" i="23"/>
  <c r="K1295" i="23" s="1"/>
  <c r="L1295" i="23" s="1"/>
  <c r="N1294" i="23"/>
  <c r="M1294" i="23"/>
  <c r="J1294" i="23"/>
  <c r="K1294" i="23" s="1"/>
  <c r="L1294" i="23" s="1"/>
  <c r="N1293" i="23"/>
  <c r="M1293" i="23"/>
  <c r="J1293" i="23"/>
  <c r="K1293" i="23" s="1"/>
  <c r="L1293" i="23" s="1"/>
  <c r="N1292" i="23"/>
  <c r="M1292" i="23"/>
  <c r="J1292" i="23"/>
  <c r="K1292" i="23" s="1"/>
  <c r="L1292" i="23" s="1"/>
  <c r="N1291" i="23"/>
  <c r="M1291" i="23"/>
  <c r="J1291" i="23"/>
  <c r="K1291" i="23" s="1"/>
  <c r="L1291" i="23" s="1"/>
  <c r="N1290" i="23"/>
  <c r="M1290" i="23"/>
  <c r="J1290" i="23"/>
  <c r="K1290" i="23" s="1"/>
  <c r="L1290" i="23" s="1"/>
  <c r="N1289" i="23"/>
  <c r="M1289" i="23"/>
  <c r="J1289" i="23"/>
  <c r="K1289" i="23" s="1"/>
  <c r="L1289" i="23" s="1"/>
  <c r="N1288" i="23"/>
  <c r="M1288" i="23"/>
  <c r="J1288" i="23"/>
  <c r="K1288" i="23" s="1"/>
  <c r="L1288" i="23" s="1"/>
  <c r="N1287" i="23"/>
  <c r="M1287" i="23"/>
  <c r="J1287" i="23"/>
  <c r="K1287" i="23" s="1"/>
  <c r="L1287" i="23" s="1"/>
  <c r="N1286" i="23"/>
  <c r="M1286" i="23"/>
  <c r="J1286" i="23"/>
  <c r="K1286" i="23" s="1"/>
  <c r="L1286" i="23" s="1"/>
  <c r="N1285" i="23"/>
  <c r="M1285" i="23"/>
  <c r="J1285" i="23"/>
  <c r="K1285" i="23" s="1"/>
  <c r="L1285" i="23" s="1"/>
  <c r="N1284" i="23"/>
  <c r="M1284" i="23"/>
  <c r="J1284" i="23"/>
  <c r="K1284" i="23" s="1"/>
  <c r="L1284" i="23" s="1"/>
  <c r="N1283" i="23"/>
  <c r="M1283" i="23"/>
  <c r="J1283" i="23"/>
  <c r="K1283" i="23" s="1"/>
  <c r="L1283" i="23" s="1"/>
  <c r="N1282" i="23"/>
  <c r="M1282" i="23"/>
  <c r="J1282" i="23"/>
  <c r="K1282" i="23" s="1"/>
  <c r="L1282" i="23" s="1"/>
  <c r="N1281" i="23"/>
  <c r="M1281" i="23"/>
  <c r="J1281" i="23"/>
  <c r="K1281" i="23" s="1"/>
  <c r="L1281" i="23" s="1"/>
  <c r="N1280" i="23"/>
  <c r="M1280" i="23"/>
  <c r="J1280" i="23"/>
  <c r="K1280" i="23" s="1"/>
  <c r="L1280" i="23" s="1"/>
  <c r="N1279" i="23"/>
  <c r="M1279" i="23"/>
  <c r="J1279" i="23"/>
  <c r="K1279" i="23" s="1"/>
  <c r="L1279" i="23" s="1"/>
  <c r="N1278" i="23"/>
  <c r="M1278" i="23"/>
  <c r="J1278" i="23"/>
  <c r="K1278" i="23" s="1"/>
  <c r="L1278" i="23" s="1"/>
  <c r="N1277" i="23"/>
  <c r="M1277" i="23"/>
  <c r="J1277" i="23"/>
  <c r="K1277" i="23" s="1"/>
  <c r="L1277" i="23" s="1"/>
  <c r="N1276" i="23"/>
  <c r="M1276" i="23"/>
  <c r="J1276" i="23"/>
  <c r="K1276" i="23" s="1"/>
  <c r="L1276" i="23" s="1"/>
  <c r="N1275" i="23"/>
  <c r="M1275" i="23"/>
  <c r="J1275" i="23"/>
  <c r="K1275" i="23" s="1"/>
  <c r="L1275" i="23" s="1"/>
  <c r="N1274" i="23"/>
  <c r="M1274" i="23"/>
  <c r="J1274" i="23"/>
  <c r="K1274" i="23" s="1"/>
  <c r="L1274" i="23" s="1"/>
  <c r="N1273" i="23"/>
  <c r="M1273" i="23"/>
  <c r="J1273" i="23"/>
  <c r="K1273" i="23" s="1"/>
  <c r="L1273" i="23" s="1"/>
  <c r="N1272" i="23"/>
  <c r="M1272" i="23"/>
  <c r="J1272" i="23"/>
  <c r="K1272" i="23" s="1"/>
  <c r="L1272" i="23" s="1"/>
  <c r="N1271" i="23"/>
  <c r="M1271" i="23"/>
  <c r="J1271" i="23"/>
  <c r="K1271" i="23" s="1"/>
  <c r="L1271" i="23" s="1"/>
  <c r="N1270" i="23"/>
  <c r="M1270" i="23"/>
  <c r="J1270" i="23"/>
  <c r="K1270" i="23" s="1"/>
  <c r="L1270" i="23" s="1"/>
  <c r="N1269" i="23"/>
  <c r="M1269" i="23"/>
  <c r="J1269" i="23"/>
  <c r="K1269" i="23" s="1"/>
  <c r="L1269" i="23" s="1"/>
  <c r="N1268" i="23"/>
  <c r="M1268" i="23"/>
  <c r="J1268" i="23"/>
  <c r="K1268" i="23" s="1"/>
  <c r="L1268" i="23" s="1"/>
  <c r="N1267" i="23"/>
  <c r="M1267" i="23"/>
  <c r="J1267" i="23"/>
  <c r="K1267" i="23" s="1"/>
  <c r="L1267" i="23" s="1"/>
  <c r="N1266" i="23"/>
  <c r="M1266" i="23"/>
  <c r="J1266" i="23"/>
  <c r="K1266" i="23" s="1"/>
  <c r="L1266" i="23" s="1"/>
  <c r="N1265" i="23"/>
  <c r="M1265" i="23"/>
  <c r="J1265" i="23"/>
  <c r="K1265" i="23" s="1"/>
  <c r="L1265" i="23" s="1"/>
  <c r="N1264" i="23"/>
  <c r="M1264" i="23"/>
  <c r="J1264" i="23"/>
  <c r="K1264" i="23" s="1"/>
  <c r="L1264" i="23" s="1"/>
  <c r="N1263" i="23"/>
  <c r="M1263" i="23"/>
  <c r="J1263" i="23"/>
  <c r="K1263" i="23" s="1"/>
  <c r="L1263" i="23" s="1"/>
  <c r="N1262" i="23"/>
  <c r="M1262" i="23"/>
  <c r="J1262" i="23"/>
  <c r="K1262" i="23" s="1"/>
  <c r="L1262" i="23" s="1"/>
  <c r="N1261" i="23"/>
  <c r="M1261" i="23"/>
  <c r="J1261" i="23"/>
  <c r="K1261" i="23" s="1"/>
  <c r="L1261" i="23" s="1"/>
  <c r="N1260" i="23"/>
  <c r="M1260" i="23"/>
  <c r="J1260" i="23"/>
  <c r="K1260" i="23" s="1"/>
  <c r="L1260" i="23" s="1"/>
  <c r="N1259" i="23"/>
  <c r="M1259" i="23"/>
  <c r="J1259" i="23"/>
  <c r="K1259" i="23" s="1"/>
  <c r="L1259" i="23" s="1"/>
  <c r="N1258" i="23"/>
  <c r="M1258" i="23"/>
  <c r="J1258" i="23"/>
  <c r="K1258" i="23" s="1"/>
  <c r="L1258" i="23" s="1"/>
  <c r="N1257" i="23"/>
  <c r="M1257" i="23"/>
  <c r="J1257" i="23"/>
  <c r="K1257" i="23" s="1"/>
  <c r="L1257" i="23" s="1"/>
  <c r="N1256" i="23"/>
  <c r="M1256" i="23"/>
  <c r="J1256" i="23"/>
  <c r="K1256" i="23" s="1"/>
  <c r="L1256" i="23" s="1"/>
  <c r="N1255" i="23"/>
  <c r="M1255" i="23"/>
  <c r="J1255" i="23"/>
  <c r="K1255" i="23" s="1"/>
  <c r="L1255" i="23" s="1"/>
  <c r="N1254" i="23"/>
  <c r="M1254" i="23"/>
  <c r="J1254" i="23"/>
  <c r="K1254" i="23" s="1"/>
  <c r="L1254" i="23" s="1"/>
  <c r="N1253" i="23"/>
  <c r="M1253" i="23"/>
  <c r="J1253" i="23"/>
  <c r="K1253" i="23" s="1"/>
  <c r="L1253" i="23" s="1"/>
  <c r="N1252" i="23"/>
  <c r="M1252" i="23"/>
  <c r="J1252" i="23"/>
  <c r="K1252" i="23" s="1"/>
  <c r="L1252" i="23" s="1"/>
  <c r="N1251" i="23"/>
  <c r="M1251" i="23"/>
  <c r="J1251" i="23"/>
  <c r="K1251" i="23" s="1"/>
  <c r="L1251" i="23" s="1"/>
  <c r="N1250" i="23"/>
  <c r="M1250" i="23"/>
  <c r="J1250" i="23"/>
  <c r="K1250" i="23" s="1"/>
  <c r="L1250" i="23" s="1"/>
  <c r="N1249" i="23"/>
  <c r="M1249" i="23"/>
  <c r="J1249" i="23"/>
  <c r="K1249" i="23" s="1"/>
  <c r="L1249" i="23" s="1"/>
  <c r="N1248" i="23"/>
  <c r="M1248" i="23"/>
  <c r="J1248" i="23"/>
  <c r="K1248" i="23" s="1"/>
  <c r="L1248" i="23" s="1"/>
  <c r="N1247" i="23"/>
  <c r="M1247" i="23"/>
  <c r="J1247" i="23"/>
  <c r="K1247" i="23" s="1"/>
  <c r="L1247" i="23" s="1"/>
  <c r="N1246" i="23"/>
  <c r="M1246" i="23"/>
  <c r="J1246" i="23"/>
  <c r="K1246" i="23" s="1"/>
  <c r="L1246" i="23" s="1"/>
  <c r="N1245" i="23"/>
  <c r="M1245" i="23"/>
  <c r="J1245" i="23"/>
  <c r="K1245" i="23" s="1"/>
  <c r="L1245" i="23" s="1"/>
  <c r="N1244" i="23"/>
  <c r="M1244" i="23"/>
  <c r="J1244" i="23"/>
  <c r="K1244" i="23" s="1"/>
  <c r="L1244" i="23" s="1"/>
  <c r="N1243" i="23"/>
  <c r="M1243" i="23"/>
  <c r="J1243" i="23"/>
  <c r="K1243" i="23" s="1"/>
  <c r="L1243" i="23" s="1"/>
  <c r="N1242" i="23"/>
  <c r="M1242" i="23"/>
  <c r="J1242" i="23"/>
  <c r="K1242" i="23" s="1"/>
  <c r="L1242" i="23" s="1"/>
  <c r="N1241" i="23"/>
  <c r="M1241" i="23"/>
  <c r="J1241" i="23"/>
  <c r="K1241" i="23" s="1"/>
  <c r="L1241" i="23" s="1"/>
  <c r="N1240" i="23"/>
  <c r="M1240" i="23"/>
  <c r="J1240" i="23"/>
  <c r="K1240" i="23" s="1"/>
  <c r="L1240" i="23" s="1"/>
  <c r="N1239" i="23"/>
  <c r="M1239" i="23"/>
  <c r="J1239" i="23"/>
  <c r="K1239" i="23" s="1"/>
  <c r="L1239" i="23" s="1"/>
  <c r="N1238" i="23"/>
  <c r="M1238" i="23"/>
  <c r="J1238" i="23"/>
  <c r="K1238" i="23" s="1"/>
  <c r="L1238" i="23" s="1"/>
  <c r="N1237" i="23"/>
  <c r="M1237" i="23"/>
  <c r="J1237" i="23"/>
  <c r="K1237" i="23" s="1"/>
  <c r="L1237" i="23" s="1"/>
  <c r="N1236" i="23"/>
  <c r="M1236" i="23"/>
  <c r="J1236" i="23"/>
  <c r="K1236" i="23" s="1"/>
  <c r="L1236" i="23" s="1"/>
  <c r="N1235" i="23"/>
  <c r="M1235" i="23"/>
  <c r="J1235" i="23"/>
  <c r="K1235" i="23" s="1"/>
  <c r="L1235" i="23" s="1"/>
  <c r="N1234" i="23"/>
  <c r="M1234" i="23"/>
  <c r="J1234" i="23"/>
  <c r="K1234" i="23" s="1"/>
  <c r="L1234" i="23" s="1"/>
  <c r="N1233" i="23"/>
  <c r="M1233" i="23"/>
  <c r="J1233" i="23"/>
  <c r="K1233" i="23" s="1"/>
  <c r="L1233" i="23" s="1"/>
  <c r="N1232" i="23"/>
  <c r="M1232" i="23"/>
  <c r="J1232" i="23"/>
  <c r="K1232" i="23" s="1"/>
  <c r="L1232" i="23" s="1"/>
  <c r="N1231" i="23"/>
  <c r="M1231" i="23"/>
  <c r="J1231" i="23"/>
  <c r="K1231" i="23" s="1"/>
  <c r="L1231" i="23" s="1"/>
  <c r="N1230" i="23"/>
  <c r="M1230" i="23"/>
  <c r="J1230" i="23"/>
  <c r="K1230" i="23" s="1"/>
  <c r="L1230" i="23" s="1"/>
  <c r="N1229" i="23"/>
  <c r="M1229" i="23"/>
  <c r="J1229" i="23"/>
  <c r="K1229" i="23" s="1"/>
  <c r="L1229" i="23" s="1"/>
  <c r="N1228" i="23"/>
  <c r="M1228" i="23"/>
  <c r="J1228" i="23"/>
  <c r="K1228" i="23" s="1"/>
  <c r="L1228" i="23" s="1"/>
  <c r="N1227" i="23"/>
  <c r="M1227" i="23"/>
  <c r="J1227" i="23"/>
  <c r="K1227" i="23" s="1"/>
  <c r="L1227" i="23" s="1"/>
  <c r="N1226" i="23"/>
  <c r="M1226" i="23"/>
  <c r="J1226" i="23"/>
  <c r="K1226" i="23" s="1"/>
  <c r="L1226" i="23" s="1"/>
  <c r="N1225" i="23"/>
  <c r="M1225" i="23"/>
  <c r="J1225" i="23"/>
  <c r="K1225" i="23" s="1"/>
  <c r="L1225" i="23" s="1"/>
  <c r="N1224" i="23"/>
  <c r="M1224" i="23"/>
  <c r="J1224" i="23"/>
  <c r="K1224" i="23" s="1"/>
  <c r="L1224" i="23" s="1"/>
  <c r="N1223" i="23"/>
  <c r="M1223" i="23"/>
  <c r="J1223" i="23"/>
  <c r="K1223" i="23" s="1"/>
  <c r="L1223" i="23" s="1"/>
  <c r="N1222" i="23"/>
  <c r="M1222" i="23"/>
  <c r="J1222" i="23"/>
  <c r="K1222" i="23" s="1"/>
  <c r="L1222" i="23" s="1"/>
  <c r="N1221" i="23"/>
  <c r="M1221" i="23"/>
  <c r="J1221" i="23"/>
  <c r="K1221" i="23" s="1"/>
  <c r="L1221" i="23" s="1"/>
  <c r="N1220" i="23"/>
  <c r="M1220" i="23"/>
  <c r="J1220" i="23"/>
  <c r="K1220" i="23" s="1"/>
  <c r="L1220" i="23" s="1"/>
  <c r="N1219" i="23"/>
  <c r="M1219" i="23"/>
  <c r="J1219" i="23"/>
  <c r="K1219" i="23" s="1"/>
  <c r="L1219" i="23" s="1"/>
  <c r="N1218" i="23"/>
  <c r="M1218" i="23"/>
  <c r="J1218" i="23"/>
  <c r="K1218" i="23" s="1"/>
  <c r="L1218" i="23" s="1"/>
  <c r="N1217" i="23"/>
  <c r="M1217" i="23"/>
  <c r="J1217" i="23"/>
  <c r="K1217" i="23" s="1"/>
  <c r="L1217" i="23" s="1"/>
  <c r="N1216" i="23"/>
  <c r="M1216" i="23"/>
  <c r="J1216" i="23"/>
  <c r="K1216" i="23" s="1"/>
  <c r="L1216" i="23" s="1"/>
  <c r="N1215" i="23"/>
  <c r="M1215" i="23"/>
  <c r="J1215" i="23"/>
  <c r="K1215" i="23" s="1"/>
  <c r="L1215" i="23" s="1"/>
  <c r="N1214" i="23"/>
  <c r="M1214" i="23"/>
  <c r="J1214" i="23"/>
  <c r="K1214" i="23" s="1"/>
  <c r="L1214" i="23" s="1"/>
  <c r="N1213" i="23"/>
  <c r="M1213" i="23"/>
  <c r="J1213" i="23"/>
  <c r="K1213" i="23" s="1"/>
  <c r="L1213" i="23" s="1"/>
  <c r="N1212" i="23"/>
  <c r="M1212" i="23"/>
  <c r="J1212" i="23"/>
  <c r="K1212" i="23" s="1"/>
  <c r="L1212" i="23" s="1"/>
  <c r="N1211" i="23"/>
  <c r="M1211" i="23"/>
  <c r="J1211" i="23"/>
  <c r="K1211" i="23" s="1"/>
  <c r="L1211" i="23" s="1"/>
  <c r="N1210" i="23"/>
  <c r="M1210" i="23"/>
  <c r="J1210" i="23"/>
  <c r="K1210" i="23" s="1"/>
  <c r="L1210" i="23" s="1"/>
  <c r="N1209" i="23"/>
  <c r="M1209" i="23"/>
  <c r="J1209" i="23"/>
  <c r="K1209" i="23" s="1"/>
  <c r="L1209" i="23" s="1"/>
  <c r="N1208" i="23"/>
  <c r="M1208" i="23"/>
  <c r="J1208" i="23"/>
  <c r="K1208" i="23" s="1"/>
  <c r="L1208" i="23" s="1"/>
  <c r="N1207" i="23"/>
  <c r="M1207" i="23"/>
  <c r="J1207" i="23"/>
  <c r="K1207" i="23" s="1"/>
  <c r="L1207" i="23" s="1"/>
  <c r="N1206" i="23"/>
  <c r="M1206" i="23"/>
  <c r="J1206" i="23"/>
  <c r="K1206" i="23" s="1"/>
  <c r="L1206" i="23" s="1"/>
  <c r="N1205" i="23"/>
  <c r="M1205" i="23"/>
  <c r="J1205" i="23"/>
  <c r="K1205" i="23" s="1"/>
  <c r="L1205" i="23" s="1"/>
  <c r="N1204" i="23"/>
  <c r="M1204" i="23"/>
  <c r="J1204" i="23"/>
  <c r="K1204" i="23" s="1"/>
  <c r="L1204" i="23" s="1"/>
  <c r="N1203" i="23"/>
  <c r="M1203" i="23"/>
  <c r="J1203" i="23"/>
  <c r="K1203" i="23" s="1"/>
  <c r="L1203" i="23" s="1"/>
  <c r="N1202" i="23"/>
  <c r="M1202" i="23"/>
  <c r="J1202" i="23"/>
  <c r="K1202" i="23" s="1"/>
  <c r="L1202" i="23" s="1"/>
  <c r="N1201" i="23"/>
  <c r="M1201" i="23"/>
  <c r="J1201" i="23"/>
  <c r="K1201" i="23" s="1"/>
  <c r="L1201" i="23" s="1"/>
  <c r="N1200" i="23"/>
  <c r="M1200" i="23"/>
  <c r="J1200" i="23"/>
  <c r="K1200" i="23" s="1"/>
  <c r="L1200" i="23" s="1"/>
  <c r="N1199" i="23"/>
  <c r="M1199" i="23"/>
  <c r="J1199" i="23"/>
  <c r="K1199" i="23" s="1"/>
  <c r="L1199" i="23" s="1"/>
  <c r="N1198" i="23"/>
  <c r="M1198" i="23"/>
  <c r="J1198" i="23"/>
  <c r="K1198" i="23" s="1"/>
  <c r="L1198" i="23" s="1"/>
  <c r="N1197" i="23"/>
  <c r="M1197" i="23"/>
  <c r="J1197" i="23"/>
  <c r="K1197" i="23" s="1"/>
  <c r="L1197" i="23" s="1"/>
  <c r="N1196" i="23"/>
  <c r="M1196" i="23"/>
  <c r="J1196" i="23"/>
  <c r="K1196" i="23" s="1"/>
  <c r="L1196" i="23" s="1"/>
  <c r="N1195" i="23"/>
  <c r="M1195" i="23"/>
  <c r="J1195" i="23"/>
  <c r="K1195" i="23" s="1"/>
  <c r="L1195" i="23" s="1"/>
  <c r="N1194" i="23"/>
  <c r="M1194" i="23"/>
  <c r="J1194" i="23"/>
  <c r="K1194" i="23" s="1"/>
  <c r="L1194" i="23" s="1"/>
  <c r="N1193" i="23"/>
  <c r="M1193" i="23"/>
  <c r="J1193" i="23"/>
  <c r="K1193" i="23" s="1"/>
  <c r="L1193" i="23" s="1"/>
  <c r="N1192" i="23"/>
  <c r="M1192" i="23"/>
  <c r="J1192" i="23"/>
  <c r="K1192" i="23" s="1"/>
  <c r="L1192" i="23" s="1"/>
  <c r="N1191" i="23"/>
  <c r="M1191" i="23"/>
  <c r="J1191" i="23"/>
  <c r="K1191" i="23" s="1"/>
  <c r="L1191" i="23" s="1"/>
  <c r="N1190" i="23"/>
  <c r="M1190" i="23"/>
  <c r="J1190" i="23"/>
  <c r="K1190" i="23" s="1"/>
  <c r="L1190" i="23" s="1"/>
  <c r="N1189" i="23"/>
  <c r="M1189" i="23"/>
  <c r="J1189" i="23"/>
  <c r="K1189" i="23" s="1"/>
  <c r="L1189" i="23" s="1"/>
  <c r="N1188" i="23"/>
  <c r="M1188" i="23"/>
  <c r="J1188" i="23"/>
  <c r="K1188" i="23" s="1"/>
  <c r="L1188" i="23" s="1"/>
  <c r="N1187" i="23"/>
  <c r="M1187" i="23"/>
  <c r="J1187" i="23"/>
  <c r="K1187" i="23" s="1"/>
  <c r="L1187" i="23" s="1"/>
  <c r="N1186" i="23"/>
  <c r="M1186" i="23"/>
  <c r="J1186" i="23"/>
  <c r="K1186" i="23" s="1"/>
  <c r="L1186" i="23" s="1"/>
  <c r="N1185" i="23"/>
  <c r="M1185" i="23"/>
  <c r="J1185" i="23"/>
  <c r="K1185" i="23" s="1"/>
  <c r="L1185" i="23" s="1"/>
  <c r="N1184" i="23"/>
  <c r="M1184" i="23"/>
  <c r="J1184" i="23"/>
  <c r="K1184" i="23" s="1"/>
  <c r="L1184" i="23" s="1"/>
  <c r="N1183" i="23"/>
  <c r="M1183" i="23"/>
  <c r="J1183" i="23"/>
  <c r="K1183" i="23" s="1"/>
  <c r="L1183" i="23" s="1"/>
  <c r="N1182" i="23"/>
  <c r="M1182" i="23"/>
  <c r="J1182" i="23"/>
  <c r="K1182" i="23" s="1"/>
  <c r="L1182" i="23" s="1"/>
  <c r="N1181" i="23"/>
  <c r="M1181" i="23"/>
  <c r="J1181" i="23"/>
  <c r="K1181" i="23" s="1"/>
  <c r="L1181" i="23" s="1"/>
  <c r="N1180" i="23"/>
  <c r="M1180" i="23"/>
  <c r="J1180" i="23"/>
  <c r="K1180" i="23" s="1"/>
  <c r="L1180" i="23" s="1"/>
  <c r="N1179" i="23"/>
  <c r="M1179" i="23"/>
  <c r="J1179" i="23"/>
  <c r="K1179" i="23" s="1"/>
  <c r="L1179" i="23" s="1"/>
  <c r="N1178" i="23"/>
  <c r="M1178" i="23"/>
  <c r="J1178" i="23"/>
  <c r="K1178" i="23" s="1"/>
  <c r="L1178" i="23" s="1"/>
  <c r="N1177" i="23"/>
  <c r="M1177" i="23"/>
  <c r="J1177" i="23"/>
  <c r="K1177" i="23" s="1"/>
  <c r="L1177" i="23" s="1"/>
  <c r="N1176" i="23"/>
  <c r="M1176" i="23"/>
  <c r="J1176" i="23"/>
  <c r="K1176" i="23" s="1"/>
  <c r="L1176" i="23" s="1"/>
  <c r="N1175" i="23"/>
  <c r="M1175" i="23"/>
  <c r="J1175" i="23"/>
  <c r="K1175" i="23" s="1"/>
  <c r="L1175" i="23" s="1"/>
  <c r="N1174" i="23"/>
  <c r="M1174" i="23"/>
  <c r="J1174" i="23"/>
  <c r="K1174" i="23" s="1"/>
  <c r="L1174" i="23" s="1"/>
  <c r="N1173" i="23"/>
  <c r="M1173" i="23"/>
  <c r="J1173" i="23"/>
  <c r="K1173" i="23" s="1"/>
  <c r="L1173" i="23" s="1"/>
  <c r="N1172" i="23"/>
  <c r="M1172" i="23"/>
  <c r="J1172" i="23"/>
  <c r="K1172" i="23" s="1"/>
  <c r="L1172" i="23" s="1"/>
  <c r="N1171" i="23"/>
  <c r="M1171" i="23"/>
  <c r="J1171" i="23"/>
  <c r="K1171" i="23" s="1"/>
  <c r="L1171" i="23" s="1"/>
  <c r="N1170" i="23"/>
  <c r="M1170" i="23"/>
  <c r="J1170" i="23"/>
  <c r="K1170" i="23" s="1"/>
  <c r="L1170" i="23" s="1"/>
  <c r="N1169" i="23"/>
  <c r="M1169" i="23"/>
  <c r="J1169" i="23"/>
  <c r="K1169" i="23" s="1"/>
  <c r="L1169" i="23" s="1"/>
  <c r="N1168" i="23"/>
  <c r="M1168" i="23"/>
  <c r="J1168" i="23"/>
  <c r="K1168" i="23" s="1"/>
  <c r="L1168" i="23" s="1"/>
  <c r="N1167" i="23"/>
  <c r="M1167" i="23"/>
  <c r="J1167" i="23"/>
  <c r="K1167" i="23" s="1"/>
  <c r="L1167" i="23" s="1"/>
  <c r="N1166" i="23"/>
  <c r="M1166" i="23"/>
  <c r="J1166" i="23"/>
  <c r="K1166" i="23" s="1"/>
  <c r="L1166" i="23" s="1"/>
  <c r="N1165" i="23"/>
  <c r="M1165" i="23"/>
  <c r="J1165" i="23"/>
  <c r="K1165" i="23" s="1"/>
  <c r="L1165" i="23" s="1"/>
  <c r="N1164" i="23"/>
  <c r="M1164" i="23"/>
  <c r="J1164" i="23"/>
  <c r="K1164" i="23" s="1"/>
  <c r="L1164" i="23" s="1"/>
  <c r="N1163" i="23"/>
  <c r="M1163" i="23"/>
  <c r="J1163" i="23"/>
  <c r="K1163" i="23" s="1"/>
  <c r="L1163" i="23" s="1"/>
  <c r="N1162" i="23"/>
  <c r="M1162" i="23"/>
  <c r="J1162" i="23"/>
  <c r="K1162" i="23" s="1"/>
  <c r="L1162" i="23" s="1"/>
  <c r="N1161" i="23"/>
  <c r="M1161" i="23"/>
  <c r="J1161" i="23"/>
  <c r="K1161" i="23" s="1"/>
  <c r="L1161" i="23" s="1"/>
  <c r="N1160" i="23"/>
  <c r="M1160" i="23"/>
  <c r="J1160" i="23"/>
  <c r="K1160" i="23" s="1"/>
  <c r="L1160" i="23" s="1"/>
  <c r="N1159" i="23"/>
  <c r="M1159" i="23"/>
  <c r="J1159" i="23"/>
  <c r="K1159" i="23" s="1"/>
  <c r="L1159" i="23" s="1"/>
  <c r="N1158" i="23"/>
  <c r="M1158" i="23"/>
  <c r="J1158" i="23"/>
  <c r="K1158" i="23" s="1"/>
  <c r="L1158" i="23" s="1"/>
  <c r="N1157" i="23"/>
  <c r="M1157" i="23"/>
  <c r="J1157" i="23"/>
  <c r="K1157" i="23" s="1"/>
  <c r="L1157" i="23" s="1"/>
  <c r="N1156" i="23"/>
  <c r="M1156" i="23"/>
  <c r="J1156" i="23"/>
  <c r="K1156" i="23" s="1"/>
  <c r="L1156" i="23" s="1"/>
  <c r="N1155" i="23"/>
  <c r="M1155" i="23"/>
  <c r="J1155" i="23"/>
  <c r="K1155" i="23" s="1"/>
  <c r="L1155" i="23" s="1"/>
  <c r="N1154" i="23"/>
  <c r="M1154" i="23"/>
  <c r="J1154" i="23"/>
  <c r="K1154" i="23" s="1"/>
  <c r="L1154" i="23" s="1"/>
  <c r="N1153" i="23"/>
  <c r="M1153" i="23"/>
  <c r="J1153" i="23"/>
  <c r="K1153" i="23" s="1"/>
  <c r="L1153" i="23" s="1"/>
  <c r="N1152" i="23"/>
  <c r="M1152" i="23"/>
  <c r="J1152" i="23"/>
  <c r="K1152" i="23" s="1"/>
  <c r="L1152" i="23" s="1"/>
  <c r="N1151" i="23"/>
  <c r="M1151" i="23"/>
  <c r="J1151" i="23"/>
  <c r="K1151" i="23" s="1"/>
  <c r="L1151" i="23" s="1"/>
  <c r="N1150" i="23"/>
  <c r="M1150" i="23"/>
  <c r="J1150" i="23"/>
  <c r="K1150" i="23" s="1"/>
  <c r="L1150" i="23" s="1"/>
  <c r="N1149" i="23"/>
  <c r="M1149" i="23"/>
  <c r="J1149" i="23"/>
  <c r="K1149" i="23" s="1"/>
  <c r="L1149" i="23" s="1"/>
  <c r="N1148" i="23"/>
  <c r="M1148" i="23"/>
  <c r="J1148" i="23"/>
  <c r="K1148" i="23" s="1"/>
  <c r="L1148" i="23" s="1"/>
  <c r="N1147" i="23"/>
  <c r="M1147" i="23"/>
  <c r="J1147" i="23"/>
  <c r="K1147" i="23" s="1"/>
  <c r="L1147" i="23" s="1"/>
  <c r="N1146" i="23"/>
  <c r="M1146" i="23"/>
  <c r="J1146" i="23"/>
  <c r="K1146" i="23" s="1"/>
  <c r="L1146" i="23" s="1"/>
  <c r="N1145" i="23"/>
  <c r="M1145" i="23"/>
  <c r="J1145" i="23"/>
  <c r="K1145" i="23" s="1"/>
  <c r="L1145" i="23" s="1"/>
  <c r="N1144" i="23"/>
  <c r="M1144" i="23"/>
  <c r="J1144" i="23"/>
  <c r="K1144" i="23" s="1"/>
  <c r="L1144" i="23" s="1"/>
  <c r="N1143" i="23"/>
  <c r="M1143" i="23"/>
  <c r="J1143" i="23"/>
  <c r="K1143" i="23" s="1"/>
  <c r="L1143" i="23" s="1"/>
  <c r="N1142" i="23"/>
  <c r="M1142" i="23"/>
  <c r="J1142" i="23"/>
  <c r="K1142" i="23" s="1"/>
  <c r="L1142" i="23" s="1"/>
  <c r="N1141" i="23"/>
  <c r="M1141" i="23"/>
  <c r="J1141" i="23"/>
  <c r="K1141" i="23" s="1"/>
  <c r="L1141" i="23" s="1"/>
  <c r="N1140" i="23"/>
  <c r="M1140" i="23"/>
  <c r="J1140" i="23"/>
  <c r="K1140" i="23" s="1"/>
  <c r="L1140" i="23" s="1"/>
  <c r="N1139" i="23"/>
  <c r="M1139" i="23"/>
  <c r="J1139" i="23"/>
  <c r="K1139" i="23" s="1"/>
  <c r="L1139" i="23" s="1"/>
  <c r="N1138" i="23"/>
  <c r="M1138" i="23"/>
  <c r="J1138" i="23"/>
  <c r="K1138" i="23" s="1"/>
  <c r="L1138" i="23" s="1"/>
  <c r="N1137" i="23"/>
  <c r="M1137" i="23"/>
  <c r="J1137" i="23"/>
  <c r="K1137" i="23" s="1"/>
  <c r="L1137" i="23" s="1"/>
  <c r="N1136" i="23"/>
  <c r="M1136" i="23"/>
  <c r="J1136" i="23"/>
  <c r="K1136" i="23" s="1"/>
  <c r="L1136" i="23" s="1"/>
  <c r="N1135" i="23"/>
  <c r="M1135" i="23"/>
  <c r="J1135" i="23"/>
  <c r="K1135" i="23" s="1"/>
  <c r="L1135" i="23" s="1"/>
  <c r="N1134" i="23"/>
  <c r="M1134" i="23"/>
  <c r="J1134" i="23"/>
  <c r="K1134" i="23" s="1"/>
  <c r="L1134" i="23" s="1"/>
  <c r="N1133" i="23"/>
  <c r="M1133" i="23"/>
  <c r="J1133" i="23"/>
  <c r="K1133" i="23" s="1"/>
  <c r="L1133" i="23" s="1"/>
  <c r="N1132" i="23"/>
  <c r="M1132" i="23"/>
  <c r="J1132" i="23"/>
  <c r="K1132" i="23" s="1"/>
  <c r="L1132" i="23" s="1"/>
  <c r="N1131" i="23"/>
  <c r="M1131" i="23"/>
  <c r="J1131" i="23"/>
  <c r="K1131" i="23" s="1"/>
  <c r="L1131" i="23" s="1"/>
  <c r="N1130" i="23"/>
  <c r="M1130" i="23"/>
  <c r="J1130" i="23"/>
  <c r="K1130" i="23" s="1"/>
  <c r="L1130" i="23" s="1"/>
  <c r="N1129" i="23"/>
  <c r="M1129" i="23"/>
  <c r="J1129" i="23"/>
  <c r="K1129" i="23" s="1"/>
  <c r="L1129" i="23" s="1"/>
  <c r="N1128" i="23"/>
  <c r="M1128" i="23"/>
  <c r="J1128" i="23"/>
  <c r="K1128" i="23" s="1"/>
  <c r="L1128" i="23" s="1"/>
  <c r="N1127" i="23"/>
  <c r="M1127" i="23"/>
  <c r="J1127" i="23"/>
  <c r="K1127" i="23" s="1"/>
  <c r="L1127" i="23" s="1"/>
  <c r="N1126" i="23"/>
  <c r="M1126" i="23"/>
  <c r="J1126" i="23"/>
  <c r="K1126" i="23" s="1"/>
  <c r="L1126" i="23" s="1"/>
  <c r="N1125" i="23"/>
  <c r="M1125" i="23"/>
  <c r="J1125" i="23"/>
  <c r="K1125" i="23" s="1"/>
  <c r="L1125" i="23" s="1"/>
  <c r="N1124" i="23"/>
  <c r="M1124" i="23"/>
  <c r="J1124" i="23"/>
  <c r="K1124" i="23" s="1"/>
  <c r="L1124" i="23" s="1"/>
  <c r="N1123" i="23"/>
  <c r="M1123" i="23"/>
  <c r="J1123" i="23"/>
  <c r="K1123" i="23" s="1"/>
  <c r="L1123" i="23" s="1"/>
  <c r="N1122" i="23"/>
  <c r="M1122" i="23"/>
  <c r="J1122" i="23"/>
  <c r="K1122" i="23" s="1"/>
  <c r="L1122" i="23" s="1"/>
  <c r="N1121" i="23"/>
  <c r="M1121" i="23"/>
  <c r="J1121" i="23"/>
  <c r="K1121" i="23" s="1"/>
  <c r="L1121" i="23" s="1"/>
  <c r="N1120" i="23"/>
  <c r="M1120" i="23"/>
  <c r="J1120" i="23"/>
  <c r="K1120" i="23" s="1"/>
  <c r="L1120" i="23" s="1"/>
  <c r="N1119" i="23"/>
  <c r="M1119" i="23"/>
  <c r="J1119" i="23"/>
  <c r="K1119" i="23" s="1"/>
  <c r="L1119" i="23" s="1"/>
  <c r="N1118" i="23"/>
  <c r="M1118" i="23"/>
  <c r="J1118" i="23"/>
  <c r="K1118" i="23" s="1"/>
  <c r="L1118" i="23" s="1"/>
  <c r="N1117" i="23"/>
  <c r="M1117" i="23"/>
  <c r="J1117" i="23"/>
  <c r="K1117" i="23" s="1"/>
  <c r="L1117" i="23" s="1"/>
  <c r="N1116" i="23"/>
  <c r="M1116" i="23"/>
  <c r="J1116" i="23"/>
  <c r="K1116" i="23" s="1"/>
  <c r="L1116" i="23" s="1"/>
  <c r="N1115" i="23"/>
  <c r="M1115" i="23"/>
  <c r="J1115" i="23"/>
  <c r="K1115" i="23" s="1"/>
  <c r="L1115" i="23" s="1"/>
  <c r="N1114" i="23"/>
  <c r="M1114" i="23"/>
  <c r="J1114" i="23"/>
  <c r="K1114" i="23" s="1"/>
  <c r="L1114" i="23" s="1"/>
  <c r="N1113" i="23"/>
  <c r="M1113" i="23"/>
  <c r="J1113" i="23"/>
  <c r="K1113" i="23" s="1"/>
  <c r="L1113" i="23" s="1"/>
  <c r="N1112" i="23"/>
  <c r="M1112" i="23"/>
  <c r="J1112" i="23"/>
  <c r="K1112" i="23" s="1"/>
  <c r="L1112" i="23" s="1"/>
  <c r="N1111" i="23"/>
  <c r="M1111" i="23"/>
  <c r="J1111" i="23"/>
  <c r="K1111" i="23" s="1"/>
  <c r="L1111" i="23" s="1"/>
  <c r="N1110" i="23"/>
  <c r="M1110" i="23"/>
  <c r="J1110" i="23"/>
  <c r="K1110" i="23" s="1"/>
  <c r="L1110" i="23" s="1"/>
  <c r="N1109" i="23"/>
  <c r="M1109" i="23"/>
  <c r="J1109" i="23"/>
  <c r="K1109" i="23" s="1"/>
  <c r="L1109" i="23" s="1"/>
  <c r="N1108" i="23"/>
  <c r="M1108" i="23"/>
  <c r="J1108" i="23"/>
  <c r="K1108" i="23" s="1"/>
  <c r="L1108" i="23" s="1"/>
  <c r="N1107" i="23"/>
  <c r="M1107" i="23"/>
  <c r="J1107" i="23"/>
  <c r="K1107" i="23" s="1"/>
  <c r="L1107" i="23" s="1"/>
  <c r="N1106" i="23"/>
  <c r="M1106" i="23"/>
  <c r="J1106" i="23"/>
  <c r="K1106" i="23" s="1"/>
  <c r="L1106" i="23" s="1"/>
  <c r="N1105" i="23"/>
  <c r="M1105" i="23"/>
  <c r="J1105" i="23"/>
  <c r="K1105" i="23" s="1"/>
  <c r="L1105" i="23" s="1"/>
  <c r="N1104" i="23"/>
  <c r="M1104" i="23"/>
  <c r="J1104" i="23"/>
  <c r="K1104" i="23" s="1"/>
  <c r="L1104" i="23" s="1"/>
  <c r="N1103" i="23"/>
  <c r="M1103" i="23"/>
  <c r="J1103" i="23"/>
  <c r="K1103" i="23" s="1"/>
  <c r="L1103" i="23" s="1"/>
  <c r="N1102" i="23"/>
  <c r="M1102" i="23"/>
  <c r="J1102" i="23"/>
  <c r="K1102" i="23" s="1"/>
  <c r="L1102" i="23" s="1"/>
  <c r="N1101" i="23"/>
  <c r="M1101" i="23"/>
  <c r="J1101" i="23"/>
  <c r="K1101" i="23" s="1"/>
  <c r="L1101" i="23" s="1"/>
  <c r="N1100" i="23"/>
  <c r="M1100" i="23"/>
  <c r="J1100" i="23"/>
  <c r="K1100" i="23" s="1"/>
  <c r="L1100" i="23" s="1"/>
  <c r="N1099" i="23"/>
  <c r="M1099" i="23"/>
  <c r="J1099" i="23"/>
  <c r="K1099" i="23" s="1"/>
  <c r="L1099" i="23" s="1"/>
  <c r="N1098" i="23"/>
  <c r="M1098" i="23"/>
  <c r="J1098" i="23"/>
  <c r="K1098" i="23" s="1"/>
  <c r="L1098" i="23" s="1"/>
  <c r="N1097" i="23"/>
  <c r="M1097" i="23"/>
  <c r="J1097" i="23"/>
  <c r="K1097" i="23" s="1"/>
  <c r="L1097" i="23" s="1"/>
  <c r="N1096" i="23"/>
  <c r="M1096" i="23"/>
  <c r="J1096" i="23"/>
  <c r="K1096" i="23" s="1"/>
  <c r="L1096" i="23" s="1"/>
  <c r="N1095" i="23"/>
  <c r="M1095" i="23"/>
  <c r="J1095" i="23"/>
  <c r="K1095" i="23" s="1"/>
  <c r="L1095" i="23" s="1"/>
  <c r="N1094" i="23"/>
  <c r="M1094" i="23"/>
  <c r="J1094" i="23"/>
  <c r="K1094" i="23" s="1"/>
  <c r="L1094" i="23" s="1"/>
  <c r="N1093" i="23"/>
  <c r="M1093" i="23"/>
  <c r="J1093" i="23"/>
  <c r="K1093" i="23" s="1"/>
  <c r="L1093" i="23" s="1"/>
  <c r="N1092" i="23"/>
  <c r="M1092" i="23"/>
  <c r="J1092" i="23"/>
  <c r="K1092" i="23" s="1"/>
  <c r="L1092" i="23" s="1"/>
  <c r="N1091" i="23"/>
  <c r="M1091" i="23"/>
  <c r="J1091" i="23"/>
  <c r="K1091" i="23" s="1"/>
  <c r="L1091" i="23" s="1"/>
  <c r="N1090" i="23"/>
  <c r="M1090" i="23"/>
  <c r="J1090" i="23"/>
  <c r="K1090" i="23" s="1"/>
  <c r="L1090" i="23" s="1"/>
  <c r="N1089" i="23"/>
  <c r="M1089" i="23"/>
  <c r="J1089" i="23"/>
  <c r="K1089" i="23" s="1"/>
  <c r="L1089" i="23" s="1"/>
  <c r="N1088" i="23"/>
  <c r="M1088" i="23"/>
  <c r="J1088" i="23"/>
  <c r="K1088" i="23" s="1"/>
  <c r="L1088" i="23" s="1"/>
  <c r="N1087" i="23"/>
  <c r="M1087" i="23"/>
  <c r="J1087" i="23"/>
  <c r="K1087" i="23" s="1"/>
  <c r="L1087" i="23" s="1"/>
  <c r="N1086" i="23"/>
  <c r="M1086" i="23"/>
  <c r="J1086" i="23"/>
  <c r="K1086" i="23" s="1"/>
  <c r="L1086" i="23" s="1"/>
  <c r="N1085" i="23"/>
  <c r="M1085" i="23"/>
  <c r="J1085" i="23"/>
  <c r="K1085" i="23" s="1"/>
  <c r="L1085" i="23" s="1"/>
  <c r="N1084" i="23"/>
  <c r="M1084" i="23"/>
  <c r="J1084" i="23"/>
  <c r="K1084" i="23" s="1"/>
  <c r="L1084" i="23" s="1"/>
  <c r="N1083" i="23"/>
  <c r="M1083" i="23"/>
  <c r="J1083" i="23"/>
  <c r="K1083" i="23" s="1"/>
  <c r="L1083" i="23" s="1"/>
  <c r="N1082" i="23"/>
  <c r="M1082" i="23"/>
  <c r="J1082" i="23"/>
  <c r="K1082" i="23" s="1"/>
  <c r="L1082" i="23" s="1"/>
  <c r="N1081" i="23"/>
  <c r="M1081" i="23"/>
  <c r="J1081" i="23"/>
  <c r="K1081" i="23" s="1"/>
  <c r="L1081" i="23" s="1"/>
  <c r="N1080" i="23"/>
  <c r="M1080" i="23"/>
  <c r="J1080" i="23"/>
  <c r="K1080" i="23" s="1"/>
  <c r="L1080" i="23" s="1"/>
  <c r="N1079" i="23"/>
  <c r="M1079" i="23"/>
  <c r="J1079" i="23"/>
  <c r="K1079" i="23" s="1"/>
  <c r="L1079" i="23" s="1"/>
  <c r="N1078" i="23"/>
  <c r="M1078" i="23"/>
  <c r="J1078" i="23"/>
  <c r="K1078" i="23" s="1"/>
  <c r="L1078" i="23" s="1"/>
  <c r="N1077" i="23"/>
  <c r="M1077" i="23"/>
  <c r="J1077" i="23"/>
  <c r="K1077" i="23" s="1"/>
  <c r="L1077" i="23" s="1"/>
  <c r="N1076" i="23"/>
  <c r="M1076" i="23"/>
  <c r="J1076" i="23"/>
  <c r="K1076" i="23" s="1"/>
  <c r="L1076" i="23" s="1"/>
  <c r="N1075" i="23"/>
  <c r="M1075" i="23"/>
  <c r="J1075" i="23"/>
  <c r="K1075" i="23" s="1"/>
  <c r="L1075" i="23" s="1"/>
  <c r="N1074" i="23"/>
  <c r="M1074" i="23"/>
  <c r="J1074" i="23"/>
  <c r="K1074" i="23" s="1"/>
  <c r="L1074" i="23" s="1"/>
  <c r="N1073" i="23"/>
  <c r="M1073" i="23"/>
  <c r="J1073" i="23"/>
  <c r="K1073" i="23" s="1"/>
  <c r="L1073" i="23" s="1"/>
  <c r="N1072" i="23"/>
  <c r="M1072" i="23"/>
  <c r="J1072" i="23"/>
  <c r="K1072" i="23" s="1"/>
  <c r="L1072" i="23" s="1"/>
  <c r="N1071" i="23"/>
  <c r="M1071" i="23"/>
  <c r="J1071" i="23"/>
  <c r="K1071" i="23" s="1"/>
  <c r="L1071" i="23" s="1"/>
  <c r="N1070" i="23"/>
  <c r="M1070" i="23"/>
  <c r="J1070" i="23"/>
  <c r="K1070" i="23" s="1"/>
  <c r="L1070" i="23" s="1"/>
  <c r="N1069" i="23"/>
  <c r="M1069" i="23"/>
  <c r="J1069" i="23"/>
  <c r="K1069" i="23" s="1"/>
  <c r="L1069" i="23" s="1"/>
  <c r="N1068" i="23"/>
  <c r="M1068" i="23"/>
  <c r="J1068" i="23"/>
  <c r="K1068" i="23" s="1"/>
  <c r="L1068" i="23" s="1"/>
  <c r="N1067" i="23"/>
  <c r="M1067" i="23"/>
  <c r="J1067" i="23"/>
  <c r="K1067" i="23" s="1"/>
  <c r="L1067" i="23" s="1"/>
  <c r="N1066" i="23"/>
  <c r="M1066" i="23"/>
  <c r="J1066" i="23"/>
  <c r="K1066" i="23" s="1"/>
  <c r="L1066" i="23" s="1"/>
  <c r="N1065" i="23"/>
  <c r="M1065" i="23"/>
  <c r="J1065" i="23"/>
  <c r="K1065" i="23" s="1"/>
  <c r="L1065" i="23" s="1"/>
  <c r="N1064" i="23"/>
  <c r="M1064" i="23"/>
  <c r="J1064" i="23"/>
  <c r="K1064" i="23" s="1"/>
  <c r="L1064" i="23" s="1"/>
  <c r="N1063" i="23"/>
  <c r="M1063" i="23"/>
  <c r="J1063" i="23"/>
  <c r="K1063" i="23" s="1"/>
  <c r="L1063" i="23" s="1"/>
  <c r="N1062" i="23"/>
  <c r="M1062" i="23"/>
  <c r="J1062" i="23"/>
  <c r="K1062" i="23" s="1"/>
  <c r="L1062" i="23" s="1"/>
  <c r="N1061" i="23"/>
  <c r="M1061" i="23"/>
  <c r="J1061" i="23"/>
  <c r="K1061" i="23" s="1"/>
  <c r="L1061" i="23" s="1"/>
  <c r="N1060" i="23"/>
  <c r="M1060" i="23"/>
  <c r="J1060" i="23"/>
  <c r="K1060" i="23" s="1"/>
  <c r="L1060" i="23" s="1"/>
  <c r="N1059" i="23"/>
  <c r="M1059" i="23"/>
  <c r="J1059" i="23"/>
  <c r="K1059" i="23" s="1"/>
  <c r="L1059" i="23" s="1"/>
  <c r="N1058" i="23"/>
  <c r="M1058" i="23"/>
  <c r="J1058" i="23"/>
  <c r="K1058" i="23" s="1"/>
  <c r="L1058" i="23" s="1"/>
  <c r="N1057" i="23"/>
  <c r="M1057" i="23"/>
  <c r="J1057" i="23"/>
  <c r="K1057" i="23" s="1"/>
  <c r="L1057" i="23" s="1"/>
  <c r="N1056" i="23"/>
  <c r="M1056" i="23"/>
  <c r="J1056" i="23"/>
  <c r="K1056" i="23" s="1"/>
  <c r="L1056" i="23" s="1"/>
  <c r="N1055" i="23"/>
  <c r="M1055" i="23"/>
  <c r="J1055" i="23"/>
  <c r="K1055" i="23" s="1"/>
  <c r="L1055" i="23" s="1"/>
  <c r="N1054" i="23"/>
  <c r="M1054" i="23"/>
  <c r="J1054" i="23"/>
  <c r="K1054" i="23" s="1"/>
  <c r="L1054" i="23" s="1"/>
  <c r="N1053" i="23"/>
  <c r="M1053" i="23"/>
  <c r="J1053" i="23"/>
  <c r="K1053" i="23" s="1"/>
  <c r="L1053" i="23" s="1"/>
  <c r="N1052" i="23"/>
  <c r="M1052" i="23"/>
  <c r="J1052" i="23"/>
  <c r="K1052" i="23" s="1"/>
  <c r="L1052" i="23" s="1"/>
  <c r="N1051" i="23"/>
  <c r="M1051" i="23"/>
  <c r="J1051" i="23"/>
  <c r="K1051" i="23" s="1"/>
  <c r="L1051" i="23" s="1"/>
  <c r="N1050" i="23"/>
  <c r="M1050" i="23"/>
  <c r="J1050" i="23"/>
  <c r="K1050" i="23" s="1"/>
  <c r="L1050" i="23" s="1"/>
  <c r="N1049" i="23"/>
  <c r="M1049" i="23"/>
  <c r="J1049" i="23"/>
  <c r="K1049" i="23" s="1"/>
  <c r="L1049" i="23" s="1"/>
  <c r="N1048" i="23"/>
  <c r="M1048" i="23"/>
  <c r="J1048" i="23"/>
  <c r="K1048" i="23" s="1"/>
  <c r="L1048" i="23" s="1"/>
  <c r="N1047" i="23"/>
  <c r="M1047" i="23"/>
  <c r="J1047" i="23"/>
  <c r="K1047" i="23" s="1"/>
  <c r="L1047" i="23" s="1"/>
  <c r="N1046" i="23"/>
  <c r="M1046" i="23"/>
  <c r="J1046" i="23"/>
  <c r="K1046" i="23" s="1"/>
  <c r="L1046" i="23" s="1"/>
  <c r="N1045" i="23"/>
  <c r="M1045" i="23"/>
  <c r="J1045" i="23"/>
  <c r="K1045" i="23" s="1"/>
  <c r="L1045" i="23" s="1"/>
  <c r="N1044" i="23"/>
  <c r="M1044" i="23"/>
  <c r="J1044" i="23"/>
  <c r="K1044" i="23" s="1"/>
  <c r="L1044" i="23" s="1"/>
  <c r="N1043" i="23"/>
  <c r="M1043" i="23"/>
  <c r="J1043" i="23"/>
  <c r="K1043" i="23" s="1"/>
  <c r="L1043" i="23" s="1"/>
  <c r="N1042" i="23"/>
  <c r="M1042" i="23"/>
  <c r="J1042" i="23"/>
  <c r="K1042" i="23" s="1"/>
  <c r="L1042" i="23" s="1"/>
  <c r="N1041" i="23"/>
  <c r="M1041" i="23"/>
  <c r="J1041" i="23"/>
  <c r="K1041" i="23" s="1"/>
  <c r="L1041" i="23" s="1"/>
  <c r="N1040" i="23"/>
  <c r="M1040" i="23"/>
  <c r="J1040" i="23"/>
  <c r="K1040" i="23" s="1"/>
  <c r="L1040" i="23" s="1"/>
  <c r="N1039" i="23"/>
  <c r="M1039" i="23"/>
  <c r="J1039" i="23"/>
  <c r="K1039" i="23" s="1"/>
  <c r="L1039" i="23" s="1"/>
  <c r="N1038" i="23"/>
  <c r="M1038" i="23"/>
  <c r="J1038" i="23"/>
  <c r="K1038" i="23" s="1"/>
  <c r="L1038" i="23" s="1"/>
  <c r="N1037" i="23"/>
  <c r="M1037" i="23"/>
  <c r="J1037" i="23"/>
  <c r="K1037" i="23" s="1"/>
  <c r="L1037" i="23" s="1"/>
  <c r="N1036" i="23"/>
  <c r="M1036" i="23"/>
  <c r="J1036" i="23"/>
  <c r="K1036" i="23" s="1"/>
  <c r="L1036" i="23" s="1"/>
  <c r="N1035" i="23"/>
  <c r="M1035" i="23"/>
  <c r="J1035" i="23"/>
  <c r="K1035" i="23" s="1"/>
  <c r="L1035" i="23" s="1"/>
  <c r="N1034" i="23"/>
  <c r="M1034" i="23"/>
  <c r="J1034" i="23"/>
  <c r="K1034" i="23" s="1"/>
  <c r="L1034" i="23" s="1"/>
  <c r="N1033" i="23"/>
  <c r="M1033" i="23"/>
  <c r="J1033" i="23"/>
  <c r="K1033" i="23" s="1"/>
  <c r="L1033" i="23" s="1"/>
  <c r="N1032" i="23"/>
  <c r="M1032" i="23"/>
  <c r="J1032" i="23"/>
  <c r="K1032" i="23" s="1"/>
  <c r="L1032" i="23" s="1"/>
  <c r="N1031" i="23"/>
  <c r="M1031" i="23"/>
  <c r="J1031" i="23"/>
  <c r="K1031" i="23" s="1"/>
  <c r="L1031" i="23" s="1"/>
  <c r="N1030" i="23"/>
  <c r="M1030" i="23"/>
  <c r="J1030" i="23"/>
  <c r="K1030" i="23" s="1"/>
  <c r="L1030" i="23" s="1"/>
  <c r="N1029" i="23"/>
  <c r="M1029" i="23"/>
  <c r="J1029" i="23"/>
  <c r="K1029" i="23" s="1"/>
  <c r="L1029" i="23" s="1"/>
  <c r="N1028" i="23"/>
  <c r="M1028" i="23"/>
  <c r="J1028" i="23"/>
  <c r="K1028" i="23" s="1"/>
  <c r="L1028" i="23" s="1"/>
  <c r="N1027" i="23"/>
  <c r="M1027" i="23"/>
  <c r="J1027" i="23"/>
  <c r="K1027" i="23" s="1"/>
  <c r="L1027" i="23" s="1"/>
  <c r="N1026" i="23"/>
  <c r="M1026" i="23"/>
  <c r="J1026" i="23"/>
  <c r="K1026" i="23" s="1"/>
  <c r="L1026" i="23" s="1"/>
  <c r="N1025" i="23"/>
  <c r="M1025" i="23"/>
  <c r="J1025" i="23"/>
  <c r="K1025" i="23" s="1"/>
  <c r="L1025" i="23" s="1"/>
  <c r="N1024" i="23"/>
  <c r="M1024" i="23"/>
  <c r="J1024" i="23"/>
  <c r="K1024" i="23" s="1"/>
  <c r="L1024" i="23" s="1"/>
  <c r="N1023" i="23"/>
  <c r="M1023" i="23"/>
  <c r="J1023" i="23"/>
  <c r="K1023" i="23" s="1"/>
  <c r="L1023" i="23" s="1"/>
  <c r="N1022" i="23"/>
  <c r="M1022" i="23"/>
  <c r="J1022" i="23"/>
  <c r="K1022" i="23" s="1"/>
  <c r="L1022" i="23" s="1"/>
  <c r="N1021" i="23"/>
  <c r="M1021" i="23"/>
  <c r="J1021" i="23"/>
  <c r="K1021" i="23" s="1"/>
  <c r="L1021" i="23" s="1"/>
  <c r="N1020" i="23"/>
  <c r="M1020" i="23"/>
  <c r="J1020" i="23"/>
  <c r="K1020" i="23" s="1"/>
  <c r="L1020" i="23" s="1"/>
  <c r="N1019" i="23"/>
  <c r="M1019" i="23"/>
  <c r="J1019" i="23"/>
  <c r="K1019" i="23" s="1"/>
  <c r="L1019" i="23" s="1"/>
  <c r="N1018" i="23"/>
  <c r="M1018" i="23"/>
  <c r="J1018" i="23"/>
  <c r="K1018" i="23" s="1"/>
  <c r="L1018" i="23" s="1"/>
  <c r="N1017" i="23"/>
  <c r="M1017" i="23"/>
  <c r="J1017" i="23"/>
  <c r="K1017" i="23" s="1"/>
  <c r="L1017" i="23" s="1"/>
  <c r="N1016" i="23"/>
  <c r="M1016" i="23"/>
  <c r="J1016" i="23"/>
  <c r="K1016" i="23" s="1"/>
  <c r="L1016" i="23" s="1"/>
  <c r="N1015" i="23"/>
  <c r="M1015" i="23"/>
  <c r="J1015" i="23"/>
  <c r="K1015" i="23" s="1"/>
  <c r="L1015" i="23" s="1"/>
  <c r="N1014" i="23"/>
  <c r="M1014" i="23"/>
  <c r="J1014" i="23"/>
  <c r="K1014" i="23" s="1"/>
  <c r="L1014" i="23" s="1"/>
  <c r="N1013" i="23"/>
  <c r="M1013" i="23"/>
  <c r="J1013" i="23"/>
  <c r="K1013" i="23" s="1"/>
  <c r="L1013" i="23" s="1"/>
  <c r="N1012" i="23"/>
  <c r="M1012" i="23"/>
  <c r="J1012" i="23"/>
  <c r="K1012" i="23" s="1"/>
  <c r="L1012" i="23" s="1"/>
  <c r="N1011" i="23"/>
  <c r="M1011" i="23"/>
  <c r="J1011" i="23"/>
  <c r="K1011" i="23" s="1"/>
  <c r="L1011" i="23" s="1"/>
  <c r="N1010" i="23"/>
  <c r="M1010" i="23"/>
  <c r="J1010" i="23"/>
  <c r="K1010" i="23" s="1"/>
  <c r="L1010" i="23" s="1"/>
  <c r="N1009" i="23"/>
  <c r="M1009" i="23"/>
  <c r="J1009" i="23"/>
  <c r="K1009" i="23" s="1"/>
  <c r="L1009" i="23" s="1"/>
  <c r="N1008" i="23"/>
  <c r="M1008" i="23"/>
  <c r="J1008" i="23"/>
  <c r="K1008" i="23" s="1"/>
  <c r="L1008" i="23" s="1"/>
  <c r="N1007" i="23"/>
  <c r="M1007" i="23"/>
  <c r="J1007" i="23"/>
  <c r="K1007" i="23" s="1"/>
  <c r="L1007" i="23" s="1"/>
  <c r="N1006" i="23"/>
  <c r="M1006" i="23"/>
  <c r="J1006" i="23"/>
  <c r="K1006" i="23" s="1"/>
  <c r="L1006" i="23" s="1"/>
  <c r="N1005" i="23"/>
  <c r="M1005" i="23"/>
  <c r="J1005" i="23"/>
  <c r="K1005" i="23" s="1"/>
  <c r="L1005" i="23" s="1"/>
  <c r="N1004" i="23"/>
  <c r="M1004" i="23"/>
  <c r="J1004" i="23"/>
  <c r="K1004" i="23" s="1"/>
  <c r="L1004" i="23" s="1"/>
  <c r="N1003" i="23"/>
  <c r="M1003" i="23"/>
  <c r="J1003" i="23"/>
  <c r="K1003" i="23" s="1"/>
  <c r="L1003" i="23" s="1"/>
  <c r="N1002" i="23"/>
  <c r="M1002" i="23"/>
  <c r="J1002" i="23"/>
  <c r="K1002" i="23" s="1"/>
  <c r="L1002" i="23" s="1"/>
  <c r="N1001" i="23"/>
  <c r="M1001" i="23"/>
  <c r="J1001" i="23"/>
  <c r="K1001" i="23" s="1"/>
  <c r="L1001" i="23" s="1"/>
  <c r="N1000" i="23"/>
  <c r="M1000" i="23"/>
  <c r="J1000" i="23"/>
  <c r="K1000" i="23" s="1"/>
  <c r="L1000" i="23" s="1"/>
  <c r="N999" i="23"/>
  <c r="M999" i="23"/>
  <c r="J999" i="23"/>
  <c r="K999" i="23" s="1"/>
  <c r="L999" i="23" s="1"/>
  <c r="N998" i="23"/>
  <c r="M998" i="23"/>
  <c r="J998" i="23"/>
  <c r="K998" i="23" s="1"/>
  <c r="L998" i="23" s="1"/>
  <c r="N997" i="23"/>
  <c r="M997" i="23"/>
  <c r="J997" i="23"/>
  <c r="K997" i="23" s="1"/>
  <c r="L997" i="23" s="1"/>
  <c r="N996" i="23"/>
  <c r="M996" i="23"/>
  <c r="J996" i="23"/>
  <c r="K996" i="23" s="1"/>
  <c r="L996" i="23" s="1"/>
  <c r="N995" i="23"/>
  <c r="M995" i="23"/>
  <c r="J995" i="23"/>
  <c r="K995" i="23" s="1"/>
  <c r="L995" i="23" s="1"/>
  <c r="N994" i="23"/>
  <c r="M994" i="23"/>
  <c r="J994" i="23"/>
  <c r="K994" i="23" s="1"/>
  <c r="L994" i="23" s="1"/>
  <c r="N993" i="23"/>
  <c r="M993" i="23"/>
  <c r="J993" i="23"/>
  <c r="K993" i="23" s="1"/>
  <c r="L993" i="23" s="1"/>
  <c r="N992" i="23"/>
  <c r="M992" i="23"/>
  <c r="J992" i="23"/>
  <c r="K992" i="23" s="1"/>
  <c r="L992" i="23" s="1"/>
  <c r="N991" i="23"/>
  <c r="M991" i="23"/>
  <c r="J991" i="23"/>
  <c r="K991" i="23" s="1"/>
  <c r="L991" i="23" s="1"/>
  <c r="N990" i="23"/>
  <c r="M990" i="23"/>
  <c r="J990" i="23"/>
  <c r="K990" i="23" s="1"/>
  <c r="L990" i="23" s="1"/>
  <c r="N989" i="23"/>
  <c r="M989" i="23"/>
  <c r="J989" i="23"/>
  <c r="K989" i="23" s="1"/>
  <c r="L989" i="23" s="1"/>
  <c r="N988" i="23"/>
  <c r="M988" i="23"/>
  <c r="J988" i="23"/>
  <c r="K988" i="23" s="1"/>
  <c r="L988" i="23" s="1"/>
  <c r="N987" i="23"/>
  <c r="M987" i="23"/>
  <c r="J987" i="23"/>
  <c r="K987" i="23" s="1"/>
  <c r="L987" i="23" s="1"/>
  <c r="N986" i="23"/>
  <c r="M986" i="23"/>
  <c r="J986" i="23"/>
  <c r="K986" i="23" s="1"/>
  <c r="L986" i="23" s="1"/>
  <c r="N985" i="23"/>
  <c r="M985" i="23"/>
  <c r="J985" i="23"/>
  <c r="K985" i="23" s="1"/>
  <c r="L985" i="23" s="1"/>
  <c r="N984" i="23"/>
  <c r="M984" i="23"/>
  <c r="J984" i="23"/>
  <c r="K984" i="23" s="1"/>
  <c r="L984" i="23" s="1"/>
  <c r="N983" i="23"/>
  <c r="M983" i="23"/>
  <c r="J983" i="23"/>
  <c r="K983" i="23" s="1"/>
  <c r="L983" i="23" s="1"/>
  <c r="N982" i="23"/>
  <c r="M982" i="23"/>
  <c r="J982" i="23"/>
  <c r="K982" i="23" s="1"/>
  <c r="L982" i="23" s="1"/>
  <c r="N981" i="23"/>
  <c r="M981" i="23"/>
  <c r="J981" i="23"/>
  <c r="K981" i="23" s="1"/>
  <c r="L981" i="23" s="1"/>
  <c r="N980" i="23"/>
  <c r="M980" i="23"/>
  <c r="J980" i="23"/>
  <c r="K980" i="23" s="1"/>
  <c r="L980" i="23" s="1"/>
  <c r="N979" i="23"/>
  <c r="M979" i="23"/>
  <c r="J979" i="23"/>
  <c r="K979" i="23" s="1"/>
  <c r="L979" i="23" s="1"/>
  <c r="N978" i="23"/>
  <c r="M978" i="23"/>
  <c r="J978" i="23"/>
  <c r="K978" i="23" s="1"/>
  <c r="L978" i="23" s="1"/>
  <c r="N977" i="23"/>
  <c r="M977" i="23"/>
  <c r="J977" i="23"/>
  <c r="K977" i="23" s="1"/>
  <c r="L977" i="23" s="1"/>
  <c r="N976" i="23"/>
  <c r="M976" i="23"/>
  <c r="J976" i="23"/>
  <c r="K976" i="23" s="1"/>
  <c r="L976" i="23" s="1"/>
  <c r="N975" i="23"/>
  <c r="M975" i="23"/>
  <c r="J975" i="23"/>
  <c r="K975" i="23" s="1"/>
  <c r="L975" i="23" s="1"/>
  <c r="N974" i="23"/>
  <c r="M974" i="23"/>
  <c r="J974" i="23"/>
  <c r="K974" i="23" s="1"/>
  <c r="L974" i="23" s="1"/>
  <c r="N973" i="23"/>
  <c r="M973" i="23"/>
  <c r="J973" i="23"/>
  <c r="K973" i="23" s="1"/>
  <c r="L973" i="23" s="1"/>
  <c r="N972" i="23"/>
  <c r="M972" i="23"/>
  <c r="J972" i="23"/>
  <c r="K972" i="23" s="1"/>
  <c r="L972" i="23" s="1"/>
  <c r="N971" i="23"/>
  <c r="M971" i="23"/>
  <c r="J971" i="23"/>
  <c r="K971" i="23" s="1"/>
  <c r="L971" i="23" s="1"/>
  <c r="N970" i="23"/>
  <c r="M970" i="23"/>
  <c r="J970" i="23"/>
  <c r="K970" i="23" s="1"/>
  <c r="L970" i="23" s="1"/>
  <c r="N969" i="23"/>
  <c r="M969" i="23"/>
  <c r="J969" i="23"/>
  <c r="K969" i="23" s="1"/>
  <c r="L969" i="23" s="1"/>
  <c r="N968" i="23"/>
  <c r="M968" i="23"/>
  <c r="J968" i="23"/>
  <c r="K968" i="23" s="1"/>
  <c r="L968" i="23" s="1"/>
  <c r="N967" i="23"/>
  <c r="M967" i="23"/>
  <c r="J967" i="23"/>
  <c r="K967" i="23" s="1"/>
  <c r="L967" i="23" s="1"/>
  <c r="N966" i="23"/>
  <c r="M966" i="23"/>
  <c r="J966" i="23"/>
  <c r="K966" i="23" s="1"/>
  <c r="L966" i="23" s="1"/>
  <c r="N965" i="23"/>
  <c r="M965" i="23"/>
  <c r="J965" i="23"/>
  <c r="K965" i="23" s="1"/>
  <c r="L965" i="23" s="1"/>
  <c r="N964" i="23"/>
  <c r="M964" i="23"/>
  <c r="J964" i="23"/>
  <c r="K964" i="23" s="1"/>
  <c r="L964" i="23" s="1"/>
  <c r="N963" i="23"/>
  <c r="M963" i="23"/>
  <c r="J963" i="23"/>
  <c r="K963" i="23" s="1"/>
  <c r="L963" i="23" s="1"/>
  <c r="N962" i="23"/>
  <c r="M962" i="23"/>
  <c r="J962" i="23"/>
  <c r="K962" i="23" s="1"/>
  <c r="L962" i="23" s="1"/>
  <c r="N961" i="23"/>
  <c r="M961" i="23"/>
  <c r="J961" i="23"/>
  <c r="K961" i="23" s="1"/>
  <c r="L961" i="23" s="1"/>
  <c r="N960" i="23"/>
  <c r="M960" i="23"/>
  <c r="J960" i="23"/>
  <c r="K960" i="23" s="1"/>
  <c r="L960" i="23" s="1"/>
  <c r="N959" i="23"/>
  <c r="M959" i="23"/>
  <c r="J959" i="23"/>
  <c r="K959" i="23" s="1"/>
  <c r="L959" i="23" s="1"/>
  <c r="N958" i="23"/>
  <c r="M958" i="23"/>
  <c r="J958" i="23"/>
  <c r="K958" i="23" s="1"/>
  <c r="L958" i="23" s="1"/>
  <c r="N957" i="23"/>
  <c r="M957" i="23"/>
  <c r="J957" i="23"/>
  <c r="K957" i="23" s="1"/>
  <c r="L957" i="23" s="1"/>
  <c r="N956" i="23"/>
  <c r="M956" i="23"/>
  <c r="J956" i="23"/>
  <c r="K956" i="23" s="1"/>
  <c r="L956" i="23" s="1"/>
  <c r="N955" i="23"/>
  <c r="M955" i="23"/>
  <c r="J955" i="23"/>
  <c r="K955" i="23" s="1"/>
  <c r="L955" i="23" s="1"/>
  <c r="N954" i="23"/>
  <c r="M954" i="23"/>
  <c r="J954" i="23"/>
  <c r="K954" i="23" s="1"/>
  <c r="L954" i="23" s="1"/>
  <c r="N953" i="23"/>
  <c r="M953" i="23"/>
  <c r="J953" i="23"/>
  <c r="K953" i="23" s="1"/>
  <c r="L953" i="23" s="1"/>
  <c r="N952" i="23"/>
  <c r="M952" i="23"/>
  <c r="J952" i="23"/>
  <c r="K952" i="23" s="1"/>
  <c r="L952" i="23" s="1"/>
  <c r="N951" i="23"/>
  <c r="M951" i="23"/>
  <c r="J951" i="23"/>
  <c r="K951" i="23" s="1"/>
  <c r="L951" i="23" s="1"/>
  <c r="N950" i="23"/>
  <c r="M950" i="23"/>
  <c r="J950" i="23"/>
  <c r="K950" i="23" s="1"/>
  <c r="L950" i="23" s="1"/>
  <c r="N949" i="23"/>
  <c r="M949" i="23"/>
  <c r="J949" i="23"/>
  <c r="K949" i="23" s="1"/>
  <c r="L949" i="23" s="1"/>
  <c r="N948" i="23"/>
  <c r="M948" i="23"/>
  <c r="J948" i="23"/>
  <c r="K948" i="23" s="1"/>
  <c r="L948" i="23" s="1"/>
  <c r="N947" i="23"/>
  <c r="M947" i="23"/>
  <c r="J947" i="23"/>
  <c r="K947" i="23" s="1"/>
  <c r="L947" i="23" s="1"/>
  <c r="N946" i="23"/>
  <c r="M946" i="23"/>
  <c r="J946" i="23"/>
  <c r="K946" i="23" s="1"/>
  <c r="L946" i="23" s="1"/>
  <c r="N945" i="23"/>
  <c r="M945" i="23"/>
  <c r="J945" i="23"/>
  <c r="K945" i="23" s="1"/>
  <c r="L945" i="23" s="1"/>
  <c r="N944" i="23"/>
  <c r="M944" i="23"/>
  <c r="J944" i="23"/>
  <c r="K944" i="23" s="1"/>
  <c r="L944" i="23" s="1"/>
  <c r="N943" i="23"/>
  <c r="M943" i="23"/>
  <c r="J943" i="23"/>
  <c r="K943" i="23" s="1"/>
  <c r="L943" i="23" s="1"/>
  <c r="N942" i="23"/>
  <c r="M942" i="23"/>
  <c r="J942" i="23"/>
  <c r="K942" i="23" s="1"/>
  <c r="L942" i="23" s="1"/>
  <c r="N941" i="23"/>
  <c r="M941" i="23"/>
  <c r="J941" i="23"/>
  <c r="K941" i="23" s="1"/>
  <c r="L941" i="23" s="1"/>
  <c r="N940" i="23"/>
  <c r="M940" i="23"/>
  <c r="J940" i="23"/>
  <c r="K940" i="23" s="1"/>
  <c r="L940" i="23" s="1"/>
  <c r="N939" i="23"/>
  <c r="M939" i="23"/>
  <c r="J939" i="23"/>
  <c r="K939" i="23" s="1"/>
  <c r="L939" i="23" s="1"/>
  <c r="N938" i="23"/>
  <c r="M938" i="23"/>
  <c r="J938" i="23"/>
  <c r="K938" i="23" s="1"/>
  <c r="L938" i="23" s="1"/>
  <c r="N937" i="23"/>
  <c r="M937" i="23"/>
  <c r="J937" i="23"/>
  <c r="K937" i="23" s="1"/>
  <c r="L937" i="23" s="1"/>
  <c r="N936" i="23"/>
  <c r="M936" i="23"/>
  <c r="J936" i="23"/>
  <c r="K936" i="23" s="1"/>
  <c r="L936" i="23" s="1"/>
  <c r="N935" i="23"/>
  <c r="M935" i="23"/>
  <c r="J935" i="23"/>
  <c r="K935" i="23" s="1"/>
  <c r="L935" i="23" s="1"/>
  <c r="N934" i="23"/>
  <c r="M934" i="23"/>
  <c r="J934" i="23"/>
  <c r="K934" i="23" s="1"/>
  <c r="L934" i="23" s="1"/>
  <c r="N933" i="23"/>
  <c r="M933" i="23"/>
  <c r="J933" i="23"/>
  <c r="K933" i="23" s="1"/>
  <c r="L933" i="23" s="1"/>
  <c r="N932" i="23"/>
  <c r="M932" i="23"/>
  <c r="J932" i="23"/>
  <c r="K932" i="23" s="1"/>
  <c r="L932" i="23" s="1"/>
  <c r="N931" i="23"/>
  <c r="M931" i="23"/>
  <c r="J931" i="23"/>
  <c r="K931" i="23" s="1"/>
  <c r="L931" i="23" s="1"/>
  <c r="N930" i="23"/>
  <c r="M930" i="23"/>
  <c r="J930" i="23"/>
  <c r="K930" i="23" s="1"/>
  <c r="L930" i="23" s="1"/>
  <c r="N929" i="23"/>
  <c r="M929" i="23"/>
  <c r="J929" i="23"/>
  <c r="K929" i="23" s="1"/>
  <c r="L929" i="23" s="1"/>
  <c r="N928" i="23"/>
  <c r="M928" i="23"/>
  <c r="J928" i="23"/>
  <c r="K928" i="23" s="1"/>
  <c r="L928" i="23" s="1"/>
  <c r="N927" i="23"/>
  <c r="M927" i="23"/>
  <c r="J927" i="23"/>
  <c r="K927" i="23" s="1"/>
  <c r="L927" i="23" s="1"/>
  <c r="N926" i="23"/>
  <c r="M926" i="23"/>
  <c r="J926" i="23"/>
  <c r="K926" i="23" s="1"/>
  <c r="L926" i="23" s="1"/>
  <c r="N925" i="23"/>
  <c r="M925" i="23"/>
  <c r="J925" i="23"/>
  <c r="K925" i="23" s="1"/>
  <c r="L925" i="23" s="1"/>
  <c r="N924" i="23"/>
  <c r="M924" i="23"/>
  <c r="J924" i="23"/>
  <c r="K924" i="23" s="1"/>
  <c r="L924" i="23" s="1"/>
  <c r="N923" i="23"/>
  <c r="M923" i="23"/>
  <c r="J923" i="23"/>
  <c r="K923" i="23" s="1"/>
  <c r="L923" i="23" s="1"/>
  <c r="N922" i="23"/>
  <c r="M922" i="23"/>
  <c r="J922" i="23"/>
  <c r="K922" i="23" s="1"/>
  <c r="L922" i="23" s="1"/>
  <c r="N921" i="23"/>
  <c r="M921" i="23"/>
  <c r="J921" i="23"/>
  <c r="K921" i="23" s="1"/>
  <c r="L921" i="23" s="1"/>
  <c r="N920" i="23"/>
  <c r="M920" i="23"/>
  <c r="J920" i="23"/>
  <c r="K920" i="23" s="1"/>
  <c r="L920" i="23" s="1"/>
  <c r="N919" i="23"/>
  <c r="M919" i="23"/>
  <c r="J919" i="23"/>
  <c r="K919" i="23" s="1"/>
  <c r="L919" i="23" s="1"/>
  <c r="N918" i="23"/>
  <c r="M918" i="23"/>
  <c r="J918" i="23"/>
  <c r="K918" i="23" s="1"/>
  <c r="L918" i="23" s="1"/>
  <c r="N917" i="23"/>
  <c r="M917" i="23"/>
  <c r="J917" i="23"/>
  <c r="K917" i="23" s="1"/>
  <c r="L917" i="23" s="1"/>
  <c r="N916" i="23"/>
  <c r="M916" i="23"/>
  <c r="J916" i="23"/>
  <c r="K916" i="23" s="1"/>
  <c r="L916" i="23" s="1"/>
  <c r="N915" i="23"/>
  <c r="M915" i="23"/>
  <c r="J915" i="23"/>
  <c r="K915" i="23" s="1"/>
  <c r="L915" i="23" s="1"/>
  <c r="N914" i="23"/>
  <c r="M914" i="23"/>
  <c r="J914" i="23"/>
  <c r="K914" i="23" s="1"/>
  <c r="L914" i="23" s="1"/>
  <c r="N913" i="23"/>
  <c r="M913" i="23"/>
  <c r="J913" i="23"/>
  <c r="K913" i="23" s="1"/>
  <c r="L913" i="23" s="1"/>
  <c r="N912" i="23"/>
  <c r="M912" i="23"/>
  <c r="J912" i="23"/>
  <c r="K912" i="23" s="1"/>
  <c r="L912" i="23" s="1"/>
  <c r="N911" i="23"/>
  <c r="M911" i="23"/>
  <c r="J911" i="23"/>
  <c r="K911" i="23" s="1"/>
  <c r="L911" i="23" s="1"/>
  <c r="N910" i="23"/>
  <c r="M910" i="23"/>
  <c r="J910" i="23"/>
  <c r="K910" i="23" s="1"/>
  <c r="L910" i="23" s="1"/>
  <c r="N909" i="23"/>
  <c r="M909" i="23"/>
  <c r="J909" i="23"/>
  <c r="K909" i="23" s="1"/>
  <c r="L909" i="23" s="1"/>
  <c r="N908" i="23"/>
  <c r="M908" i="23"/>
  <c r="J908" i="23"/>
  <c r="K908" i="23" s="1"/>
  <c r="L908" i="23" s="1"/>
  <c r="N907" i="23"/>
  <c r="M907" i="23"/>
  <c r="J907" i="23"/>
  <c r="K907" i="23" s="1"/>
  <c r="L907" i="23" s="1"/>
  <c r="N906" i="23"/>
  <c r="M906" i="23"/>
  <c r="J906" i="23"/>
  <c r="K906" i="23" s="1"/>
  <c r="L906" i="23" s="1"/>
  <c r="N905" i="23"/>
  <c r="M905" i="23"/>
  <c r="J905" i="23"/>
  <c r="K905" i="23" s="1"/>
  <c r="L905" i="23" s="1"/>
  <c r="N904" i="23"/>
  <c r="M904" i="23"/>
  <c r="J904" i="23"/>
  <c r="K904" i="23" s="1"/>
  <c r="L904" i="23" s="1"/>
  <c r="N903" i="23"/>
  <c r="M903" i="23"/>
  <c r="J903" i="23"/>
  <c r="K903" i="23" s="1"/>
  <c r="L903" i="23" s="1"/>
  <c r="N902" i="23"/>
  <c r="M902" i="23"/>
  <c r="J902" i="23"/>
  <c r="K902" i="23" s="1"/>
  <c r="L902" i="23" s="1"/>
  <c r="N901" i="23"/>
  <c r="M901" i="23"/>
  <c r="J901" i="23"/>
  <c r="K901" i="23" s="1"/>
  <c r="L901" i="23" s="1"/>
  <c r="N900" i="23"/>
  <c r="M900" i="23"/>
  <c r="J900" i="23"/>
  <c r="K900" i="23" s="1"/>
  <c r="L900" i="23" s="1"/>
  <c r="N899" i="23"/>
  <c r="M899" i="23"/>
  <c r="J899" i="23"/>
  <c r="K899" i="23" s="1"/>
  <c r="L899" i="23" s="1"/>
  <c r="N898" i="23"/>
  <c r="M898" i="23"/>
  <c r="J898" i="23"/>
  <c r="K898" i="23" s="1"/>
  <c r="L898" i="23" s="1"/>
  <c r="N897" i="23"/>
  <c r="M897" i="23"/>
  <c r="J897" i="23"/>
  <c r="K897" i="23" s="1"/>
  <c r="L897" i="23" s="1"/>
  <c r="N896" i="23"/>
  <c r="M896" i="23"/>
  <c r="J896" i="23"/>
  <c r="K896" i="23" s="1"/>
  <c r="L896" i="23" s="1"/>
  <c r="N895" i="23"/>
  <c r="M895" i="23"/>
  <c r="J895" i="23"/>
  <c r="K895" i="23" s="1"/>
  <c r="L895" i="23" s="1"/>
  <c r="N894" i="23"/>
  <c r="M894" i="23"/>
  <c r="J894" i="23"/>
  <c r="K894" i="23" s="1"/>
  <c r="L894" i="23" s="1"/>
  <c r="N893" i="23"/>
  <c r="M893" i="23"/>
  <c r="J893" i="23"/>
  <c r="K893" i="23" s="1"/>
  <c r="L893" i="23" s="1"/>
  <c r="N892" i="23"/>
  <c r="M892" i="23"/>
  <c r="J892" i="23"/>
  <c r="K892" i="23" s="1"/>
  <c r="L892" i="23" s="1"/>
  <c r="N891" i="23"/>
  <c r="M891" i="23"/>
  <c r="J891" i="23"/>
  <c r="K891" i="23" s="1"/>
  <c r="L891" i="23" s="1"/>
  <c r="N890" i="23"/>
  <c r="M890" i="23"/>
  <c r="J890" i="23"/>
  <c r="K890" i="23" s="1"/>
  <c r="L890" i="23" s="1"/>
  <c r="N889" i="23"/>
  <c r="M889" i="23"/>
  <c r="J889" i="23"/>
  <c r="K889" i="23" s="1"/>
  <c r="L889" i="23" s="1"/>
  <c r="N888" i="23"/>
  <c r="M888" i="23"/>
  <c r="J888" i="23"/>
  <c r="K888" i="23" s="1"/>
  <c r="L888" i="23" s="1"/>
  <c r="N887" i="23"/>
  <c r="M887" i="23"/>
  <c r="J887" i="23"/>
  <c r="K887" i="23" s="1"/>
  <c r="L887" i="23" s="1"/>
  <c r="N886" i="23"/>
  <c r="M886" i="23"/>
  <c r="J886" i="23"/>
  <c r="K886" i="23" s="1"/>
  <c r="L886" i="23" s="1"/>
  <c r="N885" i="23"/>
  <c r="M885" i="23"/>
  <c r="J885" i="23"/>
  <c r="K885" i="23" s="1"/>
  <c r="L885" i="23" s="1"/>
  <c r="N884" i="23"/>
  <c r="M884" i="23"/>
  <c r="J884" i="23"/>
  <c r="K884" i="23" s="1"/>
  <c r="L884" i="23" s="1"/>
  <c r="N883" i="23"/>
  <c r="M883" i="23"/>
  <c r="J883" i="23"/>
  <c r="K883" i="23" s="1"/>
  <c r="L883" i="23" s="1"/>
  <c r="N882" i="23"/>
  <c r="M882" i="23"/>
  <c r="J882" i="23"/>
  <c r="K882" i="23" s="1"/>
  <c r="L882" i="23" s="1"/>
  <c r="N881" i="23"/>
  <c r="M881" i="23"/>
  <c r="J881" i="23"/>
  <c r="K881" i="23" s="1"/>
  <c r="L881" i="23" s="1"/>
  <c r="N880" i="23"/>
  <c r="M880" i="23"/>
  <c r="J880" i="23"/>
  <c r="K880" i="23" s="1"/>
  <c r="L880" i="23" s="1"/>
  <c r="N879" i="23"/>
  <c r="M879" i="23"/>
  <c r="J879" i="23"/>
  <c r="K879" i="23" s="1"/>
  <c r="L879" i="23" s="1"/>
  <c r="N878" i="23"/>
  <c r="M878" i="23"/>
  <c r="J878" i="23"/>
  <c r="K878" i="23" s="1"/>
  <c r="L878" i="23" s="1"/>
  <c r="N877" i="23"/>
  <c r="M877" i="23"/>
  <c r="J877" i="23"/>
  <c r="K877" i="23" s="1"/>
  <c r="L877" i="23" s="1"/>
  <c r="N876" i="23"/>
  <c r="M876" i="23"/>
  <c r="J876" i="23"/>
  <c r="K876" i="23" s="1"/>
  <c r="L876" i="23" s="1"/>
  <c r="N875" i="23"/>
  <c r="M875" i="23"/>
  <c r="J875" i="23"/>
  <c r="K875" i="23" s="1"/>
  <c r="L875" i="23" s="1"/>
  <c r="N874" i="23"/>
  <c r="M874" i="23"/>
  <c r="J874" i="23"/>
  <c r="K874" i="23" s="1"/>
  <c r="L874" i="23" s="1"/>
  <c r="N873" i="23"/>
  <c r="M873" i="23"/>
  <c r="J873" i="23"/>
  <c r="K873" i="23" s="1"/>
  <c r="L873" i="23" s="1"/>
  <c r="N872" i="23"/>
  <c r="M872" i="23"/>
  <c r="J872" i="23"/>
  <c r="K872" i="23" s="1"/>
  <c r="L872" i="23" s="1"/>
  <c r="N871" i="23"/>
  <c r="M871" i="23"/>
  <c r="J871" i="23"/>
  <c r="K871" i="23" s="1"/>
  <c r="L871" i="23" s="1"/>
  <c r="N870" i="23"/>
  <c r="M870" i="23"/>
  <c r="J870" i="23"/>
  <c r="K870" i="23" s="1"/>
  <c r="L870" i="23" s="1"/>
  <c r="N869" i="23"/>
  <c r="M869" i="23"/>
  <c r="J869" i="23"/>
  <c r="K869" i="23" s="1"/>
  <c r="L869" i="23" s="1"/>
  <c r="N868" i="23"/>
  <c r="M868" i="23"/>
  <c r="J868" i="23"/>
  <c r="K868" i="23" s="1"/>
  <c r="L868" i="23" s="1"/>
  <c r="N867" i="23"/>
  <c r="M867" i="23"/>
  <c r="J867" i="23"/>
  <c r="K867" i="23" s="1"/>
  <c r="L867" i="23" s="1"/>
  <c r="N866" i="23"/>
  <c r="M866" i="23"/>
  <c r="J866" i="23"/>
  <c r="K866" i="23" s="1"/>
  <c r="L866" i="23" s="1"/>
  <c r="N865" i="23"/>
  <c r="M865" i="23"/>
  <c r="J865" i="23"/>
  <c r="K865" i="23" s="1"/>
  <c r="L865" i="23" s="1"/>
  <c r="N864" i="23"/>
  <c r="M864" i="23"/>
  <c r="J864" i="23"/>
  <c r="K864" i="23" s="1"/>
  <c r="L864" i="23" s="1"/>
  <c r="N863" i="23"/>
  <c r="M863" i="23"/>
  <c r="J863" i="23"/>
  <c r="K863" i="23" s="1"/>
  <c r="L863" i="23" s="1"/>
  <c r="N862" i="23"/>
  <c r="M862" i="23"/>
  <c r="J862" i="23"/>
  <c r="K862" i="23" s="1"/>
  <c r="L862" i="23" s="1"/>
  <c r="N861" i="23"/>
  <c r="M861" i="23"/>
  <c r="J861" i="23"/>
  <c r="K861" i="23" s="1"/>
  <c r="L861" i="23" s="1"/>
  <c r="N860" i="23"/>
  <c r="M860" i="23"/>
  <c r="J860" i="23"/>
  <c r="K860" i="23" s="1"/>
  <c r="L860" i="23" s="1"/>
  <c r="N859" i="23"/>
  <c r="M859" i="23"/>
  <c r="J859" i="23"/>
  <c r="K859" i="23" s="1"/>
  <c r="L859" i="23" s="1"/>
  <c r="N858" i="23"/>
  <c r="M858" i="23"/>
  <c r="J858" i="23"/>
  <c r="K858" i="23" s="1"/>
  <c r="L858" i="23" s="1"/>
  <c r="N857" i="23"/>
  <c r="M857" i="23"/>
  <c r="J857" i="23"/>
  <c r="K857" i="23" s="1"/>
  <c r="L857" i="23" s="1"/>
  <c r="N856" i="23"/>
  <c r="M856" i="23"/>
  <c r="J856" i="23"/>
  <c r="K856" i="23" s="1"/>
  <c r="L856" i="23" s="1"/>
  <c r="N855" i="23"/>
  <c r="M855" i="23"/>
  <c r="J855" i="23"/>
  <c r="K855" i="23" s="1"/>
  <c r="L855" i="23" s="1"/>
  <c r="N854" i="23"/>
  <c r="M854" i="23"/>
  <c r="J854" i="23"/>
  <c r="K854" i="23" s="1"/>
  <c r="L854" i="23" s="1"/>
  <c r="N853" i="23"/>
  <c r="M853" i="23"/>
  <c r="J853" i="23"/>
  <c r="K853" i="23" s="1"/>
  <c r="L853" i="23" s="1"/>
  <c r="N852" i="23"/>
  <c r="M852" i="23"/>
  <c r="J852" i="23"/>
  <c r="K852" i="23" s="1"/>
  <c r="L852" i="23" s="1"/>
  <c r="N851" i="23"/>
  <c r="M851" i="23"/>
  <c r="J851" i="23"/>
  <c r="K851" i="23" s="1"/>
  <c r="L851" i="23" s="1"/>
  <c r="N850" i="23"/>
  <c r="M850" i="23"/>
  <c r="J850" i="23"/>
  <c r="K850" i="23" s="1"/>
  <c r="L850" i="23" s="1"/>
  <c r="N849" i="23"/>
  <c r="M849" i="23"/>
  <c r="J849" i="23"/>
  <c r="K849" i="23" s="1"/>
  <c r="L849" i="23" s="1"/>
  <c r="N848" i="23"/>
  <c r="M848" i="23"/>
  <c r="J848" i="23"/>
  <c r="K848" i="23" s="1"/>
  <c r="L848" i="23" s="1"/>
  <c r="N847" i="23"/>
  <c r="M847" i="23"/>
  <c r="J847" i="23"/>
  <c r="K847" i="23" s="1"/>
  <c r="L847" i="23" s="1"/>
  <c r="N846" i="23"/>
  <c r="M846" i="23"/>
  <c r="J846" i="23"/>
  <c r="K846" i="23" s="1"/>
  <c r="L846" i="23" s="1"/>
  <c r="N845" i="23"/>
  <c r="M845" i="23"/>
  <c r="J845" i="23"/>
  <c r="K845" i="23" s="1"/>
  <c r="L845" i="23" s="1"/>
  <c r="N844" i="23"/>
  <c r="M844" i="23"/>
  <c r="J844" i="23"/>
  <c r="K844" i="23" s="1"/>
  <c r="L844" i="23" s="1"/>
  <c r="N843" i="23"/>
  <c r="M843" i="23"/>
  <c r="J843" i="23"/>
  <c r="K843" i="23" s="1"/>
  <c r="L843" i="23" s="1"/>
  <c r="N842" i="23"/>
  <c r="M842" i="23"/>
  <c r="J842" i="23"/>
  <c r="K842" i="23" s="1"/>
  <c r="L842" i="23" s="1"/>
  <c r="N841" i="23"/>
  <c r="M841" i="23"/>
  <c r="J841" i="23"/>
  <c r="K841" i="23" s="1"/>
  <c r="L841" i="23" s="1"/>
  <c r="N840" i="23"/>
  <c r="M840" i="23"/>
  <c r="J840" i="23"/>
  <c r="K840" i="23" s="1"/>
  <c r="L840" i="23" s="1"/>
  <c r="N839" i="23"/>
  <c r="M839" i="23"/>
  <c r="J839" i="23"/>
  <c r="K839" i="23" s="1"/>
  <c r="L839" i="23" s="1"/>
  <c r="N838" i="23"/>
  <c r="M838" i="23"/>
  <c r="J838" i="23"/>
  <c r="K838" i="23" s="1"/>
  <c r="L838" i="23" s="1"/>
  <c r="N837" i="23"/>
  <c r="M837" i="23"/>
  <c r="J837" i="23"/>
  <c r="K837" i="23" s="1"/>
  <c r="L837" i="23" s="1"/>
  <c r="N836" i="23"/>
  <c r="M836" i="23"/>
  <c r="J836" i="23"/>
  <c r="K836" i="23" s="1"/>
  <c r="L836" i="23" s="1"/>
  <c r="N835" i="23"/>
  <c r="M835" i="23"/>
  <c r="J835" i="23"/>
  <c r="K835" i="23" s="1"/>
  <c r="L835" i="23" s="1"/>
  <c r="N834" i="23"/>
  <c r="M834" i="23"/>
  <c r="J834" i="23"/>
  <c r="K834" i="23" s="1"/>
  <c r="L834" i="23" s="1"/>
  <c r="N833" i="23"/>
  <c r="M833" i="23"/>
  <c r="J833" i="23"/>
  <c r="K833" i="23" s="1"/>
  <c r="L833" i="23" s="1"/>
  <c r="N832" i="23"/>
  <c r="M832" i="23"/>
  <c r="J832" i="23"/>
  <c r="K832" i="23" s="1"/>
  <c r="L832" i="23" s="1"/>
  <c r="N831" i="23"/>
  <c r="M831" i="23"/>
  <c r="J831" i="23"/>
  <c r="K831" i="23" s="1"/>
  <c r="L831" i="23" s="1"/>
  <c r="N830" i="23"/>
  <c r="M830" i="23"/>
  <c r="J830" i="23"/>
  <c r="K830" i="23" s="1"/>
  <c r="L830" i="23" s="1"/>
  <c r="N829" i="23"/>
  <c r="M829" i="23"/>
  <c r="J829" i="23"/>
  <c r="K829" i="23" s="1"/>
  <c r="L829" i="23" s="1"/>
  <c r="N828" i="23"/>
  <c r="M828" i="23"/>
  <c r="J828" i="23"/>
  <c r="K828" i="23" s="1"/>
  <c r="L828" i="23" s="1"/>
  <c r="N827" i="23"/>
  <c r="M827" i="23"/>
  <c r="J827" i="23"/>
  <c r="K827" i="23" s="1"/>
  <c r="L827" i="23" s="1"/>
  <c r="N826" i="23"/>
  <c r="M826" i="23"/>
  <c r="J826" i="23"/>
  <c r="K826" i="23" s="1"/>
  <c r="L826" i="23" s="1"/>
  <c r="N825" i="23"/>
  <c r="M825" i="23"/>
  <c r="J825" i="23"/>
  <c r="K825" i="23" s="1"/>
  <c r="L825" i="23" s="1"/>
  <c r="N824" i="23"/>
  <c r="M824" i="23"/>
  <c r="J824" i="23"/>
  <c r="K824" i="23" s="1"/>
  <c r="L824" i="23" s="1"/>
  <c r="N823" i="23"/>
  <c r="M823" i="23"/>
  <c r="J823" i="23"/>
  <c r="K823" i="23" s="1"/>
  <c r="L823" i="23" s="1"/>
  <c r="N822" i="23"/>
  <c r="M822" i="23"/>
  <c r="J822" i="23"/>
  <c r="K822" i="23" s="1"/>
  <c r="L822" i="23" s="1"/>
  <c r="N821" i="23"/>
  <c r="M821" i="23"/>
  <c r="J821" i="23"/>
  <c r="K821" i="23" s="1"/>
  <c r="L821" i="23" s="1"/>
  <c r="N820" i="23"/>
  <c r="M820" i="23"/>
  <c r="J820" i="23"/>
  <c r="K820" i="23" s="1"/>
  <c r="L820" i="23" s="1"/>
  <c r="N819" i="23"/>
  <c r="M819" i="23"/>
  <c r="J819" i="23"/>
  <c r="K819" i="23" s="1"/>
  <c r="L819" i="23" s="1"/>
  <c r="N818" i="23"/>
  <c r="M818" i="23"/>
  <c r="J818" i="23"/>
  <c r="K818" i="23" s="1"/>
  <c r="L818" i="23" s="1"/>
  <c r="N817" i="23"/>
  <c r="M817" i="23"/>
  <c r="J817" i="23"/>
  <c r="K817" i="23" s="1"/>
  <c r="L817" i="23" s="1"/>
  <c r="N816" i="23"/>
  <c r="M816" i="23"/>
  <c r="J816" i="23"/>
  <c r="K816" i="23" s="1"/>
  <c r="L816" i="23" s="1"/>
  <c r="N815" i="23"/>
  <c r="M815" i="23"/>
  <c r="J815" i="23"/>
  <c r="K815" i="23" s="1"/>
  <c r="L815" i="23" s="1"/>
  <c r="N814" i="23"/>
  <c r="M814" i="23"/>
  <c r="J814" i="23"/>
  <c r="K814" i="23" s="1"/>
  <c r="L814" i="23" s="1"/>
  <c r="N813" i="23"/>
  <c r="M813" i="23"/>
  <c r="J813" i="23"/>
  <c r="K813" i="23" s="1"/>
  <c r="L813" i="23" s="1"/>
  <c r="N812" i="23"/>
  <c r="M812" i="23"/>
  <c r="J812" i="23"/>
  <c r="K812" i="23" s="1"/>
  <c r="L812" i="23" s="1"/>
  <c r="N811" i="23"/>
  <c r="M811" i="23"/>
  <c r="J811" i="23"/>
  <c r="K811" i="23" s="1"/>
  <c r="L811" i="23" s="1"/>
  <c r="N810" i="23"/>
  <c r="M810" i="23"/>
  <c r="J810" i="23"/>
  <c r="K810" i="23" s="1"/>
  <c r="L810" i="23" s="1"/>
  <c r="N809" i="23"/>
  <c r="M809" i="23"/>
  <c r="J809" i="23"/>
  <c r="K809" i="23" s="1"/>
  <c r="L809" i="23" s="1"/>
  <c r="N808" i="23"/>
  <c r="M808" i="23"/>
  <c r="J808" i="23"/>
  <c r="K808" i="23" s="1"/>
  <c r="L808" i="23" s="1"/>
  <c r="N807" i="23"/>
  <c r="M807" i="23"/>
  <c r="J807" i="23"/>
  <c r="K807" i="23" s="1"/>
  <c r="L807" i="23" s="1"/>
  <c r="N806" i="23"/>
  <c r="M806" i="23"/>
  <c r="J806" i="23"/>
  <c r="K806" i="23" s="1"/>
  <c r="L806" i="23" s="1"/>
  <c r="N805" i="23"/>
  <c r="M805" i="23"/>
  <c r="J805" i="23"/>
  <c r="K805" i="23" s="1"/>
  <c r="L805" i="23" s="1"/>
  <c r="N804" i="23"/>
  <c r="M804" i="23"/>
  <c r="J804" i="23"/>
  <c r="K804" i="23" s="1"/>
  <c r="L804" i="23" s="1"/>
  <c r="N803" i="23"/>
  <c r="M803" i="23"/>
  <c r="J803" i="23"/>
  <c r="K803" i="23" s="1"/>
  <c r="L803" i="23" s="1"/>
  <c r="N802" i="23"/>
  <c r="M802" i="23"/>
  <c r="J802" i="23"/>
  <c r="K802" i="23" s="1"/>
  <c r="L802" i="23" s="1"/>
  <c r="N801" i="23"/>
  <c r="M801" i="23"/>
  <c r="J801" i="23"/>
  <c r="K801" i="23" s="1"/>
  <c r="L801" i="23" s="1"/>
  <c r="N800" i="23"/>
  <c r="M800" i="23"/>
  <c r="J800" i="23"/>
  <c r="K800" i="23" s="1"/>
  <c r="L800" i="23" s="1"/>
  <c r="N799" i="23"/>
  <c r="M799" i="23"/>
  <c r="J799" i="23"/>
  <c r="K799" i="23" s="1"/>
  <c r="L799" i="23" s="1"/>
  <c r="N798" i="23"/>
  <c r="M798" i="23"/>
  <c r="J798" i="23"/>
  <c r="K798" i="23" s="1"/>
  <c r="L798" i="23" s="1"/>
  <c r="N797" i="23"/>
  <c r="M797" i="23"/>
  <c r="J797" i="23"/>
  <c r="K797" i="23" s="1"/>
  <c r="L797" i="23" s="1"/>
  <c r="N796" i="23"/>
  <c r="M796" i="23"/>
  <c r="J796" i="23"/>
  <c r="K796" i="23" s="1"/>
  <c r="L796" i="23" s="1"/>
  <c r="N795" i="23"/>
  <c r="M795" i="23"/>
  <c r="J795" i="23"/>
  <c r="K795" i="23" s="1"/>
  <c r="L795" i="23" s="1"/>
  <c r="N794" i="23"/>
  <c r="M794" i="23"/>
  <c r="J794" i="23"/>
  <c r="K794" i="23" s="1"/>
  <c r="L794" i="23" s="1"/>
  <c r="N793" i="23"/>
  <c r="M793" i="23"/>
  <c r="J793" i="23"/>
  <c r="K793" i="23" s="1"/>
  <c r="L793" i="23" s="1"/>
  <c r="N792" i="23"/>
  <c r="M792" i="23"/>
  <c r="J792" i="23"/>
  <c r="K792" i="23" s="1"/>
  <c r="L792" i="23" s="1"/>
  <c r="N791" i="23"/>
  <c r="M791" i="23"/>
  <c r="J791" i="23"/>
  <c r="K791" i="23" s="1"/>
  <c r="L791" i="23" s="1"/>
  <c r="N790" i="23"/>
  <c r="M790" i="23"/>
  <c r="J790" i="23"/>
  <c r="K790" i="23" s="1"/>
  <c r="L790" i="23" s="1"/>
  <c r="N789" i="23"/>
  <c r="M789" i="23"/>
  <c r="J789" i="23"/>
  <c r="K789" i="23" s="1"/>
  <c r="L789" i="23" s="1"/>
  <c r="N788" i="23"/>
  <c r="M788" i="23"/>
  <c r="J788" i="23"/>
  <c r="K788" i="23" s="1"/>
  <c r="L788" i="23" s="1"/>
  <c r="N787" i="23"/>
  <c r="M787" i="23"/>
  <c r="J787" i="23"/>
  <c r="K787" i="23" s="1"/>
  <c r="L787" i="23" s="1"/>
  <c r="N786" i="23"/>
  <c r="M786" i="23"/>
  <c r="J786" i="23"/>
  <c r="K786" i="23" s="1"/>
  <c r="L786" i="23" s="1"/>
  <c r="N785" i="23"/>
  <c r="M785" i="23"/>
  <c r="J785" i="23"/>
  <c r="K785" i="23" s="1"/>
  <c r="L785" i="23" s="1"/>
  <c r="N784" i="23"/>
  <c r="M784" i="23"/>
  <c r="J784" i="23"/>
  <c r="K784" i="23" s="1"/>
  <c r="L784" i="23" s="1"/>
  <c r="N783" i="23"/>
  <c r="M783" i="23"/>
  <c r="J783" i="23"/>
  <c r="K783" i="23" s="1"/>
  <c r="L783" i="23" s="1"/>
  <c r="N782" i="23"/>
  <c r="M782" i="23"/>
  <c r="J782" i="23"/>
  <c r="K782" i="23" s="1"/>
  <c r="L782" i="23" s="1"/>
  <c r="N781" i="23"/>
  <c r="M781" i="23"/>
  <c r="J781" i="23"/>
  <c r="K781" i="23" s="1"/>
  <c r="L781" i="23" s="1"/>
  <c r="N780" i="23"/>
  <c r="M780" i="23"/>
  <c r="J780" i="23"/>
  <c r="K780" i="23" s="1"/>
  <c r="L780" i="23" s="1"/>
  <c r="N779" i="23"/>
  <c r="M779" i="23"/>
  <c r="J779" i="23"/>
  <c r="K779" i="23" s="1"/>
  <c r="L779" i="23" s="1"/>
  <c r="N778" i="23"/>
  <c r="M778" i="23"/>
  <c r="J778" i="23"/>
  <c r="K778" i="23" s="1"/>
  <c r="L778" i="23" s="1"/>
  <c r="N777" i="23"/>
  <c r="M777" i="23"/>
  <c r="J777" i="23"/>
  <c r="K777" i="23" s="1"/>
  <c r="L777" i="23" s="1"/>
  <c r="N776" i="23"/>
  <c r="M776" i="23"/>
  <c r="J776" i="23"/>
  <c r="K776" i="23" s="1"/>
  <c r="L776" i="23" s="1"/>
  <c r="N775" i="23"/>
  <c r="M775" i="23"/>
  <c r="J775" i="23"/>
  <c r="K775" i="23" s="1"/>
  <c r="L775" i="23" s="1"/>
  <c r="N774" i="23"/>
  <c r="M774" i="23"/>
  <c r="J774" i="23"/>
  <c r="K774" i="23" s="1"/>
  <c r="L774" i="23" s="1"/>
  <c r="N773" i="23"/>
  <c r="M773" i="23"/>
  <c r="J773" i="23"/>
  <c r="K773" i="23" s="1"/>
  <c r="L773" i="23" s="1"/>
  <c r="N772" i="23"/>
  <c r="M772" i="23"/>
  <c r="J772" i="23"/>
  <c r="K772" i="23" s="1"/>
  <c r="L772" i="23" s="1"/>
  <c r="N771" i="23"/>
  <c r="M771" i="23"/>
  <c r="J771" i="23"/>
  <c r="K771" i="23" s="1"/>
  <c r="L771" i="23" s="1"/>
  <c r="N770" i="23"/>
  <c r="M770" i="23"/>
  <c r="J770" i="23"/>
  <c r="K770" i="23" s="1"/>
  <c r="L770" i="23" s="1"/>
  <c r="N769" i="23"/>
  <c r="M769" i="23"/>
  <c r="J769" i="23"/>
  <c r="K769" i="23" s="1"/>
  <c r="L769" i="23" s="1"/>
  <c r="N768" i="23"/>
  <c r="M768" i="23"/>
  <c r="J768" i="23"/>
  <c r="K768" i="23" s="1"/>
  <c r="L768" i="23" s="1"/>
  <c r="N767" i="23"/>
  <c r="M767" i="23"/>
  <c r="J767" i="23"/>
  <c r="K767" i="23" s="1"/>
  <c r="L767" i="23" s="1"/>
  <c r="N766" i="23"/>
  <c r="M766" i="23"/>
  <c r="J766" i="23"/>
  <c r="K766" i="23" s="1"/>
  <c r="L766" i="23" s="1"/>
  <c r="N765" i="23"/>
  <c r="M765" i="23"/>
  <c r="J765" i="23"/>
  <c r="K765" i="23" s="1"/>
  <c r="L765" i="23" s="1"/>
  <c r="N764" i="23"/>
  <c r="M764" i="23"/>
  <c r="J764" i="23"/>
  <c r="K764" i="23" s="1"/>
  <c r="L764" i="23" s="1"/>
  <c r="N763" i="23"/>
  <c r="M763" i="23"/>
  <c r="J763" i="23"/>
  <c r="K763" i="23" s="1"/>
  <c r="L763" i="23" s="1"/>
  <c r="N762" i="23"/>
  <c r="M762" i="23"/>
  <c r="J762" i="23"/>
  <c r="K762" i="23" s="1"/>
  <c r="L762" i="23" s="1"/>
  <c r="N761" i="23"/>
  <c r="M761" i="23"/>
  <c r="J761" i="23"/>
  <c r="K761" i="23" s="1"/>
  <c r="L761" i="23" s="1"/>
  <c r="N760" i="23"/>
  <c r="M760" i="23"/>
  <c r="J760" i="23"/>
  <c r="K760" i="23" s="1"/>
  <c r="L760" i="23" s="1"/>
  <c r="N759" i="23"/>
  <c r="M759" i="23"/>
  <c r="J759" i="23"/>
  <c r="K759" i="23" s="1"/>
  <c r="L759" i="23" s="1"/>
  <c r="N758" i="23"/>
  <c r="M758" i="23"/>
  <c r="J758" i="23"/>
  <c r="K758" i="23" s="1"/>
  <c r="L758" i="23" s="1"/>
  <c r="N757" i="23"/>
  <c r="M757" i="23"/>
  <c r="J757" i="23"/>
  <c r="K757" i="23" s="1"/>
  <c r="L757" i="23" s="1"/>
  <c r="N756" i="23"/>
  <c r="M756" i="23"/>
  <c r="J756" i="23"/>
  <c r="K756" i="23" s="1"/>
  <c r="L756" i="23" s="1"/>
  <c r="N755" i="23"/>
  <c r="M755" i="23"/>
  <c r="J755" i="23"/>
  <c r="K755" i="23" s="1"/>
  <c r="L755" i="23" s="1"/>
  <c r="N754" i="23"/>
  <c r="M754" i="23"/>
  <c r="J754" i="23"/>
  <c r="K754" i="23" s="1"/>
  <c r="L754" i="23" s="1"/>
  <c r="N753" i="23"/>
  <c r="M753" i="23"/>
  <c r="J753" i="23"/>
  <c r="K753" i="23" s="1"/>
  <c r="L753" i="23" s="1"/>
  <c r="N752" i="23"/>
  <c r="M752" i="23"/>
  <c r="J752" i="23"/>
  <c r="K752" i="23" s="1"/>
  <c r="L752" i="23" s="1"/>
  <c r="N751" i="23"/>
  <c r="M751" i="23"/>
  <c r="J751" i="23"/>
  <c r="K751" i="23" s="1"/>
  <c r="L751" i="23" s="1"/>
  <c r="N750" i="23"/>
  <c r="M750" i="23"/>
  <c r="J750" i="23"/>
  <c r="K750" i="23" s="1"/>
  <c r="L750" i="23" s="1"/>
  <c r="N749" i="23"/>
  <c r="M749" i="23"/>
  <c r="J749" i="23"/>
  <c r="K749" i="23" s="1"/>
  <c r="L749" i="23" s="1"/>
  <c r="N748" i="23"/>
  <c r="M748" i="23"/>
  <c r="J748" i="23"/>
  <c r="K748" i="23" s="1"/>
  <c r="L748" i="23" s="1"/>
  <c r="N747" i="23"/>
  <c r="M747" i="23"/>
  <c r="J747" i="23"/>
  <c r="K747" i="23" s="1"/>
  <c r="L747" i="23" s="1"/>
  <c r="N746" i="23"/>
  <c r="M746" i="23"/>
  <c r="J746" i="23"/>
  <c r="K746" i="23" s="1"/>
  <c r="L746" i="23" s="1"/>
  <c r="N745" i="23"/>
  <c r="M745" i="23"/>
  <c r="J745" i="23"/>
  <c r="K745" i="23" s="1"/>
  <c r="L745" i="23" s="1"/>
  <c r="N744" i="23"/>
  <c r="M744" i="23"/>
  <c r="J744" i="23"/>
  <c r="K744" i="23" s="1"/>
  <c r="L744" i="23" s="1"/>
  <c r="N743" i="23"/>
  <c r="M743" i="23"/>
  <c r="J743" i="23"/>
  <c r="K743" i="23" s="1"/>
  <c r="L743" i="23" s="1"/>
  <c r="N742" i="23"/>
  <c r="M742" i="23"/>
  <c r="J742" i="23"/>
  <c r="K742" i="23" s="1"/>
  <c r="L742" i="23" s="1"/>
  <c r="N741" i="23"/>
  <c r="M741" i="23"/>
  <c r="J741" i="23"/>
  <c r="K741" i="23" s="1"/>
  <c r="L741" i="23" s="1"/>
  <c r="N740" i="23"/>
  <c r="M740" i="23"/>
  <c r="J740" i="23"/>
  <c r="K740" i="23" s="1"/>
  <c r="L740" i="23" s="1"/>
  <c r="N739" i="23"/>
  <c r="M739" i="23"/>
  <c r="J739" i="23"/>
  <c r="K739" i="23" s="1"/>
  <c r="L739" i="23" s="1"/>
  <c r="N738" i="23"/>
  <c r="M738" i="23"/>
  <c r="J738" i="23"/>
  <c r="K738" i="23" s="1"/>
  <c r="L738" i="23" s="1"/>
  <c r="N737" i="23"/>
  <c r="M737" i="23"/>
  <c r="J737" i="23"/>
  <c r="K737" i="23" s="1"/>
  <c r="L737" i="23" s="1"/>
  <c r="N736" i="23"/>
  <c r="M736" i="23"/>
  <c r="J736" i="23"/>
  <c r="K736" i="23" s="1"/>
  <c r="L736" i="23" s="1"/>
  <c r="N735" i="23"/>
  <c r="M735" i="23"/>
  <c r="J735" i="23"/>
  <c r="K735" i="23" s="1"/>
  <c r="L735" i="23" s="1"/>
  <c r="N734" i="23"/>
  <c r="M734" i="23"/>
  <c r="J734" i="23"/>
  <c r="K734" i="23" s="1"/>
  <c r="L734" i="23" s="1"/>
  <c r="N733" i="23"/>
  <c r="M733" i="23"/>
  <c r="J733" i="23"/>
  <c r="K733" i="23" s="1"/>
  <c r="L733" i="23" s="1"/>
  <c r="N732" i="23"/>
  <c r="M732" i="23"/>
  <c r="J732" i="23"/>
  <c r="K732" i="23" s="1"/>
  <c r="L732" i="23" s="1"/>
  <c r="N731" i="23"/>
  <c r="M731" i="23"/>
  <c r="J731" i="23"/>
  <c r="K731" i="23" s="1"/>
  <c r="L731" i="23" s="1"/>
  <c r="N730" i="23"/>
  <c r="M730" i="23"/>
  <c r="J730" i="23"/>
  <c r="K730" i="23" s="1"/>
  <c r="L730" i="23" s="1"/>
  <c r="N729" i="23"/>
  <c r="M729" i="23"/>
  <c r="J729" i="23"/>
  <c r="K729" i="23" s="1"/>
  <c r="L729" i="23" s="1"/>
  <c r="N728" i="23"/>
  <c r="M728" i="23"/>
  <c r="J728" i="23"/>
  <c r="K728" i="23" s="1"/>
  <c r="L728" i="23" s="1"/>
  <c r="N727" i="23"/>
  <c r="M727" i="23"/>
  <c r="J727" i="23"/>
  <c r="K727" i="23" s="1"/>
  <c r="L727" i="23" s="1"/>
  <c r="N726" i="23"/>
  <c r="M726" i="23"/>
  <c r="J726" i="23"/>
  <c r="K726" i="23" s="1"/>
  <c r="L726" i="23" s="1"/>
  <c r="N725" i="23"/>
  <c r="M725" i="23"/>
  <c r="J725" i="23"/>
  <c r="K725" i="23" s="1"/>
  <c r="L725" i="23" s="1"/>
  <c r="N724" i="23"/>
  <c r="M724" i="23"/>
  <c r="J724" i="23"/>
  <c r="K724" i="23" s="1"/>
  <c r="L724" i="23" s="1"/>
  <c r="N723" i="23"/>
  <c r="M723" i="23"/>
  <c r="J723" i="23"/>
  <c r="K723" i="23" s="1"/>
  <c r="L723" i="23" s="1"/>
  <c r="N722" i="23"/>
  <c r="M722" i="23"/>
  <c r="J722" i="23"/>
  <c r="K722" i="23" s="1"/>
  <c r="L722" i="23" s="1"/>
  <c r="N721" i="23"/>
  <c r="M721" i="23"/>
  <c r="J721" i="23"/>
  <c r="K721" i="23" s="1"/>
  <c r="L721" i="23" s="1"/>
  <c r="N720" i="23"/>
  <c r="M720" i="23"/>
  <c r="J720" i="23"/>
  <c r="K720" i="23" s="1"/>
  <c r="L720" i="23" s="1"/>
  <c r="N719" i="23"/>
  <c r="M719" i="23"/>
  <c r="J719" i="23"/>
  <c r="K719" i="23" s="1"/>
  <c r="L719" i="23" s="1"/>
  <c r="N718" i="23"/>
  <c r="M718" i="23"/>
  <c r="J718" i="23"/>
  <c r="K718" i="23" s="1"/>
  <c r="L718" i="23" s="1"/>
  <c r="N717" i="23"/>
  <c r="M717" i="23"/>
  <c r="J717" i="23"/>
  <c r="K717" i="23" s="1"/>
  <c r="L717" i="23" s="1"/>
  <c r="N716" i="23"/>
  <c r="M716" i="23"/>
  <c r="J716" i="23"/>
  <c r="K716" i="23" s="1"/>
  <c r="L716" i="23" s="1"/>
  <c r="N715" i="23"/>
  <c r="M715" i="23"/>
  <c r="J715" i="23"/>
  <c r="K715" i="23" s="1"/>
  <c r="L715" i="23" s="1"/>
  <c r="N714" i="23"/>
  <c r="M714" i="23"/>
  <c r="J714" i="23"/>
  <c r="K714" i="23" s="1"/>
  <c r="L714" i="23" s="1"/>
  <c r="N713" i="23"/>
  <c r="M713" i="23"/>
  <c r="J713" i="23"/>
  <c r="K713" i="23" s="1"/>
  <c r="L713" i="23" s="1"/>
  <c r="N712" i="23"/>
  <c r="M712" i="23"/>
  <c r="J712" i="23"/>
  <c r="K712" i="23" s="1"/>
  <c r="L712" i="23" s="1"/>
  <c r="N711" i="23"/>
  <c r="M711" i="23"/>
  <c r="J711" i="23"/>
  <c r="K711" i="23" s="1"/>
  <c r="L711" i="23" s="1"/>
  <c r="N710" i="23"/>
  <c r="M710" i="23"/>
  <c r="J710" i="23"/>
  <c r="K710" i="23" s="1"/>
  <c r="L710" i="23" s="1"/>
  <c r="N709" i="23"/>
  <c r="M709" i="23"/>
  <c r="J709" i="23"/>
  <c r="K709" i="23" s="1"/>
  <c r="L709" i="23" s="1"/>
  <c r="N708" i="23"/>
  <c r="M708" i="23"/>
  <c r="J708" i="23"/>
  <c r="K708" i="23" s="1"/>
  <c r="L708" i="23" s="1"/>
  <c r="N707" i="23"/>
  <c r="M707" i="23"/>
  <c r="J707" i="23"/>
  <c r="K707" i="23" s="1"/>
  <c r="L707" i="23" s="1"/>
  <c r="N706" i="23"/>
  <c r="M706" i="23"/>
  <c r="J706" i="23"/>
  <c r="K706" i="23" s="1"/>
  <c r="L706" i="23" s="1"/>
  <c r="N705" i="23"/>
  <c r="M705" i="23"/>
  <c r="J705" i="23"/>
  <c r="K705" i="23" s="1"/>
  <c r="L705" i="23" s="1"/>
  <c r="N704" i="23"/>
  <c r="M704" i="23"/>
  <c r="J704" i="23"/>
  <c r="K704" i="23" s="1"/>
  <c r="L704" i="23" s="1"/>
  <c r="N703" i="23"/>
  <c r="M703" i="23"/>
  <c r="J703" i="23"/>
  <c r="K703" i="23" s="1"/>
  <c r="L703" i="23" s="1"/>
  <c r="N702" i="23"/>
  <c r="M702" i="23"/>
  <c r="J702" i="23"/>
  <c r="K702" i="23" s="1"/>
  <c r="L702" i="23" s="1"/>
  <c r="N701" i="23"/>
  <c r="M701" i="23"/>
  <c r="J701" i="23"/>
  <c r="K701" i="23" s="1"/>
  <c r="L701" i="23" s="1"/>
  <c r="N700" i="23"/>
  <c r="M700" i="23"/>
  <c r="J700" i="23"/>
  <c r="K700" i="23" s="1"/>
  <c r="L700" i="23" s="1"/>
  <c r="N699" i="23"/>
  <c r="M699" i="23"/>
  <c r="J699" i="23"/>
  <c r="K699" i="23" s="1"/>
  <c r="L699" i="23" s="1"/>
  <c r="N698" i="23"/>
  <c r="M698" i="23"/>
  <c r="J698" i="23"/>
  <c r="K698" i="23" s="1"/>
  <c r="L698" i="23" s="1"/>
  <c r="N697" i="23"/>
  <c r="M697" i="23"/>
  <c r="J697" i="23"/>
  <c r="K697" i="23" s="1"/>
  <c r="L697" i="23" s="1"/>
  <c r="N696" i="23"/>
  <c r="M696" i="23"/>
  <c r="J696" i="23"/>
  <c r="K696" i="23" s="1"/>
  <c r="L696" i="23" s="1"/>
  <c r="N695" i="23"/>
  <c r="M695" i="23"/>
  <c r="J695" i="23"/>
  <c r="K695" i="23" s="1"/>
  <c r="L695" i="23" s="1"/>
  <c r="N694" i="23"/>
  <c r="M694" i="23"/>
  <c r="J694" i="23"/>
  <c r="K694" i="23" s="1"/>
  <c r="L694" i="23" s="1"/>
  <c r="N693" i="23"/>
  <c r="M693" i="23"/>
  <c r="J693" i="23"/>
  <c r="K693" i="23" s="1"/>
  <c r="L693" i="23" s="1"/>
  <c r="N692" i="23"/>
  <c r="M692" i="23"/>
  <c r="J692" i="23"/>
  <c r="K692" i="23" s="1"/>
  <c r="L692" i="23" s="1"/>
  <c r="N691" i="23"/>
  <c r="M691" i="23"/>
  <c r="J691" i="23"/>
  <c r="K691" i="23" s="1"/>
  <c r="L691" i="23" s="1"/>
  <c r="N690" i="23"/>
  <c r="M690" i="23"/>
  <c r="J690" i="23"/>
  <c r="K690" i="23" s="1"/>
  <c r="L690" i="23" s="1"/>
  <c r="N689" i="23"/>
  <c r="M689" i="23"/>
  <c r="J689" i="23"/>
  <c r="K689" i="23" s="1"/>
  <c r="L689" i="23" s="1"/>
  <c r="N688" i="23"/>
  <c r="M688" i="23"/>
  <c r="J688" i="23"/>
  <c r="K688" i="23" s="1"/>
  <c r="L688" i="23" s="1"/>
  <c r="N687" i="23"/>
  <c r="M687" i="23"/>
  <c r="J687" i="23"/>
  <c r="K687" i="23" s="1"/>
  <c r="L687" i="23" s="1"/>
  <c r="N686" i="23"/>
  <c r="M686" i="23"/>
  <c r="J686" i="23"/>
  <c r="K686" i="23" s="1"/>
  <c r="L686" i="23" s="1"/>
  <c r="N685" i="23"/>
  <c r="M685" i="23"/>
  <c r="J685" i="23"/>
  <c r="K685" i="23" s="1"/>
  <c r="L685" i="23" s="1"/>
  <c r="N684" i="23"/>
  <c r="M684" i="23"/>
  <c r="J684" i="23"/>
  <c r="K684" i="23" s="1"/>
  <c r="L684" i="23" s="1"/>
  <c r="N683" i="23"/>
  <c r="M683" i="23"/>
  <c r="J683" i="23"/>
  <c r="K683" i="23" s="1"/>
  <c r="L683" i="23" s="1"/>
  <c r="N682" i="23"/>
  <c r="M682" i="23"/>
  <c r="J682" i="23"/>
  <c r="K682" i="23" s="1"/>
  <c r="L682" i="23" s="1"/>
  <c r="N681" i="23"/>
  <c r="M681" i="23"/>
  <c r="J681" i="23"/>
  <c r="K681" i="23" s="1"/>
  <c r="L681" i="23" s="1"/>
  <c r="N680" i="23"/>
  <c r="M680" i="23"/>
  <c r="J680" i="23"/>
  <c r="K680" i="23" s="1"/>
  <c r="L680" i="23" s="1"/>
  <c r="N679" i="23"/>
  <c r="M679" i="23"/>
  <c r="J679" i="23"/>
  <c r="K679" i="23" s="1"/>
  <c r="L679" i="23" s="1"/>
  <c r="N678" i="23"/>
  <c r="M678" i="23"/>
  <c r="J678" i="23"/>
  <c r="K678" i="23" s="1"/>
  <c r="L678" i="23" s="1"/>
  <c r="N677" i="23"/>
  <c r="M677" i="23"/>
  <c r="J677" i="23"/>
  <c r="K677" i="23" s="1"/>
  <c r="L677" i="23" s="1"/>
  <c r="N676" i="23"/>
  <c r="M676" i="23"/>
  <c r="J676" i="23"/>
  <c r="K676" i="23" s="1"/>
  <c r="L676" i="23" s="1"/>
  <c r="N675" i="23"/>
  <c r="M675" i="23"/>
  <c r="J675" i="23"/>
  <c r="K675" i="23" s="1"/>
  <c r="L675" i="23" s="1"/>
  <c r="N674" i="23"/>
  <c r="M674" i="23"/>
  <c r="J674" i="23"/>
  <c r="K674" i="23" s="1"/>
  <c r="L674" i="23" s="1"/>
  <c r="N673" i="23"/>
  <c r="M673" i="23"/>
  <c r="J673" i="23"/>
  <c r="K673" i="23" s="1"/>
  <c r="L673" i="23" s="1"/>
  <c r="N672" i="23"/>
  <c r="M672" i="23"/>
  <c r="J672" i="23"/>
  <c r="K672" i="23" s="1"/>
  <c r="L672" i="23" s="1"/>
  <c r="N671" i="23"/>
  <c r="M671" i="23"/>
  <c r="J671" i="23"/>
  <c r="K671" i="23" s="1"/>
  <c r="L671" i="23" s="1"/>
  <c r="N670" i="23"/>
  <c r="M670" i="23"/>
  <c r="J670" i="23"/>
  <c r="K670" i="23" s="1"/>
  <c r="L670" i="23" s="1"/>
  <c r="N669" i="23"/>
  <c r="M669" i="23"/>
  <c r="J669" i="23"/>
  <c r="K669" i="23" s="1"/>
  <c r="L669" i="23" s="1"/>
  <c r="N668" i="23"/>
  <c r="M668" i="23"/>
  <c r="J668" i="23"/>
  <c r="K668" i="23" s="1"/>
  <c r="L668" i="23" s="1"/>
  <c r="N667" i="23"/>
  <c r="M667" i="23"/>
  <c r="J667" i="23"/>
  <c r="K667" i="23" s="1"/>
  <c r="L667" i="23" s="1"/>
  <c r="N666" i="23"/>
  <c r="M666" i="23"/>
  <c r="J666" i="23"/>
  <c r="K666" i="23" s="1"/>
  <c r="L666" i="23" s="1"/>
  <c r="N665" i="23"/>
  <c r="M665" i="23"/>
  <c r="J665" i="23"/>
  <c r="K665" i="23" s="1"/>
  <c r="L665" i="23" s="1"/>
  <c r="N664" i="23"/>
  <c r="M664" i="23"/>
  <c r="J664" i="23"/>
  <c r="K664" i="23" s="1"/>
  <c r="L664" i="23" s="1"/>
  <c r="N663" i="23"/>
  <c r="M663" i="23"/>
  <c r="J663" i="23"/>
  <c r="K663" i="23" s="1"/>
  <c r="L663" i="23" s="1"/>
  <c r="N662" i="23"/>
  <c r="M662" i="23"/>
  <c r="J662" i="23"/>
  <c r="K662" i="23" s="1"/>
  <c r="L662" i="23" s="1"/>
  <c r="N661" i="23"/>
  <c r="M661" i="23"/>
  <c r="J661" i="23"/>
  <c r="K661" i="23" s="1"/>
  <c r="L661" i="23" s="1"/>
  <c r="N660" i="23"/>
  <c r="M660" i="23"/>
  <c r="J660" i="23"/>
  <c r="K660" i="23" s="1"/>
  <c r="L660" i="23" s="1"/>
  <c r="N659" i="23"/>
  <c r="M659" i="23"/>
  <c r="J659" i="23"/>
  <c r="K659" i="23" s="1"/>
  <c r="L659" i="23" s="1"/>
  <c r="N658" i="23"/>
  <c r="M658" i="23"/>
  <c r="J658" i="23"/>
  <c r="K658" i="23" s="1"/>
  <c r="L658" i="23" s="1"/>
  <c r="N657" i="23"/>
  <c r="M657" i="23"/>
  <c r="J657" i="23"/>
  <c r="K657" i="23" s="1"/>
  <c r="L657" i="23" s="1"/>
  <c r="N656" i="23"/>
  <c r="M656" i="23"/>
  <c r="J656" i="23"/>
  <c r="K656" i="23" s="1"/>
  <c r="L656" i="23" s="1"/>
  <c r="N655" i="23"/>
  <c r="M655" i="23"/>
  <c r="J655" i="23"/>
  <c r="K655" i="23" s="1"/>
  <c r="L655" i="23" s="1"/>
  <c r="N654" i="23"/>
  <c r="M654" i="23"/>
  <c r="J654" i="23"/>
  <c r="K654" i="23" s="1"/>
  <c r="L654" i="23" s="1"/>
  <c r="N653" i="23"/>
  <c r="M653" i="23"/>
  <c r="J653" i="23"/>
  <c r="K653" i="23" s="1"/>
  <c r="L653" i="23" s="1"/>
  <c r="N652" i="23"/>
  <c r="M652" i="23"/>
  <c r="J652" i="23"/>
  <c r="K652" i="23" s="1"/>
  <c r="L652" i="23" s="1"/>
  <c r="N651" i="23"/>
  <c r="M651" i="23"/>
  <c r="J651" i="23"/>
  <c r="K651" i="23" s="1"/>
  <c r="L651" i="23" s="1"/>
  <c r="N650" i="23"/>
  <c r="M650" i="23"/>
  <c r="J650" i="23"/>
  <c r="K650" i="23" s="1"/>
  <c r="L650" i="23" s="1"/>
  <c r="N649" i="23"/>
  <c r="M649" i="23"/>
  <c r="J649" i="23"/>
  <c r="K649" i="23" s="1"/>
  <c r="L649" i="23" s="1"/>
  <c r="N648" i="23"/>
  <c r="M648" i="23"/>
  <c r="J648" i="23"/>
  <c r="K648" i="23" s="1"/>
  <c r="L648" i="23" s="1"/>
  <c r="N647" i="23"/>
  <c r="M647" i="23"/>
  <c r="J647" i="23"/>
  <c r="K647" i="23" s="1"/>
  <c r="L647" i="23" s="1"/>
  <c r="N646" i="23"/>
  <c r="M646" i="23"/>
  <c r="J646" i="23"/>
  <c r="K646" i="23" s="1"/>
  <c r="L646" i="23" s="1"/>
  <c r="N645" i="23"/>
  <c r="M645" i="23"/>
  <c r="J645" i="23"/>
  <c r="K645" i="23" s="1"/>
  <c r="L645" i="23" s="1"/>
  <c r="N644" i="23"/>
  <c r="M644" i="23"/>
  <c r="J644" i="23"/>
  <c r="K644" i="23" s="1"/>
  <c r="L644" i="23" s="1"/>
  <c r="N643" i="23"/>
  <c r="M643" i="23"/>
  <c r="J643" i="23"/>
  <c r="K643" i="23" s="1"/>
  <c r="L643" i="23" s="1"/>
  <c r="N642" i="23"/>
  <c r="M642" i="23"/>
  <c r="J642" i="23"/>
  <c r="K642" i="23" s="1"/>
  <c r="L642" i="23" s="1"/>
  <c r="N641" i="23"/>
  <c r="M641" i="23"/>
  <c r="J641" i="23"/>
  <c r="K641" i="23" s="1"/>
  <c r="L641" i="23" s="1"/>
  <c r="N640" i="23"/>
  <c r="M640" i="23"/>
  <c r="J640" i="23"/>
  <c r="K640" i="23" s="1"/>
  <c r="L640" i="23" s="1"/>
  <c r="N639" i="23"/>
  <c r="M639" i="23"/>
  <c r="J639" i="23"/>
  <c r="K639" i="23" s="1"/>
  <c r="L639" i="23" s="1"/>
  <c r="N638" i="23"/>
  <c r="M638" i="23"/>
  <c r="J638" i="23"/>
  <c r="K638" i="23" s="1"/>
  <c r="L638" i="23" s="1"/>
  <c r="N637" i="23"/>
  <c r="M637" i="23"/>
  <c r="J637" i="23"/>
  <c r="K637" i="23" s="1"/>
  <c r="L637" i="23" s="1"/>
  <c r="N636" i="23"/>
  <c r="M636" i="23"/>
  <c r="J636" i="23"/>
  <c r="K636" i="23" s="1"/>
  <c r="L636" i="23" s="1"/>
  <c r="N635" i="23"/>
  <c r="M635" i="23"/>
  <c r="J635" i="23"/>
  <c r="K635" i="23" s="1"/>
  <c r="L635" i="23" s="1"/>
  <c r="N634" i="23"/>
  <c r="M634" i="23"/>
  <c r="J634" i="23"/>
  <c r="K634" i="23" s="1"/>
  <c r="L634" i="23" s="1"/>
  <c r="N633" i="23"/>
  <c r="M633" i="23"/>
  <c r="J633" i="23"/>
  <c r="K633" i="23" s="1"/>
  <c r="L633" i="23" s="1"/>
  <c r="N632" i="23"/>
  <c r="M632" i="23"/>
  <c r="J632" i="23"/>
  <c r="K632" i="23" s="1"/>
  <c r="L632" i="23" s="1"/>
  <c r="N631" i="23"/>
  <c r="M631" i="23"/>
  <c r="J631" i="23"/>
  <c r="K631" i="23" s="1"/>
  <c r="L631" i="23" s="1"/>
  <c r="N630" i="23"/>
  <c r="M630" i="23"/>
  <c r="J630" i="23"/>
  <c r="K630" i="23" s="1"/>
  <c r="L630" i="23" s="1"/>
  <c r="N629" i="23"/>
  <c r="M629" i="23"/>
  <c r="J629" i="23"/>
  <c r="K629" i="23" s="1"/>
  <c r="L629" i="23" s="1"/>
  <c r="N628" i="23"/>
  <c r="M628" i="23"/>
  <c r="J628" i="23"/>
  <c r="K628" i="23" s="1"/>
  <c r="L628" i="23" s="1"/>
  <c r="N627" i="23"/>
  <c r="M627" i="23"/>
  <c r="J627" i="23"/>
  <c r="K627" i="23" s="1"/>
  <c r="L627" i="23" s="1"/>
  <c r="N626" i="23"/>
  <c r="M626" i="23"/>
  <c r="J626" i="23"/>
  <c r="K626" i="23" s="1"/>
  <c r="L626" i="23" s="1"/>
  <c r="N625" i="23"/>
  <c r="M625" i="23"/>
  <c r="J625" i="23"/>
  <c r="K625" i="23" s="1"/>
  <c r="L625" i="23" s="1"/>
  <c r="N624" i="23"/>
  <c r="M624" i="23"/>
  <c r="J624" i="23"/>
  <c r="K624" i="23" s="1"/>
  <c r="L624" i="23" s="1"/>
  <c r="N623" i="23"/>
  <c r="M623" i="23"/>
  <c r="J623" i="23"/>
  <c r="K623" i="23" s="1"/>
  <c r="L623" i="23" s="1"/>
  <c r="N622" i="23"/>
  <c r="M622" i="23"/>
  <c r="J622" i="23"/>
  <c r="K622" i="23" s="1"/>
  <c r="L622" i="23" s="1"/>
  <c r="N621" i="23"/>
  <c r="M621" i="23"/>
  <c r="J621" i="23"/>
  <c r="K621" i="23" s="1"/>
  <c r="L621" i="23" s="1"/>
  <c r="N620" i="23"/>
  <c r="M620" i="23"/>
  <c r="J620" i="23"/>
  <c r="K620" i="23" s="1"/>
  <c r="L620" i="23" s="1"/>
  <c r="N619" i="23"/>
  <c r="M619" i="23"/>
  <c r="J619" i="23"/>
  <c r="K619" i="23" s="1"/>
  <c r="L619" i="23" s="1"/>
  <c r="N618" i="23"/>
  <c r="M618" i="23"/>
  <c r="J618" i="23"/>
  <c r="K618" i="23" s="1"/>
  <c r="L618" i="23" s="1"/>
  <c r="N617" i="23"/>
  <c r="M617" i="23"/>
  <c r="J617" i="23"/>
  <c r="K617" i="23" s="1"/>
  <c r="L617" i="23" s="1"/>
  <c r="N616" i="23"/>
  <c r="M616" i="23"/>
  <c r="J616" i="23"/>
  <c r="K616" i="23" s="1"/>
  <c r="L616" i="23" s="1"/>
  <c r="N615" i="23"/>
  <c r="M615" i="23"/>
  <c r="J615" i="23"/>
  <c r="K615" i="23" s="1"/>
  <c r="L615" i="23" s="1"/>
  <c r="N614" i="23"/>
  <c r="M614" i="23"/>
  <c r="J614" i="23"/>
  <c r="K614" i="23" s="1"/>
  <c r="L614" i="23" s="1"/>
  <c r="N613" i="23"/>
  <c r="M613" i="23"/>
  <c r="J613" i="23"/>
  <c r="K613" i="23" s="1"/>
  <c r="L613" i="23" s="1"/>
  <c r="N612" i="23"/>
  <c r="M612" i="23"/>
  <c r="J612" i="23"/>
  <c r="K612" i="23" s="1"/>
  <c r="L612" i="23" s="1"/>
  <c r="N611" i="23"/>
  <c r="M611" i="23"/>
  <c r="J611" i="23"/>
  <c r="K611" i="23" s="1"/>
  <c r="L611" i="23" s="1"/>
  <c r="N610" i="23"/>
  <c r="M610" i="23"/>
  <c r="J610" i="23"/>
  <c r="K610" i="23" s="1"/>
  <c r="L610" i="23" s="1"/>
  <c r="N609" i="23"/>
  <c r="M609" i="23"/>
  <c r="J609" i="23"/>
  <c r="K609" i="23" s="1"/>
  <c r="L609" i="23" s="1"/>
  <c r="N608" i="23"/>
  <c r="M608" i="23"/>
  <c r="J608" i="23"/>
  <c r="K608" i="23" s="1"/>
  <c r="L608" i="23" s="1"/>
  <c r="N607" i="23"/>
  <c r="M607" i="23"/>
  <c r="J607" i="23"/>
  <c r="K607" i="23" s="1"/>
  <c r="L607" i="23" s="1"/>
  <c r="N606" i="23"/>
  <c r="M606" i="23"/>
  <c r="J606" i="23"/>
  <c r="K606" i="23" s="1"/>
  <c r="L606" i="23" s="1"/>
  <c r="N605" i="23"/>
  <c r="M605" i="23"/>
  <c r="J605" i="23"/>
  <c r="K605" i="23" s="1"/>
  <c r="L605" i="23" s="1"/>
  <c r="N604" i="23"/>
  <c r="M604" i="23"/>
  <c r="J604" i="23"/>
  <c r="K604" i="23" s="1"/>
  <c r="L604" i="23" s="1"/>
  <c r="N603" i="23"/>
  <c r="M603" i="23"/>
  <c r="J603" i="23"/>
  <c r="K603" i="23" s="1"/>
  <c r="L603" i="23" s="1"/>
  <c r="N602" i="23"/>
  <c r="M602" i="23"/>
  <c r="J602" i="23"/>
  <c r="K602" i="23" s="1"/>
  <c r="L602" i="23" s="1"/>
  <c r="N601" i="23"/>
  <c r="M601" i="23"/>
  <c r="J601" i="23"/>
  <c r="K601" i="23" s="1"/>
  <c r="L601" i="23" s="1"/>
  <c r="N600" i="23"/>
  <c r="M600" i="23"/>
  <c r="J600" i="23"/>
  <c r="K600" i="23" s="1"/>
  <c r="L600" i="23" s="1"/>
  <c r="N599" i="23"/>
  <c r="M599" i="23"/>
  <c r="J599" i="23"/>
  <c r="K599" i="23" s="1"/>
  <c r="L599" i="23" s="1"/>
  <c r="N598" i="23"/>
  <c r="M598" i="23"/>
  <c r="J598" i="23"/>
  <c r="K598" i="23" s="1"/>
  <c r="L598" i="23" s="1"/>
  <c r="N597" i="23"/>
  <c r="M597" i="23"/>
  <c r="J597" i="23"/>
  <c r="K597" i="23" s="1"/>
  <c r="L597" i="23" s="1"/>
  <c r="N596" i="23"/>
  <c r="M596" i="23"/>
  <c r="J596" i="23"/>
  <c r="K596" i="23" s="1"/>
  <c r="L596" i="23" s="1"/>
  <c r="N595" i="23"/>
  <c r="M595" i="23"/>
  <c r="J595" i="23"/>
  <c r="K595" i="23" s="1"/>
  <c r="L595" i="23" s="1"/>
  <c r="N594" i="23"/>
  <c r="M594" i="23"/>
  <c r="J594" i="23"/>
  <c r="K594" i="23" s="1"/>
  <c r="L594" i="23" s="1"/>
  <c r="N593" i="23"/>
  <c r="M593" i="23"/>
  <c r="J593" i="23"/>
  <c r="K593" i="23" s="1"/>
  <c r="L593" i="23" s="1"/>
  <c r="N592" i="23"/>
  <c r="M592" i="23"/>
  <c r="J592" i="23"/>
  <c r="K592" i="23" s="1"/>
  <c r="L592" i="23" s="1"/>
  <c r="N591" i="23"/>
  <c r="M591" i="23"/>
  <c r="J591" i="23"/>
  <c r="K591" i="23" s="1"/>
  <c r="L591" i="23" s="1"/>
  <c r="N590" i="23"/>
  <c r="M590" i="23"/>
  <c r="J590" i="23"/>
  <c r="K590" i="23" s="1"/>
  <c r="L590" i="23" s="1"/>
  <c r="N589" i="23"/>
  <c r="M589" i="23"/>
  <c r="J589" i="23"/>
  <c r="K589" i="23" s="1"/>
  <c r="L589" i="23" s="1"/>
  <c r="N588" i="23"/>
  <c r="M588" i="23"/>
  <c r="J588" i="23"/>
  <c r="K588" i="23" s="1"/>
  <c r="L588" i="23" s="1"/>
  <c r="N587" i="23"/>
  <c r="M587" i="23"/>
  <c r="J587" i="23"/>
  <c r="K587" i="23" s="1"/>
  <c r="L587" i="23" s="1"/>
  <c r="N586" i="23"/>
  <c r="M586" i="23"/>
  <c r="J586" i="23"/>
  <c r="K586" i="23" s="1"/>
  <c r="L586" i="23" s="1"/>
  <c r="N585" i="23"/>
  <c r="M585" i="23"/>
  <c r="J585" i="23"/>
  <c r="K585" i="23" s="1"/>
  <c r="L585" i="23" s="1"/>
  <c r="N584" i="23"/>
  <c r="M584" i="23"/>
  <c r="J584" i="23"/>
  <c r="K584" i="23" s="1"/>
  <c r="L584" i="23" s="1"/>
  <c r="N583" i="23"/>
  <c r="M583" i="23"/>
  <c r="J583" i="23"/>
  <c r="K583" i="23" s="1"/>
  <c r="L583" i="23" s="1"/>
  <c r="N582" i="23"/>
  <c r="M582" i="23"/>
  <c r="J582" i="23"/>
  <c r="K582" i="23" s="1"/>
  <c r="L582" i="23" s="1"/>
  <c r="N581" i="23"/>
  <c r="M581" i="23"/>
  <c r="J581" i="23"/>
  <c r="K581" i="23" s="1"/>
  <c r="L581" i="23" s="1"/>
  <c r="N580" i="23"/>
  <c r="M580" i="23"/>
  <c r="J580" i="23"/>
  <c r="K580" i="23" s="1"/>
  <c r="L580" i="23" s="1"/>
  <c r="N579" i="23"/>
  <c r="M579" i="23"/>
  <c r="J579" i="23"/>
  <c r="K579" i="23" s="1"/>
  <c r="L579" i="23" s="1"/>
  <c r="N578" i="23"/>
  <c r="M578" i="23"/>
  <c r="J578" i="23"/>
  <c r="K578" i="23" s="1"/>
  <c r="L578" i="23" s="1"/>
  <c r="N577" i="23"/>
  <c r="M577" i="23"/>
  <c r="J577" i="23"/>
  <c r="K577" i="23" s="1"/>
  <c r="L577" i="23" s="1"/>
  <c r="N576" i="23"/>
  <c r="M576" i="23"/>
  <c r="J576" i="23"/>
  <c r="K576" i="23" s="1"/>
  <c r="L576" i="23" s="1"/>
  <c r="N575" i="23"/>
  <c r="M575" i="23"/>
  <c r="J575" i="23"/>
  <c r="K575" i="23" s="1"/>
  <c r="L575" i="23" s="1"/>
  <c r="N574" i="23"/>
  <c r="M574" i="23"/>
  <c r="J574" i="23"/>
  <c r="K574" i="23" s="1"/>
  <c r="L574" i="23" s="1"/>
  <c r="N573" i="23"/>
  <c r="M573" i="23"/>
  <c r="J573" i="23"/>
  <c r="K573" i="23" s="1"/>
  <c r="L573" i="23" s="1"/>
  <c r="N572" i="23"/>
  <c r="M572" i="23"/>
  <c r="J572" i="23"/>
  <c r="K572" i="23" s="1"/>
  <c r="L572" i="23" s="1"/>
  <c r="N571" i="23"/>
  <c r="M571" i="23"/>
  <c r="J571" i="23"/>
  <c r="K571" i="23" s="1"/>
  <c r="L571" i="23" s="1"/>
  <c r="N570" i="23"/>
  <c r="M570" i="23"/>
  <c r="J570" i="23"/>
  <c r="K570" i="23" s="1"/>
  <c r="L570" i="23" s="1"/>
  <c r="N569" i="23"/>
  <c r="M569" i="23"/>
  <c r="J569" i="23"/>
  <c r="K569" i="23" s="1"/>
  <c r="L569" i="23" s="1"/>
  <c r="N568" i="23"/>
  <c r="M568" i="23"/>
  <c r="J568" i="23"/>
  <c r="K568" i="23" s="1"/>
  <c r="L568" i="23" s="1"/>
  <c r="N567" i="23"/>
  <c r="M567" i="23"/>
  <c r="J567" i="23"/>
  <c r="K567" i="23" s="1"/>
  <c r="L567" i="23" s="1"/>
  <c r="N566" i="23"/>
  <c r="M566" i="23"/>
  <c r="J566" i="23"/>
  <c r="K566" i="23" s="1"/>
  <c r="L566" i="23" s="1"/>
  <c r="N565" i="23"/>
  <c r="M565" i="23"/>
  <c r="J565" i="23"/>
  <c r="K565" i="23" s="1"/>
  <c r="L565" i="23" s="1"/>
  <c r="N564" i="23"/>
  <c r="M564" i="23"/>
  <c r="J564" i="23"/>
  <c r="K564" i="23" s="1"/>
  <c r="L564" i="23" s="1"/>
  <c r="N563" i="23"/>
  <c r="M563" i="23"/>
  <c r="J563" i="23"/>
  <c r="K563" i="23" s="1"/>
  <c r="L563" i="23" s="1"/>
  <c r="N562" i="23"/>
  <c r="M562" i="23"/>
  <c r="J562" i="23"/>
  <c r="K562" i="23" s="1"/>
  <c r="L562" i="23" s="1"/>
  <c r="N561" i="23"/>
  <c r="M561" i="23"/>
  <c r="J561" i="23"/>
  <c r="K561" i="23" s="1"/>
  <c r="L561" i="23" s="1"/>
  <c r="N560" i="23"/>
  <c r="M560" i="23"/>
  <c r="J560" i="23"/>
  <c r="K560" i="23" s="1"/>
  <c r="L560" i="23" s="1"/>
  <c r="N559" i="23"/>
  <c r="M559" i="23"/>
  <c r="J559" i="23"/>
  <c r="K559" i="23" s="1"/>
  <c r="L559" i="23" s="1"/>
  <c r="N558" i="23"/>
  <c r="M558" i="23"/>
  <c r="J558" i="23"/>
  <c r="K558" i="23" s="1"/>
  <c r="L558" i="23" s="1"/>
  <c r="N557" i="23"/>
  <c r="M557" i="23"/>
  <c r="J557" i="23"/>
  <c r="K557" i="23" s="1"/>
  <c r="L557" i="23" s="1"/>
  <c r="N556" i="23"/>
  <c r="M556" i="23"/>
  <c r="J556" i="23"/>
  <c r="K556" i="23" s="1"/>
  <c r="L556" i="23" s="1"/>
  <c r="N555" i="23"/>
  <c r="M555" i="23"/>
  <c r="J555" i="23"/>
  <c r="K555" i="23" s="1"/>
  <c r="L555" i="23" s="1"/>
  <c r="N554" i="23"/>
  <c r="M554" i="23"/>
  <c r="J554" i="23"/>
  <c r="K554" i="23" s="1"/>
  <c r="L554" i="23" s="1"/>
  <c r="N553" i="23"/>
  <c r="M553" i="23"/>
  <c r="J553" i="23"/>
  <c r="K553" i="23" s="1"/>
  <c r="L553" i="23" s="1"/>
  <c r="N552" i="23"/>
  <c r="M552" i="23"/>
  <c r="J552" i="23"/>
  <c r="K552" i="23" s="1"/>
  <c r="L552" i="23" s="1"/>
  <c r="N551" i="23"/>
  <c r="M551" i="23"/>
  <c r="J551" i="23"/>
  <c r="K551" i="23" s="1"/>
  <c r="L551" i="23" s="1"/>
  <c r="N550" i="23"/>
  <c r="M550" i="23"/>
  <c r="J550" i="23"/>
  <c r="K550" i="23" s="1"/>
  <c r="L550" i="23" s="1"/>
  <c r="N549" i="23"/>
  <c r="M549" i="23"/>
  <c r="J549" i="23"/>
  <c r="K549" i="23" s="1"/>
  <c r="L549" i="23" s="1"/>
  <c r="N548" i="23"/>
  <c r="M548" i="23"/>
  <c r="J548" i="23"/>
  <c r="K548" i="23" s="1"/>
  <c r="L548" i="23" s="1"/>
  <c r="N547" i="23"/>
  <c r="M547" i="23"/>
  <c r="J547" i="23"/>
  <c r="K547" i="23" s="1"/>
  <c r="L547" i="23" s="1"/>
  <c r="N546" i="23"/>
  <c r="M546" i="23"/>
  <c r="J546" i="23"/>
  <c r="K546" i="23" s="1"/>
  <c r="L546" i="23" s="1"/>
  <c r="N545" i="23"/>
  <c r="M545" i="23"/>
  <c r="J545" i="23"/>
  <c r="K545" i="23" s="1"/>
  <c r="L545" i="23" s="1"/>
  <c r="N544" i="23"/>
  <c r="M544" i="23"/>
  <c r="J544" i="23"/>
  <c r="K544" i="23" s="1"/>
  <c r="L544" i="23" s="1"/>
  <c r="N543" i="23"/>
  <c r="M543" i="23"/>
  <c r="J543" i="23"/>
  <c r="K543" i="23" s="1"/>
  <c r="L543" i="23" s="1"/>
  <c r="N542" i="23"/>
  <c r="M542" i="23"/>
  <c r="J542" i="23"/>
  <c r="K542" i="23" s="1"/>
  <c r="L542" i="23" s="1"/>
  <c r="N541" i="23"/>
  <c r="M541" i="23"/>
  <c r="J541" i="23"/>
  <c r="K541" i="23" s="1"/>
  <c r="L541" i="23" s="1"/>
  <c r="N540" i="23"/>
  <c r="M540" i="23"/>
  <c r="J540" i="23"/>
  <c r="K540" i="23" s="1"/>
  <c r="L540" i="23" s="1"/>
  <c r="N539" i="23"/>
  <c r="M539" i="23"/>
  <c r="J539" i="23"/>
  <c r="K539" i="23" s="1"/>
  <c r="L539" i="23" s="1"/>
  <c r="N538" i="23"/>
  <c r="M538" i="23"/>
  <c r="J538" i="23"/>
  <c r="K538" i="23" s="1"/>
  <c r="L538" i="23" s="1"/>
  <c r="N537" i="23"/>
  <c r="M537" i="23"/>
  <c r="J537" i="23"/>
  <c r="K537" i="23" s="1"/>
  <c r="L537" i="23" s="1"/>
  <c r="N536" i="23"/>
  <c r="M536" i="23"/>
  <c r="J536" i="23"/>
  <c r="K536" i="23" s="1"/>
  <c r="L536" i="23" s="1"/>
  <c r="N535" i="23"/>
  <c r="M535" i="23"/>
  <c r="J535" i="23"/>
  <c r="K535" i="23" s="1"/>
  <c r="L535" i="23" s="1"/>
  <c r="N534" i="23"/>
  <c r="M534" i="23"/>
  <c r="J534" i="23"/>
  <c r="K534" i="23" s="1"/>
  <c r="L534" i="23" s="1"/>
  <c r="N533" i="23"/>
  <c r="M533" i="23"/>
  <c r="J533" i="23"/>
  <c r="K533" i="23" s="1"/>
  <c r="L533" i="23" s="1"/>
  <c r="N532" i="23"/>
  <c r="M532" i="23"/>
  <c r="J532" i="23"/>
  <c r="K532" i="23" s="1"/>
  <c r="L532" i="23" s="1"/>
  <c r="N531" i="23"/>
  <c r="M531" i="23"/>
  <c r="J531" i="23"/>
  <c r="K531" i="23" s="1"/>
  <c r="L531" i="23" s="1"/>
  <c r="N530" i="23"/>
  <c r="M530" i="23"/>
  <c r="J530" i="23"/>
  <c r="K530" i="23" s="1"/>
  <c r="L530" i="23" s="1"/>
  <c r="N529" i="23"/>
  <c r="M529" i="23"/>
  <c r="J529" i="23"/>
  <c r="K529" i="23" s="1"/>
  <c r="L529" i="23" s="1"/>
  <c r="N528" i="23"/>
  <c r="M528" i="23"/>
  <c r="J528" i="23"/>
  <c r="K528" i="23" s="1"/>
  <c r="L528" i="23" s="1"/>
  <c r="N527" i="23"/>
  <c r="M527" i="23"/>
  <c r="J527" i="23"/>
  <c r="K527" i="23" s="1"/>
  <c r="L527" i="23" s="1"/>
  <c r="N526" i="23"/>
  <c r="M526" i="23"/>
  <c r="J526" i="23"/>
  <c r="K526" i="23" s="1"/>
  <c r="L526" i="23" s="1"/>
  <c r="N525" i="23"/>
  <c r="M525" i="23"/>
  <c r="J525" i="23"/>
  <c r="K525" i="23" s="1"/>
  <c r="L525" i="23" s="1"/>
  <c r="N524" i="23"/>
  <c r="M524" i="23"/>
  <c r="J524" i="23"/>
  <c r="K524" i="23" s="1"/>
  <c r="L524" i="23" s="1"/>
  <c r="N523" i="23"/>
  <c r="M523" i="23"/>
  <c r="J523" i="23"/>
  <c r="K523" i="23" s="1"/>
  <c r="L523" i="23" s="1"/>
  <c r="N522" i="23"/>
  <c r="M522" i="23"/>
  <c r="J522" i="23"/>
  <c r="K522" i="23" s="1"/>
  <c r="L522" i="23" s="1"/>
  <c r="N521" i="23"/>
  <c r="M521" i="23"/>
  <c r="J521" i="23"/>
  <c r="K521" i="23" s="1"/>
  <c r="L521" i="23" s="1"/>
  <c r="N520" i="23"/>
  <c r="M520" i="23"/>
  <c r="J520" i="23"/>
  <c r="K520" i="23" s="1"/>
  <c r="L520" i="23" s="1"/>
  <c r="N519" i="23"/>
  <c r="M519" i="23"/>
  <c r="J519" i="23"/>
  <c r="K519" i="23" s="1"/>
  <c r="L519" i="23" s="1"/>
  <c r="N518" i="23"/>
  <c r="M518" i="23"/>
  <c r="J518" i="23"/>
  <c r="K518" i="23" s="1"/>
  <c r="L518" i="23" s="1"/>
  <c r="N517" i="23"/>
  <c r="M517" i="23"/>
  <c r="J517" i="23"/>
  <c r="K517" i="23" s="1"/>
  <c r="L517" i="23" s="1"/>
  <c r="N516" i="23"/>
  <c r="M516" i="23"/>
  <c r="J516" i="23"/>
  <c r="K516" i="23" s="1"/>
  <c r="L516" i="23" s="1"/>
  <c r="N515" i="23"/>
  <c r="M515" i="23"/>
  <c r="J515" i="23"/>
  <c r="K515" i="23" s="1"/>
  <c r="L515" i="23" s="1"/>
  <c r="N514" i="23"/>
  <c r="M514" i="23"/>
  <c r="J514" i="23"/>
  <c r="K514" i="23" s="1"/>
  <c r="L514" i="23" s="1"/>
  <c r="N513" i="23"/>
  <c r="M513" i="23"/>
  <c r="J513" i="23"/>
  <c r="K513" i="23" s="1"/>
  <c r="L513" i="23" s="1"/>
  <c r="N512" i="23"/>
  <c r="M512" i="23"/>
  <c r="J512" i="23"/>
  <c r="K512" i="23" s="1"/>
  <c r="L512" i="23" s="1"/>
  <c r="N511" i="23"/>
  <c r="M511" i="23"/>
  <c r="J511" i="23"/>
  <c r="K511" i="23" s="1"/>
  <c r="L511" i="23" s="1"/>
  <c r="N510" i="23"/>
  <c r="M510" i="23"/>
  <c r="J510" i="23"/>
  <c r="K510" i="23" s="1"/>
  <c r="L510" i="23" s="1"/>
  <c r="N509" i="23"/>
  <c r="M509" i="23"/>
  <c r="J509" i="23"/>
  <c r="K509" i="23" s="1"/>
  <c r="L509" i="23" s="1"/>
  <c r="N508" i="23"/>
  <c r="M508" i="23"/>
  <c r="J508" i="23"/>
  <c r="K508" i="23" s="1"/>
  <c r="L508" i="23" s="1"/>
  <c r="N507" i="23"/>
  <c r="M507" i="23"/>
  <c r="J507" i="23"/>
  <c r="K507" i="23" s="1"/>
  <c r="L507" i="23" s="1"/>
  <c r="N506" i="23"/>
  <c r="M506" i="23"/>
  <c r="J506" i="23"/>
  <c r="K506" i="23" s="1"/>
  <c r="L506" i="23" s="1"/>
  <c r="N505" i="23"/>
  <c r="M505" i="23"/>
  <c r="J505" i="23"/>
  <c r="K505" i="23" s="1"/>
  <c r="L505" i="23" s="1"/>
  <c r="N504" i="23"/>
  <c r="M504" i="23"/>
  <c r="J504" i="23"/>
  <c r="K504" i="23" s="1"/>
  <c r="L504" i="23" s="1"/>
  <c r="N503" i="23"/>
  <c r="M503" i="23"/>
  <c r="J503" i="23"/>
  <c r="K503" i="23" s="1"/>
  <c r="L503" i="23" s="1"/>
  <c r="N502" i="23"/>
  <c r="M502" i="23"/>
  <c r="J502" i="23"/>
  <c r="K502" i="23" s="1"/>
  <c r="L502" i="23" s="1"/>
  <c r="N501" i="23"/>
  <c r="M501" i="23"/>
  <c r="J501" i="23"/>
  <c r="K501" i="23" s="1"/>
  <c r="L501" i="23" s="1"/>
  <c r="N500" i="23"/>
  <c r="M500" i="23"/>
  <c r="J500" i="23"/>
  <c r="K500" i="23" s="1"/>
  <c r="L500" i="23" s="1"/>
  <c r="N499" i="23"/>
  <c r="M499" i="23"/>
  <c r="J499" i="23"/>
  <c r="K499" i="23" s="1"/>
  <c r="L499" i="23" s="1"/>
  <c r="N498" i="23"/>
  <c r="M498" i="23"/>
  <c r="J498" i="23"/>
  <c r="K498" i="23" s="1"/>
  <c r="L498" i="23" s="1"/>
  <c r="N497" i="23"/>
  <c r="M497" i="23"/>
  <c r="J497" i="23"/>
  <c r="K497" i="23" s="1"/>
  <c r="L497" i="23" s="1"/>
  <c r="N496" i="23"/>
  <c r="M496" i="23"/>
  <c r="J496" i="23"/>
  <c r="K496" i="23" s="1"/>
  <c r="L496" i="23" s="1"/>
  <c r="N495" i="23"/>
  <c r="M495" i="23"/>
  <c r="J495" i="23"/>
  <c r="K495" i="23" s="1"/>
  <c r="L495" i="23" s="1"/>
  <c r="N494" i="23"/>
  <c r="M494" i="23"/>
  <c r="J494" i="23"/>
  <c r="K494" i="23" s="1"/>
  <c r="L494" i="23" s="1"/>
  <c r="N493" i="23"/>
  <c r="M493" i="23"/>
  <c r="J493" i="23"/>
  <c r="K493" i="23" s="1"/>
  <c r="L493" i="23" s="1"/>
  <c r="N492" i="23"/>
  <c r="M492" i="23"/>
  <c r="J492" i="23"/>
  <c r="K492" i="23" s="1"/>
  <c r="L492" i="23" s="1"/>
  <c r="N491" i="23"/>
  <c r="M491" i="23"/>
  <c r="J491" i="23"/>
  <c r="K491" i="23" s="1"/>
  <c r="L491" i="23" s="1"/>
  <c r="N490" i="23"/>
  <c r="M490" i="23"/>
  <c r="J490" i="23"/>
  <c r="K490" i="23" s="1"/>
  <c r="L490" i="23" s="1"/>
  <c r="N489" i="23"/>
  <c r="M489" i="23"/>
  <c r="J489" i="23"/>
  <c r="K489" i="23" s="1"/>
  <c r="L489" i="23" s="1"/>
  <c r="N488" i="23"/>
  <c r="M488" i="23"/>
  <c r="J488" i="23"/>
  <c r="K488" i="23" s="1"/>
  <c r="L488" i="23" s="1"/>
  <c r="N487" i="23"/>
  <c r="M487" i="23"/>
  <c r="J487" i="23"/>
  <c r="K487" i="23" s="1"/>
  <c r="L487" i="23" s="1"/>
  <c r="N486" i="23"/>
  <c r="M486" i="23"/>
  <c r="J486" i="23"/>
  <c r="K486" i="23" s="1"/>
  <c r="L486" i="23" s="1"/>
  <c r="N485" i="23"/>
  <c r="M485" i="23"/>
  <c r="J485" i="23"/>
  <c r="K485" i="23" s="1"/>
  <c r="L485" i="23" s="1"/>
  <c r="N484" i="23"/>
  <c r="M484" i="23"/>
  <c r="J484" i="23"/>
  <c r="K484" i="23" s="1"/>
  <c r="L484" i="23" s="1"/>
  <c r="N483" i="23"/>
  <c r="M483" i="23"/>
  <c r="J483" i="23"/>
  <c r="K483" i="23" s="1"/>
  <c r="L483" i="23" s="1"/>
  <c r="N482" i="23"/>
  <c r="M482" i="23"/>
  <c r="J482" i="23"/>
  <c r="K482" i="23" s="1"/>
  <c r="L482" i="23" s="1"/>
  <c r="N481" i="23"/>
  <c r="M481" i="23"/>
  <c r="J481" i="23"/>
  <c r="K481" i="23" s="1"/>
  <c r="L481" i="23" s="1"/>
  <c r="N480" i="23"/>
  <c r="M480" i="23"/>
  <c r="J480" i="23"/>
  <c r="K480" i="23" s="1"/>
  <c r="L480" i="23" s="1"/>
  <c r="N479" i="23"/>
  <c r="M479" i="23"/>
  <c r="J479" i="23"/>
  <c r="K479" i="23" s="1"/>
  <c r="L479" i="23" s="1"/>
  <c r="N478" i="23"/>
  <c r="M478" i="23"/>
  <c r="J478" i="23"/>
  <c r="K478" i="23" s="1"/>
  <c r="L478" i="23" s="1"/>
  <c r="N477" i="23"/>
  <c r="M477" i="23"/>
  <c r="J477" i="23"/>
  <c r="K477" i="23" s="1"/>
  <c r="L477" i="23" s="1"/>
  <c r="N476" i="23"/>
  <c r="M476" i="23"/>
  <c r="J476" i="23"/>
  <c r="K476" i="23" s="1"/>
  <c r="L476" i="23" s="1"/>
  <c r="N475" i="23"/>
  <c r="M475" i="23"/>
  <c r="J475" i="23"/>
  <c r="K475" i="23" s="1"/>
  <c r="L475" i="23" s="1"/>
  <c r="N474" i="23"/>
  <c r="M474" i="23"/>
  <c r="J474" i="23"/>
  <c r="K474" i="23" s="1"/>
  <c r="L474" i="23" s="1"/>
  <c r="N473" i="23"/>
  <c r="M473" i="23"/>
  <c r="J473" i="23"/>
  <c r="K473" i="23" s="1"/>
  <c r="L473" i="23" s="1"/>
  <c r="N472" i="23"/>
  <c r="M472" i="23"/>
  <c r="J472" i="23"/>
  <c r="K472" i="23" s="1"/>
  <c r="L472" i="23" s="1"/>
  <c r="N471" i="23"/>
  <c r="M471" i="23"/>
  <c r="J471" i="23"/>
  <c r="K471" i="23" s="1"/>
  <c r="L471" i="23" s="1"/>
  <c r="N470" i="23"/>
  <c r="M470" i="23"/>
  <c r="J470" i="23"/>
  <c r="K470" i="23" s="1"/>
  <c r="L470" i="23" s="1"/>
  <c r="N469" i="23"/>
  <c r="M469" i="23"/>
  <c r="J469" i="23"/>
  <c r="K469" i="23" s="1"/>
  <c r="L469" i="23" s="1"/>
  <c r="N468" i="23"/>
  <c r="M468" i="23"/>
  <c r="J468" i="23"/>
  <c r="K468" i="23" s="1"/>
  <c r="L468" i="23" s="1"/>
  <c r="N467" i="23"/>
  <c r="M467" i="23"/>
  <c r="J467" i="23"/>
  <c r="K467" i="23" s="1"/>
  <c r="L467" i="23" s="1"/>
  <c r="N466" i="23"/>
  <c r="M466" i="23"/>
  <c r="J466" i="23"/>
  <c r="K466" i="23" s="1"/>
  <c r="L466" i="23" s="1"/>
  <c r="N465" i="23"/>
  <c r="M465" i="23"/>
  <c r="J465" i="23"/>
  <c r="K465" i="23" s="1"/>
  <c r="L465" i="23" s="1"/>
  <c r="N464" i="23"/>
  <c r="M464" i="23"/>
  <c r="J464" i="23"/>
  <c r="K464" i="23" s="1"/>
  <c r="L464" i="23" s="1"/>
  <c r="N463" i="23"/>
  <c r="M463" i="23"/>
  <c r="J463" i="23"/>
  <c r="K463" i="23" s="1"/>
  <c r="L463" i="23" s="1"/>
  <c r="N462" i="23"/>
  <c r="M462" i="23"/>
  <c r="J462" i="23"/>
  <c r="K462" i="23" s="1"/>
  <c r="L462" i="23" s="1"/>
  <c r="N461" i="23"/>
  <c r="M461" i="23"/>
  <c r="J461" i="23"/>
  <c r="K461" i="23" s="1"/>
  <c r="L461" i="23" s="1"/>
  <c r="N460" i="23"/>
  <c r="M460" i="23"/>
  <c r="J460" i="23"/>
  <c r="K460" i="23" s="1"/>
  <c r="L460" i="23" s="1"/>
  <c r="N459" i="23"/>
  <c r="M459" i="23"/>
  <c r="J459" i="23"/>
  <c r="K459" i="23" s="1"/>
  <c r="L459" i="23" s="1"/>
  <c r="N458" i="23"/>
  <c r="M458" i="23"/>
  <c r="J458" i="23"/>
  <c r="K458" i="23" s="1"/>
  <c r="L458" i="23" s="1"/>
  <c r="N457" i="23"/>
  <c r="M457" i="23"/>
  <c r="J457" i="23"/>
  <c r="K457" i="23" s="1"/>
  <c r="L457" i="23" s="1"/>
  <c r="N456" i="23"/>
  <c r="M456" i="23"/>
  <c r="J456" i="23"/>
  <c r="K456" i="23" s="1"/>
  <c r="L456" i="23" s="1"/>
  <c r="N455" i="23"/>
  <c r="M455" i="23"/>
  <c r="J455" i="23"/>
  <c r="K455" i="23" s="1"/>
  <c r="L455" i="23" s="1"/>
  <c r="N454" i="23"/>
  <c r="M454" i="23"/>
  <c r="J454" i="23"/>
  <c r="K454" i="23" s="1"/>
  <c r="L454" i="23" s="1"/>
  <c r="N453" i="23"/>
  <c r="M453" i="23"/>
  <c r="J453" i="23"/>
  <c r="K453" i="23" s="1"/>
  <c r="L453" i="23" s="1"/>
  <c r="N452" i="23"/>
  <c r="M452" i="23"/>
  <c r="J452" i="23"/>
  <c r="K452" i="23" s="1"/>
  <c r="L452" i="23" s="1"/>
  <c r="N451" i="23"/>
  <c r="M451" i="23"/>
  <c r="J451" i="23"/>
  <c r="K451" i="23" s="1"/>
  <c r="L451" i="23" s="1"/>
  <c r="N450" i="23"/>
  <c r="M450" i="23"/>
  <c r="J450" i="23"/>
  <c r="K450" i="23" s="1"/>
  <c r="L450" i="23" s="1"/>
  <c r="N449" i="23"/>
  <c r="M449" i="23"/>
  <c r="J449" i="23"/>
  <c r="K449" i="23" s="1"/>
  <c r="L449" i="23" s="1"/>
  <c r="N448" i="23"/>
  <c r="M448" i="23"/>
  <c r="J448" i="23"/>
  <c r="K448" i="23" s="1"/>
  <c r="L448" i="23" s="1"/>
  <c r="N447" i="23"/>
  <c r="M447" i="23"/>
  <c r="J447" i="23"/>
  <c r="K447" i="23" s="1"/>
  <c r="L447" i="23" s="1"/>
  <c r="N446" i="23"/>
  <c r="M446" i="23"/>
  <c r="J446" i="23"/>
  <c r="K446" i="23" s="1"/>
  <c r="L446" i="23" s="1"/>
  <c r="N445" i="23"/>
  <c r="M445" i="23"/>
  <c r="J445" i="23"/>
  <c r="K445" i="23" s="1"/>
  <c r="L445" i="23" s="1"/>
  <c r="N444" i="23"/>
  <c r="M444" i="23"/>
  <c r="J444" i="23"/>
  <c r="K444" i="23" s="1"/>
  <c r="L444" i="23" s="1"/>
  <c r="N443" i="23"/>
  <c r="M443" i="23"/>
  <c r="J443" i="23"/>
  <c r="K443" i="23" s="1"/>
  <c r="L443" i="23" s="1"/>
  <c r="N442" i="23"/>
  <c r="M442" i="23"/>
  <c r="J442" i="23"/>
  <c r="K442" i="23" s="1"/>
  <c r="L442" i="23" s="1"/>
  <c r="N441" i="23"/>
  <c r="M441" i="23"/>
  <c r="J441" i="23"/>
  <c r="K441" i="23" s="1"/>
  <c r="L441" i="23" s="1"/>
  <c r="N440" i="23"/>
  <c r="M440" i="23"/>
  <c r="J440" i="23"/>
  <c r="K440" i="23" s="1"/>
  <c r="L440" i="23" s="1"/>
  <c r="N439" i="23"/>
  <c r="M439" i="23"/>
  <c r="J439" i="23"/>
  <c r="K439" i="23" s="1"/>
  <c r="L439" i="23" s="1"/>
  <c r="N438" i="23"/>
  <c r="M438" i="23"/>
  <c r="J438" i="23"/>
  <c r="K438" i="23" s="1"/>
  <c r="L438" i="23" s="1"/>
  <c r="N437" i="23"/>
  <c r="M437" i="23"/>
  <c r="J437" i="23"/>
  <c r="K437" i="23" s="1"/>
  <c r="L437" i="23" s="1"/>
  <c r="N436" i="23"/>
  <c r="M436" i="23"/>
  <c r="J436" i="23"/>
  <c r="K436" i="23" s="1"/>
  <c r="L436" i="23" s="1"/>
  <c r="N435" i="23"/>
  <c r="M435" i="23"/>
  <c r="J435" i="23"/>
  <c r="K435" i="23" s="1"/>
  <c r="L435" i="23" s="1"/>
  <c r="N434" i="23"/>
  <c r="M434" i="23"/>
  <c r="J434" i="23"/>
  <c r="K434" i="23" s="1"/>
  <c r="L434" i="23" s="1"/>
  <c r="N433" i="23"/>
  <c r="M433" i="23"/>
  <c r="J433" i="23"/>
  <c r="K433" i="23" s="1"/>
  <c r="L433" i="23" s="1"/>
  <c r="N432" i="23"/>
  <c r="M432" i="23"/>
  <c r="J432" i="23"/>
  <c r="K432" i="23" s="1"/>
  <c r="L432" i="23" s="1"/>
  <c r="N431" i="23"/>
  <c r="M431" i="23"/>
  <c r="J431" i="23"/>
  <c r="K431" i="23" s="1"/>
  <c r="L431" i="23" s="1"/>
  <c r="N430" i="23"/>
  <c r="M430" i="23"/>
  <c r="J430" i="23"/>
  <c r="K430" i="23" s="1"/>
  <c r="L430" i="23" s="1"/>
  <c r="N429" i="23"/>
  <c r="M429" i="23"/>
  <c r="J429" i="23"/>
  <c r="K429" i="23" s="1"/>
  <c r="L429" i="23" s="1"/>
  <c r="N428" i="23"/>
  <c r="M428" i="23"/>
  <c r="J428" i="23"/>
  <c r="K428" i="23" s="1"/>
  <c r="L428" i="23" s="1"/>
  <c r="N427" i="23"/>
  <c r="M427" i="23"/>
  <c r="J427" i="23"/>
  <c r="K427" i="23" s="1"/>
  <c r="L427" i="23" s="1"/>
  <c r="N426" i="23"/>
  <c r="M426" i="23"/>
  <c r="J426" i="23"/>
  <c r="K426" i="23" s="1"/>
  <c r="L426" i="23" s="1"/>
  <c r="N425" i="23"/>
  <c r="M425" i="23"/>
  <c r="J425" i="23"/>
  <c r="K425" i="23" s="1"/>
  <c r="L425" i="23" s="1"/>
  <c r="N424" i="23"/>
  <c r="M424" i="23"/>
  <c r="J424" i="23"/>
  <c r="K424" i="23" s="1"/>
  <c r="L424" i="23" s="1"/>
  <c r="N423" i="23"/>
  <c r="M423" i="23"/>
  <c r="J423" i="23"/>
  <c r="K423" i="23" s="1"/>
  <c r="L423" i="23" s="1"/>
  <c r="N422" i="23"/>
  <c r="M422" i="23"/>
  <c r="J422" i="23"/>
  <c r="K422" i="23" s="1"/>
  <c r="L422" i="23" s="1"/>
  <c r="N421" i="23"/>
  <c r="M421" i="23"/>
  <c r="J421" i="23"/>
  <c r="K421" i="23" s="1"/>
  <c r="L421" i="23" s="1"/>
  <c r="N420" i="23"/>
  <c r="M420" i="23"/>
  <c r="J420" i="23"/>
  <c r="K420" i="23" s="1"/>
  <c r="L420" i="23" s="1"/>
  <c r="N419" i="23"/>
  <c r="M419" i="23"/>
  <c r="J419" i="23"/>
  <c r="K419" i="23" s="1"/>
  <c r="L419" i="23" s="1"/>
  <c r="N418" i="23"/>
  <c r="M418" i="23"/>
  <c r="J418" i="23"/>
  <c r="K418" i="23" s="1"/>
  <c r="L418" i="23" s="1"/>
  <c r="N417" i="23"/>
  <c r="M417" i="23"/>
  <c r="J417" i="23"/>
  <c r="K417" i="23" s="1"/>
  <c r="L417" i="23" s="1"/>
  <c r="N416" i="23"/>
  <c r="M416" i="23"/>
  <c r="J416" i="23"/>
  <c r="K416" i="23" s="1"/>
  <c r="L416" i="23" s="1"/>
  <c r="N415" i="23"/>
  <c r="M415" i="23"/>
  <c r="J415" i="23"/>
  <c r="K415" i="23" s="1"/>
  <c r="L415" i="23" s="1"/>
  <c r="N414" i="23"/>
  <c r="M414" i="23"/>
  <c r="J414" i="23"/>
  <c r="K414" i="23" s="1"/>
  <c r="L414" i="23" s="1"/>
  <c r="N413" i="23"/>
  <c r="M413" i="23"/>
  <c r="J413" i="23"/>
  <c r="K413" i="23" s="1"/>
  <c r="L413" i="23" s="1"/>
  <c r="N412" i="23"/>
  <c r="M412" i="23"/>
  <c r="J412" i="23"/>
  <c r="K412" i="23" s="1"/>
  <c r="L412" i="23" s="1"/>
  <c r="N411" i="23"/>
  <c r="M411" i="23"/>
  <c r="J411" i="23"/>
  <c r="K411" i="23" s="1"/>
  <c r="L411" i="23" s="1"/>
  <c r="N410" i="23"/>
  <c r="M410" i="23"/>
  <c r="J410" i="23"/>
  <c r="K410" i="23" s="1"/>
  <c r="L410" i="23" s="1"/>
  <c r="N409" i="23"/>
  <c r="M409" i="23"/>
  <c r="J409" i="23"/>
  <c r="K409" i="23" s="1"/>
  <c r="L409" i="23" s="1"/>
  <c r="N408" i="23"/>
  <c r="M408" i="23"/>
  <c r="J408" i="23"/>
  <c r="K408" i="23" s="1"/>
  <c r="L408" i="23" s="1"/>
  <c r="N407" i="23"/>
  <c r="M407" i="23"/>
  <c r="J407" i="23"/>
  <c r="K407" i="23" s="1"/>
  <c r="L407" i="23" s="1"/>
  <c r="N406" i="23"/>
  <c r="M406" i="23"/>
  <c r="J406" i="23"/>
  <c r="K406" i="23" s="1"/>
  <c r="L406" i="23" s="1"/>
  <c r="N405" i="23"/>
  <c r="M405" i="23"/>
  <c r="J405" i="23"/>
  <c r="K405" i="23" s="1"/>
  <c r="L405" i="23" s="1"/>
  <c r="N404" i="23"/>
  <c r="M404" i="23"/>
  <c r="J404" i="23"/>
  <c r="K404" i="23" s="1"/>
  <c r="L404" i="23" s="1"/>
  <c r="N403" i="23"/>
  <c r="M403" i="23"/>
  <c r="J403" i="23"/>
  <c r="K403" i="23" s="1"/>
  <c r="L403" i="23" s="1"/>
  <c r="N402" i="23"/>
  <c r="M402" i="23"/>
  <c r="J402" i="23"/>
  <c r="K402" i="23" s="1"/>
  <c r="L402" i="23" s="1"/>
  <c r="N401" i="23"/>
  <c r="M401" i="23"/>
  <c r="J401" i="23"/>
  <c r="K401" i="23" s="1"/>
  <c r="L401" i="23" s="1"/>
  <c r="N400" i="23"/>
  <c r="M400" i="23"/>
  <c r="J400" i="23"/>
  <c r="K400" i="23" s="1"/>
  <c r="L400" i="23" s="1"/>
  <c r="N399" i="23"/>
  <c r="M399" i="23"/>
  <c r="J399" i="23"/>
  <c r="K399" i="23" s="1"/>
  <c r="L399" i="23" s="1"/>
  <c r="N398" i="23"/>
  <c r="M398" i="23"/>
  <c r="J398" i="23"/>
  <c r="K398" i="23" s="1"/>
  <c r="L398" i="23" s="1"/>
  <c r="N397" i="23"/>
  <c r="M397" i="23"/>
  <c r="J397" i="23"/>
  <c r="K397" i="23" s="1"/>
  <c r="L397" i="23" s="1"/>
  <c r="N396" i="23"/>
  <c r="M396" i="23"/>
  <c r="J396" i="23"/>
  <c r="K396" i="23" s="1"/>
  <c r="L396" i="23" s="1"/>
  <c r="N395" i="23"/>
  <c r="M395" i="23"/>
  <c r="J395" i="23"/>
  <c r="K395" i="23" s="1"/>
  <c r="L395" i="23" s="1"/>
  <c r="N394" i="23"/>
  <c r="M394" i="23"/>
  <c r="J394" i="23"/>
  <c r="K394" i="23" s="1"/>
  <c r="L394" i="23" s="1"/>
  <c r="N393" i="23"/>
  <c r="M393" i="23"/>
  <c r="J393" i="23"/>
  <c r="K393" i="23" s="1"/>
  <c r="L393" i="23" s="1"/>
  <c r="N392" i="23"/>
  <c r="M392" i="23"/>
  <c r="J392" i="23"/>
  <c r="K392" i="23" s="1"/>
  <c r="L392" i="23" s="1"/>
  <c r="N391" i="23"/>
  <c r="M391" i="23"/>
  <c r="J391" i="23"/>
  <c r="K391" i="23" s="1"/>
  <c r="L391" i="23" s="1"/>
  <c r="N390" i="23"/>
  <c r="M390" i="23"/>
  <c r="J390" i="23"/>
  <c r="K390" i="23" s="1"/>
  <c r="L390" i="23" s="1"/>
  <c r="N389" i="23"/>
  <c r="M389" i="23"/>
  <c r="J389" i="23"/>
  <c r="K389" i="23" s="1"/>
  <c r="L389" i="23" s="1"/>
  <c r="N388" i="23"/>
  <c r="M388" i="23"/>
  <c r="J388" i="23"/>
  <c r="K388" i="23" s="1"/>
  <c r="L388" i="23" s="1"/>
  <c r="N387" i="23"/>
  <c r="M387" i="23"/>
  <c r="J387" i="23"/>
  <c r="K387" i="23" s="1"/>
  <c r="L387" i="23" s="1"/>
  <c r="N386" i="23"/>
  <c r="M386" i="23"/>
  <c r="J386" i="23"/>
  <c r="K386" i="23" s="1"/>
  <c r="L386" i="23" s="1"/>
  <c r="N385" i="23"/>
  <c r="M385" i="23"/>
  <c r="J385" i="23"/>
  <c r="K385" i="23" s="1"/>
  <c r="L385" i="23" s="1"/>
  <c r="N384" i="23"/>
  <c r="M384" i="23"/>
  <c r="J384" i="23"/>
  <c r="K384" i="23" s="1"/>
  <c r="L384" i="23" s="1"/>
  <c r="N383" i="23"/>
  <c r="M383" i="23"/>
  <c r="J383" i="23"/>
  <c r="K383" i="23" s="1"/>
  <c r="L383" i="23" s="1"/>
  <c r="N382" i="23"/>
  <c r="M382" i="23"/>
  <c r="J382" i="23"/>
  <c r="K382" i="23" s="1"/>
  <c r="L382" i="23" s="1"/>
  <c r="N381" i="23"/>
  <c r="M381" i="23"/>
  <c r="J381" i="23"/>
  <c r="K381" i="23" s="1"/>
  <c r="L381" i="23" s="1"/>
  <c r="N380" i="23"/>
  <c r="M380" i="23"/>
  <c r="J380" i="23"/>
  <c r="K380" i="23" s="1"/>
  <c r="L380" i="23" s="1"/>
  <c r="N379" i="23"/>
  <c r="M379" i="23"/>
  <c r="J379" i="23"/>
  <c r="K379" i="23" s="1"/>
  <c r="L379" i="23" s="1"/>
  <c r="N378" i="23"/>
  <c r="M378" i="23"/>
  <c r="J378" i="23"/>
  <c r="K378" i="23" s="1"/>
  <c r="L378" i="23" s="1"/>
  <c r="N377" i="23"/>
  <c r="M377" i="23"/>
  <c r="J377" i="23"/>
  <c r="K377" i="23" s="1"/>
  <c r="L377" i="23" s="1"/>
  <c r="N376" i="23"/>
  <c r="M376" i="23"/>
  <c r="J376" i="23"/>
  <c r="K376" i="23" s="1"/>
  <c r="L376" i="23" s="1"/>
  <c r="N375" i="23"/>
  <c r="M375" i="23"/>
  <c r="J375" i="23"/>
  <c r="K375" i="23" s="1"/>
  <c r="L375" i="23" s="1"/>
  <c r="N374" i="23"/>
  <c r="M374" i="23"/>
  <c r="J374" i="23"/>
  <c r="K374" i="23" s="1"/>
  <c r="L374" i="23" s="1"/>
  <c r="N373" i="23"/>
  <c r="M373" i="23"/>
  <c r="J373" i="23"/>
  <c r="K373" i="23" s="1"/>
  <c r="L373" i="23" s="1"/>
  <c r="N372" i="23"/>
  <c r="M372" i="23"/>
  <c r="J372" i="23"/>
  <c r="K372" i="23" s="1"/>
  <c r="L372" i="23" s="1"/>
  <c r="N371" i="23"/>
  <c r="M371" i="23"/>
  <c r="J371" i="23"/>
  <c r="K371" i="23" s="1"/>
  <c r="L371" i="23" s="1"/>
  <c r="N370" i="23"/>
  <c r="M370" i="23"/>
  <c r="J370" i="23"/>
  <c r="K370" i="23" s="1"/>
  <c r="L370" i="23" s="1"/>
  <c r="N369" i="23"/>
  <c r="M369" i="23"/>
  <c r="J369" i="23"/>
  <c r="K369" i="23" s="1"/>
  <c r="L369" i="23" s="1"/>
  <c r="N368" i="23"/>
  <c r="M368" i="23"/>
  <c r="J368" i="23"/>
  <c r="K368" i="23" s="1"/>
  <c r="L368" i="23" s="1"/>
  <c r="N367" i="23"/>
  <c r="M367" i="23"/>
  <c r="J367" i="23"/>
  <c r="K367" i="23" s="1"/>
  <c r="L367" i="23" s="1"/>
  <c r="N366" i="23"/>
  <c r="M366" i="23"/>
  <c r="J366" i="23"/>
  <c r="K366" i="23" s="1"/>
  <c r="L366" i="23" s="1"/>
  <c r="N365" i="23"/>
  <c r="M365" i="23"/>
  <c r="J365" i="23"/>
  <c r="K365" i="23" s="1"/>
  <c r="L365" i="23" s="1"/>
  <c r="N364" i="23"/>
  <c r="M364" i="23"/>
  <c r="J364" i="23"/>
  <c r="K364" i="23" s="1"/>
  <c r="L364" i="23" s="1"/>
  <c r="N363" i="23"/>
  <c r="M363" i="23"/>
  <c r="J363" i="23"/>
  <c r="K363" i="23" s="1"/>
  <c r="L363" i="23" s="1"/>
  <c r="N362" i="23"/>
  <c r="M362" i="23"/>
  <c r="J362" i="23"/>
  <c r="K362" i="23" s="1"/>
  <c r="L362" i="23" s="1"/>
  <c r="N361" i="23"/>
  <c r="M361" i="23"/>
  <c r="J361" i="23"/>
  <c r="K361" i="23" s="1"/>
  <c r="L361" i="23" s="1"/>
  <c r="N360" i="23"/>
  <c r="M360" i="23"/>
  <c r="J360" i="23"/>
  <c r="K360" i="23" s="1"/>
  <c r="L360" i="23" s="1"/>
  <c r="N359" i="23"/>
  <c r="M359" i="23"/>
  <c r="J359" i="23"/>
  <c r="K359" i="23" s="1"/>
  <c r="L359" i="23" s="1"/>
  <c r="N358" i="23"/>
  <c r="M358" i="23"/>
  <c r="J358" i="23"/>
  <c r="K358" i="23" s="1"/>
  <c r="L358" i="23" s="1"/>
  <c r="N357" i="23"/>
  <c r="M357" i="23"/>
  <c r="J357" i="23"/>
  <c r="K357" i="23" s="1"/>
  <c r="L357" i="23" s="1"/>
  <c r="N356" i="23"/>
  <c r="M356" i="23"/>
  <c r="J356" i="23"/>
  <c r="K356" i="23" s="1"/>
  <c r="L356" i="23" s="1"/>
  <c r="N355" i="23"/>
  <c r="M355" i="23"/>
  <c r="J355" i="23"/>
  <c r="K355" i="23" s="1"/>
  <c r="L355" i="23" s="1"/>
  <c r="N354" i="23"/>
  <c r="M354" i="23"/>
  <c r="J354" i="23"/>
  <c r="K354" i="23" s="1"/>
  <c r="L354" i="23" s="1"/>
  <c r="N353" i="23"/>
  <c r="M353" i="23"/>
  <c r="J353" i="23"/>
  <c r="K353" i="23" s="1"/>
  <c r="L353" i="23" s="1"/>
  <c r="N352" i="23"/>
  <c r="M352" i="23"/>
  <c r="J352" i="23"/>
  <c r="K352" i="23" s="1"/>
  <c r="L352" i="23" s="1"/>
  <c r="N351" i="23"/>
  <c r="M351" i="23"/>
  <c r="J351" i="23"/>
  <c r="K351" i="23" s="1"/>
  <c r="L351" i="23" s="1"/>
  <c r="N350" i="23"/>
  <c r="M350" i="23"/>
  <c r="J350" i="23"/>
  <c r="K350" i="23" s="1"/>
  <c r="L350" i="23" s="1"/>
  <c r="N349" i="23"/>
  <c r="M349" i="23"/>
  <c r="J349" i="23"/>
  <c r="K349" i="23" s="1"/>
  <c r="L349" i="23" s="1"/>
  <c r="N348" i="23"/>
  <c r="M348" i="23"/>
  <c r="J348" i="23"/>
  <c r="K348" i="23" s="1"/>
  <c r="L348" i="23" s="1"/>
  <c r="N347" i="23"/>
  <c r="M347" i="23"/>
  <c r="J347" i="23"/>
  <c r="K347" i="23" s="1"/>
  <c r="L347" i="23" s="1"/>
  <c r="N346" i="23"/>
  <c r="M346" i="23"/>
  <c r="J346" i="23"/>
  <c r="K346" i="23" s="1"/>
  <c r="L346" i="23" s="1"/>
  <c r="N345" i="23"/>
  <c r="M345" i="23"/>
  <c r="J345" i="23"/>
  <c r="K345" i="23" s="1"/>
  <c r="L345" i="23" s="1"/>
  <c r="N344" i="23"/>
  <c r="M344" i="23"/>
  <c r="J344" i="23"/>
  <c r="K344" i="23" s="1"/>
  <c r="L344" i="23" s="1"/>
  <c r="N343" i="23"/>
  <c r="M343" i="23"/>
  <c r="J343" i="23"/>
  <c r="K343" i="23" s="1"/>
  <c r="L343" i="23" s="1"/>
  <c r="N342" i="23"/>
  <c r="M342" i="23"/>
  <c r="J342" i="23"/>
  <c r="K342" i="23" s="1"/>
  <c r="L342" i="23" s="1"/>
  <c r="N341" i="23"/>
  <c r="M341" i="23"/>
  <c r="J341" i="23"/>
  <c r="K341" i="23" s="1"/>
  <c r="L341" i="23" s="1"/>
  <c r="N340" i="23"/>
  <c r="M340" i="23"/>
  <c r="J340" i="23"/>
  <c r="K340" i="23" s="1"/>
  <c r="L340" i="23" s="1"/>
  <c r="N339" i="23"/>
  <c r="M339" i="23"/>
  <c r="J339" i="23"/>
  <c r="K339" i="23" s="1"/>
  <c r="L339" i="23" s="1"/>
  <c r="N338" i="23"/>
  <c r="M338" i="23"/>
  <c r="J338" i="23"/>
  <c r="K338" i="23" s="1"/>
  <c r="L338" i="23" s="1"/>
  <c r="N337" i="23"/>
  <c r="M337" i="23"/>
  <c r="J337" i="23"/>
  <c r="K337" i="23" s="1"/>
  <c r="L337" i="23" s="1"/>
  <c r="N336" i="23"/>
  <c r="M336" i="23"/>
  <c r="J336" i="23"/>
  <c r="K336" i="23" s="1"/>
  <c r="L336" i="23" s="1"/>
  <c r="N335" i="23"/>
  <c r="M335" i="23"/>
  <c r="J335" i="23"/>
  <c r="K335" i="23" s="1"/>
  <c r="L335" i="23" s="1"/>
  <c r="N334" i="23"/>
  <c r="M334" i="23"/>
  <c r="J334" i="23"/>
  <c r="K334" i="23" s="1"/>
  <c r="L334" i="23" s="1"/>
  <c r="N333" i="23"/>
  <c r="M333" i="23"/>
  <c r="J333" i="23"/>
  <c r="K333" i="23" s="1"/>
  <c r="L333" i="23" s="1"/>
  <c r="N332" i="23"/>
  <c r="M332" i="23"/>
  <c r="J332" i="23"/>
  <c r="K332" i="23" s="1"/>
  <c r="L332" i="23" s="1"/>
  <c r="N331" i="23"/>
  <c r="M331" i="23"/>
  <c r="J331" i="23"/>
  <c r="K331" i="23" s="1"/>
  <c r="L331" i="23" s="1"/>
  <c r="N330" i="23"/>
  <c r="M330" i="23"/>
  <c r="J330" i="23"/>
  <c r="K330" i="23" s="1"/>
  <c r="L330" i="23" s="1"/>
  <c r="N329" i="23"/>
  <c r="M329" i="23"/>
  <c r="J329" i="23"/>
  <c r="K329" i="23" s="1"/>
  <c r="L329" i="23" s="1"/>
  <c r="N328" i="23"/>
  <c r="M328" i="23"/>
  <c r="J328" i="23"/>
  <c r="K328" i="23" s="1"/>
  <c r="L328" i="23" s="1"/>
  <c r="N327" i="23"/>
  <c r="M327" i="23"/>
  <c r="J327" i="23"/>
  <c r="K327" i="23" s="1"/>
  <c r="L327" i="23" s="1"/>
  <c r="N326" i="23"/>
  <c r="M326" i="23"/>
  <c r="J326" i="23"/>
  <c r="K326" i="23" s="1"/>
  <c r="L326" i="23" s="1"/>
  <c r="N325" i="23"/>
  <c r="M325" i="23"/>
  <c r="J325" i="23"/>
  <c r="K325" i="23" s="1"/>
  <c r="L325" i="23" s="1"/>
  <c r="N324" i="23"/>
  <c r="M324" i="23"/>
  <c r="J324" i="23"/>
  <c r="K324" i="23" s="1"/>
  <c r="L324" i="23" s="1"/>
  <c r="N323" i="23"/>
  <c r="M323" i="23"/>
  <c r="J323" i="23"/>
  <c r="K323" i="23" s="1"/>
  <c r="L323" i="23" s="1"/>
  <c r="N322" i="23"/>
  <c r="M322" i="23"/>
  <c r="J322" i="23"/>
  <c r="K322" i="23" s="1"/>
  <c r="L322" i="23" s="1"/>
  <c r="N321" i="23"/>
  <c r="M321" i="23"/>
  <c r="J321" i="23"/>
  <c r="K321" i="23" s="1"/>
  <c r="L321" i="23" s="1"/>
  <c r="N320" i="23"/>
  <c r="M320" i="23"/>
  <c r="J320" i="23"/>
  <c r="K320" i="23" s="1"/>
  <c r="L320" i="23" s="1"/>
  <c r="N319" i="23"/>
  <c r="M319" i="23"/>
  <c r="J319" i="23"/>
  <c r="K319" i="23" s="1"/>
  <c r="L319" i="23" s="1"/>
  <c r="N318" i="23"/>
  <c r="M318" i="23"/>
  <c r="J318" i="23"/>
  <c r="K318" i="23" s="1"/>
  <c r="L318" i="23" s="1"/>
  <c r="N317" i="23"/>
  <c r="M317" i="23"/>
  <c r="J317" i="23"/>
  <c r="K317" i="23" s="1"/>
  <c r="L317" i="23" s="1"/>
  <c r="N316" i="23"/>
  <c r="M316" i="23"/>
  <c r="J316" i="23"/>
  <c r="K316" i="23" s="1"/>
  <c r="L316" i="23" s="1"/>
  <c r="N315" i="23"/>
  <c r="M315" i="23"/>
  <c r="J315" i="23"/>
  <c r="K315" i="23" s="1"/>
  <c r="L315" i="23" s="1"/>
  <c r="N314" i="23"/>
  <c r="M314" i="23"/>
  <c r="J314" i="23"/>
  <c r="K314" i="23" s="1"/>
  <c r="L314" i="23" s="1"/>
  <c r="N313" i="23"/>
  <c r="M313" i="23"/>
  <c r="J313" i="23"/>
  <c r="K313" i="23" s="1"/>
  <c r="L313" i="23" s="1"/>
  <c r="N312" i="23"/>
  <c r="M312" i="23"/>
  <c r="J312" i="23"/>
  <c r="K312" i="23" s="1"/>
  <c r="L312" i="23" s="1"/>
  <c r="N311" i="23"/>
  <c r="M311" i="23"/>
  <c r="J311" i="23"/>
  <c r="K311" i="23" s="1"/>
  <c r="L311" i="23" s="1"/>
  <c r="N310" i="23"/>
  <c r="M310" i="23"/>
  <c r="J310" i="23"/>
  <c r="K310" i="23" s="1"/>
  <c r="L310" i="23" s="1"/>
  <c r="N309" i="23"/>
  <c r="M309" i="23"/>
  <c r="J309" i="23"/>
  <c r="K309" i="23" s="1"/>
  <c r="L309" i="23" s="1"/>
  <c r="N308" i="23"/>
  <c r="M308" i="23"/>
  <c r="J308" i="23"/>
  <c r="K308" i="23" s="1"/>
  <c r="L308" i="23" s="1"/>
  <c r="N307" i="23"/>
  <c r="M307" i="23"/>
  <c r="J307" i="23"/>
  <c r="K307" i="23" s="1"/>
  <c r="L307" i="23" s="1"/>
  <c r="N306" i="23"/>
  <c r="M306" i="23"/>
  <c r="J306" i="23"/>
  <c r="K306" i="23" s="1"/>
  <c r="L306" i="23" s="1"/>
  <c r="N305" i="23"/>
  <c r="M305" i="23"/>
  <c r="J305" i="23"/>
  <c r="K305" i="23" s="1"/>
  <c r="L305" i="23" s="1"/>
  <c r="N304" i="23"/>
  <c r="M304" i="23"/>
  <c r="J304" i="23"/>
  <c r="K304" i="23" s="1"/>
  <c r="L304" i="23" s="1"/>
  <c r="N303" i="23"/>
  <c r="M303" i="23"/>
  <c r="J303" i="23"/>
  <c r="K303" i="23" s="1"/>
  <c r="L303" i="23" s="1"/>
  <c r="N302" i="23"/>
  <c r="M302" i="23"/>
  <c r="J302" i="23"/>
  <c r="K302" i="23" s="1"/>
  <c r="L302" i="23" s="1"/>
  <c r="N301" i="23"/>
  <c r="M301" i="23"/>
  <c r="J301" i="23"/>
  <c r="K301" i="23" s="1"/>
  <c r="L301" i="23" s="1"/>
  <c r="N300" i="23"/>
  <c r="M300" i="23"/>
  <c r="J300" i="23"/>
  <c r="K300" i="23" s="1"/>
  <c r="L300" i="23" s="1"/>
  <c r="N299" i="23"/>
  <c r="M299" i="23"/>
  <c r="J299" i="23"/>
  <c r="K299" i="23" s="1"/>
  <c r="L299" i="23" s="1"/>
  <c r="N298" i="23"/>
  <c r="M298" i="23"/>
  <c r="J298" i="23"/>
  <c r="K298" i="23" s="1"/>
  <c r="L298" i="23" s="1"/>
  <c r="N297" i="23"/>
  <c r="M297" i="23"/>
  <c r="J297" i="23"/>
  <c r="K297" i="23" s="1"/>
  <c r="L297" i="23" s="1"/>
  <c r="N296" i="23"/>
  <c r="M296" i="23"/>
  <c r="J296" i="23"/>
  <c r="K296" i="23" s="1"/>
  <c r="L296" i="23" s="1"/>
  <c r="N295" i="23"/>
  <c r="M295" i="23"/>
  <c r="J295" i="23"/>
  <c r="K295" i="23" s="1"/>
  <c r="L295" i="23" s="1"/>
  <c r="N294" i="23"/>
  <c r="M294" i="23"/>
  <c r="J294" i="23"/>
  <c r="K294" i="23" s="1"/>
  <c r="L294" i="23" s="1"/>
  <c r="N293" i="23"/>
  <c r="M293" i="23"/>
  <c r="J293" i="23"/>
  <c r="K293" i="23" s="1"/>
  <c r="L293" i="23" s="1"/>
  <c r="N292" i="23"/>
  <c r="M292" i="23"/>
  <c r="J292" i="23"/>
  <c r="K292" i="23" s="1"/>
  <c r="L292" i="23" s="1"/>
  <c r="N291" i="23"/>
  <c r="M291" i="23"/>
  <c r="J291" i="23"/>
  <c r="K291" i="23" s="1"/>
  <c r="L291" i="23" s="1"/>
  <c r="N290" i="23"/>
  <c r="M290" i="23"/>
  <c r="J290" i="23"/>
  <c r="K290" i="23" s="1"/>
  <c r="L290" i="23" s="1"/>
  <c r="N289" i="23"/>
  <c r="M289" i="23"/>
  <c r="J289" i="23"/>
  <c r="K289" i="23" s="1"/>
  <c r="L289" i="23" s="1"/>
  <c r="N288" i="23"/>
  <c r="M288" i="23"/>
  <c r="J288" i="23"/>
  <c r="K288" i="23" s="1"/>
  <c r="L288" i="23" s="1"/>
  <c r="N287" i="23"/>
  <c r="M287" i="23"/>
  <c r="J287" i="23"/>
  <c r="K287" i="23" s="1"/>
  <c r="L287" i="23" s="1"/>
  <c r="N286" i="23"/>
  <c r="M286" i="23"/>
  <c r="J286" i="23"/>
  <c r="K286" i="23" s="1"/>
  <c r="L286" i="23" s="1"/>
  <c r="N285" i="23"/>
  <c r="M285" i="23"/>
  <c r="J285" i="23"/>
  <c r="K285" i="23" s="1"/>
  <c r="L285" i="23" s="1"/>
  <c r="N284" i="23"/>
  <c r="M284" i="23"/>
  <c r="J284" i="23"/>
  <c r="K284" i="23" s="1"/>
  <c r="L284" i="23" s="1"/>
  <c r="N283" i="23"/>
  <c r="M283" i="23"/>
  <c r="J283" i="23"/>
  <c r="K283" i="23" s="1"/>
  <c r="L283" i="23" s="1"/>
  <c r="N282" i="23"/>
  <c r="M282" i="23"/>
  <c r="J282" i="23"/>
  <c r="K282" i="23" s="1"/>
  <c r="L282" i="23" s="1"/>
  <c r="N281" i="23"/>
  <c r="M281" i="23"/>
  <c r="J281" i="23"/>
  <c r="K281" i="23" s="1"/>
  <c r="L281" i="23" s="1"/>
  <c r="N280" i="23"/>
  <c r="M280" i="23"/>
  <c r="J280" i="23"/>
  <c r="K280" i="23" s="1"/>
  <c r="L280" i="23" s="1"/>
  <c r="N279" i="23"/>
  <c r="M279" i="23"/>
  <c r="J279" i="23"/>
  <c r="K279" i="23" s="1"/>
  <c r="L279" i="23" s="1"/>
  <c r="N278" i="23"/>
  <c r="M278" i="23"/>
  <c r="J278" i="23"/>
  <c r="K278" i="23" s="1"/>
  <c r="L278" i="23" s="1"/>
  <c r="N277" i="23"/>
  <c r="M277" i="23"/>
  <c r="J277" i="23"/>
  <c r="K277" i="23" s="1"/>
  <c r="L277" i="23" s="1"/>
  <c r="N276" i="23"/>
  <c r="M276" i="23"/>
  <c r="J276" i="23"/>
  <c r="K276" i="23" s="1"/>
  <c r="L276" i="23" s="1"/>
  <c r="N275" i="23"/>
  <c r="M275" i="23"/>
  <c r="J275" i="23"/>
  <c r="K275" i="23" s="1"/>
  <c r="L275" i="23" s="1"/>
  <c r="N274" i="23"/>
  <c r="M274" i="23"/>
  <c r="J274" i="23"/>
  <c r="K274" i="23" s="1"/>
  <c r="L274" i="23" s="1"/>
  <c r="N273" i="23"/>
  <c r="M273" i="23"/>
  <c r="J273" i="23"/>
  <c r="K273" i="23" s="1"/>
  <c r="L273" i="23" s="1"/>
  <c r="N272" i="23"/>
  <c r="M272" i="23"/>
  <c r="J272" i="23"/>
  <c r="K272" i="23" s="1"/>
  <c r="L272" i="23" s="1"/>
  <c r="N271" i="23"/>
  <c r="M271" i="23"/>
  <c r="J271" i="23"/>
  <c r="K271" i="23" s="1"/>
  <c r="L271" i="23" s="1"/>
  <c r="N270" i="23"/>
  <c r="M270" i="23"/>
  <c r="J270" i="23"/>
  <c r="K270" i="23" s="1"/>
  <c r="L270" i="23" s="1"/>
  <c r="N269" i="23"/>
  <c r="M269" i="23"/>
  <c r="J269" i="23"/>
  <c r="K269" i="23" s="1"/>
  <c r="L269" i="23" s="1"/>
  <c r="N268" i="23"/>
  <c r="M268" i="23"/>
  <c r="J268" i="23"/>
  <c r="K268" i="23" s="1"/>
  <c r="L268" i="23" s="1"/>
  <c r="N267" i="23"/>
  <c r="M267" i="23"/>
  <c r="J267" i="23"/>
  <c r="K267" i="23" s="1"/>
  <c r="L267" i="23" s="1"/>
  <c r="N266" i="23"/>
  <c r="M266" i="23"/>
  <c r="J266" i="23"/>
  <c r="K266" i="23" s="1"/>
  <c r="L266" i="23" s="1"/>
  <c r="N265" i="23"/>
  <c r="M265" i="23"/>
  <c r="J265" i="23"/>
  <c r="K265" i="23" s="1"/>
  <c r="L265" i="23" s="1"/>
  <c r="N264" i="23"/>
  <c r="M264" i="23"/>
  <c r="J264" i="23"/>
  <c r="K264" i="23" s="1"/>
  <c r="L264" i="23" s="1"/>
  <c r="N263" i="23"/>
  <c r="M263" i="23"/>
  <c r="J263" i="23"/>
  <c r="K263" i="23" s="1"/>
  <c r="L263" i="23" s="1"/>
  <c r="N262" i="23"/>
  <c r="M262" i="23"/>
  <c r="J262" i="23"/>
  <c r="K262" i="23" s="1"/>
  <c r="L262" i="23" s="1"/>
  <c r="N261" i="23"/>
  <c r="M261" i="23"/>
  <c r="J261" i="23"/>
  <c r="K261" i="23" s="1"/>
  <c r="L261" i="23" s="1"/>
  <c r="N260" i="23"/>
  <c r="M260" i="23"/>
  <c r="J260" i="23"/>
  <c r="K260" i="23" s="1"/>
  <c r="L260" i="23" s="1"/>
  <c r="N259" i="23"/>
  <c r="M259" i="23"/>
  <c r="J259" i="23"/>
  <c r="K259" i="23" s="1"/>
  <c r="L259" i="23" s="1"/>
  <c r="N258" i="23"/>
  <c r="M258" i="23"/>
  <c r="J258" i="23"/>
  <c r="K258" i="23" s="1"/>
  <c r="L258" i="23" s="1"/>
  <c r="N257" i="23"/>
  <c r="M257" i="23"/>
  <c r="J257" i="23"/>
  <c r="K257" i="23" s="1"/>
  <c r="L257" i="23" s="1"/>
  <c r="N256" i="23"/>
  <c r="M256" i="23"/>
  <c r="J256" i="23"/>
  <c r="K256" i="23" s="1"/>
  <c r="L256" i="23" s="1"/>
  <c r="N255" i="23"/>
  <c r="M255" i="23"/>
  <c r="J255" i="23"/>
  <c r="K255" i="23" s="1"/>
  <c r="L255" i="23" s="1"/>
  <c r="N254" i="23"/>
  <c r="M254" i="23"/>
  <c r="J254" i="23"/>
  <c r="K254" i="23" s="1"/>
  <c r="L254" i="23" s="1"/>
  <c r="N253" i="23"/>
  <c r="M253" i="23"/>
  <c r="J253" i="23"/>
  <c r="K253" i="23" s="1"/>
  <c r="L253" i="23" s="1"/>
  <c r="N252" i="23"/>
  <c r="M252" i="23"/>
  <c r="J252" i="23"/>
  <c r="K252" i="23" s="1"/>
  <c r="L252" i="23" s="1"/>
  <c r="N251" i="23"/>
  <c r="M251" i="23"/>
  <c r="J251" i="23"/>
  <c r="K251" i="23" s="1"/>
  <c r="L251" i="23" s="1"/>
  <c r="N250" i="23"/>
  <c r="M250" i="23"/>
  <c r="J250" i="23"/>
  <c r="K250" i="23" s="1"/>
  <c r="L250" i="23" s="1"/>
  <c r="N249" i="23"/>
  <c r="M249" i="23"/>
  <c r="J249" i="23"/>
  <c r="K249" i="23" s="1"/>
  <c r="L249" i="23" s="1"/>
  <c r="N248" i="23"/>
  <c r="M248" i="23"/>
  <c r="J248" i="23"/>
  <c r="K248" i="23" s="1"/>
  <c r="L248" i="23" s="1"/>
  <c r="N247" i="23"/>
  <c r="M247" i="23"/>
  <c r="J247" i="23"/>
  <c r="K247" i="23" s="1"/>
  <c r="L247" i="23" s="1"/>
  <c r="N246" i="23"/>
  <c r="M246" i="23"/>
  <c r="J246" i="23"/>
  <c r="K246" i="23" s="1"/>
  <c r="L246" i="23" s="1"/>
  <c r="N245" i="23"/>
  <c r="M245" i="23"/>
  <c r="J245" i="23"/>
  <c r="K245" i="23" s="1"/>
  <c r="L245" i="23" s="1"/>
  <c r="N244" i="23"/>
  <c r="M244" i="23"/>
  <c r="J244" i="23"/>
  <c r="K244" i="23" s="1"/>
  <c r="L244" i="23" s="1"/>
  <c r="N243" i="23"/>
  <c r="M243" i="23"/>
  <c r="J243" i="23"/>
  <c r="K243" i="23" s="1"/>
  <c r="L243" i="23" s="1"/>
  <c r="N242" i="23"/>
  <c r="M242" i="23"/>
  <c r="J242" i="23"/>
  <c r="K242" i="23" s="1"/>
  <c r="L242" i="23" s="1"/>
  <c r="N241" i="23"/>
  <c r="M241" i="23"/>
  <c r="J241" i="23"/>
  <c r="K241" i="23" s="1"/>
  <c r="L241" i="23" s="1"/>
  <c r="N240" i="23"/>
  <c r="M240" i="23"/>
  <c r="J240" i="23"/>
  <c r="K240" i="23" s="1"/>
  <c r="L240" i="23" s="1"/>
  <c r="N239" i="23"/>
  <c r="M239" i="23"/>
  <c r="J239" i="23"/>
  <c r="K239" i="23" s="1"/>
  <c r="L239" i="23" s="1"/>
  <c r="N238" i="23"/>
  <c r="M238" i="23"/>
  <c r="J238" i="23"/>
  <c r="K238" i="23" s="1"/>
  <c r="L238" i="23" s="1"/>
  <c r="N237" i="23"/>
  <c r="M237" i="23"/>
  <c r="J237" i="23"/>
  <c r="K237" i="23" s="1"/>
  <c r="L237" i="23" s="1"/>
  <c r="N236" i="23"/>
  <c r="M236" i="23"/>
  <c r="J236" i="23"/>
  <c r="K236" i="23" s="1"/>
  <c r="L236" i="23" s="1"/>
  <c r="N235" i="23"/>
  <c r="M235" i="23"/>
  <c r="J235" i="23"/>
  <c r="K235" i="23" s="1"/>
  <c r="L235" i="23" s="1"/>
  <c r="N234" i="23"/>
  <c r="M234" i="23"/>
  <c r="J234" i="23"/>
  <c r="K234" i="23" s="1"/>
  <c r="L234" i="23" s="1"/>
  <c r="N233" i="23"/>
  <c r="M233" i="23"/>
  <c r="J233" i="23"/>
  <c r="K233" i="23" s="1"/>
  <c r="L233" i="23" s="1"/>
  <c r="N232" i="23"/>
  <c r="M232" i="23"/>
  <c r="J232" i="23"/>
  <c r="K232" i="23" s="1"/>
  <c r="L232" i="23" s="1"/>
  <c r="N231" i="23"/>
  <c r="M231" i="23"/>
  <c r="J231" i="23"/>
  <c r="K231" i="23" s="1"/>
  <c r="L231" i="23" s="1"/>
  <c r="N230" i="23"/>
  <c r="M230" i="23"/>
  <c r="J230" i="23"/>
  <c r="K230" i="23" s="1"/>
  <c r="L230" i="23" s="1"/>
  <c r="N229" i="23"/>
  <c r="M229" i="23"/>
  <c r="J229" i="23"/>
  <c r="K229" i="23" s="1"/>
  <c r="L229" i="23" s="1"/>
  <c r="N228" i="23"/>
  <c r="M228" i="23"/>
  <c r="J228" i="23"/>
  <c r="K228" i="23" s="1"/>
  <c r="L228" i="23" s="1"/>
  <c r="N227" i="23"/>
  <c r="M227" i="23"/>
  <c r="J227" i="23"/>
  <c r="K227" i="23" s="1"/>
  <c r="L227" i="23" s="1"/>
  <c r="N226" i="23"/>
  <c r="M226" i="23"/>
  <c r="J226" i="23"/>
  <c r="K226" i="23" s="1"/>
  <c r="L226" i="23" s="1"/>
  <c r="N225" i="23"/>
  <c r="M225" i="23"/>
  <c r="J225" i="23"/>
  <c r="K225" i="23" s="1"/>
  <c r="L225" i="23" s="1"/>
  <c r="N224" i="23"/>
  <c r="M224" i="23"/>
  <c r="J224" i="23"/>
  <c r="K224" i="23" s="1"/>
  <c r="L224" i="23" s="1"/>
  <c r="N223" i="23"/>
  <c r="M223" i="23"/>
  <c r="J223" i="23"/>
  <c r="K223" i="23" s="1"/>
  <c r="L223" i="23" s="1"/>
  <c r="N222" i="23"/>
  <c r="M222" i="23"/>
  <c r="J222" i="23"/>
  <c r="K222" i="23" s="1"/>
  <c r="L222" i="23" s="1"/>
  <c r="N221" i="23"/>
  <c r="M221" i="23"/>
  <c r="J221" i="23"/>
  <c r="K221" i="23" s="1"/>
  <c r="L221" i="23" s="1"/>
  <c r="N220" i="23"/>
  <c r="M220" i="23"/>
  <c r="J220" i="23"/>
  <c r="K220" i="23" s="1"/>
  <c r="L220" i="23" s="1"/>
  <c r="N219" i="23"/>
  <c r="M219" i="23"/>
  <c r="J219" i="23"/>
  <c r="K219" i="23" s="1"/>
  <c r="L219" i="23" s="1"/>
  <c r="N218" i="23"/>
  <c r="M218" i="23"/>
  <c r="J218" i="23"/>
  <c r="K218" i="23" s="1"/>
  <c r="L218" i="23" s="1"/>
  <c r="N217" i="23"/>
  <c r="M217" i="23"/>
  <c r="J217" i="23"/>
  <c r="K217" i="23" s="1"/>
  <c r="L217" i="23" s="1"/>
  <c r="N216" i="23"/>
  <c r="M216" i="23"/>
  <c r="J216" i="23"/>
  <c r="K216" i="23" s="1"/>
  <c r="L216" i="23" s="1"/>
  <c r="N215" i="23"/>
  <c r="M215" i="23"/>
  <c r="J215" i="23"/>
  <c r="K215" i="23" s="1"/>
  <c r="L215" i="23" s="1"/>
  <c r="N214" i="23"/>
  <c r="M214" i="23"/>
  <c r="J214" i="23"/>
  <c r="K214" i="23" s="1"/>
  <c r="L214" i="23" s="1"/>
  <c r="N213" i="23"/>
  <c r="M213" i="23"/>
  <c r="J213" i="23"/>
  <c r="K213" i="23" s="1"/>
  <c r="L213" i="23" s="1"/>
  <c r="N212" i="23"/>
  <c r="M212" i="23"/>
  <c r="J212" i="23"/>
  <c r="K212" i="23" s="1"/>
  <c r="L212" i="23" s="1"/>
  <c r="N211" i="23"/>
  <c r="M211" i="23"/>
  <c r="J211" i="23"/>
  <c r="K211" i="23" s="1"/>
  <c r="L211" i="23" s="1"/>
  <c r="N210" i="23"/>
  <c r="M210" i="23"/>
  <c r="J210" i="23"/>
  <c r="K210" i="23" s="1"/>
  <c r="L210" i="23" s="1"/>
  <c r="N209" i="23"/>
  <c r="M209" i="23"/>
  <c r="J209" i="23"/>
  <c r="K209" i="23" s="1"/>
  <c r="L209" i="23" s="1"/>
  <c r="N208" i="23"/>
  <c r="M208" i="23"/>
  <c r="J208" i="23"/>
  <c r="K208" i="23" s="1"/>
  <c r="L208" i="23" s="1"/>
  <c r="N207" i="23"/>
  <c r="M207" i="23"/>
  <c r="J207" i="23"/>
  <c r="K207" i="23" s="1"/>
  <c r="L207" i="23" s="1"/>
  <c r="N206" i="23"/>
  <c r="M206" i="23"/>
  <c r="J206" i="23"/>
  <c r="K206" i="23" s="1"/>
  <c r="L206" i="23" s="1"/>
  <c r="N205" i="23"/>
  <c r="M205" i="23"/>
  <c r="J205" i="23"/>
  <c r="K205" i="23" s="1"/>
  <c r="L205" i="23" s="1"/>
  <c r="N204" i="23"/>
  <c r="M204" i="23"/>
  <c r="J204" i="23"/>
  <c r="K204" i="23" s="1"/>
  <c r="L204" i="23" s="1"/>
  <c r="N203" i="23"/>
  <c r="M203" i="23"/>
  <c r="J203" i="23"/>
  <c r="K203" i="23" s="1"/>
  <c r="L203" i="23" s="1"/>
  <c r="N202" i="23"/>
  <c r="M202" i="23"/>
  <c r="J202" i="23"/>
  <c r="K202" i="23" s="1"/>
  <c r="L202" i="23" s="1"/>
  <c r="N201" i="23"/>
  <c r="M201" i="23"/>
  <c r="J201" i="23"/>
  <c r="K201" i="23" s="1"/>
  <c r="L201" i="23" s="1"/>
  <c r="N200" i="23"/>
  <c r="M200" i="23"/>
  <c r="J200" i="23"/>
  <c r="K200" i="23" s="1"/>
  <c r="L200" i="23" s="1"/>
  <c r="N199" i="23"/>
  <c r="M199" i="23"/>
  <c r="J199" i="23"/>
  <c r="K199" i="23" s="1"/>
  <c r="L199" i="23" s="1"/>
  <c r="N198" i="23"/>
  <c r="M198" i="23"/>
  <c r="J198" i="23"/>
  <c r="K198" i="23" s="1"/>
  <c r="L198" i="23" s="1"/>
  <c r="N197" i="23"/>
  <c r="M197" i="23"/>
  <c r="J197" i="23"/>
  <c r="K197" i="23" s="1"/>
  <c r="L197" i="23" s="1"/>
  <c r="N196" i="23"/>
  <c r="M196" i="23"/>
  <c r="J196" i="23"/>
  <c r="K196" i="23" s="1"/>
  <c r="L196" i="23" s="1"/>
  <c r="N195" i="23"/>
  <c r="M195" i="23"/>
  <c r="J195" i="23"/>
  <c r="K195" i="23" s="1"/>
  <c r="L195" i="23" s="1"/>
  <c r="N194" i="23"/>
  <c r="M194" i="23"/>
  <c r="J194" i="23"/>
  <c r="K194" i="23" s="1"/>
  <c r="L194" i="23" s="1"/>
  <c r="N193" i="23"/>
  <c r="M193" i="23"/>
  <c r="J193" i="23"/>
  <c r="K193" i="23" s="1"/>
  <c r="L193" i="23" s="1"/>
  <c r="N192" i="23"/>
  <c r="M192" i="23"/>
  <c r="J192" i="23"/>
  <c r="K192" i="23" s="1"/>
  <c r="L192" i="23" s="1"/>
  <c r="N191" i="23"/>
  <c r="M191" i="23"/>
  <c r="J191" i="23"/>
  <c r="K191" i="23" s="1"/>
  <c r="L191" i="23" s="1"/>
  <c r="N190" i="23"/>
  <c r="M190" i="23"/>
  <c r="J190" i="23"/>
  <c r="K190" i="23" s="1"/>
  <c r="L190" i="23" s="1"/>
  <c r="N189" i="23"/>
  <c r="M189" i="23"/>
  <c r="J189" i="23"/>
  <c r="K189" i="23" s="1"/>
  <c r="L189" i="23" s="1"/>
  <c r="N188" i="23"/>
  <c r="M188" i="23"/>
  <c r="J188" i="23"/>
  <c r="K188" i="23" s="1"/>
  <c r="L188" i="23" s="1"/>
  <c r="N187" i="23"/>
  <c r="M187" i="23"/>
  <c r="J187" i="23"/>
  <c r="K187" i="23" s="1"/>
  <c r="L187" i="23" s="1"/>
  <c r="N186" i="23"/>
  <c r="M186" i="23"/>
  <c r="J186" i="23"/>
  <c r="K186" i="23" s="1"/>
  <c r="L186" i="23" s="1"/>
  <c r="N185" i="23"/>
  <c r="M185" i="23"/>
  <c r="J185" i="23"/>
  <c r="K185" i="23" s="1"/>
  <c r="L185" i="23" s="1"/>
  <c r="N184" i="23"/>
  <c r="M184" i="23"/>
  <c r="J184" i="23"/>
  <c r="K184" i="23" s="1"/>
  <c r="L184" i="23" s="1"/>
  <c r="N183" i="23"/>
  <c r="M183" i="23"/>
  <c r="J183" i="23"/>
  <c r="K183" i="23" s="1"/>
  <c r="L183" i="23" s="1"/>
  <c r="N182" i="23"/>
  <c r="M182" i="23"/>
  <c r="J182" i="23"/>
  <c r="K182" i="23" s="1"/>
  <c r="L182" i="23" s="1"/>
  <c r="N181" i="23"/>
  <c r="M181" i="23"/>
  <c r="J181" i="23"/>
  <c r="K181" i="23" s="1"/>
  <c r="L181" i="23" s="1"/>
  <c r="N180" i="23"/>
  <c r="M180" i="23"/>
  <c r="J180" i="23"/>
  <c r="K180" i="23" s="1"/>
  <c r="L180" i="23" s="1"/>
  <c r="N179" i="23"/>
  <c r="M179" i="23"/>
  <c r="J179" i="23"/>
  <c r="K179" i="23" s="1"/>
  <c r="L179" i="23" s="1"/>
  <c r="N178" i="23"/>
  <c r="M178" i="23"/>
  <c r="J178" i="23"/>
  <c r="K178" i="23" s="1"/>
  <c r="L178" i="23" s="1"/>
  <c r="N177" i="23"/>
  <c r="M177" i="23"/>
  <c r="J177" i="23"/>
  <c r="K177" i="23" s="1"/>
  <c r="L177" i="23" s="1"/>
  <c r="N176" i="23"/>
  <c r="M176" i="23"/>
  <c r="J176" i="23"/>
  <c r="K176" i="23" s="1"/>
  <c r="L176" i="23" s="1"/>
  <c r="N175" i="23"/>
  <c r="M175" i="23"/>
  <c r="J175" i="23"/>
  <c r="K175" i="23" s="1"/>
  <c r="L175" i="23" s="1"/>
  <c r="N174" i="23"/>
  <c r="M174" i="23"/>
  <c r="J174" i="23"/>
  <c r="K174" i="23" s="1"/>
  <c r="L174" i="23" s="1"/>
  <c r="N173" i="23"/>
  <c r="M173" i="23"/>
  <c r="J173" i="23"/>
  <c r="K173" i="23" s="1"/>
  <c r="L173" i="23" s="1"/>
  <c r="N172" i="23"/>
  <c r="M172" i="23"/>
  <c r="J172" i="23"/>
  <c r="K172" i="23" s="1"/>
  <c r="L172" i="23" s="1"/>
  <c r="N171" i="23"/>
  <c r="M171" i="23"/>
  <c r="J171" i="23"/>
  <c r="K171" i="23" s="1"/>
  <c r="L171" i="23" s="1"/>
  <c r="N170" i="23"/>
  <c r="M170" i="23"/>
  <c r="J170" i="23"/>
  <c r="K170" i="23" s="1"/>
  <c r="L170" i="23" s="1"/>
  <c r="N169" i="23"/>
  <c r="M169" i="23"/>
  <c r="J169" i="23"/>
  <c r="K169" i="23" s="1"/>
  <c r="L169" i="23" s="1"/>
  <c r="N168" i="23"/>
  <c r="M168" i="23"/>
  <c r="J168" i="23"/>
  <c r="K168" i="23" s="1"/>
  <c r="L168" i="23" s="1"/>
  <c r="N167" i="23"/>
  <c r="M167" i="23"/>
  <c r="J167" i="23"/>
  <c r="K167" i="23" s="1"/>
  <c r="L167" i="23" s="1"/>
  <c r="N166" i="23"/>
  <c r="M166" i="23"/>
  <c r="J166" i="23"/>
  <c r="K166" i="23" s="1"/>
  <c r="L166" i="23" s="1"/>
  <c r="N165" i="23"/>
  <c r="M165" i="23"/>
  <c r="J165" i="23"/>
  <c r="K165" i="23" s="1"/>
  <c r="L165" i="23" s="1"/>
  <c r="N164" i="23"/>
  <c r="M164" i="23"/>
  <c r="J164" i="23"/>
  <c r="K164" i="23" s="1"/>
  <c r="L164" i="23" s="1"/>
  <c r="N163" i="23"/>
  <c r="M163" i="23"/>
  <c r="J163" i="23"/>
  <c r="K163" i="23" s="1"/>
  <c r="L163" i="23" s="1"/>
  <c r="N162" i="23"/>
  <c r="M162" i="23"/>
  <c r="J162" i="23"/>
  <c r="K162" i="23" s="1"/>
  <c r="L162" i="23" s="1"/>
  <c r="N161" i="23"/>
  <c r="M161" i="23"/>
  <c r="J161" i="23"/>
  <c r="K161" i="23" s="1"/>
  <c r="L161" i="23" s="1"/>
  <c r="N160" i="23"/>
  <c r="M160" i="23"/>
  <c r="J160" i="23"/>
  <c r="K160" i="23" s="1"/>
  <c r="L160" i="23" s="1"/>
  <c r="N159" i="23"/>
  <c r="M159" i="23"/>
  <c r="J159" i="23"/>
  <c r="K159" i="23" s="1"/>
  <c r="L159" i="23" s="1"/>
  <c r="N158" i="23"/>
  <c r="M158" i="23"/>
  <c r="J158" i="23"/>
  <c r="K158" i="23" s="1"/>
  <c r="L158" i="23" s="1"/>
  <c r="N157" i="23"/>
  <c r="M157" i="23"/>
  <c r="J157" i="23"/>
  <c r="K157" i="23" s="1"/>
  <c r="L157" i="23" s="1"/>
  <c r="N156" i="23"/>
  <c r="M156" i="23"/>
  <c r="J156" i="23"/>
  <c r="K156" i="23" s="1"/>
  <c r="L156" i="23" s="1"/>
  <c r="N155" i="23"/>
  <c r="M155" i="23"/>
  <c r="J155" i="23"/>
  <c r="K155" i="23" s="1"/>
  <c r="L155" i="23" s="1"/>
  <c r="N154" i="23"/>
  <c r="M154" i="23"/>
  <c r="J154" i="23"/>
  <c r="K154" i="23" s="1"/>
  <c r="L154" i="23" s="1"/>
  <c r="N153" i="23"/>
  <c r="M153" i="23"/>
  <c r="J153" i="23"/>
  <c r="K153" i="23" s="1"/>
  <c r="L153" i="23" s="1"/>
  <c r="N152" i="23"/>
  <c r="M152" i="23"/>
  <c r="J152" i="23"/>
  <c r="K152" i="23" s="1"/>
  <c r="L152" i="23" s="1"/>
  <c r="N151" i="23"/>
  <c r="M151" i="23"/>
  <c r="J151" i="23"/>
  <c r="K151" i="23" s="1"/>
  <c r="L151" i="23" s="1"/>
  <c r="N150" i="23"/>
  <c r="M150" i="23"/>
  <c r="J150" i="23"/>
  <c r="K150" i="23" s="1"/>
  <c r="L150" i="23" s="1"/>
  <c r="N149" i="23"/>
  <c r="M149" i="23"/>
  <c r="J149" i="23"/>
  <c r="K149" i="23" s="1"/>
  <c r="L149" i="23" s="1"/>
  <c r="N148" i="23"/>
  <c r="M148" i="23"/>
  <c r="J148" i="23"/>
  <c r="K148" i="23" s="1"/>
  <c r="L148" i="23" s="1"/>
  <c r="N147" i="23"/>
  <c r="M147" i="23"/>
  <c r="J147" i="23"/>
  <c r="K147" i="23" s="1"/>
  <c r="L147" i="23" s="1"/>
  <c r="N146" i="23"/>
  <c r="M146" i="23"/>
  <c r="J146" i="23"/>
  <c r="K146" i="23" s="1"/>
  <c r="L146" i="23" s="1"/>
  <c r="N145" i="23"/>
  <c r="M145" i="23"/>
  <c r="J145" i="23"/>
  <c r="K145" i="23" s="1"/>
  <c r="L145" i="23" s="1"/>
  <c r="N144" i="23"/>
  <c r="M144" i="23"/>
  <c r="J144" i="23"/>
  <c r="K144" i="23" s="1"/>
  <c r="L144" i="23" s="1"/>
  <c r="N143" i="23"/>
  <c r="M143" i="23"/>
  <c r="J143" i="23"/>
  <c r="K143" i="23" s="1"/>
  <c r="L143" i="23" s="1"/>
  <c r="N142" i="23"/>
  <c r="M142" i="23"/>
  <c r="J142" i="23"/>
  <c r="K142" i="23" s="1"/>
  <c r="L142" i="23" s="1"/>
  <c r="N141" i="23"/>
  <c r="M141" i="23"/>
  <c r="J141" i="23"/>
  <c r="K141" i="23" s="1"/>
  <c r="L141" i="23" s="1"/>
  <c r="N140" i="23"/>
  <c r="M140" i="23"/>
  <c r="J140" i="23"/>
  <c r="K140" i="23" s="1"/>
  <c r="L140" i="23" s="1"/>
  <c r="N139" i="23"/>
  <c r="M139" i="23"/>
  <c r="J139" i="23"/>
  <c r="K139" i="23" s="1"/>
  <c r="L139" i="23" s="1"/>
  <c r="N138" i="23"/>
  <c r="M138" i="23"/>
  <c r="J138" i="23"/>
  <c r="K138" i="23" s="1"/>
  <c r="L138" i="23" s="1"/>
  <c r="N137" i="23"/>
  <c r="M137" i="23"/>
  <c r="J137" i="23"/>
  <c r="K137" i="23" s="1"/>
  <c r="L137" i="23" s="1"/>
  <c r="N136" i="23"/>
  <c r="M136" i="23"/>
  <c r="J136" i="23"/>
  <c r="K136" i="23" s="1"/>
  <c r="L136" i="23" s="1"/>
  <c r="N135" i="23"/>
  <c r="M135" i="23"/>
  <c r="J135" i="23"/>
  <c r="K135" i="23" s="1"/>
  <c r="L135" i="23" s="1"/>
  <c r="N134" i="23"/>
  <c r="M134" i="23"/>
  <c r="J134" i="23"/>
  <c r="K134" i="23" s="1"/>
  <c r="L134" i="23" s="1"/>
  <c r="N133" i="23"/>
  <c r="M133" i="23"/>
  <c r="J133" i="23"/>
  <c r="K133" i="23" s="1"/>
  <c r="L133" i="23" s="1"/>
  <c r="N132" i="23"/>
  <c r="M132" i="23"/>
  <c r="J132" i="23"/>
  <c r="K132" i="23" s="1"/>
  <c r="L132" i="23" s="1"/>
  <c r="N131" i="23"/>
  <c r="M131" i="23"/>
  <c r="J131" i="23"/>
  <c r="K131" i="23" s="1"/>
  <c r="L131" i="23" s="1"/>
  <c r="N130" i="23"/>
  <c r="M130" i="23"/>
  <c r="J130" i="23"/>
  <c r="K130" i="23" s="1"/>
  <c r="L130" i="23" s="1"/>
  <c r="N129" i="23"/>
  <c r="M129" i="23"/>
  <c r="J129" i="23"/>
  <c r="K129" i="23" s="1"/>
  <c r="L129" i="23" s="1"/>
  <c r="N128" i="23"/>
  <c r="M128" i="23"/>
  <c r="J128" i="23"/>
  <c r="K128" i="23" s="1"/>
  <c r="L128" i="23" s="1"/>
  <c r="N127" i="23"/>
  <c r="M127" i="23"/>
  <c r="J127" i="23"/>
  <c r="K127" i="23" s="1"/>
  <c r="L127" i="23" s="1"/>
  <c r="N126" i="23"/>
  <c r="M126" i="23"/>
  <c r="J126" i="23"/>
  <c r="K126" i="23" s="1"/>
  <c r="L126" i="23" s="1"/>
  <c r="N125" i="23"/>
  <c r="M125" i="23"/>
  <c r="J125" i="23"/>
  <c r="K125" i="23" s="1"/>
  <c r="L125" i="23" s="1"/>
  <c r="N124" i="23"/>
  <c r="M124" i="23"/>
  <c r="J124" i="23"/>
  <c r="K124" i="23" s="1"/>
  <c r="L124" i="23" s="1"/>
  <c r="N123" i="23"/>
  <c r="M123" i="23"/>
  <c r="J123" i="23"/>
  <c r="K123" i="23" s="1"/>
  <c r="L123" i="23" s="1"/>
  <c r="N122" i="23"/>
  <c r="M122" i="23"/>
  <c r="J122" i="23"/>
  <c r="K122" i="23" s="1"/>
  <c r="L122" i="23" s="1"/>
  <c r="N121" i="23"/>
  <c r="M121" i="23"/>
  <c r="J121" i="23"/>
  <c r="K121" i="23" s="1"/>
  <c r="L121" i="23" s="1"/>
  <c r="N120" i="23"/>
  <c r="M120" i="23"/>
  <c r="J120" i="23"/>
  <c r="K120" i="23" s="1"/>
  <c r="L120" i="23" s="1"/>
  <c r="N119" i="23"/>
  <c r="M119" i="23"/>
  <c r="J119" i="23"/>
  <c r="K119" i="23" s="1"/>
  <c r="L119" i="23" s="1"/>
  <c r="N118" i="23"/>
  <c r="M118" i="23"/>
  <c r="J118" i="23"/>
  <c r="K118" i="23" s="1"/>
  <c r="L118" i="23" s="1"/>
  <c r="N117" i="23"/>
  <c r="M117" i="23"/>
  <c r="J117" i="23"/>
  <c r="K117" i="23" s="1"/>
  <c r="L117" i="23" s="1"/>
  <c r="N116" i="23"/>
  <c r="M116" i="23"/>
  <c r="J116" i="23"/>
  <c r="K116" i="23" s="1"/>
  <c r="L116" i="23" s="1"/>
  <c r="N115" i="23"/>
  <c r="M115" i="23"/>
  <c r="J115" i="23"/>
  <c r="K115" i="23" s="1"/>
  <c r="L115" i="23" s="1"/>
  <c r="N114" i="23"/>
  <c r="M114" i="23"/>
  <c r="J114" i="23"/>
  <c r="K114" i="23" s="1"/>
  <c r="L114" i="23" s="1"/>
  <c r="N113" i="23"/>
  <c r="M113" i="23"/>
  <c r="J113" i="23"/>
  <c r="K113" i="23" s="1"/>
  <c r="L113" i="23" s="1"/>
  <c r="N112" i="23"/>
  <c r="M112" i="23"/>
  <c r="J112" i="23"/>
  <c r="K112" i="23" s="1"/>
  <c r="L112" i="23" s="1"/>
  <c r="N111" i="23"/>
  <c r="M111" i="23"/>
  <c r="J111" i="23"/>
  <c r="K111" i="23" s="1"/>
  <c r="L111" i="23" s="1"/>
  <c r="N110" i="23"/>
  <c r="M110" i="23"/>
  <c r="J110" i="23"/>
  <c r="K110" i="23" s="1"/>
  <c r="L110" i="23" s="1"/>
  <c r="N109" i="23"/>
  <c r="M109" i="23"/>
  <c r="J109" i="23"/>
  <c r="K109" i="23" s="1"/>
  <c r="L109" i="23" s="1"/>
  <c r="N108" i="23"/>
  <c r="M108" i="23"/>
  <c r="J108" i="23"/>
  <c r="K108" i="23" s="1"/>
  <c r="L108" i="23" s="1"/>
  <c r="N107" i="23"/>
  <c r="M107" i="23"/>
  <c r="J107" i="23"/>
  <c r="K107" i="23" s="1"/>
  <c r="L107" i="23" s="1"/>
  <c r="N106" i="23"/>
  <c r="M106" i="23"/>
  <c r="J106" i="23"/>
  <c r="K106" i="23" s="1"/>
  <c r="L106" i="23" s="1"/>
  <c r="N105" i="23"/>
  <c r="M105" i="23"/>
  <c r="J105" i="23"/>
  <c r="K105" i="23" s="1"/>
  <c r="L105" i="23" s="1"/>
  <c r="N104" i="23"/>
  <c r="M104" i="23"/>
  <c r="J104" i="23"/>
  <c r="K104" i="23" s="1"/>
  <c r="L104" i="23" s="1"/>
  <c r="N103" i="23"/>
  <c r="M103" i="23"/>
  <c r="J103" i="23"/>
  <c r="K103" i="23" s="1"/>
  <c r="L103" i="23" s="1"/>
  <c r="N102" i="23"/>
  <c r="M102" i="23"/>
  <c r="J102" i="23"/>
  <c r="K102" i="23" s="1"/>
  <c r="L102" i="23" s="1"/>
  <c r="N101" i="23"/>
  <c r="M101" i="23"/>
  <c r="J101" i="23"/>
  <c r="K101" i="23" s="1"/>
  <c r="L101" i="23" s="1"/>
  <c r="N100" i="23"/>
  <c r="M100" i="23"/>
  <c r="J100" i="23"/>
  <c r="K100" i="23" s="1"/>
  <c r="L100" i="23" s="1"/>
  <c r="N99" i="23"/>
  <c r="M99" i="23"/>
  <c r="J99" i="23"/>
  <c r="K99" i="23" s="1"/>
  <c r="L99" i="23" s="1"/>
  <c r="N98" i="23"/>
  <c r="M98" i="23"/>
  <c r="J98" i="23"/>
  <c r="K98" i="23" s="1"/>
  <c r="L98" i="23" s="1"/>
  <c r="N97" i="23"/>
  <c r="M97" i="23"/>
  <c r="J97" i="23"/>
  <c r="K97" i="23" s="1"/>
  <c r="L97" i="23" s="1"/>
  <c r="N96" i="23"/>
  <c r="M96" i="23"/>
  <c r="J96" i="23"/>
  <c r="K96" i="23" s="1"/>
  <c r="L96" i="23" s="1"/>
  <c r="N95" i="23"/>
  <c r="M95" i="23"/>
  <c r="J95" i="23"/>
  <c r="K95" i="23" s="1"/>
  <c r="L95" i="23" s="1"/>
  <c r="N94" i="23"/>
  <c r="M94" i="23"/>
  <c r="J94" i="23"/>
  <c r="K94" i="23" s="1"/>
  <c r="L94" i="23" s="1"/>
  <c r="N93" i="23"/>
  <c r="M93" i="23"/>
  <c r="J93" i="23"/>
  <c r="K93" i="23" s="1"/>
  <c r="L93" i="23" s="1"/>
  <c r="N92" i="23"/>
  <c r="M92" i="23"/>
  <c r="J92" i="23"/>
  <c r="K92" i="23" s="1"/>
  <c r="L92" i="23" s="1"/>
  <c r="N91" i="23"/>
  <c r="M91" i="23"/>
  <c r="J91" i="23"/>
  <c r="K91" i="23" s="1"/>
  <c r="L91" i="23" s="1"/>
  <c r="N90" i="23"/>
  <c r="M90" i="23"/>
  <c r="J90" i="23"/>
  <c r="K90" i="23" s="1"/>
  <c r="L90" i="23" s="1"/>
  <c r="N89" i="23"/>
  <c r="M89" i="23"/>
  <c r="J89" i="23"/>
  <c r="K89" i="23" s="1"/>
  <c r="L89" i="23" s="1"/>
  <c r="N88" i="23"/>
  <c r="M88" i="23"/>
  <c r="J88" i="23"/>
  <c r="K88" i="23" s="1"/>
  <c r="L88" i="23" s="1"/>
  <c r="N87" i="23"/>
  <c r="M87" i="23"/>
  <c r="J87" i="23"/>
  <c r="K87" i="23" s="1"/>
  <c r="L87" i="23" s="1"/>
  <c r="N86" i="23"/>
  <c r="M86" i="23"/>
  <c r="J86" i="23"/>
  <c r="K86" i="23" s="1"/>
  <c r="L86" i="23" s="1"/>
  <c r="N85" i="23"/>
  <c r="M85" i="23"/>
  <c r="J85" i="23"/>
  <c r="K85" i="23" s="1"/>
  <c r="L85" i="23" s="1"/>
  <c r="N84" i="23"/>
  <c r="M84" i="23"/>
  <c r="J84" i="23"/>
  <c r="K84" i="23" s="1"/>
  <c r="L84" i="23" s="1"/>
  <c r="N83" i="23"/>
  <c r="M83" i="23"/>
  <c r="J83" i="23"/>
  <c r="K83" i="23" s="1"/>
  <c r="L83" i="23" s="1"/>
  <c r="N82" i="23"/>
  <c r="M82" i="23"/>
  <c r="J82" i="23"/>
  <c r="K82" i="23" s="1"/>
  <c r="L82" i="23" s="1"/>
  <c r="N81" i="23"/>
  <c r="M81" i="23"/>
  <c r="J81" i="23"/>
  <c r="K81" i="23" s="1"/>
  <c r="L81" i="23" s="1"/>
  <c r="N80" i="23"/>
  <c r="M80" i="23"/>
  <c r="J80" i="23"/>
  <c r="K80" i="23" s="1"/>
  <c r="L80" i="23" s="1"/>
  <c r="N79" i="23"/>
  <c r="M79" i="23"/>
  <c r="J79" i="23"/>
  <c r="K79" i="23" s="1"/>
  <c r="L79" i="23" s="1"/>
  <c r="N78" i="23"/>
  <c r="M78" i="23"/>
  <c r="J78" i="23"/>
  <c r="K78" i="23" s="1"/>
  <c r="L78" i="23" s="1"/>
  <c r="N77" i="23"/>
  <c r="M77" i="23"/>
  <c r="J77" i="23"/>
  <c r="K77" i="23" s="1"/>
  <c r="L77" i="23" s="1"/>
  <c r="N76" i="23"/>
  <c r="M76" i="23"/>
  <c r="J76" i="23"/>
  <c r="K76" i="23" s="1"/>
  <c r="L76" i="23" s="1"/>
  <c r="N75" i="23"/>
  <c r="M75" i="23"/>
  <c r="J75" i="23"/>
  <c r="K75" i="23" s="1"/>
  <c r="L75" i="23" s="1"/>
  <c r="N74" i="23"/>
  <c r="M74" i="23"/>
  <c r="J74" i="23"/>
  <c r="K74" i="23" s="1"/>
  <c r="L74" i="23" s="1"/>
  <c r="N73" i="23"/>
  <c r="M73" i="23"/>
  <c r="J73" i="23"/>
  <c r="K73" i="23" s="1"/>
  <c r="L73" i="23" s="1"/>
  <c r="N72" i="23"/>
  <c r="M72" i="23"/>
  <c r="J72" i="23"/>
  <c r="K72" i="23" s="1"/>
  <c r="L72" i="23" s="1"/>
  <c r="N71" i="23"/>
  <c r="M71" i="23"/>
  <c r="J71" i="23"/>
  <c r="K71" i="23" s="1"/>
  <c r="L71" i="23" s="1"/>
  <c r="N70" i="23"/>
  <c r="M70" i="23"/>
  <c r="J70" i="23"/>
  <c r="K70" i="23" s="1"/>
  <c r="L70" i="23" s="1"/>
  <c r="N69" i="23"/>
  <c r="M69" i="23"/>
  <c r="J69" i="23"/>
  <c r="K69" i="23" s="1"/>
  <c r="L69" i="23" s="1"/>
  <c r="N68" i="23"/>
  <c r="M68" i="23"/>
  <c r="J68" i="23"/>
  <c r="K68" i="23" s="1"/>
  <c r="L68" i="23" s="1"/>
  <c r="N67" i="23"/>
  <c r="M67" i="23"/>
  <c r="J67" i="23"/>
  <c r="K67" i="23" s="1"/>
  <c r="L67" i="23" s="1"/>
  <c r="N66" i="23"/>
  <c r="M66" i="23"/>
  <c r="J66" i="23"/>
  <c r="K66" i="23" s="1"/>
  <c r="L66" i="23" s="1"/>
  <c r="N65" i="23"/>
  <c r="M65" i="23"/>
  <c r="J65" i="23"/>
  <c r="K65" i="23" s="1"/>
  <c r="L65" i="23" s="1"/>
  <c r="N64" i="23"/>
  <c r="M64" i="23"/>
  <c r="J64" i="23"/>
  <c r="K64" i="23" s="1"/>
  <c r="L64" i="23" s="1"/>
  <c r="N63" i="23"/>
  <c r="M63" i="23"/>
  <c r="J63" i="23"/>
  <c r="K63" i="23" s="1"/>
  <c r="L63" i="23" s="1"/>
  <c r="N62" i="23"/>
  <c r="M62" i="23"/>
  <c r="J62" i="23"/>
  <c r="K62" i="23" s="1"/>
  <c r="L62" i="23" s="1"/>
  <c r="N61" i="23"/>
  <c r="M61" i="23"/>
  <c r="J61" i="23"/>
  <c r="K61" i="23" s="1"/>
  <c r="L61" i="23" s="1"/>
  <c r="N60" i="23"/>
  <c r="M60" i="23"/>
  <c r="J60" i="23"/>
  <c r="K60" i="23" s="1"/>
  <c r="L60" i="23" s="1"/>
  <c r="N59" i="23"/>
  <c r="M59" i="23"/>
  <c r="J59" i="23"/>
  <c r="K59" i="23" s="1"/>
  <c r="L59" i="23" s="1"/>
  <c r="N58" i="23"/>
  <c r="M58" i="23"/>
  <c r="J58" i="23"/>
  <c r="K58" i="23" s="1"/>
  <c r="L58" i="23" s="1"/>
  <c r="N57" i="23"/>
  <c r="M57" i="23"/>
  <c r="J57" i="23"/>
  <c r="K57" i="23" s="1"/>
  <c r="L57" i="23" s="1"/>
  <c r="N56" i="23"/>
  <c r="M56" i="23"/>
  <c r="J56" i="23"/>
  <c r="K56" i="23" s="1"/>
  <c r="L56" i="23" s="1"/>
  <c r="N55" i="23"/>
  <c r="M55" i="23"/>
  <c r="J55" i="23"/>
  <c r="K55" i="23" s="1"/>
  <c r="L55" i="23" s="1"/>
  <c r="N54" i="23"/>
  <c r="M54" i="23"/>
  <c r="J54" i="23"/>
  <c r="K54" i="23" s="1"/>
  <c r="L54" i="23" s="1"/>
  <c r="N53" i="23"/>
  <c r="M53" i="23"/>
  <c r="J53" i="23"/>
  <c r="K53" i="23" s="1"/>
  <c r="L53" i="23" s="1"/>
  <c r="N52" i="23"/>
  <c r="M52" i="23"/>
  <c r="J52" i="23"/>
  <c r="K52" i="23" s="1"/>
  <c r="L52" i="23" s="1"/>
  <c r="N51" i="23"/>
  <c r="M51" i="23"/>
  <c r="J51" i="23"/>
  <c r="K51" i="23" s="1"/>
  <c r="L51" i="23" s="1"/>
  <c r="N50" i="23"/>
  <c r="M50" i="23"/>
  <c r="J50" i="23"/>
  <c r="K50" i="23" s="1"/>
  <c r="L50" i="23" s="1"/>
  <c r="M333" i="21"/>
  <c r="N333" i="21"/>
  <c r="M334" i="21"/>
  <c r="N334" i="21"/>
  <c r="M335" i="21"/>
  <c r="N335" i="21"/>
  <c r="M336" i="21"/>
  <c r="N336" i="21"/>
  <c r="M337" i="21"/>
  <c r="N337" i="21"/>
  <c r="M338" i="21"/>
  <c r="N338" i="21"/>
  <c r="M339" i="21"/>
  <c r="N339" i="21"/>
  <c r="M340" i="21"/>
  <c r="N340" i="21"/>
  <c r="M341" i="21"/>
  <c r="N341" i="21"/>
  <c r="M342" i="21"/>
  <c r="N342" i="21"/>
  <c r="M343" i="21"/>
  <c r="N343" i="21"/>
  <c r="M344" i="21"/>
  <c r="N344" i="21"/>
  <c r="M345" i="21"/>
  <c r="N345" i="21"/>
  <c r="M346" i="21"/>
  <c r="N346" i="21"/>
  <c r="M347" i="21"/>
  <c r="N347" i="21"/>
  <c r="M348" i="21"/>
  <c r="N348" i="21"/>
  <c r="M349" i="21"/>
  <c r="N349" i="21"/>
  <c r="M350" i="21"/>
  <c r="N350" i="21"/>
  <c r="M351" i="21"/>
  <c r="N351" i="21"/>
  <c r="M352" i="21"/>
  <c r="N352" i="21"/>
  <c r="M353" i="21"/>
  <c r="N353" i="21"/>
  <c r="M354" i="21"/>
  <c r="N354" i="21"/>
  <c r="M355" i="21"/>
  <c r="N355" i="21"/>
  <c r="M356" i="21"/>
  <c r="N356" i="21"/>
  <c r="M357" i="21"/>
  <c r="N357" i="21"/>
  <c r="M358" i="21"/>
  <c r="N358" i="21"/>
  <c r="M359" i="21"/>
  <c r="N359" i="21"/>
  <c r="M360" i="21"/>
  <c r="N360" i="21"/>
  <c r="M361" i="21"/>
  <c r="N361" i="21"/>
  <c r="M362" i="21"/>
  <c r="N362" i="21"/>
  <c r="M363" i="21"/>
  <c r="N363" i="21"/>
  <c r="M364" i="21"/>
  <c r="N364" i="21"/>
  <c r="M365" i="21"/>
  <c r="N365" i="21"/>
  <c r="M366" i="21"/>
  <c r="N366" i="21"/>
  <c r="M367" i="21"/>
  <c r="N367" i="21"/>
  <c r="M368" i="21"/>
  <c r="N368" i="21"/>
  <c r="M369" i="21"/>
  <c r="N369" i="21"/>
  <c r="M370" i="21"/>
  <c r="N370" i="21"/>
  <c r="M371" i="21"/>
  <c r="N371" i="21"/>
  <c r="M372" i="21"/>
  <c r="N372" i="21"/>
  <c r="M373" i="21"/>
  <c r="N373" i="21"/>
  <c r="M374" i="21"/>
  <c r="N374" i="21"/>
  <c r="M375" i="21"/>
  <c r="N375" i="21"/>
  <c r="M376" i="21"/>
  <c r="N376" i="21"/>
  <c r="M377" i="21"/>
  <c r="N377" i="21"/>
  <c r="M378" i="21"/>
  <c r="N378" i="21"/>
  <c r="M379" i="21"/>
  <c r="N379" i="21"/>
  <c r="M380" i="21"/>
  <c r="N380" i="21"/>
  <c r="M381" i="21"/>
  <c r="N381" i="21"/>
  <c r="M382" i="21"/>
  <c r="N382" i="21"/>
  <c r="M383" i="21"/>
  <c r="N383" i="21"/>
  <c r="M384" i="21"/>
  <c r="N384" i="21"/>
  <c r="M385" i="21"/>
  <c r="N385" i="21"/>
  <c r="M386" i="21"/>
  <c r="N386" i="21"/>
  <c r="M387" i="21"/>
  <c r="N387" i="21"/>
  <c r="M388" i="21"/>
  <c r="N388" i="21"/>
  <c r="M389" i="21"/>
  <c r="N389" i="21"/>
  <c r="M390" i="21"/>
  <c r="N390" i="21"/>
  <c r="M391" i="21"/>
  <c r="N391" i="21"/>
  <c r="M392" i="21"/>
  <c r="N392" i="21"/>
  <c r="M393" i="21"/>
  <c r="N393" i="21"/>
  <c r="M394" i="21"/>
  <c r="N394" i="21"/>
  <c r="M395" i="21"/>
  <c r="N395" i="21"/>
  <c r="M396" i="21"/>
  <c r="N396" i="21"/>
  <c r="M397" i="21"/>
  <c r="N397" i="21"/>
  <c r="M398" i="21"/>
  <c r="N398" i="21"/>
  <c r="M399" i="21"/>
  <c r="N399" i="21"/>
  <c r="M400" i="21"/>
  <c r="N400" i="21"/>
  <c r="M401" i="21"/>
  <c r="N401" i="21"/>
  <c r="M402" i="21"/>
  <c r="N402" i="21"/>
  <c r="M403" i="21"/>
  <c r="N403" i="21"/>
  <c r="M404" i="21"/>
  <c r="N404" i="21"/>
  <c r="M405" i="21"/>
  <c r="N405" i="21"/>
  <c r="M406" i="21"/>
  <c r="N406" i="21"/>
  <c r="M407" i="21"/>
  <c r="N407" i="21"/>
  <c r="M408" i="21"/>
  <c r="N408" i="21"/>
  <c r="M409" i="21"/>
  <c r="N409" i="21"/>
  <c r="M410" i="21"/>
  <c r="N410" i="21"/>
  <c r="M411" i="21"/>
  <c r="N411" i="21"/>
  <c r="M412" i="21"/>
  <c r="N412" i="21"/>
  <c r="M413" i="21"/>
  <c r="N413" i="21"/>
  <c r="M414" i="21"/>
  <c r="N414" i="21"/>
  <c r="M415" i="21"/>
  <c r="N415" i="21"/>
  <c r="M416" i="21"/>
  <c r="N416" i="21"/>
  <c r="M417" i="21"/>
  <c r="N417" i="21"/>
  <c r="M418" i="21"/>
  <c r="N418" i="21"/>
  <c r="M419" i="21"/>
  <c r="N419" i="21"/>
  <c r="M420" i="21"/>
  <c r="N420" i="21"/>
  <c r="M421" i="21"/>
  <c r="N421" i="21"/>
  <c r="M422" i="21"/>
  <c r="N422" i="21"/>
  <c r="M423" i="21"/>
  <c r="N423" i="21"/>
  <c r="M424" i="21"/>
  <c r="N424" i="21"/>
  <c r="M425" i="21"/>
  <c r="N425" i="21"/>
  <c r="M426" i="21"/>
  <c r="N426" i="21"/>
  <c r="M427" i="21"/>
  <c r="N427" i="21"/>
  <c r="M428" i="21"/>
  <c r="N428" i="21"/>
  <c r="M429" i="21"/>
  <c r="N429" i="21"/>
  <c r="M430" i="21"/>
  <c r="N430" i="21"/>
  <c r="M431" i="21"/>
  <c r="N431" i="21"/>
  <c r="M432" i="21"/>
  <c r="N432" i="21"/>
  <c r="M433" i="21"/>
  <c r="N433" i="21"/>
  <c r="M434" i="21"/>
  <c r="N434" i="21"/>
  <c r="M435" i="21"/>
  <c r="N435" i="21"/>
  <c r="M436" i="21"/>
  <c r="N436" i="21"/>
  <c r="M437" i="21"/>
  <c r="N437" i="21"/>
  <c r="M438" i="21"/>
  <c r="N438" i="21"/>
  <c r="M439" i="21"/>
  <c r="N439" i="21"/>
  <c r="M440" i="21"/>
  <c r="N440" i="21"/>
  <c r="M441" i="21"/>
  <c r="N441" i="21"/>
  <c r="M442" i="21"/>
  <c r="N442" i="21"/>
  <c r="M443" i="21"/>
  <c r="N443" i="21"/>
  <c r="M444" i="21"/>
  <c r="N444" i="21"/>
  <c r="M445" i="21"/>
  <c r="N445" i="21"/>
  <c r="M446" i="21"/>
  <c r="N446" i="21"/>
  <c r="M447" i="21"/>
  <c r="N447" i="21"/>
  <c r="M448" i="21"/>
  <c r="N448" i="21"/>
  <c r="M449" i="21"/>
  <c r="N449" i="21"/>
  <c r="M450" i="21"/>
  <c r="N450" i="21"/>
  <c r="M451" i="21"/>
  <c r="N451" i="21"/>
  <c r="M452" i="21"/>
  <c r="N452" i="21"/>
  <c r="M453" i="21"/>
  <c r="N453" i="21"/>
  <c r="M454" i="21"/>
  <c r="N454" i="21"/>
  <c r="M455" i="21"/>
  <c r="N455" i="21"/>
  <c r="M456" i="21"/>
  <c r="N456" i="21"/>
  <c r="M457" i="21"/>
  <c r="N457" i="21"/>
  <c r="M458" i="21"/>
  <c r="N458" i="21"/>
  <c r="M459" i="21"/>
  <c r="N459" i="21"/>
  <c r="M460" i="21"/>
  <c r="N460" i="21"/>
  <c r="M461" i="21"/>
  <c r="N461" i="21"/>
  <c r="M462" i="21"/>
  <c r="N462" i="21"/>
  <c r="M463" i="21"/>
  <c r="N463" i="21"/>
  <c r="M464" i="21"/>
  <c r="N464" i="21"/>
  <c r="M465" i="21"/>
  <c r="N465" i="21"/>
  <c r="M466" i="21"/>
  <c r="N466" i="21"/>
  <c r="M467" i="21"/>
  <c r="N467" i="21"/>
  <c r="M468" i="21"/>
  <c r="N468" i="21"/>
  <c r="M469" i="21"/>
  <c r="N469" i="21"/>
  <c r="M470" i="21"/>
  <c r="N470" i="21"/>
  <c r="M471" i="21"/>
  <c r="N471" i="21"/>
  <c r="M472" i="21"/>
  <c r="N472" i="21"/>
  <c r="M473" i="21"/>
  <c r="N473" i="21"/>
  <c r="M474" i="21"/>
  <c r="N474" i="21"/>
  <c r="M475" i="21"/>
  <c r="N475" i="21"/>
  <c r="M476" i="21"/>
  <c r="N476" i="21"/>
  <c r="M477" i="21"/>
  <c r="N477" i="21"/>
  <c r="M478" i="21"/>
  <c r="N478" i="21"/>
  <c r="M479" i="21"/>
  <c r="N479" i="21"/>
  <c r="M480" i="21"/>
  <c r="N480" i="21"/>
  <c r="M481" i="21"/>
  <c r="N481" i="21"/>
  <c r="M482" i="21"/>
  <c r="N482" i="21"/>
  <c r="M483" i="21"/>
  <c r="N483" i="21"/>
  <c r="M484" i="21"/>
  <c r="N484" i="21"/>
  <c r="M485" i="21"/>
  <c r="N485" i="21"/>
  <c r="M486" i="21"/>
  <c r="N486" i="21"/>
  <c r="M487" i="21"/>
  <c r="N487" i="21"/>
  <c r="M488" i="21"/>
  <c r="N488" i="21"/>
  <c r="M489" i="21"/>
  <c r="N489" i="21"/>
  <c r="M490" i="21"/>
  <c r="N490" i="21"/>
  <c r="M491" i="21"/>
  <c r="N491" i="21"/>
  <c r="M492" i="21"/>
  <c r="N492" i="21"/>
  <c r="M493" i="21"/>
  <c r="N493" i="21"/>
  <c r="M494" i="21"/>
  <c r="N494" i="21"/>
  <c r="M495" i="21"/>
  <c r="N495" i="21"/>
  <c r="M496" i="21"/>
  <c r="N496" i="21"/>
  <c r="M497" i="21"/>
  <c r="N497" i="21"/>
  <c r="M498" i="21"/>
  <c r="N498" i="21"/>
  <c r="M499" i="21"/>
  <c r="N499" i="21"/>
  <c r="M500" i="21"/>
  <c r="N500" i="21"/>
  <c r="M501" i="21"/>
  <c r="N501" i="21"/>
  <c r="M502" i="21"/>
  <c r="N502" i="21"/>
  <c r="M503" i="21"/>
  <c r="N503" i="21"/>
  <c r="M504" i="21"/>
  <c r="N504" i="21"/>
  <c r="M505" i="21"/>
  <c r="N505" i="21"/>
  <c r="M506" i="21"/>
  <c r="N506" i="21"/>
  <c r="M507" i="21"/>
  <c r="N507" i="21"/>
  <c r="M508" i="21"/>
  <c r="N508" i="21"/>
  <c r="M509" i="21"/>
  <c r="N509" i="21"/>
  <c r="M510" i="21"/>
  <c r="N510" i="21"/>
  <c r="M511" i="21"/>
  <c r="N511" i="21"/>
  <c r="M512" i="21"/>
  <c r="N512" i="21"/>
  <c r="M513" i="21"/>
  <c r="N513" i="21"/>
  <c r="M514" i="21"/>
  <c r="N514" i="21"/>
  <c r="M515" i="21"/>
  <c r="N515" i="21"/>
  <c r="M516" i="21"/>
  <c r="N516" i="21"/>
  <c r="M517" i="21"/>
  <c r="N517" i="21"/>
  <c r="M518" i="21"/>
  <c r="N518" i="21"/>
  <c r="M519" i="21"/>
  <c r="N519" i="21"/>
  <c r="M520" i="21"/>
  <c r="N520" i="21"/>
  <c r="M521" i="21"/>
  <c r="N521" i="21"/>
  <c r="M522" i="21"/>
  <c r="N522" i="21"/>
  <c r="M523" i="21"/>
  <c r="N523" i="21"/>
  <c r="M524" i="21"/>
  <c r="N524" i="21"/>
  <c r="M525" i="21"/>
  <c r="N525" i="21"/>
  <c r="M526" i="21"/>
  <c r="N526" i="21"/>
  <c r="M527" i="21"/>
  <c r="N527" i="21"/>
  <c r="M528" i="21"/>
  <c r="N528" i="21"/>
  <c r="M529" i="21"/>
  <c r="N529" i="21"/>
  <c r="M530" i="21"/>
  <c r="N530" i="21"/>
  <c r="M531" i="21"/>
  <c r="N531" i="21"/>
  <c r="M532" i="21"/>
  <c r="N532" i="21"/>
  <c r="M533" i="21"/>
  <c r="N533" i="21"/>
  <c r="M534" i="21"/>
  <c r="N534" i="21"/>
  <c r="M535" i="21"/>
  <c r="N535" i="21"/>
  <c r="M536" i="21"/>
  <c r="N536" i="21"/>
  <c r="M537" i="21"/>
  <c r="N537" i="21"/>
  <c r="M538" i="21"/>
  <c r="N538" i="21"/>
  <c r="M539" i="21"/>
  <c r="N539" i="21"/>
  <c r="M540" i="21"/>
  <c r="N540" i="21"/>
  <c r="M541" i="21"/>
  <c r="N541" i="21"/>
  <c r="M542" i="21"/>
  <c r="N542" i="21"/>
  <c r="M543" i="21"/>
  <c r="N543" i="21"/>
  <c r="M544" i="21"/>
  <c r="N544" i="21"/>
  <c r="M545" i="21"/>
  <c r="N545" i="21"/>
  <c r="M546" i="21"/>
  <c r="N546" i="21"/>
  <c r="M547" i="21"/>
  <c r="N547" i="21"/>
  <c r="M548" i="21"/>
  <c r="N548" i="21"/>
  <c r="M549" i="21"/>
  <c r="N549" i="21"/>
  <c r="M550" i="21"/>
  <c r="N550" i="21"/>
  <c r="M551" i="21"/>
  <c r="N551" i="21"/>
  <c r="M552" i="21"/>
  <c r="N552" i="21"/>
  <c r="M553" i="21"/>
  <c r="N553" i="21"/>
  <c r="M554" i="21"/>
  <c r="N554" i="21"/>
  <c r="M555" i="21"/>
  <c r="N555" i="21"/>
  <c r="M556" i="21"/>
  <c r="N556" i="21"/>
  <c r="M557" i="21"/>
  <c r="N557" i="21"/>
  <c r="M558" i="21"/>
  <c r="N558" i="21"/>
  <c r="M559" i="21"/>
  <c r="N559" i="21"/>
  <c r="M560" i="21"/>
  <c r="N560" i="21"/>
  <c r="M561" i="21"/>
  <c r="N561" i="21"/>
  <c r="M562" i="21"/>
  <c r="N562" i="21"/>
  <c r="M563" i="21"/>
  <c r="N563" i="21"/>
  <c r="M564" i="21"/>
  <c r="N564" i="21"/>
  <c r="M565" i="21"/>
  <c r="N565" i="21"/>
  <c r="M566" i="21"/>
  <c r="N566" i="21"/>
  <c r="M567" i="21"/>
  <c r="N567" i="21"/>
  <c r="M568" i="21"/>
  <c r="N568" i="21"/>
  <c r="M569" i="21"/>
  <c r="N569" i="21"/>
  <c r="M570" i="21"/>
  <c r="N570" i="21"/>
  <c r="M571" i="21"/>
  <c r="N571" i="21"/>
  <c r="M572" i="21"/>
  <c r="N572" i="21"/>
  <c r="M573" i="21"/>
  <c r="N573" i="21"/>
  <c r="M574" i="21"/>
  <c r="N574" i="21"/>
  <c r="M575" i="21"/>
  <c r="N575" i="21"/>
  <c r="M576" i="21"/>
  <c r="N576" i="21"/>
  <c r="M577" i="21"/>
  <c r="N577" i="21"/>
  <c r="M578" i="21"/>
  <c r="N578" i="21"/>
  <c r="M579" i="21"/>
  <c r="N579" i="21"/>
  <c r="M580" i="21"/>
  <c r="N580" i="21"/>
  <c r="M581" i="21"/>
  <c r="N581" i="21"/>
  <c r="M582" i="21"/>
  <c r="N582" i="21"/>
  <c r="M583" i="21"/>
  <c r="N583" i="21"/>
  <c r="M584" i="21"/>
  <c r="N584" i="21"/>
  <c r="M585" i="21"/>
  <c r="N585" i="21"/>
  <c r="M586" i="21"/>
  <c r="N586" i="21"/>
  <c r="M587" i="21"/>
  <c r="N587" i="21"/>
  <c r="M588" i="21"/>
  <c r="N588" i="21"/>
  <c r="M589" i="21"/>
  <c r="N589" i="21"/>
  <c r="M590" i="21"/>
  <c r="N590" i="21"/>
  <c r="M591" i="21"/>
  <c r="N591" i="21"/>
  <c r="M592" i="21"/>
  <c r="N592" i="21"/>
  <c r="M593" i="21"/>
  <c r="N593" i="21"/>
  <c r="M594" i="21"/>
  <c r="N594" i="21"/>
  <c r="M595" i="21"/>
  <c r="N595" i="21"/>
  <c r="M596" i="21"/>
  <c r="N596" i="21"/>
  <c r="M597" i="21"/>
  <c r="N597" i="21"/>
  <c r="M598" i="21"/>
  <c r="N598" i="21"/>
  <c r="M599" i="21"/>
  <c r="N599" i="21"/>
  <c r="M600" i="21"/>
  <c r="N600" i="21"/>
  <c r="M601" i="21"/>
  <c r="N601" i="21"/>
  <c r="M602" i="21"/>
  <c r="N602" i="21"/>
  <c r="M603" i="21"/>
  <c r="N603" i="21"/>
  <c r="M604" i="21"/>
  <c r="N604" i="21"/>
  <c r="M605" i="21"/>
  <c r="N605" i="21"/>
  <c r="M606" i="21"/>
  <c r="N606" i="21"/>
  <c r="M607" i="21"/>
  <c r="N607" i="21"/>
  <c r="M608" i="21"/>
  <c r="N608" i="21"/>
  <c r="M609" i="21"/>
  <c r="N609" i="21"/>
  <c r="M610" i="21"/>
  <c r="N610" i="21"/>
  <c r="M611" i="21"/>
  <c r="N611" i="21"/>
  <c r="M612" i="21"/>
  <c r="N612" i="21"/>
  <c r="M613" i="21"/>
  <c r="N613" i="21"/>
  <c r="M614" i="21"/>
  <c r="N614" i="21"/>
  <c r="M615" i="21"/>
  <c r="N615" i="21"/>
  <c r="M616" i="21"/>
  <c r="N616" i="21"/>
  <c r="M617" i="21"/>
  <c r="N617" i="21"/>
  <c r="M618" i="21"/>
  <c r="N618" i="21"/>
  <c r="M619" i="21"/>
  <c r="N619" i="21"/>
  <c r="M620" i="21"/>
  <c r="N620" i="21"/>
  <c r="M621" i="21"/>
  <c r="N621" i="21"/>
  <c r="M622" i="21"/>
  <c r="N622" i="21"/>
  <c r="M623" i="21"/>
  <c r="N623" i="21"/>
  <c r="M624" i="21"/>
  <c r="N624" i="21"/>
  <c r="M625" i="21"/>
  <c r="N625" i="21"/>
  <c r="M626" i="21"/>
  <c r="N626" i="21"/>
  <c r="M627" i="21"/>
  <c r="N627" i="21"/>
  <c r="M628" i="21"/>
  <c r="N628" i="21"/>
  <c r="M629" i="21"/>
  <c r="N629" i="21"/>
  <c r="M630" i="21"/>
  <c r="N630" i="21"/>
  <c r="M631" i="21"/>
  <c r="N631" i="21"/>
  <c r="M632" i="21"/>
  <c r="N632" i="21"/>
  <c r="M633" i="21"/>
  <c r="N633" i="21"/>
  <c r="M634" i="21"/>
  <c r="N634" i="21"/>
  <c r="M635" i="21"/>
  <c r="N635" i="21"/>
  <c r="M636" i="21"/>
  <c r="N636" i="21"/>
  <c r="M637" i="21"/>
  <c r="N637" i="21"/>
  <c r="M638" i="21"/>
  <c r="N638" i="21"/>
  <c r="M639" i="21"/>
  <c r="N639" i="21"/>
  <c r="M640" i="21"/>
  <c r="N640" i="21"/>
  <c r="M641" i="21"/>
  <c r="N641" i="21"/>
  <c r="M642" i="21"/>
  <c r="N642" i="21"/>
  <c r="M643" i="21"/>
  <c r="N643" i="21"/>
  <c r="M644" i="21"/>
  <c r="N644" i="21"/>
  <c r="M645" i="21"/>
  <c r="N645" i="21"/>
  <c r="M646" i="21"/>
  <c r="N646" i="21"/>
  <c r="M647" i="21"/>
  <c r="N647" i="21"/>
  <c r="M648" i="21"/>
  <c r="N648" i="21"/>
  <c r="M649" i="21"/>
  <c r="N649" i="21"/>
  <c r="M650" i="21"/>
  <c r="N650" i="21"/>
  <c r="M651" i="21"/>
  <c r="N651" i="21"/>
  <c r="M652" i="21"/>
  <c r="N652" i="21"/>
  <c r="M653" i="21"/>
  <c r="N653" i="21"/>
  <c r="M654" i="21"/>
  <c r="N654" i="21"/>
  <c r="M655" i="21"/>
  <c r="N655" i="21"/>
  <c r="M656" i="21"/>
  <c r="N656" i="21"/>
  <c r="M657" i="21"/>
  <c r="N657" i="21"/>
  <c r="M658" i="21"/>
  <c r="N658" i="21"/>
  <c r="M659" i="21"/>
  <c r="N659" i="21"/>
  <c r="M660" i="21"/>
  <c r="N660" i="21"/>
  <c r="M661" i="21"/>
  <c r="N661" i="21"/>
  <c r="M662" i="21"/>
  <c r="N662" i="21"/>
  <c r="M663" i="21"/>
  <c r="N663" i="21"/>
  <c r="M664" i="21"/>
  <c r="N664" i="21"/>
  <c r="M665" i="21"/>
  <c r="N665" i="21"/>
  <c r="M666" i="21"/>
  <c r="N666" i="21"/>
  <c r="M667" i="21"/>
  <c r="N667" i="21"/>
  <c r="M668" i="21"/>
  <c r="N668" i="21"/>
  <c r="M669" i="21"/>
  <c r="N669" i="21"/>
  <c r="M670" i="21"/>
  <c r="N670" i="21"/>
  <c r="M671" i="21"/>
  <c r="N671" i="21"/>
  <c r="M672" i="21"/>
  <c r="N672" i="21"/>
  <c r="M673" i="21"/>
  <c r="N673" i="21"/>
  <c r="M674" i="21"/>
  <c r="N674" i="21"/>
  <c r="M675" i="21"/>
  <c r="N675" i="21"/>
  <c r="M676" i="21"/>
  <c r="N676" i="21"/>
  <c r="M677" i="21"/>
  <c r="N677" i="21"/>
  <c r="M678" i="21"/>
  <c r="N678" i="21"/>
  <c r="M679" i="21"/>
  <c r="N679" i="21"/>
  <c r="M680" i="21"/>
  <c r="N680" i="21"/>
  <c r="M681" i="21"/>
  <c r="N681" i="21"/>
  <c r="M682" i="21"/>
  <c r="N682" i="21"/>
  <c r="M683" i="21"/>
  <c r="N683" i="21"/>
  <c r="M684" i="21"/>
  <c r="N684" i="21"/>
  <c r="M685" i="21"/>
  <c r="N685" i="21"/>
  <c r="M686" i="21"/>
  <c r="N686" i="21"/>
  <c r="M687" i="21"/>
  <c r="N687" i="21"/>
  <c r="M688" i="21"/>
  <c r="N688" i="21"/>
  <c r="M689" i="21"/>
  <c r="N689" i="21"/>
  <c r="M690" i="21"/>
  <c r="N690" i="21"/>
  <c r="M691" i="21"/>
  <c r="N691" i="21"/>
  <c r="M692" i="21"/>
  <c r="N692" i="21"/>
  <c r="M693" i="21"/>
  <c r="N693" i="21"/>
  <c r="M694" i="21"/>
  <c r="N694" i="21"/>
  <c r="M695" i="21"/>
  <c r="N695" i="21"/>
  <c r="M696" i="21"/>
  <c r="N696" i="21"/>
  <c r="M697" i="21"/>
  <c r="N697" i="21"/>
  <c r="M698" i="21"/>
  <c r="N698" i="21"/>
  <c r="M699" i="21"/>
  <c r="N699" i="21"/>
  <c r="M700" i="21"/>
  <c r="N700" i="21"/>
  <c r="M701" i="21"/>
  <c r="N701" i="21"/>
  <c r="M702" i="21"/>
  <c r="N702" i="21"/>
  <c r="M703" i="21"/>
  <c r="N703" i="21"/>
  <c r="M704" i="21"/>
  <c r="N704" i="21"/>
  <c r="M705" i="21"/>
  <c r="N705" i="21"/>
  <c r="M706" i="21"/>
  <c r="N706" i="21"/>
  <c r="M707" i="21"/>
  <c r="N707" i="21"/>
  <c r="M708" i="21"/>
  <c r="N708" i="21"/>
  <c r="M709" i="21"/>
  <c r="N709" i="21"/>
  <c r="M710" i="21"/>
  <c r="N710" i="21"/>
  <c r="M711" i="21"/>
  <c r="N711" i="21"/>
  <c r="M712" i="21"/>
  <c r="N712" i="21"/>
  <c r="M713" i="21"/>
  <c r="N713" i="21"/>
  <c r="M714" i="21"/>
  <c r="N714" i="21"/>
  <c r="M715" i="21"/>
  <c r="N715" i="21"/>
  <c r="M716" i="21"/>
  <c r="N716" i="21"/>
  <c r="M717" i="21"/>
  <c r="N717" i="21"/>
  <c r="M718" i="21"/>
  <c r="N718" i="21"/>
  <c r="M719" i="21"/>
  <c r="N719" i="21"/>
  <c r="M720" i="21"/>
  <c r="N720" i="21"/>
  <c r="M721" i="21"/>
  <c r="N721" i="21"/>
  <c r="M722" i="21"/>
  <c r="N722" i="21"/>
  <c r="M723" i="21"/>
  <c r="N723" i="21"/>
  <c r="M724" i="21"/>
  <c r="N724" i="21"/>
  <c r="M725" i="21"/>
  <c r="N725" i="21"/>
  <c r="M726" i="21"/>
  <c r="N726" i="21"/>
  <c r="M727" i="21"/>
  <c r="N727" i="21"/>
  <c r="M728" i="21"/>
  <c r="N728" i="21"/>
  <c r="M729" i="21"/>
  <c r="N729" i="21"/>
  <c r="M730" i="21"/>
  <c r="N730" i="21"/>
  <c r="M731" i="21"/>
  <c r="N731" i="21"/>
  <c r="M732" i="21"/>
  <c r="N732" i="21"/>
  <c r="M733" i="21"/>
  <c r="N733" i="21"/>
  <c r="M734" i="21"/>
  <c r="N734" i="21"/>
  <c r="M735" i="21"/>
  <c r="N735" i="21"/>
  <c r="M736" i="21"/>
  <c r="N736" i="21"/>
  <c r="M737" i="21"/>
  <c r="N737" i="21"/>
  <c r="M738" i="21"/>
  <c r="N738" i="21"/>
  <c r="M739" i="21"/>
  <c r="N739" i="21"/>
  <c r="M740" i="21"/>
  <c r="N740" i="21"/>
  <c r="M741" i="21"/>
  <c r="N741" i="21"/>
  <c r="M742" i="21"/>
  <c r="N742" i="21"/>
  <c r="M743" i="21"/>
  <c r="N743" i="21"/>
  <c r="M744" i="21"/>
  <c r="N744" i="21"/>
  <c r="M745" i="21"/>
  <c r="N745" i="21"/>
  <c r="M746" i="21"/>
  <c r="N746" i="21"/>
  <c r="M747" i="21"/>
  <c r="N747" i="21"/>
  <c r="M748" i="21"/>
  <c r="N748" i="21"/>
  <c r="M749" i="21"/>
  <c r="N749" i="21"/>
  <c r="M750" i="21"/>
  <c r="N750" i="21"/>
  <c r="M751" i="21"/>
  <c r="N751" i="21"/>
  <c r="M752" i="21"/>
  <c r="N752" i="21"/>
  <c r="M753" i="21"/>
  <c r="N753" i="21"/>
  <c r="M754" i="21"/>
  <c r="N754" i="21"/>
  <c r="M755" i="21"/>
  <c r="N755" i="21"/>
  <c r="M756" i="21"/>
  <c r="N756" i="21"/>
  <c r="M757" i="21"/>
  <c r="N757" i="21"/>
  <c r="M758" i="21"/>
  <c r="N758" i="21"/>
  <c r="M759" i="21"/>
  <c r="N759" i="21"/>
  <c r="M760" i="21"/>
  <c r="N760" i="21"/>
  <c r="M761" i="21"/>
  <c r="N761" i="21"/>
  <c r="M762" i="21"/>
  <c r="N762" i="21"/>
  <c r="M763" i="21"/>
  <c r="N763" i="21"/>
  <c r="M764" i="21"/>
  <c r="N764" i="21"/>
  <c r="M765" i="21"/>
  <c r="N765" i="21"/>
  <c r="M766" i="21"/>
  <c r="N766" i="21"/>
  <c r="M767" i="21"/>
  <c r="N767" i="21"/>
  <c r="M768" i="21"/>
  <c r="N768" i="21"/>
  <c r="M769" i="21"/>
  <c r="N769" i="21"/>
  <c r="M770" i="21"/>
  <c r="N770" i="21"/>
  <c r="M771" i="21"/>
  <c r="N771" i="21"/>
  <c r="M772" i="21"/>
  <c r="N772" i="21"/>
  <c r="M773" i="21"/>
  <c r="N773" i="21"/>
  <c r="M774" i="21"/>
  <c r="N774" i="21"/>
  <c r="M775" i="21"/>
  <c r="N775" i="21"/>
  <c r="M776" i="21"/>
  <c r="N776" i="21"/>
  <c r="M777" i="21"/>
  <c r="N777" i="21"/>
  <c r="M778" i="21"/>
  <c r="N778" i="21"/>
  <c r="M779" i="21"/>
  <c r="N779" i="21"/>
  <c r="M780" i="21"/>
  <c r="N780" i="21"/>
  <c r="M781" i="21"/>
  <c r="N781" i="21"/>
  <c r="M782" i="21"/>
  <c r="N782" i="21"/>
  <c r="M783" i="21"/>
  <c r="N783" i="21"/>
  <c r="M784" i="21"/>
  <c r="N784" i="21"/>
  <c r="M785" i="21"/>
  <c r="N785" i="21"/>
  <c r="M786" i="21"/>
  <c r="N786" i="21"/>
  <c r="M787" i="21"/>
  <c r="N787" i="21"/>
  <c r="M788" i="21"/>
  <c r="N788" i="21"/>
  <c r="M789" i="21"/>
  <c r="N789" i="21"/>
  <c r="M790" i="21"/>
  <c r="N790" i="21"/>
  <c r="M791" i="21"/>
  <c r="N791" i="21"/>
  <c r="M792" i="21"/>
  <c r="N792" i="21"/>
  <c r="M793" i="21"/>
  <c r="N793" i="21"/>
  <c r="M794" i="21"/>
  <c r="N794" i="21"/>
  <c r="M795" i="21"/>
  <c r="N795" i="21"/>
  <c r="M796" i="21"/>
  <c r="N796" i="21"/>
  <c r="M797" i="21"/>
  <c r="N797" i="21"/>
  <c r="M798" i="21"/>
  <c r="N798" i="21"/>
  <c r="M799" i="21"/>
  <c r="N799" i="21"/>
  <c r="M800" i="21"/>
  <c r="N800" i="21"/>
  <c r="M801" i="21"/>
  <c r="N801" i="21"/>
  <c r="M802" i="21"/>
  <c r="N802" i="21"/>
  <c r="M803" i="21"/>
  <c r="N803" i="21"/>
  <c r="M804" i="21"/>
  <c r="N804" i="21"/>
  <c r="M805" i="21"/>
  <c r="N805" i="21"/>
  <c r="M806" i="21"/>
  <c r="N806" i="21"/>
  <c r="M807" i="21"/>
  <c r="N807" i="21"/>
  <c r="M808" i="21"/>
  <c r="N808" i="21"/>
  <c r="M809" i="21"/>
  <c r="N809" i="21"/>
  <c r="M810" i="21"/>
  <c r="N810" i="21"/>
  <c r="M811" i="21"/>
  <c r="N811" i="21"/>
  <c r="M812" i="21"/>
  <c r="N812" i="21"/>
  <c r="M813" i="21"/>
  <c r="N813" i="21"/>
  <c r="M814" i="21"/>
  <c r="N814" i="21"/>
  <c r="M815" i="21"/>
  <c r="N815" i="21"/>
  <c r="M816" i="21"/>
  <c r="N816" i="21"/>
  <c r="M817" i="21"/>
  <c r="N817" i="21"/>
  <c r="M818" i="21"/>
  <c r="N818" i="21"/>
  <c r="M819" i="21"/>
  <c r="N819" i="21"/>
  <c r="M820" i="21"/>
  <c r="N820" i="21"/>
  <c r="M821" i="21"/>
  <c r="N821" i="21"/>
  <c r="M822" i="21"/>
  <c r="N822" i="21"/>
  <c r="M823" i="21"/>
  <c r="N823" i="21"/>
  <c r="M824" i="21"/>
  <c r="N824" i="21"/>
  <c r="M825" i="21"/>
  <c r="N825" i="21"/>
  <c r="M826" i="21"/>
  <c r="N826" i="21"/>
  <c r="M827" i="21"/>
  <c r="N827" i="21"/>
  <c r="M828" i="21"/>
  <c r="N828" i="21"/>
  <c r="M829" i="21"/>
  <c r="N829" i="21"/>
  <c r="M830" i="21"/>
  <c r="N830" i="21"/>
  <c r="M831" i="21"/>
  <c r="N831" i="21"/>
  <c r="M832" i="21"/>
  <c r="N832" i="21"/>
  <c r="M833" i="21"/>
  <c r="N833" i="21"/>
  <c r="M834" i="21"/>
  <c r="N834" i="21"/>
  <c r="M835" i="21"/>
  <c r="N835" i="21"/>
  <c r="M836" i="21"/>
  <c r="N836" i="21"/>
  <c r="M837" i="21"/>
  <c r="N837" i="21"/>
  <c r="M838" i="21"/>
  <c r="N838" i="21"/>
  <c r="M839" i="21"/>
  <c r="N839" i="21"/>
  <c r="M840" i="21"/>
  <c r="N840" i="21"/>
  <c r="M841" i="21"/>
  <c r="N841" i="21"/>
  <c r="M842" i="21"/>
  <c r="N842" i="21"/>
  <c r="M843" i="21"/>
  <c r="N843" i="21"/>
  <c r="M844" i="21"/>
  <c r="N844" i="21"/>
  <c r="M845" i="21"/>
  <c r="N845" i="21"/>
  <c r="M846" i="21"/>
  <c r="N846" i="21"/>
  <c r="M847" i="21"/>
  <c r="N847" i="21"/>
  <c r="M848" i="21"/>
  <c r="N848" i="21"/>
  <c r="M849" i="21"/>
  <c r="N849" i="21"/>
  <c r="M850" i="21"/>
  <c r="N850" i="21"/>
  <c r="M851" i="21"/>
  <c r="N851" i="21"/>
  <c r="M852" i="21"/>
  <c r="N852" i="21"/>
  <c r="M853" i="21"/>
  <c r="N853" i="21"/>
  <c r="M854" i="21"/>
  <c r="N854" i="21"/>
  <c r="M855" i="21"/>
  <c r="N855" i="21"/>
  <c r="M856" i="21"/>
  <c r="N856" i="21"/>
  <c r="M857" i="21"/>
  <c r="N857" i="21"/>
  <c r="M858" i="21"/>
  <c r="N858" i="21"/>
  <c r="M859" i="21"/>
  <c r="N859" i="21"/>
  <c r="M860" i="21"/>
  <c r="N860" i="21"/>
  <c r="M861" i="21"/>
  <c r="N861" i="21"/>
  <c r="M862" i="21"/>
  <c r="N862" i="21"/>
  <c r="M863" i="21"/>
  <c r="N863" i="21"/>
  <c r="M864" i="21"/>
  <c r="N864" i="21"/>
  <c r="M865" i="21"/>
  <c r="N865" i="21"/>
  <c r="M866" i="21"/>
  <c r="N866" i="21"/>
  <c r="M867" i="21"/>
  <c r="N867" i="21"/>
  <c r="M868" i="21"/>
  <c r="N868" i="21"/>
  <c r="M869" i="21"/>
  <c r="N869" i="21"/>
  <c r="M870" i="21"/>
  <c r="N870" i="21"/>
  <c r="M871" i="21"/>
  <c r="N871" i="21"/>
  <c r="M872" i="21"/>
  <c r="N872" i="21"/>
  <c r="M873" i="21"/>
  <c r="N873" i="21"/>
  <c r="M874" i="21"/>
  <c r="N874" i="21"/>
  <c r="M875" i="21"/>
  <c r="N875" i="21"/>
  <c r="M876" i="21"/>
  <c r="N876" i="21"/>
  <c r="M877" i="21"/>
  <c r="N877" i="21"/>
  <c r="M878" i="21"/>
  <c r="N878" i="21"/>
  <c r="M879" i="21"/>
  <c r="N879" i="21"/>
  <c r="M880" i="21"/>
  <c r="N880" i="21"/>
  <c r="M881" i="21"/>
  <c r="N881" i="21"/>
  <c r="M882" i="21"/>
  <c r="N882" i="21"/>
  <c r="M883" i="21"/>
  <c r="N883" i="21"/>
  <c r="M884" i="21"/>
  <c r="N884" i="21"/>
  <c r="M885" i="21"/>
  <c r="N885" i="21"/>
  <c r="M886" i="21"/>
  <c r="N886" i="21"/>
  <c r="M887" i="21"/>
  <c r="N887" i="21"/>
  <c r="M888" i="21"/>
  <c r="N888" i="21"/>
  <c r="M889" i="21"/>
  <c r="N889" i="21"/>
  <c r="M890" i="21"/>
  <c r="N890" i="21"/>
  <c r="M891" i="21"/>
  <c r="N891" i="21"/>
  <c r="M892" i="21"/>
  <c r="N892" i="21"/>
  <c r="M893" i="21"/>
  <c r="N893" i="21"/>
  <c r="M894" i="21"/>
  <c r="N894" i="21"/>
  <c r="M895" i="21"/>
  <c r="N895" i="21"/>
  <c r="M896" i="21"/>
  <c r="N896" i="21"/>
  <c r="M897" i="21"/>
  <c r="N897" i="21"/>
  <c r="M898" i="21"/>
  <c r="N898" i="21"/>
  <c r="M899" i="21"/>
  <c r="N899" i="21"/>
  <c r="M900" i="21"/>
  <c r="N900" i="21"/>
  <c r="M901" i="21"/>
  <c r="N901" i="21"/>
  <c r="M902" i="21"/>
  <c r="N902" i="21"/>
  <c r="M903" i="21"/>
  <c r="N903" i="21"/>
  <c r="M904" i="21"/>
  <c r="N904" i="21"/>
  <c r="M905" i="21"/>
  <c r="N905" i="21"/>
  <c r="M906" i="21"/>
  <c r="N906" i="21"/>
  <c r="M907" i="21"/>
  <c r="N907" i="21"/>
  <c r="M908" i="21"/>
  <c r="N908" i="21"/>
  <c r="M909" i="21"/>
  <c r="N909" i="21"/>
  <c r="M910" i="21"/>
  <c r="N910" i="21"/>
  <c r="M911" i="21"/>
  <c r="N911" i="21"/>
  <c r="M912" i="21"/>
  <c r="N912" i="21"/>
  <c r="M913" i="21"/>
  <c r="N913" i="21"/>
  <c r="M914" i="21"/>
  <c r="N914" i="21"/>
  <c r="M915" i="21"/>
  <c r="N915" i="21"/>
  <c r="M916" i="21"/>
  <c r="N916" i="21"/>
  <c r="M917" i="21"/>
  <c r="N917" i="21"/>
  <c r="M918" i="21"/>
  <c r="N918" i="21"/>
  <c r="M919" i="21"/>
  <c r="N919" i="21"/>
  <c r="M920" i="21"/>
  <c r="N920" i="21"/>
  <c r="M921" i="21"/>
  <c r="N921" i="21"/>
  <c r="M922" i="21"/>
  <c r="N922" i="21"/>
  <c r="M923" i="21"/>
  <c r="N923" i="21"/>
  <c r="M924" i="21"/>
  <c r="N924" i="21"/>
  <c r="M925" i="21"/>
  <c r="N925" i="21"/>
  <c r="M926" i="21"/>
  <c r="N926" i="21"/>
  <c r="M927" i="21"/>
  <c r="N927" i="21"/>
  <c r="M928" i="21"/>
  <c r="N928" i="21"/>
  <c r="M929" i="21"/>
  <c r="N929" i="21"/>
  <c r="M930" i="21"/>
  <c r="N930" i="21"/>
  <c r="M931" i="21"/>
  <c r="N931" i="21"/>
  <c r="M932" i="21"/>
  <c r="N932" i="21"/>
  <c r="M933" i="21"/>
  <c r="N933" i="21"/>
  <c r="M934" i="21"/>
  <c r="N934" i="21"/>
  <c r="M935" i="21"/>
  <c r="N935" i="21"/>
  <c r="M936" i="21"/>
  <c r="N936" i="21"/>
  <c r="M937" i="21"/>
  <c r="N937" i="21"/>
  <c r="M938" i="21"/>
  <c r="N938" i="21"/>
  <c r="M939" i="21"/>
  <c r="N939" i="21"/>
  <c r="M940" i="21"/>
  <c r="N940" i="21"/>
  <c r="M941" i="21"/>
  <c r="N941" i="21"/>
  <c r="M942" i="21"/>
  <c r="N942" i="21"/>
  <c r="M943" i="21"/>
  <c r="N943" i="21"/>
  <c r="M944" i="21"/>
  <c r="N944" i="21"/>
  <c r="M945" i="21"/>
  <c r="N945" i="21"/>
  <c r="M946" i="21"/>
  <c r="N946" i="21"/>
  <c r="M947" i="21"/>
  <c r="N947" i="21"/>
  <c r="M948" i="21"/>
  <c r="N948" i="21"/>
  <c r="M949" i="21"/>
  <c r="N949" i="21"/>
  <c r="M950" i="21"/>
  <c r="N950" i="21"/>
  <c r="M951" i="21"/>
  <c r="N951" i="21"/>
  <c r="M952" i="21"/>
  <c r="N952" i="21"/>
  <c r="M953" i="21"/>
  <c r="N953" i="21"/>
  <c r="M954" i="21"/>
  <c r="N954" i="21"/>
  <c r="M955" i="21"/>
  <c r="N955" i="21"/>
  <c r="M956" i="21"/>
  <c r="N956" i="21"/>
  <c r="M957" i="21"/>
  <c r="N957" i="21"/>
  <c r="M958" i="21"/>
  <c r="N958" i="21"/>
  <c r="M959" i="21"/>
  <c r="N959" i="21"/>
  <c r="M960" i="21"/>
  <c r="N960" i="21"/>
  <c r="M961" i="21"/>
  <c r="N961" i="21"/>
  <c r="M962" i="21"/>
  <c r="N962" i="21"/>
  <c r="M963" i="21"/>
  <c r="N963" i="21"/>
  <c r="M964" i="21"/>
  <c r="N964" i="21"/>
  <c r="M965" i="21"/>
  <c r="N965" i="21"/>
  <c r="M966" i="21"/>
  <c r="N966" i="21"/>
  <c r="M967" i="21"/>
  <c r="N967" i="21"/>
  <c r="M968" i="21"/>
  <c r="N968" i="21"/>
  <c r="M969" i="21"/>
  <c r="N969" i="21"/>
  <c r="M970" i="21"/>
  <c r="N970" i="21"/>
  <c r="M971" i="21"/>
  <c r="N971" i="21"/>
  <c r="M972" i="21"/>
  <c r="N972" i="21"/>
  <c r="M973" i="21"/>
  <c r="N973" i="21"/>
  <c r="M974" i="21"/>
  <c r="N974" i="21"/>
  <c r="M975" i="21"/>
  <c r="N975" i="21"/>
  <c r="M976" i="21"/>
  <c r="N976" i="21"/>
  <c r="M977" i="21"/>
  <c r="N977" i="21"/>
  <c r="M978" i="21"/>
  <c r="N978" i="21"/>
  <c r="M979" i="21"/>
  <c r="N979" i="21"/>
  <c r="M980" i="21"/>
  <c r="N980" i="21"/>
  <c r="M981" i="21"/>
  <c r="N981" i="21"/>
  <c r="M982" i="21"/>
  <c r="N982" i="21"/>
  <c r="M983" i="21"/>
  <c r="N983" i="21"/>
  <c r="M984" i="21"/>
  <c r="N984" i="21"/>
  <c r="M985" i="21"/>
  <c r="N985" i="21"/>
  <c r="M986" i="21"/>
  <c r="N986" i="21"/>
  <c r="M987" i="21"/>
  <c r="N987" i="21"/>
  <c r="M988" i="21"/>
  <c r="N988" i="21"/>
  <c r="M989" i="21"/>
  <c r="N989" i="21"/>
  <c r="M990" i="21"/>
  <c r="N990" i="21"/>
  <c r="M991" i="21"/>
  <c r="N991" i="21"/>
  <c r="M992" i="21"/>
  <c r="N992" i="21"/>
  <c r="M993" i="21"/>
  <c r="N993" i="21"/>
  <c r="M994" i="21"/>
  <c r="N994" i="21"/>
  <c r="M995" i="21"/>
  <c r="N995" i="21"/>
  <c r="M996" i="21"/>
  <c r="N996" i="21"/>
  <c r="M997" i="21"/>
  <c r="N997" i="21"/>
  <c r="M998" i="21"/>
  <c r="N998" i="21"/>
  <c r="M999" i="21"/>
  <c r="N999" i="21"/>
  <c r="M1000" i="21"/>
  <c r="N1000" i="21"/>
  <c r="M1001" i="21"/>
  <c r="N1001" i="21"/>
  <c r="M1002" i="21"/>
  <c r="N1002" i="21"/>
  <c r="M1003" i="21"/>
  <c r="N1003" i="21"/>
  <c r="M1004" i="21"/>
  <c r="N1004" i="21"/>
  <c r="M1005" i="21"/>
  <c r="N1005" i="21"/>
  <c r="M1006" i="21"/>
  <c r="N1006" i="21"/>
  <c r="M1007" i="21"/>
  <c r="N1007" i="21"/>
  <c r="M1008" i="21"/>
  <c r="N1008" i="21"/>
  <c r="M1009" i="21"/>
  <c r="N1009" i="21"/>
  <c r="M1010" i="21"/>
  <c r="N1010" i="21"/>
  <c r="M1011" i="21"/>
  <c r="N1011" i="21"/>
  <c r="M1012" i="21"/>
  <c r="N1012" i="21"/>
  <c r="M1013" i="21"/>
  <c r="N1013" i="21"/>
  <c r="M1014" i="21"/>
  <c r="N1014" i="21"/>
  <c r="M1015" i="21"/>
  <c r="N1015" i="21"/>
  <c r="M1016" i="21"/>
  <c r="N1016" i="21"/>
  <c r="M1017" i="21"/>
  <c r="N1017" i="21"/>
  <c r="M1018" i="21"/>
  <c r="N1018" i="21"/>
  <c r="M1019" i="21"/>
  <c r="N1019" i="21"/>
  <c r="M1020" i="21"/>
  <c r="N1020" i="21"/>
  <c r="M1021" i="21"/>
  <c r="N1021" i="21"/>
  <c r="M1022" i="21"/>
  <c r="N1022" i="21"/>
  <c r="M1023" i="21"/>
  <c r="N1023" i="21"/>
  <c r="M1024" i="21"/>
  <c r="N1024" i="21"/>
  <c r="M1025" i="21"/>
  <c r="N1025" i="21"/>
  <c r="M1026" i="21"/>
  <c r="N1026" i="21"/>
  <c r="M1027" i="21"/>
  <c r="N1027" i="21"/>
  <c r="M1028" i="21"/>
  <c r="N1028" i="21"/>
  <c r="M1029" i="21"/>
  <c r="N1029" i="21"/>
  <c r="M1030" i="21"/>
  <c r="N1030" i="21"/>
  <c r="M1031" i="21"/>
  <c r="N1031" i="21"/>
  <c r="M1032" i="21"/>
  <c r="N1032" i="21"/>
  <c r="M1033" i="21"/>
  <c r="N1033" i="21"/>
  <c r="M1034" i="21"/>
  <c r="N1034" i="21"/>
  <c r="M1035" i="21"/>
  <c r="N1035" i="21"/>
  <c r="M1036" i="21"/>
  <c r="N1036" i="21"/>
  <c r="M1037" i="21"/>
  <c r="N1037" i="21"/>
  <c r="M1038" i="21"/>
  <c r="N1038" i="21"/>
  <c r="M1039" i="21"/>
  <c r="N1039" i="21"/>
  <c r="M1040" i="21"/>
  <c r="N1040" i="21"/>
  <c r="M1041" i="21"/>
  <c r="N1041" i="21"/>
  <c r="M1042" i="21"/>
  <c r="N1042" i="21"/>
  <c r="M1043" i="21"/>
  <c r="N1043" i="21"/>
  <c r="M1044" i="21"/>
  <c r="N1044" i="21"/>
  <c r="M1045" i="21"/>
  <c r="N1045" i="21"/>
  <c r="M1046" i="21"/>
  <c r="N1046" i="21"/>
  <c r="M1047" i="21"/>
  <c r="N1047" i="21"/>
  <c r="M1048" i="21"/>
  <c r="N1048" i="21"/>
  <c r="M1049" i="21"/>
  <c r="N1049" i="21"/>
  <c r="M1050" i="21"/>
  <c r="N1050" i="21"/>
  <c r="M1051" i="21"/>
  <c r="N1051" i="21"/>
  <c r="M1052" i="21"/>
  <c r="N1052" i="21"/>
  <c r="M1053" i="21"/>
  <c r="N1053" i="21"/>
  <c r="M1054" i="21"/>
  <c r="N1054" i="21"/>
  <c r="M1055" i="21"/>
  <c r="N1055" i="21"/>
  <c r="M1056" i="21"/>
  <c r="N1056" i="21"/>
  <c r="M1057" i="21"/>
  <c r="N1057" i="21"/>
  <c r="M1058" i="21"/>
  <c r="N1058" i="21"/>
  <c r="M1059" i="21"/>
  <c r="N1059" i="21"/>
  <c r="M1060" i="21"/>
  <c r="N1060" i="21"/>
  <c r="M1061" i="21"/>
  <c r="N1061" i="21"/>
  <c r="M1062" i="21"/>
  <c r="N1062" i="21"/>
  <c r="M1063" i="21"/>
  <c r="N1063" i="21"/>
  <c r="M1064" i="21"/>
  <c r="N1064" i="21"/>
  <c r="M1065" i="21"/>
  <c r="N1065" i="21"/>
  <c r="M1066" i="21"/>
  <c r="N1066" i="21"/>
  <c r="M1067" i="21"/>
  <c r="N1067" i="21"/>
  <c r="M1068" i="21"/>
  <c r="N1068" i="21"/>
  <c r="M1069" i="21"/>
  <c r="N1069" i="21"/>
  <c r="M1070" i="21"/>
  <c r="N1070" i="21"/>
  <c r="M1071" i="21"/>
  <c r="N1071" i="21"/>
  <c r="M1072" i="21"/>
  <c r="N1072" i="21"/>
  <c r="M1073" i="21"/>
  <c r="N1073" i="21"/>
  <c r="M1074" i="21"/>
  <c r="N1074" i="21"/>
  <c r="M1075" i="21"/>
  <c r="N1075" i="21"/>
  <c r="M1076" i="21"/>
  <c r="N1076" i="21"/>
  <c r="M1077" i="21"/>
  <c r="N1077" i="21"/>
  <c r="M1078" i="21"/>
  <c r="N1078" i="21"/>
  <c r="M1079" i="21"/>
  <c r="N1079" i="21"/>
  <c r="M1080" i="21"/>
  <c r="N1080" i="21"/>
  <c r="M1081" i="21"/>
  <c r="N1081" i="21"/>
  <c r="M1082" i="21"/>
  <c r="N1082" i="21"/>
  <c r="M1083" i="21"/>
  <c r="N1083" i="21"/>
  <c r="M1084" i="21"/>
  <c r="N1084" i="21"/>
  <c r="M1085" i="21"/>
  <c r="N1085" i="21"/>
  <c r="M1086" i="21"/>
  <c r="N1086" i="21"/>
  <c r="M1087" i="21"/>
  <c r="N1087" i="21"/>
  <c r="M1088" i="21"/>
  <c r="N1088" i="21"/>
  <c r="M1089" i="21"/>
  <c r="N1089" i="21"/>
  <c r="M1090" i="21"/>
  <c r="N1090" i="21"/>
  <c r="M1091" i="21"/>
  <c r="N1091" i="21"/>
  <c r="M1092" i="21"/>
  <c r="N1092" i="21"/>
  <c r="M1093" i="21"/>
  <c r="N1093" i="21"/>
  <c r="M1094" i="21"/>
  <c r="N1094" i="21"/>
  <c r="M1095" i="21"/>
  <c r="N1095" i="21"/>
  <c r="M1096" i="21"/>
  <c r="N1096" i="21"/>
  <c r="M1097" i="21"/>
  <c r="N1097" i="21"/>
  <c r="M1098" i="21"/>
  <c r="N1098" i="21"/>
  <c r="M1099" i="21"/>
  <c r="N1099" i="21"/>
  <c r="M1100" i="21"/>
  <c r="N1100" i="21"/>
  <c r="M1101" i="21"/>
  <c r="N1101" i="21"/>
  <c r="M1102" i="21"/>
  <c r="N1102" i="21"/>
  <c r="M1103" i="21"/>
  <c r="N1103" i="21"/>
  <c r="M1104" i="21"/>
  <c r="N1104" i="21"/>
  <c r="M1105" i="21"/>
  <c r="N1105" i="21"/>
  <c r="M1106" i="21"/>
  <c r="N1106" i="21"/>
  <c r="M1107" i="21"/>
  <c r="N1107" i="21"/>
  <c r="M1108" i="21"/>
  <c r="N1108" i="21"/>
  <c r="M1109" i="21"/>
  <c r="N1109" i="21"/>
  <c r="M1110" i="21"/>
  <c r="N1110" i="21"/>
  <c r="M1111" i="21"/>
  <c r="N1111" i="21"/>
  <c r="M1112" i="21"/>
  <c r="N1112" i="21"/>
  <c r="M1113" i="21"/>
  <c r="N1113" i="21"/>
  <c r="M1114" i="21"/>
  <c r="N1114" i="21"/>
  <c r="M1115" i="21"/>
  <c r="N1115" i="21"/>
  <c r="M1116" i="21"/>
  <c r="N1116" i="21"/>
  <c r="M1117" i="21"/>
  <c r="N1117" i="21"/>
  <c r="M1118" i="21"/>
  <c r="N1118" i="21"/>
  <c r="M1119" i="21"/>
  <c r="N1119" i="21"/>
  <c r="M1120" i="21"/>
  <c r="N1120" i="21"/>
  <c r="M1121" i="21"/>
  <c r="N1121" i="21"/>
  <c r="M1122" i="21"/>
  <c r="N1122" i="21"/>
  <c r="M1123" i="21"/>
  <c r="N1123" i="21"/>
  <c r="M1124" i="21"/>
  <c r="N1124" i="21"/>
  <c r="M1125" i="21"/>
  <c r="N1125" i="21"/>
  <c r="M1126" i="21"/>
  <c r="N1126" i="21"/>
  <c r="M1127" i="21"/>
  <c r="N1127" i="21"/>
  <c r="M1128" i="21"/>
  <c r="N1128" i="21"/>
  <c r="M1129" i="21"/>
  <c r="N1129" i="21"/>
  <c r="M1130" i="21"/>
  <c r="N1130" i="21"/>
  <c r="M1131" i="21"/>
  <c r="N1131" i="21"/>
  <c r="M1132" i="21"/>
  <c r="N1132" i="21"/>
  <c r="M1133" i="21"/>
  <c r="N1133" i="21"/>
  <c r="M1134" i="21"/>
  <c r="N1134" i="21"/>
  <c r="M1135" i="21"/>
  <c r="N1135" i="21"/>
  <c r="M1136" i="21"/>
  <c r="N1136" i="21"/>
  <c r="M1137" i="21"/>
  <c r="N1137" i="21"/>
  <c r="M1138" i="21"/>
  <c r="N1138" i="21"/>
  <c r="M1139" i="21"/>
  <c r="N1139" i="21"/>
  <c r="M1140" i="21"/>
  <c r="N1140" i="21"/>
  <c r="M1141" i="21"/>
  <c r="N1141" i="21"/>
  <c r="M1142" i="21"/>
  <c r="N1142" i="21"/>
  <c r="M1143" i="21"/>
  <c r="N1143" i="21"/>
  <c r="M1144" i="21"/>
  <c r="N1144" i="21"/>
  <c r="M1145" i="21"/>
  <c r="N1145" i="21"/>
  <c r="M1146" i="21"/>
  <c r="N1146" i="21"/>
  <c r="M1147" i="21"/>
  <c r="N1147" i="21"/>
  <c r="M1148" i="21"/>
  <c r="N1148" i="21"/>
  <c r="M1149" i="21"/>
  <c r="N1149" i="21"/>
  <c r="M1150" i="21"/>
  <c r="N1150" i="21"/>
  <c r="M1151" i="21"/>
  <c r="N1151" i="21"/>
  <c r="M1152" i="21"/>
  <c r="N1152" i="21"/>
  <c r="M1153" i="21"/>
  <c r="N1153" i="21"/>
  <c r="M1154" i="21"/>
  <c r="N1154" i="21"/>
  <c r="M1155" i="21"/>
  <c r="N1155" i="21"/>
  <c r="M1156" i="21"/>
  <c r="N1156" i="21"/>
  <c r="M1157" i="21"/>
  <c r="N1157" i="21"/>
  <c r="M1158" i="21"/>
  <c r="N1158" i="21"/>
  <c r="M1159" i="21"/>
  <c r="N1159" i="21"/>
  <c r="M1160" i="21"/>
  <c r="N1160" i="21"/>
  <c r="M1161" i="21"/>
  <c r="N1161" i="21"/>
  <c r="M1162" i="21"/>
  <c r="N1162" i="21"/>
  <c r="M1163" i="21"/>
  <c r="N1163" i="21"/>
  <c r="M1164" i="21"/>
  <c r="N1164" i="21"/>
  <c r="M1165" i="21"/>
  <c r="N1165" i="21"/>
  <c r="M1166" i="21"/>
  <c r="N1166" i="21"/>
  <c r="M1167" i="21"/>
  <c r="N1167" i="21"/>
  <c r="M1168" i="21"/>
  <c r="N1168" i="21"/>
  <c r="M1169" i="21"/>
  <c r="N1169" i="21"/>
  <c r="M1170" i="21"/>
  <c r="N1170" i="21"/>
  <c r="M1171" i="21"/>
  <c r="N1171" i="21"/>
  <c r="M1172" i="21"/>
  <c r="N1172" i="21"/>
  <c r="M1173" i="21"/>
  <c r="N1173" i="21"/>
  <c r="M1174" i="21"/>
  <c r="N1174" i="21"/>
  <c r="M1175" i="21"/>
  <c r="N1175" i="21"/>
  <c r="M1176" i="21"/>
  <c r="N1176" i="21"/>
  <c r="M1177" i="21"/>
  <c r="N1177" i="21"/>
  <c r="M1178" i="21"/>
  <c r="N1178" i="21"/>
  <c r="M1179" i="21"/>
  <c r="N1179" i="21"/>
  <c r="M1180" i="21"/>
  <c r="N1180" i="21"/>
  <c r="M1181" i="21"/>
  <c r="N1181" i="21"/>
  <c r="M1182" i="21"/>
  <c r="N1182" i="21"/>
  <c r="M1183" i="21"/>
  <c r="N1183" i="21"/>
  <c r="M1184" i="21"/>
  <c r="N1184" i="21"/>
  <c r="M1185" i="21"/>
  <c r="N1185" i="21"/>
  <c r="M1186" i="21"/>
  <c r="N1186" i="21"/>
  <c r="M1187" i="21"/>
  <c r="N1187" i="21"/>
  <c r="M1188" i="21"/>
  <c r="N1188" i="21"/>
  <c r="M1189" i="21"/>
  <c r="N1189" i="21"/>
  <c r="M1190" i="21"/>
  <c r="N1190" i="21"/>
  <c r="M1191" i="21"/>
  <c r="N1191" i="21"/>
  <c r="M1192" i="21"/>
  <c r="N1192" i="21"/>
  <c r="M1193" i="21"/>
  <c r="N1193" i="21"/>
  <c r="M1194" i="21"/>
  <c r="N1194" i="21"/>
  <c r="M1195" i="21"/>
  <c r="N1195" i="21"/>
  <c r="M1196" i="21"/>
  <c r="N1196" i="21"/>
  <c r="M1197" i="21"/>
  <c r="N1197" i="21"/>
  <c r="M1198" i="21"/>
  <c r="N1198" i="21"/>
  <c r="M1199" i="21"/>
  <c r="N1199" i="21"/>
  <c r="M1200" i="21"/>
  <c r="N1200" i="21"/>
  <c r="M1201" i="21"/>
  <c r="N1201" i="21"/>
  <c r="M1202" i="21"/>
  <c r="N1202" i="21"/>
  <c r="M1203" i="21"/>
  <c r="N1203" i="21"/>
  <c r="M1204" i="21"/>
  <c r="N1204" i="21"/>
  <c r="M1205" i="21"/>
  <c r="N1205" i="21"/>
  <c r="M1206" i="21"/>
  <c r="N1206" i="21"/>
  <c r="M1207" i="21"/>
  <c r="N1207" i="21"/>
  <c r="M1208" i="21"/>
  <c r="N1208" i="21"/>
  <c r="M1209" i="21"/>
  <c r="N1209" i="21"/>
  <c r="M1210" i="21"/>
  <c r="N1210" i="21"/>
  <c r="M1211" i="21"/>
  <c r="N1211" i="21"/>
  <c r="M1212" i="21"/>
  <c r="N1212" i="21"/>
  <c r="M1213" i="21"/>
  <c r="N1213" i="21"/>
  <c r="M1214" i="21"/>
  <c r="N1214" i="21"/>
  <c r="M1215" i="21"/>
  <c r="N1215" i="21"/>
  <c r="M1216" i="21"/>
  <c r="N1216" i="21"/>
  <c r="M1217" i="21"/>
  <c r="N1217" i="21"/>
  <c r="M1218" i="21"/>
  <c r="N1218" i="21"/>
  <c r="M1219" i="21"/>
  <c r="N1219" i="21"/>
  <c r="M1220" i="21"/>
  <c r="N1220" i="21"/>
  <c r="M1221" i="21"/>
  <c r="N1221" i="21"/>
  <c r="M1222" i="21"/>
  <c r="N1222" i="21"/>
  <c r="M1223" i="21"/>
  <c r="N1223" i="21"/>
  <c r="M1224" i="21"/>
  <c r="N1224" i="21"/>
  <c r="M1225" i="21"/>
  <c r="N1225" i="21"/>
  <c r="M1226" i="21"/>
  <c r="N1226" i="21"/>
  <c r="M1227" i="21"/>
  <c r="N1227" i="21"/>
  <c r="M1228" i="21"/>
  <c r="N1228" i="21"/>
  <c r="M1229" i="21"/>
  <c r="N1229" i="21"/>
  <c r="M1230" i="21"/>
  <c r="N1230" i="21"/>
  <c r="M1231" i="21"/>
  <c r="N1231" i="21"/>
  <c r="M1232" i="21"/>
  <c r="N1232" i="21"/>
  <c r="M1233" i="21"/>
  <c r="N1233" i="21"/>
  <c r="M1234" i="21"/>
  <c r="N1234" i="21"/>
  <c r="M1235" i="21"/>
  <c r="N1235" i="21"/>
  <c r="M1236" i="21"/>
  <c r="N1236" i="21"/>
  <c r="M1237" i="21"/>
  <c r="N1237" i="21"/>
  <c r="M1238" i="21"/>
  <c r="N1238" i="21"/>
  <c r="M1239" i="21"/>
  <c r="N1239" i="21"/>
  <c r="M1240" i="21"/>
  <c r="N1240" i="21"/>
  <c r="M1241" i="21"/>
  <c r="N1241" i="21"/>
  <c r="M1242" i="21"/>
  <c r="N1242" i="21"/>
  <c r="M1243" i="21"/>
  <c r="N1243" i="21"/>
  <c r="M1244" i="21"/>
  <c r="N1244" i="21"/>
  <c r="M1245" i="21"/>
  <c r="N1245" i="21"/>
  <c r="M1246" i="21"/>
  <c r="N1246" i="21"/>
  <c r="M1247" i="21"/>
  <c r="N1247" i="21"/>
  <c r="M1248" i="21"/>
  <c r="N1248" i="21"/>
  <c r="M1249" i="21"/>
  <c r="N1249" i="21"/>
  <c r="M1250" i="21"/>
  <c r="N1250" i="21"/>
  <c r="M1251" i="21"/>
  <c r="N1251" i="21"/>
  <c r="M1252" i="21"/>
  <c r="N1252" i="21"/>
  <c r="M1253" i="21"/>
  <c r="N1253" i="21"/>
  <c r="M1254" i="21"/>
  <c r="N1254" i="21"/>
  <c r="M1255" i="21"/>
  <c r="N1255" i="21"/>
  <c r="M1256" i="21"/>
  <c r="N1256" i="21"/>
  <c r="M1257" i="21"/>
  <c r="N1257" i="21"/>
  <c r="M1258" i="21"/>
  <c r="N1258" i="21"/>
  <c r="M1259" i="21"/>
  <c r="N1259" i="21"/>
  <c r="M1260" i="21"/>
  <c r="N1260" i="21"/>
  <c r="M1261" i="21"/>
  <c r="N1261" i="21"/>
  <c r="M1262" i="21"/>
  <c r="N1262" i="21"/>
  <c r="M1263" i="21"/>
  <c r="N1263" i="21"/>
  <c r="M1264" i="21"/>
  <c r="N1264" i="21"/>
  <c r="M1265" i="21"/>
  <c r="N1265" i="21"/>
  <c r="M1266" i="21"/>
  <c r="N1266" i="21"/>
  <c r="M1267" i="21"/>
  <c r="N1267" i="21"/>
  <c r="M1268" i="21"/>
  <c r="N1268" i="21"/>
  <c r="M1269" i="21"/>
  <c r="N1269" i="21"/>
  <c r="M1270" i="21"/>
  <c r="N1270" i="21"/>
  <c r="M1271" i="21"/>
  <c r="N1271" i="21"/>
  <c r="M1272" i="21"/>
  <c r="N1272" i="21"/>
  <c r="M1273" i="21"/>
  <c r="N1273" i="21"/>
  <c r="M1274" i="21"/>
  <c r="N1274" i="21"/>
  <c r="M1275" i="21"/>
  <c r="N1275" i="21"/>
  <c r="M1276" i="21"/>
  <c r="N1276" i="21"/>
  <c r="M1277" i="21"/>
  <c r="N1277" i="21"/>
  <c r="M1278" i="21"/>
  <c r="N1278" i="21"/>
  <c r="M1279" i="21"/>
  <c r="N1279" i="21"/>
  <c r="M1280" i="21"/>
  <c r="N1280" i="21"/>
  <c r="M1281" i="21"/>
  <c r="N1281" i="21"/>
  <c r="M1282" i="21"/>
  <c r="N1282" i="21"/>
  <c r="M1283" i="21"/>
  <c r="N1283" i="21"/>
  <c r="M1284" i="21"/>
  <c r="N1284" i="21"/>
  <c r="M1285" i="21"/>
  <c r="N1285" i="21"/>
  <c r="M1286" i="21"/>
  <c r="N1286" i="21"/>
  <c r="M1287" i="21"/>
  <c r="N1287" i="21"/>
  <c r="M1288" i="21"/>
  <c r="N1288" i="21"/>
  <c r="M1289" i="21"/>
  <c r="N1289" i="21"/>
  <c r="M1290" i="21"/>
  <c r="N1290" i="21"/>
  <c r="M1291" i="21"/>
  <c r="N1291" i="21"/>
  <c r="M1292" i="21"/>
  <c r="N1292" i="21"/>
  <c r="M1293" i="21"/>
  <c r="N1293" i="21"/>
  <c r="M1294" i="21"/>
  <c r="N1294" i="21"/>
  <c r="M1295" i="21"/>
  <c r="N1295" i="21"/>
  <c r="M1296" i="21"/>
  <c r="N1296" i="21"/>
  <c r="M1297" i="21"/>
  <c r="N1297" i="21"/>
  <c r="M1298" i="21"/>
  <c r="N1298" i="21"/>
  <c r="M1299" i="21"/>
  <c r="N1299" i="21"/>
  <c r="M1300" i="21"/>
  <c r="N1300" i="21"/>
  <c r="M1301" i="21"/>
  <c r="N1301" i="21"/>
  <c r="M1302" i="21"/>
  <c r="N1302" i="21"/>
  <c r="M1303" i="21"/>
  <c r="N1303" i="21"/>
  <c r="M1304" i="21"/>
  <c r="N1304" i="21"/>
  <c r="M1305" i="21"/>
  <c r="N1305" i="21"/>
  <c r="M1306" i="21"/>
  <c r="N1306" i="21"/>
  <c r="M1307" i="21"/>
  <c r="N1307" i="21"/>
  <c r="M1308" i="21"/>
  <c r="N1308" i="21"/>
  <c r="M1309" i="21"/>
  <c r="N1309" i="21"/>
  <c r="M1310" i="21"/>
  <c r="N1310" i="21"/>
  <c r="M1311" i="21"/>
  <c r="N1311" i="21"/>
  <c r="M1312" i="21"/>
  <c r="N1312" i="21"/>
  <c r="M1313" i="21"/>
  <c r="N1313" i="21"/>
  <c r="M1314" i="21"/>
  <c r="N1314" i="21"/>
  <c r="M1315" i="21"/>
  <c r="N1315" i="21"/>
  <c r="M1316" i="21"/>
  <c r="N1316" i="21"/>
  <c r="M1317" i="21"/>
  <c r="N1317" i="21"/>
  <c r="M1318" i="21"/>
  <c r="N1318" i="21"/>
  <c r="M1319" i="21"/>
  <c r="N1319" i="21"/>
  <c r="M1320" i="21"/>
  <c r="N1320" i="21"/>
  <c r="M1321" i="21"/>
  <c r="N1321" i="21"/>
  <c r="M1322" i="21"/>
  <c r="N1322" i="21"/>
  <c r="M1323" i="21"/>
  <c r="N1323" i="21"/>
  <c r="M1324" i="21"/>
  <c r="N1324" i="21"/>
  <c r="M1325" i="21"/>
  <c r="N1325" i="21"/>
  <c r="M1326" i="21"/>
  <c r="N1326" i="21"/>
  <c r="M1327" i="21"/>
  <c r="N1327" i="21"/>
  <c r="M1328" i="21"/>
  <c r="N1328" i="21"/>
  <c r="M1329" i="21"/>
  <c r="N1329" i="21"/>
  <c r="M1330" i="21"/>
  <c r="N1330" i="21"/>
  <c r="M1331" i="21"/>
  <c r="N1331" i="21"/>
  <c r="M1332" i="21"/>
  <c r="N1332" i="21"/>
  <c r="M1333" i="21"/>
  <c r="N1333" i="21"/>
  <c r="M1334" i="21"/>
  <c r="N1334" i="21"/>
  <c r="M1335" i="21"/>
  <c r="N1335" i="21"/>
  <c r="M1336" i="21"/>
  <c r="N1336" i="21"/>
  <c r="M1337" i="21"/>
  <c r="N1337" i="21"/>
  <c r="M1338" i="21"/>
  <c r="N1338" i="21"/>
  <c r="M1339" i="21"/>
  <c r="N1339" i="21"/>
  <c r="M1340" i="21"/>
  <c r="N1340" i="21"/>
  <c r="M1341" i="21"/>
  <c r="N1341" i="21"/>
  <c r="M1342" i="21"/>
  <c r="N1342" i="21"/>
  <c r="M1343" i="21"/>
  <c r="N1343" i="21"/>
  <c r="M1344" i="21"/>
  <c r="N1344" i="21"/>
  <c r="M1345" i="21"/>
  <c r="N1345" i="21"/>
  <c r="M1346" i="21"/>
  <c r="N1346" i="21"/>
  <c r="M1347" i="21"/>
  <c r="N1347" i="21"/>
  <c r="M1348" i="21"/>
  <c r="N1348" i="21"/>
  <c r="M1349" i="21"/>
  <c r="N1349" i="21"/>
  <c r="M1350" i="21"/>
  <c r="N1350" i="21"/>
  <c r="M1351" i="21"/>
  <c r="N1351" i="21"/>
  <c r="M1352" i="21"/>
  <c r="N1352" i="21"/>
  <c r="M1353" i="21"/>
  <c r="N1353" i="21"/>
  <c r="M1354" i="21"/>
  <c r="N1354" i="21"/>
  <c r="M1355" i="21"/>
  <c r="N1355" i="21"/>
  <c r="M1356" i="21"/>
  <c r="N1356" i="21"/>
  <c r="M1357" i="21"/>
  <c r="N1357" i="21"/>
  <c r="M1358" i="21"/>
  <c r="N1358" i="21"/>
  <c r="M1359" i="21"/>
  <c r="N1359" i="21"/>
  <c r="M1360" i="21"/>
  <c r="N1360" i="21"/>
  <c r="M1361" i="21"/>
  <c r="N1361" i="21"/>
  <c r="M1362" i="21"/>
  <c r="N1362" i="21"/>
  <c r="M1363" i="21"/>
  <c r="N1363" i="21"/>
  <c r="M1364" i="21"/>
  <c r="N1364" i="21"/>
  <c r="M1365" i="21"/>
  <c r="N1365" i="21"/>
  <c r="M1366" i="21"/>
  <c r="N1366" i="21"/>
  <c r="M1367" i="21"/>
  <c r="N1367" i="21"/>
  <c r="M1368" i="21"/>
  <c r="N1368" i="21"/>
  <c r="M1369" i="21"/>
  <c r="N1369" i="21"/>
  <c r="M1370" i="21"/>
  <c r="N1370" i="21"/>
  <c r="M1371" i="21"/>
  <c r="N1371" i="21"/>
  <c r="M1372" i="21"/>
  <c r="N1372" i="21"/>
  <c r="M1373" i="21"/>
  <c r="N1373" i="21"/>
  <c r="M1374" i="21"/>
  <c r="N1374" i="21"/>
  <c r="M1375" i="21"/>
  <c r="N1375" i="21"/>
  <c r="M1376" i="21"/>
  <c r="N1376" i="21"/>
  <c r="M1377" i="21"/>
  <c r="N1377" i="21"/>
  <c r="M1378" i="21"/>
  <c r="N1378" i="21"/>
  <c r="M1379" i="21"/>
  <c r="N1379" i="21"/>
  <c r="M1380" i="21"/>
  <c r="N1380" i="21"/>
  <c r="M1381" i="21"/>
  <c r="N1381" i="21"/>
  <c r="M1382" i="21"/>
  <c r="N1382" i="21"/>
  <c r="M1383" i="21"/>
  <c r="N1383" i="21"/>
  <c r="M1384" i="21"/>
  <c r="N1384" i="21"/>
  <c r="M1385" i="21"/>
  <c r="N1385" i="21"/>
  <c r="M1386" i="21"/>
  <c r="N1386" i="21"/>
  <c r="M1387" i="21"/>
  <c r="N1387" i="21"/>
  <c r="M1388" i="21"/>
  <c r="N1388" i="21"/>
  <c r="M1389" i="21"/>
  <c r="N1389" i="21"/>
  <c r="M1390" i="21"/>
  <c r="N1390" i="21"/>
  <c r="M1391" i="21"/>
  <c r="N1391" i="21"/>
  <c r="M1392" i="21"/>
  <c r="N1392" i="21"/>
  <c r="M1393" i="21"/>
  <c r="N1393" i="21"/>
  <c r="M1394" i="21"/>
  <c r="N1394" i="21"/>
  <c r="M1395" i="21"/>
  <c r="N1395" i="21"/>
  <c r="M1396" i="21"/>
  <c r="N1396" i="21"/>
  <c r="M1397" i="21"/>
  <c r="N1397" i="21"/>
  <c r="M1398" i="21"/>
  <c r="N1398" i="21"/>
  <c r="M1399" i="21"/>
  <c r="N1399" i="21"/>
  <c r="M1400" i="21"/>
  <c r="N1400" i="21"/>
  <c r="M1401" i="21"/>
  <c r="N1401" i="21"/>
  <c r="M1402" i="21"/>
  <c r="N1402" i="21"/>
  <c r="M1403" i="21"/>
  <c r="N1403" i="21"/>
  <c r="M1404" i="21"/>
  <c r="N1404" i="21"/>
  <c r="M1405" i="21"/>
  <c r="N1405" i="21"/>
  <c r="M1406" i="21"/>
  <c r="N1406" i="21"/>
  <c r="M1407" i="21"/>
  <c r="N1407" i="21"/>
  <c r="M1408" i="21"/>
  <c r="N1408" i="21"/>
  <c r="M1409" i="21"/>
  <c r="N1409" i="21"/>
  <c r="M1410" i="21"/>
  <c r="N1410" i="21"/>
  <c r="M1411" i="21"/>
  <c r="N1411" i="21"/>
  <c r="M60" i="21"/>
  <c r="N60" i="21"/>
  <c r="M61" i="21"/>
  <c r="N61" i="21"/>
  <c r="M62" i="21"/>
  <c r="N62" i="21"/>
  <c r="M63" i="21"/>
  <c r="N63" i="21"/>
  <c r="M64" i="21"/>
  <c r="N64" i="21"/>
  <c r="M65" i="21"/>
  <c r="N65" i="21"/>
  <c r="M66" i="21"/>
  <c r="N66" i="21"/>
  <c r="M67" i="21"/>
  <c r="N67" i="21"/>
  <c r="M68" i="21"/>
  <c r="N68" i="21"/>
  <c r="M69" i="21"/>
  <c r="N69" i="21"/>
  <c r="M70" i="21"/>
  <c r="N70" i="21"/>
  <c r="M71" i="21"/>
  <c r="N71" i="21"/>
  <c r="M72" i="21"/>
  <c r="N72" i="21"/>
  <c r="M73" i="21"/>
  <c r="N73" i="21"/>
  <c r="M74" i="21"/>
  <c r="N74" i="21"/>
  <c r="M75" i="21"/>
  <c r="N75" i="21"/>
  <c r="M76" i="21"/>
  <c r="N76" i="21"/>
  <c r="M77" i="21"/>
  <c r="N77" i="21"/>
  <c r="M78" i="21"/>
  <c r="N78" i="21"/>
  <c r="M79" i="21"/>
  <c r="N79" i="21"/>
  <c r="M80" i="21"/>
  <c r="N80" i="21"/>
  <c r="M81" i="21"/>
  <c r="N81" i="21"/>
  <c r="M82" i="21"/>
  <c r="N82" i="21"/>
  <c r="M83" i="21"/>
  <c r="N83" i="21"/>
  <c r="M84" i="21"/>
  <c r="N84" i="21"/>
  <c r="M85" i="21"/>
  <c r="N85" i="21"/>
  <c r="M86" i="21"/>
  <c r="N86" i="21"/>
  <c r="M87" i="21"/>
  <c r="N87" i="21"/>
  <c r="M88" i="21"/>
  <c r="N88" i="21"/>
  <c r="M89" i="21"/>
  <c r="N89" i="21"/>
  <c r="M90" i="21"/>
  <c r="N90" i="21"/>
  <c r="M91" i="21"/>
  <c r="N91" i="21"/>
  <c r="M92" i="21"/>
  <c r="N92" i="21"/>
  <c r="M93" i="21"/>
  <c r="N93" i="21"/>
  <c r="M94" i="21"/>
  <c r="N94" i="21"/>
  <c r="M95" i="21"/>
  <c r="N95" i="21"/>
  <c r="M96" i="21"/>
  <c r="N96" i="21"/>
  <c r="M97" i="21"/>
  <c r="N97" i="21"/>
  <c r="M98" i="21"/>
  <c r="N98" i="21"/>
  <c r="M99" i="21"/>
  <c r="N99" i="21"/>
  <c r="M100" i="21"/>
  <c r="N100" i="21"/>
  <c r="M101" i="21"/>
  <c r="N101" i="21"/>
  <c r="M102" i="21"/>
  <c r="N102" i="21"/>
  <c r="M103" i="21"/>
  <c r="N103" i="21"/>
  <c r="M104" i="21"/>
  <c r="N104" i="21"/>
  <c r="M105" i="21"/>
  <c r="N105" i="21"/>
  <c r="M106" i="21"/>
  <c r="N106" i="21"/>
  <c r="M107" i="21"/>
  <c r="N107" i="21"/>
  <c r="M108" i="21"/>
  <c r="N108" i="21"/>
  <c r="M109" i="21"/>
  <c r="N109" i="21"/>
  <c r="M110" i="21"/>
  <c r="N110" i="21"/>
  <c r="M111" i="21"/>
  <c r="N111" i="21"/>
  <c r="M112" i="21"/>
  <c r="N112" i="21"/>
  <c r="M113" i="21"/>
  <c r="N113" i="21"/>
  <c r="M114" i="21"/>
  <c r="N114" i="21"/>
  <c r="M115" i="21"/>
  <c r="N115" i="21"/>
  <c r="M116" i="21"/>
  <c r="N116" i="21"/>
  <c r="M117" i="21"/>
  <c r="N117" i="21"/>
  <c r="M118" i="21"/>
  <c r="N118" i="21"/>
  <c r="M119" i="21"/>
  <c r="N119" i="21"/>
  <c r="M120" i="21"/>
  <c r="N120" i="21"/>
  <c r="M121" i="21"/>
  <c r="N121" i="21"/>
  <c r="M122" i="21"/>
  <c r="N122" i="21"/>
  <c r="M123" i="21"/>
  <c r="N123" i="21"/>
  <c r="M124" i="21"/>
  <c r="N124" i="21"/>
  <c r="M125" i="21"/>
  <c r="N125" i="21"/>
  <c r="M126" i="21"/>
  <c r="N126" i="21"/>
  <c r="M127" i="21"/>
  <c r="N127" i="21"/>
  <c r="M128" i="21"/>
  <c r="N128" i="21"/>
  <c r="M129" i="21"/>
  <c r="N129" i="21"/>
  <c r="M130" i="21"/>
  <c r="N130" i="21"/>
  <c r="M131" i="21"/>
  <c r="N131" i="21"/>
  <c r="M132" i="21"/>
  <c r="N132" i="21"/>
  <c r="M133" i="21"/>
  <c r="N133" i="21"/>
  <c r="M134" i="21"/>
  <c r="N134" i="21"/>
  <c r="M135" i="21"/>
  <c r="N135" i="21"/>
  <c r="M136" i="21"/>
  <c r="N136" i="21"/>
  <c r="M137" i="21"/>
  <c r="N137" i="21"/>
  <c r="M138" i="21"/>
  <c r="N138" i="21"/>
  <c r="M139" i="21"/>
  <c r="N139" i="21"/>
  <c r="M140" i="21"/>
  <c r="N140" i="21"/>
  <c r="M141" i="21"/>
  <c r="N141" i="21"/>
  <c r="M142" i="21"/>
  <c r="N142" i="21"/>
  <c r="M143" i="21"/>
  <c r="N143" i="21"/>
  <c r="M144" i="21"/>
  <c r="N144" i="21"/>
  <c r="M145" i="21"/>
  <c r="N145" i="21"/>
  <c r="M146" i="21"/>
  <c r="N146" i="21"/>
  <c r="M147" i="21"/>
  <c r="N147" i="21"/>
  <c r="M148" i="21"/>
  <c r="N148" i="21"/>
  <c r="M149" i="21"/>
  <c r="N149" i="21"/>
  <c r="M150" i="21"/>
  <c r="N150" i="21"/>
  <c r="M151" i="21"/>
  <c r="N151" i="21"/>
  <c r="M152" i="21"/>
  <c r="N152" i="21"/>
  <c r="M153" i="21"/>
  <c r="N153" i="21"/>
  <c r="M154" i="21"/>
  <c r="N154" i="21"/>
  <c r="M155" i="21"/>
  <c r="N155" i="21"/>
  <c r="M156" i="21"/>
  <c r="N156" i="21"/>
  <c r="M157" i="21"/>
  <c r="N157" i="21"/>
  <c r="M158" i="21"/>
  <c r="N158" i="21"/>
  <c r="M159" i="21"/>
  <c r="N159" i="21"/>
  <c r="M160" i="21"/>
  <c r="N160" i="21"/>
  <c r="M161" i="21"/>
  <c r="N161" i="21"/>
  <c r="M162" i="21"/>
  <c r="N162" i="21"/>
  <c r="M163" i="21"/>
  <c r="N163" i="21"/>
  <c r="M164" i="21"/>
  <c r="N164" i="21"/>
  <c r="M165" i="21"/>
  <c r="N165" i="21"/>
  <c r="M166" i="21"/>
  <c r="N166" i="21"/>
  <c r="M167" i="21"/>
  <c r="N167" i="21"/>
  <c r="M168" i="21"/>
  <c r="N168" i="21"/>
  <c r="M169" i="21"/>
  <c r="N169" i="21"/>
  <c r="M170" i="21"/>
  <c r="N170" i="21"/>
  <c r="M171" i="21"/>
  <c r="N171" i="21"/>
  <c r="M172" i="21"/>
  <c r="N172" i="21"/>
  <c r="M173" i="21"/>
  <c r="N173" i="21"/>
  <c r="M174" i="21"/>
  <c r="N174" i="21"/>
  <c r="M175" i="21"/>
  <c r="N175" i="21"/>
  <c r="M176" i="21"/>
  <c r="N176" i="21"/>
  <c r="M177" i="21"/>
  <c r="N177" i="21"/>
  <c r="M178" i="21"/>
  <c r="N178" i="21"/>
  <c r="M179" i="21"/>
  <c r="N179" i="21"/>
  <c r="M180" i="21"/>
  <c r="N180" i="21"/>
  <c r="M181" i="21"/>
  <c r="N181" i="21"/>
  <c r="M182" i="21"/>
  <c r="N182" i="21"/>
  <c r="M183" i="21"/>
  <c r="N183" i="21"/>
  <c r="M184" i="21"/>
  <c r="N184" i="21"/>
  <c r="M185" i="21"/>
  <c r="N185" i="21"/>
  <c r="M186" i="21"/>
  <c r="N186" i="21"/>
  <c r="M187" i="21"/>
  <c r="N187" i="21"/>
  <c r="M188" i="21"/>
  <c r="N188" i="21"/>
  <c r="M189" i="21"/>
  <c r="N189" i="21"/>
  <c r="M190" i="21"/>
  <c r="N190" i="21"/>
  <c r="M191" i="21"/>
  <c r="N191" i="21"/>
  <c r="M192" i="21"/>
  <c r="N192" i="21"/>
  <c r="M193" i="21"/>
  <c r="N193" i="21"/>
  <c r="M194" i="21"/>
  <c r="N194" i="21"/>
  <c r="M195" i="21"/>
  <c r="N195" i="21"/>
  <c r="M196" i="21"/>
  <c r="N196" i="21"/>
  <c r="M197" i="21"/>
  <c r="N197" i="21"/>
  <c r="M198" i="21"/>
  <c r="N198" i="21"/>
  <c r="M199" i="21"/>
  <c r="N199" i="21"/>
  <c r="M200" i="21"/>
  <c r="N200" i="21"/>
  <c r="M201" i="21"/>
  <c r="N201" i="21"/>
  <c r="M202" i="21"/>
  <c r="N202" i="21"/>
  <c r="M203" i="21"/>
  <c r="N203" i="21"/>
  <c r="M204" i="21"/>
  <c r="N204" i="21"/>
  <c r="M205" i="21"/>
  <c r="N205" i="21"/>
  <c r="M206" i="21"/>
  <c r="N206" i="21"/>
  <c r="M207" i="21"/>
  <c r="N207" i="21"/>
  <c r="M208" i="21"/>
  <c r="N208" i="21"/>
  <c r="M209" i="21"/>
  <c r="N209" i="21"/>
  <c r="M210" i="21"/>
  <c r="N210" i="21"/>
  <c r="M211" i="21"/>
  <c r="N211" i="21"/>
  <c r="M212" i="21"/>
  <c r="N212" i="21"/>
  <c r="M213" i="21"/>
  <c r="N213" i="21"/>
  <c r="M214" i="21"/>
  <c r="N214" i="21"/>
  <c r="M215" i="21"/>
  <c r="N215" i="21"/>
  <c r="M216" i="21"/>
  <c r="N216" i="21"/>
  <c r="M217" i="21"/>
  <c r="N217" i="21"/>
  <c r="M218" i="21"/>
  <c r="N218" i="21"/>
  <c r="M219" i="21"/>
  <c r="N219" i="21"/>
  <c r="M220" i="21"/>
  <c r="N220" i="21"/>
  <c r="M221" i="21"/>
  <c r="N221" i="21"/>
  <c r="M222" i="21"/>
  <c r="N222" i="21"/>
  <c r="M223" i="21"/>
  <c r="N223" i="21"/>
  <c r="M224" i="21"/>
  <c r="N224" i="21"/>
  <c r="M225" i="21"/>
  <c r="N225" i="21"/>
  <c r="M226" i="21"/>
  <c r="N226" i="21"/>
  <c r="M227" i="21"/>
  <c r="N227" i="21"/>
  <c r="M228" i="21"/>
  <c r="N228" i="21"/>
  <c r="M229" i="21"/>
  <c r="N229" i="21"/>
  <c r="M230" i="21"/>
  <c r="N230" i="21"/>
  <c r="M231" i="21"/>
  <c r="N231" i="21"/>
  <c r="M232" i="21"/>
  <c r="N232" i="21"/>
  <c r="M233" i="21"/>
  <c r="N233" i="21"/>
  <c r="M234" i="21"/>
  <c r="N234" i="21"/>
  <c r="M235" i="21"/>
  <c r="N235" i="21"/>
  <c r="M236" i="21"/>
  <c r="N236" i="21"/>
  <c r="M237" i="21"/>
  <c r="N237" i="21"/>
  <c r="M238" i="21"/>
  <c r="N238" i="21"/>
  <c r="M239" i="21"/>
  <c r="N239" i="21"/>
  <c r="M240" i="21"/>
  <c r="N240" i="21"/>
  <c r="M241" i="21"/>
  <c r="N241" i="21"/>
  <c r="M242" i="21"/>
  <c r="N242" i="21"/>
  <c r="M243" i="21"/>
  <c r="N243" i="21"/>
  <c r="M244" i="21"/>
  <c r="N244" i="21"/>
  <c r="M245" i="21"/>
  <c r="N245" i="21"/>
  <c r="M246" i="21"/>
  <c r="N246" i="21"/>
  <c r="M247" i="21"/>
  <c r="N247" i="21"/>
  <c r="M248" i="21"/>
  <c r="N248" i="21"/>
  <c r="M249" i="21"/>
  <c r="N249" i="21"/>
  <c r="M250" i="21"/>
  <c r="N250" i="21"/>
  <c r="M251" i="21"/>
  <c r="N251" i="21"/>
  <c r="M252" i="21"/>
  <c r="N252" i="21"/>
  <c r="M253" i="21"/>
  <c r="N253" i="21"/>
  <c r="M254" i="21"/>
  <c r="N254" i="21"/>
  <c r="M255" i="21"/>
  <c r="N255" i="21"/>
  <c r="M256" i="21"/>
  <c r="N256" i="21"/>
  <c r="M257" i="21"/>
  <c r="N257" i="21"/>
  <c r="M258" i="21"/>
  <c r="N258" i="21"/>
  <c r="M259" i="21"/>
  <c r="N259" i="21"/>
  <c r="M260" i="21"/>
  <c r="N260" i="21"/>
  <c r="M261" i="21"/>
  <c r="N261" i="21"/>
  <c r="M262" i="21"/>
  <c r="N262" i="21"/>
  <c r="M263" i="21"/>
  <c r="N263" i="21"/>
  <c r="M264" i="21"/>
  <c r="N264" i="21"/>
  <c r="M265" i="21"/>
  <c r="N265" i="21"/>
  <c r="M266" i="21"/>
  <c r="N266" i="21"/>
  <c r="M267" i="21"/>
  <c r="N267" i="21"/>
  <c r="M268" i="21"/>
  <c r="N268" i="21"/>
  <c r="M269" i="21"/>
  <c r="N269" i="21"/>
  <c r="M270" i="21"/>
  <c r="N270" i="21"/>
  <c r="M271" i="21"/>
  <c r="N271" i="21"/>
  <c r="M272" i="21"/>
  <c r="N272" i="21"/>
  <c r="M273" i="21"/>
  <c r="N273" i="21"/>
  <c r="M274" i="21"/>
  <c r="N274" i="21"/>
  <c r="M275" i="21"/>
  <c r="N275" i="21"/>
  <c r="M276" i="21"/>
  <c r="N276" i="21"/>
  <c r="M277" i="21"/>
  <c r="N277" i="21"/>
  <c r="M278" i="21"/>
  <c r="N278" i="21"/>
  <c r="M279" i="21"/>
  <c r="N279" i="21"/>
  <c r="M280" i="21"/>
  <c r="N280" i="21"/>
  <c r="M281" i="21"/>
  <c r="N281" i="21"/>
  <c r="M282" i="21"/>
  <c r="N282" i="21"/>
  <c r="M283" i="21"/>
  <c r="N283" i="21"/>
  <c r="M284" i="21"/>
  <c r="N284" i="21"/>
  <c r="M285" i="21"/>
  <c r="N285" i="21"/>
  <c r="M286" i="21"/>
  <c r="N286" i="21"/>
  <c r="M287" i="21"/>
  <c r="N287" i="21"/>
  <c r="M288" i="21"/>
  <c r="N288" i="21"/>
  <c r="M289" i="21"/>
  <c r="N289" i="21"/>
  <c r="M290" i="21"/>
  <c r="N290" i="21"/>
  <c r="M291" i="21"/>
  <c r="N291" i="21"/>
  <c r="M292" i="21"/>
  <c r="N292" i="21"/>
  <c r="M293" i="21"/>
  <c r="N293" i="21"/>
  <c r="M294" i="21"/>
  <c r="N294" i="21"/>
  <c r="M295" i="21"/>
  <c r="N295" i="21"/>
  <c r="M296" i="21"/>
  <c r="N296" i="21"/>
  <c r="M297" i="21"/>
  <c r="N297" i="21"/>
  <c r="M298" i="21"/>
  <c r="N298" i="21"/>
  <c r="M299" i="21"/>
  <c r="N299" i="21"/>
  <c r="M300" i="21"/>
  <c r="N300" i="21"/>
  <c r="M301" i="21"/>
  <c r="N301" i="21"/>
  <c r="M302" i="21"/>
  <c r="N302" i="21"/>
  <c r="M303" i="21"/>
  <c r="N303" i="21"/>
  <c r="M304" i="21"/>
  <c r="N304" i="21"/>
  <c r="M305" i="21"/>
  <c r="N305" i="21"/>
  <c r="M306" i="21"/>
  <c r="N306" i="21"/>
  <c r="M307" i="21"/>
  <c r="N307" i="21"/>
  <c r="M308" i="21"/>
  <c r="N308" i="21"/>
  <c r="M309" i="21"/>
  <c r="N309" i="21"/>
  <c r="M310" i="21"/>
  <c r="N310" i="21"/>
  <c r="M311" i="21"/>
  <c r="N311" i="21"/>
  <c r="M312" i="21"/>
  <c r="N312" i="21"/>
  <c r="M313" i="21"/>
  <c r="N313" i="21"/>
  <c r="M314" i="21"/>
  <c r="N314" i="21"/>
  <c r="M315" i="21"/>
  <c r="N315" i="21"/>
  <c r="M316" i="21"/>
  <c r="N316" i="21"/>
  <c r="M317" i="21"/>
  <c r="N317" i="21"/>
  <c r="M318" i="21"/>
  <c r="N318" i="21"/>
  <c r="M319" i="21"/>
  <c r="N319" i="21"/>
  <c r="M320" i="21"/>
  <c r="N320" i="21"/>
  <c r="M321" i="21"/>
  <c r="N321" i="21"/>
  <c r="M322" i="21"/>
  <c r="N322" i="21"/>
  <c r="M323" i="21"/>
  <c r="N323" i="21"/>
  <c r="M324" i="21"/>
  <c r="N324" i="21"/>
  <c r="M325" i="21"/>
  <c r="N325" i="21"/>
  <c r="M326" i="21"/>
  <c r="N326" i="21"/>
  <c r="M327" i="21"/>
  <c r="N327" i="21"/>
  <c r="M328" i="21"/>
  <c r="N328" i="21"/>
  <c r="M329" i="21"/>
  <c r="N329" i="21"/>
  <c r="M330" i="21"/>
  <c r="N330" i="21"/>
  <c r="M331" i="21"/>
  <c r="N331" i="21"/>
  <c r="M332" i="21"/>
  <c r="N332" i="21"/>
  <c r="M51" i="21"/>
  <c r="N51" i="21"/>
  <c r="M52" i="21"/>
  <c r="N52" i="21"/>
  <c r="M53" i="21"/>
  <c r="N53" i="21"/>
  <c r="M54" i="21"/>
  <c r="N54" i="21"/>
  <c r="M55" i="21"/>
  <c r="N55" i="21"/>
  <c r="M56" i="21"/>
  <c r="N56" i="21"/>
  <c r="M57" i="21"/>
  <c r="N57" i="21"/>
  <c r="M58" i="21"/>
  <c r="N58" i="21"/>
  <c r="M59" i="21"/>
  <c r="N59" i="21"/>
  <c r="N50" i="21"/>
  <c r="M50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15" i="21"/>
  <c r="K116" i="21"/>
  <c r="K117" i="21"/>
  <c r="K118" i="21"/>
  <c r="K119" i="21"/>
  <c r="K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35" i="21"/>
  <c r="K136" i="21"/>
  <c r="K137" i="21"/>
  <c r="K138" i="21"/>
  <c r="K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54" i="21"/>
  <c r="K155" i="21"/>
  <c r="K156" i="21"/>
  <c r="K157" i="21"/>
  <c r="K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72" i="21"/>
  <c r="K173" i="21"/>
  <c r="K174" i="21"/>
  <c r="K175" i="21"/>
  <c r="K176" i="21"/>
  <c r="K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91" i="21"/>
  <c r="K192" i="21"/>
  <c r="K193" i="21"/>
  <c r="K194" i="21"/>
  <c r="K195" i="21"/>
  <c r="K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210" i="21"/>
  <c r="K211" i="21"/>
  <c r="K212" i="21"/>
  <c r="K213" i="21"/>
  <c r="K214" i="21"/>
  <c r="K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29" i="21"/>
  <c r="K230" i="21"/>
  <c r="K231" i="21"/>
  <c r="K232" i="21"/>
  <c r="K233" i="21"/>
  <c r="K234" i="21"/>
  <c r="K235" i="21"/>
  <c r="K236" i="21"/>
  <c r="K237" i="21"/>
  <c r="K238" i="21"/>
  <c r="K239" i="21"/>
  <c r="K240" i="21"/>
  <c r="K241" i="21"/>
  <c r="K242" i="21"/>
  <c r="K243" i="21"/>
  <c r="K244" i="21"/>
  <c r="K245" i="21"/>
  <c r="K246" i="21"/>
  <c r="K247" i="21"/>
  <c r="K248" i="21"/>
  <c r="K249" i="21"/>
  <c r="K250" i="21"/>
  <c r="K251" i="21"/>
  <c r="K252" i="21"/>
  <c r="K253" i="21"/>
  <c r="K254" i="21"/>
  <c r="K255" i="21"/>
  <c r="K256" i="21"/>
  <c r="K257" i="21"/>
  <c r="K258" i="21"/>
  <c r="K259" i="21"/>
  <c r="K260" i="21"/>
  <c r="K261" i="21"/>
  <c r="K262" i="21"/>
  <c r="K263" i="21"/>
  <c r="K264" i="21"/>
  <c r="K265" i="21"/>
  <c r="K266" i="21"/>
  <c r="K267" i="21"/>
  <c r="K268" i="21"/>
  <c r="K269" i="21"/>
  <c r="K270" i="21"/>
  <c r="K271" i="21"/>
  <c r="K272" i="21"/>
  <c r="K273" i="21"/>
  <c r="K274" i="21"/>
  <c r="K275" i="21"/>
  <c r="K276" i="21"/>
  <c r="K277" i="21"/>
  <c r="K278" i="21"/>
  <c r="K279" i="21"/>
  <c r="K280" i="21"/>
  <c r="K281" i="21"/>
  <c r="K282" i="21"/>
  <c r="K283" i="21"/>
  <c r="K284" i="21"/>
  <c r="K285" i="21"/>
  <c r="K286" i="21"/>
  <c r="K287" i="21"/>
  <c r="K288" i="21"/>
  <c r="K289" i="21"/>
  <c r="K290" i="21"/>
  <c r="K291" i="21"/>
  <c r="K292" i="21"/>
  <c r="K293" i="21"/>
  <c r="K294" i="21"/>
  <c r="K295" i="21"/>
  <c r="K296" i="21"/>
  <c r="K297" i="21"/>
  <c r="K298" i="21"/>
  <c r="K299" i="21"/>
  <c r="K300" i="21"/>
  <c r="K301" i="21"/>
  <c r="K302" i="21"/>
  <c r="K303" i="21"/>
  <c r="K304" i="21"/>
  <c r="K305" i="21"/>
  <c r="K306" i="21"/>
  <c r="K307" i="21"/>
  <c r="K308" i="21"/>
  <c r="K309" i="21"/>
  <c r="K310" i="21"/>
  <c r="K311" i="21"/>
  <c r="K312" i="21"/>
  <c r="K313" i="21"/>
  <c r="K314" i="21"/>
  <c r="K315" i="21"/>
  <c r="K316" i="21"/>
  <c r="K317" i="21"/>
  <c r="K318" i="21"/>
  <c r="K319" i="21"/>
  <c r="K320" i="21"/>
  <c r="K321" i="21"/>
  <c r="K322" i="21"/>
  <c r="K323" i="21"/>
  <c r="K324" i="21"/>
  <c r="K325" i="21"/>
  <c r="K326" i="21"/>
  <c r="K327" i="21"/>
  <c r="K328" i="21"/>
  <c r="K329" i="21"/>
  <c r="K330" i="21"/>
  <c r="K331" i="21"/>
  <c r="K332" i="21"/>
  <c r="K333" i="21"/>
  <c r="K334" i="21"/>
  <c r="K335" i="21"/>
  <c r="K336" i="21"/>
  <c r="K337" i="21"/>
  <c r="K338" i="21"/>
  <c r="K339" i="21"/>
  <c r="K340" i="21"/>
  <c r="K341" i="21"/>
  <c r="K342" i="21"/>
  <c r="K343" i="21"/>
  <c r="K344" i="21"/>
  <c r="K345" i="21"/>
  <c r="K346" i="21"/>
  <c r="K347" i="21"/>
  <c r="K348" i="21"/>
  <c r="K349" i="21"/>
  <c r="K350" i="21"/>
  <c r="K351" i="21"/>
  <c r="K352" i="21"/>
  <c r="K353" i="21"/>
  <c r="K354" i="21"/>
  <c r="K355" i="21"/>
  <c r="K356" i="21"/>
  <c r="K357" i="21"/>
  <c r="K358" i="21"/>
  <c r="K359" i="21"/>
  <c r="K360" i="21"/>
  <c r="K361" i="21"/>
  <c r="K362" i="21"/>
  <c r="K363" i="21"/>
  <c r="K364" i="21"/>
  <c r="K365" i="21"/>
  <c r="K366" i="21"/>
  <c r="K367" i="21"/>
  <c r="K368" i="21"/>
  <c r="K369" i="21"/>
  <c r="K370" i="21"/>
  <c r="K371" i="21"/>
  <c r="K372" i="21"/>
  <c r="K373" i="21"/>
  <c r="K374" i="21"/>
  <c r="K375" i="21"/>
  <c r="K376" i="21"/>
  <c r="K377" i="21"/>
  <c r="K378" i="21"/>
  <c r="K379" i="21"/>
  <c r="K380" i="21"/>
  <c r="K381" i="21"/>
  <c r="K382" i="21"/>
  <c r="K383" i="21"/>
  <c r="K384" i="21"/>
  <c r="K385" i="21"/>
  <c r="K386" i="21"/>
  <c r="K387" i="21"/>
  <c r="K388" i="21"/>
  <c r="K389" i="21"/>
  <c r="K390" i="21"/>
  <c r="K391" i="21"/>
  <c r="K392" i="21"/>
  <c r="K393" i="21"/>
  <c r="K394" i="21"/>
  <c r="K395" i="21"/>
  <c r="K396" i="21"/>
  <c r="K397" i="21"/>
  <c r="K398" i="21"/>
  <c r="K399" i="21"/>
  <c r="K400" i="21"/>
  <c r="K401" i="21"/>
  <c r="K402" i="21"/>
  <c r="K403" i="21"/>
  <c r="K404" i="21"/>
  <c r="K405" i="21"/>
  <c r="K406" i="21"/>
  <c r="K407" i="21"/>
  <c r="K408" i="21"/>
  <c r="K409" i="21"/>
  <c r="K410" i="21"/>
  <c r="K411" i="21"/>
  <c r="K412" i="21"/>
  <c r="K413" i="21"/>
  <c r="K414" i="21"/>
  <c r="K415" i="21"/>
  <c r="K416" i="21"/>
  <c r="K417" i="21"/>
  <c r="K418" i="21"/>
  <c r="K419" i="21"/>
  <c r="K420" i="21"/>
  <c r="K421" i="21"/>
  <c r="K422" i="21"/>
  <c r="K423" i="21"/>
  <c r="K424" i="21"/>
  <c r="K425" i="21"/>
  <c r="K426" i="21"/>
  <c r="K427" i="21"/>
  <c r="K428" i="21"/>
  <c r="K429" i="21"/>
  <c r="K430" i="21"/>
  <c r="K431" i="21"/>
  <c r="K432" i="21"/>
  <c r="K433" i="21"/>
  <c r="K434" i="21"/>
  <c r="K435" i="21"/>
  <c r="K436" i="21"/>
  <c r="K437" i="21"/>
  <c r="K438" i="21"/>
  <c r="K439" i="21"/>
  <c r="K440" i="21"/>
  <c r="K441" i="21"/>
  <c r="K442" i="21"/>
  <c r="K443" i="21"/>
  <c r="K444" i="21"/>
  <c r="K445" i="21"/>
  <c r="K446" i="21"/>
  <c r="K447" i="21"/>
  <c r="K448" i="21"/>
  <c r="K449" i="21"/>
  <c r="K450" i="21"/>
  <c r="K451" i="21"/>
  <c r="K452" i="21"/>
  <c r="K453" i="21"/>
  <c r="K454" i="21"/>
  <c r="K455" i="21"/>
  <c r="K456" i="21"/>
  <c r="K457" i="21"/>
  <c r="K458" i="21"/>
  <c r="K459" i="21"/>
  <c r="K460" i="21"/>
  <c r="K461" i="21"/>
  <c r="K462" i="21"/>
  <c r="K463" i="21"/>
  <c r="K464" i="21"/>
  <c r="K465" i="21"/>
  <c r="K466" i="21"/>
  <c r="K467" i="21"/>
  <c r="K468" i="21"/>
  <c r="K469" i="21"/>
  <c r="K470" i="21"/>
  <c r="K471" i="21"/>
  <c r="K472" i="21"/>
  <c r="K473" i="21"/>
  <c r="K474" i="21"/>
  <c r="K475" i="21"/>
  <c r="K476" i="21"/>
  <c r="K477" i="21"/>
  <c r="K478" i="21"/>
  <c r="K479" i="21"/>
  <c r="K480" i="21"/>
  <c r="K481" i="21"/>
  <c r="K482" i="21"/>
  <c r="K483" i="21"/>
  <c r="K484" i="21"/>
  <c r="K485" i="21"/>
  <c r="K486" i="21"/>
  <c r="K487" i="21"/>
  <c r="K488" i="21"/>
  <c r="K489" i="21"/>
  <c r="K490" i="21"/>
  <c r="K491" i="21"/>
  <c r="K492" i="21"/>
  <c r="K493" i="21"/>
  <c r="K494" i="21"/>
  <c r="K495" i="21"/>
  <c r="K496" i="21"/>
  <c r="K497" i="21"/>
  <c r="K498" i="21"/>
  <c r="K499" i="21"/>
  <c r="K500" i="21"/>
  <c r="K501" i="21"/>
  <c r="K502" i="21"/>
  <c r="K503" i="21"/>
  <c r="K504" i="21"/>
  <c r="K505" i="21"/>
  <c r="K506" i="21"/>
  <c r="K507" i="21"/>
  <c r="K508" i="21"/>
  <c r="K509" i="21"/>
  <c r="K510" i="21"/>
  <c r="K511" i="21"/>
  <c r="K512" i="21"/>
  <c r="K513" i="21"/>
  <c r="K514" i="21"/>
  <c r="K515" i="21"/>
  <c r="K516" i="21"/>
  <c r="K517" i="21"/>
  <c r="K518" i="21"/>
  <c r="K519" i="21"/>
  <c r="K520" i="21"/>
  <c r="K521" i="21"/>
  <c r="K522" i="21"/>
  <c r="K523" i="21"/>
  <c r="K524" i="21"/>
  <c r="K525" i="21"/>
  <c r="K526" i="21"/>
  <c r="K527" i="21"/>
  <c r="K528" i="21"/>
  <c r="K529" i="21"/>
  <c r="K530" i="21"/>
  <c r="K531" i="21"/>
  <c r="K532" i="21"/>
  <c r="K533" i="21"/>
  <c r="K534" i="21"/>
  <c r="K535" i="21"/>
  <c r="K536" i="21"/>
  <c r="K537" i="21"/>
  <c r="K538" i="21"/>
  <c r="K539" i="21"/>
  <c r="K540" i="21"/>
  <c r="K541" i="21"/>
  <c r="K542" i="21"/>
  <c r="K543" i="21"/>
  <c r="K544" i="21"/>
  <c r="K545" i="21"/>
  <c r="K546" i="21"/>
  <c r="K547" i="21"/>
  <c r="K548" i="21"/>
  <c r="K549" i="21"/>
  <c r="K550" i="21"/>
  <c r="K551" i="21"/>
  <c r="K552" i="21"/>
  <c r="K553" i="21"/>
  <c r="K554" i="21"/>
  <c r="K555" i="21"/>
  <c r="K556" i="21"/>
  <c r="K557" i="21"/>
  <c r="K558" i="21"/>
  <c r="K559" i="21"/>
  <c r="K560" i="21"/>
  <c r="K561" i="21"/>
  <c r="K562" i="21"/>
  <c r="K563" i="21"/>
  <c r="K564" i="21"/>
  <c r="K565" i="21"/>
  <c r="K566" i="21"/>
  <c r="K567" i="21"/>
  <c r="K568" i="21"/>
  <c r="K569" i="21"/>
  <c r="K570" i="21"/>
  <c r="K571" i="21"/>
  <c r="K572" i="21"/>
  <c r="K573" i="21"/>
  <c r="K574" i="21"/>
  <c r="K575" i="21"/>
  <c r="K576" i="21"/>
  <c r="K577" i="21"/>
  <c r="K578" i="21"/>
  <c r="K579" i="21"/>
  <c r="K580" i="21"/>
  <c r="K581" i="21"/>
  <c r="K582" i="21"/>
  <c r="K583" i="21"/>
  <c r="K584" i="21"/>
  <c r="K585" i="21"/>
  <c r="K586" i="21"/>
  <c r="K587" i="21"/>
  <c r="K588" i="21"/>
  <c r="K589" i="21"/>
  <c r="K590" i="21"/>
  <c r="K591" i="21"/>
  <c r="K592" i="21"/>
  <c r="K593" i="21"/>
  <c r="K594" i="21"/>
  <c r="K595" i="21"/>
  <c r="K596" i="21"/>
  <c r="K597" i="21"/>
  <c r="K598" i="21"/>
  <c r="K599" i="21"/>
  <c r="K600" i="21"/>
  <c r="K601" i="21"/>
  <c r="K602" i="21"/>
  <c r="K603" i="21"/>
  <c r="K604" i="21"/>
  <c r="K605" i="21"/>
  <c r="K606" i="21"/>
  <c r="K607" i="21"/>
  <c r="K608" i="21"/>
  <c r="K609" i="21"/>
  <c r="K610" i="21"/>
  <c r="K611" i="21"/>
  <c r="K612" i="21"/>
  <c r="K613" i="21"/>
  <c r="K614" i="21"/>
  <c r="K615" i="21"/>
  <c r="K616" i="21"/>
  <c r="K617" i="21"/>
  <c r="K618" i="21"/>
  <c r="K619" i="21"/>
  <c r="K620" i="21"/>
  <c r="K621" i="21"/>
  <c r="K622" i="21"/>
  <c r="K623" i="21"/>
  <c r="K624" i="21"/>
  <c r="K625" i="21"/>
  <c r="K626" i="21"/>
  <c r="K627" i="21"/>
  <c r="K628" i="21"/>
  <c r="K629" i="21"/>
  <c r="K630" i="21"/>
  <c r="K631" i="21"/>
  <c r="K632" i="21"/>
  <c r="K633" i="21"/>
  <c r="K634" i="21"/>
  <c r="K635" i="21"/>
  <c r="K636" i="21"/>
  <c r="K637" i="21"/>
  <c r="K638" i="21"/>
  <c r="K639" i="21"/>
  <c r="K640" i="21"/>
  <c r="K641" i="21"/>
  <c r="K642" i="21"/>
  <c r="K643" i="21"/>
  <c r="K644" i="21"/>
  <c r="K645" i="21"/>
  <c r="K646" i="21"/>
  <c r="K647" i="21"/>
  <c r="K648" i="21"/>
  <c r="K649" i="21"/>
  <c r="K650" i="21"/>
  <c r="K651" i="21"/>
  <c r="K652" i="21"/>
  <c r="K653" i="21"/>
  <c r="K654" i="21"/>
  <c r="K655" i="21"/>
  <c r="K656" i="21"/>
  <c r="K657" i="21"/>
  <c r="K658" i="21"/>
  <c r="K659" i="21"/>
  <c r="K660" i="21"/>
  <c r="K661" i="21"/>
  <c r="K662" i="21"/>
  <c r="K663" i="21"/>
  <c r="K664" i="21"/>
  <c r="K665" i="21"/>
  <c r="K666" i="21"/>
  <c r="K667" i="21"/>
  <c r="K668" i="21"/>
  <c r="K669" i="21"/>
  <c r="K670" i="21"/>
  <c r="K671" i="21"/>
  <c r="K672" i="21"/>
  <c r="K673" i="21"/>
  <c r="K674" i="21"/>
  <c r="K675" i="21"/>
  <c r="K676" i="21"/>
  <c r="K677" i="21"/>
  <c r="K678" i="21"/>
  <c r="K679" i="21"/>
  <c r="K680" i="21"/>
  <c r="K681" i="21"/>
  <c r="K682" i="21"/>
  <c r="K683" i="21"/>
  <c r="K684" i="21"/>
  <c r="K685" i="21"/>
  <c r="K686" i="21"/>
  <c r="K687" i="21"/>
  <c r="K688" i="21"/>
  <c r="K689" i="21"/>
  <c r="K690" i="21"/>
  <c r="K691" i="21"/>
  <c r="K692" i="21"/>
  <c r="K693" i="21"/>
  <c r="K694" i="21"/>
  <c r="K695" i="21"/>
  <c r="K696" i="21"/>
  <c r="K697" i="21"/>
  <c r="K698" i="21"/>
  <c r="K699" i="21"/>
  <c r="K700" i="21"/>
  <c r="K701" i="21"/>
  <c r="K702" i="21"/>
  <c r="K703" i="21"/>
  <c r="K704" i="21"/>
  <c r="K705" i="21"/>
  <c r="K706" i="21"/>
  <c r="K707" i="21"/>
  <c r="K708" i="21"/>
  <c r="K709" i="21"/>
  <c r="K710" i="21"/>
  <c r="K711" i="21"/>
  <c r="K712" i="21"/>
  <c r="K713" i="21"/>
  <c r="K714" i="21"/>
  <c r="K715" i="21"/>
  <c r="K716" i="21"/>
  <c r="K717" i="21"/>
  <c r="K718" i="21"/>
  <c r="K719" i="21"/>
  <c r="K720" i="21"/>
  <c r="K721" i="21"/>
  <c r="K722" i="21"/>
  <c r="K723" i="21"/>
  <c r="K724" i="21"/>
  <c r="K725" i="21"/>
  <c r="K726" i="21"/>
  <c r="K727" i="21"/>
  <c r="K728" i="21"/>
  <c r="K729" i="21"/>
  <c r="K730" i="21"/>
  <c r="K731" i="21"/>
  <c r="K732" i="21"/>
  <c r="K733" i="21"/>
  <c r="K734" i="21"/>
  <c r="K735" i="21"/>
  <c r="K736" i="21"/>
  <c r="K737" i="21"/>
  <c r="K738" i="21"/>
  <c r="K739" i="21"/>
  <c r="K740" i="21"/>
  <c r="K741" i="21"/>
  <c r="K742" i="21"/>
  <c r="K743" i="21"/>
  <c r="K744" i="21"/>
  <c r="K745" i="21"/>
  <c r="K746" i="21"/>
  <c r="K747" i="21"/>
  <c r="K748" i="21"/>
  <c r="K749" i="21"/>
  <c r="K750" i="21"/>
  <c r="K751" i="21"/>
  <c r="K752" i="21"/>
  <c r="K753" i="21"/>
  <c r="K754" i="21"/>
  <c r="K755" i="21"/>
  <c r="K756" i="21"/>
  <c r="K757" i="21"/>
  <c r="K758" i="21"/>
  <c r="K759" i="21"/>
  <c r="K760" i="21"/>
  <c r="K761" i="21"/>
  <c r="K762" i="21"/>
  <c r="K763" i="21"/>
  <c r="K764" i="21"/>
  <c r="K765" i="21"/>
  <c r="K766" i="21"/>
  <c r="K767" i="21"/>
  <c r="K768" i="21"/>
  <c r="K769" i="21"/>
  <c r="K770" i="21"/>
  <c r="K771" i="21"/>
  <c r="K772" i="21"/>
  <c r="K773" i="21"/>
  <c r="K774" i="21"/>
  <c r="K775" i="21"/>
  <c r="K776" i="21"/>
  <c r="K777" i="21"/>
  <c r="K778" i="21"/>
  <c r="K779" i="21"/>
  <c r="K780" i="21"/>
  <c r="K781" i="21"/>
  <c r="K782" i="21"/>
  <c r="K783" i="21"/>
  <c r="K784" i="21"/>
  <c r="K785" i="21"/>
  <c r="K786" i="21"/>
  <c r="K787" i="21"/>
  <c r="K788" i="21"/>
  <c r="K789" i="21"/>
  <c r="K790" i="21"/>
  <c r="K791" i="21"/>
  <c r="K792" i="21"/>
  <c r="K793" i="21"/>
  <c r="K794" i="21"/>
  <c r="K795" i="21"/>
  <c r="K796" i="21"/>
  <c r="K797" i="21"/>
  <c r="K798" i="21"/>
  <c r="K799" i="21"/>
  <c r="K800" i="21"/>
  <c r="K801" i="21"/>
  <c r="K802" i="21"/>
  <c r="K803" i="21"/>
  <c r="K804" i="21"/>
  <c r="K805" i="21"/>
  <c r="K806" i="21"/>
  <c r="K807" i="21"/>
  <c r="K808" i="21"/>
  <c r="K809" i="21"/>
  <c r="K810" i="21"/>
  <c r="K811" i="21"/>
  <c r="K812" i="21"/>
  <c r="K813" i="21"/>
  <c r="K814" i="21"/>
  <c r="K815" i="21"/>
  <c r="K816" i="21"/>
  <c r="K817" i="21"/>
  <c r="K818" i="21"/>
  <c r="K819" i="21"/>
  <c r="K820" i="21"/>
  <c r="K821" i="21"/>
  <c r="K822" i="21"/>
  <c r="K823" i="21"/>
  <c r="K824" i="21"/>
  <c r="K825" i="21"/>
  <c r="K826" i="21"/>
  <c r="K827" i="21"/>
  <c r="K828" i="21"/>
  <c r="K829" i="21"/>
  <c r="K830" i="21"/>
  <c r="K831" i="21"/>
  <c r="K832" i="21"/>
  <c r="K833" i="21"/>
  <c r="K834" i="21"/>
  <c r="K835" i="21"/>
  <c r="K836" i="21"/>
  <c r="K837" i="21"/>
  <c r="K838" i="21"/>
  <c r="K839" i="21"/>
  <c r="K840" i="21"/>
  <c r="K841" i="21"/>
  <c r="K842" i="21"/>
  <c r="K843" i="21"/>
  <c r="K844" i="21"/>
  <c r="K845" i="21"/>
  <c r="K846" i="21"/>
  <c r="K847" i="21"/>
  <c r="K848" i="21"/>
  <c r="K849" i="21"/>
  <c r="K850" i="21"/>
  <c r="K851" i="21"/>
  <c r="K852" i="21"/>
  <c r="K853" i="21"/>
  <c r="K854" i="21"/>
  <c r="K855" i="21"/>
  <c r="K856" i="21"/>
  <c r="K857" i="21"/>
  <c r="K858" i="21"/>
  <c r="K859" i="21"/>
  <c r="K860" i="21"/>
  <c r="K861" i="21"/>
  <c r="K862" i="21"/>
  <c r="K863" i="21"/>
  <c r="K864" i="21"/>
  <c r="K865" i="21"/>
  <c r="K866" i="21"/>
  <c r="K867" i="21"/>
  <c r="K868" i="21"/>
  <c r="K869" i="21"/>
  <c r="K870" i="21"/>
  <c r="K871" i="21"/>
  <c r="K872" i="21"/>
  <c r="K873" i="21"/>
  <c r="K874" i="21"/>
  <c r="K875" i="21"/>
  <c r="K876" i="21"/>
  <c r="K877" i="21"/>
  <c r="K878" i="21"/>
  <c r="K879" i="21"/>
  <c r="K880" i="21"/>
  <c r="K881" i="21"/>
  <c r="K882" i="21"/>
  <c r="K883" i="21"/>
  <c r="K884" i="21"/>
  <c r="K885" i="21"/>
  <c r="K886" i="21"/>
  <c r="K887" i="21"/>
  <c r="K888" i="21"/>
  <c r="K889" i="21"/>
  <c r="K890" i="21"/>
  <c r="K891" i="21"/>
  <c r="K892" i="21"/>
  <c r="K893" i="21"/>
  <c r="K894" i="21"/>
  <c r="K895" i="21"/>
  <c r="K896" i="21"/>
  <c r="K897" i="21"/>
  <c r="K898" i="21"/>
  <c r="K899" i="21"/>
  <c r="K900" i="21"/>
  <c r="K901" i="21"/>
  <c r="K902" i="21"/>
  <c r="K903" i="21"/>
  <c r="K904" i="21"/>
  <c r="K905" i="21"/>
  <c r="K906" i="21"/>
  <c r="K907" i="21"/>
  <c r="K908" i="21"/>
  <c r="K909" i="21"/>
  <c r="K910" i="21"/>
  <c r="K911" i="21"/>
  <c r="K912" i="21"/>
  <c r="K913" i="21"/>
  <c r="K914" i="21"/>
  <c r="K915" i="21"/>
  <c r="K916" i="21"/>
  <c r="K917" i="21"/>
  <c r="K918" i="21"/>
  <c r="K919" i="21"/>
  <c r="K920" i="21"/>
  <c r="K921" i="21"/>
  <c r="K922" i="21"/>
  <c r="K923" i="21"/>
  <c r="K924" i="21"/>
  <c r="K925" i="21"/>
  <c r="K926" i="21"/>
  <c r="K927" i="21"/>
  <c r="K928" i="21"/>
  <c r="K929" i="21"/>
  <c r="K930" i="21"/>
  <c r="K931" i="21"/>
  <c r="K932" i="21"/>
  <c r="K933" i="21"/>
  <c r="K934" i="21"/>
  <c r="K935" i="21"/>
  <c r="K936" i="21"/>
  <c r="K937" i="21"/>
  <c r="K938" i="21"/>
  <c r="K939" i="21"/>
  <c r="K940" i="21"/>
  <c r="K941" i="21"/>
  <c r="K942" i="21"/>
  <c r="K943" i="21"/>
  <c r="K944" i="21"/>
  <c r="K945" i="21"/>
  <c r="K946" i="21"/>
  <c r="K947" i="21"/>
  <c r="K948" i="21"/>
  <c r="K949" i="21"/>
  <c r="K950" i="21"/>
  <c r="K951" i="21"/>
  <c r="K952" i="21"/>
  <c r="K953" i="21"/>
  <c r="K954" i="21"/>
  <c r="K955" i="21"/>
  <c r="K956" i="21"/>
  <c r="K957" i="21"/>
  <c r="K958" i="21"/>
  <c r="K959" i="21"/>
  <c r="K960" i="21"/>
  <c r="K961" i="21"/>
  <c r="K962" i="21"/>
  <c r="K963" i="21"/>
  <c r="K964" i="21"/>
  <c r="K965" i="21"/>
  <c r="K966" i="21"/>
  <c r="K967" i="21"/>
  <c r="K968" i="21"/>
  <c r="K969" i="21"/>
  <c r="K970" i="21"/>
  <c r="K971" i="21"/>
  <c r="K972" i="21"/>
  <c r="K973" i="21"/>
  <c r="K974" i="21"/>
  <c r="K975" i="21"/>
  <c r="K976" i="21"/>
  <c r="K977" i="21"/>
  <c r="K978" i="21"/>
  <c r="K979" i="21"/>
  <c r="K980" i="21"/>
  <c r="K981" i="21"/>
  <c r="K982" i="21"/>
  <c r="K983" i="21"/>
  <c r="K984" i="21"/>
  <c r="K985" i="21"/>
  <c r="K986" i="21"/>
  <c r="K987" i="21"/>
  <c r="K988" i="21"/>
  <c r="K989" i="21"/>
  <c r="K990" i="21"/>
  <c r="K991" i="21"/>
  <c r="K992" i="21"/>
  <c r="K993" i="21"/>
  <c r="K994" i="21"/>
  <c r="K995" i="21"/>
  <c r="K996" i="21"/>
  <c r="K997" i="21"/>
  <c r="K998" i="21"/>
  <c r="K999" i="21"/>
  <c r="K1000" i="21"/>
  <c r="K1001" i="21"/>
  <c r="K1002" i="21"/>
  <c r="K1003" i="21"/>
  <c r="K1004" i="21"/>
  <c r="K1005" i="21"/>
  <c r="K1006" i="21"/>
  <c r="K1007" i="21"/>
  <c r="K1008" i="21"/>
  <c r="K1009" i="21"/>
  <c r="K1010" i="21"/>
  <c r="K1011" i="21"/>
  <c r="K1012" i="21"/>
  <c r="K1013" i="21"/>
  <c r="K1014" i="21"/>
  <c r="K1015" i="21"/>
  <c r="K1016" i="21"/>
  <c r="K1017" i="21"/>
  <c r="K1018" i="21"/>
  <c r="K1019" i="21"/>
  <c r="K1020" i="21"/>
  <c r="K1021" i="21"/>
  <c r="K1022" i="21"/>
  <c r="K1023" i="21"/>
  <c r="K1024" i="21"/>
  <c r="K1025" i="21"/>
  <c r="K1026" i="21"/>
  <c r="K1027" i="21"/>
  <c r="K1028" i="21"/>
  <c r="K1029" i="21"/>
  <c r="K1030" i="21"/>
  <c r="K1031" i="21"/>
  <c r="K1032" i="21"/>
  <c r="K1033" i="21"/>
  <c r="K1034" i="21"/>
  <c r="K1035" i="21"/>
  <c r="K1036" i="21"/>
  <c r="K1037" i="21"/>
  <c r="K1038" i="21"/>
  <c r="K1039" i="21"/>
  <c r="K1040" i="21"/>
  <c r="K1041" i="21"/>
  <c r="K1042" i="21"/>
  <c r="K1043" i="21"/>
  <c r="K1044" i="21"/>
  <c r="K1045" i="21"/>
  <c r="K1046" i="21"/>
  <c r="K1047" i="21"/>
  <c r="K1048" i="21"/>
  <c r="K1049" i="21"/>
  <c r="K1050" i="21"/>
  <c r="K1051" i="21"/>
  <c r="K1052" i="21"/>
  <c r="K1053" i="21"/>
  <c r="K1054" i="21"/>
  <c r="K1055" i="21"/>
  <c r="K1056" i="21"/>
  <c r="K1057" i="21"/>
  <c r="K1058" i="21"/>
  <c r="K1059" i="21"/>
  <c r="K1060" i="21"/>
  <c r="K1061" i="21"/>
  <c r="K1062" i="21"/>
  <c r="K1063" i="21"/>
  <c r="K1064" i="21"/>
  <c r="K1065" i="21"/>
  <c r="K1066" i="21"/>
  <c r="K1067" i="21"/>
  <c r="K1068" i="21"/>
  <c r="K1069" i="21"/>
  <c r="K1070" i="21"/>
  <c r="K1071" i="21"/>
  <c r="K1072" i="21"/>
  <c r="K1073" i="21"/>
  <c r="K1074" i="21"/>
  <c r="K1075" i="21"/>
  <c r="K1076" i="21"/>
  <c r="K1077" i="21"/>
  <c r="K1078" i="21"/>
  <c r="K1079" i="21"/>
  <c r="K1080" i="21"/>
  <c r="K1081" i="21"/>
  <c r="K1082" i="21"/>
  <c r="K1083" i="21"/>
  <c r="K1084" i="21"/>
  <c r="K1085" i="21"/>
  <c r="K1086" i="21"/>
  <c r="K1087" i="21"/>
  <c r="K1088" i="21"/>
  <c r="K1089" i="21"/>
  <c r="K1090" i="21"/>
  <c r="K1091" i="21"/>
  <c r="K1092" i="21"/>
  <c r="K1093" i="21"/>
  <c r="K1094" i="21"/>
  <c r="K1095" i="21"/>
  <c r="K1096" i="21"/>
  <c r="K1097" i="21"/>
  <c r="K1098" i="21"/>
  <c r="K1099" i="21"/>
  <c r="K1100" i="21"/>
  <c r="K1101" i="21"/>
  <c r="K1102" i="21"/>
  <c r="K1103" i="21"/>
  <c r="K1104" i="21"/>
  <c r="K1105" i="21"/>
  <c r="K1106" i="21"/>
  <c r="K1107" i="21"/>
  <c r="K1108" i="21"/>
  <c r="K1109" i="21"/>
  <c r="K1110" i="21"/>
  <c r="K1111" i="21"/>
  <c r="K1112" i="21"/>
  <c r="K1113" i="21"/>
  <c r="K1114" i="21"/>
  <c r="K1115" i="21"/>
  <c r="K1116" i="21"/>
  <c r="K1117" i="21"/>
  <c r="K1118" i="21"/>
  <c r="K1119" i="21"/>
  <c r="K1120" i="21"/>
  <c r="K1121" i="21"/>
  <c r="K1122" i="21"/>
  <c r="K1123" i="21"/>
  <c r="K1124" i="21"/>
  <c r="K1125" i="21"/>
  <c r="K1126" i="21"/>
  <c r="K1127" i="21"/>
  <c r="K1128" i="21"/>
  <c r="K1129" i="21"/>
  <c r="K1130" i="21"/>
  <c r="K1131" i="21"/>
  <c r="K1132" i="21"/>
  <c r="K1133" i="21"/>
  <c r="K1134" i="21"/>
  <c r="K1135" i="21"/>
  <c r="K1136" i="21"/>
  <c r="K1137" i="21"/>
  <c r="K1138" i="21"/>
  <c r="K1139" i="21"/>
  <c r="K1140" i="21"/>
  <c r="K1141" i="21"/>
  <c r="K1142" i="21"/>
  <c r="K1143" i="21"/>
  <c r="K1144" i="21"/>
  <c r="K1145" i="21"/>
  <c r="K1146" i="21"/>
  <c r="K1147" i="21"/>
  <c r="K1148" i="21"/>
  <c r="K1149" i="21"/>
  <c r="K1150" i="21"/>
  <c r="K1151" i="21"/>
  <c r="K1152" i="21"/>
  <c r="K1153" i="21"/>
  <c r="K1154" i="21"/>
  <c r="K1155" i="21"/>
  <c r="K1156" i="21"/>
  <c r="K1157" i="21"/>
  <c r="K1158" i="21"/>
  <c r="K1159" i="21"/>
  <c r="K1160" i="21"/>
  <c r="K1161" i="21"/>
  <c r="K1162" i="21"/>
  <c r="K1163" i="21"/>
  <c r="K1164" i="21"/>
  <c r="K1165" i="21"/>
  <c r="K1166" i="21"/>
  <c r="K1167" i="21"/>
  <c r="K1168" i="21"/>
  <c r="K1169" i="21"/>
  <c r="K1170" i="21"/>
  <c r="K1171" i="21"/>
  <c r="K1172" i="21"/>
  <c r="K1173" i="21"/>
  <c r="K1174" i="21"/>
  <c r="K1175" i="21"/>
  <c r="K1176" i="21"/>
  <c r="K1177" i="21"/>
  <c r="K1178" i="21"/>
  <c r="K1179" i="21"/>
  <c r="K1180" i="21"/>
  <c r="K1181" i="21"/>
  <c r="K1182" i="21"/>
  <c r="K1183" i="21"/>
  <c r="K1184" i="21"/>
  <c r="K1185" i="21"/>
  <c r="K1186" i="21"/>
  <c r="K1187" i="21"/>
  <c r="K1188" i="21"/>
  <c r="K1189" i="21"/>
  <c r="K1190" i="21"/>
  <c r="K1191" i="21"/>
  <c r="K1192" i="21"/>
  <c r="K1193" i="21"/>
  <c r="K1194" i="21"/>
  <c r="K1195" i="21"/>
  <c r="K1196" i="21"/>
  <c r="K1197" i="21"/>
  <c r="K1198" i="21"/>
  <c r="K1199" i="21"/>
  <c r="K1200" i="21"/>
  <c r="K1201" i="21"/>
  <c r="K1202" i="21"/>
  <c r="K1203" i="21"/>
  <c r="K1204" i="21"/>
  <c r="K1205" i="21"/>
  <c r="K1206" i="21"/>
  <c r="K1207" i="21"/>
  <c r="K1208" i="21"/>
  <c r="K1209" i="21"/>
  <c r="K1210" i="21"/>
  <c r="K1211" i="21"/>
  <c r="K1212" i="21"/>
  <c r="K1213" i="21"/>
  <c r="K1214" i="21"/>
  <c r="K1215" i="21"/>
  <c r="K1216" i="21"/>
  <c r="K1217" i="21"/>
  <c r="K1218" i="21"/>
  <c r="K1219" i="21"/>
  <c r="K1220" i="21"/>
  <c r="K1221" i="21"/>
  <c r="K1222" i="21"/>
  <c r="K1223" i="21"/>
  <c r="K1224" i="21"/>
  <c r="K1225" i="21"/>
  <c r="K1226" i="21"/>
  <c r="K1227" i="21"/>
  <c r="K1228" i="21"/>
  <c r="K1229" i="21"/>
  <c r="K1230" i="21"/>
  <c r="K1231" i="21"/>
  <c r="K1232" i="21"/>
  <c r="K1233" i="21"/>
  <c r="K1234" i="21"/>
  <c r="K1235" i="21"/>
  <c r="K1236" i="21"/>
  <c r="K1237" i="21"/>
  <c r="K1238" i="21"/>
  <c r="K1239" i="21"/>
  <c r="K1240" i="21"/>
  <c r="K1241" i="21"/>
  <c r="K1242" i="21"/>
  <c r="K1243" i="21"/>
  <c r="K1244" i="21"/>
  <c r="K1245" i="21"/>
  <c r="K1246" i="21"/>
  <c r="K1247" i="21"/>
  <c r="K1248" i="21"/>
  <c r="K1249" i="21"/>
  <c r="K1250" i="21"/>
  <c r="K1251" i="21"/>
  <c r="K1252" i="21"/>
  <c r="K1253" i="21"/>
  <c r="K1254" i="21"/>
  <c r="K1255" i="21"/>
  <c r="K1256" i="21"/>
  <c r="K1257" i="21"/>
  <c r="K1258" i="21"/>
  <c r="K1259" i="21"/>
  <c r="K1260" i="21"/>
  <c r="K1261" i="21"/>
  <c r="K1262" i="21"/>
  <c r="K1263" i="21"/>
  <c r="K1264" i="21"/>
  <c r="K1265" i="21"/>
  <c r="K1266" i="21"/>
  <c r="K1267" i="21"/>
  <c r="K1268" i="21"/>
  <c r="K1269" i="21"/>
  <c r="K1270" i="21"/>
  <c r="K1271" i="21"/>
  <c r="K1272" i="21"/>
  <c r="K1273" i="21"/>
  <c r="K1274" i="21"/>
  <c r="K1275" i="21"/>
  <c r="K1276" i="21"/>
  <c r="K1277" i="21"/>
  <c r="K1278" i="21"/>
  <c r="K1279" i="21"/>
  <c r="K1280" i="21"/>
  <c r="K1281" i="21"/>
  <c r="K1282" i="21"/>
  <c r="K1283" i="21"/>
  <c r="K1284" i="21"/>
  <c r="K1285" i="21"/>
  <c r="K1286" i="21"/>
  <c r="K1287" i="21"/>
  <c r="K1288" i="21"/>
  <c r="K1289" i="21"/>
  <c r="K1290" i="21"/>
  <c r="K1291" i="21"/>
  <c r="K1292" i="21"/>
  <c r="K1293" i="21"/>
  <c r="K1294" i="21"/>
  <c r="K1295" i="21"/>
  <c r="K1296" i="21"/>
  <c r="K1297" i="21"/>
  <c r="K1298" i="21"/>
  <c r="K1299" i="21"/>
  <c r="K1300" i="21"/>
  <c r="K1301" i="21"/>
  <c r="K1302" i="21"/>
  <c r="K1303" i="21"/>
  <c r="K1304" i="21"/>
  <c r="K1305" i="21"/>
  <c r="K1306" i="21"/>
  <c r="K1307" i="21"/>
  <c r="K1308" i="21"/>
  <c r="K1309" i="21"/>
  <c r="K1310" i="21"/>
  <c r="K1311" i="21"/>
  <c r="K1312" i="21"/>
  <c r="K1313" i="21"/>
  <c r="K1314" i="21"/>
  <c r="K1315" i="21"/>
  <c r="K1316" i="21"/>
  <c r="K1317" i="21"/>
  <c r="K1318" i="21"/>
  <c r="K1319" i="21"/>
  <c r="K1320" i="21"/>
  <c r="K1321" i="21"/>
  <c r="K1322" i="21"/>
  <c r="K1323" i="21"/>
  <c r="K1324" i="21"/>
  <c r="K1325" i="21"/>
  <c r="K1326" i="21"/>
  <c r="K1327" i="21"/>
  <c r="K1328" i="21"/>
  <c r="K1329" i="21"/>
  <c r="K1330" i="21"/>
  <c r="K1331" i="21"/>
  <c r="K1332" i="21"/>
  <c r="K1333" i="21"/>
  <c r="K1334" i="21"/>
  <c r="K1335" i="21"/>
  <c r="K1336" i="21"/>
  <c r="K1337" i="21"/>
  <c r="K1338" i="21"/>
  <c r="K1339" i="21"/>
  <c r="K1340" i="21"/>
  <c r="K1341" i="21"/>
  <c r="K1342" i="21"/>
  <c r="K1343" i="21"/>
  <c r="K1344" i="21"/>
  <c r="K1345" i="21"/>
  <c r="K1346" i="21"/>
  <c r="K1347" i="21"/>
  <c r="K1348" i="21"/>
  <c r="K1349" i="21"/>
  <c r="K1350" i="21"/>
  <c r="K1351" i="21"/>
  <c r="K1352" i="21"/>
  <c r="K1353" i="21"/>
  <c r="K1354" i="21"/>
  <c r="K1355" i="21"/>
  <c r="K1356" i="21"/>
  <c r="K1357" i="21"/>
  <c r="K1358" i="21"/>
  <c r="K1359" i="21"/>
  <c r="K1360" i="21"/>
  <c r="K1361" i="21"/>
  <c r="K1362" i="21"/>
  <c r="K1363" i="21"/>
  <c r="K1364" i="21"/>
  <c r="K1365" i="21"/>
  <c r="K1366" i="21"/>
  <c r="K1367" i="21"/>
  <c r="K1368" i="21"/>
  <c r="K1369" i="21"/>
  <c r="K1370" i="21"/>
  <c r="K1371" i="21"/>
  <c r="K1372" i="21"/>
  <c r="K1373" i="21"/>
  <c r="K1374" i="21"/>
  <c r="K1375" i="21"/>
  <c r="K1376" i="21"/>
  <c r="K1377" i="21"/>
  <c r="K1378" i="21"/>
  <c r="K1379" i="21"/>
  <c r="K1380" i="21"/>
  <c r="K1381" i="21"/>
  <c r="K1382" i="21"/>
  <c r="K1383" i="21"/>
  <c r="K1384" i="21"/>
  <c r="K1385" i="21"/>
  <c r="K1386" i="21"/>
  <c r="K1387" i="21"/>
  <c r="K1388" i="21"/>
  <c r="K1389" i="21"/>
  <c r="K1390" i="21"/>
  <c r="K1391" i="21"/>
  <c r="K1392" i="21"/>
  <c r="K1393" i="21"/>
  <c r="K1394" i="21"/>
  <c r="K1395" i="21"/>
  <c r="K1396" i="21"/>
  <c r="K1397" i="21"/>
  <c r="K1398" i="21"/>
  <c r="K1399" i="21"/>
  <c r="K1400" i="21"/>
  <c r="K1401" i="21"/>
  <c r="K1402" i="21"/>
  <c r="K1403" i="21"/>
  <c r="K1404" i="21"/>
  <c r="K1405" i="21"/>
  <c r="K1406" i="21"/>
  <c r="K1407" i="21"/>
  <c r="K1408" i="21"/>
  <c r="K1409" i="21"/>
  <c r="K1410" i="21"/>
  <c r="K1411" i="21"/>
  <c r="K1412" i="21"/>
  <c r="K51" i="21"/>
  <c r="K52" i="21"/>
  <c r="K53" i="21"/>
  <c r="K54" i="21"/>
  <c r="K55" i="21"/>
  <c r="K56" i="21"/>
  <c r="K57" i="21"/>
  <c r="K58" i="21"/>
  <c r="K59" i="21"/>
  <c r="K50" i="2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G2" i="2"/>
  <c r="F2" i="2"/>
  <c r="E2" i="2"/>
  <c r="D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2" i="2"/>
  <c r="C2" i="2" l="1"/>
  <c r="O95" i="2" l="1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A173" i="13" l="1"/>
  <c r="A172" i="13"/>
  <c r="A171" i="13"/>
  <c r="A170" i="13"/>
  <c r="A169" i="13"/>
  <c r="A168" i="13"/>
  <c r="A167" i="13"/>
  <c r="A166" i="13"/>
  <c r="A157" i="13"/>
  <c r="A148" i="13"/>
  <c r="A147" i="13"/>
  <c r="A141" i="13"/>
  <c r="A135" i="13"/>
  <c r="A134" i="13"/>
  <c r="A133" i="13"/>
  <c r="A131" i="13"/>
  <c r="A129" i="13"/>
  <c r="A116" i="13"/>
  <c r="A103" i="13"/>
  <c r="A102" i="13"/>
  <c r="A101" i="13"/>
  <c r="A100" i="13"/>
  <c r="A96" i="13"/>
  <c r="A92" i="13"/>
  <c r="A88" i="13"/>
  <c r="A87" i="13"/>
  <c r="A86" i="13"/>
  <c r="A85" i="13"/>
  <c r="A80" i="13"/>
  <c r="A75" i="13"/>
  <c r="A70" i="13"/>
  <c r="A69" i="13"/>
  <c r="A68" i="13"/>
  <c r="A67" i="13"/>
  <c r="A66" i="13"/>
  <c r="A63" i="13"/>
  <c r="A60" i="13"/>
  <c r="A59" i="13"/>
  <c r="A58" i="13"/>
  <c r="A52" i="13"/>
  <c r="A46" i="13"/>
  <c r="A45" i="13"/>
  <c r="A44" i="13"/>
  <c r="A43" i="13"/>
  <c r="A41" i="13"/>
  <c r="A39" i="13"/>
  <c r="A38" i="13"/>
  <c r="A37" i="13"/>
  <c r="A32" i="13"/>
  <c r="A27" i="13"/>
  <c r="A26" i="13"/>
  <c r="A25" i="13"/>
  <c r="A24" i="13"/>
  <c r="A23" i="13"/>
  <c r="A22" i="13"/>
  <c r="A21" i="13"/>
  <c r="A20" i="13"/>
  <c r="A19" i="13"/>
  <c r="A18" i="13"/>
  <c r="A14" i="13"/>
  <c r="A10" i="13"/>
  <c r="A9" i="13"/>
  <c r="A8" i="13"/>
  <c r="A7" i="13"/>
  <c r="A6" i="13"/>
  <c r="A5" i="13"/>
  <c r="A4" i="13"/>
  <c r="L172" i="11" l="1"/>
  <c r="A172" i="11"/>
  <c r="L171" i="11"/>
  <c r="A171" i="11"/>
  <c r="L170" i="11"/>
  <c r="A170" i="11"/>
  <c r="L169" i="11"/>
  <c r="A169" i="11"/>
  <c r="L168" i="11"/>
  <c r="A168" i="11"/>
  <c r="L167" i="11"/>
  <c r="A167" i="11"/>
  <c r="L166" i="11"/>
  <c r="A166" i="11"/>
  <c r="L165" i="11"/>
  <c r="L164" i="11"/>
  <c r="L163" i="11"/>
  <c r="L162" i="11"/>
  <c r="L161" i="11"/>
  <c r="L160" i="11"/>
  <c r="L159" i="11"/>
  <c r="L158" i="11"/>
  <c r="L157" i="11"/>
  <c r="A157" i="11"/>
  <c r="L156" i="11"/>
  <c r="L155" i="11"/>
  <c r="L154" i="11"/>
  <c r="L153" i="11"/>
  <c r="L152" i="11"/>
  <c r="L151" i="11"/>
  <c r="L150" i="11"/>
  <c r="L149" i="11"/>
  <c r="L148" i="11"/>
  <c r="A148" i="11"/>
  <c r="L147" i="11"/>
  <c r="A147" i="11"/>
  <c r="L146" i="11"/>
  <c r="L145" i="11"/>
  <c r="L144" i="11"/>
  <c r="L143" i="11"/>
  <c r="L142" i="11"/>
  <c r="L141" i="11"/>
  <c r="A141" i="11"/>
  <c r="L140" i="11"/>
  <c r="L139" i="11"/>
  <c r="L138" i="11"/>
  <c r="L137" i="11"/>
  <c r="L136" i="11"/>
  <c r="L135" i="11"/>
  <c r="A135" i="11"/>
  <c r="L134" i="11"/>
  <c r="A134" i="11"/>
  <c r="L133" i="11"/>
  <c r="A133" i="11"/>
  <c r="L132" i="11"/>
  <c r="L131" i="11"/>
  <c r="A131" i="11"/>
  <c r="L130" i="11"/>
  <c r="L129" i="11"/>
  <c r="A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A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A103" i="11"/>
  <c r="L102" i="11"/>
  <c r="A102" i="11"/>
  <c r="L101" i="11"/>
  <c r="A101" i="11"/>
  <c r="L100" i="11"/>
  <c r="A100" i="11"/>
  <c r="L99" i="11"/>
  <c r="L98" i="11"/>
  <c r="L97" i="11"/>
  <c r="L96" i="11"/>
  <c r="A96" i="11"/>
  <c r="L95" i="11"/>
  <c r="L94" i="11"/>
  <c r="L93" i="11"/>
  <c r="L92" i="11"/>
  <c r="A92" i="11"/>
  <c r="L91" i="11"/>
  <c r="L90" i="11"/>
  <c r="L89" i="11"/>
  <c r="L88" i="11"/>
  <c r="A88" i="11"/>
  <c r="L87" i="11"/>
  <c r="A87" i="11"/>
  <c r="L86" i="11"/>
  <c r="A86" i="11"/>
  <c r="L85" i="11"/>
  <c r="A85" i="11"/>
  <c r="L84" i="11"/>
  <c r="L83" i="11"/>
  <c r="L82" i="11"/>
  <c r="L81" i="11"/>
  <c r="L80" i="11"/>
  <c r="A80" i="11"/>
  <c r="L79" i="11"/>
  <c r="L78" i="11"/>
  <c r="L77" i="11"/>
  <c r="L76" i="11"/>
  <c r="L75" i="11"/>
  <c r="A75" i="11"/>
  <c r="L74" i="11"/>
  <c r="L73" i="11"/>
  <c r="L72" i="11"/>
  <c r="L71" i="11"/>
  <c r="L70" i="11"/>
  <c r="A70" i="11"/>
  <c r="L69" i="11"/>
  <c r="A69" i="11"/>
  <c r="L68" i="11"/>
  <c r="A68" i="11"/>
  <c r="L67" i="11"/>
  <c r="A67" i="11"/>
  <c r="L66" i="11"/>
  <c r="A66" i="11"/>
  <c r="L65" i="11"/>
  <c r="L64" i="11"/>
  <c r="L63" i="11"/>
  <c r="A63" i="11"/>
  <c r="L62" i="11"/>
  <c r="L61" i="11"/>
  <c r="L60" i="11"/>
  <c r="A60" i="11"/>
  <c r="L59" i="11"/>
  <c r="A59" i="11"/>
  <c r="L58" i="11"/>
  <c r="A58" i="11"/>
  <c r="L57" i="11"/>
  <c r="L56" i="11"/>
  <c r="L55" i="11"/>
  <c r="L54" i="11"/>
  <c r="L53" i="11"/>
  <c r="L52" i="11"/>
  <c r="A52" i="11"/>
  <c r="L51" i="11"/>
  <c r="L50" i="11"/>
  <c r="L49" i="11"/>
  <c r="L48" i="11"/>
  <c r="L47" i="11"/>
  <c r="L46" i="11"/>
  <c r="A46" i="11"/>
  <c r="L45" i="11"/>
  <c r="A45" i="11"/>
  <c r="L44" i="11"/>
  <c r="A44" i="11"/>
  <c r="L43" i="11"/>
  <c r="A43" i="11"/>
  <c r="L42" i="11"/>
  <c r="L41" i="11"/>
  <c r="A41" i="11"/>
  <c r="L40" i="11"/>
  <c r="L39" i="11"/>
  <c r="A39" i="11"/>
  <c r="L38" i="11"/>
  <c r="A38" i="11"/>
  <c r="L37" i="11"/>
  <c r="A37" i="11"/>
  <c r="L36" i="11"/>
  <c r="L35" i="11"/>
  <c r="L34" i="11"/>
  <c r="L33" i="11"/>
  <c r="L32" i="11"/>
  <c r="A32" i="11"/>
  <c r="L31" i="11"/>
  <c r="L30" i="11"/>
  <c r="L29" i="11"/>
  <c r="L28" i="11"/>
  <c r="L27" i="11"/>
  <c r="A27" i="11"/>
  <c r="L26" i="11"/>
  <c r="A26" i="11"/>
  <c r="L25" i="11"/>
  <c r="A25" i="11"/>
  <c r="L24" i="11"/>
  <c r="A24" i="11"/>
  <c r="L23" i="11"/>
  <c r="A23" i="11"/>
  <c r="L22" i="11"/>
  <c r="A22" i="11"/>
  <c r="L21" i="11"/>
  <c r="A21" i="11"/>
  <c r="L20" i="11"/>
  <c r="A20" i="11"/>
  <c r="L19" i="11"/>
  <c r="A19" i="11"/>
  <c r="L18" i="11"/>
  <c r="A18" i="11"/>
  <c r="L17" i="11"/>
  <c r="L16" i="11"/>
  <c r="L15" i="11"/>
  <c r="L14" i="11"/>
  <c r="A14" i="11"/>
  <c r="L13" i="11"/>
  <c r="L12" i="11"/>
  <c r="L11" i="11"/>
  <c r="L10" i="11"/>
  <c r="A10" i="11"/>
  <c r="L9" i="11"/>
  <c r="A9" i="11"/>
  <c r="L8" i="11"/>
  <c r="A8" i="11"/>
  <c r="L7" i="11"/>
  <c r="A7" i="11"/>
  <c r="L6" i="11"/>
  <c r="A6" i="11"/>
  <c r="L5" i="11"/>
  <c r="A5" i="11"/>
  <c r="L4" i="11"/>
  <c r="A4" i="11"/>
  <c r="L3" i="11"/>
  <c r="A3" i="11"/>
  <c r="G171" i="10"/>
  <c r="A171" i="10"/>
  <c r="G2" i="10"/>
  <c r="A170" i="10"/>
  <c r="G162" i="10"/>
  <c r="A169" i="10"/>
  <c r="G161" i="10"/>
  <c r="A168" i="10"/>
  <c r="G163" i="10"/>
  <c r="A167" i="10"/>
  <c r="G170" i="10"/>
  <c r="A166" i="10"/>
  <c r="G169" i="10"/>
  <c r="A165" i="10"/>
  <c r="G160" i="10"/>
  <c r="G159" i="10"/>
  <c r="G158" i="10"/>
  <c r="G157" i="10"/>
  <c r="G156" i="10"/>
  <c r="G155" i="10"/>
  <c r="G154" i="10"/>
  <c r="G153" i="10"/>
  <c r="G152" i="10"/>
  <c r="A156" i="10"/>
  <c r="G151" i="10"/>
  <c r="G150" i="10"/>
  <c r="G149" i="10"/>
  <c r="G148" i="10"/>
  <c r="G147" i="10"/>
  <c r="G146" i="10"/>
  <c r="G145" i="10"/>
  <c r="G144" i="10"/>
  <c r="G143" i="10"/>
  <c r="A147" i="10"/>
  <c r="G168" i="10"/>
  <c r="A146" i="10"/>
  <c r="G142" i="10"/>
  <c r="G141" i="10"/>
  <c r="G140" i="10"/>
  <c r="G139" i="10"/>
  <c r="G138" i="10"/>
  <c r="G137" i="10"/>
  <c r="A140" i="10"/>
  <c r="G119" i="10"/>
  <c r="G118" i="10"/>
  <c r="G117" i="10"/>
  <c r="G116" i="10"/>
  <c r="G115" i="10"/>
  <c r="G114" i="10"/>
  <c r="A134" i="10"/>
  <c r="G136" i="10"/>
  <c r="A133" i="10"/>
  <c r="G113" i="10"/>
  <c r="A132" i="10"/>
  <c r="G135" i="10"/>
  <c r="G134" i="10"/>
  <c r="A130" i="10"/>
  <c r="G112" i="10"/>
  <c r="G111" i="10"/>
  <c r="A128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A115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A102" i="10"/>
  <c r="G120" i="10"/>
  <c r="A101" i="10"/>
  <c r="G97" i="10"/>
  <c r="A100" i="10"/>
  <c r="G167" i="10"/>
  <c r="A99" i="10"/>
  <c r="G96" i="10"/>
  <c r="G95" i="10"/>
  <c r="G94" i="10"/>
  <c r="G93" i="10"/>
  <c r="A95" i="10"/>
  <c r="G85" i="10"/>
  <c r="G84" i="10"/>
  <c r="G83" i="10"/>
  <c r="G82" i="10"/>
  <c r="A91" i="10"/>
  <c r="G74" i="10"/>
  <c r="G73" i="10"/>
  <c r="G72" i="10"/>
  <c r="G71" i="10"/>
  <c r="A87" i="10"/>
  <c r="G92" i="10"/>
  <c r="A86" i="10"/>
  <c r="G81" i="10"/>
  <c r="A85" i="10"/>
  <c r="G70" i="10"/>
  <c r="A84" i="10"/>
  <c r="G91" i="10"/>
  <c r="G90" i="10"/>
  <c r="G89" i="10"/>
  <c r="G88" i="10"/>
  <c r="G87" i="10"/>
  <c r="A79" i="10"/>
  <c r="G80" i="10"/>
  <c r="G79" i="10"/>
  <c r="G78" i="10"/>
  <c r="G77" i="10"/>
  <c r="G76" i="10"/>
  <c r="A74" i="10"/>
  <c r="G69" i="10"/>
  <c r="G68" i="10"/>
  <c r="G67" i="10"/>
  <c r="G66" i="10"/>
  <c r="G65" i="10"/>
  <c r="A69" i="10"/>
  <c r="G86" i="10"/>
  <c r="A68" i="10"/>
  <c r="G75" i="10"/>
  <c r="A67" i="10"/>
  <c r="G64" i="10"/>
  <c r="A66" i="10"/>
  <c r="G166" i="10"/>
  <c r="A65" i="10"/>
  <c r="G63" i="10"/>
  <c r="G62" i="10"/>
  <c r="G61" i="10"/>
  <c r="A62" i="10"/>
  <c r="G52" i="10"/>
  <c r="G51" i="10"/>
  <c r="G50" i="10"/>
  <c r="A59" i="10"/>
  <c r="G60" i="10"/>
  <c r="A58" i="10"/>
  <c r="G49" i="10"/>
  <c r="A57" i="10"/>
  <c r="G59" i="10"/>
  <c r="G58" i="10"/>
  <c r="G57" i="10"/>
  <c r="G56" i="10"/>
  <c r="G55" i="10"/>
  <c r="G54" i="10"/>
  <c r="A51" i="10"/>
  <c r="G48" i="10"/>
  <c r="G47" i="10"/>
  <c r="G46" i="10"/>
  <c r="G45" i="10"/>
  <c r="G44" i="10"/>
  <c r="G43" i="10"/>
  <c r="A45" i="10"/>
  <c r="G53" i="10"/>
  <c r="A44" i="10"/>
  <c r="G42" i="10"/>
  <c r="A43" i="10"/>
  <c r="G165" i="10"/>
  <c r="A42" i="10"/>
  <c r="G41" i="10"/>
  <c r="G40" i="10"/>
  <c r="A40" i="10"/>
  <c r="G32" i="10"/>
  <c r="G31" i="10"/>
  <c r="A38" i="10"/>
  <c r="G39" i="10"/>
  <c r="A37" i="10"/>
  <c r="G30" i="10"/>
  <c r="A36" i="10"/>
  <c r="G38" i="10"/>
  <c r="G37" i="10"/>
  <c r="G36" i="10"/>
  <c r="G35" i="10"/>
  <c r="G34" i="10"/>
  <c r="A31" i="10"/>
  <c r="G29" i="10"/>
  <c r="G28" i="10"/>
  <c r="G27" i="10"/>
  <c r="G26" i="10"/>
  <c r="G25" i="10"/>
  <c r="A26" i="10"/>
  <c r="G33" i="10"/>
  <c r="A25" i="10"/>
  <c r="G24" i="10"/>
  <c r="A24" i="10"/>
  <c r="G164" i="10"/>
  <c r="A23" i="10"/>
  <c r="G23" i="10"/>
  <c r="A22" i="10"/>
  <c r="G16" i="10"/>
  <c r="A21" i="10"/>
  <c r="G9" i="10"/>
  <c r="A20" i="10"/>
  <c r="G22" i="10"/>
  <c r="A19" i="10"/>
  <c r="G15" i="10"/>
  <c r="A18" i="10"/>
  <c r="G8" i="10"/>
  <c r="A17" i="10"/>
  <c r="G21" i="10"/>
  <c r="G20" i="10"/>
  <c r="G19" i="10"/>
  <c r="G18" i="10"/>
  <c r="A13" i="10"/>
  <c r="G14" i="10"/>
  <c r="G13" i="10"/>
  <c r="G12" i="10"/>
  <c r="G11" i="10"/>
  <c r="A9" i="10"/>
  <c r="G7" i="10"/>
  <c r="A8" i="10"/>
  <c r="G6" i="10"/>
  <c r="A7" i="10"/>
  <c r="G5" i="10"/>
  <c r="A6" i="10"/>
  <c r="G4" i="10"/>
  <c r="A5" i="10"/>
  <c r="G17" i="10"/>
  <c r="A4" i="10"/>
  <c r="G10" i="10"/>
  <c r="A3" i="10"/>
  <c r="G3" i="10"/>
  <c r="A2" i="10"/>
  <c r="C25" i="6" l="1"/>
  <c r="C6" i="6"/>
  <c r="C7" i="6"/>
  <c r="C8" i="6"/>
  <c r="H171" i="6"/>
  <c r="C171" i="6"/>
  <c r="H170" i="6"/>
  <c r="C170" i="6"/>
  <c r="H169" i="6"/>
  <c r="C169" i="6"/>
  <c r="H168" i="6"/>
  <c r="C168" i="6"/>
  <c r="H167" i="6"/>
  <c r="C167" i="6"/>
  <c r="H166" i="6"/>
  <c r="C166" i="6"/>
  <c r="H165" i="6"/>
  <c r="C165" i="6"/>
  <c r="H164" i="6"/>
  <c r="H163" i="6"/>
  <c r="H162" i="6"/>
  <c r="H161" i="6"/>
  <c r="H160" i="6"/>
  <c r="H159" i="6"/>
  <c r="H158" i="6"/>
  <c r="H157" i="6"/>
  <c r="H156" i="6"/>
  <c r="C156" i="6"/>
  <c r="H155" i="6"/>
  <c r="H154" i="6"/>
  <c r="H153" i="6"/>
  <c r="H152" i="6"/>
  <c r="H151" i="6"/>
  <c r="H150" i="6"/>
  <c r="H149" i="6"/>
  <c r="H148" i="6"/>
  <c r="H147" i="6"/>
  <c r="C147" i="6"/>
  <c r="H146" i="6"/>
  <c r="C146" i="6"/>
  <c r="H145" i="6"/>
  <c r="H144" i="6"/>
  <c r="H143" i="6"/>
  <c r="H142" i="6"/>
  <c r="H141" i="6"/>
  <c r="H140" i="6"/>
  <c r="C140" i="6"/>
  <c r="H139" i="6"/>
  <c r="H138" i="6"/>
  <c r="H137" i="6"/>
  <c r="H136" i="6"/>
  <c r="H135" i="6"/>
  <c r="H134" i="6"/>
  <c r="C134" i="6"/>
  <c r="H133" i="6"/>
  <c r="C133" i="6"/>
  <c r="H132" i="6"/>
  <c r="C132" i="6"/>
  <c r="H131" i="6"/>
  <c r="H130" i="6"/>
  <c r="C130" i="6"/>
  <c r="H129" i="6"/>
  <c r="H128" i="6"/>
  <c r="C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C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C102" i="6"/>
  <c r="H101" i="6"/>
  <c r="C101" i="6"/>
  <c r="H100" i="6"/>
  <c r="C100" i="6"/>
  <c r="H99" i="6"/>
  <c r="C99" i="6"/>
  <c r="H98" i="6"/>
  <c r="H97" i="6"/>
  <c r="H96" i="6"/>
  <c r="H95" i="6"/>
  <c r="C95" i="6"/>
  <c r="H94" i="6"/>
  <c r="H93" i="6"/>
  <c r="H92" i="6"/>
  <c r="H91" i="6"/>
  <c r="C91" i="6"/>
  <c r="H90" i="6"/>
  <c r="H89" i="6"/>
  <c r="H88" i="6"/>
  <c r="H87" i="6"/>
  <c r="C87" i="6"/>
  <c r="H86" i="6"/>
  <c r="C86" i="6"/>
  <c r="H85" i="6"/>
  <c r="C85" i="6"/>
  <c r="H84" i="6"/>
  <c r="C84" i="6"/>
  <c r="H83" i="6"/>
  <c r="H82" i="6"/>
  <c r="H81" i="6"/>
  <c r="H80" i="6"/>
  <c r="H79" i="6"/>
  <c r="C79" i="6"/>
  <c r="H78" i="6"/>
  <c r="H77" i="6"/>
  <c r="H76" i="6"/>
  <c r="H75" i="6"/>
  <c r="H74" i="6"/>
  <c r="C74" i="6"/>
  <c r="H73" i="6"/>
  <c r="H72" i="6"/>
  <c r="H71" i="6"/>
  <c r="H70" i="6"/>
  <c r="H69" i="6"/>
  <c r="C69" i="6"/>
  <c r="H68" i="6"/>
  <c r="C68" i="6"/>
  <c r="H67" i="6"/>
  <c r="C67" i="6"/>
  <c r="H66" i="6"/>
  <c r="C66" i="6"/>
  <c r="H65" i="6"/>
  <c r="C65" i="6"/>
  <c r="H64" i="6"/>
  <c r="H63" i="6"/>
  <c r="H62" i="6"/>
  <c r="C62" i="6"/>
  <c r="H61" i="6"/>
  <c r="H60" i="6"/>
  <c r="H59" i="6"/>
  <c r="C59" i="6"/>
  <c r="H58" i="6"/>
  <c r="C58" i="6"/>
  <c r="H57" i="6"/>
  <c r="C57" i="6"/>
  <c r="H56" i="6"/>
  <c r="H55" i="6"/>
  <c r="H54" i="6"/>
  <c r="H53" i="6"/>
  <c r="H52" i="6"/>
  <c r="H51" i="6"/>
  <c r="C51" i="6"/>
  <c r="H50" i="6"/>
  <c r="H49" i="6"/>
  <c r="H48" i="6"/>
  <c r="H47" i="6"/>
  <c r="H46" i="6"/>
  <c r="H45" i="6"/>
  <c r="C45" i="6"/>
  <c r="H44" i="6"/>
  <c r="C44" i="6"/>
  <c r="H43" i="6"/>
  <c r="C43" i="6"/>
  <c r="H42" i="6"/>
  <c r="C42" i="6"/>
  <c r="H41" i="6"/>
  <c r="H40" i="6"/>
  <c r="C40" i="6"/>
  <c r="H39" i="6"/>
  <c r="H38" i="6"/>
  <c r="C38" i="6"/>
  <c r="H37" i="6"/>
  <c r="C37" i="6"/>
  <c r="H36" i="6"/>
  <c r="C36" i="6"/>
  <c r="H35" i="6"/>
  <c r="H34" i="6"/>
  <c r="H33" i="6"/>
  <c r="H32" i="6"/>
  <c r="H31" i="6"/>
  <c r="C31" i="6"/>
  <c r="H30" i="6"/>
  <c r="H29" i="6"/>
  <c r="H28" i="6"/>
  <c r="H27" i="6"/>
  <c r="H26" i="6"/>
  <c r="C26" i="6"/>
  <c r="H25" i="6"/>
  <c r="H24" i="6"/>
  <c r="C24" i="6"/>
  <c r="H23" i="6"/>
  <c r="C23" i="6"/>
  <c r="H22" i="6"/>
  <c r="C22" i="6"/>
  <c r="H21" i="6"/>
  <c r="C21" i="6"/>
  <c r="H20" i="6"/>
  <c r="C20" i="6"/>
  <c r="H19" i="6"/>
  <c r="C19" i="6"/>
  <c r="H18" i="6"/>
  <c r="C18" i="6"/>
  <c r="H17" i="6"/>
  <c r="C17" i="6"/>
  <c r="H16" i="6"/>
  <c r="H15" i="6"/>
  <c r="H14" i="6"/>
  <c r="H13" i="6"/>
  <c r="C13" i="6"/>
  <c r="H12" i="6"/>
  <c r="H11" i="6"/>
  <c r="H10" i="6"/>
  <c r="H9" i="6"/>
  <c r="C9" i="6"/>
  <c r="H8" i="6"/>
  <c r="H7" i="6"/>
  <c r="H6" i="6"/>
  <c r="H5" i="6"/>
  <c r="C5" i="6"/>
  <c r="H4" i="6"/>
  <c r="C4" i="6"/>
  <c r="H3" i="6"/>
  <c r="C3" i="6"/>
  <c r="H2" i="6"/>
  <c r="C2" i="6"/>
  <c r="D3" i="4"/>
  <c r="D4" i="4"/>
  <c r="D5" i="4"/>
  <c r="D9" i="4"/>
  <c r="D13" i="4"/>
  <c r="D17" i="4"/>
  <c r="D18" i="4"/>
  <c r="D19" i="4"/>
  <c r="D20" i="4"/>
  <c r="D21" i="4"/>
  <c r="D22" i="4"/>
  <c r="D23" i="4"/>
  <c r="D24" i="4"/>
  <c r="D25" i="4"/>
  <c r="D26" i="4"/>
  <c r="D31" i="4"/>
  <c r="D36" i="4"/>
  <c r="D37" i="4"/>
  <c r="D38" i="4"/>
  <c r="D40" i="4"/>
  <c r="D42" i="4"/>
  <c r="D43" i="4"/>
  <c r="D44" i="4"/>
  <c r="D45" i="4"/>
  <c r="D51" i="4"/>
  <c r="D57" i="4"/>
  <c r="D58" i="4"/>
  <c r="D59" i="4"/>
  <c r="D62" i="4"/>
  <c r="D65" i="4"/>
  <c r="D66" i="4"/>
  <c r="D67" i="4"/>
  <c r="D68" i="4"/>
  <c r="D69" i="4"/>
  <c r="D74" i="4"/>
  <c r="D79" i="4"/>
  <c r="D84" i="4"/>
  <c r="D85" i="4"/>
  <c r="D86" i="4"/>
  <c r="D87" i="4"/>
  <c r="D91" i="4"/>
  <c r="D95" i="4"/>
  <c r="D99" i="4"/>
  <c r="D100" i="4"/>
  <c r="D101" i="4"/>
  <c r="D102" i="4"/>
  <c r="D115" i="4"/>
  <c r="D128" i="4"/>
  <c r="D130" i="4"/>
  <c r="D132" i="4"/>
  <c r="D133" i="4"/>
  <c r="D134" i="4"/>
  <c r="D140" i="4"/>
  <c r="D146" i="4"/>
  <c r="D147" i="4"/>
  <c r="D156" i="4"/>
  <c r="D165" i="4"/>
  <c r="D166" i="4"/>
  <c r="D167" i="4"/>
  <c r="D168" i="4"/>
  <c r="D169" i="4"/>
  <c r="D170" i="4"/>
  <c r="D171" i="4"/>
  <c r="D2" i="4"/>
  <c r="H164" i="4"/>
  <c r="H163" i="4"/>
  <c r="H162" i="4"/>
  <c r="H161" i="4"/>
  <c r="H160" i="4"/>
  <c r="H159" i="4"/>
  <c r="H158" i="4"/>
  <c r="H157" i="4"/>
  <c r="H156" i="4"/>
  <c r="H145" i="4"/>
  <c r="H144" i="4"/>
  <c r="H143" i="4"/>
  <c r="H142" i="4"/>
  <c r="H141" i="4"/>
  <c r="H140" i="4"/>
  <c r="H131" i="4"/>
  <c r="H130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94" i="4"/>
  <c r="H93" i="4"/>
  <c r="H92" i="4"/>
  <c r="H91" i="4"/>
  <c r="H98" i="4"/>
  <c r="H97" i="4"/>
  <c r="H96" i="4"/>
  <c r="H95" i="4"/>
  <c r="H78" i="4"/>
  <c r="H77" i="4"/>
  <c r="H76" i="4"/>
  <c r="H75" i="4"/>
  <c r="H74" i="4"/>
  <c r="H83" i="4"/>
  <c r="H82" i="4"/>
  <c r="H81" i="4"/>
  <c r="H80" i="4"/>
  <c r="H79" i="4"/>
  <c r="H64" i="4"/>
  <c r="H63" i="4"/>
  <c r="H62" i="4"/>
  <c r="H56" i="4"/>
  <c r="H55" i="4"/>
  <c r="H54" i="4"/>
  <c r="H53" i="4"/>
  <c r="H52" i="4"/>
  <c r="H51" i="4"/>
  <c r="H41" i="4"/>
  <c r="H40" i="4"/>
  <c r="H35" i="4"/>
  <c r="H34" i="4"/>
  <c r="H33" i="4"/>
  <c r="H32" i="4"/>
  <c r="H31" i="4"/>
  <c r="H21" i="4"/>
  <c r="H22" i="4"/>
  <c r="H16" i="4"/>
  <c r="H15" i="4"/>
  <c r="H14" i="4"/>
  <c r="H13" i="4"/>
  <c r="H17" i="4"/>
  <c r="H18" i="4"/>
  <c r="H19" i="4"/>
  <c r="H20" i="4"/>
  <c r="H12" i="4"/>
  <c r="H11" i="4"/>
  <c r="H10" i="4"/>
  <c r="H9" i="4"/>
  <c r="H440" i="5"/>
  <c r="I433" i="5"/>
  <c r="H433" i="5"/>
  <c r="I425" i="5"/>
  <c r="H425" i="5"/>
  <c r="I417" i="5"/>
  <c r="H417" i="5"/>
  <c r="H411" i="5"/>
  <c r="I406" i="5"/>
  <c r="I395" i="5"/>
  <c r="H395" i="5"/>
  <c r="I383" i="5"/>
  <c r="H383" i="5"/>
  <c r="I374" i="5"/>
  <c r="H374" i="5"/>
  <c r="H365" i="5"/>
  <c r="I365" i="5"/>
  <c r="H363" i="5"/>
  <c r="I363" i="5"/>
  <c r="H361" i="5"/>
  <c r="I361" i="5"/>
  <c r="I356" i="5"/>
  <c r="H356" i="5"/>
  <c r="I352" i="5"/>
  <c r="H352" i="5"/>
  <c r="I350" i="5"/>
  <c r="H350" i="5"/>
  <c r="I345" i="5"/>
  <c r="H345" i="5"/>
  <c r="I340" i="5"/>
  <c r="H340" i="5"/>
  <c r="I338" i="5"/>
  <c r="H338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1" i="5"/>
  <c r="H41" i="5"/>
  <c r="I40" i="5"/>
  <c r="H40" i="5"/>
  <c r="I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I29" i="5"/>
  <c r="H29" i="5"/>
  <c r="I28" i="5"/>
  <c r="H28" i="5"/>
  <c r="H27" i="5"/>
  <c r="I26" i="5"/>
  <c r="H26" i="5"/>
  <c r="I25" i="5"/>
  <c r="H25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H15" i="5"/>
  <c r="I14" i="5"/>
  <c r="H14" i="5"/>
  <c r="I13" i="5"/>
  <c r="H13" i="5"/>
  <c r="H12" i="5"/>
  <c r="I11" i="5"/>
  <c r="H11" i="5"/>
  <c r="I10" i="5"/>
  <c r="H10" i="5"/>
  <c r="I9" i="5"/>
  <c r="H9" i="5"/>
  <c r="I8" i="5"/>
  <c r="H8" i="5"/>
  <c r="I7" i="5"/>
  <c r="H7" i="5"/>
  <c r="I6" i="5"/>
  <c r="I5" i="5"/>
  <c r="H5" i="5"/>
  <c r="I4" i="5"/>
  <c r="H4" i="5"/>
  <c r="I3" i="5"/>
  <c r="H3" i="5"/>
  <c r="I2" i="5"/>
  <c r="H2" i="5"/>
  <c r="H2" i="4"/>
  <c r="H3" i="4"/>
  <c r="H4" i="4"/>
  <c r="H5" i="4"/>
  <c r="H6" i="4"/>
  <c r="H7" i="4"/>
  <c r="H8" i="4"/>
  <c r="H23" i="4"/>
  <c r="H24" i="4"/>
  <c r="H25" i="4"/>
  <c r="H26" i="4"/>
  <c r="H27" i="4"/>
  <c r="H28" i="4"/>
  <c r="H29" i="4"/>
  <c r="H30" i="4"/>
  <c r="H36" i="4"/>
  <c r="H37" i="4"/>
  <c r="H38" i="4"/>
  <c r="H39" i="4"/>
  <c r="H42" i="4"/>
  <c r="H43" i="4"/>
  <c r="H44" i="4"/>
  <c r="H45" i="4"/>
  <c r="H46" i="4"/>
  <c r="H47" i="4"/>
  <c r="H48" i="4"/>
  <c r="H49" i="4"/>
  <c r="H50" i="4"/>
  <c r="H57" i="4"/>
  <c r="H58" i="4"/>
  <c r="H59" i="4"/>
  <c r="H60" i="4"/>
  <c r="H61" i="4"/>
  <c r="H65" i="4"/>
  <c r="H66" i="4"/>
  <c r="H67" i="4"/>
  <c r="H68" i="4"/>
  <c r="H69" i="4"/>
  <c r="H70" i="4"/>
  <c r="H71" i="4"/>
  <c r="H72" i="4"/>
  <c r="H73" i="4"/>
  <c r="H84" i="4"/>
  <c r="H85" i="4"/>
  <c r="H86" i="4"/>
  <c r="H87" i="4"/>
  <c r="H88" i="4"/>
  <c r="H89" i="4"/>
  <c r="H90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28" i="4"/>
  <c r="H129" i="4"/>
  <c r="H132" i="4"/>
  <c r="H133" i="4"/>
  <c r="H134" i="4"/>
  <c r="H135" i="4"/>
  <c r="H136" i="4"/>
  <c r="H137" i="4"/>
  <c r="H138" i="4"/>
  <c r="H139" i="4"/>
  <c r="H146" i="4"/>
  <c r="H147" i="4"/>
  <c r="H148" i="4"/>
  <c r="H149" i="4"/>
  <c r="H150" i="4"/>
  <c r="H151" i="4"/>
  <c r="H152" i="4"/>
  <c r="H153" i="4"/>
  <c r="H154" i="4"/>
  <c r="H155" i="4"/>
  <c r="H165" i="4"/>
  <c r="H166" i="4"/>
  <c r="H167" i="4"/>
  <c r="H168" i="4"/>
  <c r="H169" i="4"/>
  <c r="H170" i="4"/>
  <c r="H171" i="4"/>
  <c r="F172" i="4"/>
  <c r="H59" i="5" l="1"/>
  <c r="H39" i="5"/>
  <c r="I49" i="5"/>
  <c r="H30" i="5"/>
  <c r="I411" i="5"/>
  <c r="I440" i="5"/>
  <c r="I24" i="5"/>
  <c r="I59" i="5"/>
  <c r="I27" i="5"/>
  <c r="H406" i="5"/>
  <c r="H24" i="5"/>
  <c r="H42" i="5"/>
  <c r="I12" i="5"/>
  <c r="I42" i="5"/>
  <c r="H6" i="5"/>
  <c r="I15" i="5"/>
  <c r="H172" i="4"/>
  <c r="C173" i="4" s="1"/>
</calcChain>
</file>

<file path=xl/sharedStrings.xml><?xml version="1.0" encoding="utf-8"?>
<sst xmlns="http://schemas.openxmlformats.org/spreadsheetml/2006/main" count="81100" uniqueCount="10762">
  <si>
    <t xml:space="preserve"> </t>
    <phoneticPr fontId="1" type="noConversion"/>
  </si>
  <si>
    <t>가용량</t>
    <phoneticPr fontId="1" type="noConversion"/>
  </si>
  <si>
    <t xml:space="preserve">E+ 파생DR POOL </t>
    <phoneticPr fontId="1" type="noConversion"/>
  </si>
  <si>
    <t>00:21</t>
    <phoneticPr fontId="1" type="noConversion"/>
  </si>
  <si>
    <t>미사용</t>
    <phoneticPr fontId="1" type="noConversion"/>
  </si>
  <si>
    <t>1F:0A</t>
    <phoneticPr fontId="8" type="noConversion"/>
  </si>
  <si>
    <t>-</t>
    <phoneticPr fontId="1" type="noConversion"/>
  </si>
  <si>
    <t>1F:09</t>
    <phoneticPr fontId="8" type="noConversion"/>
  </si>
  <si>
    <t>RDMp</t>
    <phoneticPr fontId="8" type="noConversion"/>
  </si>
  <si>
    <t>S-DR-PKSGD-LUN201</t>
  </si>
  <si>
    <t>1F:08</t>
    <phoneticPr fontId="8" type="noConversion"/>
  </si>
  <si>
    <t>S-DR-PKSGD-LUN200</t>
  </si>
  <si>
    <t>vCenter Server Appliance
Widows 관리</t>
    <phoneticPr fontId="1" type="noConversion"/>
  </si>
  <si>
    <t>1D/2D</t>
    <phoneticPr fontId="1" type="noConversion"/>
  </si>
  <si>
    <t>1F:07</t>
    <phoneticPr fontId="8" type="noConversion"/>
  </si>
  <si>
    <t>S-DR-PKSVI-LUN199</t>
  </si>
  <si>
    <t>pkvex1001
pkvex1002</t>
    <phoneticPr fontId="1" type="noConversion"/>
  </si>
  <si>
    <t>1F:06</t>
    <phoneticPr fontId="8" type="noConversion"/>
  </si>
  <si>
    <t>S-DR-RDMP-LUN198-PKMMSBKR</t>
  </si>
  <si>
    <t>1F:05</t>
    <phoneticPr fontId="8" type="noConversion"/>
  </si>
  <si>
    <t>S-DR-RDMP-LUN197-PKMMSBKR</t>
  </si>
  <si>
    <t>0F:14</t>
    <phoneticPr fontId="8" type="noConversion"/>
  </si>
  <si>
    <t>Lock Device</t>
    <phoneticPr fontId="1" type="noConversion"/>
  </si>
  <si>
    <t>0F:13</t>
    <phoneticPr fontId="8" type="noConversion"/>
  </si>
  <si>
    <t>0F:12</t>
    <phoneticPr fontId="8" type="noConversion"/>
  </si>
  <si>
    <t>0:24</t>
    <phoneticPr fontId="8" type="noConversion"/>
  </si>
  <si>
    <t>vg_mscfs03</t>
  </si>
  <si>
    <t>0:23</t>
    <phoneticPr fontId="8" type="noConversion"/>
  </si>
  <si>
    <t>vg_mscfs02</t>
  </si>
  <si>
    <t>0:22</t>
    <phoneticPr fontId="8" type="noConversion"/>
  </si>
  <si>
    <t>vg_mscfs01</t>
  </si>
  <si>
    <t>vg_msfs01</t>
    <phoneticPr fontId="1" type="noConversion"/>
  </si>
  <si>
    <t>0F:11</t>
    <phoneticPr fontId="8" type="noConversion"/>
  </si>
  <si>
    <t>0F:10</t>
    <phoneticPr fontId="8" type="noConversion"/>
  </si>
  <si>
    <t>1B/2B/3B/4B</t>
    <phoneticPr fontId="8" type="noConversion"/>
  </si>
  <si>
    <t>0F:0F</t>
    <phoneticPr fontId="8" type="noConversion"/>
  </si>
  <si>
    <t>pkvex1015
pkvex1020</t>
  </si>
  <si>
    <t>DR 배치/백업</t>
  </si>
  <si>
    <t>1F:04</t>
    <phoneticPr fontId="8" type="noConversion"/>
  </si>
  <si>
    <t>S-DR-RDMP-LUN196-PKFTSDBR</t>
  </si>
  <si>
    <t>11:01</t>
    <phoneticPr fontId="1" type="noConversion"/>
  </si>
  <si>
    <t>VVR_vg_tssys_new</t>
    <phoneticPr fontId="1" type="noConversion"/>
  </si>
  <si>
    <t>VVR_vg_tssys01_02</t>
    <phoneticPr fontId="1" type="noConversion"/>
  </si>
  <si>
    <t>11:00</t>
    <phoneticPr fontId="1" type="noConversion"/>
  </si>
  <si>
    <t>VVR_vg_tssys01_01</t>
    <phoneticPr fontId="1" type="noConversion"/>
  </si>
  <si>
    <t>10:1B</t>
    <phoneticPr fontId="1" type="noConversion"/>
  </si>
  <si>
    <t>vg_tssys02</t>
    <phoneticPr fontId="1" type="noConversion"/>
  </si>
  <si>
    <t>none</t>
    <phoneticPr fontId="1" type="noConversion"/>
  </si>
  <si>
    <t>10:1A</t>
    <phoneticPr fontId="1" type="noConversion"/>
  </si>
  <si>
    <t>vg_tsidx01</t>
    <phoneticPr fontId="1" type="noConversion"/>
  </si>
  <si>
    <t>10:19</t>
    <phoneticPr fontId="1" type="noConversion"/>
  </si>
  <si>
    <t>vg_tsdb01</t>
    <phoneticPr fontId="1" type="noConversion"/>
  </si>
  <si>
    <t>VVR_vg_tsdb01</t>
    <phoneticPr fontId="1" type="noConversion"/>
  </si>
  <si>
    <t>10:17</t>
    <phoneticPr fontId="1" type="noConversion"/>
  </si>
  <si>
    <t>vg_tscfs01</t>
    <phoneticPr fontId="1" type="noConversion"/>
  </si>
  <si>
    <t>VVR_vg_tsidx01</t>
    <phoneticPr fontId="1" type="noConversion"/>
  </si>
  <si>
    <t>10:16</t>
    <phoneticPr fontId="1" type="noConversion"/>
  </si>
  <si>
    <t>vg_ts2fs01</t>
    <phoneticPr fontId="1" type="noConversion"/>
  </si>
  <si>
    <t>VVR_vg_ts2fs01</t>
  </si>
  <si>
    <t>10:15</t>
    <phoneticPr fontId="1" type="noConversion"/>
  </si>
  <si>
    <t>vg_ts1fs01</t>
    <phoneticPr fontId="1" type="noConversion"/>
  </si>
  <si>
    <t>VVR_vg_ts1fs01</t>
  </si>
  <si>
    <t>01:01</t>
    <phoneticPr fontId="1" type="noConversion"/>
  </si>
  <si>
    <t>vg_tssys01_02</t>
    <phoneticPr fontId="1" type="noConversion"/>
  </si>
  <si>
    <t>01:00</t>
    <phoneticPr fontId="1" type="noConversion"/>
  </si>
  <si>
    <t>vg_tssys01</t>
    <phoneticPr fontId="1" type="noConversion"/>
  </si>
  <si>
    <t>vg_tssys01_01</t>
    <phoneticPr fontId="1" type="noConversion"/>
  </si>
  <si>
    <t>0F:0E</t>
    <phoneticPr fontId="8" type="noConversion"/>
  </si>
  <si>
    <t>0F:0D</t>
    <phoneticPr fontId="8" type="noConversion"/>
  </si>
  <si>
    <t>0F:0C</t>
    <phoneticPr fontId="8" type="noConversion"/>
  </si>
  <si>
    <t>0:20</t>
    <phoneticPr fontId="8" type="noConversion"/>
  </si>
  <si>
    <t>vg_tsidx01</t>
  </si>
  <si>
    <t>0:1F</t>
    <phoneticPr fontId="8" type="noConversion"/>
  </si>
  <si>
    <t>0:1E</t>
    <phoneticPr fontId="8" type="noConversion"/>
  </si>
  <si>
    <t>0:1D</t>
    <phoneticPr fontId="8" type="noConversion"/>
  </si>
  <si>
    <t>0:1C</t>
    <phoneticPr fontId="8" type="noConversion"/>
  </si>
  <si>
    <t>vg_tsdb01</t>
  </si>
  <si>
    <t>0:1B</t>
    <phoneticPr fontId="8" type="noConversion"/>
  </si>
  <si>
    <t>0:1A</t>
    <phoneticPr fontId="8" type="noConversion"/>
  </si>
  <si>
    <t>0:25</t>
    <phoneticPr fontId="8" type="noConversion"/>
  </si>
  <si>
    <t>vg_tssys02</t>
    <phoneticPr fontId="8" type="noConversion"/>
  </si>
  <si>
    <t>0:18</t>
    <phoneticPr fontId="8" type="noConversion"/>
  </si>
  <si>
    <t>vg_tscfs01</t>
  </si>
  <si>
    <t>0:17</t>
    <phoneticPr fontId="8" type="noConversion"/>
  </si>
  <si>
    <t>0:16</t>
    <phoneticPr fontId="8" type="noConversion"/>
  </si>
  <si>
    <t>vg_ts2fs01</t>
  </si>
  <si>
    <t>0:15</t>
    <phoneticPr fontId="8" type="noConversion"/>
  </si>
  <si>
    <t>vg_ts1fs01</t>
  </si>
  <si>
    <t>pkvex1007
pkvex1011</t>
  </si>
  <si>
    <t>DR 파생 매매지원DB</t>
  </si>
  <si>
    <t>1F:03</t>
    <phoneticPr fontId="8" type="noConversion"/>
  </si>
  <si>
    <t>S-DR-RDMP-LUN195-PKFTSAPR</t>
  </si>
  <si>
    <t>0F:0B</t>
    <phoneticPr fontId="8" type="noConversion"/>
  </si>
  <si>
    <t>Lock Device</t>
  </si>
  <si>
    <t>10:14</t>
    <phoneticPr fontId="1" type="noConversion"/>
  </si>
  <si>
    <t>vg_tscfs03</t>
    <phoneticPr fontId="1" type="noConversion"/>
  </si>
  <si>
    <t>VVR_vg_tscfs03(제외)</t>
    <phoneticPr fontId="1" type="noConversion"/>
  </si>
  <si>
    <t>10:13</t>
    <phoneticPr fontId="1" type="noConversion"/>
  </si>
  <si>
    <t>vg_tscfs02</t>
    <phoneticPr fontId="1" type="noConversion"/>
  </si>
  <si>
    <t>VVR_vg_tscfs02</t>
  </si>
  <si>
    <t>10:12</t>
    <phoneticPr fontId="1" type="noConversion"/>
  </si>
  <si>
    <t>VVR_vg_tscfs01</t>
  </si>
  <si>
    <t>10:11</t>
    <phoneticPr fontId="1" type="noConversion"/>
  </si>
  <si>
    <t>vg_ts3fs01</t>
    <phoneticPr fontId="1" type="noConversion"/>
  </si>
  <si>
    <t>VVR_vg_ts3fs01</t>
  </si>
  <si>
    <t>10:10</t>
    <phoneticPr fontId="1" type="noConversion"/>
  </si>
  <si>
    <t>10:0F</t>
    <phoneticPr fontId="1" type="noConversion"/>
  </si>
  <si>
    <t>0F:0A</t>
    <phoneticPr fontId="8" type="noConversion"/>
  </si>
  <si>
    <t>0F:09</t>
    <phoneticPr fontId="8" type="noConversion"/>
  </si>
  <si>
    <t>vg_tscfs03</t>
  </si>
  <si>
    <t>vg_tscfs02</t>
  </si>
  <si>
    <t>vg_ts3fs01</t>
  </si>
  <si>
    <t>0:0F</t>
    <phoneticPr fontId="8" type="noConversion"/>
  </si>
  <si>
    <t>pkvex1004
pkvex1008
pkvex1012</t>
  </si>
  <si>
    <t>DR 파생 매매지원</t>
  </si>
  <si>
    <t>1F:02</t>
    <phoneticPr fontId="8" type="noConversion"/>
  </si>
  <si>
    <t>S-DR-RDMP-LUN194-PKFTRAPR</t>
  </si>
  <si>
    <t>10:0E</t>
    <phoneticPr fontId="1" type="noConversion"/>
  </si>
  <si>
    <t>vg_mecfs03</t>
    <phoneticPr fontId="1" type="noConversion"/>
  </si>
  <si>
    <t>VVR_vg_trcfs03(제외)</t>
    <phoneticPr fontId="1" type="noConversion"/>
  </si>
  <si>
    <t>10:0D</t>
    <phoneticPr fontId="1" type="noConversion"/>
  </si>
  <si>
    <t>vg_trcfs02</t>
    <phoneticPr fontId="1" type="noConversion"/>
  </si>
  <si>
    <t>VVR_vg_trcfs02</t>
  </si>
  <si>
    <t>10:0C</t>
    <phoneticPr fontId="1" type="noConversion"/>
  </si>
  <si>
    <t>vg_mecfs01</t>
    <phoneticPr fontId="1" type="noConversion"/>
  </si>
  <si>
    <t>VVR_vg_trcfs01</t>
  </si>
  <si>
    <t>10:0A</t>
    <phoneticPr fontId="1" type="noConversion"/>
  </si>
  <si>
    <t>vg_me2fs01</t>
    <phoneticPr fontId="1" type="noConversion"/>
  </si>
  <si>
    <t>VVR_vg_tr5fs01</t>
  </si>
  <si>
    <t>10:09</t>
    <phoneticPr fontId="1" type="noConversion"/>
  </si>
  <si>
    <t>vg_me1fs01</t>
    <phoneticPr fontId="1" type="noConversion"/>
  </si>
  <si>
    <t>VVR_vg_tr4fs01</t>
  </si>
  <si>
    <t>0F:08</t>
    <phoneticPr fontId="8" type="noConversion"/>
  </si>
  <si>
    <t>0F:07</t>
    <phoneticPr fontId="8" type="noConversion"/>
  </si>
  <si>
    <t>0F:06</t>
    <phoneticPr fontId="8" type="noConversion"/>
  </si>
  <si>
    <t>0:0E</t>
    <phoneticPr fontId="8" type="noConversion"/>
  </si>
  <si>
    <t>vg_mecfs03</t>
  </si>
  <si>
    <t>vg_trcfs03</t>
  </si>
  <si>
    <t>0:0D</t>
    <phoneticPr fontId="8" type="noConversion"/>
  </si>
  <si>
    <t>vg_mecfs02</t>
  </si>
  <si>
    <t>vg_trcfs02</t>
  </si>
  <si>
    <t>0:0C</t>
    <phoneticPr fontId="8" type="noConversion"/>
  </si>
  <si>
    <t>vg_mecfs01</t>
  </si>
  <si>
    <t>vg_trcfs01</t>
  </si>
  <si>
    <t>0:0A</t>
    <phoneticPr fontId="8" type="noConversion"/>
  </si>
  <si>
    <t>vg_me2fs01</t>
  </si>
  <si>
    <t>vg_tr5fs01</t>
    <phoneticPr fontId="1" type="noConversion"/>
  </si>
  <si>
    <t>vg_me1fs01</t>
  </si>
  <si>
    <t>vg_tr4fs01</t>
    <phoneticPr fontId="1" type="noConversion"/>
  </si>
  <si>
    <t>pkvex1005
pkvex1009</t>
  </si>
  <si>
    <t>DR 파생 대량매칭</t>
  </si>
  <si>
    <t>1F:01</t>
    <phoneticPr fontId="8" type="noConversion"/>
  </si>
  <si>
    <t>S-DR-RDMP-LUN193-PKFTRAPR</t>
  </si>
  <si>
    <t>10:08</t>
    <phoneticPr fontId="1" type="noConversion"/>
  </si>
  <si>
    <t>10:07</t>
    <phoneticPr fontId="1" type="noConversion"/>
  </si>
  <si>
    <t>vg_trcfs01</t>
    <phoneticPr fontId="1" type="noConversion"/>
  </si>
  <si>
    <t>10:05</t>
    <phoneticPr fontId="1" type="noConversion"/>
  </si>
  <si>
    <t>vg_tr2fs01</t>
  </si>
  <si>
    <t>10:04</t>
    <phoneticPr fontId="1" type="noConversion"/>
  </si>
  <si>
    <t>vg_tr1fs01</t>
  </si>
  <si>
    <t>0F:05</t>
    <phoneticPr fontId="8" type="noConversion"/>
  </si>
  <si>
    <t>0F:04</t>
    <phoneticPr fontId="8" type="noConversion"/>
  </si>
  <si>
    <t>0F:03</t>
    <phoneticPr fontId="8" type="noConversion"/>
  </si>
  <si>
    <t>pkvex1003
pkvex1013</t>
  </si>
  <si>
    <t>DR 파생 매칭</t>
  </si>
  <si>
    <t>1F:00</t>
    <phoneticPr fontId="8" type="noConversion"/>
  </si>
  <si>
    <t>S-DR-RDMP-LUN192-PKFCHAPR</t>
  </si>
  <si>
    <t>10:03</t>
    <phoneticPr fontId="1" type="noConversion"/>
  </si>
  <si>
    <t>vg_chcfs01</t>
    <phoneticPr fontId="1" type="noConversion"/>
  </si>
  <si>
    <t>VVR_vg_chcfs01</t>
    <phoneticPr fontId="1" type="noConversion"/>
  </si>
  <si>
    <t>10:02</t>
    <phoneticPr fontId="1" type="noConversion"/>
  </si>
  <si>
    <t>vg_ch3fs01</t>
    <phoneticPr fontId="1" type="noConversion"/>
  </si>
  <si>
    <t>VVR_vg_ch3fs01</t>
    <phoneticPr fontId="1" type="noConversion"/>
  </si>
  <si>
    <t>10:01</t>
    <phoneticPr fontId="1" type="noConversion"/>
  </si>
  <si>
    <t>vg_ch2fs01</t>
    <phoneticPr fontId="1" type="noConversion"/>
  </si>
  <si>
    <t>VVR_vg_ch2fs01</t>
    <phoneticPr fontId="1" type="noConversion"/>
  </si>
  <si>
    <t>10:00</t>
    <phoneticPr fontId="1" type="noConversion"/>
  </si>
  <si>
    <t>vg_ch1fs01</t>
    <phoneticPr fontId="1" type="noConversion"/>
  </si>
  <si>
    <t>VVR_vg_ch1fs01</t>
    <phoneticPr fontId="1" type="noConversion"/>
  </si>
  <si>
    <t>0F:02</t>
    <phoneticPr fontId="8" type="noConversion"/>
  </si>
  <si>
    <t>0F:01</t>
    <phoneticPr fontId="8" type="noConversion"/>
  </si>
  <si>
    <t>0F:00</t>
    <phoneticPr fontId="8" type="noConversion"/>
  </si>
  <si>
    <t>1A/2A/3A/4A/1C/2C/3C/4C</t>
    <phoneticPr fontId="8" type="noConversion"/>
  </si>
  <si>
    <t>pkvex1006
pkvex1010
pkvex1014</t>
  </si>
  <si>
    <t>DR 파생 접속</t>
  </si>
  <si>
    <t>사용
Port</t>
    <phoneticPr fontId="1" type="noConversion"/>
  </si>
  <si>
    <t>LUN 
Address</t>
    <phoneticPr fontId="1" type="noConversion"/>
  </si>
  <si>
    <t>LUN name</t>
    <phoneticPr fontId="1" type="noConversion"/>
  </si>
  <si>
    <t>할당량</t>
    <phoneticPr fontId="11" type="noConversion"/>
  </si>
  <si>
    <t>Lun Size</t>
    <phoneticPr fontId="1" type="noConversion"/>
  </si>
  <si>
    <t>LUN수</t>
    <phoneticPr fontId="11" type="noConversion"/>
  </si>
  <si>
    <t>VG명</t>
    <phoneticPr fontId="1" type="noConversion"/>
  </si>
  <si>
    <t>HOSTNAME</t>
  </si>
  <si>
    <t>구분</t>
  </si>
  <si>
    <t>hostname</t>
    <phoneticPr fontId="17" type="noConversion"/>
  </si>
  <si>
    <t>Ower host</t>
    <phoneticPr fontId="1" type="noConversion"/>
  </si>
  <si>
    <t>Total
CPU core</t>
    <phoneticPr fontId="1" type="noConversion"/>
  </si>
  <si>
    <t>Total Hyper
Threading</t>
    <phoneticPr fontId="1" type="noConversion"/>
  </si>
  <si>
    <t>Total
MEM</t>
    <phoneticPr fontId="1" type="noConversion"/>
  </si>
  <si>
    <t>CPU core</t>
    <phoneticPr fontId="1" type="noConversion"/>
  </si>
  <si>
    <t>MEM (GB)</t>
    <phoneticPr fontId="1" type="noConversion"/>
  </si>
  <si>
    <t>Spare
CPU core</t>
    <phoneticPr fontId="1" type="noConversion"/>
  </si>
  <si>
    <t>Spare MEM
(GB)</t>
    <phoneticPr fontId="1" type="noConversion"/>
  </si>
  <si>
    <t>Hypervisor
접속 IP</t>
    <phoneticPr fontId="17" type="noConversion"/>
  </si>
  <si>
    <t>pkvex1001</t>
  </si>
  <si>
    <t>pkvex1002</t>
  </si>
  <si>
    <t>pkmifcmv1</t>
  </si>
  <si>
    <t>pkvex1003</t>
  </si>
  <si>
    <t>pkftrapr1</t>
  </si>
  <si>
    <t>pkstrapi2</t>
  </si>
  <si>
    <t>pkvex1004</t>
  </si>
  <si>
    <t>pkftsapr1</t>
  </si>
  <si>
    <t>pkstsapi1</t>
  </si>
  <si>
    <t>pkvex1005</t>
  </si>
  <si>
    <t>pkftrapr3</t>
  </si>
  <si>
    <t>pkschapi2</t>
  </si>
  <si>
    <t>pkvex1006</t>
  </si>
  <si>
    <t>pkstrapi1</t>
  </si>
  <si>
    <t>pkvex1007</t>
  </si>
  <si>
    <t>pkftsdbr1</t>
  </si>
  <si>
    <t>pkstsdbi1</t>
  </si>
  <si>
    <t>pkvex1008</t>
  </si>
  <si>
    <t>pkftsapr2</t>
  </si>
  <si>
    <t>pkstsapi2</t>
  </si>
  <si>
    <t>pkvex1009</t>
  </si>
  <si>
    <t>pkftrapr4</t>
  </si>
  <si>
    <t>pkschapi3</t>
  </si>
  <si>
    <t>pkvex1010</t>
  </si>
  <si>
    <t>pkfchapr2</t>
  </si>
  <si>
    <t>pkstrapi3</t>
  </si>
  <si>
    <t>pkvex1011</t>
  </si>
  <si>
    <t>pkftsdbr2</t>
  </si>
  <si>
    <t>pkstsdbi2</t>
  </si>
  <si>
    <t>pkvex1012</t>
  </si>
  <si>
    <t>pkftsapr3</t>
  </si>
  <si>
    <t>pkstsapi3</t>
  </si>
  <si>
    <t>pkvex1013</t>
  </si>
  <si>
    <t>pkftrapr2</t>
  </si>
  <si>
    <t>pkschapi1</t>
  </si>
  <si>
    <t>pkvex1014</t>
    <phoneticPr fontId="1" type="noConversion"/>
  </si>
  <si>
    <t>pkfchapr3</t>
  </si>
  <si>
    <t>pkvex1014</t>
  </si>
  <si>
    <t>pkstrapi4</t>
  </si>
  <si>
    <t>pkvex1015</t>
  </si>
  <si>
    <t>pkmmsbkr2</t>
  </si>
  <si>
    <t>pkmmsjsi1</t>
  </si>
  <si>
    <t>pkvex1016</t>
  </si>
  <si>
    <t>pkbchapi3</t>
  </si>
  <si>
    <t>pkcrvapi2</t>
  </si>
  <si>
    <t>pkqtrapi4</t>
  </si>
  <si>
    <t>pkvex1017</t>
  </si>
  <si>
    <t>pkbtrapi3</t>
  </si>
  <si>
    <t>pkcscapi1</t>
  </si>
  <si>
    <t>pkvex1018</t>
  </si>
  <si>
    <t>pkbtrapi1</t>
  </si>
  <si>
    <t>pkceuapi1</t>
  </si>
  <si>
    <t>pkvex1019</t>
  </si>
  <si>
    <t>pkbchapi1</t>
  </si>
  <si>
    <t>pkbtsapi3</t>
  </si>
  <si>
    <t>pkcbnapi2</t>
  </si>
  <si>
    <t>pkvex1020</t>
  </si>
  <si>
    <t>pkmmsbkr1</t>
  </si>
  <si>
    <t>pkmmssmi1</t>
  </si>
  <si>
    <t>pkvex1021</t>
  </si>
  <si>
    <t>pkbtrapi2</t>
  </si>
  <si>
    <t>pkceuapi2</t>
  </si>
  <si>
    <t>pkvex1022</t>
  </si>
  <si>
    <t>pkbtrapi4</t>
  </si>
  <si>
    <t>pkcscapi2</t>
  </si>
  <si>
    <t>pkvex1023</t>
  </si>
  <si>
    <t>pkbtsdbi1</t>
  </si>
  <si>
    <t>pkqtsdbi1</t>
  </si>
  <si>
    <t>pkvex1024</t>
  </si>
  <si>
    <t>pkbtsapi1</t>
  </si>
  <si>
    <t>pkcrdapi1</t>
  </si>
  <si>
    <t>pkqtrapi2</t>
  </si>
  <si>
    <t>pkvex1025</t>
  </si>
  <si>
    <t>pcmapdbd1</t>
  </si>
  <si>
    <t>pkcapdbd1</t>
  </si>
  <si>
    <t>pkcifdbd1</t>
  </si>
  <si>
    <t>pkcpmdbd1</t>
  </si>
  <si>
    <t>pkvex1026</t>
  </si>
  <si>
    <t>pkciuapi2</t>
  </si>
  <si>
    <t>pkqtrapi3</t>
  </si>
  <si>
    <t>pksodapi2</t>
  </si>
  <si>
    <t>pkvex1027</t>
  </si>
  <si>
    <t>pkbtsdbi2</t>
  </si>
  <si>
    <t>pkcrddbi2</t>
  </si>
  <si>
    <t>pkvex1028</t>
  </si>
  <si>
    <t>pkbtsapi2</t>
  </si>
  <si>
    <t>pkcrdapi2</t>
  </si>
  <si>
    <t>pkvex1029</t>
  </si>
  <si>
    <t>pkcrvapi1</t>
  </si>
  <si>
    <t>pkqtrapi1</t>
  </si>
  <si>
    <t>pkvex1030</t>
  </si>
  <si>
    <t>pkcrddbi1</t>
  </si>
  <si>
    <t>pkqtsdbi2</t>
  </si>
  <si>
    <t>pkvex1031</t>
  </si>
  <si>
    <t>pkqchapi3</t>
  </si>
  <si>
    <t>pkqtsapi2</t>
  </si>
  <si>
    <t>pkvex1032</t>
  </si>
  <si>
    <t>pkciuapi1</t>
  </si>
  <si>
    <t>pksodapi1</t>
  </si>
  <si>
    <t>pkvex1033</t>
  </si>
  <si>
    <t>pkqchapi1</t>
  </si>
  <si>
    <t>pkqtsapi1</t>
  </si>
  <si>
    <t>pkvex1034</t>
  </si>
  <si>
    <t>pkbchapi2</t>
  </si>
  <si>
    <t>pkqchapi2</t>
  </si>
  <si>
    <t>pkvex1035</t>
  </si>
  <si>
    <t>pkcbnapi1</t>
  </si>
  <si>
    <t>pkqtsapi3</t>
  </si>
  <si>
    <t>pkvex1036</t>
  </si>
  <si>
    <t>pcmapapd1</t>
  </si>
  <si>
    <t>pkcfwapd1</t>
  </si>
  <si>
    <t>pkcfwapd2</t>
  </si>
  <si>
    <t>pkcfwapd3</t>
  </si>
  <si>
    <t>pkcttapd1</t>
  </si>
  <si>
    <t>pkvex1037</t>
  </si>
  <si>
    <t>pkcifapd1</t>
  </si>
  <si>
    <t>pkcifapd3</t>
  </si>
  <si>
    <t>pkcifapd8</t>
  </si>
  <si>
    <t>pkmifsmi1</t>
  </si>
  <si>
    <t>pkmifsmr1</t>
  </si>
  <si>
    <t>pkcifbkd1</t>
    <phoneticPr fontId="1" type="noConversion"/>
  </si>
  <si>
    <t>pkvex1038</t>
  </si>
  <si>
    <t>pkcapapd1</t>
  </si>
  <si>
    <t>pkcapapd2</t>
  </si>
  <si>
    <t>pkcapapd3</t>
  </si>
  <si>
    <t>pkcttapd2</t>
  </si>
  <si>
    <t>pkvex1039</t>
  </si>
  <si>
    <t>pkcifapd10</t>
  </si>
  <si>
    <t>pkcifapd2</t>
  </si>
  <si>
    <t>pkcifapd4</t>
  </si>
  <si>
    <t>pkcifapd9</t>
  </si>
  <si>
    <t>pkvex2001</t>
  </si>
  <si>
    <t>pkmifsmv2</t>
  </si>
  <si>
    <t>pkvex2002</t>
  </si>
  <si>
    <t>pkmifcmv2</t>
  </si>
  <si>
    <t>pkvex2003</t>
  </si>
  <si>
    <t>pkceuapr1</t>
  </si>
  <si>
    <t>pkceucmr1</t>
  </si>
  <si>
    <t>pkcrvape1</t>
  </si>
  <si>
    <t>pkfodapi1</t>
  </si>
  <si>
    <t>pkvex2004</t>
  </si>
  <si>
    <t>pkcrdapr1</t>
  </si>
  <si>
    <t>pkcrvapi4</t>
  </si>
  <si>
    <t>pkvex2005</t>
  </si>
  <si>
    <t>pkciuapr1</t>
  </si>
  <si>
    <t>pkcrvapi3</t>
  </si>
  <si>
    <t>pkvex2006</t>
  </si>
  <si>
    <t>pkcrddbr2</t>
  </si>
  <si>
    <t>pkqmsdbe1</t>
  </si>
  <si>
    <t>pkvex2007</t>
  </si>
  <si>
    <t>pkmmssmr1</t>
  </si>
  <si>
    <t>pkvex2008</t>
  </si>
  <si>
    <t>pkceuapr2</t>
  </si>
  <si>
    <t>pkceucmr2</t>
  </si>
  <si>
    <t>pkqmsape1</t>
  </si>
  <si>
    <t>pkvex2009</t>
  </si>
  <si>
    <t>pkciuape1</t>
  </si>
  <si>
    <t>pkcrdapr2</t>
  </si>
  <si>
    <t>pkvex2010</t>
  </si>
  <si>
    <t>pkcbnape2</t>
  </si>
  <si>
    <t>pkciuapr2</t>
  </si>
  <si>
    <t>pkvex2011</t>
  </si>
  <si>
    <t>pkcapapd4</t>
  </si>
  <si>
    <t>pkcifapd7</t>
  </si>
  <si>
    <t>pkmifsmi2</t>
  </si>
  <si>
    <t>pkmifsmr2</t>
  </si>
  <si>
    <t>pkvex2012</t>
  </si>
  <si>
    <t>pkcbnape1</t>
  </si>
  <si>
    <t>pkcbnapr2</t>
  </si>
  <si>
    <t>pkvex2013</t>
  </si>
  <si>
    <t>pkfmsdbe1</t>
  </si>
  <si>
    <t>pksmsdbe1</t>
  </si>
  <si>
    <t>pkvex2014</t>
  </si>
  <si>
    <t>pkfmsape1</t>
  </si>
  <si>
    <t>pkmmsbkr3</t>
  </si>
  <si>
    <t>pkvex2015</t>
  </si>
  <si>
    <t>pkcrdape1</t>
  </si>
  <si>
    <t>pkcscapr2</t>
  </si>
  <si>
    <t>pkvex2016</t>
  </si>
  <si>
    <t>pkmmsjse1</t>
  </si>
  <si>
    <t>pkvex2017</t>
  </si>
  <si>
    <t>pkcbnapr1</t>
  </si>
  <si>
    <t>pkceuape1</t>
  </si>
  <si>
    <t>pkvex2018</t>
  </si>
  <si>
    <t>pkmmsbkr4</t>
  </si>
  <si>
    <t>pksmsape1</t>
  </si>
  <si>
    <t>pkvex2019</t>
  </si>
  <si>
    <t>pkcrddbe1</t>
  </si>
  <si>
    <t>pkcrddbr1</t>
  </si>
  <si>
    <t>pkvex2020</t>
  </si>
  <si>
    <t>pkcapapd5</t>
  </si>
  <si>
    <t>pkcifapd5</t>
  </si>
  <si>
    <t>pkcifapd6</t>
  </si>
  <si>
    <t>pkvex2021</t>
  </si>
  <si>
    <t>pkcscape1</t>
  </si>
  <si>
    <t>pkcscapr1</t>
  </si>
  <si>
    <t>pkvex2022</t>
  </si>
  <si>
    <t>pkftsapi1</t>
  </si>
  <si>
    <t>pkstsapr1</t>
  </si>
  <si>
    <t>pkvex2023</t>
  </si>
  <si>
    <t>pkftrapi3</t>
  </si>
  <si>
    <t>pkstrapr3</t>
  </si>
  <si>
    <t>pkvex2024</t>
  </si>
  <si>
    <t>pkfchapi2</t>
  </si>
  <si>
    <t>pkstrapr1</t>
  </si>
  <si>
    <t>pkvex2025</t>
  </si>
  <si>
    <t>pkftrapi1</t>
  </si>
  <si>
    <t>pkschapr1</t>
  </si>
  <si>
    <t>pkvex2026</t>
  </si>
  <si>
    <t>pkftsapi2</t>
  </si>
  <si>
    <t>pkstsapr2</t>
  </si>
  <si>
    <t>pkvex2027</t>
  </si>
  <si>
    <t>pkftrapi4</t>
  </si>
  <si>
    <t>pkstrapr4</t>
  </si>
  <si>
    <t>pkvex2028</t>
  </si>
  <si>
    <t>pkfchapi3</t>
  </si>
  <si>
    <t>pkstrapr2</t>
  </si>
  <si>
    <t>pkvex2029</t>
  </si>
  <si>
    <t>pkftrapi2</t>
  </si>
  <si>
    <t>pkschapr2</t>
  </si>
  <si>
    <t>pkvex2030</t>
  </si>
  <si>
    <t>pkftsdbi1</t>
  </si>
  <si>
    <t>pkstsdbr1</t>
  </si>
  <si>
    <t>pkvex2031</t>
  </si>
  <si>
    <t>pkftsdbi2</t>
  </si>
  <si>
    <t>pkstsdbr2</t>
  </si>
  <si>
    <t>pkvex2032</t>
  </si>
  <si>
    <t>pkftsapi3</t>
  </si>
  <si>
    <t>pkstsapr3</t>
  </si>
  <si>
    <t>pkvex2033</t>
  </si>
  <si>
    <t>pkfchapi1</t>
  </si>
  <si>
    <t>pkschapr3</t>
  </si>
  <si>
    <t>pkvex2034</t>
  </si>
  <si>
    <t>pkqtrapr1</t>
  </si>
  <si>
    <t>pkqtsapr1</t>
  </si>
  <si>
    <t>pkvex2035</t>
  </si>
  <si>
    <t>pkqchape1</t>
  </si>
  <si>
    <t>pkqtrapr3</t>
  </si>
  <si>
    <t>pkvex2036</t>
  </si>
  <si>
    <t>pkqchapr1</t>
  </si>
  <si>
    <t>pkstrape1</t>
  </si>
  <si>
    <t>pkvex2037</t>
  </si>
  <si>
    <t>pkqtsdbr1</t>
  </si>
  <si>
    <t>pkstsdbe1</t>
  </si>
  <si>
    <t>pkvex2038</t>
  </si>
  <si>
    <t>pkqtrapr2</t>
  </si>
  <si>
    <t>pkqtsapr2</t>
  </si>
  <si>
    <t>pkvex2039</t>
  </si>
  <si>
    <t>pkqtrape1</t>
  </si>
  <si>
    <t>pkqtrapr4</t>
  </si>
  <si>
    <t>pkvex2040</t>
  </si>
  <si>
    <t>pkqchapr2</t>
  </si>
  <si>
    <t>pkschape1</t>
  </si>
  <si>
    <t>pkvex2041</t>
  </si>
  <si>
    <t>pkqtsdbe1</t>
  </si>
  <si>
    <t>pkqtsdbr2</t>
  </si>
  <si>
    <t>pkvex2042</t>
  </si>
  <si>
    <t>pkqtsapr3</t>
  </si>
  <si>
    <t>pkstsape1</t>
  </si>
  <si>
    <t>pkvex2043</t>
  </si>
  <si>
    <t>pkqchapr3</t>
  </si>
  <si>
    <t>pkqtsape1</t>
  </si>
  <si>
    <t>pkvex2044</t>
  </si>
  <si>
    <t>pkbtsdbr1</t>
  </si>
  <si>
    <t>pkftsdbe1</t>
  </si>
  <si>
    <t>pkvex2045</t>
  </si>
  <si>
    <t>pkbtsapr1</t>
  </si>
  <si>
    <t>pkftrape1</t>
  </si>
  <si>
    <t>pkvex2046</t>
  </si>
  <si>
    <t>pkbtrapr1</t>
  </si>
  <si>
    <t>pkbtrapr3</t>
  </si>
  <si>
    <t>pkvex2047</t>
  </si>
  <si>
    <t>pkbchapr1</t>
  </si>
  <si>
    <t>pkftsape1</t>
  </si>
  <si>
    <t>pkvex2048</t>
  </si>
  <si>
    <t>pkbtsapr2</t>
  </si>
  <si>
    <t>pkfchape1</t>
  </si>
  <si>
    <t>pkvex2049</t>
  </si>
  <si>
    <t>pkbtrapr2</t>
  </si>
  <si>
    <t>pkbtrapr4</t>
  </si>
  <si>
    <t>pkvex2050</t>
  </si>
  <si>
    <t>pkbchape1</t>
  </si>
  <si>
    <t>pkbchapr2</t>
  </si>
  <si>
    <t>pkvex2051</t>
  </si>
  <si>
    <t>pkbtsdbe1</t>
  </si>
  <si>
    <t>pkbtsdbr2</t>
  </si>
  <si>
    <t>pkvex2052</t>
  </si>
  <si>
    <t>pkbtsape1</t>
  </si>
  <si>
    <t>pkbtsapr3</t>
  </si>
  <si>
    <t>pkvex2053</t>
  </si>
  <si>
    <t>pkbchapr3</t>
  </si>
  <si>
    <t>pkbtrape1</t>
  </si>
  <si>
    <t>pkvex2054</t>
  </si>
  <si>
    <t>pcscsapr1</t>
  </si>
  <si>
    <t>pcseuapr1</t>
  </si>
  <si>
    <t>pcsiuape1</t>
  </si>
  <si>
    <t>pcsiuapi1</t>
  </si>
  <si>
    <t>pkvex2055</t>
  </si>
  <si>
    <t>pcschape1</t>
  </si>
  <si>
    <t>pcscsape1</t>
  </si>
  <si>
    <t>pcscsapr2</t>
  </si>
  <si>
    <t>pcseuapr2</t>
  </si>
  <si>
    <t>pkvex2056</t>
  </si>
  <si>
    <t>pcseuape1</t>
  </si>
  <si>
    <t>pcsiuapi2</t>
  </si>
  <si>
    <t>pkvex2057</t>
  </si>
  <si>
    <t>pcschapi1</t>
  </si>
  <si>
    <t>pcschapr1</t>
  </si>
  <si>
    <t>pcscsapi1</t>
  </si>
  <si>
    <t>pcsiuapr1</t>
  </si>
  <si>
    <t>pkvex2058</t>
  </si>
  <si>
    <t>pcschapi2</t>
  </si>
  <si>
    <t>pcschapr2</t>
  </si>
  <si>
    <t>pcscsapi2</t>
  </si>
  <si>
    <t>pcsiuapr2</t>
  </si>
  <si>
    <t>pkvex2059</t>
  </si>
  <si>
    <t>pcscsdbe1</t>
  </si>
  <si>
    <t>pcscsdbi1</t>
  </si>
  <si>
    <t>pcscsdbr1</t>
  </si>
  <si>
    <t>pkvex2060</t>
  </si>
  <si>
    <t>pcscsdbi2</t>
  </si>
  <si>
    <t>pcscsdbr2</t>
  </si>
  <si>
    <t>pkvex2061</t>
  </si>
  <si>
    <t>pcmchape1</t>
  </si>
  <si>
    <t>pcmchapi1</t>
  </si>
  <si>
    <t>pcmchapi2</t>
  </si>
  <si>
    <t>pcmprape1</t>
  </si>
  <si>
    <t>pcmprapi1</t>
  </si>
  <si>
    <t>pcmprapi2</t>
  </si>
  <si>
    <t>pkvex2062</t>
  </si>
  <si>
    <t>pcmapdbe1</t>
  </si>
  <si>
    <t>pcmapdbi1</t>
  </si>
  <si>
    <t>pcmapdbi2</t>
  </si>
  <si>
    <t>정보가동1</t>
    <phoneticPr fontId="1" type="noConversion"/>
  </si>
  <si>
    <t>kidsapp1</t>
    <phoneticPr fontId="1" type="noConversion"/>
  </si>
  <si>
    <r>
      <rPr>
        <b/>
        <sz val="9"/>
        <color rgb="FF000000"/>
        <rFont val="돋움"/>
        <family val="3"/>
        <charset val="129"/>
      </rPr>
      <t>정보가동</t>
    </r>
    <r>
      <rPr>
        <b/>
        <sz val="9"/>
        <color rgb="FF000000"/>
        <rFont val="Arial monospaced for SAP"/>
        <family val="3"/>
      </rPr>
      <t>2</t>
    </r>
    <phoneticPr fontId="1" type="noConversion"/>
  </si>
  <si>
    <t>kidsapp2</t>
    <phoneticPr fontId="1" type="noConversion"/>
  </si>
  <si>
    <r>
      <rPr>
        <b/>
        <sz val="9"/>
        <color rgb="FF000000"/>
        <rFont val="돋움"/>
        <family val="3"/>
        <charset val="129"/>
      </rPr>
      <t>정보가동</t>
    </r>
    <r>
      <rPr>
        <b/>
        <sz val="9"/>
        <color rgb="FF000000"/>
        <rFont val="Arial monospaced for SAP"/>
        <family val="3"/>
      </rPr>
      <t>3</t>
    </r>
    <phoneticPr fontId="1" type="noConversion"/>
  </si>
  <si>
    <t>kidqapp1</t>
    <phoneticPr fontId="1" type="noConversion"/>
  </si>
  <si>
    <t>kidfapp1</t>
    <phoneticPr fontId="1" type="noConversion"/>
  </si>
  <si>
    <t>kirvapp1</t>
    <phoneticPr fontId="1" type="noConversion"/>
  </si>
  <si>
    <t>kiiddbp1</t>
    <phoneticPr fontId="1" type="noConversion"/>
  </si>
  <si>
    <r>
      <rPr>
        <b/>
        <sz val="9"/>
        <color rgb="FF000000"/>
        <rFont val="돋움"/>
        <family val="3"/>
        <charset val="129"/>
      </rPr>
      <t>정보가동</t>
    </r>
    <r>
      <rPr>
        <b/>
        <sz val="9"/>
        <color rgb="FF000000"/>
        <rFont val="Arial monospaced for SAP"/>
        <family val="3"/>
      </rPr>
      <t>4</t>
    </r>
    <phoneticPr fontId="1" type="noConversion"/>
  </si>
  <si>
    <t>kidqapp2</t>
    <phoneticPr fontId="1" type="noConversion"/>
  </si>
  <si>
    <t>kidfapp2</t>
    <phoneticPr fontId="1" type="noConversion"/>
  </si>
  <si>
    <t>kirvapp2</t>
    <phoneticPr fontId="1" type="noConversion"/>
  </si>
  <si>
    <t>kiiddbp2</t>
    <phoneticPr fontId="1" type="noConversion"/>
  </si>
  <si>
    <r>
      <rPr>
        <b/>
        <sz val="9"/>
        <color rgb="FF000000"/>
        <rFont val="돋움"/>
        <family val="3"/>
        <charset val="129"/>
      </rPr>
      <t>정보가동</t>
    </r>
    <r>
      <rPr>
        <b/>
        <sz val="9"/>
        <color rgb="FF000000"/>
        <rFont val="Arial monospaced for SAP"/>
        <family val="3"/>
      </rPr>
      <t>5</t>
    </r>
    <phoneticPr fontId="1" type="noConversion"/>
  </si>
  <si>
    <t>kiipapp1</t>
    <phoneticPr fontId="1" type="noConversion"/>
  </si>
  <si>
    <r>
      <rPr>
        <b/>
        <sz val="9"/>
        <color rgb="FF000000"/>
        <rFont val="돋움"/>
        <family val="3"/>
        <charset val="129"/>
      </rPr>
      <t>정보가동</t>
    </r>
    <r>
      <rPr>
        <b/>
        <sz val="9"/>
        <color rgb="FF000000"/>
        <rFont val="Arial monospaced for SAP"/>
        <family val="3"/>
      </rPr>
      <t>6</t>
    </r>
    <phoneticPr fontId="1" type="noConversion"/>
  </si>
  <si>
    <t>kiipapp2</t>
    <phoneticPr fontId="1" type="noConversion"/>
  </si>
  <si>
    <t>kimsbkp2</t>
    <phoneticPr fontId="1" type="noConversion"/>
  </si>
  <si>
    <t>kimsjsp2</t>
    <phoneticPr fontId="1" type="noConversion"/>
  </si>
  <si>
    <r>
      <rPr>
        <b/>
        <sz val="9"/>
        <color rgb="FF000000"/>
        <rFont val="돋움"/>
        <family val="3"/>
        <charset val="129"/>
      </rPr>
      <t>정보가동</t>
    </r>
    <r>
      <rPr>
        <b/>
        <sz val="9"/>
        <color rgb="FF000000"/>
        <rFont val="Arial monospaced for SAP"/>
        <family val="3"/>
      </rPr>
      <t>7</t>
    </r>
    <phoneticPr fontId="1" type="noConversion"/>
  </si>
  <si>
    <t>kimsbkp1</t>
    <phoneticPr fontId="1" type="noConversion"/>
  </si>
  <si>
    <t>kimsjsp1</t>
    <phoneticPr fontId="1" type="noConversion"/>
  </si>
  <si>
    <t>kiamdbp1</t>
    <phoneticPr fontId="1" type="noConversion"/>
  </si>
  <si>
    <t>kiamapp1</t>
    <phoneticPr fontId="1" type="noConversion"/>
  </si>
  <si>
    <r>
      <rPr>
        <b/>
        <sz val="9"/>
        <color rgb="FF000000"/>
        <rFont val="돋움"/>
        <family val="3"/>
        <charset val="129"/>
      </rPr>
      <t>정보가동</t>
    </r>
    <r>
      <rPr>
        <b/>
        <sz val="9"/>
        <color rgb="FF000000"/>
        <rFont val="Arial monospaced for SAP"/>
        <family val="3"/>
      </rPr>
      <t>8</t>
    </r>
    <phoneticPr fontId="1" type="noConversion"/>
  </si>
  <si>
    <t>kiiiapp1</t>
    <phoneticPr fontId="1" type="noConversion"/>
  </si>
  <si>
    <t>정보가동9</t>
    <phoneticPr fontId="1" type="noConversion"/>
  </si>
  <si>
    <t>kiiiapp2</t>
    <phoneticPr fontId="1" type="noConversion"/>
  </si>
  <si>
    <t>정보DR1</t>
    <phoneticPr fontId="1" type="noConversion"/>
  </si>
  <si>
    <t>kidsapr1</t>
    <phoneticPr fontId="1" type="noConversion"/>
  </si>
  <si>
    <t>kidqapr1</t>
    <phoneticPr fontId="1" type="noConversion"/>
  </si>
  <si>
    <t>kidfapr1</t>
    <phoneticPr fontId="1" type="noConversion"/>
  </si>
  <si>
    <t>kidsapi1</t>
    <phoneticPr fontId="1" type="noConversion"/>
  </si>
  <si>
    <t>kidqapi1</t>
    <phoneticPr fontId="1" type="noConversion"/>
  </si>
  <si>
    <t>kidfapi1</t>
    <phoneticPr fontId="1" type="noConversion"/>
  </si>
  <si>
    <t>kidsape1</t>
    <phoneticPr fontId="1" type="noConversion"/>
  </si>
  <si>
    <t>kidqape1</t>
    <phoneticPr fontId="1" type="noConversion"/>
  </si>
  <si>
    <t>정보DR2</t>
    <phoneticPr fontId="1" type="noConversion"/>
  </si>
  <si>
    <t>kidsapr2</t>
    <phoneticPr fontId="1" type="noConversion"/>
  </si>
  <si>
    <t>kidqapr2</t>
    <phoneticPr fontId="1" type="noConversion"/>
  </si>
  <si>
    <t>kidfapr2</t>
    <phoneticPr fontId="1" type="noConversion"/>
  </si>
  <si>
    <t>kidsapi2</t>
    <phoneticPr fontId="1" type="noConversion"/>
  </si>
  <si>
    <t>kidqapi2</t>
    <phoneticPr fontId="1" type="noConversion"/>
  </si>
  <si>
    <t>kidfapi2</t>
    <phoneticPr fontId="1" type="noConversion"/>
  </si>
  <si>
    <t>kidfape1</t>
    <phoneticPr fontId="1" type="noConversion"/>
  </si>
  <si>
    <t>kiidapd1</t>
    <phoneticPr fontId="1" type="noConversion"/>
  </si>
  <si>
    <t>정보DR3</t>
    <phoneticPr fontId="1" type="noConversion"/>
  </si>
  <si>
    <t>kiiddbr1</t>
    <phoneticPr fontId="1" type="noConversion"/>
  </si>
  <si>
    <t>kiipapr1</t>
    <phoneticPr fontId="1" type="noConversion"/>
  </si>
  <si>
    <t>kiipapi1</t>
    <phoneticPr fontId="1" type="noConversion"/>
  </si>
  <si>
    <t>kirvapr1</t>
    <phoneticPr fontId="1" type="noConversion"/>
  </si>
  <si>
    <t>kiipape1</t>
    <phoneticPr fontId="1" type="noConversion"/>
  </si>
  <si>
    <t>kirvapi1</t>
    <phoneticPr fontId="1" type="noConversion"/>
  </si>
  <si>
    <t>kiiddbi1</t>
    <phoneticPr fontId="1" type="noConversion"/>
  </si>
  <si>
    <t>kimsbkr1</t>
    <phoneticPr fontId="1" type="noConversion"/>
  </si>
  <si>
    <t>kimsjsr1</t>
    <phoneticPr fontId="1" type="noConversion"/>
  </si>
  <si>
    <t>kiiiapr1</t>
    <phoneticPr fontId="1" type="noConversion"/>
  </si>
  <si>
    <t>kiiiape1</t>
    <phoneticPr fontId="1" type="noConversion"/>
  </si>
  <si>
    <t>정보DR4</t>
    <phoneticPr fontId="1" type="noConversion"/>
  </si>
  <si>
    <t>kiiddbr2</t>
    <phoneticPr fontId="1" type="noConversion"/>
  </si>
  <si>
    <t>kiipapr2</t>
    <phoneticPr fontId="1" type="noConversion"/>
  </si>
  <si>
    <t>kiipapi2</t>
    <phoneticPr fontId="1" type="noConversion"/>
  </si>
  <si>
    <t>kirvapr2</t>
    <phoneticPr fontId="1" type="noConversion"/>
  </si>
  <si>
    <t>kiipapd1</t>
    <phoneticPr fontId="1" type="noConversion"/>
  </si>
  <si>
    <t>kirvapi2</t>
    <phoneticPr fontId="1" type="noConversion"/>
  </si>
  <si>
    <t>kiiddbi2</t>
    <phoneticPr fontId="1" type="noConversion"/>
  </si>
  <si>
    <t>kiiiapr2</t>
    <phoneticPr fontId="1" type="noConversion"/>
  </si>
  <si>
    <t>kiiiapi2</t>
    <phoneticPr fontId="1" type="noConversion"/>
  </si>
  <si>
    <t>kiiiapi1</t>
    <phoneticPr fontId="1" type="noConversion"/>
  </si>
  <si>
    <t>ESXi#1</t>
    <phoneticPr fontId="1" type="noConversion"/>
  </si>
  <si>
    <t>oecddbr1</t>
    <phoneticPr fontId="1" type="noConversion"/>
  </si>
  <si>
    <t>oecddbd1</t>
    <phoneticPr fontId="1" type="noConversion"/>
  </si>
  <si>
    <t>gecddbd1</t>
    <phoneticPr fontId="1" type="noConversion"/>
  </si>
  <si>
    <t>eecddbd1</t>
    <phoneticPr fontId="1" type="noConversion"/>
  </si>
  <si>
    <t>ESXi#2</t>
    <phoneticPr fontId="1" type="noConversion"/>
  </si>
  <si>
    <t>oecddbr2</t>
    <phoneticPr fontId="1" type="noConversion"/>
  </si>
  <si>
    <t>oecddbd2</t>
    <phoneticPr fontId="1" type="noConversion"/>
  </si>
  <si>
    <t>gecddbd2</t>
    <phoneticPr fontId="1" type="noConversion"/>
  </si>
  <si>
    <t>eecddbd2</t>
    <phoneticPr fontId="1" type="noConversion"/>
  </si>
  <si>
    <t>gecddbe1</t>
    <phoneticPr fontId="1" type="noConversion"/>
  </si>
  <si>
    <t>ESXi#3</t>
    <phoneticPr fontId="1" type="noConversion"/>
  </si>
  <si>
    <t>oeiuapr1</t>
    <phoneticPr fontId="1" type="noConversion"/>
  </si>
  <si>
    <t>geiuapr1</t>
    <phoneticPr fontId="1" type="noConversion"/>
  </si>
  <si>
    <t>oeiuapd1</t>
    <phoneticPr fontId="1" type="noConversion"/>
  </si>
  <si>
    <t>geiuapd1</t>
    <phoneticPr fontId="1" type="noConversion"/>
  </si>
  <si>
    <t>eeiuapd1</t>
    <phoneticPr fontId="1" type="noConversion"/>
  </si>
  <si>
    <t>ksmiuapd1</t>
    <phoneticPr fontId="1" type="noConversion"/>
  </si>
  <si>
    <t>kmiuape1</t>
    <phoneticPr fontId="1" type="noConversion"/>
  </si>
  <si>
    <t>ESXi#4</t>
    <phoneticPr fontId="1" type="noConversion"/>
  </si>
  <si>
    <t>oeiuapr2</t>
    <phoneticPr fontId="1" type="noConversion"/>
  </si>
  <si>
    <t>geiuapr2</t>
    <phoneticPr fontId="1" type="noConversion"/>
  </si>
  <si>
    <t>oeiuapd2</t>
    <phoneticPr fontId="1" type="noConversion"/>
  </si>
  <si>
    <t>geiuapd2</t>
    <phoneticPr fontId="1" type="noConversion"/>
  </si>
  <si>
    <t>eeiuapd2</t>
    <phoneticPr fontId="1" type="noConversion"/>
  </si>
  <si>
    <t>ksmiuapd2</t>
    <phoneticPr fontId="1" type="noConversion"/>
  </si>
  <si>
    <t>geiuape1</t>
    <phoneticPr fontId="1" type="noConversion"/>
  </si>
  <si>
    <t>ESXi#5</t>
    <phoneticPr fontId="1" type="noConversion"/>
  </si>
  <si>
    <t>oecdapr1</t>
    <phoneticPr fontId="1" type="noConversion"/>
  </si>
  <si>
    <t>oecdapd1</t>
    <phoneticPr fontId="1" type="noConversion"/>
  </si>
  <si>
    <t>gecdapd1</t>
    <phoneticPr fontId="1" type="noConversion"/>
  </si>
  <si>
    <t>eecdapd1</t>
    <phoneticPr fontId="1" type="noConversion"/>
  </si>
  <si>
    <t>kmcdape1</t>
    <phoneticPr fontId="1" type="noConversion"/>
  </si>
  <si>
    <t>ESXi#6</t>
    <phoneticPr fontId="1" type="noConversion"/>
  </si>
  <si>
    <t>oecdapr2</t>
    <phoneticPr fontId="1" type="noConversion"/>
  </si>
  <si>
    <t>oecdapd2</t>
    <phoneticPr fontId="1" type="noConversion"/>
  </si>
  <si>
    <t>gecdapd2</t>
    <phoneticPr fontId="1" type="noConversion"/>
  </si>
  <si>
    <t>eecdapd2</t>
    <phoneticPr fontId="1" type="noConversion"/>
  </si>
  <si>
    <t>gecdape1</t>
    <phoneticPr fontId="1" type="noConversion"/>
  </si>
  <si>
    <t>pkfchapr1</t>
    <phoneticPr fontId="1" type="noConversion"/>
  </si>
  <si>
    <t>pkfchapr3</t>
    <phoneticPr fontId="1" type="noConversion"/>
  </si>
  <si>
    <t>pkfchapr2</t>
    <phoneticPr fontId="1" type="noConversion"/>
  </si>
  <si>
    <t>pkftrapr1</t>
    <phoneticPr fontId="1" type="noConversion"/>
  </si>
  <si>
    <t>pkftrapr2</t>
    <phoneticPr fontId="1" type="noConversion"/>
  </si>
  <si>
    <t>pkftrapr3</t>
    <phoneticPr fontId="1" type="noConversion"/>
  </si>
  <si>
    <t>pkftrapr4</t>
    <phoneticPr fontId="1" type="noConversion"/>
  </si>
  <si>
    <t>pkftsapr1</t>
    <phoneticPr fontId="1" type="noConversion"/>
  </si>
  <si>
    <t>pkftsapr3</t>
    <phoneticPr fontId="1" type="noConversion"/>
  </si>
  <si>
    <t>pkftsdbr2</t>
    <phoneticPr fontId="1" type="noConversion"/>
  </si>
  <si>
    <t>pkftsdbr1</t>
    <phoneticPr fontId="1" type="noConversion"/>
  </si>
  <si>
    <t>pkmmsbkr2</t>
    <phoneticPr fontId="1" type="noConversion"/>
  </si>
  <si>
    <t>가상화
호스트</t>
    <phoneticPr fontId="1" type="noConversion"/>
  </si>
  <si>
    <t>서버명(Guest)</t>
    <phoneticPr fontId="1" type="noConversion"/>
  </si>
  <si>
    <t>pkmifsmv1</t>
    <phoneticPr fontId="1" type="noConversion"/>
  </si>
  <si>
    <t>pkmmsbkr1</t>
    <phoneticPr fontId="1" type="noConversion"/>
  </si>
  <si>
    <t>pkftsapr2</t>
    <phoneticPr fontId="1" type="noConversion"/>
  </si>
  <si>
    <t>가상화 호스트</t>
  </si>
  <si>
    <t>가상화 호스트</t>
    <phoneticPr fontId="1" type="noConversion"/>
  </si>
  <si>
    <t>가상화호스트 LUN정보</t>
    <phoneticPr fontId="1" type="noConversion"/>
  </si>
  <si>
    <t>LUN NO</t>
    <phoneticPr fontId="1" type="noConversion"/>
  </si>
  <si>
    <t>Size(GB)</t>
    <phoneticPr fontId="1" type="noConversion"/>
  </si>
  <si>
    <t>Location</t>
    <phoneticPr fontId="1" type="noConversion"/>
  </si>
  <si>
    <t>DataStore NO</t>
    <phoneticPr fontId="1" type="noConversion"/>
  </si>
  <si>
    <t>Guest LUN정보</t>
    <phoneticPr fontId="1" type="noConversion"/>
  </si>
  <si>
    <t>LUN  ADDR</t>
    <phoneticPr fontId="1" type="noConversion"/>
  </si>
  <si>
    <t>사용Port</t>
    <phoneticPr fontId="1" type="noConversion"/>
  </si>
  <si>
    <t>가상화서버</t>
    <phoneticPr fontId="1" type="noConversion"/>
  </si>
  <si>
    <t>가상화 호스트</t>
    <phoneticPr fontId="1" type="noConversion"/>
  </si>
  <si>
    <t>WWN</t>
    <phoneticPr fontId="1" type="noConversion"/>
  </si>
  <si>
    <t>HBA</t>
    <phoneticPr fontId="1" type="noConversion"/>
  </si>
  <si>
    <t>스토리지</t>
    <phoneticPr fontId="1" type="noConversion"/>
  </si>
  <si>
    <t>SAN 포트현황(ASIS)</t>
    <phoneticPr fontId="1" type="noConversion"/>
  </si>
  <si>
    <t>STORAGE</t>
    <phoneticPr fontId="1" type="noConversion"/>
  </si>
  <si>
    <t>Alias</t>
    <phoneticPr fontId="1" type="noConversion"/>
  </si>
  <si>
    <t>Target Alias</t>
    <phoneticPr fontId="1" type="noConversion"/>
  </si>
  <si>
    <t>WWN1</t>
    <phoneticPr fontId="1" type="noConversion"/>
  </si>
  <si>
    <t>Name</t>
    <phoneticPr fontId="1" type="noConversion"/>
  </si>
  <si>
    <t>디바이스</t>
    <phoneticPr fontId="1" type="noConversion"/>
  </si>
  <si>
    <t>경로</t>
    <phoneticPr fontId="1" type="noConversion"/>
  </si>
  <si>
    <t>HOST</t>
    <phoneticPr fontId="1" type="noConversion"/>
  </si>
  <si>
    <t>Port</t>
    <phoneticPr fontId="1" type="noConversion"/>
  </si>
  <si>
    <t>Volum Manager (Veritas)</t>
    <phoneticPr fontId="1" type="noConversion"/>
  </si>
  <si>
    <t>SAN Switch Zone</t>
    <phoneticPr fontId="1" type="noConversion"/>
  </si>
  <si>
    <t>0000</t>
  </si>
  <si>
    <t>vg_ch1fs01</t>
  </si>
  <si>
    <t>0001</t>
  </si>
  <si>
    <t>vg_ch2fs01</t>
  </si>
  <si>
    <t>0002</t>
  </si>
  <si>
    <t>vg_ch3fs01</t>
  </si>
  <si>
    <t>0003</t>
  </si>
  <si>
    <t>vg_chcfs01</t>
  </si>
  <si>
    <t>0004</t>
  </si>
  <si>
    <t>0005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</si>
  <si>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</si>
  <si>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</si>
  <si>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</si>
  <si>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</si>
  <si>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</si>
  <si>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</si>
  <si>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</si>
  <si>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</si>
  <si>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</si>
  <si>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</si>
  <si>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</si>
  <si>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</si>
  <si>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0020</t>
  </si>
  <si>
    <t>0021</t>
  </si>
  <si>
    <t>vg_ms1fs01</t>
  </si>
  <si>
    <t>0022</t>
  </si>
  <si>
    <t>0023</t>
  </si>
  <si>
    <t>0024</t>
  </si>
  <si>
    <t>0025</t>
  </si>
  <si>
    <t>vg_tssys02</t>
  </si>
  <si>
    <t>0100</t>
    <phoneticPr fontId="1" type="noConversion"/>
  </si>
  <si>
    <t>vg_tssys_new</t>
  </si>
  <si>
    <t>0101</t>
    <phoneticPr fontId="1" type="noConversion"/>
  </si>
  <si>
    <t>lock</t>
  </si>
  <si>
    <t>1000</t>
  </si>
  <si>
    <t>1001</t>
  </si>
  <si>
    <t>1002</t>
  </si>
  <si>
    <t>1003</t>
  </si>
  <si>
    <t>1004</t>
  </si>
  <si>
    <t>1005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</si>
  <si>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</si>
  <si>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</si>
  <si>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</si>
  <si>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</si>
  <si>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</si>
  <si>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</si>
  <si>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</si>
  <si>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</si>
  <si>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</si>
  <si>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</si>
  <si>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</si>
  <si>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</si>
  <si>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1100</t>
  </si>
  <si>
    <t>VVR_vg_tssys_new</t>
  </si>
  <si>
    <t>1101</t>
  </si>
  <si>
    <t>RDMP</t>
  </si>
  <si>
    <t>-</t>
  </si>
  <si>
    <t xml:space="preserve">pkfchapr1
</t>
  </si>
  <si>
    <t>vg_ch1fs01</t>
    <phoneticPr fontId="1" type="noConversion"/>
  </si>
  <si>
    <t xml:space="preserve">pkfchapr2
</t>
  </si>
  <si>
    <t>vg_ch2fs01</t>
    <phoneticPr fontId="1" type="noConversion"/>
  </si>
  <si>
    <t xml:space="preserve">pkfchapr3
</t>
  </si>
  <si>
    <t>vg_ch3fs01</t>
    <phoneticPr fontId="1" type="noConversion"/>
  </si>
  <si>
    <t>vg_chcfs01</t>
    <phoneticPr fontId="1" type="noConversion"/>
  </si>
  <si>
    <t>Lock Device</t>
    <phoneticPr fontId="1" type="noConversion"/>
  </si>
  <si>
    <t>0F:00</t>
    <phoneticPr fontId="8" type="noConversion"/>
  </si>
  <si>
    <t>0F:01</t>
    <phoneticPr fontId="8" type="noConversion"/>
  </si>
  <si>
    <t>0F:02</t>
    <phoneticPr fontId="8" type="noConversion"/>
  </si>
  <si>
    <t>VVR_vg_ch1fs01</t>
    <phoneticPr fontId="1" type="noConversion"/>
  </si>
  <si>
    <t>10:00</t>
    <phoneticPr fontId="1" type="noConversion"/>
  </si>
  <si>
    <t>VVR_vg_ch2fs01</t>
    <phoneticPr fontId="1" type="noConversion"/>
  </si>
  <si>
    <t>10:01</t>
    <phoneticPr fontId="1" type="noConversion"/>
  </si>
  <si>
    <t>VVR_vg_ch3fs01</t>
    <phoneticPr fontId="1" type="noConversion"/>
  </si>
  <si>
    <t>10:02</t>
    <phoneticPr fontId="1" type="noConversion"/>
  </si>
  <si>
    <t>VVR_vg_chcfs01</t>
    <phoneticPr fontId="1" type="noConversion"/>
  </si>
  <si>
    <t>10:03</t>
    <phoneticPr fontId="1" type="noConversion"/>
  </si>
  <si>
    <t>RDMp</t>
    <phoneticPr fontId="8" type="noConversion"/>
  </si>
  <si>
    <t>1F:00</t>
    <phoneticPr fontId="8" type="noConversion"/>
  </si>
  <si>
    <t xml:space="preserve">pkftrapr1
</t>
  </si>
  <si>
    <t>vg_me1fs01</t>
    <phoneticPr fontId="1" type="noConversion"/>
  </si>
  <si>
    <t xml:space="preserve">pkftrapr2
</t>
  </si>
  <si>
    <t>vg_me2fs01</t>
    <phoneticPr fontId="1" type="noConversion"/>
  </si>
  <si>
    <t>vg_mecfs01</t>
    <phoneticPr fontId="1" type="noConversion"/>
  </si>
  <si>
    <t>vg_trcfs02</t>
    <phoneticPr fontId="1" type="noConversion"/>
  </si>
  <si>
    <t>vg_mecfs03</t>
    <phoneticPr fontId="1" type="noConversion"/>
  </si>
  <si>
    <t>0F:03</t>
    <phoneticPr fontId="8" type="noConversion"/>
  </si>
  <si>
    <t>0F:04</t>
    <phoneticPr fontId="8" type="noConversion"/>
  </si>
  <si>
    <t>0F:05</t>
    <phoneticPr fontId="8" type="noConversion"/>
  </si>
  <si>
    <t>10:04</t>
    <phoneticPr fontId="1" type="noConversion"/>
  </si>
  <si>
    <t>10:05</t>
    <phoneticPr fontId="1" type="noConversion"/>
  </si>
  <si>
    <t>vg_trcfs01</t>
    <phoneticPr fontId="1" type="noConversion"/>
  </si>
  <si>
    <t>10:07</t>
    <phoneticPr fontId="1" type="noConversion"/>
  </si>
  <si>
    <t>10:08</t>
    <phoneticPr fontId="1" type="noConversion"/>
  </si>
  <si>
    <t>1F:01</t>
    <phoneticPr fontId="8" type="noConversion"/>
  </si>
  <si>
    <t xml:space="preserve">pkftrapr3
</t>
  </si>
  <si>
    <t>vg_tr4fs01</t>
    <phoneticPr fontId="1" type="noConversion"/>
  </si>
  <si>
    <t xml:space="preserve">pkftrapr4
</t>
  </si>
  <si>
    <t>vg_tr5fs01</t>
    <phoneticPr fontId="1" type="noConversion"/>
  </si>
  <si>
    <t>0:0A</t>
    <phoneticPr fontId="8" type="noConversion"/>
  </si>
  <si>
    <t>0:0C</t>
    <phoneticPr fontId="8" type="noConversion"/>
  </si>
  <si>
    <t>0:0D</t>
    <phoneticPr fontId="8" type="noConversion"/>
  </si>
  <si>
    <t>0:0E</t>
    <phoneticPr fontId="8" type="noConversion"/>
  </si>
  <si>
    <t>0F:06</t>
    <phoneticPr fontId="8" type="noConversion"/>
  </si>
  <si>
    <t>0F:07</t>
    <phoneticPr fontId="8" type="noConversion"/>
  </si>
  <si>
    <t>0F:08</t>
    <phoneticPr fontId="8" type="noConversion"/>
  </si>
  <si>
    <t>10:09</t>
    <phoneticPr fontId="1" type="noConversion"/>
  </si>
  <si>
    <t>10:0A</t>
    <phoneticPr fontId="1" type="noConversion"/>
  </si>
  <si>
    <t>10:0C</t>
    <phoneticPr fontId="1" type="noConversion"/>
  </si>
  <si>
    <t>10:0D</t>
    <phoneticPr fontId="1" type="noConversion"/>
  </si>
  <si>
    <t>VVR_vg_trcfs03(제외)</t>
    <phoneticPr fontId="1" type="noConversion"/>
  </si>
  <si>
    <t>10:0E</t>
    <phoneticPr fontId="1" type="noConversion"/>
  </si>
  <si>
    <t>1F:02</t>
    <phoneticPr fontId="8" type="noConversion"/>
  </si>
  <si>
    <t xml:space="preserve">pkftsapr1
</t>
  </si>
  <si>
    <t>0:0F</t>
    <phoneticPr fontId="8" type="noConversion"/>
  </si>
  <si>
    <t xml:space="preserve">pkftsapr2
</t>
  </si>
  <si>
    <t xml:space="preserve">pkftsapr3
</t>
  </si>
  <si>
    <t>0F:09</t>
    <phoneticPr fontId="8" type="noConversion"/>
  </si>
  <si>
    <t>0F:0A</t>
    <phoneticPr fontId="8" type="noConversion"/>
  </si>
  <si>
    <t>vg_ts1fs01</t>
    <phoneticPr fontId="1" type="noConversion"/>
  </si>
  <si>
    <t>10:0F</t>
    <phoneticPr fontId="1" type="noConversion"/>
  </si>
  <si>
    <t>vg_ts2fs01</t>
    <phoneticPr fontId="1" type="noConversion"/>
  </si>
  <si>
    <t>10:10</t>
    <phoneticPr fontId="1" type="noConversion"/>
  </si>
  <si>
    <t>vg_ts3fs01</t>
    <phoneticPr fontId="1" type="noConversion"/>
  </si>
  <si>
    <t>10:11</t>
    <phoneticPr fontId="1" type="noConversion"/>
  </si>
  <si>
    <t>vg_tscfs01</t>
    <phoneticPr fontId="1" type="noConversion"/>
  </si>
  <si>
    <t>10:12</t>
    <phoneticPr fontId="1" type="noConversion"/>
  </si>
  <si>
    <t>vg_tscfs02</t>
    <phoneticPr fontId="1" type="noConversion"/>
  </si>
  <si>
    <t>10:13</t>
    <phoneticPr fontId="1" type="noConversion"/>
  </si>
  <si>
    <t>VVR_vg_tscfs03(제외)</t>
    <phoneticPr fontId="1" type="noConversion"/>
  </si>
  <si>
    <t>vg_tscfs03</t>
    <phoneticPr fontId="1" type="noConversion"/>
  </si>
  <si>
    <t>10:14</t>
    <phoneticPr fontId="1" type="noConversion"/>
  </si>
  <si>
    <t>0F:0B</t>
    <phoneticPr fontId="8" type="noConversion"/>
  </si>
  <si>
    <t>1F:03</t>
    <phoneticPr fontId="8" type="noConversion"/>
  </si>
  <si>
    <t xml:space="preserve">pkftsdbr1
</t>
  </si>
  <si>
    <t>0:15</t>
    <phoneticPr fontId="8" type="noConversion"/>
  </si>
  <si>
    <t xml:space="preserve">pkftsdbr2
</t>
  </si>
  <si>
    <t>0:16</t>
    <phoneticPr fontId="8" type="noConversion"/>
  </si>
  <si>
    <t>0:17</t>
    <phoneticPr fontId="8" type="noConversion"/>
  </si>
  <si>
    <t>0:18</t>
    <phoneticPr fontId="8" type="noConversion"/>
  </si>
  <si>
    <t>vg_tssys02</t>
    <phoneticPr fontId="8" type="noConversion"/>
  </si>
  <si>
    <t>0:25</t>
    <phoneticPr fontId="8" type="noConversion"/>
  </si>
  <si>
    <t>0:1A</t>
    <phoneticPr fontId="8" type="noConversion"/>
  </si>
  <si>
    <t>0:1B</t>
    <phoneticPr fontId="8" type="noConversion"/>
  </si>
  <si>
    <t>0:1C</t>
    <phoneticPr fontId="8" type="noConversion"/>
  </si>
  <si>
    <t>0:1D</t>
    <phoneticPr fontId="8" type="noConversion"/>
  </si>
  <si>
    <t>0:1E</t>
    <phoneticPr fontId="8" type="noConversion"/>
  </si>
  <si>
    <t>0:1F</t>
    <phoneticPr fontId="8" type="noConversion"/>
  </si>
  <si>
    <t>0:20</t>
    <phoneticPr fontId="8" type="noConversion"/>
  </si>
  <si>
    <t>0F:0C</t>
    <phoneticPr fontId="8" type="noConversion"/>
  </si>
  <si>
    <t>0F:0D</t>
    <phoneticPr fontId="8" type="noConversion"/>
  </si>
  <si>
    <t>0F:0E</t>
    <phoneticPr fontId="8" type="noConversion"/>
  </si>
  <si>
    <t>vg_tssys01_01</t>
    <phoneticPr fontId="1" type="noConversion"/>
  </si>
  <si>
    <t>vg_tssys01</t>
    <phoneticPr fontId="1" type="noConversion"/>
  </si>
  <si>
    <t>01:00</t>
    <phoneticPr fontId="1" type="noConversion"/>
  </si>
  <si>
    <t>vg_tssys01_02</t>
    <phoneticPr fontId="1" type="noConversion"/>
  </si>
  <si>
    <t>vg_tssys02</t>
    <phoneticPr fontId="1" type="noConversion"/>
  </si>
  <si>
    <t>01:01</t>
    <phoneticPr fontId="1" type="noConversion"/>
  </si>
  <si>
    <t>10:15</t>
    <phoneticPr fontId="1" type="noConversion"/>
  </si>
  <si>
    <t>10:16</t>
    <phoneticPr fontId="1" type="noConversion"/>
  </si>
  <si>
    <t>VVR_vg_tsidx01</t>
    <phoneticPr fontId="1" type="noConversion"/>
  </si>
  <si>
    <t>10:17</t>
    <phoneticPr fontId="1" type="noConversion"/>
  </si>
  <si>
    <t>VVR_vg_tsdb01</t>
    <phoneticPr fontId="1" type="noConversion"/>
  </si>
  <si>
    <t>vg_tsdb01</t>
    <phoneticPr fontId="1" type="noConversion"/>
  </si>
  <si>
    <t>10:19</t>
    <phoneticPr fontId="1" type="noConversion"/>
  </si>
  <si>
    <t>none</t>
    <phoneticPr fontId="1" type="noConversion"/>
  </si>
  <si>
    <t>vg_tsidx01</t>
    <phoneticPr fontId="1" type="noConversion"/>
  </si>
  <si>
    <t>10:1A</t>
    <phoneticPr fontId="1" type="noConversion"/>
  </si>
  <si>
    <t>10:1B</t>
    <phoneticPr fontId="1" type="noConversion"/>
  </si>
  <si>
    <t>VVR_vg_tssys01_01</t>
    <phoneticPr fontId="1" type="noConversion"/>
  </si>
  <si>
    <t>VVR_vg_tssys_new</t>
    <phoneticPr fontId="1" type="noConversion"/>
  </si>
  <si>
    <t>11:00</t>
    <phoneticPr fontId="1" type="noConversion"/>
  </si>
  <si>
    <t>VVR_vg_tssys01_02</t>
    <phoneticPr fontId="1" type="noConversion"/>
  </si>
  <si>
    <t>11:01</t>
    <phoneticPr fontId="1" type="noConversion"/>
  </si>
  <si>
    <t>1F:04</t>
    <phoneticPr fontId="8" type="noConversion"/>
  </si>
  <si>
    <t>0F:0F</t>
    <phoneticPr fontId="8" type="noConversion"/>
  </si>
  <si>
    <t>0F:10</t>
    <phoneticPr fontId="8" type="noConversion"/>
  </si>
  <si>
    <t>0F:11</t>
    <phoneticPr fontId="8" type="noConversion"/>
  </si>
  <si>
    <t>vg_msfs01</t>
    <phoneticPr fontId="1" type="noConversion"/>
  </si>
  <si>
    <t>0:22</t>
    <phoneticPr fontId="8" type="noConversion"/>
  </si>
  <si>
    <t>0:23</t>
    <phoneticPr fontId="8" type="noConversion"/>
  </si>
  <si>
    <t>0:24</t>
    <phoneticPr fontId="8" type="noConversion"/>
  </si>
  <si>
    <t>0F:12</t>
    <phoneticPr fontId="8" type="noConversion"/>
  </si>
  <si>
    <t>0F:13</t>
    <phoneticPr fontId="8" type="noConversion"/>
  </si>
  <si>
    <t>0F:14</t>
    <phoneticPr fontId="8" type="noConversion"/>
  </si>
  <si>
    <t>1F:05</t>
    <phoneticPr fontId="8" type="noConversion"/>
  </si>
  <si>
    <t>1F:06</t>
    <phoneticPr fontId="8" type="noConversion"/>
  </si>
  <si>
    <t>1F:07</t>
    <phoneticPr fontId="8" type="noConversion"/>
  </si>
  <si>
    <t>1F:08</t>
    <phoneticPr fontId="8" type="noConversion"/>
  </si>
  <si>
    <t>1F:09</t>
    <phoneticPr fontId="8" type="noConversion"/>
  </si>
  <si>
    <t>pkfchapr1/pkfchapr2/pkfchapr3</t>
    <phoneticPr fontId="1" type="noConversion"/>
  </si>
  <si>
    <t>pkftrapr1/pkftrapr2</t>
    <phoneticPr fontId="1" type="noConversion"/>
  </si>
  <si>
    <t>pkftrapr3/pkftrapr4</t>
    <phoneticPr fontId="1" type="noConversion"/>
  </si>
  <si>
    <t>pkftsapr1/pkftsapr2/pkftsapr3</t>
    <phoneticPr fontId="1" type="noConversion"/>
  </si>
  <si>
    <t>pkftsdbr1/pkftsdbr2</t>
    <phoneticPr fontId="1" type="noConversion"/>
  </si>
  <si>
    <t>pkftsdbr1/pkftsdbr2</t>
    <phoneticPr fontId="1" type="noConversion"/>
  </si>
  <si>
    <t>pkftsdbr1/pkftsdbr2</t>
    <phoneticPr fontId="1" type="noConversion"/>
  </si>
  <si>
    <t>pkmmsbkr1/pkmmsbkr2</t>
    <phoneticPr fontId="1" type="noConversion"/>
  </si>
  <si>
    <t>00:00</t>
    <phoneticPr fontId="1" type="noConversion"/>
  </si>
  <si>
    <t>00:01</t>
    <phoneticPr fontId="1" type="noConversion"/>
  </si>
  <si>
    <t>00:02</t>
  </si>
  <si>
    <t>00:03</t>
  </si>
  <si>
    <t>00:04</t>
    <phoneticPr fontId="1" type="noConversion"/>
  </si>
  <si>
    <t>00:05</t>
  </si>
  <si>
    <t>00:07</t>
    <phoneticPr fontId="1" type="noConversion"/>
  </si>
  <si>
    <t>00:08</t>
    <phoneticPr fontId="1" type="noConversion"/>
  </si>
  <si>
    <t>0F:00</t>
    <phoneticPr fontId="8" type="noConversion"/>
  </si>
  <si>
    <t>0F:01</t>
    <phoneticPr fontId="8" type="noConversion"/>
  </si>
  <si>
    <t>0F:02</t>
    <phoneticPr fontId="8" type="noConversion"/>
  </si>
  <si>
    <t>10:00</t>
    <phoneticPr fontId="1" type="noConversion"/>
  </si>
  <si>
    <t>1F:00</t>
    <phoneticPr fontId="8" type="noConversion"/>
  </si>
  <si>
    <t>0F:03</t>
    <phoneticPr fontId="8" type="noConversion"/>
  </si>
  <si>
    <t>0F:04</t>
    <phoneticPr fontId="8" type="noConversion"/>
  </si>
  <si>
    <t>0F:05</t>
    <phoneticPr fontId="8" type="noConversion"/>
  </si>
  <si>
    <t>1F:01</t>
    <phoneticPr fontId="8" type="noConversion"/>
  </si>
  <si>
    <t>00:09</t>
    <phoneticPr fontId="1" type="noConversion"/>
  </si>
  <si>
    <t>00:0A</t>
    <phoneticPr fontId="8" type="noConversion"/>
  </si>
  <si>
    <t>0F00</t>
  </si>
  <si>
    <t>0F01</t>
  </si>
  <si>
    <t>0F02</t>
  </si>
  <si>
    <t>1F00</t>
  </si>
  <si>
    <t>0F03</t>
  </si>
  <si>
    <t>0F04</t>
  </si>
  <si>
    <t>0F05</t>
  </si>
  <si>
    <t>0000</t>
    <phoneticPr fontId="1" type="noConversion"/>
  </si>
  <si>
    <t>0004</t>
    <phoneticPr fontId="1" type="noConversion"/>
  </si>
  <si>
    <t>0007</t>
    <phoneticPr fontId="1" type="noConversion"/>
  </si>
  <si>
    <t>000A</t>
    <phoneticPr fontId="1" type="noConversion"/>
  </si>
  <si>
    <t>000C</t>
    <phoneticPr fontId="1" type="noConversion"/>
  </si>
  <si>
    <t>000D</t>
    <phoneticPr fontId="1" type="noConversion"/>
  </si>
  <si>
    <t>000E</t>
    <phoneticPr fontId="1" type="noConversion"/>
  </si>
  <si>
    <t>0F06</t>
    <phoneticPr fontId="1" type="noConversion"/>
  </si>
  <si>
    <t>0F07</t>
    <phoneticPr fontId="1" type="noConversion"/>
  </si>
  <si>
    <t>0F08</t>
    <phoneticPr fontId="1" type="noConversion"/>
  </si>
  <si>
    <t>1009</t>
    <phoneticPr fontId="1" type="noConversion"/>
  </si>
  <si>
    <t>100A</t>
    <phoneticPr fontId="1" type="noConversion"/>
  </si>
  <si>
    <t>100C</t>
    <phoneticPr fontId="1" type="noConversion"/>
  </si>
  <si>
    <t>1007</t>
    <phoneticPr fontId="1" type="noConversion"/>
  </si>
  <si>
    <t>1005</t>
    <phoneticPr fontId="1" type="noConversion"/>
  </si>
  <si>
    <t>1004</t>
    <phoneticPr fontId="1" type="noConversion"/>
  </si>
  <si>
    <t>1F01</t>
    <phoneticPr fontId="1" type="noConversion"/>
  </si>
  <si>
    <t>0009</t>
    <phoneticPr fontId="1" type="noConversion"/>
  </si>
  <si>
    <t>100D</t>
    <phoneticPr fontId="1" type="noConversion"/>
  </si>
  <si>
    <t>100E</t>
    <phoneticPr fontId="1" type="noConversion"/>
  </si>
  <si>
    <t>1F02</t>
    <phoneticPr fontId="1" type="noConversion"/>
  </si>
  <si>
    <t>000F</t>
    <phoneticPr fontId="1" type="noConversion"/>
  </si>
  <si>
    <t>0010</t>
    <phoneticPr fontId="1" type="noConversion"/>
  </si>
  <si>
    <t>0011</t>
    <phoneticPr fontId="1" type="noConversion"/>
  </si>
  <si>
    <t>0012</t>
    <phoneticPr fontId="1" type="noConversion"/>
  </si>
  <si>
    <t>0013</t>
    <phoneticPr fontId="1" type="noConversion"/>
  </si>
  <si>
    <t>0014</t>
    <phoneticPr fontId="1" type="noConversion"/>
  </si>
  <si>
    <t>0F09</t>
    <phoneticPr fontId="1" type="noConversion"/>
  </si>
  <si>
    <t>0F0A</t>
    <phoneticPr fontId="1" type="noConversion"/>
  </si>
  <si>
    <t>100F</t>
    <phoneticPr fontId="1" type="noConversion"/>
  </si>
  <si>
    <t>1010</t>
    <phoneticPr fontId="1" type="noConversion"/>
  </si>
  <si>
    <t>1011</t>
    <phoneticPr fontId="1" type="noConversion"/>
  </si>
  <si>
    <t>1012</t>
    <phoneticPr fontId="1" type="noConversion"/>
  </si>
  <si>
    <t>1013</t>
    <phoneticPr fontId="1" type="noConversion"/>
  </si>
  <si>
    <t>1014</t>
    <phoneticPr fontId="1" type="noConversion"/>
  </si>
  <si>
    <t>0F0B</t>
    <phoneticPr fontId="1" type="noConversion"/>
  </si>
  <si>
    <t>1F03</t>
    <phoneticPr fontId="1" type="noConversion"/>
  </si>
  <si>
    <t>0015</t>
    <phoneticPr fontId="1" type="noConversion"/>
  </si>
  <si>
    <t>0016</t>
    <phoneticPr fontId="1" type="noConversion"/>
  </si>
  <si>
    <t>0017</t>
    <phoneticPr fontId="1" type="noConversion"/>
  </si>
  <si>
    <t>0018</t>
    <phoneticPr fontId="1" type="noConversion"/>
  </si>
  <si>
    <t>0025</t>
    <phoneticPr fontId="1" type="noConversion"/>
  </si>
  <si>
    <t>001A</t>
    <phoneticPr fontId="1" type="noConversion"/>
  </si>
  <si>
    <t>001B</t>
    <phoneticPr fontId="1" type="noConversion"/>
  </si>
  <si>
    <t>001C</t>
    <phoneticPr fontId="1" type="noConversion"/>
  </si>
  <si>
    <t>001D</t>
    <phoneticPr fontId="1" type="noConversion"/>
  </si>
  <si>
    <t>001E</t>
    <phoneticPr fontId="1" type="noConversion"/>
  </si>
  <si>
    <t>001F</t>
    <phoneticPr fontId="1" type="noConversion"/>
  </si>
  <si>
    <t>0020</t>
    <phoneticPr fontId="1" type="noConversion"/>
  </si>
  <si>
    <t>0F0C</t>
    <phoneticPr fontId="1" type="noConversion"/>
  </si>
  <si>
    <t>0F0D</t>
    <phoneticPr fontId="1" type="noConversion"/>
  </si>
  <si>
    <t>0F0E</t>
    <phoneticPr fontId="1" type="noConversion"/>
  </si>
  <si>
    <t>0100</t>
    <phoneticPr fontId="1" type="noConversion"/>
  </si>
  <si>
    <t>0101</t>
    <phoneticPr fontId="1" type="noConversion"/>
  </si>
  <si>
    <t>1015</t>
    <phoneticPr fontId="1" type="noConversion"/>
  </si>
  <si>
    <t>1016</t>
    <phoneticPr fontId="1" type="noConversion"/>
  </si>
  <si>
    <t>1017</t>
    <phoneticPr fontId="1" type="noConversion"/>
  </si>
  <si>
    <t>1019</t>
    <phoneticPr fontId="1" type="noConversion"/>
  </si>
  <si>
    <t>101A</t>
    <phoneticPr fontId="1" type="noConversion"/>
  </si>
  <si>
    <t>101B</t>
    <phoneticPr fontId="1" type="noConversion"/>
  </si>
  <si>
    <t>1100</t>
    <phoneticPr fontId="1" type="noConversion"/>
  </si>
  <si>
    <t>1101</t>
    <phoneticPr fontId="1" type="noConversion"/>
  </si>
  <si>
    <t>1F04</t>
    <phoneticPr fontId="1" type="noConversion"/>
  </si>
  <si>
    <t>0F0F</t>
    <phoneticPr fontId="1" type="noConversion"/>
  </si>
  <si>
    <t>0F10</t>
    <phoneticPr fontId="1" type="noConversion"/>
  </si>
  <si>
    <t>0F11</t>
    <phoneticPr fontId="1" type="noConversion"/>
  </si>
  <si>
    <t>0022</t>
    <phoneticPr fontId="1" type="noConversion"/>
  </si>
  <si>
    <t>0023</t>
    <phoneticPr fontId="1" type="noConversion"/>
  </si>
  <si>
    <t>0024</t>
    <phoneticPr fontId="1" type="noConversion"/>
  </si>
  <si>
    <t>0F12</t>
    <phoneticPr fontId="1" type="noConversion"/>
  </si>
  <si>
    <t>0F13</t>
    <phoneticPr fontId="1" type="noConversion"/>
  </si>
  <si>
    <t>0F14</t>
    <phoneticPr fontId="1" type="noConversion"/>
  </si>
  <si>
    <t>1F05</t>
    <phoneticPr fontId="1" type="noConversion"/>
  </si>
  <si>
    <t>1F06</t>
    <phoneticPr fontId="1" type="noConversion"/>
  </si>
  <si>
    <t>1F07</t>
    <phoneticPr fontId="1" type="noConversion"/>
  </si>
  <si>
    <t>1F08</t>
    <phoneticPr fontId="1" type="noConversion"/>
  </si>
  <si>
    <t>1F09</t>
    <phoneticPr fontId="1" type="noConversion"/>
  </si>
  <si>
    <t>000A</t>
  </si>
  <si>
    <t>001A</t>
  </si>
  <si>
    <t>100A</t>
  </si>
  <si>
    <t>101A</t>
  </si>
  <si>
    <t>001B</t>
  </si>
  <si>
    <t>101B</t>
  </si>
  <si>
    <t>000C</t>
  </si>
  <si>
    <t>001C</t>
  </si>
  <si>
    <t>100C</t>
  </si>
  <si>
    <t>000D</t>
  </si>
  <si>
    <t>001D</t>
  </si>
  <si>
    <t>100D</t>
  </si>
  <si>
    <t>000E</t>
  </si>
  <si>
    <t>001E</t>
  </si>
  <si>
    <t>100E</t>
  </si>
  <si>
    <t>LUN ID</t>
    <phoneticPr fontId="1" type="noConversion"/>
  </si>
  <si>
    <t>LUN NAME</t>
    <phoneticPr fontId="1" type="noConversion"/>
  </si>
  <si>
    <t>서버명</t>
    <phoneticPr fontId="1" type="noConversion"/>
  </si>
  <si>
    <t>VG 명</t>
    <phoneticPr fontId="1" type="noConversion"/>
  </si>
  <si>
    <t>LUN Name</t>
    <phoneticPr fontId="1" type="noConversion"/>
  </si>
  <si>
    <t>Volume size</t>
    <phoneticPr fontId="1" type="noConversion"/>
  </si>
  <si>
    <t>VSP LUN Size</t>
    <phoneticPr fontId="1" type="noConversion"/>
  </si>
  <si>
    <t>0F:00</t>
    <phoneticPr fontId="8" type="noConversion"/>
  </si>
  <si>
    <t>0F:01</t>
    <phoneticPr fontId="8" type="noConversion"/>
  </si>
  <si>
    <t>0F:02</t>
    <phoneticPr fontId="8" type="noConversion"/>
  </si>
  <si>
    <t>10:00</t>
    <phoneticPr fontId="1" type="noConversion"/>
  </si>
  <si>
    <t>10:01</t>
    <phoneticPr fontId="1" type="noConversion"/>
  </si>
  <si>
    <t>10:02</t>
    <phoneticPr fontId="1" type="noConversion"/>
  </si>
  <si>
    <t>10:03</t>
    <phoneticPr fontId="1" type="noConversion"/>
  </si>
  <si>
    <t>1F:00</t>
    <phoneticPr fontId="8" type="noConversion"/>
  </si>
  <si>
    <t>0F:03</t>
    <phoneticPr fontId="8" type="noConversion"/>
  </si>
  <si>
    <t>0F:04</t>
    <phoneticPr fontId="8" type="noConversion"/>
  </si>
  <si>
    <t>0F:05</t>
    <phoneticPr fontId="8" type="noConversion"/>
  </si>
  <si>
    <t>10:04</t>
    <phoneticPr fontId="1" type="noConversion"/>
  </si>
  <si>
    <t>10:05</t>
    <phoneticPr fontId="1" type="noConversion"/>
  </si>
  <si>
    <t>10:07</t>
    <phoneticPr fontId="1" type="noConversion"/>
  </si>
  <si>
    <t>10:08</t>
    <phoneticPr fontId="1" type="noConversion"/>
  </si>
  <si>
    <t>1F:01</t>
    <phoneticPr fontId="8" type="noConversion"/>
  </si>
  <si>
    <t>0:0A</t>
    <phoneticPr fontId="8" type="noConversion"/>
  </si>
  <si>
    <t>0:0C</t>
    <phoneticPr fontId="8" type="noConversion"/>
  </si>
  <si>
    <t>0:0D</t>
    <phoneticPr fontId="8" type="noConversion"/>
  </si>
  <si>
    <t>0:0E</t>
    <phoneticPr fontId="8" type="noConversion"/>
  </si>
  <si>
    <t>0F:06</t>
    <phoneticPr fontId="8" type="noConversion"/>
  </si>
  <si>
    <t>0F:07</t>
    <phoneticPr fontId="8" type="noConversion"/>
  </si>
  <si>
    <t>0F:08</t>
    <phoneticPr fontId="8" type="noConversion"/>
  </si>
  <si>
    <t>10:09</t>
    <phoneticPr fontId="1" type="noConversion"/>
  </si>
  <si>
    <t>10:0A</t>
    <phoneticPr fontId="1" type="noConversion"/>
  </si>
  <si>
    <t>10:0C</t>
    <phoneticPr fontId="1" type="noConversion"/>
  </si>
  <si>
    <t>10:0D</t>
    <phoneticPr fontId="1" type="noConversion"/>
  </si>
  <si>
    <t>10:0E</t>
    <phoneticPr fontId="1" type="noConversion"/>
  </si>
  <si>
    <t>1F:02</t>
    <phoneticPr fontId="8" type="noConversion"/>
  </si>
  <si>
    <t>0:0F</t>
    <phoneticPr fontId="8" type="noConversion"/>
  </si>
  <si>
    <t>0F:09</t>
    <phoneticPr fontId="8" type="noConversion"/>
  </si>
  <si>
    <t>0F:0A</t>
    <phoneticPr fontId="8" type="noConversion"/>
  </si>
  <si>
    <t>10:0F</t>
    <phoneticPr fontId="1" type="noConversion"/>
  </si>
  <si>
    <t>10:10</t>
    <phoneticPr fontId="1" type="noConversion"/>
  </si>
  <si>
    <t>10:11</t>
    <phoneticPr fontId="1" type="noConversion"/>
  </si>
  <si>
    <t>10:12</t>
    <phoneticPr fontId="1" type="noConversion"/>
  </si>
  <si>
    <t>10:13</t>
    <phoneticPr fontId="1" type="noConversion"/>
  </si>
  <si>
    <t>10:14</t>
    <phoneticPr fontId="1" type="noConversion"/>
  </si>
  <si>
    <t>0F:0B</t>
    <phoneticPr fontId="8" type="noConversion"/>
  </si>
  <si>
    <t>1F:03</t>
    <phoneticPr fontId="8" type="noConversion"/>
  </si>
  <si>
    <t>0:15</t>
    <phoneticPr fontId="8" type="noConversion"/>
  </si>
  <si>
    <t>0:16</t>
    <phoneticPr fontId="8" type="noConversion"/>
  </si>
  <si>
    <t>0:17</t>
    <phoneticPr fontId="8" type="noConversion"/>
  </si>
  <si>
    <t>0:18</t>
    <phoneticPr fontId="8" type="noConversion"/>
  </si>
  <si>
    <t>0:25</t>
    <phoneticPr fontId="8" type="noConversion"/>
  </si>
  <si>
    <t>0:1A</t>
    <phoneticPr fontId="8" type="noConversion"/>
  </si>
  <si>
    <t>0:1B</t>
    <phoneticPr fontId="8" type="noConversion"/>
  </si>
  <si>
    <t>0:1C</t>
    <phoneticPr fontId="8" type="noConversion"/>
  </si>
  <si>
    <t>0:1D</t>
    <phoneticPr fontId="8" type="noConversion"/>
  </si>
  <si>
    <t>0:1E</t>
    <phoneticPr fontId="8" type="noConversion"/>
  </si>
  <si>
    <t>0:1F</t>
    <phoneticPr fontId="8" type="noConversion"/>
  </si>
  <si>
    <t>0:20</t>
    <phoneticPr fontId="8" type="noConversion"/>
  </si>
  <si>
    <t>0F:0C</t>
    <phoneticPr fontId="8" type="noConversion"/>
  </si>
  <si>
    <t>0F:0D</t>
    <phoneticPr fontId="8" type="noConversion"/>
  </si>
  <si>
    <t>0F:0E</t>
    <phoneticPr fontId="8" type="noConversion"/>
  </si>
  <si>
    <t>01:00</t>
    <phoneticPr fontId="1" type="noConversion"/>
  </si>
  <si>
    <t>01:01</t>
    <phoneticPr fontId="1" type="noConversion"/>
  </si>
  <si>
    <t>10:15</t>
    <phoneticPr fontId="1" type="noConversion"/>
  </si>
  <si>
    <t>10:16</t>
    <phoneticPr fontId="1" type="noConversion"/>
  </si>
  <si>
    <t>10:17</t>
    <phoneticPr fontId="1" type="noConversion"/>
  </si>
  <si>
    <t>10:19</t>
    <phoneticPr fontId="1" type="noConversion"/>
  </si>
  <si>
    <t>10:1A</t>
    <phoneticPr fontId="1" type="noConversion"/>
  </si>
  <si>
    <t>10:1B</t>
    <phoneticPr fontId="1" type="noConversion"/>
  </si>
  <si>
    <t>11:00</t>
    <phoneticPr fontId="1" type="noConversion"/>
  </si>
  <si>
    <t>11:01</t>
    <phoneticPr fontId="1" type="noConversion"/>
  </si>
  <si>
    <t>1F:04</t>
    <phoneticPr fontId="8" type="noConversion"/>
  </si>
  <si>
    <t>0F:0F</t>
    <phoneticPr fontId="8" type="noConversion"/>
  </si>
  <si>
    <t>0F:10</t>
    <phoneticPr fontId="8" type="noConversion"/>
  </si>
  <si>
    <t>0F:11</t>
    <phoneticPr fontId="8" type="noConversion"/>
  </si>
  <si>
    <t>0:22</t>
    <phoneticPr fontId="8" type="noConversion"/>
  </si>
  <si>
    <t>0:23</t>
    <phoneticPr fontId="8" type="noConversion"/>
  </si>
  <si>
    <t>0:24</t>
    <phoneticPr fontId="8" type="noConversion"/>
  </si>
  <si>
    <t>0F:12</t>
    <phoneticPr fontId="8" type="noConversion"/>
  </si>
  <si>
    <t>0F:13</t>
    <phoneticPr fontId="8" type="noConversion"/>
  </si>
  <si>
    <t>0F:14</t>
    <phoneticPr fontId="8" type="noConversion"/>
  </si>
  <si>
    <t>1F:05</t>
    <phoneticPr fontId="8" type="noConversion"/>
  </si>
  <si>
    <t>1F:06</t>
    <phoneticPr fontId="8" type="noConversion"/>
  </si>
  <si>
    <t>1F:07</t>
    <phoneticPr fontId="8" type="noConversion"/>
  </si>
  <si>
    <t>1F:08</t>
    <phoneticPr fontId="8" type="noConversion"/>
  </si>
  <si>
    <t>1F:09</t>
    <phoneticPr fontId="8" type="noConversion"/>
  </si>
  <si>
    <t>1F:0A</t>
    <phoneticPr fontId="8" type="noConversion"/>
  </si>
  <si>
    <t>00:21</t>
    <phoneticPr fontId="1" type="noConversion"/>
  </si>
  <si>
    <t>1F0A</t>
  </si>
  <si>
    <t>1F0A</t>
    <phoneticPr fontId="1" type="noConversion"/>
  </si>
  <si>
    <t>0021</t>
    <phoneticPr fontId="1" type="noConversion"/>
  </si>
  <si>
    <t>미사용</t>
    <phoneticPr fontId="1" type="noConversion"/>
  </si>
  <si>
    <t>Vcneter Appliance</t>
    <phoneticPr fontId="1" type="noConversion"/>
  </si>
  <si>
    <t>?</t>
    <phoneticPr fontId="1" type="noConversion"/>
  </si>
  <si>
    <t>?</t>
    <phoneticPr fontId="1" type="noConversion"/>
  </si>
  <si>
    <t>000F</t>
  </si>
  <si>
    <t>001F</t>
  </si>
  <si>
    <t>0F06</t>
  </si>
  <si>
    <t>0F07</t>
  </si>
  <si>
    <t>0F08</t>
  </si>
  <si>
    <t>0F09</t>
  </si>
  <si>
    <t>0F0A</t>
  </si>
  <si>
    <t>0F0B</t>
  </si>
  <si>
    <t>0F0C</t>
  </si>
  <si>
    <t>0F0D</t>
  </si>
  <si>
    <t>0F0E</t>
  </si>
  <si>
    <t>0F0F</t>
  </si>
  <si>
    <t>0F10</t>
  </si>
  <si>
    <t>0F11</t>
  </si>
  <si>
    <t>0F12</t>
  </si>
  <si>
    <t>0F13</t>
  </si>
  <si>
    <t>0F14</t>
  </si>
  <si>
    <t>100F</t>
  </si>
  <si>
    <t>1F01</t>
  </si>
  <si>
    <t>1F02</t>
  </si>
  <si>
    <t>1F03</t>
  </si>
  <si>
    <t>1F04</t>
  </si>
  <si>
    <t>1F05</t>
  </si>
  <si>
    <t>1F06</t>
  </si>
  <si>
    <t>1F07</t>
  </si>
  <si>
    <t>1F08</t>
  </si>
  <si>
    <t>1F09</t>
  </si>
  <si>
    <t>pkftrapr1/pkftrapr2</t>
    <phoneticPr fontId="1" type="noConversion"/>
  </si>
  <si>
    <t>10.145.106.6</t>
  </si>
  <si>
    <t>10.145.106.8</t>
  </si>
  <si>
    <t>10.145.106.9</t>
  </si>
  <si>
    <t>10.145.106.10</t>
  </si>
  <si>
    <t>10.145.106.11</t>
  </si>
  <si>
    <t>10.145.106.12</t>
  </si>
  <si>
    <t>10.145.106.13</t>
  </si>
  <si>
    <t>10.145.106.14</t>
  </si>
  <si>
    <t>10.145.106.15</t>
  </si>
  <si>
    <t>10.145.106.16</t>
  </si>
  <si>
    <t>10.145.106.17</t>
  </si>
  <si>
    <t>10.145.106.18</t>
  </si>
  <si>
    <t>10.145.106.19</t>
  </si>
  <si>
    <t>10.145.106.20</t>
  </si>
  <si>
    <t>10.145.106.21</t>
  </si>
  <si>
    <t>10.145.106.22</t>
  </si>
  <si>
    <t>10.145.106.23</t>
  </si>
  <si>
    <t>10.145.106.24</t>
  </si>
  <si>
    <t>10.145.106.25</t>
  </si>
  <si>
    <t>10.145.106.26</t>
  </si>
  <si>
    <t>10.145.106.27</t>
  </si>
  <si>
    <t>10.145.106.28</t>
  </si>
  <si>
    <t>10.145.106.29</t>
  </si>
  <si>
    <t>10.145.106.30</t>
  </si>
  <si>
    <t>10.145.106.31</t>
  </si>
  <si>
    <t>10.145.106.32</t>
  </si>
  <si>
    <t>10.145.106.33</t>
  </si>
  <si>
    <t>10.145.106.34</t>
  </si>
  <si>
    <t>10.145.106.35</t>
  </si>
  <si>
    <t>10.145.106.36</t>
  </si>
  <si>
    <t>10.145.106.37</t>
  </si>
  <si>
    <t>10.145.106.38</t>
  </si>
  <si>
    <t>10.145.106.39</t>
  </si>
  <si>
    <t>10.145.106.40</t>
  </si>
  <si>
    <t>10.145.106.41</t>
  </si>
  <si>
    <t>Switch</t>
    <phoneticPr fontId="1" type="noConversion"/>
  </si>
  <si>
    <t>IP</t>
    <phoneticPr fontId="1" type="noConversion"/>
  </si>
  <si>
    <t>Target Alias</t>
    <phoneticPr fontId="1" type="noConversion"/>
  </si>
  <si>
    <t>Storage ID</t>
    <phoneticPr fontId="1" type="noConversion"/>
  </si>
  <si>
    <t>10.145.106.1</t>
  </si>
  <si>
    <t>10.145.106.2</t>
  </si>
  <si>
    <t>10.145.106.5</t>
  </si>
  <si>
    <t>10.145.106.7</t>
  </si>
  <si>
    <t>10.146.106.3</t>
  </si>
  <si>
    <t>10.146.106.4</t>
  </si>
  <si>
    <t>10.146.106.42</t>
  </si>
  <si>
    <t>10.146.106.43</t>
  </si>
  <si>
    <t>10.146.106.44</t>
  </si>
  <si>
    <t>10.146.106.45</t>
  </si>
  <si>
    <t>10.146.106.46</t>
  </si>
  <si>
    <t>10.146.106.47</t>
  </si>
  <si>
    <t>10.146.106.48</t>
  </si>
  <si>
    <t>10.146.106.49</t>
  </si>
  <si>
    <t>10.146.106.50</t>
  </si>
  <si>
    <t>10.146.106.51</t>
  </si>
  <si>
    <t>10.146.106.52</t>
  </si>
  <si>
    <t>10.146.106.53</t>
  </si>
  <si>
    <t>10.146.106.54</t>
  </si>
  <si>
    <t>10.146.106.55</t>
  </si>
  <si>
    <t>10.146.106.56</t>
  </si>
  <si>
    <t>10.146.106.57</t>
  </si>
  <si>
    <t>10.146.106.58</t>
  </si>
  <si>
    <t>10.146.106.59</t>
  </si>
  <si>
    <t>10.146.106.60</t>
  </si>
  <si>
    <t>10.146.106.61</t>
  </si>
  <si>
    <t>10.146.106.62</t>
  </si>
  <si>
    <t>10.146.106.63</t>
  </si>
  <si>
    <t>10.146.106.64</t>
  </si>
  <si>
    <t>10.146.106.65</t>
  </si>
  <si>
    <t>10.146.106.66</t>
  </si>
  <si>
    <t>10.146.106.67</t>
  </si>
  <si>
    <t>10.146.106.68</t>
  </si>
  <si>
    <t>10.146.106.69</t>
  </si>
  <si>
    <t>10.146.106.70</t>
  </si>
  <si>
    <t>10.146.106.71</t>
  </si>
  <si>
    <t>10.146.106.72</t>
  </si>
  <si>
    <t>10.146.106.73</t>
  </si>
  <si>
    <t>10.146.106.74</t>
  </si>
  <si>
    <t>10.146.106.75</t>
  </si>
  <si>
    <t>10.146.106.76</t>
  </si>
  <si>
    <t>10.146.106.77</t>
  </si>
  <si>
    <t>10.146.106.78</t>
  </si>
  <si>
    <t>10.146.106.79</t>
  </si>
  <si>
    <t>10.146.106.80</t>
  </si>
  <si>
    <t>10.146.106.81</t>
  </si>
  <si>
    <t>10.146.106.82</t>
  </si>
  <si>
    <t>10.146.106.83</t>
  </si>
  <si>
    <t>10.146.106.84</t>
  </si>
  <si>
    <t>10.146.106.85</t>
  </si>
  <si>
    <t>10.146.106.86</t>
  </si>
  <si>
    <t>10.146.106.87</t>
  </si>
  <si>
    <t>10.146.106.88</t>
  </si>
  <si>
    <t>10.146.106.89</t>
  </si>
  <si>
    <t>10.146.106.90</t>
  </si>
  <si>
    <t>10.146.106.91</t>
  </si>
  <si>
    <t>10.146.106.92</t>
  </si>
  <si>
    <t>10.146.106.93</t>
  </si>
  <si>
    <t>10.146.106.94</t>
  </si>
  <si>
    <t>10.146.106.95</t>
  </si>
  <si>
    <t>10.146.106.96</t>
  </si>
  <si>
    <t>10.146.106.97</t>
  </si>
  <si>
    <t>10.146.106.98</t>
  </si>
  <si>
    <t>10.146.106.99</t>
  </si>
  <si>
    <t>10.146.106.100</t>
  </si>
  <si>
    <t>10.146.106.101</t>
  </si>
  <si>
    <t>B-DR-PKFGD-LUN0-1</t>
  </si>
  <si>
    <t>naa.60060e80166221000001622100001f19</t>
  </si>
  <si>
    <t>B-DR-PKFGD-LUN0-2</t>
  </si>
  <si>
    <t>naa.60060e80166221000001622100001f1a</t>
  </si>
  <si>
    <t>B-DR-PKFVI-LUN0</t>
  </si>
  <si>
    <t>naa.60060e80166221000001622100001f18</t>
  </si>
  <si>
    <t>B-DR-RDMP-LUN011-PCSIUAPR</t>
  </si>
  <si>
    <t>naa.60060e8016622100000162210000a600</t>
  </si>
  <si>
    <t>B-DR-RDMP-LUN019-PCSEUAPR</t>
  </si>
  <si>
    <t>naa.60060e8016622100000162210000a601</t>
  </si>
  <si>
    <t>B-DR-RDMP-LUN029-PCSCHAPR</t>
  </si>
  <si>
    <t>naa.60060e8016622100000162210000a602</t>
  </si>
  <si>
    <t>B-DR-RDMP-LUN038-PCSCSAPR</t>
  </si>
  <si>
    <t>naa.60060e8016622100000162210000a603</t>
  </si>
  <si>
    <t>B-DR-RDMP-LUN067-PCSCSDBR</t>
  </si>
  <si>
    <t>naa.60060e8016622100000162210000a604</t>
  </si>
  <si>
    <t>B-DR-RDMP-LUN192-PKBCHAPR</t>
  </si>
  <si>
    <t>naa.60060e80166221000001622100001f0a</t>
  </si>
  <si>
    <t>B-DR-RDMP-LUN192-PKCSCAPR</t>
  </si>
  <si>
    <t>naa.60060e80166221000001622100001f0f</t>
  </si>
  <si>
    <t>B-DR-RDMP-LUN192-PKFMSBKR</t>
  </si>
  <si>
    <t>naa.60060e80166221000001622100001f15</t>
  </si>
  <si>
    <t>B-DR-RDMP-LUN192-PKQCHAPR</t>
  </si>
  <si>
    <t>naa.60060e80166221000001622100001f05</t>
  </si>
  <si>
    <t>B-DR-RDMP-LUN192-PKSCHAPR</t>
  </si>
  <si>
    <t>naa.60060e80166221000001622100001f00</t>
  </si>
  <si>
    <t>B-DR-RDMP-LUN193-PKBTRAPR</t>
  </si>
  <si>
    <t>naa.60060e80166221000001622100001f0b</t>
  </si>
  <si>
    <t>B-DR-RDMP-LUN193-PKCEUAPR</t>
  </si>
  <si>
    <t>naa.60060e80166221000001622100001f10</t>
  </si>
  <si>
    <t>B-DR-RDMP-LUN193-PKFMSBKR</t>
  </si>
  <si>
    <t>naa.60060e80166221000001622100001f16</t>
  </si>
  <si>
    <t>B-DR-RDMP-LUN193-PKQTRAPR</t>
  </si>
  <si>
    <t>naa.60060e80166221000001622100001f06</t>
  </si>
  <si>
    <t>B-DR-RDMP-LUN193-PKSTRAPR</t>
  </si>
  <si>
    <t>naa.60060e80166221000001622100001f01</t>
  </si>
  <si>
    <t>B-DR-RDMP-LUN194-PKBTRAPR</t>
  </si>
  <si>
    <t>naa.60060e80166221000001622100001f0c</t>
  </si>
  <si>
    <t>B-DR-RDMP-LUN194-PKCIUAPR</t>
  </si>
  <si>
    <t>naa.60060e80166221000001622100001f11</t>
  </si>
  <si>
    <t>B-DR-RDMP-LUN194-PKQTRAPR</t>
  </si>
  <si>
    <t>naa.60060e80166221000001622100001f07</t>
  </si>
  <si>
    <t>B-DR-RDMP-LUN194-PKSTRAPR</t>
  </si>
  <si>
    <t>naa.60060e80166221000001622100001f02</t>
  </si>
  <si>
    <t>B-DR-RDMP-LUN195-PKBTSAPR</t>
  </si>
  <si>
    <t>naa.60060e80166221000001622100001f0d</t>
  </si>
  <si>
    <t>B-DR-RDMP-LUN195-PKCMSSMR</t>
  </si>
  <si>
    <t>naa.60060e80166221000001622100001f1c</t>
  </si>
  <si>
    <t>B-DR-RDMP-LUN195-PKCRDAPR</t>
  </si>
  <si>
    <t>naa.60060e80166221000001622100001f12</t>
  </si>
  <si>
    <t>B-DR-RDMP-LUN195-PKQTSAPR</t>
  </si>
  <si>
    <t>naa.60060e80166221000001622100001f08</t>
  </si>
  <si>
    <t>B-DR-RDMP-LUN195-PKSTSAPR</t>
  </si>
  <si>
    <t>naa.60060e80166221000001622100001f03</t>
  </si>
  <si>
    <t>B-DR-RDMP-LUN196-PKBTSDBR</t>
  </si>
  <si>
    <t>naa.60060e80166221000001622100001f0e</t>
  </si>
  <si>
    <t>B-DR-RDMP-LUN196-PKCBNAPR</t>
  </si>
  <si>
    <t>naa.60060e80166221000001622100001f13</t>
  </si>
  <si>
    <t>B-DR-RDMP-LUN196-PKQTSDBR</t>
  </si>
  <si>
    <t>naa.60060e80166221000001622100001f09</t>
  </si>
  <si>
    <t>B-DR-RDMP-LUN196-PKSTSDBR</t>
  </si>
  <si>
    <t>naa.60060e80166221000001622100001f04</t>
  </si>
  <si>
    <t>B-DR-RDMP-LUN197-PKCRDDBR</t>
  </si>
  <si>
    <t>naa.60060e80166221000001622100001f14</t>
  </si>
  <si>
    <t>B-DR-RDMP-LUN198-PKCEUCMR</t>
  </si>
  <si>
    <t>naa.60060e80166221000001622100001f1b</t>
  </si>
  <si>
    <t>B-TT-PKFGD-LUN0-1</t>
  </si>
  <si>
    <t>naa.60060e80166177000001617700001f24</t>
  </si>
  <si>
    <t>B-TT-PKFGD-LUN0-2</t>
  </si>
  <si>
    <t>naa.60060e80166177000001617700001f25</t>
  </si>
  <si>
    <t>B-TT-RDMP-LUN006-PCSIUAPI</t>
  </si>
  <si>
    <t>naa.60060e80166177000001617700004700</t>
  </si>
  <si>
    <t>B-TT-RDMP-LUN017-PCSCHAPI</t>
  </si>
  <si>
    <t>naa.60060e80166177000001617700004701</t>
  </si>
  <si>
    <t>B-TT-RDMP-LUN027-PCSCSAPI</t>
  </si>
  <si>
    <t>naa.60060e80166177000001617700004702</t>
  </si>
  <si>
    <t>B-TT-RDMP-LUN051-PCSCSDBI</t>
  </si>
  <si>
    <t>naa.60060e80166177000001617700004703</t>
  </si>
  <si>
    <t>B-TT-RDMP-LUN053-PCSIUAPE</t>
  </si>
  <si>
    <t>naa.60060e80166177000001617700004704</t>
  </si>
  <si>
    <t>B-TT-RDMP-LUN055-PCSEUAPE</t>
  </si>
  <si>
    <t>naa.60060e80166177000001617700004705</t>
  </si>
  <si>
    <t>B-TT-RDMP-LUN057-PCSCHAPE</t>
  </si>
  <si>
    <t>naa.60060e80166177000001617700004706</t>
  </si>
  <si>
    <t>B-TT-RDMP-LUN059-PCSCSAPE</t>
  </si>
  <si>
    <t>naa.60060e80166177000001617700004707</t>
  </si>
  <si>
    <t>B-TT-RDMP-LUN084-PCSCSDBE</t>
  </si>
  <si>
    <t>naa.60060e80166177000001617700004708</t>
  </si>
  <si>
    <t>B-TT-RDMP-LUN192-PKBCHAPE</t>
  </si>
  <si>
    <t>naa.60060e80166177000001617700001f0e</t>
  </si>
  <si>
    <t>B-TT-RDMP-LUN192-PKCMSJSE</t>
  </si>
  <si>
    <t>naa.60060e80166177000001617700001f1c</t>
  </si>
  <si>
    <t>B-TT-RDMP-LUN192-PKFCHAPI</t>
  </si>
  <si>
    <t>naa.60060e80166177000001617700001f00</t>
  </si>
  <si>
    <t>B-TT-RDMP-LUN192-PKFRVAPI</t>
  </si>
  <si>
    <t>naa.60060e80166177000001617700001f05</t>
  </si>
  <si>
    <t>B-TT-RDMP-LUN192-PKSCHAPE</t>
  </si>
  <si>
    <t>naa.60060e80166177000001617700001f06</t>
  </si>
  <si>
    <t>B-TT-RDMP-LUN193-PKBTRAPE</t>
  </si>
  <si>
    <t>naa.60060e80166177000001617700001f0f</t>
  </si>
  <si>
    <t>B-TT-RDMP-LUN193-PKCSCAPE</t>
  </si>
  <si>
    <t>naa.60060e80166177000001617700001f16</t>
  </si>
  <si>
    <t>B-TT-RDMP-LUN193-PKFTRAPI</t>
  </si>
  <si>
    <t>naa.60060e80166177000001617700001f01</t>
  </si>
  <si>
    <t>B-TT-RDMP-LUN193-PKSMSAPE</t>
  </si>
  <si>
    <t>naa.60060e80166177000001617700001f1d</t>
  </si>
  <si>
    <t>B-TT-RDMP-LUN193-PKSTRAPE</t>
  </si>
  <si>
    <t>naa.60060e80166177000001617700001f07</t>
  </si>
  <si>
    <t>B-TT-RDMP-LUN194-PKBTSAPE</t>
  </si>
  <si>
    <t>naa.60060e80166177000001617700001f10</t>
  </si>
  <si>
    <t>B-TT-RDMP-LUN194-PKCEUAPE</t>
  </si>
  <si>
    <t>naa.60060e80166177000001617700001f17</t>
  </si>
  <si>
    <t>B-TT-RDMP-LUN194-PKFTRAPI</t>
  </si>
  <si>
    <t>naa.60060e80166177000001617700001f02</t>
  </si>
  <si>
    <t>B-TT-RDMP-LUN194-PKSMSDBE</t>
  </si>
  <si>
    <t>naa.60060e80166177000001617700001f1e</t>
  </si>
  <si>
    <t>B-TT-RDMP-LUN194-PKSTSAPE</t>
  </si>
  <si>
    <t>naa.60060e80166177000001617700001f08</t>
  </si>
  <si>
    <t>B-TT-RDMP-LUN195-PKBTSDBE</t>
  </si>
  <si>
    <t>naa.60060e80166177000001617700001f11</t>
  </si>
  <si>
    <t>B-TT-RDMP-LUN195-PKCIUAPE</t>
  </si>
  <si>
    <t>naa.60060e80166177000001617700001f18</t>
  </si>
  <si>
    <t>B-TT-RDMP-LUN195-PKFMSAPE</t>
  </si>
  <si>
    <t>naa.60060e80166177000001617700001f21</t>
  </si>
  <si>
    <t>B-TT-RDMP-LUN195-PKFTSAPI</t>
  </si>
  <si>
    <t>naa.60060e80166177000001617700001f03</t>
  </si>
  <si>
    <t>B-TT-RDMP-LUN195-PKSTSDBE</t>
  </si>
  <si>
    <t>naa.60060e80166177000001617700001f09</t>
  </si>
  <si>
    <t>B-TT-RDMP-LUN196-PKCRDAPE</t>
  </si>
  <si>
    <t>naa.60060e80166177000001617700001f19</t>
  </si>
  <si>
    <t>B-TT-RDMP-LUN196-PKFCHAPE</t>
  </si>
  <si>
    <t>naa.60060e80166177000001617700001f12</t>
  </si>
  <si>
    <t>B-TT-RDMP-LUN196-PKFMSDBE</t>
  </si>
  <si>
    <t>naa.60060e80166177000001617700001f22</t>
  </si>
  <si>
    <t>B-TT-RDMP-LUN196-PKFTSDBI</t>
  </si>
  <si>
    <t>naa.60060e80166177000001617700001f04</t>
  </si>
  <si>
    <t>B-TT-RDMP-LUN196-PKQCHAPE</t>
  </si>
  <si>
    <t>naa.60060e80166177000001617700001f0a</t>
  </si>
  <si>
    <t>B-TT-RDMP-LUN197-PKCBNAPE</t>
  </si>
  <si>
    <t>naa.60060e80166177000001617700001f1a</t>
  </si>
  <si>
    <t>B-TT-RDMP-LUN197-PKFTRAPE</t>
  </si>
  <si>
    <t>naa.60060e80166177000001617700001f13</t>
  </si>
  <si>
    <t>B-TT-RDMP-LUN197-PKQTRAPE</t>
  </si>
  <si>
    <t>naa.60060e80166177000001617700001f0b</t>
  </si>
  <si>
    <t>B-TT-RDMP-LUN198-PKCRDDBE</t>
  </si>
  <si>
    <t>naa.60060e80166177000001617700001f1b</t>
  </si>
  <si>
    <t>B-TT-RDMP-LUN198-PKFTSAPE</t>
  </si>
  <si>
    <t>naa.60060e80166177000001617700001f14</t>
  </si>
  <si>
    <t>B-TT-RDMP-LUN198-PKQTSAPE</t>
  </si>
  <si>
    <t>naa.60060e80166177000001617700001f0c</t>
  </si>
  <si>
    <t>B-TT-RDMP-LUN199-PKFTSDBE</t>
  </si>
  <si>
    <t>naa.60060e80166177000001617700001f15</t>
  </si>
  <si>
    <t>B-TT-RDMP-LUN199-PKQMSAPE</t>
  </si>
  <si>
    <t>naa.60060e80166177000001617700001f1f</t>
  </si>
  <si>
    <t>B-TT-RDMP-LUN199-PKQTSDBE</t>
  </si>
  <si>
    <t>naa.60060e80166177000001617700001f0d</t>
  </si>
  <si>
    <t>B-TT-RDMP-LUN200-PKQMSDBE</t>
  </si>
  <si>
    <t>naa.60060e80166177000001617700001f20</t>
  </si>
  <si>
    <t>B-TT-RDMP-LUN201-PKFODAPI</t>
  </si>
  <si>
    <t>naa.60060e80166177000001617700001f23</t>
  </si>
  <si>
    <t>B-TT-RDMP-LUN202-PKCRVAPE</t>
  </si>
  <si>
    <t>naa.60060e80166177000001617700001f26</t>
  </si>
  <si>
    <t>pkvex2001-datastore1</t>
  </si>
  <si>
    <t>naa.600508b1001c71afc4174f5a50f4e629</t>
  </si>
  <si>
    <t>pkvex2001-ssr</t>
  </si>
  <si>
    <t>naa.600508b1001c4e2a49fc8cab7bc6eff3</t>
  </si>
  <si>
    <t>pkvex2002-datastore1</t>
  </si>
  <si>
    <t>naa.600508b1001c3889af252b648142a99f</t>
  </si>
  <si>
    <t>pkvex2002-ssr</t>
  </si>
  <si>
    <t>naa.600508b1001cd3daa2ce22fea3696741</t>
  </si>
  <si>
    <t>pkvex2003-datastore1</t>
  </si>
  <si>
    <t>naa.600508b1001c2dd50184a445033d471e</t>
  </si>
  <si>
    <t>pkvex2003-ssr</t>
  </si>
  <si>
    <t>naa.600508b1001cd236a732acfab70b2b42</t>
  </si>
  <si>
    <t>pkvex2004-datastore1</t>
  </si>
  <si>
    <t>naa.600508b1001cfc9d3f5b1e4a7ea018fb</t>
  </si>
  <si>
    <t>pkvex2004-ssr</t>
  </si>
  <si>
    <t>naa.600508b1001c243517a87c67f1a7aa47</t>
  </si>
  <si>
    <t>pkvex2005-datastore1</t>
  </si>
  <si>
    <t>naa.600508b1001c841773922ee957868118</t>
  </si>
  <si>
    <t>pkvex2005-ssr</t>
  </si>
  <si>
    <t>naa.600508b1001c41e03cdbf241a492ac2a</t>
  </si>
  <si>
    <t>pkvex2006-datastore1</t>
  </si>
  <si>
    <t>naa.600508b1001c992bda9377f9c865d7a7</t>
  </si>
  <si>
    <t>pkvex2006-datastore2</t>
  </si>
  <si>
    <t>naa.600508b1001c4ab94dc280ce7e5b312a</t>
  </si>
  <si>
    <t>pkvex2006-ssr</t>
  </si>
  <si>
    <t>naa.600508b1001c23303ecb151bf97f0ea4</t>
  </si>
  <si>
    <t>pkvex2007-datastore1</t>
  </si>
  <si>
    <t>naa.600508b1001c0a09658d3b44035b2e54</t>
  </si>
  <si>
    <t>pkvex2007-ssr</t>
  </si>
  <si>
    <t>naa.600508b1001c3ade7bc05f6e8e7df561</t>
  </si>
  <si>
    <t>pkvex2008-datastore1</t>
  </si>
  <si>
    <t>naa.600508b1001c7738896cc4a05d76cde5</t>
  </si>
  <si>
    <t>pkvex2008-ssr</t>
  </si>
  <si>
    <t>naa.600508b1001ca4ddeabd19cf68e3f550</t>
  </si>
  <si>
    <t>pkvex2009-datastore1</t>
  </si>
  <si>
    <t>naa.600508b1001cab8f5ea15a45eb17c65f</t>
  </si>
  <si>
    <t>pkvex2009-ssr</t>
  </si>
  <si>
    <t>naa.600508b1001c67b5b626713aeb87aab3</t>
  </si>
  <si>
    <t>pkvex2010-datastore1</t>
  </si>
  <si>
    <t>naa.600508b1001c1d1514477cca729c5868</t>
  </si>
  <si>
    <t>pkvex2010-ssr</t>
  </si>
  <si>
    <t>naa.600508b1001c319fbe031d5096718e98</t>
  </si>
  <si>
    <t>pkvex2011-datastore1</t>
  </si>
  <si>
    <t>naa.600508b1001c7048c253f103c227e5c4</t>
  </si>
  <si>
    <t>pkvex2011-datastore2</t>
  </si>
  <si>
    <t>naa.600508b1001c4deca93ef1a4eb9362b8</t>
  </si>
  <si>
    <t>pkvex2011-ssr</t>
  </si>
  <si>
    <t>naa.600508b1001ce29624d5fabb27aafb27</t>
  </si>
  <si>
    <t>pkvex2012-datastore1</t>
  </si>
  <si>
    <t>naa.600508b1001c670cb8ed4481c0364f29</t>
  </si>
  <si>
    <t>pkvex2012-ssr</t>
  </si>
  <si>
    <t>naa.600508b1001cab8b555dc03b1f9cecbf</t>
  </si>
  <si>
    <t>pkvex2013-datastore1</t>
  </si>
  <si>
    <t>naa.600508b1001cfdd3258c0157dab6553d</t>
  </si>
  <si>
    <t>pkvex2013-datastore2</t>
  </si>
  <si>
    <t>naa.600508b1001c67f0b3ff1e1891a00953</t>
  </si>
  <si>
    <t>pkvex2013-ssr</t>
  </si>
  <si>
    <t>naa.600508b1001c8edc17aff97f27450889</t>
  </si>
  <si>
    <t>pkvex2014-datastore1</t>
  </si>
  <si>
    <t>naa.600508b1001c92100402f94b707e8184</t>
  </si>
  <si>
    <t>pkvex2014-ssr</t>
  </si>
  <si>
    <t>naa.600508b1001c11136f6f675523dd7527</t>
  </si>
  <si>
    <t>pkvex2015-datastore1</t>
  </si>
  <si>
    <t>naa.600508b1001ca1bda8ae0ebf2a922d73</t>
  </si>
  <si>
    <t>pkvex2015-datastore2</t>
  </si>
  <si>
    <t>naa.600508b1001c442a337c54e6cb4f6822</t>
  </si>
  <si>
    <t>pkvex2015-ssr</t>
  </si>
  <si>
    <t>naa.600508b1001cf2e35200337205096495</t>
  </si>
  <si>
    <t>pkvex2016-datastore1</t>
  </si>
  <si>
    <t>naa.600508b1001cefff6c9954d3afb2a005</t>
  </si>
  <si>
    <t>pkvex2016-ssr</t>
  </si>
  <si>
    <t>naa.600508b1001c03e421a0f1ee653bca0c</t>
  </si>
  <si>
    <t>pkvex2017-datastore1</t>
  </si>
  <si>
    <t>naa.600508b1001cf90d6ebb7174cf07f391</t>
  </si>
  <si>
    <t>pkvex2017-ssr</t>
  </si>
  <si>
    <t>naa.600508b1001cd3a66ef18e1a66c481c1</t>
  </si>
  <si>
    <t>pkvex2018-datastore1</t>
  </si>
  <si>
    <t>naa.600508b1001c498e4763ce1003b1949c</t>
  </si>
  <si>
    <t>pkvex2018-datastore2</t>
  </si>
  <si>
    <t>naa.600508b1001c908fb384ee11baa20733</t>
  </si>
  <si>
    <t>pkvex2018-ssr</t>
  </si>
  <si>
    <t>naa.600508b1001c2d3d84a40251d24a065f</t>
  </si>
  <si>
    <t>pkvex2019-datastore1</t>
  </si>
  <si>
    <t>naa.600508b1001cec661cb9fd8a85ea493c</t>
  </si>
  <si>
    <t>pkvex2019-datastore2</t>
  </si>
  <si>
    <t>naa.600508b1001c9caf012004d7d55d72e3</t>
  </si>
  <si>
    <t>pkvex2019-ssr</t>
  </si>
  <si>
    <t>naa.600508b1001ced4bba8f140fc3a6a938</t>
  </si>
  <si>
    <t>pkvex2020-datastore1</t>
  </si>
  <si>
    <t>naa.600508b1001ced8494704fe6e68472fb</t>
  </si>
  <si>
    <t>pkvex2020-ssr</t>
  </si>
  <si>
    <t>naa.600508b1001cfff0e55b6f270d788a29</t>
  </si>
  <si>
    <t>pkvex2021-datastore1</t>
  </si>
  <si>
    <t>naa.600508b1001ccea38678292fb47ad144</t>
  </si>
  <si>
    <t>pkvex2021-datastore2</t>
  </si>
  <si>
    <t>naa.600508b1001cd6ce95aba2a9fe674d8a</t>
  </si>
  <si>
    <t>pkvex2021-ssr</t>
  </si>
  <si>
    <t>naa.600508b1001c8442107628f56daf1582</t>
  </si>
  <si>
    <t>pkvex2022-datastore1</t>
  </si>
  <si>
    <t>naa.600508b1001c71c85608919edeedc682</t>
  </si>
  <si>
    <t>pkvex2022-ssr</t>
  </si>
  <si>
    <t>naa.600508b1001c04c15ffdccc92bbcc751</t>
  </si>
  <si>
    <t>pkvex2023-datastore1</t>
  </si>
  <si>
    <t>naa.600508b1001c55695c796ed92ccc0ea3</t>
  </si>
  <si>
    <t>pkvex2023-ssr</t>
  </si>
  <si>
    <t>naa.600508b1001c0964ec6faa29b54f66c0</t>
  </si>
  <si>
    <t>pkvex2024-datastore1</t>
  </si>
  <si>
    <t>naa.600508b1001ce28e7e481b41082edad5</t>
  </si>
  <si>
    <t>pkvex2024-ssr</t>
  </si>
  <si>
    <t>naa.600508b1001c346a42c581f005a96ccf</t>
  </si>
  <si>
    <t>pkvex2025-datastore1</t>
  </si>
  <si>
    <t>naa.600508b1001c4cca58e0236d02a8b36d</t>
  </si>
  <si>
    <t>pkvex2025-ssr</t>
  </si>
  <si>
    <t>naa.600508b1001c0f33f498c7d57cee5373</t>
  </si>
  <si>
    <t>pkvex2026-datastore1</t>
  </si>
  <si>
    <t>naa.600508b1001c3bf6471f5bd6edab0fea</t>
  </si>
  <si>
    <t>pkvex2026-ssr</t>
  </si>
  <si>
    <t>naa.600508b1001cdb432532c7f8eb9bf758</t>
  </si>
  <si>
    <t>pkvex2027-datastore1</t>
  </si>
  <si>
    <t>naa.600508b1001cae824dace58951e83657</t>
  </si>
  <si>
    <t>pkvex2027-ssr</t>
  </si>
  <si>
    <t>naa.600508b1001c24019bbdf021b448511b</t>
  </si>
  <si>
    <t>pkvex2028-datastore1</t>
  </si>
  <si>
    <t>naa.600508b1001c168ad66af8dc899eb3d4</t>
  </si>
  <si>
    <t>pkvex2028-ssr</t>
  </si>
  <si>
    <t>naa.600508b1001cf2ff4608b2c30a5e19ee</t>
  </si>
  <si>
    <t>pkvex2029-datastore1</t>
  </si>
  <si>
    <t>naa.600508b1001cf796153d8f88f355d372</t>
  </si>
  <si>
    <t>pkvex2029-ssr</t>
  </si>
  <si>
    <t>naa.600508b1001c207e28ab7baf6a50e58a</t>
  </si>
  <si>
    <t>pkvex2030-datastore1</t>
  </si>
  <si>
    <t>naa.600508b1001c6921722cb14a61f99b33</t>
  </si>
  <si>
    <t>pkvex2030-datastore2</t>
  </si>
  <si>
    <t>naa.600508b1001c2061034cedcd5089830e</t>
  </si>
  <si>
    <t>pkvex2030-ssr</t>
  </si>
  <si>
    <t>naa.600508b1001c5239436cbe818fbd8125</t>
  </si>
  <si>
    <t>pkvex2031-datastore1</t>
  </si>
  <si>
    <t>naa.600508b1001c7b87601918f80f4c15ac</t>
  </si>
  <si>
    <t>pkvex2031-datastore2</t>
  </si>
  <si>
    <t>naa.600508b1001c8bb98d00aac61244298b</t>
  </si>
  <si>
    <t>pkvex2031-ssr</t>
  </si>
  <si>
    <t>naa.600508b1001cfcd80c7ffac4971101b1</t>
  </si>
  <si>
    <t>pkvex2032-datastore1</t>
  </si>
  <si>
    <t>naa.600508b1001cb5445305983505eeafdf</t>
  </si>
  <si>
    <t>pkvex2032-ssr</t>
  </si>
  <si>
    <t>naa.600508b1001c8c064d3598abbc766349</t>
  </si>
  <si>
    <t>pkvex2033-datastore1</t>
  </si>
  <si>
    <t>naa.600508b1001c38e509b4fe7941b1e939</t>
  </si>
  <si>
    <t>pkvex2033-ssr</t>
  </si>
  <si>
    <t>naa.600508b1001ca50deb5423a2f2df9970</t>
  </si>
  <si>
    <t>pkvex2034-datastore1</t>
  </si>
  <si>
    <t>naa.600508b1001c920a4bff23e08ebbadcb</t>
  </si>
  <si>
    <t>pkvex2034-ssr</t>
  </si>
  <si>
    <t>naa.600508b1001cea590b8643b98aa17706</t>
  </si>
  <si>
    <t>pkvex2035-datastore1</t>
  </si>
  <si>
    <t>naa.600508b1001ceff5b6cf5a2233eb6c51</t>
  </si>
  <si>
    <t>pkvex2035-ssr</t>
  </si>
  <si>
    <t>naa.600508b1001cc31afff7d0bd12cb29da</t>
  </si>
  <si>
    <t>pkvex2036-datastore1</t>
  </si>
  <si>
    <t>naa.600508b1001c10d7f6f6ed514bd4fa65</t>
  </si>
  <si>
    <t>pkvex2036-ssr</t>
  </si>
  <si>
    <t>naa.600508b1001c8fe04e0d7af852506a47</t>
  </si>
  <si>
    <t>pkvex2037-datastore1</t>
  </si>
  <si>
    <t>naa.600508b1001caa371f7cbc12f7208b56</t>
  </si>
  <si>
    <t>pkvex2037-datastore2</t>
  </si>
  <si>
    <t>naa.600508b1001c6fa2297cf5a86a784162</t>
  </si>
  <si>
    <t>pkvex2037-ssr</t>
  </si>
  <si>
    <t>naa.600508b1001c948578b1e7dea9c9a4d0</t>
  </si>
  <si>
    <t>pkvex2038-datastore1</t>
  </si>
  <si>
    <t>naa.600508b1001c14add515ee2fd0a7791e</t>
  </si>
  <si>
    <t>pkvex2038-ssr</t>
  </si>
  <si>
    <t>naa.600508b1001c62baaaa609a8788e65bb</t>
  </si>
  <si>
    <t>pkvex2039-datastore1</t>
  </si>
  <si>
    <t>naa.600508b1001cde16786c0f6aecd91bb4</t>
  </si>
  <si>
    <t>pkvex2039-ssr</t>
  </si>
  <si>
    <t>naa.600508b1001cfed69e309aeedec47f75</t>
  </si>
  <si>
    <t>pkvex2040-datastore1</t>
  </si>
  <si>
    <t>naa.600508b1001cf5bfca1fd11f139b283e</t>
  </si>
  <si>
    <t>pkvex2040-ssr</t>
  </si>
  <si>
    <t>naa.600508b1001cd4068c803f0d2025608a</t>
  </si>
  <si>
    <t>pkvex2041-datastore1</t>
  </si>
  <si>
    <t>naa.600508b1001c67d6c858c7c4a230742a</t>
  </si>
  <si>
    <t>pkvex2041-datastore2</t>
  </si>
  <si>
    <t>naa.600508b1001c15d370759338ca2a6dfd</t>
  </si>
  <si>
    <t>pkvex2041-ssr</t>
  </si>
  <si>
    <t>naa.600508b1001c9e9e766de8add5e4a55a</t>
  </si>
  <si>
    <t>pkvex2042-datastore1</t>
  </si>
  <si>
    <t>naa.600508b1001c7b7148a84ae61cf28df9</t>
  </si>
  <si>
    <t>pkvex2042-ssr</t>
  </si>
  <si>
    <t>naa.600508b1001cc8d5a150e6f8970bc5ea</t>
  </si>
  <si>
    <t>pkvex2043-datastore1</t>
  </si>
  <si>
    <t>naa.600508b1001ca8bc2d0fe744930c1b06</t>
  </si>
  <si>
    <t>pkvex2043-ssr</t>
  </si>
  <si>
    <t>naa.600508b1001c3ff582e7967715040c3d</t>
  </si>
  <si>
    <t>pkvex2044-datastore1</t>
  </si>
  <si>
    <t>naa.600508b1001c2d7a1f6f06189c4b47a7</t>
  </si>
  <si>
    <t>pkvex2044-datastore2</t>
  </si>
  <si>
    <t>naa.600508b1001c3387503d182d59f65fb4</t>
  </si>
  <si>
    <t>pkvex2044-ssr</t>
  </si>
  <si>
    <t>naa.600508b1001cbe55be9e9379942b5f68</t>
  </si>
  <si>
    <t>pkvex2045-datastore1</t>
  </si>
  <si>
    <t>naa.600508b1001c16b9717a16260cd22857</t>
  </si>
  <si>
    <t>pkvex2045-ssr</t>
  </si>
  <si>
    <t>naa.600508b1001c12434b39ea4540c28d88</t>
  </si>
  <si>
    <t>pkvex2046-datastore1</t>
  </si>
  <si>
    <t>naa.600508b1001c43b98468771d82820c7d</t>
  </si>
  <si>
    <t>pkvex2046-ssr</t>
  </si>
  <si>
    <t>naa.600508b1001c930522d1d8d291cb3030</t>
  </si>
  <si>
    <t>pkvex2047-datastore1</t>
  </si>
  <si>
    <t>naa.600508b1001c6300277d6011f51e4bac</t>
  </si>
  <si>
    <t>pkvex2047-ssr</t>
  </si>
  <si>
    <t>naa.600508b1001c887a108ff5cfc4354c28</t>
  </si>
  <si>
    <t>pkvex2048-datastore1</t>
  </si>
  <si>
    <t>naa.600508b1001cb5d20f224e09a2ec0281</t>
  </si>
  <si>
    <t>pkvex2048-ssr</t>
  </si>
  <si>
    <t>naa.600508b1001c94af54e889c9dc1c8b90</t>
  </si>
  <si>
    <t>pkvex2049-datastore1</t>
  </si>
  <si>
    <t>naa.600508b1001c36d3520cddd7eff36c53</t>
  </si>
  <si>
    <t>pkvex2049-ssr</t>
  </si>
  <si>
    <t>naa.600508b1001ce075e146f596319c1705</t>
  </si>
  <si>
    <t>pkvex2050-datastore1</t>
  </si>
  <si>
    <t>naa.600508b1001cac8bdbcbee0addb82999</t>
  </si>
  <si>
    <t>pkvex2050-ssr</t>
  </si>
  <si>
    <t>naa.600508b1001c710c48706078b0b7d8e0</t>
  </si>
  <si>
    <t>pkvex2051-datastore1</t>
  </si>
  <si>
    <t>naa.600508b1001c4ee42f57ea6782edbc99</t>
  </si>
  <si>
    <t>pkvex2051-datastore2</t>
  </si>
  <si>
    <t>naa.600508b1001cadec06cc38fb853bad59</t>
  </si>
  <si>
    <t>pkvex2051-ssr</t>
  </si>
  <si>
    <t>naa.600508b1001cc9ff5f594e3a5ee48c30</t>
  </si>
  <si>
    <t>pkvex2052-datastore1</t>
  </si>
  <si>
    <t>naa.600508b1001c97147d8413fdeea07f29</t>
  </si>
  <si>
    <t>pkvex2052-ssr</t>
  </si>
  <si>
    <t>naa.600508b1001c434d4a5002b391ba1dbf</t>
  </si>
  <si>
    <t>pkvex2053-datastore1</t>
  </si>
  <si>
    <t>naa.600508b1001ce52f1677e45c02c4078d</t>
  </si>
  <si>
    <t>pkvex2053-ssr</t>
  </si>
  <si>
    <t>naa.600508b1001c9e7b0eeb076c3d9f2452</t>
  </si>
  <si>
    <t>pkvex2054-datastore1</t>
  </si>
  <si>
    <t>naa.600508b1001ce84ef89e4651a76f4f8f</t>
  </si>
  <si>
    <t>pkvex2054-ssr</t>
  </si>
  <si>
    <t>naa.600508b1001cfec404d429f8aa5535e7</t>
  </si>
  <si>
    <t>pkvex2055-datastore1</t>
  </si>
  <si>
    <t>naa.600508b1001cb77fef42b9a1155c7432</t>
  </si>
  <si>
    <t>pkvex2055-ssr</t>
  </si>
  <si>
    <t>naa.600508b1001cca37e4b75d82f857c991</t>
  </si>
  <si>
    <t>pkvex2056-datastore1</t>
  </si>
  <si>
    <t>naa.600508b1001cf861db8f7df120fcc32a</t>
  </si>
  <si>
    <t>pkvex2056-ssr</t>
  </si>
  <si>
    <t>naa.600508b1001c50255df675e7f09a76f2</t>
  </si>
  <si>
    <t>pkvex2057-datastore1</t>
  </si>
  <si>
    <t>naa.600508b1001c80a0aefdeb3454386f3c</t>
  </si>
  <si>
    <t>pkvex2057-ssr</t>
  </si>
  <si>
    <t>naa.600508b1001cee56478a07917bacacc4</t>
  </si>
  <si>
    <t>pkvex2058-datastore1</t>
  </si>
  <si>
    <t>naa.600508b1001c38d619b4e3b43c3a7c08</t>
  </si>
  <si>
    <t>pkvex2058-ssr</t>
  </si>
  <si>
    <t>naa.600508b1001c6cb1622508ea8607de9c</t>
  </si>
  <si>
    <t>pkvex2059-datastore1</t>
  </si>
  <si>
    <t>naa.600508b1001cb8f0907f1c4f04329a72</t>
  </si>
  <si>
    <t>pkvex2059-datastore2</t>
  </si>
  <si>
    <t>naa.600508b1001c2a24bda218754604fe89</t>
  </si>
  <si>
    <t>pkvex2059-ssr</t>
  </si>
  <si>
    <t>naa.600508b1001c37b1b83e6f29b82fcec7</t>
  </si>
  <si>
    <t>pkvex2060-datastore1</t>
  </si>
  <si>
    <t>naa.600508b1001c33b08ba5550b3bd903a4</t>
  </si>
  <si>
    <t>pkvex2060-datastore2</t>
  </si>
  <si>
    <t>naa.600508b1001c00c8f093d25f48ac6ec4</t>
  </si>
  <si>
    <t>pkvex2060-ssr</t>
  </si>
  <si>
    <t>naa.600508b1001c21893235af135f0a5213</t>
  </si>
  <si>
    <t>pkvex2061-datastore1</t>
  </si>
  <si>
    <t>naa.600508b1001c820b5122919de0207515</t>
  </si>
  <si>
    <t>pkvex2061-datastore2</t>
  </si>
  <si>
    <t>naa.600508b1001cc9b71636dc38b42e6a54</t>
  </si>
  <si>
    <t>pkvex2061-ssr1</t>
  </si>
  <si>
    <t>naa.600508b1001cf3847fedbcefa240a7ad</t>
  </si>
  <si>
    <t>pkvex2061-ssr2</t>
  </si>
  <si>
    <t>naa.600508b1001caa2f4f6501af41c6ea22</t>
  </si>
  <si>
    <t>pkvex2062-datastore1</t>
  </si>
  <si>
    <t>naa.600508b1001cb42ca5157cdbe71a3433</t>
  </si>
  <si>
    <t>pkvex2062-datastore2</t>
  </si>
  <si>
    <t>naa.600508b1001c916e37e33b295cba7374</t>
  </si>
  <si>
    <t>pkvex2062-ssr1</t>
  </si>
  <si>
    <t>naa.600508b1001c92adb28061c0a6ca10d1</t>
  </si>
  <si>
    <t>pkvex2062-ssr2</t>
  </si>
  <si>
    <t>naa.600508b1001c5526bbacce6a4798407c</t>
  </si>
  <si>
    <t>ksmksape1</t>
  </si>
  <si>
    <t>B-SV-PCM-I</t>
  </si>
  <si>
    <t>KSM 테스트</t>
  </si>
  <si>
    <t>Hard disk 1</t>
  </si>
  <si>
    <t>0,0</t>
  </si>
  <si>
    <t>Hard disk 2</t>
  </si>
  <si>
    <t>0,2</t>
  </si>
  <si>
    <t>Hard disk 3</t>
  </si>
  <si>
    <t>0,1</t>
  </si>
  <si>
    <t>CME 테스트</t>
  </si>
  <si>
    <t>Hard disk 4</t>
  </si>
  <si>
    <t>1,0</t>
  </si>
  <si>
    <t>CME 회원사 테스트</t>
  </si>
  <si>
    <t>ksmwbape1</t>
  </si>
  <si>
    <t>Hard disk 6</t>
  </si>
  <si>
    <t>1,1</t>
  </si>
  <si>
    <t>Hard disk 5</t>
  </si>
  <si>
    <t>1,2</t>
  </si>
  <si>
    <t>ksmksdbe1</t>
  </si>
  <si>
    <t>B-SV-PKB-RI</t>
  </si>
  <si>
    <t>시장 회원사 테스트</t>
  </si>
  <si>
    <t>020017000060060e8016617700000161770000004f4f50454e2d56</t>
  </si>
  <si>
    <t>0,3</t>
  </si>
  <si>
    <t>020018000060060e801661770000016177000000504f50454e2d56</t>
  </si>
  <si>
    <t>0,4</t>
  </si>
  <si>
    <t>020019000060060e801661770000016177000000514f50454e2d56</t>
  </si>
  <si>
    <t>0,5</t>
  </si>
  <si>
    <t>02001a000060060e801661770000016177000000524f50454e2d56</t>
  </si>
  <si>
    <t>Hard disk 7</t>
  </si>
  <si>
    <t>0,6</t>
  </si>
  <si>
    <t>02001b000060060e801661770000016177000000534f50454e2d56</t>
  </si>
  <si>
    <t>Hard disk 11</t>
  </si>
  <si>
    <t>0,15</t>
  </si>
  <si>
    <t>Hard disk 8</t>
  </si>
  <si>
    <t>0,8</t>
  </si>
  <si>
    <t>02001e000060060e801661770000016177000000894f50454e2d56</t>
  </si>
  <si>
    <t>Hard disk 9</t>
  </si>
  <si>
    <t>0,9</t>
  </si>
  <si>
    <t>02001f000060060e8016617700000161770000008a4f50454e2d56</t>
  </si>
  <si>
    <t>Hard disk 10</t>
  </si>
  <si>
    <t>0,10</t>
  </si>
  <si>
    <t>020020000060060e8016617700000161770000008b4f50454e2d56</t>
  </si>
  <si>
    <t>채권</t>
  </si>
  <si>
    <t>020013000060060e8016622100000162210000004c4f50454e2d56</t>
  </si>
  <si>
    <t>020063000060060e8016622100000162210000104c4f50454e2d56</t>
  </si>
  <si>
    <t>020015000060060e8016622100000162210000004e4f50454e2d56</t>
  </si>
  <si>
    <t>02001a000060060e801662210000016221000001044f50454e2d56</t>
  </si>
  <si>
    <t>020017000060060e801662210000016221000000504f50454e2d56</t>
  </si>
  <si>
    <t>1,3</t>
  </si>
  <si>
    <t>020018000060060e801662210000016221000000514f50454e2d56</t>
  </si>
  <si>
    <t>1,4</t>
  </si>
  <si>
    <t>020019000060060e801662210000016221000000524f50454e2d56</t>
  </si>
  <si>
    <t>1,5</t>
  </si>
  <si>
    <t>02001b000060060e801662210000016221000001054f50454e2d56</t>
  </si>
  <si>
    <t>Hard disk 12</t>
  </si>
  <si>
    <t>2,0</t>
  </si>
  <si>
    <t>020065000060060e8016622100000162210000104e4f50454e2d56</t>
  </si>
  <si>
    <t>Hard disk 13</t>
  </si>
  <si>
    <t>2,1</t>
  </si>
  <si>
    <t>020069000060060e801662210000016221000011044f50454e2d56</t>
  </si>
  <si>
    <t>Hard disk 14</t>
  </si>
  <si>
    <t>2,2</t>
  </si>
  <si>
    <t>020067000060060e801662210000016221000010514f50454e2d56</t>
  </si>
  <si>
    <t>Hard disk 15</t>
  </si>
  <si>
    <t>2,3</t>
  </si>
  <si>
    <t>020068000060060e801662210000016221000010524f50454e2d56</t>
  </si>
  <si>
    <t>Hard disk 16</t>
  </si>
  <si>
    <t>2,4</t>
  </si>
  <si>
    <t>02006a000060060e801662210000016221000011054f50454e2d56</t>
  </si>
  <si>
    <t>Hard disk 17</t>
  </si>
  <si>
    <t>3,0</t>
  </si>
  <si>
    <t>0200ac000060060e80166221000001622100000f2a4f50454e2d56</t>
  </si>
  <si>
    <t>Hard disk 18</t>
  </si>
  <si>
    <t>3,1</t>
  </si>
  <si>
    <t>0200ad000060060e80166221000001622100000f2b4f50454e2d56</t>
  </si>
  <si>
    <t>Hard disk 19</t>
  </si>
  <si>
    <t>3,2</t>
  </si>
  <si>
    <t>0200ae000060060e80166221000001622100000f2c4f50454e2d56</t>
  </si>
  <si>
    <t>020010000060060e801661770000016177000000484f50454e2d56</t>
  </si>
  <si>
    <t>020011000060060e801661770000016177000000494f50454e2d56</t>
  </si>
  <si>
    <t>020012000060060e8016617700000161770000004a4f50454e2d56</t>
  </si>
  <si>
    <t>02001d000060060e801661770000016177000000834f50454e2d56</t>
  </si>
  <si>
    <t>0200a0000060060e80166177000001617700000f124f50454e2d56</t>
  </si>
  <si>
    <t>0200a1000060060e80166177000001617700000f134f50454e2d56</t>
  </si>
  <si>
    <t>0200a2000060060e80166177000001617700000f144f50454e2d56</t>
  </si>
  <si>
    <t>02000d000060060e801662210000016221000000464f50454e2d56</t>
  </si>
  <si>
    <t>02005d000060060e801662210000016221000010464f50454e2d56</t>
  </si>
  <si>
    <t>020010000060060e801662210000016221000000494f50454e2d56</t>
  </si>
  <si>
    <t>020011000060060e8016622100000162210000004a4f50454e2d56</t>
  </si>
  <si>
    <t>020012000060060e8016622100000162210000004b4f50454e2d56</t>
  </si>
  <si>
    <t>020060000060060e801662210000016221000010494f50454e2d56</t>
  </si>
  <si>
    <t>020061000060060e8016622100000162210000104a4f50454e2d56</t>
  </si>
  <si>
    <t>020062000060060e8016622100000162210000104b4f50454e2d56</t>
  </si>
  <si>
    <t>0200a9000060060e80166221000001622100000f274f50454e2d56</t>
  </si>
  <si>
    <t>0200aa000060060e80166221000001622100000f284f50454e2d56</t>
  </si>
  <si>
    <t>0200ab000060060e80166221000001622100000f294f50454e2d56</t>
  </si>
  <si>
    <t>020004000060060e8016622100000162210000003d4f50454e2d56</t>
  </si>
  <si>
    <t>020054000060060e8016622100000162210000103d4f50454e2d56</t>
  </si>
  <si>
    <t>020006000060060e8016622100000162210000003f4f50454e2d56</t>
  </si>
  <si>
    <t>020007000060060e801662210000016221000000404f50454e2d56</t>
  </si>
  <si>
    <t>020056000060060e8016622100000162210000103f4f50454e2d56</t>
  </si>
  <si>
    <t>020057000060060e801662210000016221000010404f50454e2d56</t>
  </si>
  <si>
    <t>0200a3000060060e80166221000001622100000f214f50454e2d56</t>
  </si>
  <si>
    <t>0200a4000060060e80166221000001622100000f224f50454e2d56</t>
  </si>
  <si>
    <t>0200a5000060060e80166221000001622100000f234f50454e2d56</t>
  </si>
  <si>
    <t>020008000060060e801662210000016221000000414f50454e2d56</t>
  </si>
  <si>
    <t>020058000060060e801662210000016221000010414f50454e2d56</t>
  </si>
  <si>
    <t>02000a000060060e801662210000016221000000434f50454e2d56</t>
  </si>
  <si>
    <t>02000b000060060e801662210000016221000000444f50454e2d56</t>
  </si>
  <si>
    <t>02000c000060060e801662210000016221000000454f50454e2d56</t>
  </si>
  <si>
    <t>02005a000060060e801662210000016221000010434f50454e2d56</t>
  </si>
  <si>
    <t>02005b000060060e801662210000016221000010444f50454e2d56</t>
  </si>
  <si>
    <t>02005c000060060e801662210000016221000010454f50454e2d56</t>
  </si>
  <si>
    <t>0200a6000060060e80166221000001622100000f244f50454e2d56</t>
  </si>
  <si>
    <t>0200a7000060060e80166221000001622100000f254f50454e2d56</t>
  </si>
  <si>
    <t>0200a8000060060e80166221000001622100000f264f50454e2d56</t>
  </si>
  <si>
    <t>020013000060060e8016617700000161770000004b4f50454e2d56</t>
  </si>
  <si>
    <t>020014000060060e8016617700000161770000004c4f50454e2d56</t>
  </si>
  <si>
    <t>020015000060060e8016617700000161770000004d4f50454e2d56</t>
  </si>
  <si>
    <t>020016000060060e8016617700000161770000004e4f50454e2d56</t>
  </si>
  <si>
    <t>020000000060060e801662210000016221000000394f50454e2d56</t>
  </si>
  <si>
    <t>020050000060060e801662210000016221000010394f50454e2d56</t>
  </si>
  <si>
    <t>020003000060060e8016622100000162210000003c4f50454e2d56</t>
  </si>
  <si>
    <t>020053000060060e8016622100000162210000103c4f50454e2d56</t>
  </si>
  <si>
    <t>0200a0000060060e80166221000001622100000f1e4f50454e2d56</t>
  </si>
  <si>
    <t>0200a1000060060e80166221000001622100000f1f4f50454e2d56</t>
  </si>
  <si>
    <t>0200a2000060060e80166221000001622100000f204f50454e2d56</t>
  </si>
  <si>
    <t>020009000060060e801661770000016177000000414f50454e2d56</t>
  </si>
  <si>
    <t>02000a000060060e801661770000016177000000424f50454e2d56</t>
  </si>
  <si>
    <t>02000b000060060e801661770000016177000000434f50454e2d56</t>
  </si>
  <si>
    <t>02000c000060060e801661770000016177000000444f50454e2d56</t>
  </si>
  <si>
    <t>02000d000060060e801661770000016177000000454f50454e2d56</t>
  </si>
  <si>
    <t>020014000060060e8016622100000162210000004d4f50454e2d56</t>
  </si>
  <si>
    <t>020064000060060e8016622100000162210000104d4f50454e2d56</t>
  </si>
  <si>
    <t>020005000060060e8016617700000161770000003d4f50454e2d56</t>
  </si>
  <si>
    <t>020006000060060e8016617700000161770000003e4f50454e2d56</t>
  </si>
  <si>
    <t>020007000060060e8016617700000161770000003f4f50454e2d56</t>
  </si>
  <si>
    <t>020008000060060e801661770000016177000000404f50454e2d56</t>
  </si>
  <si>
    <t>02000f000060060e801662210000016221000000484f50454e2d56</t>
  </si>
  <si>
    <t>02005f000060060e801662210000016221000010484f50454e2d56</t>
  </si>
  <si>
    <t>020002000060060e8016622100000162210000003b4f50454e2d56</t>
  </si>
  <si>
    <t>020052000060060e8016622100000162210000103b4f50454e2d56</t>
  </si>
  <si>
    <t>020002000060060e8016617700000161770000003a4f50454e2d56</t>
  </si>
  <si>
    <t>020003000060060e8016617700000161770000003b4f50454e2d56</t>
  </si>
  <si>
    <t>020004000060060e8016617700000161770000003c4f50454e2d56</t>
  </si>
  <si>
    <t>02001c000060060e801661770000016177000000824f50454e2d56</t>
  </si>
  <si>
    <t>02000e000060060e801661770000016177000000464f50454e2d56</t>
  </si>
  <si>
    <t>02000f000060060e801661770000016177000000474f50454e2d56</t>
  </si>
  <si>
    <t>02000e000060060e801662210000016221000000474f50454e2d56</t>
  </si>
  <si>
    <t>02005e000060060e801662210000016221000010474f50454e2d56</t>
  </si>
  <si>
    <t>020009000060060e801662210000016221000000424f50454e2d56</t>
  </si>
  <si>
    <t>020059000060060e801662210000016221000010424f50454e2d56</t>
  </si>
  <si>
    <t>020005000060060e8016622100000162210000003e4f50454e2d56</t>
  </si>
  <si>
    <t>020055000060060e8016622100000162210000103e4f50454e2d56</t>
  </si>
  <si>
    <t>020000000060060e801661770000016177000000384f50454e2d56</t>
  </si>
  <si>
    <t>020001000060060e801661770000016177000000394f50454e2d56</t>
  </si>
  <si>
    <t>020001000060060e8016622100000162210000003a4f50454e2d56</t>
  </si>
  <si>
    <t>020051000060060e8016622100000162210000103a4f50454e2d56</t>
  </si>
  <si>
    <t>B-SV-PKA-A</t>
  </si>
  <si>
    <t>가상화 관리</t>
  </si>
  <si>
    <t>pkmifsmv2-va</t>
  </si>
  <si>
    <t>pkmifdbv2</t>
  </si>
  <si>
    <t>B-SV-PKC-RE</t>
  </si>
  <si>
    <t>020021000060060e8016617700000161770000007e4f50454e2d56</t>
  </si>
  <si>
    <t>020022000060060e8016617700000161770000007f4f50454e2d56</t>
  </si>
  <si>
    <t>공통</t>
  </si>
  <si>
    <t>020020000060060e8016617700000161770000007a4f50454e2d56</t>
  </si>
  <si>
    <t>020020000060060e801662210000016221000000774f50454e2d56</t>
  </si>
  <si>
    <t>02006f000060060e8016622100000162210000107c4f50454e2d56</t>
  </si>
  <si>
    <t>020022000060060e801662210000016221000000794f50454e2d56</t>
  </si>
  <si>
    <t>020023000060060e8016622100000162210000007a4f50454e2d56</t>
  </si>
  <si>
    <t>020024000060060e8016622100000162210000007b4f50454e2d56</t>
  </si>
  <si>
    <t>020071000060060e8016622100000162210000107e4f50454e2d56</t>
  </si>
  <si>
    <t>020072000060060e8016622100000162210000107f4f50454e2d56</t>
  </si>
  <si>
    <t>020073000060060e801662210000016221000010804f50454e2d56</t>
  </si>
  <si>
    <t>0200b2000060060e80166221000001622100000f424f50454e2d56</t>
  </si>
  <si>
    <t>0200b3000060060e80166221000001622100000f434f50454e2d56</t>
  </si>
  <si>
    <t>0200b4000060060e80166221000001622100000f444f50454e2d56</t>
  </si>
  <si>
    <t>020004000060060e801662210000016221000000574f50454e2d56</t>
  </si>
  <si>
    <t>020054000060060e801662210000016221000010574f50454e2d56</t>
  </si>
  <si>
    <t>020006000060060e801662210000016221000000594f50454e2d56</t>
  </si>
  <si>
    <t>020007000060060e8016622100000162210000005a4f50454e2d56</t>
  </si>
  <si>
    <t>020008000060060e8016622100000162210000005b4f50454e2d56</t>
  </si>
  <si>
    <t>020056000060060e801662210000016221000010594f50454e2d56</t>
  </si>
  <si>
    <t>020057000060060e8016622100000162210000105a4f50454e2d56</t>
  </si>
  <si>
    <t>020058000060060e8016622100000162210000105b4f50454e2d56</t>
  </si>
  <si>
    <t>0200a3000060060e80166221000001622100000f304f50454e2d56</t>
  </si>
  <si>
    <t>0200a4000060060e80166221000001622100000f314f50454e2d56</t>
  </si>
  <si>
    <t>0200a5000060060e80166221000001622100000f324f50454e2d56</t>
  </si>
  <si>
    <t>020001000060060e8016617700000161770000001a4f50454e2d56</t>
  </si>
  <si>
    <t>020002000060060e8016617700000161770000001b4f50454e2d56</t>
  </si>
  <si>
    <t>0200a0000060060e80166177000001617700000f0f4f50454e2d56</t>
  </si>
  <si>
    <t>0200a1000060060e80166177000001617700000f104f50454e2d56</t>
  </si>
  <si>
    <t>0200a2000060060e80166177000001617700000f114f50454e2d56</t>
  </si>
  <si>
    <t>02000e000060060e801662210000016221000000614f50454e2d56</t>
  </si>
  <si>
    <t>02005e000060060e801662210000016221000010614f50454e2d56</t>
  </si>
  <si>
    <t>020010000060060e801662210000016221000000634f50454e2d56</t>
  </si>
  <si>
    <t>020011000060060e801662210000016221000000644f50454e2d56</t>
  </si>
  <si>
    <t>020012000060060e801662210000016221000000654f50454e2d56</t>
  </si>
  <si>
    <t>020060000060060e801662210000016221000010634f50454e2d56</t>
  </si>
  <si>
    <t>020061000060060e801662210000016221000010644f50454e2d56</t>
  </si>
  <si>
    <t>020062000060060e801662210000016221000010654f50454e2d56</t>
  </si>
  <si>
    <t>0200a9000060060e80166221000001622100000f364f50454e2d56</t>
  </si>
  <si>
    <t>0200aa000060060e80166221000001622100000f374f50454e2d56</t>
  </si>
  <si>
    <t>0200ab000060060e80166221000001622100000f384f50454e2d56</t>
  </si>
  <si>
    <t>020009000060060e8016622100000162210000005c4f50454e2d56</t>
  </si>
  <si>
    <t>020059000060060e8016622100000162210000105c4f50454e2d56</t>
  </si>
  <si>
    <t>02000b000060060e8016622100000162210000005e4f50454e2d56</t>
  </si>
  <si>
    <t>02000c000060060e8016622100000162210000005f4f50454e2d56</t>
  </si>
  <si>
    <t>02000d000060060e801662210000016221000000604f50454e2d56</t>
  </si>
  <si>
    <t>02001f000060060e8016622100000162210000007c4f50454e2d56</t>
  </si>
  <si>
    <t>02005b000060060e8016622100000162210000105e4f50454e2d56</t>
  </si>
  <si>
    <t>02005c000060060e8016622100000162210000105f4f50454e2d56</t>
  </si>
  <si>
    <t>02005d000060060e801662210000016221000010604f50454e2d56</t>
  </si>
  <si>
    <t>0200a6000060060e80166221000001622100000f334f50454e2d56</t>
  </si>
  <si>
    <t>0200a7000060060e80166221000001622100000f344f50454e2d56</t>
  </si>
  <si>
    <t>0200a8000060060e80166221000001622100000f354f50454e2d56</t>
  </si>
  <si>
    <t>020000000060060e801661770000016177000000194f50454e2d56</t>
  </si>
  <si>
    <t>02001d000060060e801661770000016177000000734f50454e2d56</t>
  </si>
  <si>
    <t>02001e000060060e801661770000016177000000744f50454e2d56</t>
  </si>
  <si>
    <t>02001f000060060e801661770000016177000000754f50454e2d56</t>
  </si>
  <si>
    <t>020019000060060e8016622100000162210000006c4f50454e2d56</t>
  </si>
  <si>
    <t>020069000060060e8016622100000162210000106c4f50454e2d56</t>
  </si>
  <si>
    <t>02001a000060060e8016622100000162210000006d4f50454e2d56</t>
  </si>
  <si>
    <t>020025000060060e801662210000016221000001064f50454e2d56</t>
  </si>
  <si>
    <t>02001c000060060e8016622100000162210000006f4f50454e2d56</t>
  </si>
  <si>
    <t>02001d000060060e801662210000016221000000704f50454e2d56</t>
  </si>
  <si>
    <t>02001e000060060e801662210000016221000000714f50454e2d56</t>
  </si>
  <si>
    <t>020026000060060e801662210000016221000001074f50454e2d56</t>
  </si>
  <si>
    <t>02006a000060060e8016622100000162210000106d4f50454e2d56</t>
  </si>
  <si>
    <t>020074000060060e801662210000016221000011064f50454e2d56</t>
  </si>
  <si>
    <t>02006c000060060e801662210000016221000010704f50454e2d56</t>
  </si>
  <si>
    <t>02006d000060060e801662210000016221000010714f50454e2d56</t>
  </si>
  <si>
    <t>020075000060060e801662210000016221000011074f50454e2d56</t>
  </si>
  <si>
    <t>0200af000060060e80166221000001622100000f3c4f50454e2d56</t>
  </si>
  <si>
    <t>0200b0000060060e80166221000001622100000f3d4f50454e2d56</t>
  </si>
  <si>
    <t>0200b1000060060e80166221000001622100000f3e4f50454e2d56</t>
  </si>
  <si>
    <t>020021000060060e801662210000016221000000784f50454e2d56</t>
  </si>
  <si>
    <t>020070000060060e8016622100000162210000107d4f50454e2d56</t>
  </si>
  <si>
    <t>02001c000060060e801661770000016177000000724f50454e2d56</t>
  </si>
  <si>
    <t>020005000060060e801662210000016221000000584f50454e2d56</t>
  </si>
  <si>
    <t>020055000060060e801662210000016221000010584f50454e2d56</t>
  </si>
  <si>
    <t>02000a000060060e8016617700000161770000005b4f50454e2d56</t>
  </si>
  <si>
    <t>02000b000060060e8016617700000161770000005c4f50454e2d56</t>
  </si>
  <si>
    <t>02000c000060060e8016617700000161770000005d4f50454e2d56</t>
  </si>
  <si>
    <t>02000d000060060e8016617700000161770000005e4f50454e2d56</t>
  </si>
  <si>
    <t>02000f000060060e801662210000016221000000624f50454e2d56</t>
  </si>
  <si>
    <t>02005f000060060e801662210000016221000010624f50454e2d56</t>
  </si>
  <si>
    <t>02000a000060060e8016622100000162210000005d4f50454e2d56</t>
  </si>
  <si>
    <t>02005a000060060e8016622100000162210000105d4f50454e2d56</t>
  </si>
  <si>
    <t>020013000060060e801661770000016177000000644f50454e2d56</t>
  </si>
  <si>
    <t>020014000060060e801661770000016177000000654f50454e2d56</t>
  </si>
  <si>
    <t>020015000060060e801661770000016177000000664f50454e2d56</t>
  </si>
  <si>
    <t>020016000060060e801661770000016177000000674f50454e2d56</t>
  </si>
  <si>
    <t>0200a3000060060e80166177000001617700000f154f50454e2d56</t>
  </si>
  <si>
    <t>0200a4000060060e80166177000001617700000f164f50454e2d56</t>
  </si>
  <si>
    <t>0200a5000060060e80166177000001617700000f174f50454e2d56</t>
  </si>
  <si>
    <t>020014000060060e801662210000016221000000674f50454e2d56</t>
  </si>
  <si>
    <t>020064000060060e801662210000016221000010674f50454e2d56</t>
  </si>
  <si>
    <t>020015000060060e801662210000016221000000684f50454e2d56</t>
  </si>
  <si>
    <t>020016000060060e801662210000016221000000694f50454e2d56</t>
  </si>
  <si>
    <t>020017000060060e8016622100000162210000006a4f50454e2d56</t>
  </si>
  <si>
    <t>020065000060060e801662210000016221000010684f50454e2d56</t>
  </si>
  <si>
    <t>020066000060060e801662210000016221000010694f50454e2d56</t>
  </si>
  <si>
    <t>020067000060060e8016622100000162210000106a4f50454e2d56</t>
  </si>
  <si>
    <t>0200ac000060060e80166221000001622100000f394f50454e2d56</t>
  </si>
  <si>
    <t>0200ad000060060e80166221000001622100000f3a4f50454e2d56</t>
  </si>
  <si>
    <t>0200ae000060060e80166221000001622100000f3b4f50454e2d56</t>
  </si>
  <si>
    <t>020012000060060e801661770000016177000000634f50454e2d56</t>
  </si>
  <si>
    <t>02000e000060060e8016617700000161770000005f4f50454e2d56</t>
  </si>
  <si>
    <t>02000f000060060e801661770000016177000000604f50454e2d56</t>
  </si>
  <si>
    <t>020010000060060e801661770000016177000000614f50454e2d56</t>
  </si>
  <si>
    <t>020011000060060e801661770000016177000000624f50454e2d56</t>
  </si>
  <si>
    <t>020001000060060e801662210000016221000000544f50454e2d56</t>
  </si>
  <si>
    <t>020051000060060e801662210000016221000010544f50454e2d56</t>
  </si>
  <si>
    <t>020002000060060e801662210000016221000000554f50454e2d56</t>
  </si>
  <si>
    <t>020003000060060e801662210000016221000000564f50454e2d56</t>
  </si>
  <si>
    <t>020052000060060e801662210000016221000010554f50454e2d56</t>
  </si>
  <si>
    <t>020053000060060e801662210000016221000010564f50454e2d56</t>
  </si>
  <si>
    <t>0200a0000060060e80166221000001622100000f2d4f50454e2d56</t>
  </si>
  <si>
    <t>0200a1000060060e80166221000001622100000f2e4f50454e2d56</t>
  </si>
  <si>
    <t>0200a2000060060e80166221000001622100000f2f4f50454e2d56</t>
  </si>
  <si>
    <t>020013000060060e801662210000016221000000664f50454e2d56</t>
  </si>
  <si>
    <t>020063000060060e801662210000016221000010664f50454e2d56</t>
  </si>
  <si>
    <t>020006000060060e801661770000016177000000574f50454e2d56</t>
  </si>
  <si>
    <t>020007000060060e801661770000016177000000584f50454e2d56</t>
  </si>
  <si>
    <t>020008000060060e801661770000016177000000594f50454e2d56</t>
  </si>
  <si>
    <t>020009000060060e8016617700000161770000005a4f50454e2d56</t>
  </si>
  <si>
    <t>020003000060060e801661770000016177000000544f50454e2d56</t>
  </si>
  <si>
    <t>020004000060060e801661770000016177000000554f50454e2d56</t>
  </si>
  <si>
    <t>020005000060060e801661770000016177000000564f50454e2d56</t>
  </si>
  <si>
    <t>020000000060060e801662210000016221000000534f50454e2d56</t>
  </si>
  <si>
    <t>020050000060060e801662210000016221000010534f50454e2d56</t>
  </si>
  <si>
    <t>020017000060060e801661770000016177000000684f50454e2d56</t>
  </si>
  <si>
    <t>020018000060060e801661770000016177000000694f50454e2d56</t>
  </si>
  <si>
    <t>020019000060060e8016617700000161770000006a4f50454e2d56</t>
  </si>
  <si>
    <t>02001a000060060e8016617700000161770000006b4f50454e2d56</t>
  </si>
  <si>
    <t>02001b000060060e8016617700000161770000006c4f50454e2d56</t>
  </si>
  <si>
    <t>020018000060060e8016622100000162210000006b4f50454e2d56</t>
  </si>
  <si>
    <t>020068000060060e8016622100000162210000106b4f50454e2d56</t>
  </si>
  <si>
    <t>B-SV-PKD-I</t>
  </si>
  <si>
    <t>관리</t>
  </si>
  <si>
    <t>통합개발</t>
  </si>
  <si>
    <t>020001000060060e801661770000016177000000844f50454e2d56</t>
  </si>
  <si>
    <t>020003000060060e801661770000016177000000864f50454e2d56</t>
  </si>
  <si>
    <t>020004000060060e80166177000001617700000f1e4f50454e2d56</t>
  </si>
  <si>
    <t>020005000060060e80166177000001617700000f1f4f50454e2d56</t>
  </si>
  <si>
    <t>020006000060060e80166177000001617700000f204f50454e2d56</t>
  </si>
  <si>
    <t>020002000060060e801661770000016177000000854f50454e2d56</t>
  </si>
  <si>
    <t>B-SV-PKM-RE</t>
  </si>
  <si>
    <t>020004000060060e801662210000016221000000764f50454e2d56</t>
  </si>
  <si>
    <t>020006000060060e801661770000016177000000774f50454e2d56</t>
  </si>
  <si>
    <t>020007000060060e801661770000016177000000784f50454e2d56</t>
  </si>
  <si>
    <t>020008000060060e801661770000016177000000794f50454e2d56</t>
  </si>
  <si>
    <t>020002000060060e8016617700000161770000006f4f50454e2d56</t>
  </si>
  <si>
    <t>020003000060060e801661770000016177000000704f50454e2d56</t>
  </si>
  <si>
    <t>020004000060060e801661770000016177000000714f50454e2d56</t>
  </si>
  <si>
    <t>020000000060060e801662210000016221000000724f50454e2d56</t>
  </si>
  <si>
    <t>020001000060060e801662210000016221000000734f50454e2d56</t>
  </si>
  <si>
    <t>020002000060060e801662210000016221000000744f50454e2d56</t>
  </si>
  <si>
    <t>020003000060060e801662210000016221000000754f50454e2d56</t>
  </si>
  <si>
    <t>020050000060060e801662210000016221000010724f50454e2d56</t>
  </si>
  <si>
    <t>020051000060060e801662210000016221000010734f50454e2d56</t>
  </si>
  <si>
    <t>020052000060060e801662210000016221000010744f50454e2d56</t>
  </si>
  <si>
    <t>020053000060060e801662210000016221000010754f50454e2d56</t>
  </si>
  <si>
    <t>0200a0000060060e80166221000001622100000f3f4f50454e2d56</t>
  </si>
  <si>
    <t>0200a1000060060e80166221000001622100000f404f50454e2d56</t>
  </si>
  <si>
    <t>0200a2000060060e80166221000001622100000f414f50454e2d56</t>
  </si>
  <si>
    <t>020005000060060e801661770000016177000000764f50454e2d56</t>
  </si>
  <si>
    <t>020000000060060e8016617700000161770000006d4f50454e2d56</t>
  </si>
  <si>
    <t>0200a0000060060e80166177000001617700000f184f50454e2d56</t>
  </si>
  <si>
    <t>0200a1000060060e80166177000001617700000f194f50454e2d56</t>
  </si>
  <si>
    <t>0200a3000060060e80166177000001617700000f1b4f50454e2d56</t>
  </si>
  <si>
    <t>020001000060060e8016617700000161770000006e4f50454e2d56</t>
  </si>
  <si>
    <t>B-SV-PKQ-RE</t>
  </si>
  <si>
    <t>020013000060060e8016617700000161770000002f4f50454e2d56</t>
  </si>
  <si>
    <t>020014000060060e801661770000016177000000304f50454e2d56</t>
  </si>
  <si>
    <t>020015000060060e801661770000016177000000314f50454e2d56</t>
  </si>
  <si>
    <t>020016000060060e801661770000016177000000324f50454e2d56</t>
  </si>
  <si>
    <t>코스닥</t>
  </si>
  <si>
    <t>020002000060060e801662210000016221000000214f50454e2d56</t>
  </si>
  <si>
    <t>020052000060060e801662210000016221000010214f50454e2d56</t>
  </si>
  <si>
    <t>020003000060060e801662210000016221000000224f50454e2d56</t>
  </si>
  <si>
    <t>020053000060060e801662210000016221000010224f50454e2d56</t>
  </si>
  <si>
    <t>0200a0000060060e80166221000001622100000f0f4f50454e2d56</t>
  </si>
  <si>
    <t>0200a1000060060e80166221000001622100000f104f50454e2d56</t>
  </si>
  <si>
    <t>0200a2000060060e80166221000001622100000f114f50454e2d56</t>
  </si>
  <si>
    <t>02000d000060060e8016622100000162210000002c4f50454e2d56</t>
  </si>
  <si>
    <t>02005d000060060e8016622100000162210000102c4f50454e2d56</t>
  </si>
  <si>
    <t>020010000060060e8016622100000162210000002f4f50454e2d56</t>
  </si>
  <si>
    <t>020011000060060e801662210000016221000000304f50454e2d56</t>
  </si>
  <si>
    <t>020012000060060e801662210000016221000000314f50454e2d56</t>
  </si>
  <si>
    <t>020060000060060e8016622100000162210000102f4f50454e2d56</t>
  </si>
  <si>
    <t>020061000060060e801662210000016221000010304f50454e2d56</t>
  </si>
  <si>
    <t>020062000060060e801662210000016221000010314f50454e2d56</t>
  </si>
  <si>
    <t>0200a9000060060e80166221000001622100000f184f50454e2d56</t>
  </si>
  <si>
    <t>0200aa000060060e80166221000001622100000f194f50454e2d56</t>
  </si>
  <si>
    <t>0200ab000060060e80166221000001622100000f1a4f50454e2d56</t>
  </si>
  <si>
    <t>020004000060060e801662210000016221000000234f50454e2d56</t>
  </si>
  <si>
    <t>020054000060060e801662210000016221000010234f50454e2d56</t>
  </si>
  <si>
    <t>020006000060060e801662210000016221000000254f50454e2d56</t>
  </si>
  <si>
    <t>020007000060060e801662210000016221000000264f50454e2d56</t>
  </si>
  <si>
    <t>020056000060060e801662210000016221000010254f50454e2d56</t>
  </si>
  <si>
    <t>020057000060060e801662210000016221000010264f50454e2d56</t>
  </si>
  <si>
    <t>0200a3000060060e80166221000001622100000f124f50454e2d56</t>
  </si>
  <si>
    <t>0200a4000060060e80166221000001622100000f134f50454e2d56</t>
  </si>
  <si>
    <t>0200a5000060060e80166221000001622100000f144f50454e2d56</t>
  </si>
  <si>
    <t>02000e000060060e8016617700000161770000002a4f50454e2d56</t>
  </si>
  <si>
    <t>02000f000060060e8016617700000161770000002b4f50454e2d56</t>
  </si>
  <si>
    <t>020008000060060e801662210000016221000000274f50454e2d56</t>
  </si>
  <si>
    <t>020058000060060e801662210000016221000010274f50454e2d56</t>
  </si>
  <si>
    <t>02000a000060060e801662210000016221000000294f50454e2d56</t>
  </si>
  <si>
    <t>02000b000060060e8016622100000162210000002a4f50454e2d56</t>
  </si>
  <si>
    <t>02000c000060060e8016622100000162210000002b4f50454e2d56</t>
  </si>
  <si>
    <t>02005a000060060e801662210000016221000010294f50454e2d56</t>
  </si>
  <si>
    <t>02005b000060060e8016622100000162210000102a4f50454e2d56</t>
  </si>
  <si>
    <t>02005c000060060e8016622100000162210000102b4f50454e2d56</t>
  </si>
  <si>
    <t>0200a6000060060e80166221000001622100000f154f50454e2d56</t>
  </si>
  <si>
    <t>0200a7000060060e80166221000001622100000f164f50454e2d56</t>
  </si>
  <si>
    <t>0200a8000060060e80166221000001622100000f174f50454e2d56</t>
  </si>
  <si>
    <t>020017000060060e801661770000016177000000334f50454e2d56</t>
  </si>
  <si>
    <t>020018000060060e801661770000016177000000344f50454e2d56</t>
  </si>
  <si>
    <t>020019000060060e801661770000016177000000354f50454e2d56</t>
  </si>
  <si>
    <t>02001a000060060e801661770000016177000000364f50454e2d56</t>
  </si>
  <si>
    <t>02001b000060060e801661770000016177000000374f50454e2d56</t>
  </si>
  <si>
    <t>020014000060060e801662210000016221000000334f50454e2d56</t>
  </si>
  <si>
    <t>020064000060060e801662210000016221000010334f50454e2d56</t>
  </si>
  <si>
    <t>020015000060060e801662210000016221000000344f50454e2d56</t>
  </si>
  <si>
    <t>02001a000060060e801662210000016221000001024f50454e2d56</t>
  </si>
  <si>
    <t>020017000060060e801662210000016221000000364f50454e2d56</t>
  </si>
  <si>
    <t>020018000060060e801662210000016221000000374f50454e2d56</t>
  </si>
  <si>
    <t>020019000060060e801662210000016221000000384f50454e2d56</t>
  </si>
  <si>
    <t>02001b000060060e801662210000016221000001034f50454e2d56</t>
  </si>
  <si>
    <t>020065000060060e801662210000016221000010344f50454e2d56</t>
  </si>
  <si>
    <t>020069000060060e801662210000016221000011024f50454e2d56</t>
  </si>
  <si>
    <t>020067000060060e801662210000016221000010364f50454e2d56</t>
  </si>
  <si>
    <t>020068000060060e801662210000016221000010384f50454e2d56</t>
  </si>
  <si>
    <t>02006a000060060e801662210000016221000011034f50454e2d56</t>
  </si>
  <si>
    <t>0200ac000060060e80166221000001622100000f1b4f50454e2d56</t>
  </si>
  <si>
    <t>0200ad000060060e80166221000001622100000f1c4f50454e2d56</t>
  </si>
  <si>
    <t>0200ae000060060e80166221000001622100000f1d4f50454e2d56</t>
  </si>
  <si>
    <t>020005000060060e801661770000016177000000214f50454e2d56</t>
  </si>
  <si>
    <t>020006000060060e801661770000016177000000224f50454e2d56</t>
  </si>
  <si>
    <t>020007000060060e801661770000016177000000234f50454e2d56</t>
  </si>
  <si>
    <t>020008000060060e801661770000016177000000244f50454e2d56</t>
  </si>
  <si>
    <t>02000f000060060e8016622100000162210000002e4f50454e2d56</t>
  </si>
  <si>
    <t>02005f000060060e8016622100000162210000102e4f50454e2d56</t>
  </si>
  <si>
    <t>020002000060060e8016617700000161770000001e4f50454e2d56</t>
  </si>
  <si>
    <t>020003000060060e8016617700000161770000001f4f50454e2d56</t>
  </si>
  <si>
    <t>020004000060060e801661770000016177000000204f50454e2d56</t>
  </si>
  <si>
    <t>02001c000060060e801661770000016177000000804f50454e2d56</t>
  </si>
  <si>
    <t>020000000060060e8016622100000162210000001f4f50454e2d56</t>
  </si>
  <si>
    <t>020050000060060e8016622100000162210000101f4f50454e2d56</t>
  </si>
  <si>
    <t>020013000060060e801662210000016221000000324f50454e2d56</t>
  </si>
  <si>
    <t>020063000060060e801662210000016221000010324f50454e2d56</t>
  </si>
  <si>
    <t>020009000060060e801661770000016177000000254f50454e2d56</t>
  </si>
  <si>
    <t>02000a000060060e801661770000016177000000264f50454e2d56</t>
  </si>
  <si>
    <t>02000b000060060e801661770000016177000000274f50454e2d56</t>
  </si>
  <si>
    <t>02000c000060060e801661770000016177000000284f50454e2d56</t>
  </si>
  <si>
    <t>02000d000060060e801661770000016177000000294f50454e2d56</t>
  </si>
  <si>
    <t>020005000060060e801662210000016221000000244f50454e2d56</t>
  </si>
  <si>
    <t>020055000060060e801662210000016221000010244f50454e2d56</t>
  </si>
  <si>
    <t>02000e000060060e8016622100000162210000002d4f50454e2d56</t>
  </si>
  <si>
    <t>02005e000060060e8016622100000162210000102d4f50454e2d56</t>
  </si>
  <si>
    <t>020010000060060e8016617700000161770000002c4f50454e2d56</t>
  </si>
  <si>
    <t>020011000060060e8016617700000161770000002d4f50454e2d56</t>
  </si>
  <si>
    <t>020012000060060e8016617700000161770000002e4f50454e2d56</t>
  </si>
  <si>
    <t>02001d000060060e801661770000016177000000814f50454e2d56</t>
  </si>
  <si>
    <t>020009000060060e801662210000016221000000284f50454e2d56</t>
  </si>
  <si>
    <t>020059000060060e801662210000016221000010284f50454e2d56</t>
  </si>
  <si>
    <t>020000000060060e8016617700000161770000001c4f50454e2d56</t>
  </si>
  <si>
    <t>020001000060060e8016617700000161770000001d4f50454e2d56</t>
  </si>
  <si>
    <t>020001000060060e801662210000016221000000204f50454e2d56</t>
  </si>
  <si>
    <t>020051000060060e801662210000016221000010204f50454e2d56</t>
  </si>
  <si>
    <t>B-SV-PCS-RI</t>
  </si>
  <si>
    <t>청산결제 회원사 테스트</t>
  </si>
  <si>
    <t>020034000060060e8016617700000161770000440d4f50454e2d56</t>
  </si>
  <si>
    <t>청산결제</t>
  </si>
  <si>
    <t>02000c000060060e8016622100000162210000a4074f50454e2d56</t>
  </si>
  <si>
    <t>02000e000060060e8016622100000162210000a4094f50454e2d56</t>
  </si>
  <si>
    <t>02000f000060060e8016622100000162210000a5014f50454e2d56</t>
  </si>
  <si>
    <t>020010000060060e8016622100000162210000af034f50454e2d56</t>
  </si>
  <si>
    <t>020011000060060e8016622100000162210000af044f50454e2d56</t>
  </si>
  <si>
    <t>020012000060060e8016622100000162210000af054f50454e2d56</t>
  </si>
  <si>
    <t>020000000060060e801661770000016177000045004f50454e2d56</t>
  </si>
  <si>
    <t>020002000060060e801661770000016177000045024f50454e2d56</t>
  </si>
  <si>
    <t>020003000060060e80166177000001617700004f004f50454e2d56</t>
  </si>
  <si>
    <t>020004000060060e80166177000001617700004f014f50454e2d56</t>
  </si>
  <si>
    <t>020005000060060e80166177000001617700004f024f50454e2d56</t>
  </si>
  <si>
    <t>02001e000060060e8016622100000162210000a3004f50454e2d56</t>
  </si>
  <si>
    <t>020020000060060e8016622100000162210000a2014f50454e2d56</t>
  </si>
  <si>
    <t>020021000060060e8016622100000162210000a40c4f50454e2d56</t>
  </si>
  <si>
    <t>020022000060060e8016622100000162210000a2024f50454e2d56</t>
  </si>
  <si>
    <t>020023000060060e8016622100000162210000af094f50454e2d56</t>
  </si>
  <si>
    <t>020024000060060e8016622100000162210000af0a4f50454e2d56</t>
  </si>
  <si>
    <t>020025000060060e8016622100000162210000af0b4f50454e2d56</t>
  </si>
  <si>
    <t>02000d000060060e8016622100000162210000a4084f50454e2d56</t>
  </si>
  <si>
    <t>02001f000060060e8016622100000162210000a3014f50454e2d56</t>
  </si>
  <si>
    <t>02003a000060060e801661770000016177000041044f50454e2d56</t>
  </si>
  <si>
    <t>020038000060060e801661770000016177000041034f50454e2d56</t>
  </si>
  <si>
    <t>020036000060060e8016617700000161770000440e4f50454e2d56</t>
  </si>
  <si>
    <t>020001000060060e801661770000016177000045014f50454e2d56</t>
  </si>
  <si>
    <t>020014000060060e8016622100000162210000a5024f50454e2d56</t>
  </si>
  <si>
    <t>020016000060060e8016622100000162210000a40a4f50454e2d56</t>
  </si>
  <si>
    <t>020017000060060e8016622100000162210000a40b4f50454e2d56</t>
  </si>
  <si>
    <t>020018000060060e8016622100000162210000a2004f50454e2d56</t>
  </si>
  <si>
    <t>020019000060060e8016622100000162210000a5044f50454e2d56</t>
  </si>
  <si>
    <t>020044000060060e8016622100000162210000affe4f50454e2d56</t>
  </si>
  <si>
    <t>02001a000060060e8016622100000162210000af064f50454e2d56</t>
  </si>
  <si>
    <t>02001b000060060e8016622100000162210000af074f50454e2d56</t>
  </si>
  <si>
    <t>02001c000060060e8016622100000162210000af084f50454e2d56</t>
  </si>
  <si>
    <t>020000000060060e8016622100000162210000a4004f50454e2d56</t>
  </si>
  <si>
    <t>020001000060060e8016622100000162210000a4014f50454e2d56</t>
  </si>
  <si>
    <t>020002000060060e8016622100000162210000a4024f50454e2d56</t>
  </si>
  <si>
    <t>020006000060060e8016622100000162210000a4064f50454e2d56</t>
  </si>
  <si>
    <t>020007000060060e8016622100000162210000a5004f50454e2d56</t>
  </si>
  <si>
    <t>020008000060060e8016622100000162210000af004f50454e2d56</t>
  </si>
  <si>
    <t>020009000060060e8016622100000162210000af014f50454e2d56</t>
  </si>
  <si>
    <t>02000a000060060e8016622100000162210000af024f50454e2d56</t>
  </si>
  <si>
    <t>020007000060060e801661770000016177000044004f50454e2d56</t>
  </si>
  <si>
    <t>020009000060060e801661770000016177000044024f50454e2d56</t>
  </si>
  <si>
    <t>02000a000060060e801661770000016177000044034f50454e2d56</t>
  </si>
  <si>
    <t>02000b000060060e801661770000016177000044044f50454e2d56</t>
  </si>
  <si>
    <t>02000c000060060e801661770000016177000042004f50454e2d56</t>
  </si>
  <si>
    <t>02000d000060060e801661770000016177000042014f50454e2d56</t>
  </si>
  <si>
    <t>02000e000060060e80166177000001617700004f034f50454e2d56</t>
  </si>
  <si>
    <t>02000f000060060e80166177000001617700004f044f50454e2d56</t>
  </si>
  <si>
    <t>020010000060060e80166177000001617700004f054f50454e2d56</t>
  </si>
  <si>
    <t>020012000060060e801661770000016177000044054f50454e2d56</t>
  </si>
  <si>
    <t>020013000060060e801661770000016177000044064f50454e2d56</t>
  </si>
  <si>
    <t>020016000060060e801661770000016177000042024f50454e2d56</t>
  </si>
  <si>
    <t>020017000060060e801661770000016177000042034f50454e2d56</t>
  </si>
  <si>
    <t>020018000060060e80166177000001617700004f064f50454e2d56</t>
  </si>
  <si>
    <t>020019000060060e80166177000001617700004f074f50454e2d56</t>
  </si>
  <si>
    <t>02001a000060060e80166177000001617700004f084f50454e2d56</t>
  </si>
  <si>
    <t>020015000060060e8016622100000162210000a5034f50454e2d56</t>
  </si>
  <si>
    <t>020003000060060e8016622100000162210000a4034f50454e2d56</t>
  </si>
  <si>
    <t>020004000060060e8016622100000162210000a4044f50454e2d56</t>
  </si>
  <si>
    <t>020005000060060e8016622100000162210000a4054f50454e2d56</t>
  </si>
  <si>
    <t>020008000060060e801661770000016177000044014f50454e2d56</t>
  </si>
  <si>
    <t>020014000060060e801661770000016177000044074f50454e2d56</t>
  </si>
  <si>
    <t>020015000060060e801661770000016177000044084f50454e2d56</t>
  </si>
  <si>
    <t>02003c000060060e801661770000016177000042094f50454e2d56</t>
  </si>
  <si>
    <t>02003d000060060e8016617700000161770000420a4f50454e2d56</t>
  </si>
  <si>
    <t>02003e000060060e8016617700000161770000440f4f50454e2d56</t>
  </si>
  <si>
    <t>02003f000060060e801661770000016177000044104f50454e2d56</t>
  </si>
  <si>
    <t>020040000060060e801661770000016177000040024f50454e2d56</t>
  </si>
  <si>
    <t>020041000060060e801661770000016177000046034f50454e2d56</t>
  </si>
  <si>
    <t>1,6</t>
  </si>
  <si>
    <t>020042000060060e801661770000016177000046044f50454e2d56</t>
  </si>
  <si>
    <t>1,8</t>
  </si>
  <si>
    <t>020043000060060e801661770000016177000041054f50454e2d56</t>
  </si>
  <si>
    <t>1,9</t>
  </si>
  <si>
    <t>020044000060060e801661770000016177000041064f50454e2d56</t>
  </si>
  <si>
    <t>1,10</t>
  </si>
  <si>
    <t>020045000060060e801661770000016177000041074f50454e2d56</t>
  </si>
  <si>
    <t>1,11</t>
  </si>
  <si>
    <t>020046000060060e8016617700000161770000420b4f50454e2d56</t>
  </si>
  <si>
    <t>1,12</t>
  </si>
  <si>
    <t>020047000060060e8016617700000161770000420c4f50454e2d56</t>
  </si>
  <si>
    <t>1,13</t>
  </si>
  <si>
    <t>020048000060060e8016617700000161770000420d4f50454e2d56</t>
  </si>
  <si>
    <t>020049000060060e801661770000016177000043014f50454e2d56</t>
  </si>
  <si>
    <t>02004a000060060e801661770000016177000045034f50454e2d56</t>
  </si>
  <si>
    <t>02004b000060060e8016617700000161770000420e4f50454e2d56</t>
  </si>
  <si>
    <t>Hard disk 20</t>
  </si>
  <si>
    <t>02004c000060060e8016617700000161770000420f4f50454e2d56</t>
  </si>
  <si>
    <t>Hard disk 21</t>
  </si>
  <si>
    <t>02004d000060060e801661770000016177000042104f50454e2d56</t>
  </si>
  <si>
    <t>Hard disk 22</t>
  </si>
  <si>
    <t>2,5</t>
  </si>
  <si>
    <t>02004e000060060e801661770000016177000042114f50454e2d56</t>
  </si>
  <si>
    <t>Hard disk 23</t>
  </si>
  <si>
    <t>2,6</t>
  </si>
  <si>
    <t>02004f000060060e801661770000016177000042124f50454e2d56</t>
  </si>
  <si>
    <t>Hard disk 24</t>
  </si>
  <si>
    <t>2,8</t>
  </si>
  <si>
    <t>020050000060060e801661770000016177000042134f50454e2d56</t>
  </si>
  <si>
    <t>Hard disk 25</t>
  </si>
  <si>
    <t>2,9</t>
  </si>
  <si>
    <t>020051000060060e801661770000016177000041084f50454e2d56</t>
  </si>
  <si>
    <t>Hard disk 26</t>
  </si>
  <si>
    <t>2,10</t>
  </si>
  <si>
    <t>020052000060060e801661770000016177000042144f50454e2d56</t>
  </si>
  <si>
    <t>Hard disk 27</t>
  </si>
  <si>
    <t>2,11</t>
  </si>
  <si>
    <t>020053000060060e801661770000016177000042154f50454e2d56</t>
  </si>
  <si>
    <t>020027000060060e8016622100000162210000a5054f50454e2d56</t>
  </si>
  <si>
    <t>020028000060060e8016622100000162210000a5064f50454e2d56</t>
  </si>
  <si>
    <t>02002b000060060e8016622100000162210000a0004f50454e2d56</t>
  </si>
  <si>
    <t>02002c000060060e8016622100000162210000a2034f50454e2d56</t>
  </si>
  <si>
    <t>02002d000060060e8016622100000162210000a5094f50454e2d56</t>
  </si>
  <si>
    <t>02002e000060060e8016622100000162210000a50a4f50454e2d56</t>
  </si>
  <si>
    <t>02002f000060060e8016622100000162210000a50b4f50454e2d56</t>
  </si>
  <si>
    <t>020030000060060e8016622100000162210000a1004f50454e2d56</t>
  </si>
  <si>
    <t>020031000060060e8016622100000162210000a1014f50454e2d56</t>
  </si>
  <si>
    <t>020032000060060e8016622100000162210000a1024f50454e2d56</t>
  </si>
  <si>
    <t>020033000060060e8016622100000162210000a1034f50454e2d56</t>
  </si>
  <si>
    <t>020034000060060e8016622100000162210000a1044f50454e2d56</t>
  </si>
  <si>
    <t>020035000060060e8016622100000162210000a1054f50454e2d56</t>
  </si>
  <si>
    <t>020036000060060e8016622100000162210000af0c4f50454e2d56</t>
  </si>
  <si>
    <t>020037000060060e8016622100000162210000af0d4f50454e2d56</t>
  </si>
  <si>
    <t>1,14</t>
  </si>
  <si>
    <t>020038000060060e8016622100000162210000a2044f50454e2d56</t>
  </si>
  <si>
    <t>020039000060060e8016622100000162210000a50c4f50454e2d56</t>
  </si>
  <si>
    <t>02003a000060060e8016622100000162210000a50d4f50454e2d56</t>
  </si>
  <si>
    <t>02003b000060060e8016622100000162210000a50e4f50454e2d56</t>
  </si>
  <si>
    <t>02003c000060060e8016622100000162210000a0014f50454e2d56</t>
  </si>
  <si>
    <t>02003d000060060e8016622100000162210000a0024f50454e2d56</t>
  </si>
  <si>
    <t>02003e000060060e8016622100000162210000a1064f50454e2d56</t>
  </si>
  <si>
    <t>02003f000060060e8016622100000162210000a40d4f50454e2d56</t>
  </si>
  <si>
    <t>020040000060060e8016622100000162210000af0e4f50454e2d56</t>
  </si>
  <si>
    <t>Hard disk 28</t>
  </si>
  <si>
    <t>020041000060060e8016622100000162210000af0f4f50454e2d56</t>
  </si>
  <si>
    <t>Hard disk 29</t>
  </si>
  <si>
    <t>020042000060060e8016622100000162210000af104f50454e2d56</t>
  </si>
  <si>
    <t>Hard disk 30</t>
  </si>
  <si>
    <t>3,3</t>
  </si>
  <si>
    <t>020045000060060e8016622100000162210000a10a4f50454e2d56</t>
  </si>
  <si>
    <t>Hard disk 31</t>
  </si>
  <si>
    <t>3,4</t>
  </si>
  <si>
    <t>020046000060060e8016622100000162210000a10b4f50454e2d56</t>
  </si>
  <si>
    <t>Hard disk 32</t>
  </si>
  <si>
    <t>3,5</t>
  </si>
  <si>
    <t>020047000060060e8016622100000162210000a10c4f50454e2d56</t>
  </si>
  <si>
    <t>Hard disk 33</t>
  </si>
  <si>
    <t>3,6</t>
  </si>
  <si>
    <t>020048000060060e8016622100000162210000a10d4f50454e2d56</t>
  </si>
  <si>
    <t>Hard disk 34</t>
  </si>
  <si>
    <t>3,8</t>
  </si>
  <si>
    <t>020049000060060e8016622100000162210000a10e4f50454e2d56</t>
  </si>
  <si>
    <t>Hard disk 35</t>
  </si>
  <si>
    <t>3,9</t>
  </si>
  <si>
    <t>02004a000060060e8016622100000162210000a10f4f50454e2d56</t>
  </si>
  <si>
    <t>02001c000060060e801661770000016177000044094f50454e2d56</t>
  </si>
  <si>
    <t>02001d000060060e8016617700000161770000440a4f50454e2d56</t>
  </si>
  <si>
    <t>020020000060060e801661770000016177000042044f50454e2d56</t>
  </si>
  <si>
    <t>020021000060060e801661770000016177000042054f50454e2d56</t>
  </si>
  <si>
    <t>020022000060060e801661770000016177000040004f50454e2d56</t>
  </si>
  <si>
    <t>020023000060060e801661770000016177000040014f50454e2d56</t>
  </si>
  <si>
    <t>020024000060060e801661770000016177000046004f50454e2d56</t>
  </si>
  <si>
    <t>020025000060060e801661770000016177000046014f50454e2d56</t>
  </si>
  <si>
    <t>020026000060060e801661770000016177000046024f50454e2d56</t>
  </si>
  <si>
    <t>020027000060060e801661770000016177000041004f50454e2d56</t>
  </si>
  <si>
    <t>020028000060060e801661770000016177000041014f50454e2d56</t>
  </si>
  <si>
    <t>020029000060060e801661770000016177000041024f50454e2d56</t>
  </si>
  <si>
    <t>02002a000060060e801661770000016177000042064f50454e2d56</t>
  </si>
  <si>
    <t>02002b000060060e801661770000016177000042074f50454e2d56</t>
  </si>
  <si>
    <t>02002c000060060e801661770000016177000042084f50454e2d56</t>
  </si>
  <si>
    <t>02002d000060060e80166177000001617700004f094f50454e2d56</t>
  </si>
  <si>
    <t>02002e000060060e80166177000001617700004f0a4f50454e2d56</t>
  </si>
  <si>
    <t>02002f000060060e801661770000016177000043004f50454e2d56</t>
  </si>
  <si>
    <t>020000000060060e801331480050203148000033004f50454e2d56</t>
  </si>
  <si>
    <t>020001000060060e801331480050203148000033014f50454e2d56</t>
  </si>
  <si>
    <t>020002000060060e801331480050203148000033024f50454e2d56</t>
  </si>
  <si>
    <t>020003000060060e801331480050203148000030004f50454e2d56</t>
  </si>
  <si>
    <t>020004000060060e801331480050203148000030014f50454e2d56</t>
  </si>
  <si>
    <t>020005000060060e801331480050203148000030024f50454e2d56</t>
  </si>
  <si>
    <t>020006000060060e801331480050203148000030034f50454e2d56</t>
  </si>
  <si>
    <t>020007000060060e801331480050203148000030044f50454e2d56</t>
  </si>
  <si>
    <t>2,12</t>
  </si>
  <si>
    <t>020008000060060e801331480050203148000030054f50454e2d56</t>
  </si>
  <si>
    <t>2,15</t>
  </si>
  <si>
    <t>020015000060060e801331480050203148000010084f50454e2d56</t>
  </si>
  <si>
    <t>020030000060060e80166177000001617700004f0b4f50454e2d56</t>
  </si>
  <si>
    <t>020031000060060e80166177000001617700004f0c4f50454e2d56</t>
  </si>
  <si>
    <t>020032000060060e80166177000001617700004f0d4f50454e2d56</t>
  </si>
  <si>
    <t>020009000060060e801331480050203148000030064f50454e2d56</t>
  </si>
  <si>
    <t>Hard disk 36</t>
  </si>
  <si>
    <t>02000a000060060e801331480050203148000030074f50454e2d56</t>
  </si>
  <si>
    <t>Hard disk 37</t>
  </si>
  <si>
    <t>02000b000060060e801331480050203148000030084f50454e2d56</t>
  </si>
  <si>
    <t>Hard disk 38</t>
  </si>
  <si>
    <t>02000c000060060e801331480050203148000031004f50454e2d56</t>
  </si>
  <si>
    <t>Hard disk 39</t>
  </si>
  <si>
    <t>02000d000060060e801331480050203148000010004f50454e2d56</t>
  </si>
  <si>
    <t>Hard disk 40</t>
  </si>
  <si>
    <t>02000e000060060e801331480050203148000010014f50454e2d56</t>
  </si>
  <si>
    <t>Hard disk 41</t>
  </si>
  <si>
    <t>3,10</t>
  </si>
  <si>
    <t>02000f000060060e801331480050203148000010024f50454e2d56</t>
  </si>
  <si>
    <t>Hard disk 42</t>
  </si>
  <si>
    <t>3,11</t>
  </si>
  <si>
    <t>020010000060060e801331480050203148000010034f50454e2d56</t>
  </si>
  <si>
    <t>Hard disk 43</t>
  </si>
  <si>
    <t>3,12</t>
  </si>
  <si>
    <t>020011000060060e801331480050203148000010044f50454e2d56</t>
  </si>
  <si>
    <t>Hard disk 44</t>
  </si>
  <si>
    <t>3,13</t>
  </si>
  <si>
    <t>020012000060060e801331480050203148000010054f50454e2d56</t>
  </si>
  <si>
    <t>Hard disk 45</t>
  </si>
  <si>
    <t>3,14</t>
  </si>
  <si>
    <t>020013000060060e801331480050203148000010064f50454e2d56</t>
  </si>
  <si>
    <t>Hard disk 46</t>
  </si>
  <si>
    <t>3,15</t>
  </si>
  <si>
    <t>020014000060060e801331480050203148000010074f50454e2d56</t>
  </si>
  <si>
    <t>020029000060060e8016622100000162210000a5074f50454e2d56</t>
  </si>
  <si>
    <t>02002a000060060e8016622100000162210000a5084f50454e2d56</t>
  </si>
  <si>
    <t>02001e000060060e8016617700000161770000440b4f50454e2d56</t>
  </si>
  <si>
    <t>02001f000060060e8016617700000161770000440c4f50454e2d56</t>
  </si>
  <si>
    <t>B-SV-PKS-RI</t>
  </si>
  <si>
    <t>파생</t>
  </si>
  <si>
    <t>02000d000060060e8016617700000161770000000d4f50454e2d56</t>
  </si>
  <si>
    <t>020010000060060e801661770000016177000000104f50454e2d56</t>
  </si>
  <si>
    <t>020011000060060e801661770000016177000000114f50454e2d56</t>
  </si>
  <si>
    <t>020012000060060e801661770000016177000000124f50454e2d56</t>
  </si>
  <si>
    <t>0200a9000060060e80166177000001617700000f094f50454e2d56</t>
  </si>
  <si>
    <t>0200aa000060060e80166177000001617700000f0a4f50454e2d56</t>
  </si>
  <si>
    <t>0200ab000060060e80166177000001617700000f0b4f50454e2d56</t>
  </si>
  <si>
    <t>유가증권</t>
  </si>
  <si>
    <t>02000d000060060e8016622100000162210000000d4f50454e2d56</t>
  </si>
  <si>
    <t>02005d000060060e8016622100000162210000100d4f50454e2d56</t>
  </si>
  <si>
    <t>020010000060060e801662210000016221000000104f50454e2d56</t>
  </si>
  <si>
    <t>020011000060060e801662210000016221000000114f50454e2d56</t>
  </si>
  <si>
    <t>020012000060060e801662210000016221000000124f50454e2d56</t>
  </si>
  <si>
    <t>020060000060060e801662210000016221000010104f50454e2d56</t>
  </si>
  <si>
    <t>020061000060060e801662210000016221000010114f50454e2d56</t>
  </si>
  <si>
    <t>020062000060060e801662210000016221000010124f50454e2d56</t>
  </si>
  <si>
    <t>0200a9000060060e80166221000001622100000f094f50454e2d56</t>
  </si>
  <si>
    <t>0200aa000060060e80166221000001622100000f0a4f50454e2d56</t>
  </si>
  <si>
    <t>0200ab000060060e80166221000001622100000f0b4f50454e2d56</t>
  </si>
  <si>
    <t>020008000060060e801661770000016177000000084f50454e2d56</t>
  </si>
  <si>
    <t>02000a000060060e8016617700000161770000000a4f50454e2d56</t>
  </si>
  <si>
    <t>02000b000060060e8016617700000161770000000b4f50454e2d56</t>
  </si>
  <si>
    <t>02000c000060060e8016617700000161770000000c4f50454e2d56</t>
  </si>
  <si>
    <t>0200a6000060060e80166177000001617700000f064f50454e2d56</t>
  </si>
  <si>
    <t>0200a7000060060e80166177000001617700000f074f50454e2d56</t>
  </si>
  <si>
    <t>0200a8000060060e80166177000001617700000f084f50454e2d56</t>
  </si>
  <si>
    <t>020008000060060e801662210000016221000000084f50454e2d56</t>
  </si>
  <si>
    <t>020058000060060e801662210000016221000010084f50454e2d56</t>
  </si>
  <si>
    <t>02000a000060060e8016622100000162210000000a4f50454e2d56</t>
  </si>
  <si>
    <t>02000b000060060e8016622100000162210000000b4f50454e2d56</t>
  </si>
  <si>
    <t>02000c000060060e8016622100000162210000000c4f50454e2d56</t>
  </si>
  <si>
    <t>02005a000060060e8016622100000162210000100a4f50454e2d56</t>
  </si>
  <si>
    <t>02005b000060060e8016622100000162210000100b4f50454e2d56</t>
  </si>
  <si>
    <t>02005c000060060e8016622100000162210000100c4f50454e2d56</t>
  </si>
  <si>
    <t>0200a6000060060e80166221000001622100000f064f50454e2d56</t>
  </si>
  <si>
    <t>0200a7000060060e80166221000001622100000f074f50454e2d56</t>
  </si>
  <si>
    <t>0200a8000060060e80166221000001622100000f084f50454e2d56</t>
  </si>
  <si>
    <t>020004000060060e801662210000016221000000044f50454e2d56</t>
  </si>
  <si>
    <t>020054000060060e801662210000016221000010044f50454e2d56</t>
  </si>
  <si>
    <t>020006000060060e801662210000016221000000064f50454e2d56</t>
  </si>
  <si>
    <t>020007000060060e801662210000016221000000074f50454e2d56</t>
  </si>
  <si>
    <t>020056000060060e801662210000016221000010064f50454e2d56</t>
  </si>
  <si>
    <t>020057000060060e801662210000016221000010074f50454e2d56</t>
  </si>
  <si>
    <t>0200a3000060060e80166221000001622100000f034f50454e2d56</t>
  </si>
  <si>
    <t>0200a4000060060e80166221000001622100000f044f50454e2d56</t>
  </si>
  <si>
    <t>0200a5000060060e80166221000001622100000f054f50454e2d56</t>
  </si>
  <si>
    <t>020001000060060e801661770000016177000000014f50454e2d56</t>
  </si>
  <si>
    <t>020003000060060e801661770000016177000000034f50454e2d56</t>
  </si>
  <si>
    <t>0200a0000060060e80166177000001617700000f004f50454e2d56</t>
  </si>
  <si>
    <t>0200a1000060060e80166177000001617700000f014f50454e2d56</t>
  </si>
  <si>
    <t>0200a2000060060e80166177000001617700000f024f50454e2d56</t>
  </si>
  <si>
    <t>020004000060060e801661770000016177000000044f50454e2d56</t>
  </si>
  <si>
    <t>020006000060060e801661770000016177000000064f50454e2d56</t>
  </si>
  <si>
    <t>020007000060060e801661770000016177000000074f50454e2d56</t>
  </si>
  <si>
    <t>0200a3000060060e80166177000001617700000f034f50454e2d56</t>
  </si>
  <si>
    <t>0200a4000060060e80166177000001617700000f044f50454e2d56</t>
  </si>
  <si>
    <t>0200a5000060060e80166177000001617700000f054f50454e2d56</t>
  </si>
  <si>
    <t>020000000060060e801662210000016221000000004f50454e2d56</t>
  </si>
  <si>
    <t>020050000060060e801662210000016221000010004f50454e2d56</t>
  </si>
  <si>
    <t>020003000060060e801662210000016221000000034f50454e2d56</t>
  </si>
  <si>
    <t>020053000060060e801662210000016221000010034f50454e2d56</t>
  </si>
  <si>
    <t>0200a0000060060e80166221000001622100000f004f50454e2d56</t>
  </si>
  <si>
    <t>0200a1000060060e80166221000001622100000f014f50454e2d56</t>
  </si>
  <si>
    <t>0200a2000060060e80166221000001622100000f024f50454e2d56</t>
  </si>
  <si>
    <t>020009000060060e801662210000016221000000094f50454e2d56</t>
  </si>
  <si>
    <t>020059000060060e801662210000016221000010094f50454e2d56</t>
  </si>
  <si>
    <t>020009000060060e801661770000016177000000094f50454e2d56</t>
  </si>
  <si>
    <t>020005000060060e801662210000016221000000054f50454e2d56</t>
  </si>
  <si>
    <t>020055000060060e801662210000016221000010054f50454e2d56</t>
  </si>
  <si>
    <t>020002000060060e801661770000016177000000024f50454e2d56</t>
  </si>
  <si>
    <t>020001000060060e801662210000016221000000014f50454e2d56</t>
  </si>
  <si>
    <t>020051000060060e801662210000016221000010014f50454e2d56</t>
  </si>
  <si>
    <t>020005000060060e801661770000016177000000054f50454e2d56</t>
  </si>
  <si>
    <t>020013000060060e801661770000016177000000134f50454e2d56</t>
  </si>
  <si>
    <t>020019000060060e801661770000016177000000874f50454e2d56</t>
  </si>
  <si>
    <t>02001a000060060e801661770000016177000000884f50454e2d56</t>
  </si>
  <si>
    <t>020015000060060e801661770000016177000000154f50454e2d56</t>
  </si>
  <si>
    <t>020016000060060e801661770000016177000000164f50454e2d56</t>
  </si>
  <si>
    <t>020017000060060e801661770000016177000000174f50454e2d56</t>
  </si>
  <si>
    <t>020018000060060e801661770000016177000000184f50454e2d56</t>
  </si>
  <si>
    <t>0200ac000060060e80166177000001617700000f0c4f50454e2d56</t>
  </si>
  <si>
    <t>0200ad000060060e80166177000001617700000f0d4f50454e2d56</t>
  </si>
  <si>
    <t>0200ae000060060e80166177000001617700000f0e4f50454e2d56</t>
  </si>
  <si>
    <t>020013000060060e801662210000016221000000134f50454e2d56</t>
  </si>
  <si>
    <t>020063000060060e801662210000016221000010134f50454e2d56</t>
  </si>
  <si>
    <t>020015000060060e801662210000016221000000154f50454e2d56</t>
  </si>
  <si>
    <t>020016000060060e801662210000016221000000164f50454e2d56</t>
  </si>
  <si>
    <t>02001f000060060e801662210000016221000001004f50454e2d56</t>
  </si>
  <si>
    <t>020020000060060e801662210000016221000001014f50454e2d56</t>
  </si>
  <si>
    <t>020019000060060e801662210000016221000000194f50454e2d56</t>
  </si>
  <si>
    <t>02001a000060060e8016622100000162210000001a4f50454e2d56</t>
  </si>
  <si>
    <t>02001b000060060e8016622100000162210000001b4f50454e2d56</t>
  </si>
  <si>
    <t>02001c000060060e8016622100000162210000001c4f50454e2d56</t>
  </si>
  <si>
    <t>02001d000060060e8016622100000162210000001d4f50454e2d56</t>
  </si>
  <si>
    <t>02001e000060060e8016622100000162210000001e4f50454e2d56</t>
  </si>
  <si>
    <t>020018000060060e801662210000016221000000184f50454e2d56</t>
  </si>
  <si>
    <t>020065000060060e801662210000016221000010154f50454e2d56</t>
  </si>
  <si>
    <t>020069000060060e801662210000016221000011004f50454e2d56</t>
  </si>
  <si>
    <t>020067000060060e801662210000016221000010194f50454e2d56</t>
  </si>
  <si>
    <t>020068000060060e8016622100000162210000101d4f50454e2d56</t>
  </si>
  <si>
    <t>02006a000060060e801662210000016221000011014f50454e2d56</t>
  </si>
  <si>
    <t>0200ac000060060e80166221000001622100000f0c4f50454e2d56</t>
  </si>
  <si>
    <t>0200ad000060060e80166221000001622100000f0d4f50454e2d56</t>
  </si>
  <si>
    <t>0200ae000060060e80166221000001622100000f0e4f50454e2d56</t>
  </si>
  <si>
    <t>020014000060060e801662210000016221000000144f50454e2d56</t>
  </si>
  <si>
    <t>020064000060060e801662210000016221000010144f50454e2d56</t>
  </si>
  <si>
    <t>020014000060060e801661770000016177000000144f50454e2d56</t>
  </si>
  <si>
    <t>02000f000060060e8016617700000161770000000f4f50454e2d56</t>
  </si>
  <si>
    <t>02000f000060060e8016622100000162210000000f4f50454e2d56</t>
  </si>
  <si>
    <t>02005f000060060e8016622100000162210000100f4f50454e2d56</t>
  </si>
  <si>
    <t>020002000060060e801662210000016221000000024f50454e2d56</t>
  </si>
  <si>
    <t>020052000060060e801662210000016221000010024f50454e2d56</t>
  </si>
  <si>
    <t>020000000060060e801661770000016177000000004f50454e2d56</t>
  </si>
  <si>
    <t>02000e000060060e8016617700000161770000000e4f50454e2d56</t>
  </si>
  <si>
    <t>02000e000060060e8016622100000162210000000e4f50454e2d56</t>
  </si>
  <si>
    <t>02005e000060060e8016622100000162210000100e4f50454e2d56</t>
  </si>
  <si>
    <t>VM Guest</t>
    <phoneticPr fontId="1" type="noConversion"/>
  </si>
  <si>
    <t>SIZE</t>
    <phoneticPr fontId="1" type="noConversion"/>
  </si>
  <si>
    <t>vmhba4:C0:T0:L0</t>
  </si>
  <si>
    <t>vmhba2:C0:T4:L80</t>
  </si>
  <si>
    <t>vmhba4:C0:T0:L3</t>
  </si>
  <si>
    <t>vmhba2:C0:T4:L83</t>
  </si>
  <si>
    <t>vmhba2:C0:T3:L160</t>
  </si>
  <si>
    <t>vmhba2:C0:T3:L161</t>
  </si>
  <si>
    <t>vmhba2:C0:T3:L162</t>
  </si>
  <si>
    <t>vmhba4:C0:T0:L1</t>
  </si>
  <si>
    <t>vmhba4:C0:T0:L81</t>
  </si>
  <si>
    <t>vmhba4:C0:T0:L83</t>
  </si>
  <si>
    <t>vmhba4:C0:T0:L2</t>
  </si>
  <si>
    <t>vmhba4:C0:T0:L82</t>
  </si>
  <si>
    <t>vmhba4:C0:T0:L4</t>
  </si>
  <si>
    <t>vmhba4:C0:T0:L84</t>
  </si>
  <si>
    <t>vmhba4:C0:T0:L7</t>
  </si>
  <si>
    <t>vmhba4:C0:T0:L8</t>
  </si>
  <si>
    <t>vmhba4:C0:T0:L87</t>
  </si>
  <si>
    <t>vmhba4:C0:T0:L88</t>
  </si>
  <si>
    <t>vmhba2:C0:T3:L163</t>
  </si>
  <si>
    <t>vmhba2:C0:T3:L164</t>
  </si>
  <si>
    <t>vmhba2:C0:T3:L165</t>
  </si>
  <si>
    <t>vmhba4:C0:T0:L5</t>
  </si>
  <si>
    <t>vmhba4:C0:T0:L85</t>
  </si>
  <si>
    <t>vmhba4:C0:T0:L9</t>
  </si>
  <si>
    <t>vmhba4:C0:T0:L89</t>
  </si>
  <si>
    <t>vmhba2:C0:T3:L12</t>
  </si>
  <si>
    <t>vmhba2:C0:T3:L13</t>
  </si>
  <si>
    <t>vmhba2:C0:T3:L14</t>
  </si>
  <si>
    <t>vmhba2:C0:T3:L92</t>
  </si>
  <si>
    <t>vmhba2:C0:T3:L93</t>
  </si>
  <si>
    <t>vmhba2:C0:T3:L94</t>
  </si>
  <si>
    <t>vmhba2:C0:T3:L166</t>
  </si>
  <si>
    <t>vmhba2:C0:T3:L167</t>
  </si>
  <si>
    <t>vmhba2:C0:T3:L168</t>
  </si>
  <si>
    <t>vmhba2:C0:T3:L10</t>
  </si>
  <si>
    <t>vmhba2:C0:T3:L90</t>
  </si>
  <si>
    <t>vmhba2:C0:T3:L15</t>
  </si>
  <si>
    <t>vmhba2:C0:T3:L95</t>
  </si>
  <si>
    <t>vmhba2:C0:T3:L18</t>
  </si>
  <si>
    <t>vmhba2:C0:T3:L19</t>
  </si>
  <si>
    <t>vmhba2:C0:T1:L20</t>
  </si>
  <si>
    <t>vmhba2:C0:T3:L98</t>
  </si>
  <si>
    <t>vmhba2:C0:T3:L99</t>
  </si>
  <si>
    <t>vmhba4:C0:T3:L100</t>
  </si>
  <si>
    <t>vmhba2:C0:T3:L169</t>
  </si>
  <si>
    <t>vmhba4:C0:T2:L170</t>
  </si>
  <si>
    <t>vmhba4:C0:T2:L171</t>
  </si>
  <si>
    <t>vmhba2:C0:T4:L16</t>
  </si>
  <si>
    <t>vmhba2:C0:T4:L96</t>
  </si>
  <si>
    <t>vmhba2:C0:T4:L18</t>
  </si>
  <si>
    <t>vmhba2:C0:T4:L19</t>
  </si>
  <si>
    <t>vmhba2:C0:T4:L98</t>
  </si>
  <si>
    <t>vmhba2:C0:T4:L99</t>
  </si>
  <si>
    <t>vmhba4:C0:T1:L169</t>
  </si>
  <si>
    <t>vmhba2:C0:T4:L170</t>
  </si>
  <si>
    <t>vmhba2:C0:T4:L171</t>
  </si>
  <si>
    <t>vmhba2:C0:T3:L17</t>
  </si>
  <si>
    <t>vmhba2:C0:T3:L97</t>
  </si>
  <si>
    <t>vmhba2:C0:T1:L21</t>
  </si>
  <si>
    <t>vmhba4:C0:T3:L101</t>
  </si>
  <si>
    <t>vmhba2:C0:T1:L23</t>
  </si>
  <si>
    <t>vmhba2:C0:T1:L24</t>
  </si>
  <si>
    <t>vmhba4:C0:T2:L34</t>
  </si>
  <si>
    <t>vmhba4:C0:T3:L26</t>
  </si>
  <si>
    <t>vmhba4:C0:T3:L27</t>
  </si>
  <si>
    <t>vmhba4:C0:T3:L28</t>
  </si>
  <si>
    <t>vmhba4:C0:T3:L29</t>
  </si>
  <si>
    <t>vmhba4:C0:T2:L30</t>
  </si>
  <si>
    <t>vmhba4:C0:T2:L31</t>
  </si>
  <si>
    <t>vmhba4:C0:T2:L32</t>
  </si>
  <si>
    <t>vmhba4:C0:T2:L33</t>
  </si>
  <si>
    <t>vmhba4:C0:T2:L35</t>
  </si>
  <si>
    <t>vmhba4:C0:T3:L103</t>
  </si>
  <si>
    <t>vmhba4:C0:T3:L105</t>
  </si>
  <si>
    <t>vmhba4:C0:T3:L106</t>
  </si>
  <si>
    <t>vmhba4:C0:T2:L172</t>
  </si>
  <si>
    <t>vmhba4:C0:T2:L173</t>
  </si>
  <si>
    <t>vmhba4:C0:T2:L174</t>
  </si>
  <si>
    <t>vmhba2:C0:T1:L22</t>
  </si>
  <si>
    <t>vmhba2:C0:T1:L180</t>
  </si>
  <si>
    <t>vmhba4:C0:T2:L36</t>
  </si>
  <si>
    <t>vmhba4:C0:T2:L175</t>
  </si>
  <si>
    <t>vmhba4:C0:T2:L176</t>
  </si>
  <si>
    <t>vmhba4:C0:T2:L177</t>
  </si>
  <si>
    <t>vmhba4:C0:T2:L178</t>
  </si>
  <si>
    <t>vmhba4:C0:T2:L179</t>
  </si>
  <si>
    <t>vmhba4:C0:T2:L180</t>
  </si>
  <si>
    <t xml:space="preserve"> ksmksape1/ksmksape1.vmdk</t>
  </si>
  <si>
    <t xml:space="preserve"> ksmksape1/ksmksape1_1.vmdk</t>
  </si>
  <si>
    <t xml:space="preserve"> pcmprapi1/pcmprapi1.vmdk</t>
  </si>
  <si>
    <t xml:space="preserve"> pcmprapi-clusterdisk/pcmprapi-cfs1.vmdk</t>
  </si>
  <si>
    <t xml:space="preserve"> pcmchapi2/pcmchapi2.vmdk</t>
  </si>
  <si>
    <t xml:space="preserve"> pcmchapi-clusterdisk/pcmchapi-cfs1.vmdk</t>
  </si>
  <si>
    <t xml:space="preserve"> pcmprape1/pcmprape1.vmdk</t>
  </si>
  <si>
    <t xml:space="preserve"> ksmwbape1/ksmwbape1.vmdk</t>
  </si>
  <si>
    <t xml:space="preserve"> ksmwbape1/ksmwbape1_1.vmdk</t>
  </si>
  <si>
    <t xml:space="preserve"> pcmprapi2/pcmprapi2.vmdk</t>
  </si>
  <si>
    <t xml:space="preserve"> pcmchape1/pcmchape1.vmdk</t>
  </si>
  <si>
    <t xml:space="preserve"> pcmchapi1/pcmchapi1.vmdk</t>
  </si>
  <si>
    <t xml:space="preserve"> pcmapdbi1/pcmapdbi1.vmdk</t>
  </si>
  <si>
    <t xml:space="preserve"> pcmapdbi-clusterdisk/pcmapdbi-cfs1.vmdk</t>
  </si>
  <si>
    <t xml:space="preserve"> pcmapdbi-clusterdisk/pcmapdbi-cfs2.vmdk</t>
  </si>
  <si>
    <t xml:space="preserve"> pcmapdbi-clusterdisk/pcmapdbi-cfs3.vmdk</t>
  </si>
  <si>
    <t xml:space="preserve"> pcmapdbi2/pcmapdbi2.vmdk</t>
  </si>
  <si>
    <t xml:space="preserve"> pcmapdbe1/pcmapdbe1.vmdk</t>
  </si>
  <si>
    <t xml:space="preserve"> ksmksdbe1/ksmksdbe1.vmdk</t>
  </si>
  <si>
    <t xml:space="preserve"> ksmksdbe1/ksmksdbe1_1.vmdk</t>
  </si>
  <si>
    <t xml:space="preserve"> pkftsdbe1/pkftsdbe1.vmdk</t>
  </si>
  <si>
    <t xml:space="preserve"> pkftsdbe1/pkftsdbe1_1.vmdk</t>
  </si>
  <si>
    <t xml:space="preserve"> pkftsdbe1/pkftsdbe1_2.vmdk</t>
  </si>
  <si>
    <t xml:space="preserve"> pkftsdbe1/pkftsdbe1_3.vmdk</t>
  </si>
  <si>
    <t xml:space="preserve"> pkftsdbe1/pkftsdbe1_4.vmdk</t>
  </si>
  <si>
    <t xml:space="preserve"> pkftsdbe1/pkftsdbe1_5.vmdk</t>
  </si>
  <si>
    <t xml:space="preserve"> pkftsdbe1/pkftsdbe1_6.vmdk</t>
  </si>
  <si>
    <t xml:space="preserve"> pkftsdbe1/pkftsdbe1_7.vmdk</t>
  </si>
  <si>
    <t xml:space="preserve"> pkbtsdbr1/pkbtsdbr1.vmdk</t>
  </si>
  <si>
    <t xml:space="preserve"> pkbtsdbr1/pkbtsdbr1_1.vmdk</t>
  </si>
  <si>
    <t xml:space="preserve"> pkbtsdbr1/pkbtsdbr1_2.vmdk</t>
  </si>
  <si>
    <t xml:space="preserve"> pkbtsdbr1/pkbtsdbr1_14.vmdk</t>
  </si>
  <si>
    <t xml:space="preserve"> pkbtsdbr1/pkbtsdbr1_4.vmdk</t>
  </si>
  <si>
    <t xml:space="preserve"> pkbtsdbr1/pkbtsdbr1_5.vmdk</t>
  </si>
  <si>
    <t xml:space="preserve"> pkbtsdbr1/pkbtsdbr1_6.vmdk</t>
  </si>
  <si>
    <t xml:space="preserve"> pkbtsdbr1/pkbtsdbr1_15.vmdk</t>
  </si>
  <si>
    <t xml:space="preserve"> pkbtsdbr1/pkbtsdbr1_7.vmdk</t>
  </si>
  <si>
    <t xml:space="preserve"> pkbtsdbr1/pkbtsdbr1_16.vmdk</t>
  </si>
  <si>
    <t xml:space="preserve"> pkbtsdbr1/pkbtsdbr1_9.vmdk</t>
  </si>
  <si>
    <t xml:space="preserve"> pkbtsdbr1/pkbtsdbr1_10.vmdk</t>
  </si>
  <si>
    <t xml:space="preserve"> pkbtsdbr1/pkbtsdbr1_17.vmdk</t>
  </si>
  <si>
    <t xml:space="preserve"> pkbtsdbr1/pkbtsdbr1_11.vmdk</t>
  </si>
  <si>
    <t xml:space="preserve"> pkbtsdbr1/pkbtsdbr1_12.vmdk</t>
  </si>
  <si>
    <t xml:space="preserve"> pkbtsdbr1/pkbtsdbr1_13.vmdk</t>
  </si>
  <si>
    <t xml:space="preserve"> pkftrape1/pkftrape1.vmdk</t>
  </si>
  <si>
    <t xml:space="preserve"> pkftrape1/pkftrape1_1.vmdk</t>
  </si>
  <si>
    <t xml:space="preserve"> pkftrape1/pkftrape1_2.vmdk</t>
  </si>
  <si>
    <t xml:space="preserve"> pkftrape1/pkftrape1_6.vmdk</t>
  </si>
  <si>
    <t xml:space="preserve"> pkftrape1/pkftrape1_3.vmdk</t>
  </si>
  <si>
    <t xml:space="preserve"> pkftrape1/pkftrape1_4.vmdk</t>
  </si>
  <si>
    <t xml:space="preserve"> pkftrape1/pkftrape1_5.vmdk</t>
  </si>
  <si>
    <t xml:space="preserve"> pkbtsapr1/pkbtsapr1.vmdk</t>
  </si>
  <si>
    <t xml:space="preserve"> pkbtsapr1/pkbtsapr1_1.vmdk</t>
  </si>
  <si>
    <t xml:space="preserve"> pkbtsapr1/pkbtsapr1_2.vmdk</t>
  </si>
  <si>
    <t xml:space="preserve"> pkbtsapr1/pkbtsapr1_3.vmdk</t>
  </si>
  <si>
    <t xml:space="preserve"> pkbtsapr1/pkbtsapr1_4.vmdk</t>
  </si>
  <si>
    <t xml:space="preserve"> pkbtsapr1/pkbtsapr1_5.vmdk</t>
  </si>
  <si>
    <t xml:space="preserve"> pkbtsapr1/pkbtsapr1_6.vmdk</t>
  </si>
  <si>
    <t xml:space="preserve"> pkbtsapr1/pkbtsapr1_7.vmdk</t>
  </si>
  <si>
    <t xml:space="preserve"> pkbtsapr1/pkbtsapr1_8.vmdk</t>
  </si>
  <si>
    <t xml:space="preserve"> pkbtsapr1/pkbtsapr1_9.vmdk</t>
  </si>
  <si>
    <t xml:space="preserve"> pkbtsapr1/pkbtsapr1_10.vmdk</t>
  </si>
  <si>
    <t xml:space="preserve"> pkbtrapr1/pkbtrapr1.vmdk</t>
  </si>
  <si>
    <t xml:space="preserve"> pkbtrapr1/pkbtrapr1_1.vmdk</t>
  </si>
  <si>
    <t xml:space="preserve"> pkbtrapr1/pkbtrapr1_2.vmdk</t>
  </si>
  <si>
    <t xml:space="preserve"> pkbtrapr1/pkbtrapr1_3.vmdk</t>
  </si>
  <si>
    <t xml:space="preserve"> pkbtrapr1/pkbtrapr1_4.vmdk</t>
  </si>
  <si>
    <t xml:space="preserve"> pkbtrapr1/pkbtrapr1_5.vmdk</t>
  </si>
  <si>
    <t xml:space="preserve"> pkbtrapr1/pkbtrapr1_6.vmdk</t>
  </si>
  <si>
    <t xml:space="preserve"> pkbtrapr1/pkbtrapr1_7.vmdk</t>
  </si>
  <si>
    <t xml:space="preserve"> pkbtrapr1/pkbtrapr1_8.vmdk</t>
  </si>
  <si>
    <t xml:space="preserve"> pkbtrapr3/pkbtrapr3.vmdk</t>
  </si>
  <si>
    <t xml:space="preserve"> pkbtrapr3/pkbtrapr3_1.vmdk</t>
  </si>
  <si>
    <t xml:space="preserve"> pkbtrapr3/pkbtrapr3_2.vmdk</t>
  </si>
  <si>
    <t xml:space="preserve"> pkbtrapr3/pkbtrapr3_3.vmdk</t>
  </si>
  <si>
    <t xml:space="preserve"> pkbtrapr3/pkbtrapr3_4.vmdk</t>
  </si>
  <si>
    <t xml:space="preserve"> pkbtrapr3/pkbtrapr3_5.vmdk</t>
  </si>
  <si>
    <t xml:space="preserve"> pkbtrapr3/pkbtrapr3_6.vmdk</t>
  </si>
  <si>
    <t xml:space="preserve"> pkbtrapr3/pkbtrapr3_7.vmdk</t>
  </si>
  <si>
    <t xml:space="preserve"> pkbtrapr3/pkbtrapr3_8.vmdk</t>
  </si>
  <si>
    <t xml:space="preserve"> pkbtrapr3/pkbtrapr3_9.vmdk</t>
  </si>
  <si>
    <t xml:space="preserve"> pkbtrapr3/pkbtrapr3_10.vmdk</t>
  </si>
  <si>
    <t xml:space="preserve"> pkftsape1/pkftsape1.vmdk</t>
  </si>
  <si>
    <t xml:space="preserve"> pkftsape1/pkftsape1_1.vmdk</t>
  </si>
  <si>
    <t xml:space="preserve"> pkftsape1/pkftsape1_2.vmdk</t>
  </si>
  <si>
    <t xml:space="preserve"> pkftsape1/pkftsape1_3.vmdk</t>
  </si>
  <si>
    <t xml:space="preserve"> pkbchapr1/pkbchapr1.vmdk</t>
  </si>
  <si>
    <t xml:space="preserve"> pkbchapr1/pkbchapr1_1.vmdk</t>
  </si>
  <si>
    <t xml:space="preserve"> pkbchapr1/pkbchapr1_2.vmdk</t>
  </si>
  <si>
    <t xml:space="preserve"> pkbchapr1/pkbchapr1_3.vmdk</t>
  </si>
  <si>
    <t xml:space="preserve"> pkbchapr1/pkbchapr1_4.vmdk</t>
  </si>
  <si>
    <t xml:space="preserve"> pkbchapr1/pkbchapr1_5.vmdk</t>
  </si>
  <si>
    <t xml:space="preserve"> pkbchapr1/pkbchapr1_6.vmdk</t>
  </si>
  <si>
    <t xml:space="preserve"> pkbtsdbe1/pkbtsdbe1.vmdk</t>
  </si>
  <si>
    <t xml:space="preserve"> pkbtsdbe1/pkbtsdbe1_1.vmdk</t>
  </si>
  <si>
    <t xml:space="preserve"> pkbtsdbe1/pkbtsdbe1_2.vmdk</t>
  </si>
  <si>
    <t xml:space="preserve"> pkbtsdbe1/pkbtsdbe1_3.vmdk</t>
  </si>
  <si>
    <t xml:space="preserve"> pkbtsdbe1/pkbtsdbe1_4.vmdk</t>
  </si>
  <si>
    <t xml:space="preserve"> pkbtsdbr2/pkbtsdbr2.vmdk</t>
  </si>
  <si>
    <t xml:space="preserve"> pkbtsdbr2/pkbtsdbr2_1.vmdk</t>
  </si>
  <si>
    <t xml:space="preserve"> pkbtsape1/pkbtsape1.vmdk</t>
  </si>
  <si>
    <t xml:space="preserve"> pkbtsape1/pkbtsape1_1.vmdk</t>
  </si>
  <si>
    <t xml:space="preserve"> pkbtsape1/pkbtsape1_2.vmdk</t>
  </si>
  <si>
    <t xml:space="preserve"> pkbtsape1/pkbtsape1_3.vmdk</t>
  </si>
  <si>
    <t xml:space="preserve"> pkbtsapr3/pkbtsapr3.vmdk</t>
  </si>
  <si>
    <t xml:space="preserve"> pkbtsapr3/pkbtsapr3_1.vmdk</t>
  </si>
  <si>
    <t xml:space="preserve"> pkbchapr3/pkbchapr3.vmdk</t>
  </si>
  <si>
    <t xml:space="preserve"> pkbchapr3/pkbchapr3_1.vmdk</t>
  </si>
  <si>
    <t xml:space="preserve"> pkbtrape1/pkbtrape1.vmdk</t>
  </si>
  <si>
    <t xml:space="preserve"> pkbtrape1/pkbtrape1_1.vmdk</t>
  </si>
  <si>
    <t xml:space="preserve"> pkbtrape1/pkbtrape1_2.vmdk</t>
  </si>
  <si>
    <t xml:space="preserve"> pkbtrape1/pkbtrape1_3.vmdk</t>
  </si>
  <si>
    <t xml:space="preserve"> pkfchape1/pkfchape1.vmdk</t>
  </si>
  <si>
    <t xml:space="preserve"> pkfchape1/pkfchape1_1.vmdk</t>
  </si>
  <si>
    <t xml:space="preserve"> pkbtsapr2/pkbtsapr2.vmdk</t>
  </si>
  <si>
    <t xml:space="preserve"> pkbtsapr2/pkbtsapr2_1.vmdk</t>
  </si>
  <si>
    <t xml:space="preserve"> pkbtrapr4/pkbtrapr4.vmdk</t>
  </si>
  <si>
    <t xml:space="preserve"> pkbtrapr4/pkbtrapr4_1.vmdk</t>
  </si>
  <si>
    <t xml:space="preserve"> pkbtrapr2/pkbtrapr2.vmdk</t>
  </si>
  <si>
    <t xml:space="preserve"> pkbtrapr2/pkbtrapr2_1.vmdk</t>
  </si>
  <si>
    <t xml:space="preserve"> pkbchape1/pkbchape1.vmdk</t>
  </si>
  <si>
    <t xml:space="preserve"> pkbchape1/pkbchape1_1.vmdk</t>
  </si>
  <si>
    <t xml:space="preserve"> pkbchapr2/pkbchapr2.vmdk</t>
  </si>
  <si>
    <t xml:space="preserve"> pkbchapr2/pkbchapr2_1.vmdk</t>
  </si>
  <si>
    <t xml:space="preserve"> pkmifcmv2/pkmifcmv2.vmdk</t>
  </si>
  <si>
    <t xml:space="preserve"> pkmifcmv2/pkmifcmv2_1.vmdk</t>
  </si>
  <si>
    <t xml:space="preserve"> pkmifsmv2-va/pkmifsmv2-va.vmdk</t>
  </si>
  <si>
    <t xml:space="preserve"> pkmifsmv2-va/pkmifsmv2-va_1.vmdk</t>
  </si>
  <si>
    <t xml:space="preserve"> pkmifdbv2/pkfifsmd3.vmdk</t>
  </si>
  <si>
    <t xml:space="preserve"> pkmifdbv2/pkfifsmd3_1.vmdk</t>
  </si>
  <si>
    <t xml:space="preserve"> pkcrvape1/pkcrvape1.vmdk</t>
  </si>
  <si>
    <t xml:space="preserve"> pkcrvape1/pkcrvape1_1.vmdk</t>
  </si>
  <si>
    <t xml:space="preserve"> pkfodapi1/pkfodapi1.vmdk</t>
  </si>
  <si>
    <t xml:space="preserve"> pkceucmr1/pkceucmr1.vmdk</t>
  </si>
  <si>
    <t xml:space="preserve"> pkceucmr1/pkceucmr1_1.vmdk</t>
  </si>
  <si>
    <t xml:space="preserve"> pkceucmr1/pkceucmr1_2.vmdk</t>
  </si>
  <si>
    <t xml:space="preserve"> pkceucmr1/pkceucmr1_3.vmdk</t>
  </si>
  <si>
    <t xml:space="preserve"> pkceucmr1/pkceucmr1_4.vmdk</t>
  </si>
  <si>
    <t xml:space="preserve"> pkceucmr1/pkceucmr1_5.vmdk</t>
  </si>
  <si>
    <t xml:space="preserve"> pkceucmr1/pkceucmr1_6.vmdk</t>
  </si>
  <si>
    <t xml:space="preserve"> pkceucmr1/pkceucmr1_7.vmdk</t>
  </si>
  <si>
    <t xml:space="preserve"> pkceucmr1/pkceucmr1_8.vmdk</t>
  </si>
  <si>
    <t xml:space="preserve"> pkceucmr1/pkceucmr1_9.vmdk</t>
  </si>
  <si>
    <t xml:space="preserve"> pkceucmr1/pkceucmr1_10.vmdk</t>
  </si>
  <si>
    <t xml:space="preserve"> pkceuapr1/pkceuapr1.vmdk</t>
  </si>
  <si>
    <t xml:space="preserve"> pkceuapr1/pkceuapr1_1.vmdk</t>
  </si>
  <si>
    <t xml:space="preserve"> pkceuapr1/pkceuapr1_2.vmdk</t>
  </si>
  <si>
    <t xml:space="preserve"> pkceuapr1/pkceuapr1_3.vmdk</t>
  </si>
  <si>
    <t xml:space="preserve"> pkceuapr1/pkceuapr1_4.vmdk</t>
  </si>
  <si>
    <t xml:space="preserve"> pkceuapr1/pkceuapr1_5.vmdk</t>
  </si>
  <si>
    <t xml:space="preserve"> pkceuapr1/pkceuapr1_6.vmdk</t>
  </si>
  <si>
    <t xml:space="preserve"> pkceuapr1/pkceuapr1_7.vmdk</t>
  </si>
  <si>
    <t xml:space="preserve"> pkceuapr1/pkceuapr1_8.vmdk</t>
  </si>
  <si>
    <t xml:space="preserve"> pkceuapr1/pkceuapr1_9.vmdk</t>
  </si>
  <si>
    <t xml:space="preserve"> pkceuapr1/pkceuapr1_10.vmdk</t>
  </si>
  <si>
    <t xml:space="preserve"> pkfrvapi2/pkfrvapi2.vmdk</t>
  </si>
  <si>
    <t xml:space="preserve"> pkcrvapi4/pkcrvapi4.vmdk</t>
  </si>
  <si>
    <t xml:space="preserve"> pkfrvapi1/pkfrvapi1_1.vmdk</t>
  </si>
  <si>
    <t xml:space="preserve"> pkfrvapi1/pkfrvapi1_2.vmdk</t>
  </si>
  <si>
    <t xml:space="preserve"> pkfrvapi1/pkfrvapi1_3.vmdk</t>
  </si>
  <si>
    <t xml:space="preserve"> pkfrvapi1/pkfrvapi1_4.vmdk</t>
  </si>
  <si>
    <t xml:space="preserve"> pkcrdapr1/pkcrdapr1.vmdk</t>
  </si>
  <si>
    <t xml:space="preserve"> pkcrdapr1/pkcrdapr1_1.vmdk</t>
  </si>
  <si>
    <t xml:space="preserve"> pkcrdapr1/pkcrdapr1_2.vmdk</t>
  </si>
  <si>
    <t xml:space="preserve"> pkcrdapr1/pkcrdapr1_3.vmdk</t>
  </si>
  <si>
    <t xml:space="preserve"> pkcrdapr1/pkcrdapr1_4.vmdk</t>
  </si>
  <si>
    <t xml:space="preserve"> pkcrdapr1/pkcrdapr1_5.vmdk</t>
  </si>
  <si>
    <t xml:space="preserve"> pkcrdapr1/pkcrdapr1_6.vmdk</t>
  </si>
  <si>
    <t xml:space="preserve"> pkcrdapr1/pkcrdapr1_7.vmdk</t>
  </si>
  <si>
    <t xml:space="preserve"> pkcrdapr1/pkcrdapr1_8.vmdk</t>
  </si>
  <si>
    <t xml:space="preserve"> pkcrdapr1/pkcrdapr1_9.vmdk</t>
  </si>
  <si>
    <t xml:space="preserve"> pkcrdapr1/pkcrdapr1_10.vmdk</t>
  </si>
  <si>
    <t xml:space="preserve"> pkciuapr1/pkciuapr1.vmdk</t>
  </si>
  <si>
    <t xml:space="preserve"> pkciuapr1/pkciuapr1_1.vmdk</t>
  </si>
  <si>
    <t xml:space="preserve"> pkciuapr1/pkciuapr1_2.vmdk</t>
  </si>
  <si>
    <t xml:space="preserve"> pkciuapr1/pkciuapr1_3.vmdk</t>
  </si>
  <si>
    <t xml:space="preserve"> pkciuapr1/pkciuapr1_4.vmdk</t>
  </si>
  <si>
    <t xml:space="preserve"> pkciuapr1/pkciuapr1_11.vmdk</t>
  </si>
  <si>
    <t xml:space="preserve"> pkciuapr1/pkciuapr1_5.vmdk</t>
  </si>
  <si>
    <t xml:space="preserve"> pkciuapr1/pkciuapr1_6.vmdk</t>
  </si>
  <si>
    <t xml:space="preserve"> pkciuapr1/pkciuapr1_7.vmdk</t>
  </si>
  <si>
    <t xml:space="preserve"> pkciuapr1/pkciuapr1_8.vmdk</t>
  </si>
  <si>
    <t xml:space="preserve"> pkciuapr1/pkciuapr1_9.vmdk</t>
  </si>
  <si>
    <t xml:space="preserve"> pkciuapr1/pkciuapr1_10.vmdk</t>
  </si>
  <si>
    <t xml:space="preserve"> pkfrvapi1/pkfrvapi1.vmdk</t>
  </si>
  <si>
    <t xml:space="preserve"> pkcrvapi3/pkcrvapi3.vmdk</t>
  </si>
  <si>
    <t xml:space="preserve"> pkqmsdbe1/pkqmsdbe1.vmdk</t>
  </si>
  <si>
    <t xml:space="preserve"> pkqmsdbe1/pkqmsdbe1_1.vmdk</t>
  </si>
  <si>
    <t xml:space="preserve"> pkqmsdbe1/pkqmsdbe1_2.vmdk</t>
  </si>
  <si>
    <t xml:space="preserve"> pkcrddbr2/pkcrddbr2.vmdk</t>
  </si>
  <si>
    <t xml:space="preserve"> pkcrddbr2/pkcrddbr2_1.vmdk</t>
  </si>
  <si>
    <t xml:space="preserve"> pkcrddbr1/pkcrddbr1_2.vmdk</t>
  </si>
  <si>
    <t xml:space="preserve"> pkcrddbr1/pkcrddbr1_14.vmdk</t>
  </si>
  <si>
    <t xml:space="preserve"> pkcrddbr1/pkcrddbr1_4.vmdk</t>
  </si>
  <si>
    <t xml:space="preserve"> pkcrddbr1/pkcrddbr1_5.vmdk</t>
  </si>
  <si>
    <t xml:space="preserve"> pkcrddbr1/pkcrddbr1_6.vmdk</t>
  </si>
  <si>
    <t xml:space="preserve"> pkcrddbr1/pkcrddbr1_15.vmdk</t>
  </si>
  <si>
    <t xml:space="preserve"> pkcrddbr1/pkcrddbr1_7.vmdk</t>
  </si>
  <si>
    <t xml:space="preserve"> pkcrddbr1/pkcrddbr1_16.vmdk</t>
  </si>
  <si>
    <t xml:space="preserve"> pkcrddbr1/pkcrddbr1_9.vmdk</t>
  </si>
  <si>
    <t xml:space="preserve"> pkcrddbr1/pkcrddbr1_10.vmdk</t>
  </si>
  <si>
    <t xml:space="preserve"> pkcrddbr1/pkcrddbr1_17.vmdk</t>
  </si>
  <si>
    <t xml:space="preserve"> pkcrddbr1/pkcrddbr1_11.vmdk</t>
  </si>
  <si>
    <t xml:space="preserve"> pkcrddbr1/pkcrddbr1_12.vmdk</t>
  </si>
  <si>
    <t xml:space="preserve"> pkcrddbr1/pkcrddbr1_13.vmdk</t>
  </si>
  <si>
    <t xml:space="preserve"> pkceucmr2/pkceucmr2.vmdk</t>
  </si>
  <si>
    <t xml:space="preserve"> pkceucmr2/pkceucmr2_1.vmdk</t>
  </si>
  <si>
    <t xml:space="preserve"> pkqmsape1/pkqmsape1.vmdk</t>
  </si>
  <si>
    <t xml:space="preserve"> pkceuapr2/pkceuapr2.vmdk</t>
  </si>
  <si>
    <t xml:space="preserve"> pkceuapr2/pkceuapr2_1.vmdk</t>
  </si>
  <si>
    <t xml:space="preserve"> pkciuape1/pkciuape1.vmdk</t>
  </si>
  <si>
    <t xml:space="preserve"> pkciuape1/pkciuape1_1.vmdk</t>
  </si>
  <si>
    <t xml:space="preserve"> pkciuape1/pkciuape1_2.vmdk</t>
  </si>
  <si>
    <t xml:space="preserve"> pkciuape1/pkciuape1_3.vmdk</t>
  </si>
  <si>
    <t xml:space="preserve"> pkcrdapr2/pkcrdapr2.vmdk</t>
  </si>
  <si>
    <t xml:space="preserve"> pkcrdapr2/pkcrdapr2_1.vmdk</t>
  </si>
  <si>
    <t xml:space="preserve"> pkciuapr2/pkciuapr2.vmdk</t>
  </si>
  <si>
    <t xml:space="preserve"> pkciuapr2/pkciuapr2_1.vmdk</t>
  </si>
  <si>
    <t xml:space="preserve"> pkcbnape2/pkcbnape2.vmdk</t>
  </si>
  <si>
    <t xml:space="preserve"> pkcbnape1/pkcbnape1_1.vmdk</t>
  </si>
  <si>
    <t xml:space="preserve"> pkcbnape1/pkcbnape1_2.vmdk</t>
  </si>
  <si>
    <t xml:space="preserve"> pkcbnape1/pkcbnape1_3.vmdk</t>
  </si>
  <si>
    <t xml:space="preserve"> pkcbnape1/pkcbnape1_4.vmdk</t>
  </si>
  <si>
    <t xml:space="preserve"> pkcbnape1/pkcbnape1_5.vmdk</t>
  </si>
  <si>
    <t xml:space="preserve"> pkcbnape1/pkcbnape1_6.vmdk</t>
  </si>
  <si>
    <t xml:space="preserve"> pkcbnapr2/pkcbnapr2.vmdk</t>
  </si>
  <si>
    <t xml:space="preserve"> pkcbnapr2/pkcbnapr2_1.vmdk</t>
  </si>
  <si>
    <t xml:space="preserve"> pkcbnapr1/pkcbnapr1_2.vmdk</t>
  </si>
  <si>
    <t xml:space="preserve"> pkcbnapr1/pkcbnapr1_3.vmdk</t>
  </si>
  <si>
    <t xml:space="preserve"> pkcbnapr1/pkcbnapr1_4.vmdk</t>
  </si>
  <si>
    <t xml:space="preserve"> pkcbnapr1/pkcbnapr1_5.vmdk</t>
  </si>
  <si>
    <t xml:space="preserve"> pkcbnapr1/pkcbnapr1_6.vmdk</t>
  </si>
  <si>
    <t xml:space="preserve"> pkcbnapr1/pkcbnapr1_7.vmdk</t>
  </si>
  <si>
    <t xml:space="preserve"> pkcbnapr1/pkcbnapr1_8.vmdk</t>
  </si>
  <si>
    <t xml:space="preserve"> pkcbnapr1/pkcbnapr1_9.vmdk</t>
  </si>
  <si>
    <t xml:space="preserve"> pkcbnapr1/pkcbnapr1_10.vmdk</t>
  </si>
  <si>
    <t xml:space="preserve"> pkcbnape1/pkcbnape1.vmdk</t>
  </si>
  <si>
    <t xml:space="preserve"> pkcrdape1/pkcrdape1.vmdk</t>
  </si>
  <si>
    <t xml:space="preserve"> pkcrdape1/pkcrdape1_1.vmdk</t>
  </si>
  <si>
    <t xml:space="preserve"> pkcrdape1/pkcrdape1_2.vmdk</t>
  </si>
  <si>
    <t xml:space="preserve"> pkcrdape1/pkcrdape1_3.vmdk</t>
  </si>
  <si>
    <t xml:space="preserve"> pkcscapr2/pkcscapr2.vmdk</t>
  </si>
  <si>
    <t xml:space="preserve"> pkcscapr2/pkcscapr2_1.vmdk</t>
  </si>
  <si>
    <t xml:space="preserve"> pkcscapr1/pkcscapr1_2.vmdk</t>
  </si>
  <si>
    <t xml:space="preserve"> pkcscapr1/pkcscapr1_3.vmdk</t>
  </si>
  <si>
    <t xml:space="preserve"> pkcscapr1/pkcscapr1_4.vmdk</t>
  </si>
  <si>
    <t xml:space="preserve"> pkcscapr1/pkcscapr1_5.vmdk</t>
  </si>
  <si>
    <t xml:space="preserve"> pkcscapr1/pkcscapr1_6.vmdk</t>
  </si>
  <si>
    <t xml:space="preserve"> pkcscapr1/pkcscapr1_7.vmdk</t>
  </si>
  <si>
    <t xml:space="preserve"> pkcscapr1/pkcscapr1_8.vmdk</t>
  </si>
  <si>
    <t xml:space="preserve"> pkcbnapr1/pkcbnapr1.vmdk</t>
  </si>
  <si>
    <t xml:space="preserve"> pkcbnapr1/pkcbnapr1_1.vmdk</t>
  </si>
  <si>
    <t xml:space="preserve"> pkceuape1/pkceuape1.vmdk</t>
  </si>
  <si>
    <t xml:space="preserve"> pkceuape1/pkceuape1_1.vmdk</t>
  </si>
  <si>
    <t xml:space="preserve"> pkceuape1/pkceuape1_2.vmdk</t>
  </si>
  <si>
    <t xml:space="preserve"> pkceuape1/pkceuape1_3.vmdk</t>
  </si>
  <si>
    <t xml:space="preserve"> pkcscape1/pkcscape1.vmdk</t>
  </si>
  <si>
    <t xml:space="preserve"> pkcscape1/pkcscape1_1.vmdk</t>
  </si>
  <si>
    <t xml:space="preserve"> pkcscape1/pkcscape1_2.vmdk</t>
  </si>
  <si>
    <t xml:space="preserve"> pkcscapr1/pkcscapr1.vmdk</t>
  </si>
  <si>
    <t xml:space="preserve"> pkcscapr1/pkcscapr1_1.vmdk</t>
  </si>
  <si>
    <t xml:space="preserve"> pkcrddbe1/pkcrddbe1.vmdk</t>
  </si>
  <si>
    <t xml:space="preserve"> pkcrddbe1/pkcrddbe1_1.vmdk</t>
  </si>
  <si>
    <t xml:space="preserve"> pkcrddbe1/pkcrddbe1_2.vmdk</t>
  </si>
  <si>
    <t xml:space="preserve"> pkcrddbe1/pkcrddbe1_3.vmdk</t>
  </si>
  <si>
    <t xml:space="preserve"> pkcrddbe1/pkcrddbe1_4.vmdk</t>
  </si>
  <si>
    <t xml:space="preserve"> pkcrddbr1/pkcrddbr1.vmdk</t>
  </si>
  <si>
    <t xml:space="preserve"> pkcrddbr1/pkcrddbr1_1.vmdk</t>
  </si>
  <si>
    <t xml:space="preserve"> pkmifsmr2/pkmifsmr2.vmdk</t>
  </si>
  <si>
    <t xml:space="preserve"> pkmifsmr2/pkmifsmr2_1.vmdk</t>
  </si>
  <si>
    <t xml:space="preserve"> pkcifapd7/pkciuapi2.vmdk</t>
  </si>
  <si>
    <t xml:space="preserve"> pkcifapd7/pkcifapd7.vmdk</t>
  </si>
  <si>
    <t xml:space="preserve"> pkcapapd4/pkcapapd4.vmdk</t>
  </si>
  <si>
    <t xml:space="preserve"> pkcapapd4/pkcapapd4_1.vmdk</t>
  </si>
  <si>
    <t xml:space="preserve"> pkcapapd4_1/pkcapapd4.vmdk</t>
  </si>
  <si>
    <t xml:space="preserve"> pkcapapd4_1/pkcapapd4_1.vmdk</t>
  </si>
  <si>
    <t xml:space="preserve"> pkcapapd4_1/pkcapapd4_2.vmdk</t>
  </si>
  <si>
    <t xml:space="preserve"> pkcapapd4_1/pkcapapd4_3.vmdk</t>
  </si>
  <si>
    <t xml:space="preserve"> pkmifsmi2/pkmifsmi2.vmdk</t>
  </si>
  <si>
    <t xml:space="preserve"> pkmifsmi2/pkmifsmi2_1.vmdk</t>
  </si>
  <si>
    <t xml:space="preserve"> pkcifapd6/pksrvapi2.vmdk</t>
  </si>
  <si>
    <t xml:space="preserve"> pkcifapd6/pkcifapd6.vmdk</t>
  </si>
  <si>
    <t xml:space="preserve"> pkcifapd5/pksrvapi1.vmdk</t>
  </si>
  <si>
    <t xml:space="preserve"> pkcifapd5/pkcifapd5.vmdk</t>
  </si>
  <si>
    <t xml:space="preserve"> pkcapapd5/pkcapapd5.vmdk</t>
  </si>
  <si>
    <t xml:space="preserve"> pkcapapd5/pkcapapd5_1.vmdk</t>
  </si>
  <si>
    <t xml:space="preserve"> pkcapapd5_1/pkcapapd5.vmdk</t>
  </si>
  <si>
    <t xml:space="preserve"> pkcapapd5/pkcapapd5_2.vmdk</t>
  </si>
  <si>
    <t xml:space="preserve"> pkcmssmr2/pkcmssmr2.vmdk</t>
  </si>
  <si>
    <t xml:space="preserve"> pkmmssmr1/pkmmssmr1.vmdk</t>
  </si>
  <si>
    <t xml:space="preserve"> pkfmsdbe1/pkfmsdbe1.vmdk</t>
  </si>
  <si>
    <t xml:space="preserve"> pkfmsdbe1/pkfmsdbe1_1.vmdk</t>
  </si>
  <si>
    <t xml:space="preserve"> pkfmsdbe1/pkfmsdbe1_2.vmdk</t>
  </si>
  <si>
    <t xml:space="preserve"> pksmsdbe1/pksmsdbe1.vmdk</t>
  </si>
  <si>
    <t xml:space="preserve"> pksmsdbe1/pksmsdbe1_1.vmdk</t>
  </si>
  <si>
    <t xml:space="preserve"> pksmsdbe1/pksmsdbe1_2.vmdk</t>
  </si>
  <si>
    <t xml:space="preserve"> pkfmsbkr1/pkfmsbkr1.vmdk</t>
  </si>
  <si>
    <t xml:space="preserve"> pkmmsbkr3/pkmmsbkr3.vmdk</t>
  </si>
  <si>
    <t xml:space="preserve"> pkfmsbkr1/pkfmsbkr1_1.vmdk</t>
  </si>
  <si>
    <t xml:space="preserve"> pkfmsbkr1/pkfmsbkr1_2.vmdk</t>
  </si>
  <si>
    <t xml:space="preserve"> pkfmsbkr1/pkfmsbkr1_3.vmdk</t>
  </si>
  <si>
    <t xml:space="preserve"> pkfmsbkr1/pkfmsbkr1_4.vmdk</t>
  </si>
  <si>
    <t xml:space="preserve"> pkfmsbkr1/pkfmsbkr1_5.vmdk</t>
  </si>
  <si>
    <t xml:space="preserve"> pkfmsape1/pkfmsape1.vmdk</t>
  </si>
  <si>
    <t xml:space="preserve"> pkcmsjse1/pkcmsjse1.vmdk</t>
  </si>
  <si>
    <t xml:space="preserve"> pkmmsjse1/pkmmsjse1.vmdk</t>
  </si>
  <si>
    <t xml:space="preserve"> pkcmsjse1/pkcmsjse1_1.vmdk</t>
  </si>
  <si>
    <t xml:space="preserve"> pkcmsjse1/pkcmsjse1_2.vmdk</t>
  </si>
  <si>
    <t xml:space="preserve"> pkcmsjse1/pkcmsjse1_3.vmdk</t>
  </si>
  <si>
    <t xml:space="preserve"> pkfmsbkr2/pkfmsbkr2.vmdk</t>
  </si>
  <si>
    <t xml:space="preserve"> pkmmsbkr4/pkmmsbkr4.vmdk</t>
  </si>
  <si>
    <t xml:space="preserve"> pksmsape1/pksmsape1.vmdk</t>
  </si>
  <si>
    <t xml:space="preserve"> pkqtsape1/pkqtsape1.vmdk</t>
  </si>
  <si>
    <t xml:space="preserve"> pkqtsape1/pkqtsape1_1.vmdk</t>
  </si>
  <si>
    <t xml:space="preserve"> pkqtsape1/pkqtsape1_2.vmdk</t>
  </si>
  <si>
    <t xml:space="preserve"> pkqtsape1/pkqtsape1_3.vmdk</t>
  </si>
  <si>
    <t xml:space="preserve"> pkqchapr3/pkqchapr3.vmdk</t>
  </si>
  <si>
    <t xml:space="preserve"> pkqchapr3/pkqchapr3_1.vmdk</t>
  </si>
  <si>
    <t xml:space="preserve"> pkqchapr1/pkqchapr1_2.vmdk</t>
  </si>
  <si>
    <t xml:space="preserve"> pkqchapr1/pkqchapr1_3.vmdk</t>
  </si>
  <si>
    <t xml:space="preserve"> pkqchapr1/pkqchapr1_4.vmdk</t>
  </si>
  <si>
    <t xml:space="preserve"> pkqchapr1/pkqchapr1_5.vmdk</t>
  </si>
  <si>
    <t xml:space="preserve"> pkqchapr1/pkqchapr1_6.vmdk</t>
  </si>
  <si>
    <t xml:space="preserve"> pkqtsapr1/pkqtsapr1.vmdk</t>
  </si>
  <si>
    <t xml:space="preserve"> pkqtsapr1/pkqtsapr1_1.vmdk</t>
  </si>
  <si>
    <t xml:space="preserve"> pkqtsapr1/pkqtsapr1_2.vmdk</t>
  </si>
  <si>
    <t xml:space="preserve"> pkqtsapr1/pkqtsapr1_3.vmdk</t>
  </si>
  <si>
    <t xml:space="preserve"> pkqtsapr1/pkqtsapr1_4.vmdk</t>
  </si>
  <si>
    <t xml:space="preserve"> pkqtsapr1/pkqtsapr1_5.vmdk</t>
  </si>
  <si>
    <t xml:space="preserve"> pkqtsapr1/pkqtsapr1_6.vmdk</t>
  </si>
  <si>
    <t xml:space="preserve"> pkqtsapr1/pkqtsapr1_7.vmdk</t>
  </si>
  <si>
    <t xml:space="preserve"> pkqtsapr1/pkqtsapr1_8.vmdk</t>
  </si>
  <si>
    <t xml:space="preserve"> pkqtsapr1/pkqtsapr1_9.vmdk</t>
  </si>
  <si>
    <t xml:space="preserve"> pkqtsapr1/pkqtsapr1_10.vmdk</t>
  </si>
  <si>
    <t xml:space="preserve"> pkqtrapr1/pkqtrapr1.vmdk</t>
  </si>
  <si>
    <t xml:space="preserve"> pkqtrapr1/pkqtrapr1_1.vmdk</t>
  </si>
  <si>
    <t xml:space="preserve"> pkqtrapr1/pkqtrapr1_2.vmdk</t>
  </si>
  <si>
    <t xml:space="preserve"> pkqtrapr1/pkqtrapr1_3.vmdk</t>
  </si>
  <si>
    <t xml:space="preserve"> pkqtrapr1/pkqtrapr1_4.vmdk</t>
  </si>
  <si>
    <t xml:space="preserve"> pkqtrapr1/pkqtrapr1_5.vmdk</t>
  </si>
  <si>
    <t xml:space="preserve"> pkqtrapr1/pkqtrapr1_6.vmdk</t>
  </si>
  <si>
    <t xml:space="preserve"> pkqtrapr1/pkqtrapr1_7.vmdk</t>
  </si>
  <si>
    <t xml:space="preserve"> pkqtrapr1/pkqtrapr1_8.vmdk</t>
  </si>
  <si>
    <t xml:space="preserve"> pkqchape1/pkqchape1.vmdk</t>
  </si>
  <si>
    <t xml:space="preserve"> pkqchape1/pkqchape1_1.vmdk</t>
  </si>
  <si>
    <t xml:space="preserve"> pkqtrapr3/pkqtrapr3.vmdk</t>
  </si>
  <si>
    <t xml:space="preserve"> pkqtrapr3/pkqtrapr3_1.vmdk</t>
  </si>
  <si>
    <t xml:space="preserve"> pkqtrapr3/pkqtrapr3_2.vmdk</t>
  </si>
  <si>
    <t xml:space="preserve"> pkqtrapr3/pkqtrapr3_3.vmdk</t>
  </si>
  <si>
    <t xml:space="preserve"> pkqtrapr3/pkqtrapr3_4.vmdk</t>
  </si>
  <si>
    <t xml:space="preserve"> pkqtrapr3/pkqtrapr3_5.vmdk</t>
  </si>
  <si>
    <t xml:space="preserve"> pkqtrapr3/pkqtrapr3_6.vmdk</t>
  </si>
  <si>
    <t xml:space="preserve"> pkqtrapr3/pkqtrapr3_7.vmdk</t>
  </si>
  <si>
    <t xml:space="preserve"> pkqtrapr3/pkqtrapr3_8.vmdk</t>
  </si>
  <si>
    <t xml:space="preserve"> pkqtrapr3/pkqtrapr3_9.vmdk</t>
  </si>
  <si>
    <t xml:space="preserve"> pkqtrapr3/pkqtrapr3_10.vmdk</t>
  </si>
  <si>
    <t xml:space="preserve"> pkqtsdbe1/pkqtsdbe1.vmdk</t>
  </si>
  <si>
    <t xml:space="preserve"> pkqtsdbe1/pkqtsdbe1_1.vmdk</t>
  </si>
  <si>
    <t xml:space="preserve"> pkqtsdbe1/pkqtsdbe1_2.vmdk</t>
  </si>
  <si>
    <t xml:space="preserve"> pkqtsdbe1/pkqtsdbe1_3.vmdk</t>
  </si>
  <si>
    <t xml:space="preserve"> pkqtsdbe1/pkqtsdbe1_4.vmdk</t>
  </si>
  <si>
    <t xml:space="preserve"> pkqtsdbr2/pkqtsdbr2.vmdk</t>
  </si>
  <si>
    <t xml:space="preserve"> pkqtsdbr2/pkqtsdbr2_1.vmdk</t>
  </si>
  <si>
    <t xml:space="preserve"> pkqtsdbr1/pkqtsdbr1_2.vmdk</t>
  </si>
  <si>
    <t xml:space="preserve"> pkqtsdbr1/pkqtsdbr1_14.vmdk</t>
  </si>
  <si>
    <t xml:space="preserve"> pkqtsdbr1/pkqtsdbr1_4.vmdk</t>
  </si>
  <si>
    <t xml:space="preserve"> pkqtsdbr1/pkqtsdbr1_5.vmdk</t>
  </si>
  <si>
    <t xml:space="preserve"> pkqtsdbr1/pkqtsdbr1_6.vmdk</t>
  </si>
  <si>
    <t xml:space="preserve"> pkqtsdbr1/pkqtsdbr1_15.vmdk</t>
  </si>
  <si>
    <t xml:space="preserve"> pkqtsdbr1/pkqtsdbr1_7.vmdk</t>
  </si>
  <si>
    <t xml:space="preserve"> pkqtsdbr1/pkqtsdbr1_16.vmdk</t>
  </si>
  <si>
    <t xml:space="preserve"> pkqtsdbr1/pkqtsdbr1_9.vmdk</t>
  </si>
  <si>
    <t xml:space="preserve"> pkqtsdbr1/pkqtsdbr1_10.vmdk</t>
  </si>
  <si>
    <t xml:space="preserve"> pkqtsdbr1/pkqtsdbr1_17.vmdk</t>
  </si>
  <si>
    <t xml:space="preserve"> pkqtsdbr1/pkqtsdbr1_11.vmdk</t>
  </si>
  <si>
    <t xml:space="preserve"> pkqtsdbr1/pkqtsdbr1_12.vmdk</t>
  </si>
  <si>
    <t xml:space="preserve"> pkqtsdbr1/pkqtsdbr1_13.vmdk</t>
  </si>
  <si>
    <t xml:space="preserve"> pkstsape1/pkstsape1.vmdk</t>
  </si>
  <si>
    <t xml:space="preserve"> pkstsape1/pkstsape1_1.vmdk</t>
  </si>
  <si>
    <t xml:space="preserve"> pkstsape1/pkstsape1_2.vmdk</t>
  </si>
  <si>
    <t xml:space="preserve"> pkstsape1/pkstsape1_3.vmdk</t>
  </si>
  <si>
    <t xml:space="preserve"> pkqtsapr3/pkqtsapr3.vmdk</t>
  </si>
  <si>
    <t xml:space="preserve"> pkqtsapr3/pkqtsapr3_1.vmdk</t>
  </si>
  <si>
    <t xml:space="preserve"> pkstrape1/pkstrape1.vmdk</t>
  </si>
  <si>
    <t xml:space="preserve"> pkstrape1/pkstrape1_1.vmdk</t>
  </si>
  <si>
    <t xml:space="preserve"> pkstrape1/pkstrape1_2.vmdk</t>
  </si>
  <si>
    <t xml:space="preserve"> pkstrape1/pkstrape1_3.vmdk</t>
  </si>
  <si>
    <t xml:space="preserve"> pkqchapr1/pkqchapr1.vmdk</t>
  </si>
  <si>
    <t xml:space="preserve"> pkqchapr1/pkqchapr1_1.vmdk</t>
  </si>
  <si>
    <t xml:space="preserve"> pkqtsdbr1/pkqtsdbr1.vmdk</t>
  </si>
  <si>
    <t xml:space="preserve"> pkqtsdbr1/pkqtsdbr1_1.vmdk</t>
  </si>
  <si>
    <t xml:space="preserve"> pkstsdbe1/pkstsdbe1.vmdk</t>
  </si>
  <si>
    <t xml:space="preserve"> pkstsdbe1/pkstsdbe1_1.vmdk</t>
  </si>
  <si>
    <t xml:space="preserve"> pkstsdbe1/pkstsdbe1_2.vmdk</t>
  </si>
  <si>
    <t xml:space="preserve"> pkstsdbe1/pkstsdbe1_3.vmdk</t>
  </si>
  <si>
    <t xml:space="preserve"> pkstsdbe1/pkstsdbe1_4.vmdk</t>
  </si>
  <si>
    <t xml:space="preserve"> pkqtrapr2/pkqtrapr2.vmdk</t>
  </si>
  <si>
    <t xml:space="preserve"> pkqtrapr2/pkqtrapr2_1.vmdk</t>
  </si>
  <si>
    <t xml:space="preserve"> pkqtsapr2/pkqtsapr2.vmdk</t>
  </si>
  <si>
    <t xml:space="preserve"> pkqtsapr2/pkqtsapr2_1.vmdk</t>
  </si>
  <si>
    <t xml:space="preserve"> pkqtrape1/pkqtrape1.vmdk</t>
  </si>
  <si>
    <t xml:space="preserve"> pkqtrape1/pkqtrape1_1.vmdk</t>
  </si>
  <si>
    <t xml:space="preserve"> pkqtrape1/pkqtrape1_2.vmdk</t>
  </si>
  <si>
    <t xml:space="preserve"> pkqtrape1/pkqtrape1_3.vmdk</t>
  </si>
  <si>
    <t xml:space="preserve"> pkqtrapr4/pkqtrapr4.vmdk</t>
  </si>
  <si>
    <t xml:space="preserve"> pkqtrapr4/pkqtrapr4_1.vmdk</t>
  </si>
  <si>
    <t xml:space="preserve"> pkschape1/pkschape1.vmdk</t>
  </si>
  <si>
    <t xml:space="preserve"> pkschape1/pkschape1_1.vmdk</t>
  </si>
  <si>
    <t xml:space="preserve"> pkqchapr2/pkqchapr2.vmdk</t>
  </si>
  <si>
    <t xml:space="preserve"> pkqchapr2/pkqchapr2_1.vmdk</t>
  </si>
  <si>
    <t xml:space="preserve"> pcsiuape1/pcsiuape1.vmdk</t>
  </si>
  <si>
    <t xml:space="preserve"> pcseuapr1/pcseuapr1.vmdk</t>
  </si>
  <si>
    <t xml:space="preserve"> pcseuapr1/pcseuapr1_1.vmdk</t>
  </si>
  <si>
    <t xml:space="preserve"> pcseuapr1/pcseuapr1_2.vmdk</t>
  </si>
  <si>
    <t xml:space="preserve"> pcseuapr1/pcseuapr1_3.vmdk</t>
  </si>
  <si>
    <t xml:space="preserve"> pcseuapr1/pcseuapr1_4.vmdk</t>
  </si>
  <si>
    <t xml:space="preserve"> pcseuapr1/pcseuapr1_5.vmdk</t>
  </si>
  <si>
    <t xml:space="preserve"> pcsiuapi1/pcsiuapi1.vmdk</t>
  </si>
  <si>
    <t xml:space="preserve"> pcsiuapi1/pcsiuapi1_1.vmdk</t>
  </si>
  <si>
    <t xml:space="preserve"> pcsiuapi1/pcsiuapi1_2.vmdk</t>
  </si>
  <si>
    <t xml:space="preserve"> pcsiuapi1/pcsiuapi1_3.vmdk</t>
  </si>
  <si>
    <t xml:space="preserve"> pcsiuapi1/pcsiuapi1_4.vmdk</t>
  </si>
  <si>
    <t xml:space="preserve"> pcscsapr1/pcscsapr1.vmdk</t>
  </si>
  <si>
    <t xml:space="preserve"> pcscsapr1/pcscsapr1_1.vmdk</t>
  </si>
  <si>
    <t xml:space="preserve"> pcscsapr1/pcscsapr1_2.vmdk</t>
  </si>
  <si>
    <t xml:space="preserve"> pcscsapr1/pcscsapr1_3.vmdk</t>
  </si>
  <si>
    <t xml:space="preserve"> pcscsapr1/pcscsapr1_4.vmdk</t>
  </si>
  <si>
    <t xml:space="preserve"> pcscsapr1/pcscsapr1_5.vmdk</t>
  </si>
  <si>
    <t xml:space="preserve"> pcscsapr1/pcscsapr1_6.vmdk</t>
  </si>
  <si>
    <t xml:space="preserve"> pcseuapr2/pcseuapr2.vmdk</t>
  </si>
  <si>
    <t xml:space="preserve"> pcscsapr2/pcscsapr2.vmdk</t>
  </si>
  <si>
    <t xml:space="preserve"> pcscsape1/pcscsape1.vmdk</t>
  </si>
  <si>
    <t xml:space="preserve"> pcschape1/pcschape1.vmdk</t>
  </si>
  <si>
    <t xml:space="preserve"> pcseuape1/pcseuape1.vmdk</t>
  </si>
  <si>
    <t xml:space="preserve"> pcsiuapi2/pcsiuapi2.vmdk</t>
  </si>
  <si>
    <t xml:space="preserve"> pcschapr1/pcschapr1.vmdk</t>
  </si>
  <si>
    <t xml:space="preserve"> pcschapr1/pcschapr1_1.vmdk</t>
  </si>
  <si>
    <t xml:space="preserve"> pcschapr1/pcschapr1_2.vmdk</t>
  </si>
  <si>
    <t xml:space="preserve"> pcschapr1/pcschapr1_3.vmdk</t>
  </si>
  <si>
    <t xml:space="preserve"> pcschapr1/pcschapr1_4.vmdk</t>
  </si>
  <si>
    <t xml:space="preserve"> pcschapr1/pcschapr1_8.vmdk</t>
  </si>
  <si>
    <t xml:space="preserve"> pcschapr1/pcschapr1_5.vmdk</t>
  </si>
  <si>
    <t xml:space="preserve"> pcschapr1/pcschapr1_6.vmdk</t>
  </si>
  <si>
    <t xml:space="preserve"> pcschapr1/pcschapr1_7.vmdk</t>
  </si>
  <si>
    <t xml:space="preserve"> pcsiuapr1/pcsiuapr1.vmdk</t>
  </si>
  <si>
    <t xml:space="preserve"> pcsiuapr1/pcsiuapr1_1.vmdk</t>
  </si>
  <si>
    <t xml:space="preserve"> pcsiuapr1/pcsiuapr1_2.vmdk</t>
  </si>
  <si>
    <t xml:space="preserve"> pcsiuapr1/pcsiuapr1_3.vmdk</t>
  </si>
  <si>
    <t xml:space="preserve"> pcsiuapr1/pcsiuapr1_4.vmdk</t>
  </si>
  <si>
    <t xml:space="preserve"> pcsiuapr1/pcsiuapr1_5.vmdk</t>
  </si>
  <si>
    <t xml:space="preserve"> pcsiuapr1/pcsiuapr1_6.vmdk</t>
  </si>
  <si>
    <t xml:space="preserve"> pcsiuapr1/pcsiuapr1_7.vmdk</t>
  </si>
  <si>
    <t xml:space="preserve"> pcschapi1/pcschapi1.vmdk</t>
  </si>
  <si>
    <t xml:space="preserve"> pcschapi1/pcschapi1_1.vmdk</t>
  </si>
  <si>
    <t xml:space="preserve"> pcschapi1/pcschapi1_2.vmdk</t>
  </si>
  <si>
    <t xml:space="preserve"> pcschapi1/pcschapi1_3.vmdk</t>
  </si>
  <si>
    <t xml:space="preserve"> pcschapi1/pcschapi1_4.vmdk</t>
  </si>
  <si>
    <t xml:space="preserve"> pcschapi1/pcschapi1_5.vmdk</t>
  </si>
  <si>
    <t xml:space="preserve"> pcschapi1/pcschapi1_6.vmdk</t>
  </si>
  <si>
    <t xml:space="preserve"> pcschapi1/pcschapi1_7.vmdk</t>
  </si>
  <si>
    <t xml:space="preserve"> pcschapi1/pcschapi1_8.vmdk</t>
  </si>
  <si>
    <t xml:space="preserve"> pcscsapi1/pcscsapi1.vmdk</t>
  </si>
  <si>
    <t xml:space="preserve"> pcscsapi1/pcscsapi1_1.vmdk</t>
  </si>
  <si>
    <t xml:space="preserve"> pcscsapi1/pcscsapi1_2.vmdk</t>
  </si>
  <si>
    <t xml:space="preserve"> pcscsapi1/pcscsapi1_3.vmdk</t>
  </si>
  <si>
    <t xml:space="preserve"> pcscsapi1/pcscsapi1_4.vmdk</t>
  </si>
  <si>
    <t xml:space="preserve"> pcscsapi1/pcscsapi1_5.vmdk</t>
  </si>
  <si>
    <t xml:space="preserve"> pcscsapi1/pcscsapi1_6.vmdk</t>
  </si>
  <si>
    <t xml:space="preserve"> pcschapr2/pcschapr2.vmdk</t>
  </si>
  <si>
    <t xml:space="preserve"> pcsiuapr2/pcsiuapr2.vmdk</t>
  </si>
  <si>
    <t xml:space="preserve"> pcsiuapr2/pcsiuapr2_1.vmdk</t>
  </si>
  <si>
    <t xml:space="preserve"> pcsiuapr2/pcsiuapr2_2.vmdk</t>
  </si>
  <si>
    <t xml:space="preserve"> pcschapi2/pcschapi2.vmdk</t>
  </si>
  <si>
    <t xml:space="preserve"> pcscsapi2/pcscsapi2.vmdk</t>
  </si>
  <si>
    <t xml:space="preserve"> pcscsapi2/pcscsapi2_1.vmdk</t>
  </si>
  <si>
    <t xml:space="preserve"> pcscsdbe1/pcscsdbe1.vmdk</t>
  </si>
  <si>
    <t xml:space="preserve"> pcscsdbe1/pcscsdbe1_1.vmdk</t>
  </si>
  <si>
    <t xml:space="preserve"> pcscsdbe1/pcscsdbe1_2.vmdk</t>
  </si>
  <si>
    <t xml:space="preserve"> pcscsdbe1/pcscsdbe1_3.vmdk</t>
  </si>
  <si>
    <t xml:space="preserve"> pcscsdbe1/pcscsdbe1_4.vmdk</t>
  </si>
  <si>
    <t xml:space="preserve"> pcscsdbe1/pcscsdbe1_5.vmdk</t>
  </si>
  <si>
    <t xml:space="preserve"> pcscsdbe1/pcscsdbe1_6.vmdk</t>
  </si>
  <si>
    <t xml:space="preserve"> pcscsdbe1/pcscsdbe1_7.vmdk</t>
  </si>
  <si>
    <t xml:space="preserve"> pcscsdbe1/pcscsdbe1_8.vmdk</t>
  </si>
  <si>
    <t xml:space="preserve"> pcscsdbe1/pcscsdbe1_9.vmdk</t>
  </si>
  <si>
    <t xml:space="preserve"> pcscsdbe1/pcscsdbe1_10.vmdk</t>
  </si>
  <si>
    <t xml:space="preserve"> pcscsdbe1/pcscsdbe1_11.vmdk</t>
  </si>
  <si>
    <t xml:space="preserve"> pcscsdbe1/pcscsdbe1_12.vmdk</t>
  </si>
  <si>
    <t xml:space="preserve"> pcscsdbe1/pcscsdbe1_13.vmdk</t>
  </si>
  <si>
    <t xml:space="preserve"> pcscsdbe1/pcscsdbe1_14.vmdk</t>
  </si>
  <si>
    <t xml:space="preserve"> pcscsdbe1/pcscsdbe1_15.vmdk</t>
  </si>
  <si>
    <t xml:space="preserve"> pcscsdbe1/pcscsdbe1_16.vmdk</t>
  </si>
  <si>
    <t xml:space="preserve"> pcscsdbe1/pcscsdbe1_17.vmdk</t>
  </si>
  <si>
    <t xml:space="preserve"> pcscsdbe1/pcscsdbe1_18.vmdk</t>
  </si>
  <si>
    <t xml:space="preserve"> pcscsdbe1/pcscsdbe1_19.vmdk</t>
  </si>
  <si>
    <t xml:space="preserve"> pcscsdbe1/pcscsdbe1_20.vmdk</t>
  </si>
  <si>
    <t xml:space="preserve"> pcscsdbe1/pcscsdbe1_21.vmdk</t>
  </si>
  <si>
    <t xml:space="preserve"> pcscsdbe1/pcscsdbe1_22.vmdk</t>
  </si>
  <si>
    <t xml:space="preserve"> pcscsdbe1/pcscsdbe1_23.vmdk</t>
  </si>
  <si>
    <t xml:space="preserve"> pcscsdbr1/pcscsdbr1.vmdk</t>
  </si>
  <si>
    <t xml:space="preserve"> pcscsdbr1/pcscsdbr1_1.vmdk</t>
  </si>
  <si>
    <t xml:space="preserve"> pcscsdbr1/pcscsdbr1_2.vmdk</t>
  </si>
  <si>
    <t xml:space="preserve"> pcscsdbr1/pcscsdbr1_3.vmdk</t>
  </si>
  <si>
    <t xml:space="preserve"> pcscsdbr1/pcscsdbr1_4.vmdk</t>
  </si>
  <si>
    <t xml:space="preserve"> pcscsdbr1/pcscsdbr1_5.vmdk</t>
  </si>
  <si>
    <t xml:space="preserve"> pcscsdbr1/pcscsdbr1_6.vmdk</t>
  </si>
  <si>
    <t xml:space="preserve"> pcscsdbr1/pcscsdbr1_7.vmdk</t>
  </si>
  <si>
    <t xml:space="preserve"> pcscsdbr1/pcscsdbr1_8.vmdk</t>
  </si>
  <si>
    <t xml:space="preserve"> pcscsdbr1/pcscsdbr1_9.vmdk</t>
  </si>
  <si>
    <t xml:space="preserve"> pcscsdbr1/pcscsdbr1_10.vmdk</t>
  </si>
  <si>
    <t xml:space="preserve"> pcscsdbr1/pcscsdbr1_11.vmdk</t>
  </si>
  <si>
    <t xml:space="preserve"> pcscsdbr1/pcscsdbr1_12.vmdk</t>
  </si>
  <si>
    <t xml:space="preserve"> pcscsdbr1/pcscsdbr1_13.vmdk</t>
  </si>
  <si>
    <t xml:space="preserve"> pcscsdbr1/pcscsdbr1_14.vmdk</t>
  </si>
  <si>
    <t xml:space="preserve"> pcscsdbr1/pcscsdbr1_15.vmdk</t>
  </si>
  <si>
    <t xml:space="preserve"> pcscsdbr1/pcscsdbr1_16.vmdk</t>
  </si>
  <si>
    <t xml:space="preserve"> pcscsdbr1/pcscsdbr1_17.vmdk</t>
  </si>
  <si>
    <t xml:space="preserve"> pcscsdbr1/pcscsdbr1_18.vmdk</t>
  </si>
  <si>
    <t xml:space="preserve"> pcscsdbr1/pcscsdbr1_19.vmdk</t>
  </si>
  <si>
    <t xml:space="preserve"> pcscsdbr1/pcscsdbr1_20.vmdk</t>
  </si>
  <si>
    <t xml:space="preserve"> pcscsdbr1/pcscsdbr1_21.vmdk</t>
  </si>
  <si>
    <t xml:space="preserve"> pcscsdbr1/pcscsdbr1_22.vmdk</t>
  </si>
  <si>
    <t xml:space="preserve"> pcscsdbr1/pcscsdbr1_23.vmdk</t>
  </si>
  <si>
    <t xml:space="preserve"> pcscsdbr1/pcscsdbr1_24.vmdk</t>
  </si>
  <si>
    <t xml:space="preserve"> pcscsdbr1/pcscsdbr1_25.vmdk</t>
  </si>
  <si>
    <t xml:space="preserve"> pcscsdbr1/pcscsdbr1_26.vmdk</t>
  </si>
  <si>
    <t xml:space="preserve"> pcscsdbr1/pcscsdbr1_27.vmdk</t>
  </si>
  <si>
    <t xml:space="preserve"> pcscsdbr1/pcscsdbr1_28.vmdk</t>
  </si>
  <si>
    <t xml:space="preserve"> pcscsdbr1/pcscsdbr1_29.vmdk</t>
  </si>
  <si>
    <t xml:space="preserve"> pcscsdbr1/pcscsdbr1_30.vmdk</t>
  </si>
  <si>
    <t xml:space="preserve"> pcscsdbr1/pcscsdbr1_31.vmdk</t>
  </si>
  <si>
    <t xml:space="preserve"> pcscsdbi1/pcscsdbi1.vmdk</t>
  </si>
  <si>
    <t xml:space="preserve"> pcscsdbi1/pcscsdbi1_1.vmdk</t>
  </si>
  <si>
    <t xml:space="preserve"> pcscsdbi1/pcscsdbi1_2.vmdk</t>
  </si>
  <si>
    <t xml:space="preserve"> pcscsdbi1/pcscsdbi1_3.vmdk</t>
  </si>
  <si>
    <t xml:space="preserve"> pcscsdbi1/pcscsdbi1_4.vmdk</t>
  </si>
  <si>
    <t xml:space="preserve"> pcscsdbi1/pcscsdbi1_5.vmdk</t>
  </si>
  <si>
    <t xml:space="preserve"> pcscsdbi1/pcscsdbi1_6.vmdk</t>
  </si>
  <si>
    <t xml:space="preserve"> pcscsdbi1/pcscsdbi1_7.vmdk</t>
  </si>
  <si>
    <t xml:space="preserve"> pcscsdbi1/pcscsdbi1_8.vmdk</t>
  </si>
  <si>
    <t xml:space="preserve"> pcscsdbi1/pcscsdbi1_9.vmdk</t>
  </si>
  <si>
    <t xml:space="preserve"> pcscsdbi1/pcscsdbi1_10.vmdk</t>
  </si>
  <si>
    <t xml:space="preserve"> pcscsdbi1/pcscsdbi1_11.vmdk</t>
  </si>
  <si>
    <t xml:space="preserve"> pcscsdbi1/pcscsdbi1_12.vmdk</t>
  </si>
  <si>
    <t xml:space="preserve"> pcscsdbi1/pcscsdbi1_13.vmdk</t>
  </si>
  <si>
    <t xml:space="preserve"> pcscsdbi1/pcscsdbi1_14.vmdk</t>
  </si>
  <si>
    <t xml:space="preserve"> pcscsdbi1/pcscsdbi1_15.vmdk</t>
  </si>
  <si>
    <t xml:space="preserve"> pcscsdbi1/pcscsdbi1_16.vmdk</t>
  </si>
  <si>
    <t xml:space="preserve"> pcscsdbi1/pcscsdbi1_17.vmdk</t>
  </si>
  <si>
    <t xml:space="preserve"> pcscsdbi1/pcscsdbi1_21.vmdk</t>
  </si>
  <si>
    <t xml:space="preserve"> pcscsdbi1/pcscsdbi1_22.vmdk</t>
  </si>
  <si>
    <t xml:space="preserve"> pcscsdbi1/pcscsdbi1_23.vmdk</t>
  </si>
  <si>
    <t xml:space="preserve"> pcscsdbi1/pcscsdbi1_24.vmdk</t>
  </si>
  <si>
    <t xml:space="preserve"> pcscsdbi1/pcscsdbi1_25.vmdk</t>
  </si>
  <si>
    <t xml:space="preserve"> pcscsdbi1/pcscsdbi1_26.vmdk</t>
  </si>
  <si>
    <t xml:space="preserve"> pcscsdbi1/pcscsdbi1_27.vmdk</t>
  </si>
  <si>
    <t xml:space="preserve"> pcscsdbi1/pcscsdbi1_28.vmdk</t>
  </si>
  <si>
    <t xml:space="preserve"> pcscsdbi1/pcscsdbi1_29.vmdk</t>
  </si>
  <si>
    <t xml:space="preserve"> pcscsdbi1/pcscsdbi1_42.vmdk</t>
  </si>
  <si>
    <t xml:space="preserve"> pcscsdbi1/pcscsdbi1_18.vmdk</t>
  </si>
  <si>
    <t xml:space="preserve"> pcscsdbi1/pcscsdbi1_19.vmdk</t>
  </si>
  <si>
    <t xml:space="preserve"> pcscsdbi1/pcscsdbi1_20.vmdk</t>
  </si>
  <si>
    <t xml:space="preserve"> pcscsdbi1/pcscsdbi1_30.vmdk</t>
  </si>
  <si>
    <t xml:space="preserve"> pcscsdbi1/pcscsdbi1_31.vmdk</t>
  </si>
  <si>
    <t xml:space="preserve"> pcscsdbi1/pcscsdbi1_32.vmdk</t>
  </si>
  <si>
    <t xml:space="preserve"> pcscsdbi1/pcscsdbi1_33.vmdk</t>
  </si>
  <si>
    <t xml:space="preserve"> pcscsdbi1/pcscsdbi1_34.vmdk</t>
  </si>
  <si>
    <t xml:space="preserve"> pcscsdbi1/pcscsdbi1_35.vmdk</t>
  </si>
  <si>
    <t xml:space="preserve"> pcscsdbi1/pcscsdbi1_36.vmdk</t>
  </si>
  <si>
    <t xml:space="preserve"> pcscsdbi1/pcscsdbi1_37.vmdk</t>
  </si>
  <si>
    <t xml:space="preserve"> pcscsdbi1/pcscsdbi1_38.vmdk</t>
  </si>
  <si>
    <t xml:space="preserve"> pcscsdbi1/pcscsdbi1_39.vmdk</t>
  </si>
  <si>
    <t xml:space="preserve"> pcscsdbi1/pcscsdbi1_40.vmdk</t>
  </si>
  <si>
    <t xml:space="preserve"> pcscsdbi1/pcscsdbi1_41.vmdk</t>
  </si>
  <si>
    <t xml:space="preserve"> pcscsdbr2/pcscsdbr2.vmdk</t>
  </si>
  <si>
    <t xml:space="preserve"> pcscsdbr2/pcscsdbr2_1.vmdk</t>
  </si>
  <si>
    <t xml:space="preserve"> pcscsdbi2/pcscsdbi2.vmdk</t>
  </si>
  <si>
    <t xml:space="preserve"> pcscsdbi2/pcscsdbi2_1.vmdk</t>
  </si>
  <si>
    <t xml:space="preserve"> pkftsapi1/pkftsapi1.vmdk</t>
  </si>
  <si>
    <t xml:space="preserve"> pkftsapi1/pkftsapi1_1.vmdk</t>
  </si>
  <si>
    <t xml:space="preserve"> pkftsapi1/pkftsapi1_2.vmdk</t>
  </si>
  <si>
    <t xml:space="preserve"> pkftsapi1/pkftsapi1_3.vmdk</t>
  </si>
  <si>
    <t xml:space="preserve"> pkftsapi1/pkftsapi1_4.vmdk</t>
  </si>
  <si>
    <t xml:space="preserve"> pkftsapi1/pkftsapi1_5.vmdk</t>
  </si>
  <si>
    <t xml:space="preserve"> pkftsapi1/pkftsapi1_6.vmdk</t>
  </si>
  <si>
    <t xml:space="preserve"> pkstsapr1/pkstsapr1.vmdk</t>
  </si>
  <si>
    <t xml:space="preserve"> pkstsapr1/pkstsapr1_1.vmdk</t>
  </si>
  <si>
    <t xml:space="preserve"> pkstsapr1/pkstsapr1_2.vmdk</t>
  </si>
  <si>
    <t xml:space="preserve"> pkstsapr1/pkstsapr1_3.vmdk</t>
  </si>
  <si>
    <t xml:space="preserve"> pkstsapr1/pkstsapr1_4.vmdk</t>
  </si>
  <si>
    <t xml:space="preserve"> pkstsapr1/pkstsapr1_5.vmdk</t>
  </si>
  <si>
    <t xml:space="preserve"> pkstsapr1/pkstsapr1_6.vmdk</t>
  </si>
  <si>
    <t xml:space="preserve"> pkstsapr1/pkstsapr1_7.vmdk</t>
  </si>
  <si>
    <t xml:space="preserve"> pkstsapr1/pkstsapr1_8.vmdk</t>
  </si>
  <si>
    <t xml:space="preserve"> pkstsapr1/pkstsapr1_9.vmdk</t>
  </si>
  <si>
    <t xml:space="preserve"> pkstsapr1/pkstsapr1_10.vmdk</t>
  </si>
  <si>
    <t xml:space="preserve"> pkftrapi3/pkftrapi3.vmdk</t>
  </si>
  <si>
    <t xml:space="preserve"> pkftrapi3/pkftrapi3_1.vmdk</t>
  </si>
  <si>
    <t xml:space="preserve"> pkftrapi3/pkftrapi3_2.vmdk</t>
  </si>
  <si>
    <t xml:space="preserve"> pkftrapi3/pkftrapi3_3.vmdk</t>
  </si>
  <si>
    <t xml:space="preserve"> pkftrapi3/pkftrapi3_4.vmdk</t>
  </si>
  <si>
    <t xml:space="preserve"> pkftrapi3/pkftrapi3_5.vmdk</t>
  </si>
  <si>
    <t xml:space="preserve"> pkftrapi3/pkftrapi3_6.vmdk</t>
  </si>
  <si>
    <t xml:space="preserve"> pkstrapr3/pkstrapr3.vmdk</t>
  </si>
  <si>
    <t xml:space="preserve"> pkstrapr3/pkstrapr3_1.vmdk</t>
  </si>
  <si>
    <t xml:space="preserve"> pkstrapr3/pkstrapr3_2.vmdk</t>
  </si>
  <si>
    <t xml:space="preserve"> pkstrapr3/pkstrapr3_3.vmdk</t>
  </si>
  <si>
    <t xml:space="preserve"> pkstrapr3/pkstrapr3_4.vmdk</t>
  </si>
  <si>
    <t xml:space="preserve"> pkstrapr3/pkstrapr3_5.vmdk</t>
  </si>
  <si>
    <t xml:space="preserve"> pkstrapr3/pkstrapr3_6.vmdk</t>
  </si>
  <si>
    <t xml:space="preserve"> pkstrapr3/pkstrapr3_7.vmdk</t>
  </si>
  <si>
    <t xml:space="preserve"> pkstrapr3/pkstrapr3_8.vmdk</t>
  </si>
  <si>
    <t xml:space="preserve"> pkstrapr3/pkstrapr3_9.vmdk</t>
  </si>
  <si>
    <t xml:space="preserve"> pkstrapr3/pkstrapr3_10.vmdk</t>
  </si>
  <si>
    <t xml:space="preserve"> pkstrapr1/pkstrapr1.vmdk</t>
  </si>
  <si>
    <t xml:space="preserve"> pkstrapr1/pkstrapr1_1.vmdk</t>
  </si>
  <si>
    <t xml:space="preserve"> pkstrapr1/pkstrapr1_2.vmdk</t>
  </si>
  <si>
    <t xml:space="preserve"> pkstrapr1/pkstrapr1_3.vmdk</t>
  </si>
  <si>
    <t xml:space="preserve"> pkstrapr1/pkstrapr1_4.vmdk</t>
  </si>
  <si>
    <t xml:space="preserve"> pkstrapr1/pkstrapr1_5.vmdk</t>
  </si>
  <si>
    <t xml:space="preserve"> pkstrapr1/pkstrapr1_6.vmdk</t>
  </si>
  <si>
    <t xml:space="preserve"> pkstrapr1/pkstrapr1_7.vmdk</t>
  </si>
  <si>
    <t xml:space="preserve"> pkstrapr1/pkstrapr1_8.vmdk</t>
  </si>
  <si>
    <t xml:space="preserve"> pkfchapi2/pkfchapi2.vmdk</t>
  </si>
  <si>
    <t xml:space="preserve"> pkfchapi1/pkfchapi1_1.vmdk</t>
  </si>
  <si>
    <t xml:space="preserve"> pkfchapi1/pkfchapi1_2.vmdk</t>
  </si>
  <si>
    <t xml:space="preserve"> pkfchapi1/pkfchapi1_3.vmdk</t>
  </si>
  <si>
    <t xml:space="preserve"> pkfchapi1/pkfchapi1_4.vmdk</t>
  </si>
  <si>
    <t xml:space="preserve"> pkftrapi1/pkftrapi1.vmdk</t>
  </si>
  <si>
    <t xml:space="preserve"> pkftrapi1/pkftrapi1_1.vmdk</t>
  </si>
  <si>
    <t xml:space="preserve"> pkftrapi1/pkftrapi1_2.vmdk</t>
  </si>
  <si>
    <t xml:space="preserve"> pkftrapi1/pkftrapi1_3.vmdk</t>
  </si>
  <si>
    <t xml:space="preserve"> pkftrapi1/pkftrapi1_4.vmdk</t>
  </si>
  <si>
    <t xml:space="preserve"> pkftrapi1/pkftrapi1_5.vmdk</t>
  </si>
  <si>
    <t xml:space="preserve"> pkschapr1/pkschapr1.vmdk</t>
  </si>
  <si>
    <t xml:space="preserve"> pkschapr1/pkschapr1_1.vmdk</t>
  </si>
  <si>
    <t xml:space="preserve"> pkschapr1/pkschapr1_2.vmdk</t>
  </si>
  <si>
    <t xml:space="preserve"> pkschapr1/pkschapr1_3.vmdk</t>
  </si>
  <si>
    <t xml:space="preserve"> pkschapr1/pkschapr1_4.vmdk</t>
  </si>
  <si>
    <t xml:space="preserve"> pkschapr1/pkschapr1_5.vmdk</t>
  </si>
  <si>
    <t xml:space="preserve"> pkschapr1/pkschapr1_6.vmdk</t>
  </si>
  <si>
    <t xml:space="preserve"> pkstrapr4/pkstrapr4.vmdk</t>
  </si>
  <si>
    <t xml:space="preserve"> pkstrapr4/pkstrapr4_1.vmdk</t>
  </si>
  <si>
    <t xml:space="preserve"> pkftrapi4/pkftrapi4.vmdk</t>
  </si>
  <si>
    <t xml:space="preserve"> pkstrapr2/pkstrapr2.vmdk</t>
  </si>
  <si>
    <t xml:space="preserve"> pkstrapr2/pkstrapr2_1.vmdk</t>
  </si>
  <si>
    <t xml:space="preserve"> pkfchapi3/pkfchapi3.vmdk</t>
  </si>
  <si>
    <t xml:space="preserve"> pkschapr2/pkschapr2.vmdk</t>
  </si>
  <si>
    <t xml:space="preserve"> pkschapr2/pkschapr2_1.vmdk</t>
  </si>
  <si>
    <t xml:space="preserve"> pkftrapi2/pkftrapi2.vmdk</t>
  </si>
  <si>
    <t xml:space="preserve"> pkftsdbi1/pkftsdbi1.vmdk</t>
  </si>
  <si>
    <t xml:space="preserve"> pkftsdbi1/pkftsdbi1_8.vmdk</t>
  </si>
  <si>
    <t xml:space="preserve"> pkftsdbi1/pkftsdbi1_9.vmdk</t>
  </si>
  <si>
    <t xml:space="preserve"> pkftsdbi1/pkftsdbi1_1.vmdk</t>
  </si>
  <si>
    <t xml:space="preserve"> pkftsdbi1/pkftsdbi1_2.vmdk</t>
  </si>
  <si>
    <t xml:space="preserve"> pkftsdbi1/pkftsdbi1_3.vmdk</t>
  </si>
  <si>
    <t xml:space="preserve"> pkftsdbi1/pkftsdbi1_4.vmdk</t>
  </si>
  <si>
    <t xml:space="preserve"> pkftsdbi1/pkftsdbi1_5.vmdk</t>
  </si>
  <si>
    <t xml:space="preserve"> pkftsdbi1/pkftsdbi1_6.vmdk</t>
  </si>
  <si>
    <t xml:space="preserve"> pkftsdbi1/pkftsdbi1_7.vmdk</t>
  </si>
  <si>
    <t xml:space="preserve"> pkstsdbr1/pkstsdbr1.vmdk</t>
  </si>
  <si>
    <t xml:space="preserve"> pkstsdbr1/pkstsdbr1_1.vmdk</t>
  </si>
  <si>
    <t xml:space="preserve"> pkstsdbr1/pkstsdbr1_2.vmdk</t>
  </si>
  <si>
    <t xml:space="preserve"> pkstsdbr1/pkstsdbr1_3.vmdk</t>
  </si>
  <si>
    <t xml:space="preserve"> pkstsdbr1/pkstsdbr1_19.vmdk</t>
  </si>
  <si>
    <t xml:space="preserve"> pkstsdbr1/pkstsdbr1_20.vmdk</t>
  </si>
  <si>
    <t xml:space="preserve"> pkstsdbr1/pkstsdbr1_6.vmdk</t>
  </si>
  <si>
    <t xml:space="preserve"> pkstsdbr1/pkstsdbr1_7.vmdk</t>
  </si>
  <si>
    <t xml:space="preserve"> pkstsdbr1/pkstsdbr1_8.vmdk</t>
  </si>
  <si>
    <t xml:space="preserve"> pkstsdbr1/pkstsdbr1_9.vmdk</t>
  </si>
  <si>
    <t xml:space="preserve"> pkstsdbr1/pkstsdbr1_10.vmdk</t>
  </si>
  <si>
    <t xml:space="preserve"> pkstsdbr1/pkstsdbr1_18.vmdk</t>
  </si>
  <si>
    <t xml:space="preserve"> pkstsdbr1/pkstsdbr1_5.vmdk</t>
  </si>
  <si>
    <t xml:space="preserve"> pkstsdbr1/pkstsdbr1_11.vmdk</t>
  </si>
  <si>
    <t xml:space="preserve"> pkstsdbr1/pkstsdbr1_21.vmdk</t>
  </si>
  <si>
    <t xml:space="preserve"> pkstsdbr1/pkstsdbr1_13.vmdk</t>
  </si>
  <si>
    <t xml:space="preserve"> pkstsdbr1/pkstsdbr1_14.vmdk</t>
  </si>
  <si>
    <t xml:space="preserve"> pkstsdbr1/pkstsdbr1_22.vmdk</t>
  </si>
  <si>
    <t xml:space="preserve"> pkstsdbr1/pkstsdbr1_15.vmdk</t>
  </si>
  <si>
    <t xml:space="preserve"> pkstsdbr1/pkstsdbr1_16.vmdk</t>
  </si>
  <si>
    <t xml:space="preserve"> pkstsdbr1/pkstsdbr1_17.vmdk</t>
  </si>
  <si>
    <t xml:space="preserve"> pkstsdbr2/pkstsdbr2.vmdk</t>
  </si>
  <si>
    <t xml:space="preserve"> pkstsdbr2/pkstsdbr2_1.vmdk</t>
  </si>
  <si>
    <t xml:space="preserve"> pkftsdbi2/pkftsdbi2.vmdk</t>
  </si>
  <si>
    <t xml:space="preserve"> pkftsdbi1/pkftsdbi2.vmdk</t>
  </si>
  <si>
    <t xml:space="preserve"> pkftsdbi1/pkftsdbi2_1.vmdk</t>
  </si>
  <si>
    <t xml:space="preserve"> pkftsapi3/pkftsapi3.vmdk</t>
  </si>
  <si>
    <t xml:space="preserve"> pkstsapr3/pkstsapr3.vmdk</t>
  </si>
  <si>
    <t xml:space="preserve"> pkstsapr3/pkstsapr3_1.vmdk</t>
  </si>
  <si>
    <t xml:space="preserve"> pkschapr3/pkschapr3.vmdk</t>
  </si>
  <si>
    <t xml:space="preserve"> pkschapr3/pkschapr3_1.vmdk</t>
  </si>
  <si>
    <t xml:space="preserve"> pkfchapi1/pkfchapi1.vmdk</t>
  </si>
  <si>
    <t xml:space="preserve"> pkftsapi2/pkftsapi2.vmdk</t>
  </si>
  <si>
    <t xml:space="preserve"> pkstsapr2/pkstsapr2.vmdk</t>
  </si>
  <si>
    <t xml:space="preserve"> pkstsapr2/pkstsapr2_1.vmdk</t>
  </si>
  <si>
    <t>naa.60060e801661cd00000161cd00000000(sample)</t>
    <phoneticPr fontId="1" type="noConversion"/>
  </si>
  <si>
    <t>ksmksape1/ksmksape1.vmdk</t>
  </si>
  <si>
    <t>ksmksape1/ksmksape1_1.vmdk</t>
  </si>
  <si>
    <t>pcmprapi1/pcmprapi1.vmdk</t>
  </si>
  <si>
    <t>pcmprapi-clusterdisk/pcmprapi-cfs1.vmdk</t>
  </si>
  <si>
    <t>pcmchapi2/pcmchapi2.vmdk</t>
  </si>
  <si>
    <t>pcmchapi-clusterdisk/pcmchapi-cfs1.vmdk</t>
  </si>
  <si>
    <t>pcmprape1/pcmprape1.vmdk</t>
  </si>
  <si>
    <t>ksmwbape1/ksmwbape1.vmdk</t>
  </si>
  <si>
    <t>ksmwbape1/ksmwbape1_1.vmdk</t>
  </si>
  <si>
    <t>pcmprapi2/pcmprapi2.vmdk</t>
  </si>
  <si>
    <t>pcmchape1/pcmchape1.vmdk</t>
  </si>
  <si>
    <t>pcmchapi1/pcmchapi1.vmdk</t>
  </si>
  <si>
    <t>pcmapdbi1/pcmapdbi1.vmdk</t>
  </si>
  <si>
    <t>pcmapdbi-clusterdisk/pcmapdbi-cfs1.vmdk</t>
  </si>
  <si>
    <t>pcmapdbi-clusterdisk/pcmapdbi-cfs2.vmdk</t>
  </si>
  <si>
    <t>pcmapdbi-clusterdisk/pcmapdbi-cfs3.vmdk</t>
  </si>
  <si>
    <t>pcmapdbi2/pcmapdbi2.vmdk</t>
  </si>
  <si>
    <t>pcmapdbe1/pcmapdbe1.vmdk</t>
  </si>
  <si>
    <t>ksmksdbe1/ksmksdbe1.vmdk</t>
  </si>
  <si>
    <t>ksmksdbe1/ksmksdbe1_1.vmdk</t>
  </si>
  <si>
    <t>pkftsdbe1/pkftsdbe1.vmdk</t>
  </si>
  <si>
    <t>pkftsdbe1/pkftsdbe1_1.vmdk</t>
  </si>
  <si>
    <t>pkftsdbe1/pkftsdbe1_2.vmdk</t>
  </si>
  <si>
    <t>pkftsdbe1/pkftsdbe1_3.vmdk</t>
  </si>
  <si>
    <t>pkftsdbe1/pkftsdbe1_4.vmdk</t>
  </si>
  <si>
    <t>pkftsdbe1/pkftsdbe1_5.vmdk</t>
  </si>
  <si>
    <t>pkftsdbe1/pkftsdbe1_6.vmdk</t>
  </si>
  <si>
    <t>pkftsdbe1/pkftsdbe1_7.vmdk</t>
  </si>
  <si>
    <t>pkbtsdbr1/pkbtsdbr1.vmdk</t>
  </si>
  <si>
    <t>pkbtsdbr1/pkbtsdbr1_1.vmdk</t>
  </si>
  <si>
    <t>pkbtsdbr1/pkbtsdbr1_2.vmdk</t>
  </si>
  <si>
    <t>pkbtsdbr1/pkbtsdbr1_14.vmdk</t>
  </si>
  <si>
    <t>pkbtsdbr1/pkbtsdbr1_4.vmdk</t>
  </si>
  <si>
    <t>pkbtsdbr1/pkbtsdbr1_5.vmdk</t>
  </si>
  <si>
    <t>pkbtsdbr1/pkbtsdbr1_6.vmdk</t>
  </si>
  <si>
    <t>pkbtsdbr1/pkbtsdbr1_15.vmdk</t>
  </si>
  <si>
    <t>pkbtsdbr1/pkbtsdbr1_7.vmdk</t>
  </si>
  <si>
    <t>pkbtsdbr1/pkbtsdbr1_16.vmdk</t>
  </si>
  <si>
    <t>pkbtsdbr1/pkbtsdbr1_9.vmdk</t>
  </si>
  <si>
    <t>pkbtsdbr1/pkbtsdbr1_10.vmdk</t>
  </si>
  <si>
    <t>pkbtsdbr1/pkbtsdbr1_17.vmdk</t>
  </si>
  <si>
    <t>pkbtsdbr1/pkbtsdbr1_11.vmdk</t>
  </si>
  <si>
    <t>pkbtsdbr1/pkbtsdbr1_12.vmdk</t>
  </si>
  <si>
    <t>pkbtsdbr1/pkbtsdbr1_13.vmdk</t>
  </si>
  <si>
    <t>pkftrape1/pkftrape1.vmdk</t>
  </si>
  <si>
    <t>pkftrape1/pkftrape1_1.vmdk</t>
  </si>
  <si>
    <t>pkftrape1/pkftrape1_2.vmdk</t>
  </si>
  <si>
    <t>pkftrape1/pkftrape1_6.vmdk</t>
  </si>
  <si>
    <t>pkftrape1/pkftrape1_3.vmdk</t>
  </si>
  <si>
    <t>pkftrape1/pkftrape1_4.vmdk</t>
  </si>
  <si>
    <t>pkftrape1/pkftrape1_5.vmdk</t>
  </si>
  <si>
    <t>pkbtsapr1/pkbtsapr1.vmdk</t>
  </si>
  <si>
    <t>pkbtsapr1/pkbtsapr1_1.vmdk</t>
  </si>
  <si>
    <t>pkbtsapr1/pkbtsapr1_2.vmdk</t>
  </si>
  <si>
    <t>pkbtsapr1/pkbtsapr1_3.vmdk</t>
  </si>
  <si>
    <t>pkbtsapr1/pkbtsapr1_4.vmdk</t>
  </si>
  <si>
    <t>pkbtsapr1/pkbtsapr1_5.vmdk</t>
  </si>
  <si>
    <t>pkbtsapr1/pkbtsapr1_6.vmdk</t>
  </si>
  <si>
    <t>pkbtsapr1/pkbtsapr1_7.vmdk</t>
  </si>
  <si>
    <t>pkbtsapr1/pkbtsapr1_8.vmdk</t>
  </si>
  <si>
    <t>pkbtsapr1/pkbtsapr1_9.vmdk</t>
  </si>
  <si>
    <t>pkbtsapr1/pkbtsapr1_10.vmdk</t>
  </si>
  <si>
    <t>pkbtrapr1/pkbtrapr1.vmdk</t>
  </si>
  <si>
    <t>pkbtrapr1/pkbtrapr1_1.vmdk</t>
  </si>
  <si>
    <t>pkbtrapr1/pkbtrapr1_2.vmdk</t>
  </si>
  <si>
    <t>pkbtrapr1/pkbtrapr1_3.vmdk</t>
  </si>
  <si>
    <t>pkbtrapr1/pkbtrapr1_4.vmdk</t>
  </si>
  <si>
    <t>pkbtrapr1/pkbtrapr1_5.vmdk</t>
  </si>
  <si>
    <t>pkbtrapr1/pkbtrapr1_6.vmdk</t>
  </si>
  <si>
    <t>pkbtrapr1/pkbtrapr1_7.vmdk</t>
  </si>
  <si>
    <t>pkbtrapr1/pkbtrapr1_8.vmdk</t>
  </si>
  <si>
    <t>pkbtrapr3/pkbtrapr3.vmdk</t>
  </si>
  <si>
    <t>pkbtrapr3/pkbtrapr3_1.vmdk</t>
  </si>
  <si>
    <t>pkbtrapr3/pkbtrapr3_2.vmdk</t>
  </si>
  <si>
    <t>pkbtrapr3/pkbtrapr3_3.vmdk</t>
  </si>
  <si>
    <t>pkbtrapr3/pkbtrapr3_4.vmdk</t>
  </si>
  <si>
    <t>pkbtrapr3/pkbtrapr3_5.vmdk</t>
  </si>
  <si>
    <t>pkbtrapr3/pkbtrapr3_6.vmdk</t>
  </si>
  <si>
    <t>pkbtrapr3/pkbtrapr3_7.vmdk</t>
  </si>
  <si>
    <t>pkbtrapr3/pkbtrapr3_8.vmdk</t>
  </si>
  <si>
    <t>pkbtrapr3/pkbtrapr3_9.vmdk</t>
  </si>
  <si>
    <t>pkbtrapr3/pkbtrapr3_10.vmdk</t>
  </si>
  <si>
    <t>pkftsape1/pkftsape1.vmdk</t>
  </si>
  <si>
    <t>pkftsape1/pkftsape1_1.vmdk</t>
  </si>
  <si>
    <t>pkftsape1/pkftsape1_2.vmdk</t>
  </si>
  <si>
    <t>pkftsape1/pkftsape1_3.vmdk</t>
  </si>
  <si>
    <t>pkbchapr1/pkbchapr1.vmdk</t>
  </si>
  <si>
    <t>pkbchapr1/pkbchapr1_1.vmdk</t>
  </si>
  <si>
    <t>pkbchapr1/pkbchapr1_2.vmdk</t>
  </si>
  <si>
    <t>pkbchapr1/pkbchapr1_3.vmdk</t>
  </si>
  <si>
    <t>pkbchapr1/pkbchapr1_4.vmdk</t>
  </si>
  <si>
    <t>pkbchapr1/pkbchapr1_5.vmdk</t>
  </si>
  <si>
    <t>pkbchapr1/pkbchapr1_6.vmdk</t>
  </si>
  <si>
    <t>pkbtsdbe1/pkbtsdbe1.vmdk</t>
  </si>
  <si>
    <t>pkbtsdbe1/pkbtsdbe1_1.vmdk</t>
  </si>
  <si>
    <t>pkbtsdbe1/pkbtsdbe1_2.vmdk</t>
  </si>
  <si>
    <t>pkbtsdbe1/pkbtsdbe1_3.vmdk</t>
  </si>
  <si>
    <t>pkbtsdbe1/pkbtsdbe1_4.vmdk</t>
  </si>
  <si>
    <t>pkbtsdbr2/pkbtsdbr2.vmdk</t>
  </si>
  <si>
    <t>pkbtsdbr2/pkbtsdbr2_1.vmdk</t>
  </si>
  <si>
    <t>pkbtsape1/pkbtsape1.vmdk</t>
  </si>
  <si>
    <t>pkbtsape1/pkbtsape1_1.vmdk</t>
  </si>
  <si>
    <t>pkbtsape1/pkbtsape1_2.vmdk</t>
  </si>
  <si>
    <t>pkbtsape1/pkbtsape1_3.vmdk</t>
  </si>
  <si>
    <t>pkbtsapr3/pkbtsapr3.vmdk</t>
  </si>
  <si>
    <t>pkbtsapr3/pkbtsapr3_1.vmdk</t>
  </si>
  <si>
    <t>pkbchapr3/pkbchapr3.vmdk</t>
  </si>
  <si>
    <t>pkbchapr3/pkbchapr3_1.vmdk</t>
  </si>
  <si>
    <t>pkbtrape1/pkbtrape1.vmdk</t>
  </si>
  <si>
    <t>pkbtrape1/pkbtrape1_1.vmdk</t>
  </si>
  <si>
    <t>pkbtrape1/pkbtrape1_2.vmdk</t>
  </si>
  <si>
    <t>pkbtrape1/pkbtrape1_3.vmdk</t>
  </si>
  <si>
    <t>pkfchape1/pkfchape1.vmdk</t>
  </si>
  <si>
    <t>pkfchape1/pkfchape1_1.vmdk</t>
  </si>
  <si>
    <t>pkbtsapr2/pkbtsapr2.vmdk</t>
  </si>
  <si>
    <t>pkbtsapr2/pkbtsapr2_1.vmdk</t>
  </si>
  <si>
    <t>pkbtrapr4/pkbtrapr4.vmdk</t>
  </si>
  <si>
    <t>pkbtrapr4/pkbtrapr4_1.vmdk</t>
  </si>
  <si>
    <t>pkbtrapr2/pkbtrapr2.vmdk</t>
  </si>
  <si>
    <t>pkbtrapr2/pkbtrapr2_1.vmdk</t>
  </si>
  <si>
    <t>pkbchape1/pkbchape1.vmdk</t>
  </si>
  <si>
    <t>pkbchape1/pkbchape1_1.vmdk</t>
  </si>
  <si>
    <t>pkbchapr2/pkbchapr2.vmdk</t>
  </si>
  <si>
    <t>pkbchapr2/pkbchapr2_1.vmdk</t>
  </si>
  <si>
    <t>pkmifcmv2/pkmifcmv2.vmdk</t>
  </si>
  <si>
    <t>pkmifcmv2/pkmifcmv2_1.vmdk</t>
  </si>
  <si>
    <t>pkmifsmv2-va/pkmifsmv2-va.vmdk</t>
  </si>
  <si>
    <t>pkmifsmv2-va/pkmifsmv2-va_1.vmdk</t>
  </si>
  <si>
    <t>pkmifdbv2/pkfifsmd3.vmdk</t>
  </si>
  <si>
    <t>pkmifdbv2/pkfifsmd3_1.vmdk</t>
  </si>
  <si>
    <t>pkcrvape1/pkcrvape1.vmdk</t>
  </si>
  <si>
    <t>pkcrvape1/pkcrvape1_1.vmdk</t>
  </si>
  <si>
    <t>pkfodapi1/pkfodapi1.vmdk</t>
  </si>
  <si>
    <t>pkceucmr1/pkceucmr1.vmdk</t>
  </si>
  <si>
    <t>pkceucmr1/pkceucmr1_1.vmdk</t>
  </si>
  <si>
    <t>pkceucmr1/pkceucmr1_2.vmdk</t>
  </si>
  <si>
    <t>pkceucmr1/pkceucmr1_3.vmdk</t>
  </si>
  <si>
    <t>pkceucmr1/pkceucmr1_4.vmdk</t>
  </si>
  <si>
    <t>pkceucmr1/pkceucmr1_5.vmdk</t>
  </si>
  <si>
    <t>pkceucmr1/pkceucmr1_6.vmdk</t>
  </si>
  <si>
    <t>pkceucmr1/pkceucmr1_7.vmdk</t>
  </si>
  <si>
    <t>pkceucmr1/pkceucmr1_8.vmdk</t>
  </si>
  <si>
    <t>pkceucmr1/pkceucmr1_9.vmdk</t>
  </si>
  <si>
    <t>pkceucmr1/pkceucmr1_10.vmdk</t>
  </si>
  <si>
    <t>pkceuapr1/pkceuapr1.vmdk</t>
  </si>
  <si>
    <t>pkceuapr1/pkceuapr1_1.vmdk</t>
  </si>
  <si>
    <t>pkceuapr1/pkceuapr1_2.vmdk</t>
  </si>
  <si>
    <t>pkceuapr1/pkceuapr1_3.vmdk</t>
  </si>
  <si>
    <t>pkceuapr1/pkceuapr1_4.vmdk</t>
  </si>
  <si>
    <t>pkceuapr1/pkceuapr1_5.vmdk</t>
  </si>
  <si>
    <t>pkceuapr1/pkceuapr1_6.vmdk</t>
  </si>
  <si>
    <t>pkceuapr1/pkceuapr1_7.vmdk</t>
  </si>
  <si>
    <t>pkceuapr1/pkceuapr1_8.vmdk</t>
  </si>
  <si>
    <t>pkceuapr1/pkceuapr1_9.vmdk</t>
  </si>
  <si>
    <t>pkceuapr1/pkceuapr1_10.vmdk</t>
  </si>
  <si>
    <t>pkfrvapi2/pkfrvapi2.vmdk</t>
  </si>
  <si>
    <t>pkcrvapi4/pkcrvapi4.vmdk</t>
  </si>
  <si>
    <t>pkfrvapi1/pkfrvapi1_1.vmdk</t>
  </si>
  <si>
    <t>pkfrvapi1/pkfrvapi1_2.vmdk</t>
  </si>
  <si>
    <t>pkfrvapi1/pkfrvapi1_3.vmdk</t>
  </si>
  <si>
    <t>pkfrvapi1/pkfrvapi1_4.vmdk</t>
  </si>
  <si>
    <t>pkcrdapr1/pkcrdapr1.vmdk</t>
  </si>
  <si>
    <t>pkcrdapr1/pkcrdapr1_1.vmdk</t>
  </si>
  <si>
    <t>pkcrdapr1/pkcrdapr1_2.vmdk</t>
  </si>
  <si>
    <t>pkcrdapr1/pkcrdapr1_3.vmdk</t>
  </si>
  <si>
    <t>pkcrdapr1/pkcrdapr1_4.vmdk</t>
  </si>
  <si>
    <t>pkcrdapr1/pkcrdapr1_5.vmdk</t>
  </si>
  <si>
    <t>pkcrdapr1/pkcrdapr1_6.vmdk</t>
  </si>
  <si>
    <t>pkcrdapr1/pkcrdapr1_7.vmdk</t>
  </si>
  <si>
    <t>pkcrdapr1/pkcrdapr1_8.vmdk</t>
  </si>
  <si>
    <t>pkcrdapr1/pkcrdapr1_9.vmdk</t>
  </si>
  <si>
    <t>pkcrdapr1/pkcrdapr1_10.vmdk</t>
  </si>
  <si>
    <t>pkciuapr1/pkciuapr1.vmdk</t>
  </si>
  <si>
    <t>pkciuapr1/pkciuapr1_1.vmdk</t>
  </si>
  <si>
    <t>pkciuapr1/pkciuapr1_2.vmdk</t>
  </si>
  <si>
    <t>pkciuapr1/pkciuapr1_3.vmdk</t>
  </si>
  <si>
    <t>pkciuapr1/pkciuapr1_4.vmdk</t>
  </si>
  <si>
    <t>pkciuapr1/pkciuapr1_11.vmdk</t>
  </si>
  <si>
    <t>pkciuapr1/pkciuapr1_5.vmdk</t>
  </si>
  <si>
    <t>pkciuapr1/pkciuapr1_6.vmdk</t>
  </si>
  <si>
    <t>pkciuapr1/pkciuapr1_7.vmdk</t>
  </si>
  <si>
    <t>pkciuapr1/pkciuapr1_8.vmdk</t>
  </si>
  <si>
    <t>pkciuapr1/pkciuapr1_9.vmdk</t>
  </si>
  <si>
    <t>pkciuapr1/pkciuapr1_10.vmdk</t>
  </si>
  <si>
    <t>pkfrvapi1/pkfrvapi1.vmdk</t>
  </si>
  <si>
    <t>pkcrvapi3/pkcrvapi3.vmdk</t>
  </si>
  <si>
    <t>pkqmsdbe1/pkqmsdbe1.vmdk</t>
  </si>
  <si>
    <t>pkqmsdbe1/pkqmsdbe1_1.vmdk</t>
  </si>
  <si>
    <t>pkqmsdbe1/pkqmsdbe1_2.vmdk</t>
  </si>
  <si>
    <t>pkcrddbr2/pkcrddbr2.vmdk</t>
  </si>
  <si>
    <t>pkcrddbr2/pkcrddbr2_1.vmdk</t>
  </si>
  <si>
    <t>pkcrddbr1/pkcrddbr1_2.vmdk</t>
  </si>
  <si>
    <t>pkcrddbr1/pkcrddbr1_14.vmdk</t>
  </si>
  <si>
    <t>pkcrddbr1/pkcrddbr1_4.vmdk</t>
  </si>
  <si>
    <t>pkcrddbr1/pkcrddbr1_5.vmdk</t>
  </si>
  <si>
    <t>pkcrddbr1/pkcrddbr1_6.vmdk</t>
  </si>
  <si>
    <t>pkcrddbr1/pkcrddbr1_15.vmdk</t>
  </si>
  <si>
    <t>pkcrddbr1/pkcrddbr1_7.vmdk</t>
  </si>
  <si>
    <t>pkcrddbr1/pkcrddbr1_16.vmdk</t>
  </si>
  <si>
    <t>pkcrddbr1/pkcrddbr1_9.vmdk</t>
  </si>
  <si>
    <t>pkcrddbr1/pkcrddbr1_10.vmdk</t>
  </si>
  <si>
    <t>pkcrddbr1/pkcrddbr1_17.vmdk</t>
  </si>
  <si>
    <t>pkcrddbr1/pkcrddbr1_11.vmdk</t>
  </si>
  <si>
    <t>pkcrddbr1/pkcrddbr1_12.vmdk</t>
  </si>
  <si>
    <t>pkcrddbr1/pkcrddbr1_13.vmdk</t>
  </si>
  <si>
    <t>pkceucmr2/pkceucmr2.vmdk</t>
  </si>
  <si>
    <t>pkceucmr2/pkceucmr2_1.vmdk</t>
  </si>
  <si>
    <t>pkqmsape1/pkqmsape1.vmdk</t>
  </si>
  <si>
    <t>pkceuapr2/pkceuapr2.vmdk</t>
  </si>
  <si>
    <t>pkceuapr2/pkceuapr2_1.vmdk</t>
  </si>
  <si>
    <t>pkciuape1/pkciuape1.vmdk</t>
  </si>
  <si>
    <t>pkciuape1/pkciuape1_1.vmdk</t>
  </si>
  <si>
    <t>pkciuape1/pkciuape1_2.vmdk</t>
  </si>
  <si>
    <t>pkciuape1/pkciuape1_3.vmdk</t>
  </si>
  <si>
    <t>pkcrdapr2/pkcrdapr2.vmdk</t>
  </si>
  <si>
    <t>pkcrdapr2/pkcrdapr2_1.vmdk</t>
  </si>
  <si>
    <t>pkciuapr2/pkciuapr2.vmdk</t>
  </si>
  <si>
    <t>pkciuapr2/pkciuapr2_1.vmdk</t>
  </si>
  <si>
    <t>pkcbnape2/pkcbnape2.vmdk</t>
  </si>
  <si>
    <t>pkcbnape1/pkcbnape1_1.vmdk</t>
  </si>
  <si>
    <t>pkcbnape1/pkcbnape1_2.vmdk</t>
  </si>
  <si>
    <t>pkcbnape1/pkcbnape1_3.vmdk</t>
  </si>
  <si>
    <t>pkcbnape1/pkcbnape1_4.vmdk</t>
  </si>
  <si>
    <t>pkcbnape1/pkcbnape1_5.vmdk</t>
  </si>
  <si>
    <t>pkcbnape1/pkcbnape1_6.vmdk</t>
  </si>
  <si>
    <t>pkcbnapr2/pkcbnapr2.vmdk</t>
  </si>
  <si>
    <t>pkcbnapr2/pkcbnapr2_1.vmdk</t>
  </si>
  <si>
    <t>pkcbnapr1/pkcbnapr1_2.vmdk</t>
  </si>
  <si>
    <t>pkcbnapr1/pkcbnapr1_3.vmdk</t>
  </si>
  <si>
    <t>pkcbnapr1/pkcbnapr1_4.vmdk</t>
  </si>
  <si>
    <t>pkcbnapr1/pkcbnapr1_5.vmdk</t>
  </si>
  <si>
    <t>pkcbnapr1/pkcbnapr1_6.vmdk</t>
  </si>
  <si>
    <t>pkcbnapr1/pkcbnapr1_7.vmdk</t>
  </si>
  <si>
    <t>pkcbnapr1/pkcbnapr1_8.vmdk</t>
  </si>
  <si>
    <t>pkcbnapr1/pkcbnapr1_9.vmdk</t>
  </si>
  <si>
    <t>pkcbnapr1/pkcbnapr1_10.vmdk</t>
  </si>
  <si>
    <t>pkcbnape1/pkcbnape1.vmdk</t>
  </si>
  <si>
    <t>pkcrdape1/pkcrdape1.vmdk</t>
  </si>
  <si>
    <t>pkcrdape1/pkcrdape1_1.vmdk</t>
  </si>
  <si>
    <t>pkcrdape1/pkcrdape1_2.vmdk</t>
  </si>
  <si>
    <t>pkcrdape1/pkcrdape1_3.vmdk</t>
  </si>
  <si>
    <t>pkcscapr2/pkcscapr2.vmdk</t>
  </si>
  <si>
    <t>pkcscapr2/pkcscapr2_1.vmdk</t>
  </si>
  <si>
    <t>pkcscapr1/pkcscapr1_2.vmdk</t>
  </si>
  <si>
    <t>pkcscapr1/pkcscapr1_3.vmdk</t>
  </si>
  <si>
    <t>pkcscapr1/pkcscapr1_4.vmdk</t>
  </si>
  <si>
    <t>pkcscapr1/pkcscapr1_5.vmdk</t>
  </si>
  <si>
    <t>pkcscapr1/pkcscapr1_6.vmdk</t>
  </si>
  <si>
    <t>pkcscapr1/pkcscapr1_7.vmdk</t>
  </si>
  <si>
    <t>pkcscapr1/pkcscapr1_8.vmdk</t>
  </si>
  <si>
    <t>pkcbnapr1/pkcbnapr1.vmdk</t>
  </si>
  <si>
    <t>pkcbnapr1/pkcbnapr1_1.vmdk</t>
  </si>
  <si>
    <t>pkceuape1/pkceuape1.vmdk</t>
  </si>
  <si>
    <t>pkceuape1/pkceuape1_1.vmdk</t>
  </si>
  <si>
    <t>pkceuape1/pkceuape1_2.vmdk</t>
  </si>
  <si>
    <t>pkceuape1/pkceuape1_3.vmdk</t>
  </si>
  <si>
    <t>pkcscape1/pkcscape1.vmdk</t>
  </si>
  <si>
    <t>pkcscape1/pkcscape1_1.vmdk</t>
  </si>
  <si>
    <t>pkcscape1/pkcscape1_2.vmdk</t>
  </si>
  <si>
    <t>pkcscapr1/pkcscapr1.vmdk</t>
  </si>
  <si>
    <t>pkcscapr1/pkcscapr1_1.vmdk</t>
  </si>
  <si>
    <t>pkcrddbe1/pkcrddbe1.vmdk</t>
  </si>
  <si>
    <t>pkcrddbe1/pkcrddbe1_1.vmdk</t>
  </si>
  <si>
    <t>pkcrddbe1/pkcrddbe1_2.vmdk</t>
  </si>
  <si>
    <t>pkcrddbe1/pkcrddbe1_3.vmdk</t>
  </si>
  <si>
    <t>pkcrddbe1/pkcrddbe1_4.vmdk</t>
  </si>
  <si>
    <t>pkcrddbr1/pkcrddbr1.vmdk</t>
  </si>
  <si>
    <t>pkcrddbr1/pkcrddbr1_1.vmdk</t>
  </si>
  <si>
    <t>pkmifsmr2/pkmifsmr2.vmdk</t>
  </si>
  <si>
    <t>pkmifsmr2/pkmifsmr2_1.vmdk</t>
  </si>
  <si>
    <t>pkcifapd7/pkciuapi2.vmdk</t>
  </si>
  <si>
    <t>pkcifapd7/pkcifapd7.vmdk</t>
  </si>
  <si>
    <t>pkcapapd4/pkcapapd4.vmdk</t>
  </si>
  <si>
    <t>pkcapapd4/pkcapapd4_1.vmdk</t>
  </si>
  <si>
    <t>pkcapapd4_1/pkcapapd4.vmdk</t>
  </si>
  <si>
    <t>pkcapapd4_1/pkcapapd4_1.vmdk</t>
  </si>
  <si>
    <t>pkcapapd4_1/pkcapapd4_2.vmdk</t>
  </si>
  <si>
    <t>pkcapapd4_1/pkcapapd4_3.vmdk</t>
  </si>
  <si>
    <t>pkmifsmi2/pkmifsmi2.vmdk</t>
  </si>
  <si>
    <t>pkmifsmi2/pkmifsmi2_1.vmdk</t>
  </si>
  <si>
    <t>pkcifapd6/pksrvapi2.vmdk</t>
  </si>
  <si>
    <t>pkcifapd6/pkcifapd6.vmdk</t>
  </si>
  <si>
    <t>pkcifapd5/pksrvapi1.vmdk</t>
  </si>
  <si>
    <t>pkcifapd5/pkcifapd5.vmdk</t>
  </si>
  <si>
    <t>pkcapapd5/pkcapapd5.vmdk</t>
  </si>
  <si>
    <t>pkcapapd5/pkcapapd5_1.vmdk</t>
  </si>
  <si>
    <t>pkcapapd5_1/pkcapapd5.vmdk</t>
  </si>
  <si>
    <t>pkcapapd5/pkcapapd5_2.vmdk</t>
  </si>
  <si>
    <t>pkcmssmr2/pkcmssmr2.vmdk</t>
  </si>
  <si>
    <t>pkmmssmr1/pkmmssmr1.vmdk</t>
  </si>
  <si>
    <t>pkfmsdbe1/pkfmsdbe1.vmdk</t>
  </si>
  <si>
    <t>pkfmsdbe1/pkfmsdbe1_1.vmdk</t>
  </si>
  <si>
    <t>pkfmsdbe1/pkfmsdbe1_2.vmdk</t>
  </si>
  <si>
    <t>pksmsdbe1/pksmsdbe1.vmdk</t>
  </si>
  <si>
    <t>pksmsdbe1/pksmsdbe1_1.vmdk</t>
  </si>
  <si>
    <t>pksmsdbe1/pksmsdbe1_2.vmdk</t>
  </si>
  <si>
    <t>pkfmsbkr1/pkfmsbkr1.vmdk</t>
  </si>
  <si>
    <t>pkmmsbkr3/pkmmsbkr3.vmdk</t>
  </si>
  <si>
    <t>pkfmsbkr1/pkfmsbkr1_1.vmdk</t>
  </si>
  <si>
    <t>pkfmsbkr1/pkfmsbkr1_2.vmdk</t>
  </si>
  <si>
    <t>pkfmsbkr1/pkfmsbkr1_3.vmdk</t>
  </si>
  <si>
    <t>pkfmsbkr1/pkfmsbkr1_4.vmdk</t>
  </si>
  <si>
    <t>pkfmsbkr1/pkfmsbkr1_5.vmdk</t>
  </si>
  <si>
    <t>pkfmsape1/pkfmsape1.vmdk</t>
  </si>
  <si>
    <t>pkcmsjse1/pkcmsjse1.vmdk</t>
  </si>
  <si>
    <t>pkmmsjse1/pkmmsjse1.vmdk</t>
  </si>
  <si>
    <t>pkcmsjse1/pkcmsjse1_1.vmdk</t>
  </si>
  <si>
    <t>pkcmsjse1/pkcmsjse1_2.vmdk</t>
  </si>
  <si>
    <t>pkcmsjse1/pkcmsjse1_3.vmdk</t>
  </si>
  <si>
    <t>pkfmsbkr2/pkfmsbkr2.vmdk</t>
  </si>
  <si>
    <t>pkmmsbkr4/pkmmsbkr4.vmdk</t>
  </si>
  <si>
    <t>pksmsape1/pksmsape1.vmdk</t>
  </si>
  <si>
    <t>pkqtsape1/pkqtsape1.vmdk</t>
  </si>
  <si>
    <t>pkqtsape1/pkqtsape1_1.vmdk</t>
  </si>
  <si>
    <t>pkqtsape1/pkqtsape1_2.vmdk</t>
  </si>
  <si>
    <t>pkqtsape1/pkqtsape1_3.vmdk</t>
  </si>
  <si>
    <t>pkqchapr3/pkqchapr3.vmdk</t>
  </si>
  <si>
    <t>pkqchapr3/pkqchapr3_1.vmdk</t>
  </si>
  <si>
    <t>pkqchapr1/pkqchapr1_2.vmdk</t>
  </si>
  <si>
    <t>pkqchapr1/pkqchapr1_3.vmdk</t>
  </si>
  <si>
    <t>pkqchapr1/pkqchapr1_4.vmdk</t>
  </si>
  <si>
    <t>pkqchapr1/pkqchapr1_5.vmdk</t>
  </si>
  <si>
    <t>pkqchapr1/pkqchapr1_6.vmdk</t>
  </si>
  <si>
    <t>pkqtsapr1/pkqtsapr1.vmdk</t>
  </si>
  <si>
    <t>pkqtsapr1/pkqtsapr1_1.vmdk</t>
  </si>
  <si>
    <t>pkqtsapr1/pkqtsapr1_2.vmdk</t>
  </si>
  <si>
    <t>pkqtsapr1/pkqtsapr1_3.vmdk</t>
  </si>
  <si>
    <t>pkqtsapr1/pkqtsapr1_4.vmdk</t>
  </si>
  <si>
    <t>pkqtsapr1/pkqtsapr1_5.vmdk</t>
  </si>
  <si>
    <t>pkqtsapr1/pkqtsapr1_6.vmdk</t>
  </si>
  <si>
    <t>pkqtsapr1/pkqtsapr1_7.vmdk</t>
  </si>
  <si>
    <t>pkqtsapr1/pkqtsapr1_8.vmdk</t>
  </si>
  <si>
    <t>pkqtsapr1/pkqtsapr1_9.vmdk</t>
  </si>
  <si>
    <t>pkqtsapr1/pkqtsapr1_10.vmdk</t>
  </si>
  <si>
    <t>pkqtrapr1/pkqtrapr1.vmdk</t>
  </si>
  <si>
    <t>pkqtrapr1/pkqtrapr1_1.vmdk</t>
  </si>
  <si>
    <t>pkqtrapr1/pkqtrapr1_2.vmdk</t>
  </si>
  <si>
    <t>pkqtrapr1/pkqtrapr1_3.vmdk</t>
  </si>
  <si>
    <t>pkqtrapr1/pkqtrapr1_4.vmdk</t>
  </si>
  <si>
    <t>pkqtrapr1/pkqtrapr1_5.vmdk</t>
  </si>
  <si>
    <t>pkqtrapr1/pkqtrapr1_6.vmdk</t>
  </si>
  <si>
    <t>pkqtrapr1/pkqtrapr1_7.vmdk</t>
  </si>
  <si>
    <t>pkqtrapr1/pkqtrapr1_8.vmdk</t>
  </si>
  <si>
    <t>pkqchape1/pkqchape1.vmdk</t>
  </si>
  <si>
    <t>pkqchape1/pkqchape1_1.vmdk</t>
  </si>
  <si>
    <t>pkqtrapr3/pkqtrapr3.vmdk</t>
  </si>
  <si>
    <t>pkqtrapr3/pkqtrapr3_1.vmdk</t>
  </si>
  <si>
    <t>pkqtrapr3/pkqtrapr3_2.vmdk</t>
  </si>
  <si>
    <t>pkqtrapr3/pkqtrapr3_3.vmdk</t>
  </si>
  <si>
    <t>pkqtrapr3/pkqtrapr3_4.vmdk</t>
  </si>
  <si>
    <t>pkqtrapr3/pkqtrapr3_5.vmdk</t>
  </si>
  <si>
    <t>pkqtrapr3/pkqtrapr3_6.vmdk</t>
  </si>
  <si>
    <t>pkqtrapr3/pkqtrapr3_7.vmdk</t>
  </si>
  <si>
    <t>pkqtrapr3/pkqtrapr3_8.vmdk</t>
  </si>
  <si>
    <t>pkqtrapr3/pkqtrapr3_9.vmdk</t>
  </si>
  <si>
    <t>pkqtrapr3/pkqtrapr3_10.vmdk</t>
  </si>
  <si>
    <t>pkqtsdbe1/pkqtsdbe1.vmdk</t>
  </si>
  <si>
    <t>pkqtsdbe1/pkqtsdbe1_1.vmdk</t>
  </si>
  <si>
    <t>pkqtsdbe1/pkqtsdbe1_2.vmdk</t>
  </si>
  <si>
    <t>pkqtsdbe1/pkqtsdbe1_3.vmdk</t>
  </si>
  <si>
    <t>pkqtsdbe1/pkqtsdbe1_4.vmdk</t>
  </si>
  <si>
    <t>pkqtsdbr2/pkqtsdbr2.vmdk</t>
  </si>
  <si>
    <t>pkqtsdbr2/pkqtsdbr2_1.vmdk</t>
  </si>
  <si>
    <t>pkqtsdbr1/pkqtsdbr1_2.vmdk</t>
  </si>
  <si>
    <t>pkqtsdbr1/pkqtsdbr1_14.vmdk</t>
  </si>
  <si>
    <t>pkqtsdbr1/pkqtsdbr1_4.vmdk</t>
  </si>
  <si>
    <t>pkqtsdbr1/pkqtsdbr1_5.vmdk</t>
  </si>
  <si>
    <t>pkqtsdbr1/pkqtsdbr1_6.vmdk</t>
  </si>
  <si>
    <t>pkqtsdbr1/pkqtsdbr1_15.vmdk</t>
  </si>
  <si>
    <t>pkqtsdbr1/pkqtsdbr1_7.vmdk</t>
  </si>
  <si>
    <t>pkqtsdbr1/pkqtsdbr1_16.vmdk</t>
  </si>
  <si>
    <t>pkqtsdbr1/pkqtsdbr1_9.vmdk</t>
  </si>
  <si>
    <t>pkqtsdbr1/pkqtsdbr1_10.vmdk</t>
  </si>
  <si>
    <t>pkqtsdbr1/pkqtsdbr1_17.vmdk</t>
  </si>
  <si>
    <t>pkqtsdbr1/pkqtsdbr1_11.vmdk</t>
  </si>
  <si>
    <t>pkqtsdbr1/pkqtsdbr1_12.vmdk</t>
  </si>
  <si>
    <t>pkqtsdbr1/pkqtsdbr1_13.vmdk</t>
  </si>
  <si>
    <t>pkstsape1/pkstsape1.vmdk</t>
  </si>
  <si>
    <t>pkstsape1/pkstsape1_1.vmdk</t>
  </si>
  <si>
    <t>pkstsape1/pkstsape1_2.vmdk</t>
  </si>
  <si>
    <t>pkstsape1/pkstsape1_3.vmdk</t>
  </si>
  <si>
    <t>pkqtsapr3/pkqtsapr3.vmdk</t>
  </si>
  <si>
    <t>pkqtsapr3/pkqtsapr3_1.vmdk</t>
  </si>
  <si>
    <t>pkstrape1/pkstrape1.vmdk</t>
  </si>
  <si>
    <t>pkstrape1/pkstrape1_1.vmdk</t>
  </si>
  <si>
    <t>pkstrape1/pkstrape1_2.vmdk</t>
  </si>
  <si>
    <t>pkstrape1/pkstrape1_3.vmdk</t>
  </si>
  <si>
    <t>pkqchapr1/pkqchapr1.vmdk</t>
  </si>
  <si>
    <t>pkqchapr1/pkqchapr1_1.vmdk</t>
  </si>
  <si>
    <t>pkqtsdbr1/pkqtsdbr1.vmdk</t>
  </si>
  <si>
    <t>pkqtsdbr1/pkqtsdbr1_1.vmdk</t>
  </si>
  <si>
    <t>pkstsdbe1/pkstsdbe1.vmdk</t>
  </si>
  <si>
    <t>pkstsdbe1/pkstsdbe1_1.vmdk</t>
  </si>
  <si>
    <t>pkstsdbe1/pkstsdbe1_2.vmdk</t>
  </si>
  <si>
    <t>pkstsdbe1/pkstsdbe1_3.vmdk</t>
  </si>
  <si>
    <t>pkstsdbe1/pkstsdbe1_4.vmdk</t>
  </si>
  <si>
    <t>pkqtrapr2/pkqtrapr2.vmdk</t>
  </si>
  <si>
    <t>pkqtrapr2/pkqtrapr2_1.vmdk</t>
  </si>
  <si>
    <t>pkqtsapr2/pkqtsapr2.vmdk</t>
  </si>
  <si>
    <t>pkqtsapr2/pkqtsapr2_1.vmdk</t>
  </si>
  <si>
    <t>pkqtrape1/pkqtrape1.vmdk</t>
  </si>
  <si>
    <t>pkqtrape1/pkqtrape1_1.vmdk</t>
  </si>
  <si>
    <t>pkqtrape1/pkqtrape1_2.vmdk</t>
  </si>
  <si>
    <t>pkqtrape1/pkqtrape1_3.vmdk</t>
  </si>
  <si>
    <t>pkqtrapr4/pkqtrapr4.vmdk</t>
  </si>
  <si>
    <t>pkqtrapr4/pkqtrapr4_1.vmdk</t>
  </si>
  <si>
    <t>pkschape1/pkschape1.vmdk</t>
  </si>
  <si>
    <t>pkschape1/pkschape1_1.vmdk</t>
  </si>
  <si>
    <t>pkqchapr2/pkqchapr2.vmdk</t>
  </si>
  <si>
    <t>pkqchapr2/pkqchapr2_1.vmdk</t>
  </si>
  <si>
    <t>pcsiuape1/pcsiuape1.vmdk</t>
  </si>
  <si>
    <t>pcseuapr1/pcseuapr1.vmdk</t>
  </si>
  <si>
    <t>pcseuapr1/pcseuapr1_1.vmdk</t>
  </si>
  <si>
    <t>pcseuapr1/pcseuapr1_2.vmdk</t>
  </si>
  <si>
    <t>pcseuapr1/pcseuapr1_3.vmdk</t>
  </si>
  <si>
    <t>pcseuapr1/pcseuapr1_4.vmdk</t>
  </si>
  <si>
    <t>pcseuapr1/pcseuapr1_5.vmdk</t>
  </si>
  <si>
    <t>pcsiuapi1/pcsiuapi1.vmdk</t>
  </si>
  <si>
    <t>pcsiuapi1/pcsiuapi1_1.vmdk</t>
  </si>
  <si>
    <t>pcsiuapi1/pcsiuapi1_2.vmdk</t>
  </si>
  <si>
    <t>pcsiuapi1/pcsiuapi1_3.vmdk</t>
  </si>
  <si>
    <t>pcsiuapi1/pcsiuapi1_4.vmdk</t>
  </si>
  <si>
    <t>pcscsapr1/pcscsapr1.vmdk</t>
  </si>
  <si>
    <t>pcscsapr1/pcscsapr1_1.vmdk</t>
  </si>
  <si>
    <t>pcscsapr1/pcscsapr1_2.vmdk</t>
  </si>
  <si>
    <t>pcscsapr1/pcscsapr1_3.vmdk</t>
  </si>
  <si>
    <t>pcscsapr1/pcscsapr1_4.vmdk</t>
  </si>
  <si>
    <t>pcscsapr1/pcscsapr1_5.vmdk</t>
  </si>
  <si>
    <t>pcscsapr1/pcscsapr1_6.vmdk</t>
  </si>
  <si>
    <t>pcseuapr2/pcseuapr2.vmdk</t>
  </si>
  <si>
    <t>pcscsapr2/pcscsapr2.vmdk</t>
  </si>
  <si>
    <t>pcscsape1/pcscsape1.vmdk</t>
  </si>
  <si>
    <t>pcschape1/pcschape1.vmdk</t>
  </si>
  <si>
    <t>pcseuape1/pcseuape1.vmdk</t>
  </si>
  <si>
    <t>pcsiuapi2/pcsiuapi2.vmdk</t>
  </si>
  <si>
    <t>pcschapr1/pcschapr1.vmdk</t>
  </si>
  <si>
    <t>pcschapr1/pcschapr1_1.vmdk</t>
  </si>
  <si>
    <t>pcschapr1/pcschapr1_2.vmdk</t>
  </si>
  <si>
    <t>pcschapr1/pcschapr1_3.vmdk</t>
  </si>
  <si>
    <t>pcschapr1/pcschapr1_4.vmdk</t>
  </si>
  <si>
    <t>pcschapr1/pcschapr1_8.vmdk</t>
  </si>
  <si>
    <t>pcschapr1/pcschapr1_5.vmdk</t>
  </si>
  <si>
    <t>pcschapr1/pcschapr1_6.vmdk</t>
  </si>
  <si>
    <t>pcschapr1/pcschapr1_7.vmdk</t>
  </si>
  <si>
    <t>pcsiuapr1/pcsiuapr1.vmdk</t>
  </si>
  <si>
    <t>pcsiuapr1/pcsiuapr1_1.vmdk</t>
  </si>
  <si>
    <t>pcsiuapr1/pcsiuapr1_2.vmdk</t>
  </si>
  <si>
    <t>pcsiuapr1/pcsiuapr1_3.vmdk</t>
  </si>
  <si>
    <t>pcsiuapr1/pcsiuapr1_4.vmdk</t>
  </si>
  <si>
    <t>pcsiuapr1/pcsiuapr1_5.vmdk</t>
  </si>
  <si>
    <t>pcsiuapr1/pcsiuapr1_6.vmdk</t>
  </si>
  <si>
    <t>pcsiuapr1/pcsiuapr1_7.vmdk</t>
  </si>
  <si>
    <t>pcschapi1/pcschapi1.vmdk</t>
  </si>
  <si>
    <t>pcschapi1/pcschapi1_1.vmdk</t>
  </si>
  <si>
    <t>pcschapi1/pcschapi1_2.vmdk</t>
  </si>
  <si>
    <t>pcschapi1/pcschapi1_3.vmdk</t>
  </si>
  <si>
    <t>pcschapi1/pcschapi1_4.vmdk</t>
  </si>
  <si>
    <t>pcschapi1/pcschapi1_5.vmdk</t>
  </si>
  <si>
    <t>pcschapi1/pcschapi1_6.vmdk</t>
  </si>
  <si>
    <t>pcschapi1/pcschapi1_7.vmdk</t>
  </si>
  <si>
    <t>pcschapi1/pcschapi1_8.vmdk</t>
  </si>
  <si>
    <t>pcscsapi1/pcscsapi1.vmdk</t>
  </si>
  <si>
    <t>pcscsapi1/pcscsapi1_1.vmdk</t>
  </si>
  <si>
    <t>pcscsapi1/pcscsapi1_2.vmdk</t>
  </si>
  <si>
    <t>pcscsapi1/pcscsapi1_3.vmdk</t>
  </si>
  <si>
    <t>pcscsapi1/pcscsapi1_4.vmdk</t>
  </si>
  <si>
    <t>pcscsapi1/pcscsapi1_5.vmdk</t>
  </si>
  <si>
    <t>pcscsapi1/pcscsapi1_6.vmdk</t>
  </si>
  <si>
    <t>pcschapr2/pcschapr2.vmdk</t>
  </si>
  <si>
    <t>pcsiuapr2/pcsiuapr2.vmdk</t>
  </si>
  <si>
    <t>pcsiuapr2/pcsiuapr2_1.vmdk</t>
  </si>
  <si>
    <t>pcsiuapr2/pcsiuapr2_2.vmdk</t>
  </si>
  <si>
    <t>pcschapi2/pcschapi2.vmdk</t>
  </si>
  <si>
    <t>pcscsapi2/pcscsapi2.vmdk</t>
  </si>
  <si>
    <t>pcscsapi2/pcscsapi2_1.vmdk</t>
  </si>
  <si>
    <t>pcscsdbe1/pcscsdbe1.vmdk</t>
  </si>
  <si>
    <t>pcscsdbe1/pcscsdbe1_1.vmdk</t>
  </si>
  <si>
    <t>pcscsdbe1/pcscsdbe1_2.vmdk</t>
  </si>
  <si>
    <t>pcscsdbe1/pcscsdbe1_3.vmdk</t>
  </si>
  <si>
    <t>pcscsdbe1/pcscsdbe1_4.vmdk</t>
  </si>
  <si>
    <t>pcscsdbe1/pcscsdbe1_5.vmdk</t>
  </si>
  <si>
    <t>pcscsdbe1/pcscsdbe1_6.vmdk</t>
  </si>
  <si>
    <t>pcscsdbe1/pcscsdbe1_7.vmdk</t>
  </si>
  <si>
    <t>pcscsdbe1/pcscsdbe1_8.vmdk</t>
  </si>
  <si>
    <t>pcscsdbe1/pcscsdbe1_9.vmdk</t>
  </si>
  <si>
    <t>pcscsdbe1/pcscsdbe1_10.vmdk</t>
  </si>
  <si>
    <t>pcscsdbe1/pcscsdbe1_11.vmdk</t>
  </si>
  <si>
    <t>pcscsdbe1/pcscsdbe1_12.vmdk</t>
  </si>
  <si>
    <t>pcscsdbe1/pcscsdbe1_13.vmdk</t>
  </si>
  <si>
    <t>pcscsdbe1/pcscsdbe1_14.vmdk</t>
  </si>
  <si>
    <t>pcscsdbe1/pcscsdbe1_15.vmdk</t>
  </si>
  <si>
    <t>pcscsdbe1/pcscsdbe1_16.vmdk</t>
  </si>
  <si>
    <t>pcscsdbe1/pcscsdbe1_17.vmdk</t>
  </si>
  <si>
    <t>pcscsdbe1/pcscsdbe1_18.vmdk</t>
  </si>
  <si>
    <t>pcscsdbe1/pcscsdbe1_19.vmdk</t>
  </si>
  <si>
    <t>pcscsdbe1/pcscsdbe1_20.vmdk</t>
  </si>
  <si>
    <t>pcscsdbe1/pcscsdbe1_21.vmdk</t>
  </si>
  <si>
    <t>pcscsdbe1/pcscsdbe1_22.vmdk</t>
  </si>
  <si>
    <t>pcscsdbe1/pcscsdbe1_23.vmdk</t>
  </si>
  <si>
    <t>pcscsdbr1/pcscsdbr1.vmdk</t>
  </si>
  <si>
    <t>pcscsdbr1/pcscsdbr1_1.vmdk</t>
  </si>
  <si>
    <t>pcscsdbr1/pcscsdbr1_2.vmdk</t>
  </si>
  <si>
    <t>pcscsdbr1/pcscsdbr1_3.vmdk</t>
  </si>
  <si>
    <t>pcscsdbr1/pcscsdbr1_4.vmdk</t>
  </si>
  <si>
    <t>pcscsdbr1/pcscsdbr1_5.vmdk</t>
  </si>
  <si>
    <t>pcscsdbr1/pcscsdbr1_6.vmdk</t>
  </si>
  <si>
    <t>pcscsdbr1/pcscsdbr1_7.vmdk</t>
  </si>
  <si>
    <t>pcscsdbr1/pcscsdbr1_8.vmdk</t>
  </si>
  <si>
    <t>pcscsdbr1/pcscsdbr1_9.vmdk</t>
  </si>
  <si>
    <t>pcscsdbr1/pcscsdbr1_10.vmdk</t>
  </si>
  <si>
    <t>pcscsdbr1/pcscsdbr1_11.vmdk</t>
  </si>
  <si>
    <t>pcscsdbr1/pcscsdbr1_12.vmdk</t>
  </si>
  <si>
    <t>pcscsdbr1/pcscsdbr1_13.vmdk</t>
  </si>
  <si>
    <t>pcscsdbr1/pcscsdbr1_14.vmdk</t>
  </si>
  <si>
    <t>pcscsdbr1/pcscsdbr1_15.vmdk</t>
  </si>
  <si>
    <t>pcscsdbr1/pcscsdbr1_16.vmdk</t>
  </si>
  <si>
    <t>pcscsdbr1/pcscsdbr1_17.vmdk</t>
  </si>
  <si>
    <t>pcscsdbr1/pcscsdbr1_18.vmdk</t>
  </si>
  <si>
    <t>pcscsdbr1/pcscsdbr1_19.vmdk</t>
  </si>
  <si>
    <t>pcscsdbr1/pcscsdbr1_20.vmdk</t>
  </si>
  <si>
    <t>pcscsdbr1/pcscsdbr1_21.vmdk</t>
  </si>
  <si>
    <t>pcscsdbr1/pcscsdbr1_22.vmdk</t>
  </si>
  <si>
    <t>pcscsdbr1/pcscsdbr1_23.vmdk</t>
  </si>
  <si>
    <t>pcscsdbr1/pcscsdbr1_24.vmdk</t>
  </si>
  <si>
    <t>pcscsdbr1/pcscsdbr1_25.vmdk</t>
  </si>
  <si>
    <t>pcscsdbr1/pcscsdbr1_26.vmdk</t>
  </si>
  <si>
    <t>pcscsdbr1/pcscsdbr1_27.vmdk</t>
  </si>
  <si>
    <t>pcscsdbr1/pcscsdbr1_28.vmdk</t>
  </si>
  <si>
    <t>pcscsdbr1/pcscsdbr1_29.vmdk</t>
  </si>
  <si>
    <t>pcscsdbr1/pcscsdbr1_30.vmdk</t>
  </si>
  <si>
    <t>pcscsdbr1/pcscsdbr1_31.vmdk</t>
  </si>
  <si>
    <t>pcscsdbi1/pcscsdbi1.vmdk</t>
  </si>
  <si>
    <t>pcscsdbi1/pcscsdbi1_1.vmdk</t>
  </si>
  <si>
    <t>pcscsdbi1/pcscsdbi1_2.vmdk</t>
  </si>
  <si>
    <t>pcscsdbi1/pcscsdbi1_3.vmdk</t>
  </si>
  <si>
    <t>pcscsdbi1/pcscsdbi1_4.vmdk</t>
  </si>
  <si>
    <t>pcscsdbi1/pcscsdbi1_5.vmdk</t>
  </si>
  <si>
    <t>pcscsdbi1/pcscsdbi1_6.vmdk</t>
  </si>
  <si>
    <t>pcscsdbi1/pcscsdbi1_7.vmdk</t>
  </si>
  <si>
    <t>pcscsdbi1/pcscsdbi1_8.vmdk</t>
  </si>
  <si>
    <t>pcscsdbi1/pcscsdbi1_9.vmdk</t>
  </si>
  <si>
    <t>pcscsdbi1/pcscsdbi1_10.vmdk</t>
  </si>
  <si>
    <t>pcscsdbi1/pcscsdbi1_11.vmdk</t>
  </si>
  <si>
    <t>pcscsdbi1/pcscsdbi1_12.vmdk</t>
  </si>
  <si>
    <t>pcscsdbi1/pcscsdbi1_13.vmdk</t>
  </si>
  <si>
    <t>pcscsdbi1/pcscsdbi1_14.vmdk</t>
  </si>
  <si>
    <t>pcscsdbi1/pcscsdbi1_15.vmdk</t>
  </si>
  <si>
    <t>pcscsdbi1/pcscsdbi1_16.vmdk</t>
  </si>
  <si>
    <t>pcscsdbi1/pcscsdbi1_17.vmdk</t>
  </si>
  <si>
    <t>pcscsdbi1/pcscsdbi1_21.vmdk</t>
  </si>
  <si>
    <t>pcscsdbi1/pcscsdbi1_22.vmdk</t>
  </si>
  <si>
    <t>pcscsdbi1/pcscsdbi1_23.vmdk</t>
  </si>
  <si>
    <t>pcscsdbi1/pcscsdbi1_24.vmdk</t>
  </si>
  <si>
    <t>pcscsdbi1/pcscsdbi1_25.vmdk</t>
  </si>
  <si>
    <t>pcscsdbi1/pcscsdbi1_26.vmdk</t>
  </si>
  <si>
    <t>pcscsdbi1/pcscsdbi1_27.vmdk</t>
  </si>
  <si>
    <t>pcscsdbi1/pcscsdbi1_28.vmdk</t>
  </si>
  <si>
    <t>pcscsdbi1/pcscsdbi1_29.vmdk</t>
  </si>
  <si>
    <t>pcscsdbi1/pcscsdbi1_42.vmdk</t>
  </si>
  <si>
    <t>pcscsdbi1/pcscsdbi1_18.vmdk</t>
  </si>
  <si>
    <t>pcscsdbi1/pcscsdbi1_19.vmdk</t>
  </si>
  <si>
    <t>pcscsdbi1/pcscsdbi1_20.vmdk</t>
  </si>
  <si>
    <t>pcscsdbi1/pcscsdbi1_30.vmdk</t>
  </si>
  <si>
    <t>pcscsdbi1/pcscsdbi1_31.vmdk</t>
  </si>
  <si>
    <t>pcscsdbi1/pcscsdbi1_32.vmdk</t>
  </si>
  <si>
    <t>pcscsdbi1/pcscsdbi1_33.vmdk</t>
  </si>
  <si>
    <t>pcscsdbi1/pcscsdbi1_34.vmdk</t>
  </si>
  <si>
    <t>pcscsdbi1/pcscsdbi1_35.vmdk</t>
  </si>
  <si>
    <t>pcscsdbi1/pcscsdbi1_36.vmdk</t>
  </si>
  <si>
    <t>pcscsdbi1/pcscsdbi1_37.vmdk</t>
  </si>
  <si>
    <t>pcscsdbi1/pcscsdbi1_38.vmdk</t>
  </si>
  <si>
    <t>pcscsdbi1/pcscsdbi1_39.vmdk</t>
  </si>
  <si>
    <t>pcscsdbi1/pcscsdbi1_40.vmdk</t>
  </si>
  <si>
    <t>pcscsdbi1/pcscsdbi1_41.vmdk</t>
  </si>
  <si>
    <t>pcscsdbr2/pcscsdbr2.vmdk</t>
  </si>
  <si>
    <t>pcscsdbr2/pcscsdbr2_1.vmdk</t>
  </si>
  <si>
    <t>pcscsdbi2/pcscsdbi2.vmdk</t>
  </si>
  <si>
    <t>pcscsdbi2/pcscsdbi2_1.vmdk</t>
  </si>
  <si>
    <t>pkftsapi1/pkftsapi1.vmdk</t>
  </si>
  <si>
    <t>pkftsapi1/pkftsapi1_1.vmdk</t>
  </si>
  <si>
    <t>pkftsapi1/pkftsapi1_2.vmdk</t>
  </si>
  <si>
    <t>pkftsapi1/pkftsapi1_3.vmdk</t>
  </si>
  <si>
    <t>pkftsapi1/pkftsapi1_4.vmdk</t>
  </si>
  <si>
    <t>pkftsapi1/pkftsapi1_5.vmdk</t>
  </si>
  <si>
    <t>pkftsapi1/pkftsapi1_6.vmdk</t>
  </si>
  <si>
    <t>pkstsapr1/pkstsapr1.vmdk</t>
  </si>
  <si>
    <t>pkstsapr1/pkstsapr1_1.vmdk</t>
  </si>
  <si>
    <t>pkstsapr1/pkstsapr1_2.vmdk</t>
  </si>
  <si>
    <t>pkstsapr1/pkstsapr1_3.vmdk</t>
  </si>
  <si>
    <t>pkstsapr1/pkstsapr1_4.vmdk</t>
  </si>
  <si>
    <t>pkstsapr1/pkstsapr1_5.vmdk</t>
  </si>
  <si>
    <t>pkstsapr1/pkstsapr1_6.vmdk</t>
  </si>
  <si>
    <t>pkstsapr1/pkstsapr1_7.vmdk</t>
  </si>
  <si>
    <t>pkstsapr1/pkstsapr1_8.vmdk</t>
  </si>
  <si>
    <t>pkstsapr1/pkstsapr1_9.vmdk</t>
  </si>
  <si>
    <t>pkstsapr1/pkstsapr1_10.vmdk</t>
  </si>
  <si>
    <t>pkftrapi3/pkftrapi3.vmdk</t>
  </si>
  <si>
    <t>pkftrapi3/pkftrapi3_1.vmdk</t>
  </si>
  <si>
    <t>pkftrapi3/pkftrapi3_2.vmdk</t>
  </si>
  <si>
    <t>pkftrapi3/pkftrapi3_3.vmdk</t>
  </si>
  <si>
    <t>pkftrapi3/pkftrapi3_4.vmdk</t>
  </si>
  <si>
    <t>pkftrapi3/pkftrapi3_5.vmdk</t>
  </si>
  <si>
    <t>pkftrapi3/pkftrapi3_6.vmdk</t>
  </si>
  <si>
    <t>pkstrapr3/pkstrapr3.vmdk</t>
  </si>
  <si>
    <t>pkstrapr3/pkstrapr3_1.vmdk</t>
  </si>
  <si>
    <t>pkstrapr3/pkstrapr3_2.vmdk</t>
  </si>
  <si>
    <t>pkstrapr3/pkstrapr3_3.vmdk</t>
  </si>
  <si>
    <t>pkstrapr3/pkstrapr3_4.vmdk</t>
  </si>
  <si>
    <t>pkstrapr3/pkstrapr3_5.vmdk</t>
  </si>
  <si>
    <t>pkstrapr3/pkstrapr3_6.vmdk</t>
  </si>
  <si>
    <t>pkstrapr3/pkstrapr3_7.vmdk</t>
  </si>
  <si>
    <t>pkstrapr3/pkstrapr3_8.vmdk</t>
  </si>
  <si>
    <t>pkstrapr3/pkstrapr3_9.vmdk</t>
  </si>
  <si>
    <t>pkstrapr3/pkstrapr3_10.vmdk</t>
  </si>
  <si>
    <t>pkstrapr1/pkstrapr1.vmdk</t>
  </si>
  <si>
    <t>pkstrapr1/pkstrapr1_1.vmdk</t>
  </si>
  <si>
    <t>pkstrapr1/pkstrapr1_2.vmdk</t>
  </si>
  <si>
    <t>pkstrapr1/pkstrapr1_3.vmdk</t>
  </si>
  <si>
    <t>pkstrapr1/pkstrapr1_4.vmdk</t>
  </si>
  <si>
    <t>pkstrapr1/pkstrapr1_5.vmdk</t>
  </si>
  <si>
    <t>pkstrapr1/pkstrapr1_6.vmdk</t>
  </si>
  <si>
    <t>pkstrapr1/pkstrapr1_7.vmdk</t>
  </si>
  <si>
    <t>pkstrapr1/pkstrapr1_8.vmdk</t>
  </si>
  <si>
    <t>pkfchapi2/pkfchapi2.vmdk</t>
  </si>
  <si>
    <t>pkfchapi1/pkfchapi1_1.vmdk</t>
  </si>
  <si>
    <t>pkfchapi1/pkfchapi1_2.vmdk</t>
  </si>
  <si>
    <t>pkfchapi1/pkfchapi1_3.vmdk</t>
  </si>
  <si>
    <t>pkfchapi1/pkfchapi1_4.vmdk</t>
  </si>
  <si>
    <t>pkftrapi1/pkftrapi1.vmdk</t>
  </si>
  <si>
    <t>pkftrapi1/pkftrapi1_1.vmdk</t>
  </si>
  <si>
    <t>pkftrapi1/pkftrapi1_2.vmdk</t>
  </si>
  <si>
    <t>pkftrapi1/pkftrapi1_3.vmdk</t>
  </si>
  <si>
    <t>pkftrapi1/pkftrapi1_4.vmdk</t>
  </si>
  <si>
    <t>pkftrapi1/pkftrapi1_5.vmdk</t>
  </si>
  <si>
    <t>pkschapr1/pkschapr1.vmdk</t>
  </si>
  <si>
    <t>pkschapr1/pkschapr1_1.vmdk</t>
  </si>
  <si>
    <t>pkschapr1/pkschapr1_2.vmdk</t>
  </si>
  <si>
    <t>pkschapr1/pkschapr1_3.vmdk</t>
  </si>
  <si>
    <t>pkschapr1/pkschapr1_4.vmdk</t>
  </si>
  <si>
    <t>pkschapr1/pkschapr1_5.vmdk</t>
  </si>
  <si>
    <t>pkschapr1/pkschapr1_6.vmdk</t>
  </si>
  <si>
    <t>pkstrapr4/pkstrapr4.vmdk</t>
  </si>
  <si>
    <t>pkstrapr4/pkstrapr4_1.vmdk</t>
  </si>
  <si>
    <t>pkftrapi4/pkftrapi4.vmdk</t>
  </si>
  <si>
    <t>pkstrapr2/pkstrapr2.vmdk</t>
  </si>
  <si>
    <t>pkstrapr2/pkstrapr2_1.vmdk</t>
  </si>
  <si>
    <t>pkfchapi3/pkfchapi3.vmdk</t>
  </si>
  <si>
    <t>pkschapr2/pkschapr2.vmdk</t>
  </si>
  <si>
    <t>pkschapr2/pkschapr2_1.vmdk</t>
  </si>
  <si>
    <t>pkftrapi2/pkftrapi2.vmdk</t>
  </si>
  <si>
    <t>pkftsdbi1/pkftsdbi1.vmdk</t>
  </si>
  <si>
    <t>pkftsdbi1/pkftsdbi1_8.vmdk</t>
  </si>
  <si>
    <t>pkftsdbi1/pkftsdbi1_9.vmdk</t>
  </si>
  <si>
    <t>pkftsdbi1/pkftsdbi1_1.vmdk</t>
  </si>
  <si>
    <t>pkftsdbi1/pkftsdbi1_2.vmdk</t>
  </si>
  <si>
    <t>pkftsdbi1/pkftsdbi1_3.vmdk</t>
  </si>
  <si>
    <t>pkftsdbi1/pkftsdbi1_4.vmdk</t>
  </si>
  <si>
    <t>pkftsdbi1/pkftsdbi1_5.vmdk</t>
  </si>
  <si>
    <t>pkftsdbi1/pkftsdbi1_6.vmdk</t>
  </si>
  <si>
    <t>pkftsdbi1/pkftsdbi1_7.vmdk</t>
  </si>
  <si>
    <t>pkstsdbr1/pkstsdbr1.vmdk</t>
  </si>
  <si>
    <t>pkstsdbr1/pkstsdbr1_1.vmdk</t>
  </si>
  <si>
    <t>pkstsdbr1/pkstsdbr1_2.vmdk</t>
  </si>
  <si>
    <t>pkstsdbr1/pkstsdbr1_3.vmdk</t>
  </si>
  <si>
    <t>pkstsdbr1/pkstsdbr1_19.vmdk</t>
  </si>
  <si>
    <t>pkstsdbr1/pkstsdbr1_20.vmdk</t>
  </si>
  <si>
    <t>pkstsdbr1/pkstsdbr1_6.vmdk</t>
  </si>
  <si>
    <t>pkstsdbr1/pkstsdbr1_7.vmdk</t>
  </si>
  <si>
    <t>pkstsdbr1/pkstsdbr1_8.vmdk</t>
  </si>
  <si>
    <t>pkstsdbr1/pkstsdbr1_9.vmdk</t>
  </si>
  <si>
    <t>pkstsdbr1/pkstsdbr1_10.vmdk</t>
  </si>
  <si>
    <t>pkstsdbr1/pkstsdbr1_18.vmdk</t>
  </si>
  <si>
    <t>pkstsdbr1/pkstsdbr1_5.vmdk</t>
  </si>
  <si>
    <t>pkstsdbr1/pkstsdbr1_11.vmdk</t>
  </si>
  <si>
    <t>pkstsdbr1/pkstsdbr1_21.vmdk</t>
  </si>
  <si>
    <t>pkstsdbr1/pkstsdbr1_13.vmdk</t>
  </si>
  <si>
    <t>pkstsdbr1/pkstsdbr1_14.vmdk</t>
  </si>
  <si>
    <t>pkstsdbr1/pkstsdbr1_22.vmdk</t>
  </si>
  <si>
    <t>pkstsdbr1/pkstsdbr1_15.vmdk</t>
  </si>
  <si>
    <t>pkstsdbr1/pkstsdbr1_16.vmdk</t>
  </si>
  <si>
    <t>pkstsdbr1/pkstsdbr1_17.vmdk</t>
  </si>
  <si>
    <t>pkstsdbr2/pkstsdbr2.vmdk</t>
  </si>
  <si>
    <t>pkstsdbr2/pkstsdbr2_1.vmdk</t>
  </si>
  <si>
    <t>pkftsdbi2/pkftsdbi2.vmdk</t>
  </si>
  <si>
    <t>pkftsdbi1/pkftsdbi2.vmdk</t>
  </si>
  <si>
    <t>pkftsdbi1/pkftsdbi2_1.vmdk</t>
  </si>
  <si>
    <t>pkftsapi3/pkftsapi3.vmdk</t>
  </si>
  <si>
    <t>pkstsapr3/pkstsapr3.vmdk</t>
  </si>
  <si>
    <t>pkstsapr3/pkstsapr3_1.vmdk</t>
  </si>
  <si>
    <t>pkschapr3/pkschapr3.vmdk</t>
  </si>
  <si>
    <t>pkschapr3/pkschapr3_1.vmdk</t>
  </si>
  <si>
    <t>pkfchapi1/pkfchapi1.vmdk</t>
  </si>
  <si>
    <t>pkftsapi2/pkftsapi2.vmdk</t>
  </si>
  <si>
    <t>pkstsapr2/pkstsapr2.vmdk</t>
  </si>
  <si>
    <t>pkstsapr2/pkstsapr2_1.vmdk</t>
  </si>
  <si>
    <t>vmhba38</t>
  </si>
  <si>
    <t>20005CB901E290AD</t>
  </si>
  <si>
    <t>vmhba39</t>
  </si>
  <si>
    <t>20005CB901E2B169</t>
  </si>
  <si>
    <t>vmhba40</t>
  </si>
  <si>
    <t>20005CB901E2B16D</t>
  </si>
  <si>
    <t>vmhba37</t>
  </si>
  <si>
    <t>20005CB901E290A9</t>
  </si>
  <si>
    <t>20005CB901E291ED</t>
  </si>
  <si>
    <t>20005CB901E2AEA1</t>
  </si>
  <si>
    <t>20005CB901E2AEA5</t>
  </si>
  <si>
    <t>20005CB901E291E9</t>
  </si>
  <si>
    <t>vmhba2</t>
  </si>
  <si>
    <t>1000D89D67F20B89</t>
  </si>
  <si>
    <t>vmhba3</t>
  </si>
  <si>
    <t>1000D89D67F20B8D</t>
  </si>
  <si>
    <t>vmhba4</t>
  </si>
  <si>
    <t>1000D89D67F20B01</t>
  </si>
  <si>
    <t>vmhba5</t>
  </si>
  <si>
    <t>1000D89D67F20B05</t>
  </si>
  <si>
    <t>1000D89D67F20DC1</t>
  </si>
  <si>
    <t>1000D89D67F20DC5</t>
  </si>
  <si>
    <t>1000D89D67F20B79</t>
  </si>
  <si>
    <t>1000D89D67F20B7D</t>
  </si>
  <si>
    <t>1000D89D67F21909</t>
  </si>
  <si>
    <t>1000D89D67F2190D</t>
  </si>
  <si>
    <t>1000D89D67F21A61</t>
  </si>
  <si>
    <t>1000D89D67F21A65</t>
  </si>
  <si>
    <t>1000D89D67F1F659</t>
  </si>
  <si>
    <t>1000D89D67F1F65D</t>
  </si>
  <si>
    <t>100038EAA7D3D2F1</t>
  </si>
  <si>
    <t>100038EAA7D3D2F5</t>
  </si>
  <si>
    <t>1000D89D67F20C89</t>
  </si>
  <si>
    <t>1000D89D67F20C8D</t>
  </si>
  <si>
    <t>1000D89D67F21991</t>
  </si>
  <si>
    <t>1000D89D67F21995</t>
  </si>
  <si>
    <t>100038EAA7D3E111</t>
  </si>
  <si>
    <t>100038EAA7D3E115</t>
  </si>
  <si>
    <t>1000D89D67F20B81</t>
  </si>
  <si>
    <t>1000D89D67F20B85</t>
  </si>
  <si>
    <t>1000D89D67F1F501</t>
  </si>
  <si>
    <t>1000D89D67F1F505</t>
  </si>
  <si>
    <t>1000D89D67F1F5D9</t>
  </si>
  <si>
    <t>1000D89D67F1F5DD</t>
  </si>
  <si>
    <t>1000D89D67F21A29</t>
  </si>
  <si>
    <t>1000D89D67F21A2D</t>
  </si>
  <si>
    <t>100038EAA7D3D2F9</t>
  </si>
  <si>
    <t>100038EAA7D3D2FD</t>
  </si>
  <si>
    <t>1000D89D67F20C99</t>
  </si>
  <si>
    <t>1000D89D67F20C9D</t>
  </si>
  <si>
    <t>1000D89D67F20CA9</t>
  </si>
  <si>
    <t>1000D89D67F20CAD</t>
  </si>
  <si>
    <t>1000D89D67F208A1</t>
  </si>
  <si>
    <t>1000D89D67F208A5</t>
  </si>
  <si>
    <t>1000D89D67F20821</t>
  </si>
  <si>
    <t>1000D89D67F20825</t>
  </si>
  <si>
    <t>1000D89D67F21A49</t>
  </si>
  <si>
    <t>1000D89D67F21A4D</t>
  </si>
  <si>
    <t>1000D89D67F20C85</t>
  </si>
  <si>
    <t>1000D89D67F20C81</t>
  </si>
  <si>
    <t>100038EAA7D3E131</t>
  </si>
  <si>
    <t>100038EAA7D3E135</t>
  </si>
  <si>
    <t>1000D89D67F21A21</t>
  </si>
  <si>
    <t>1000D89D67F21A25</t>
  </si>
  <si>
    <t>1000D89D67F20D89</t>
  </si>
  <si>
    <t>1000D89D67F20D8D</t>
  </si>
  <si>
    <t>1000D89D67F1F6ED</t>
  </si>
  <si>
    <t>1000D89D67F1F6E9</t>
  </si>
  <si>
    <t>1000D89D67F219E9</t>
  </si>
  <si>
    <t>1000D89D67F219ED</t>
  </si>
  <si>
    <t>1000D89D67F21911</t>
  </si>
  <si>
    <t>1000D89D67F21915</t>
  </si>
  <si>
    <t>1000D89D67F1F5F9</t>
  </si>
  <si>
    <t>1000D89D67F1F5FD</t>
  </si>
  <si>
    <t>100038EAA7D3D009</t>
  </si>
  <si>
    <t>100038EAA7D3D00D</t>
  </si>
  <si>
    <t>1000D89D67F1F511</t>
  </si>
  <si>
    <t>1000D89D67F1F515</t>
  </si>
  <si>
    <t>1000D89D67F1F549</t>
  </si>
  <si>
    <t>1000D89D67F1F54D</t>
  </si>
  <si>
    <t>1000D89D67F20C61</t>
  </si>
  <si>
    <t>1000D89D67F20C65</t>
  </si>
  <si>
    <t>1000D89D67F20909</t>
  </si>
  <si>
    <t>1000D89D67F2090D</t>
  </si>
  <si>
    <t>1000D89D67F1F6F5</t>
  </si>
  <si>
    <t>1000D89D67F20DC9</t>
  </si>
  <si>
    <t>1000D89D67F20DCD</t>
  </si>
  <si>
    <t>1000D89D67F1F6F1</t>
  </si>
  <si>
    <t>100038EAA7D3D069</t>
  </si>
  <si>
    <t>100038EAA7D3D06D</t>
  </si>
  <si>
    <t>1000D89D67F2199D</t>
  </si>
  <si>
    <t>1000D89D67F21999</t>
  </si>
  <si>
    <t>100038EAA7D3C7A9</t>
  </si>
  <si>
    <t>100038EAA7D3C7AD</t>
  </si>
  <si>
    <t>1000D89D67F1F7D9</t>
  </si>
  <si>
    <t>1000D89D67F1F7DD</t>
  </si>
  <si>
    <t>1000D89D67F20919</t>
  </si>
  <si>
    <t>1000D89D67F2091D</t>
  </si>
  <si>
    <t>1000D89D67F208F1</t>
  </si>
  <si>
    <t>1000D89D67F208F5</t>
  </si>
  <si>
    <t>1000D89D67F21AB9</t>
  </si>
  <si>
    <t>1000D89D67F21ABD</t>
  </si>
  <si>
    <t>100038EAA7D3C795</t>
  </si>
  <si>
    <t>100038EAA7D3C791</t>
  </si>
  <si>
    <t>100038EAA7D3D239</t>
  </si>
  <si>
    <t>100038EAA7D3D23D</t>
  </si>
  <si>
    <t>100038EAA7D3E129</t>
  </si>
  <si>
    <t>100038EAA7D3E12D</t>
  </si>
  <si>
    <t>100038EAA7D3D049</t>
  </si>
  <si>
    <t>100038EAA7D3D04D</t>
  </si>
  <si>
    <t>1000D89D67F20D91</t>
  </si>
  <si>
    <t>1000D89D67F20D95</t>
  </si>
  <si>
    <t>1000D89D67F1F531</t>
  </si>
  <si>
    <t>1000D89D67F1F535</t>
  </si>
  <si>
    <t>1000D89D67F1F619</t>
  </si>
  <si>
    <t>1000D89D67F1F61D</t>
  </si>
  <si>
    <t>1000D89D67F1F4D9</t>
  </si>
  <si>
    <t>1000D89D67F1F4DD</t>
  </si>
  <si>
    <t>1000D89D67F1F581</t>
  </si>
  <si>
    <t>1000D89D67F1F585</t>
  </si>
  <si>
    <t>100038EAA7D3D091</t>
  </si>
  <si>
    <t>100038EAA7D3D095</t>
  </si>
  <si>
    <t>1000D89D67F1F5C5</t>
  </si>
  <si>
    <t>1000D89D67F1F5C1</t>
  </si>
  <si>
    <t>1000D89D67F20B11</t>
  </si>
  <si>
    <t>1000D89D67F20B15</t>
  </si>
  <si>
    <t>100038EAA7D3E151</t>
  </si>
  <si>
    <t>100038EAA7D3E155</t>
  </si>
  <si>
    <t>1000D89D67F20A59</t>
  </si>
  <si>
    <t>1000D89D67F20A5D</t>
  </si>
  <si>
    <t>1000D89D67F20951</t>
  </si>
  <si>
    <t>1000D89D67F20955</t>
  </si>
  <si>
    <t>100038EAA7D3D231</t>
  </si>
  <si>
    <t>1000D89D67F1F571</t>
  </si>
  <si>
    <t>1000D89D67F1F575</t>
  </si>
  <si>
    <t>100038EAA7D3D235</t>
  </si>
  <si>
    <t>1000D89D67F20B91</t>
  </si>
  <si>
    <t>1000D89D67F20B95</t>
  </si>
  <si>
    <t>100038EAA7D3E10D</t>
  </si>
  <si>
    <t>100038EAA7D3E109</t>
  </si>
  <si>
    <t>1000D89D67F1F651</t>
  </si>
  <si>
    <t>1000D89D67F1F655</t>
  </si>
  <si>
    <t>1000D89D67F208C1</t>
  </si>
  <si>
    <t>1000D89D67F208C5</t>
  </si>
  <si>
    <t>100038EAA7D3D2A9</t>
  </si>
  <si>
    <t>100038EAA7D3D2AD</t>
  </si>
  <si>
    <t>1000D89D67F1F5F5</t>
  </si>
  <si>
    <t>1000D89D67F1F5F1</t>
  </si>
  <si>
    <t>100038EAA7D3D371</t>
  </si>
  <si>
    <t>100038EAA7D3D375</t>
  </si>
  <si>
    <t>100038EAA7D3D041</t>
  </si>
  <si>
    <t>100038EAA7D3D045</t>
  </si>
  <si>
    <t>1000D89D67F20AF9</t>
  </si>
  <si>
    <t>1000D89D67F20D25</t>
  </si>
  <si>
    <t>1000D89D67F20AFD</t>
  </si>
  <si>
    <t>1000D89D67F20D21</t>
  </si>
  <si>
    <t>1000D89D67F21A19</t>
  </si>
  <si>
    <t>1000D89D67F21A1D</t>
  </si>
  <si>
    <t>1000D89D67F1F681</t>
  </si>
  <si>
    <t>1000D89D67F1F685</t>
  </si>
  <si>
    <t>1000D89D67F1F615</t>
  </si>
  <si>
    <t>1000D89D67F20C05</t>
  </si>
  <si>
    <t>1000D89D67F20C01</t>
  </si>
  <si>
    <t>1000D89D67F1F611</t>
  </si>
  <si>
    <t>1000D89D67F1F4ED</t>
  </si>
  <si>
    <t>100038EAA7D3D0A9</t>
  </si>
  <si>
    <t>100038EAA7D3D0AD</t>
  </si>
  <si>
    <t>1000D89D67F1F4E9</t>
  </si>
  <si>
    <t>1000D89D67F20C59</t>
  </si>
  <si>
    <t>1000D89D67F20C5D</t>
  </si>
  <si>
    <t>1000D89D67F21A55</t>
  </si>
  <si>
    <t>1000D89D67F21A51</t>
  </si>
  <si>
    <t>1000D89D67F219A1</t>
  </si>
  <si>
    <t>1000D89D67F219A5</t>
  </si>
  <si>
    <t>1000D89D67F219E5</t>
  </si>
  <si>
    <t>1000D89D67F219E1</t>
  </si>
  <si>
    <t>1000D89D67F20DF1</t>
  </si>
  <si>
    <t>1000D89D67F20DF5</t>
  </si>
  <si>
    <t>1000D89D67F20B1D</t>
  </si>
  <si>
    <t>1000D89D67F20B19</t>
  </si>
  <si>
    <t>1000C4346BFD6499</t>
  </si>
  <si>
    <t>1000C4346BFD649D</t>
  </si>
  <si>
    <t>1000C4346BFD64B1</t>
  </si>
  <si>
    <t>1000C4346BFD64B5</t>
  </si>
  <si>
    <t>1000C4346BFD64E1</t>
  </si>
  <si>
    <t>1000C4346BFD64E5</t>
  </si>
  <si>
    <t>1000C4346BFD6471</t>
  </si>
  <si>
    <t>1000C4346BFD6475</t>
  </si>
  <si>
    <t>1000C4346BFD64C9</t>
  </si>
  <si>
    <t>1000C4346BFD64CD</t>
  </si>
  <si>
    <t>1000C4346BFD7221</t>
  </si>
  <si>
    <t>1000C4346BFD7225</t>
  </si>
  <si>
    <t>1000C4346BFD64D9</t>
  </si>
  <si>
    <t>1000C4346BFD64DD</t>
  </si>
  <si>
    <t>1000C4346BFD7171</t>
  </si>
  <si>
    <t>1000C4346BFD7175</t>
  </si>
  <si>
    <t>1000288023DEB3F9</t>
  </si>
  <si>
    <t>1000288023DEB3FD</t>
  </si>
  <si>
    <t>1000288023DEC3F1</t>
  </si>
  <si>
    <t>1000288023DEC3F5</t>
  </si>
  <si>
    <t>1000C4346BFD6439</t>
  </si>
  <si>
    <t>1000C4346BFD643D</t>
  </si>
  <si>
    <t>1000C4346BFD6469</t>
  </si>
  <si>
    <t>1000C4346BFD646D</t>
  </si>
  <si>
    <t>1000C4346BFD7159</t>
  </si>
  <si>
    <t>1000C4346BFD715D</t>
  </si>
  <si>
    <t>1000C4346BFD64B9</t>
  </si>
  <si>
    <t>1000C4346BFD64BD</t>
  </si>
  <si>
    <t>1000D89D67F20A69</t>
  </si>
  <si>
    <t>1000D89D67F20A6D</t>
  </si>
  <si>
    <t>1000D89D67F208B9</t>
  </si>
  <si>
    <t>1000D89D67F208BD</t>
  </si>
  <si>
    <t>1000D89D67F208F9</t>
  </si>
  <si>
    <t>1000D89D67F208FD</t>
  </si>
  <si>
    <t>1000D89D67F20839</t>
  </si>
  <si>
    <t>1000D89D67F2083D</t>
  </si>
  <si>
    <t>1000D89D67F21801</t>
  </si>
  <si>
    <t>1000D89D67F21805</t>
  </si>
  <si>
    <t>1000D89D67F20915</t>
  </si>
  <si>
    <t>1000D89D67F20911</t>
  </si>
  <si>
    <t>1000D89D67F208A9</t>
  </si>
  <si>
    <t>1000D89D67F208AD</t>
  </si>
  <si>
    <t>1000D89D67F20851</t>
  </si>
  <si>
    <t>1000D89D67F20855</t>
  </si>
  <si>
    <t>1000D89D67F20B61</t>
  </si>
  <si>
    <t>1000D89D67F20B65</t>
  </si>
  <si>
    <t>1000D89D67F1F66D</t>
  </si>
  <si>
    <t>1000D89D67F1F669</t>
  </si>
  <si>
    <t>100038EAA7D3D051</t>
  </si>
  <si>
    <t>100038EAA7D3D055</t>
  </si>
  <si>
    <t>1000D89D67F1F5D1</t>
  </si>
  <si>
    <t>1000D89D67F1F5D5</t>
  </si>
  <si>
    <t>1000D89D67F208D1</t>
  </si>
  <si>
    <t>1000D89D67F208D5</t>
  </si>
  <si>
    <t>1000D89D67F1F4E5</t>
  </si>
  <si>
    <t>1000D89D67F1F4E1</t>
  </si>
  <si>
    <t>1000D89D67F20A39</t>
  </si>
  <si>
    <t>1000D89D67F20A3D</t>
  </si>
  <si>
    <t>1000D89D67F219D1</t>
  </si>
  <si>
    <t>1000D89D67F219D5</t>
  </si>
  <si>
    <t>100038EAA7D3D261</t>
  </si>
  <si>
    <t>100038EAA7D3D265</t>
  </si>
  <si>
    <t>1000D89D67F21B61</t>
  </si>
  <si>
    <t>1000D89D67F21B65</t>
  </si>
  <si>
    <t>1000D89D67F20B59</t>
  </si>
  <si>
    <t>1000D89D67F20B5D</t>
  </si>
  <si>
    <t>1000D89D67F1F5B1</t>
  </si>
  <si>
    <t>1000D89D67F1F5B5</t>
  </si>
  <si>
    <t>1000D89D67F219C9</t>
  </si>
  <si>
    <t>1000D89D67F219CD</t>
  </si>
  <si>
    <t>1000D89D67F21989</t>
  </si>
  <si>
    <t>1000D89D67F2198D</t>
  </si>
  <si>
    <t>1000D89D67F20901</t>
  </si>
  <si>
    <t>1000D89D67F20905</t>
  </si>
  <si>
    <t>100038EAA7D3D02D</t>
  </si>
  <si>
    <t>100038EAA7D3D029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</si>
  <si>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</si>
  <si>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</si>
  <si>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</si>
  <si>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</si>
  <si>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</si>
  <si>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vmhba5:C0:T0:L0</t>
  </si>
  <si>
    <t>naa.60060e80166177000001617700000084</t>
  </si>
  <si>
    <t>vmhba5:C0:T0:L1</t>
  </si>
  <si>
    <t>naa.60060e80166177000001617700000085</t>
  </si>
  <si>
    <t>vmhba5:C0:T0:L2</t>
  </si>
  <si>
    <t>vmhba5:C0:T1:L0</t>
  </si>
  <si>
    <t>vmhba4:C0:T2:L0</t>
  </si>
  <si>
    <t>vmhba2:C0:T0:L0</t>
  </si>
  <si>
    <t>naa.60060e80166177000001617700000086</t>
  </si>
  <si>
    <t>vmhba5:C0:T0:L3</t>
  </si>
  <si>
    <t>vmhba4:C0:T1:L0</t>
  </si>
  <si>
    <t>vmhba1:C0:T0:L1</t>
  </si>
  <si>
    <t>vmhba1:C0:T0:L2</t>
  </si>
  <si>
    <t>naa.60060e80166177000001617700000f1e</t>
  </si>
  <si>
    <t>vmhba5:C0:T0:L4</t>
  </si>
  <si>
    <t>naa.60060e80166177000001617700000f1f</t>
  </si>
  <si>
    <t>vmhba5:C0:T0:L5</t>
  </si>
  <si>
    <t>naa.60060e80166177000001617700000f20</t>
  </si>
  <si>
    <t>vmhba5:C0:T0:L6</t>
  </si>
  <si>
    <t>vmhba2:C0:T1:L0</t>
  </si>
  <si>
    <t>vmhba3:C0:T1:L0</t>
  </si>
  <si>
    <t>vmhba2:C0:T2:L0</t>
  </si>
  <si>
    <t>vmhba3:C0:T0:L0</t>
  </si>
  <si>
    <t>vmhba2:C0:T3:L0</t>
  </si>
  <si>
    <t>mpx.vmhba32:C0:T0:L0</t>
  </si>
  <si>
    <t>vmhba32:C0:T0:L0</t>
  </si>
  <si>
    <t>vmhba3:C0:T0:L1</t>
  </si>
  <si>
    <t>vmhba3:C0:T0:L5</t>
  </si>
  <si>
    <t>vmhba3:C0:T0:L6</t>
  </si>
  <si>
    <t>vmhba4:C0:T3:L0</t>
  </si>
  <si>
    <t>vmhba3:C0:T0:L2</t>
  </si>
  <si>
    <t>vmhba3:C0:T0:L3</t>
  </si>
  <si>
    <t>vmhba3:C0:T0:L4</t>
  </si>
  <si>
    <t>naa.60060e80166177000001617700000068</t>
  </si>
  <si>
    <t>vmhba5:C0:T2:L23</t>
  </si>
  <si>
    <t>naa.60060e80166221000001622100000f36</t>
  </si>
  <si>
    <t>naa.60060e80166221000001622100000057</t>
  </si>
  <si>
    <t>naa.60060e80166177000001617700000f11</t>
  </si>
  <si>
    <t>naa.60060e80166177000001617700000f10</t>
  </si>
  <si>
    <t>naa.60060e80166177000001617700000f0f</t>
  </si>
  <si>
    <t>naa.60060e80166221000001622100000055</t>
  </si>
  <si>
    <t>naa.60060e80166221000001622100000f35</t>
  </si>
  <si>
    <t>naa.60060e80166221000001622100000056</t>
  </si>
  <si>
    <t>naa.60060e80166177000001617700000067</t>
  </si>
  <si>
    <t>vmhba5:C0:T2:L22</t>
  </si>
  <si>
    <t>naa.60060e8016622100000162210000005a</t>
  </si>
  <si>
    <t>naa.60060e8016617700000161770000006b</t>
  </si>
  <si>
    <t>vmhba5:C0:T2:L26</t>
  </si>
  <si>
    <t>naa.60060e80166221000001622100000067</t>
  </si>
  <si>
    <t>naa.60060e8016617700000161770000006c</t>
  </si>
  <si>
    <t>vmhba5:C0:T2:L27</t>
  </si>
  <si>
    <t>naa.60060e80166177000001617700000f17</t>
  </si>
  <si>
    <t>naa.60060e80166177000001617700000f16</t>
  </si>
  <si>
    <t>naa.60060e80166221000001622100000058</t>
  </si>
  <si>
    <t>naa.60060e80166177000001617700000069</t>
  </si>
  <si>
    <t>vmhba5:C0:T2:L24</t>
  </si>
  <si>
    <t>naa.60060e80166177000001617700000f15</t>
  </si>
  <si>
    <t>naa.60060e80166221000001622100000059</t>
  </si>
  <si>
    <t>naa.60060e8016617700000161770000006a</t>
  </si>
  <si>
    <t>vmhba5:C0:T2:L25</t>
  </si>
  <si>
    <t>naa.60060e80166177000001617700000066</t>
  </si>
  <si>
    <t>vmhba5:C0:T2:L21</t>
  </si>
  <si>
    <t>naa.60060e80166221000001622100000f2d</t>
  </si>
  <si>
    <t>naa.60060e80166221000001622100000f2e</t>
  </si>
  <si>
    <t>naa.60060e80166221000001622100000f42</t>
  </si>
  <si>
    <t>naa.60060e80166221000001622100000f43</t>
  </si>
  <si>
    <t>naa.60060e80166221000001622100000f33</t>
  </si>
  <si>
    <t>naa.60060e80166221000001622100000053</t>
  </si>
  <si>
    <t>naa.60060e80166177000001617700000065</t>
  </si>
  <si>
    <t>vmhba5:C0:T2:L20</t>
  </si>
  <si>
    <t>naa.60060e80166221000001622100000f34</t>
  </si>
  <si>
    <t>naa.60060e80166221000001622100000054</t>
  </si>
  <si>
    <t>naa.60060e80166221000001622100000f32</t>
  </si>
  <si>
    <t>naa.60060e80166221000001622100000f2f</t>
  </si>
  <si>
    <t>naa.60060e80166221000001622100000f31</t>
  </si>
  <si>
    <t>naa.60060e80166221000001622100000f30</t>
  </si>
  <si>
    <t>naa.60060e8016622100000162210000105b</t>
  </si>
  <si>
    <t>naa.60060e8016622100000162210000105a</t>
  </si>
  <si>
    <t>naa.60060e8016622100000162210000105c</t>
  </si>
  <si>
    <t>naa.60060e80166177000001617700000019</t>
  </si>
  <si>
    <t>naa.60060e8016617700000161770000005b</t>
  </si>
  <si>
    <t>naa.60060e80166221000001622100001059</t>
  </si>
  <si>
    <t>naa.60060e80166221000001622100001055</t>
  </si>
  <si>
    <t>naa.60060e80166221000001622100001054</t>
  </si>
  <si>
    <t>naa.60060e80166221000001622100001056</t>
  </si>
  <si>
    <t>naa.60060e80166221000001622100001058</t>
  </si>
  <si>
    <t>naa.60060e80166221000001622100001057</t>
  </si>
  <si>
    <t>naa.60060e80166177000001617700000055</t>
  </si>
  <si>
    <t>naa.60060e8016617700000161770000005f</t>
  </si>
  <si>
    <t>naa.60060e80166177000001617700000060</t>
  </si>
  <si>
    <t>naa.60060e80166177000001617700000061</t>
  </si>
  <si>
    <t>naa.60060e80166177000001617700000056</t>
  </si>
  <si>
    <t>naa.60060e80166177000001617700000054</t>
  </si>
  <si>
    <t>naa.60060e8016617700000161770000001a</t>
  </si>
  <si>
    <t>naa.60060e8016617700000161770000005c</t>
  </si>
  <si>
    <t>naa.60060e8016617700000161770000005d</t>
  </si>
  <si>
    <t>naa.60060e8016617700000161770000005e</t>
  </si>
  <si>
    <t>naa.60060e8016617700000161770000001b</t>
  </si>
  <si>
    <t>naa.60060e80166221000001622100001053</t>
  </si>
  <si>
    <t>naa.60060e8016622100000162210000006b</t>
  </si>
  <si>
    <t>naa.60060e8016622100000162210000006a</t>
  </si>
  <si>
    <t>naa.60060e8016622100000162210000006c</t>
  </si>
  <si>
    <t>naa.60060e8016622100000162210000006d</t>
  </si>
  <si>
    <t>naa.60060e80166177000001617700000073</t>
  </si>
  <si>
    <t>vmhba5:C0:T2:L29</t>
  </si>
  <si>
    <t>naa.60060e80166221000001622100000068</t>
  </si>
  <si>
    <t>naa.60060e8016622100000162210000005b</t>
  </si>
  <si>
    <t>naa.60060e80166177000001617700000072</t>
  </si>
  <si>
    <t>vmhba5:C0:T2:L28</t>
  </si>
  <si>
    <t>naa.60060e80166221000001622100000069</t>
  </si>
  <si>
    <t>naa.60060e8016622100000162210000005c</t>
  </si>
  <si>
    <t>naa.60060e8016622100000162210000006f</t>
  </si>
  <si>
    <t>naa.60060e80166221000001622100000070</t>
  </si>
  <si>
    <t>naa.60060e80166221000001622100000f3e</t>
  </si>
  <si>
    <t>naa.60060e80166221000001622100000063</t>
  </si>
  <si>
    <t>naa.60060e80166221000001622100000064</t>
  </si>
  <si>
    <t>naa.60060e80166221000001622100000065</t>
  </si>
  <si>
    <t>naa.60060e80166221000001622100001107</t>
  </si>
  <si>
    <t>naa.60060e80166221000001622100001080</t>
  </si>
  <si>
    <t>naa.60060e80166221000001622100000060</t>
  </si>
  <si>
    <t>naa.60060e80166221000001622100000061</t>
  </si>
  <si>
    <t>naa.60060e80166221000001622100000062</t>
  </si>
  <si>
    <t>naa.60060e80166221000001622100001106</t>
  </si>
  <si>
    <t>naa.60060e80166221000001622100001068</t>
  </si>
  <si>
    <t>naa.60060e80166221000001622100001069</t>
  </si>
  <si>
    <t>naa.60060e80166221000001622100000066</t>
  </si>
  <si>
    <t>naa.60060e80166221000001622100001067</t>
  </si>
  <si>
    <t>naa.60060e8016622100000162210000107f</t>
  </si>
  <si>
    <t>naa.60060e80166177000001617700000057</t>
  </si>
  <si>
    <t>naa.60060e80166177000001617700000058</t>
  </si>
  <si>
    <t>naa.60060e80166177000001617700000059</t>
  </si>
  <si>
    <t>naa.60060e8016622100000162210000005e</t>
  </si>
  <si>
    <t>naa.60060e8016622100000162210000107d</t>
  </si>
  <si>
    <t>naa.60060e8016622100000162210000005f</t>
  </si>
  <si>
    <t>naa.60060e8016622100000162210000107e</t>
  </si>
  <si>
    <t>naa.60060e8016617700000161770000005a</t>
  </si>
  <si>
    <t>naa.60060e8016622100000162210000005d</t>
  </si>
  <si>
    <t>naa.60060e8016622100000162210000107c</t>
  </si>
  <si>
    <t>naa.60060e80166221000001622100001062</t>
  </si>
  <si>
    <t>naa.60060e80166221000001622100000f39</t>
  </si>
  <si>
    <t>naa.60060e80166221000001622100001063</t>
  </si>
  <si>
    <t>naa.60060e80166221000001622100000f38</t>
  </si>
  <si>
    <t>naa.60060e80166221000001622100001060</t>
  </si>
  <si>
    <t>naa.60060e80166221000001622100000f37</t>
  </si>
  <si>
    <t>naa.60060e80166221000001622100001061</t>
  </si>
  <si>
    <t>naa.60060e80166221000001622100001066</t>
  </si>
  <si>
    <t>naa.60060e80166221000001622100000f44</t>
  </si>
  <si>
    <t>naa.60060e80166221000001622100000f3d</t>
  </si>
  <si>
    <t>naa.60060e80166221000001622100000f3c</t>
  </si>
  <si>
    <t>naa.60060e80166221000001622100000f3a</t>
  </si>
  <si>
    <t>naa.60060e80166221000001622100001064</t>
  </si>
  <si>
    <t>naa.60060e80166221000001622100001065</t>
  </si>
  <si>
    <t>naa.60060e80166221000001622100000f3b</t>
  </si>
  <si>
    <t>naa.60060e8016622100000162210000105f</t>
  </si>
  <si>
    <t>naa.60060e80166177000001617700000062</t>
  </si>
  <si>
    <t>naa.60060e80166177000001617700000075</t>
  </si>
  <si>
    <t>vmhba5:C0:T0:L31</t>
  </si>
  <si>
    <t>naa.60060e80166177000001617700000063</t>
  </si>
  <si>
    <t>naa.60060e8016622100000162210000106c</t>
  </si>
  <si>
    <t>naa.60060e8016622100000162210000106b</t>
  </si>
  <si>
    <t>naa.60060e8016622100000162210000106a</t>
  </si>
  <si>
    <t>naa.60060e80166177000001617700000074</t>
  </si>
  <si>
    <t>vmhba5:C0:T0:L30</t>
  </si>
  <si>
    <t>naa.60060e8016622100000162210000105d</t>
  </si>
  <si>
    <t>naa.60060e80166221000001622100001071</t>
  </si>
  <si>
    <t>naa.60060e8016622100000162210000105e</t>
  </si>
  <si>
    <t>naa.60060e80166221000001622100001070</t>
  </si>
  <si>
    <t>naa.60060e8016622100000162210000106d</t>
  </si>
  <si>
    <t>naa.60060e8016617700000161770000007a</t>
  </si>
  <si>
    <t>vmhba5:C0:T0:L32</t>
  </si>
  <si>
    <t>naa.60060e80166177000001617700000064</t>
  </si>
  <si>
    <t>naa.60060e8016617700000161770000007f</t>
  </si>
  <si>
    <t>naa.60060e8016617700000161770000007e</t>
  </si>
  <si>
    <t>vmhba5:C0:T0:L193</t>
  </si>
  <si>
    <t>vmhba5:C0:T0:L192</t>
  </si>
  <si>
    <t>vmhba5:C0:T0:L196</t>
  </si>
  <si>
    <t>vmhba5:C0:T0:L195</t>
  </si>
  <si>
    <t>vmhba5:C0:T0:L194</t>
  </si>
  <si>
    <t>naa.60060e80166221000001622100000071</t>
  </si>
  <si>
    <t>naa.60060e8016622100000162210000007c</t>
  </si>
  <si>
    <t>naa.60060e80166221000001622100000077</t>
  </si>
  <si>
    <t>vmhba5:C0:T0:L199</t>
  </si>
  <si>
    <t>vmhba5:C0:T0:L197</t>
  </si>
  <si>
    <t>vmhba5:C0:T0:L198</t>
  </si>
  <si>
    <t>naa.60060e80166221000001622100000106</t>
  </si>
  <si>
    <t>naa.60060e80166221000001622100000107</t>
  </si>
  <si>
    <t>naa.60060e80166221000001622100000078</t>
  </si>
  <si>
    <t>naa.60060e80166221000001622100000079</t>
  </si>
  <si>
    <t>naa.60060e8016622100000162210000007b</t>
  </si>
  <si>
    <t>naa.60060e8016622100000162210000007a</t>
  </si>
  <si>
    <t>vmhba5:C0:T0:L8</t>
  </si>
  <si>
    <t>vmhba5:C0:T0:L7</t>
  </si>
  <si>
    <t>vmhba5:C0:T0:L9</t>
  </si>
  <si>
    <t>vmhba3:C0:T1:L199</t>
  </si>
  <si>
    <t>vmhba2:C0:T2:L20</t>
  </si>
  <si>
    <t>vmhba3:C0:T1:L5</t>
  </si>
  <si>
    <t>vmhba3:C0:T1:L6</t>
  </si>
  <si>
    <t>vmhba2:C0:T2:L21</t>
  </si>
  <si>
    <t>vmhba3:C0:T1:L4</t>
  </si>
  <si>
    <t>vmhba3:C0:T1:L2</t>
  </si>
  <si>
    <t>vmhba3:C0:T1:L196</t>
  </si>
  <si>
    <t>vmhba3:C0:T1:L197</t>
  </si>
  <si>
    <t>vmhba3:C0:T1:L198</t>
  </si>
  <si>
    <t>vmhba3:C0:T1:L3</t>
  </si>
  <si>
    <t>vmhba2:C0:T2:L26</t>
  </si>
  <si>
    <t>vmhba2:C0:T2:L25</t>
  </si>
  <si>
    <t>vmhba2:C0:T2:L28</t>
  </si>
  <si>
    <t>vmhba4:C0:T1:L80</t>
  </si>
  <si>
    <t>vmhba2:C0:T2:L29</t>
  </si>
  <si>
    <t>vmhba3:C0:T1:L9</t>
  </si>
  <si>
    <t>vmhba3:C0:T1:L7</t>
  </si>
  <si>
    <t>vmhba2:C0:T2:L22</t>
  </si>
  <si>
    <t>vmhba2:C0:T2:L23</t>
  </si>
  <si>
    <t>vmhba2:C0:T2:L24</t>
  </si>
  <si>
    <t>vmhba3:C0:T1:L8</t>
  </si>
  <si>
    <t>vmhba3:C0:T1:L1</t>
  </si>
  <si>
    <t>vmhba2:C0:T2:L194</t>
  </si>
  <si>
    <t>vmhba5:C0:T0:L162</t>
  </si>
  <si>
    <t>vmhba5:C0:T0:L163</t>
  </si>
  <si>
    <t>vmhba5:C0:T0:L164</t>
  </si>
  <si>
    <t>vmhba2:C0:T2:L195</t>
  </si>
  <si>
    <t>vmhba2:C0:T2:L193</t>
  </si>
  <si>
    <t>vmhba4:C0:T1:L168</t>
  </si>
  <si>
    <t>vmhba5:C0:T0:L160</t>
  </si>
  <si>
    <t>vmhba2:C0:T2:L192</t>
  </si>
  <si>
    <t>vmhba5:C0:T0:L161</t>
  </si>
  <si>
    <t>vmhba3:C0:T1:L193</t>
  </si>
  <si>
    <t>vmhba3:C0:T1:L194</t>
  </si>
  <si>
    <t>vmhba3:C0:T1:L195</t>
  </si>
  <si>
    <t>vmhba3:C0:T1:L192</t>
  </si>
  <si>
    <t>vmhba5:C0:T0:L165</t>
  </si>
  <si>
    <t>vmhba2:C0:T2:L196</t>
  </si>
  <si>
    <t>vmhba2:C0:T2:L197</t>
  </si>
  <si>
    <t>vmhba2:C0:T2:L198</t>
  </si>
  <si>
    <t>vmhba5:C0:T3:L0</t>
  </si>
  <si>
    <t>vmhba2:C0:T2:L2</t>
  </si>
  <si>
    <t>vmhba2:C0:T2:L3</t>
  </si>
  <si>
    <t>vmhba2:C0:T2:L1</t>
  </si>
  <si>
    <t>vmhba2:C0:T2:L8</t>
  </si>
  <si>
    <t>vmhba2:C0:T2:L7</t>
  </si>
  <si>
    <t>vmhba2:C0:T2:L9</t>
  </si>
  <si>
    <t>vmhba4:C0:T2:L101</t>
  </si>
  <si>
    <t>vmhba4:C0:T2:L100</t>
  </si>
  <si>
    <t>vmhba2:C0:T2:L4</t>
  </si>
  <si>
    <t>vmhba2:C0:T2:L5</t>
  </si>
  <si>
    <t>vmhba2:C0:T2:L6</t>
  </si>
  <si>
    <t>vmhba5:C0:T1:L19</t>
  </si>
  <si>
    <t>vmhba4:C0:T1:L88</t>
  </si>
  <si>
    <t>vmhba4:C0:T1:L87</t>
  </si>
  <si>
    <t>vmhba4:C0:T1:L89</t>
  </si>
  <si>
    <t>vmhba5:C0:T1:L11</t>
  </si>
  <si>
    <t>vmhba5:C0:T1:L10</t>
  </si>
  <si>
    <t>vmhba4:C0:T1:L86</t>
  </si>
  <si>
    <t>vmhba4:C0:T1:L82</t>
  </si>
  <si>
    <t>vmhba4:C0:T1:L81</t>
  </si>
  <si>
    <t>vmhba4:C0:T1:L83</t>
  </si>
  <si>
    <t>vmhba4:C0:T1:L85</t>
  </si>
  <si>
    <t>vmhba4:C0:T1:L84</t>
  </si>
  <si>
    <t>vmhba5:C0:T1:L17</t>
  </si>
  <si>
    <t>vmhba3:C0:T2:L31</t>
  </si>
  <si>
    <t>vmhba3:C0:T2:L32</t>
  </si>
  <si>
    <t>vmhba5:C0:T1:L18</t>
  </si>
  <si>
    <t>vmhba5:C0:T1:L16</t>
  </si>
  <si>
    <t>vmhba5:C0:T1:L13</t>
  </si>
  <si>
    <t>vmhba5:C0:T1:L12</t>
  </si>
  <si>
    <t>vmhba5:C0:T1:L14</t>
  </si>
  <si>
    <t>vmhba3:C0:T2:L30</t>
  </si>
  <si>
    <t>vmhba5:C0:T1:L15</t>
  </si>
  <si>
    <t>vmhba2:C0:T2:L111</t>
  </si>
  <si>
    <t>vmhba3:C0:T2:L200</t>
  </si>
  <si>
    <t>vmhba5:C0:T0:L14</t>
  </si>
  <si>
    <t>vmhba3:C0:T2:L201</t>
  </si>
  <si>
    <t>vmhba5:C0:T0:L11</t>
  </si>
  <si>
    <t>vmhba5:C0:T0:L12</t>
  </si>
  <si>
    <t>vmhba5:C0:T0:L13</t>
  </si>
  <si>
    <t>vmhba4:C0:T2:L37</t>
  </si>
  <si>
    <t>vmhba5:C0:T0:L16</t>
  </si>
  <si>
    <t>vmhba3:C0:T1:L31</t>
  </si>
  <si>
    <t>vmhba5:C0:T0:L17</t>
  </si>
  <si>
    <t>vmhba2:C0:T2:L114</t>
  </si>
  <si>
    <t>vmhba2:C0:T2:L113</t>
  </si>
  <si>
    <t>vmhba5:C0:T0:L15</t>
  </si>
  <si>
    <t>vmhba2:C0:T2:L112</t>
  </si>
  <si>
    <t>vmhba3:C0:T1:L30</t>
  </si>
  <si>
    <t>vmhba3:C0:T2:L202</t>
  </si>
  <si>
    <t>vmhba3:C0:T2:L26</t>
  </si>
  <si>
    <t>vmhba3:C0:T2:L27</t>
  </si>
  <si>
    <t>vmhba3:C0:T2:L28</t>
  </si>
  <si>
    <t>vmhba3:C0:T2:L25</t>
  </si>
  <si>
    <t>vmhba3:C0:T2:L21</t>
  </si>
  <si>
    <t>vmhba3:C0:T2:L20</t>
  </si>
  <si>
    <t>vmhba3:C0:T2:L22</t>
  </si>
  <si>
    <t>vmhba3:C0:T2:L24</t>
  </si>
  <si>
    <t>vmhba3:C0:T2:L23</t>
  </si>
  <si>
    <t>vmhba2:C0:T1:L29</t>
  </si>
  <si>
    <t>vmhba2:C0:T1:L28</t>
  </si>
  <si>
    <t>vmhba5:C0:T0:L10</t>
  </si>
  <si>
    <t>vmhba2:C0:T1:L26</t>
  </si>
  <si>
    <t>vmhba3:C0:T2:L29</t>
  </si>
  <si>
    <t>vmhba2:C0:T1:L25</t>
  </si>
  <si>
    <t>vmhba2:C0:T1:L106</t>
  </si>
  <si>
    <t>vmhba2:C0:T1:L105</t>
  </si>
  <si>
    <t>vmhba3:C0:T2:L164</t>
  </si>
  <si>
    <t>vmhba2:C0:T1:L104</t>
  </si>
  <si>
    <t>vmhba3:C0:T2:L165</t>
  </si>
  <si>
    <t>vmhba4:C0:T1:L164</t>
  </si>
  <si>
    <t>vmhba4:C0:T1:L163</t>
  </si>
  <si>
    <t>vmhba4:C0:T1:L165</t>
  </si>
  <si>
    <t>vmhba4:C0:T1:L167</t>
  </si>
  <si>
    <t>vmhba4:C0:T1:L166</t>
  </si>
  <si>
    <t>vmhba4:C0:T1:L162</t>
  </si>
  <si>
    <t>vmhba2:C0:T1:L108</t>
  </si>
  <si>
    <t>vmhba4:C0:T1:L160</t>
  </si>
  <si>
    <t>vmhba2:C0:T1:L109</t>
  </si>
  <si>
    <t>vmhba4:C0:T1:L161</t>
  </si>
  <si>
    <t>vmhba2:C0:T1:L103</t>
  </si>
  <si>
    <t>vmhba3:C0:T1:L34</t>
  </si>
  <si>
    <t>vmhba5:C0:T0:L19</t>
  </si>
  <si>
    <t>vmhba2:C0:T2:L117</t>
  </si>
  <si>
    <t>vmhba2:C0:T2:L116</t>
  </si>
  <si>
    <t>vmhba3:C0:T1:L32</t>
  </si>
  <si>
    <t>vmhba4:C0:T2:L38</t>
  </si>
  <si>
    <t>vmhba2:C0:T2:L115</t>
  </si>
  <si>
    <t>vmhba3:C0:T1:L33</t>
  </si>
  <si>
    <t>vmhba5:C0:T0:L18</t>
  </si>
  <si>
    <t>vmhba3:C0:T2:L162</t>
  </si>
  <si>
    <t>vmhba2:C0:T1:L102</t>
  </si>
  <si>
    <t>vmhba3:C0:T2:L163</t>
  </si>
  <si>
    <t>vmhba2:C0:T1:L101</t>
  </si>
  <si>
    <t>vmhba3:C0:T2:L160</t>
  </si>
  <si>
    <t>vmhba2:C0:T1:L100</t>
  </si>
  <si>
    <t>vmhba3:C0:T2:L161</t>
  </si>
  <si>
    <t>vmhba4:C0:T2:L102</t>
  </si>
  <si>
    <t>vmhba4:C0:T1:L18</t>
  </si>
  <si>
    <t>vmhba4:C0:T1:L19</t>
  </si>
  <si>
    <t>vmhba4:C0:T1:L17</t>
  </si>
  <si>
    <t>vmhba4:C0:T1:L16</t>
  </si>
  <si>
    <t>vmhba4:C0:T1:L10</t>
  </si>
  <si>
    <t>vmhba4:C0:T1:L11</t>
  </si>
  <si>
    <t>vmhba4:C0:T1:L14</t>
  </si>
  <si>
    <t>vmhba4:C0:T1:L15</t>
  </si>
  <si>
    <t>vmhba4:C0:T1:L12</t>
  </si>
  <si>
    <t>vmhba4:C0:T1:L13</t>
  </si>
  <si>
    <t>vmhba4:C0:T1:L99</t>
  </si>
  <si>
    <t>vmhba4:C0:T1:L98</t>
  </si>
  <si>
    <t>vmhba4:C0:T1:L91</t>
  </si>
  <si>
    <t>vmhba4:C0:T1:L90</t>
  </si>
  <si>
    <t>vmhba4:C0:T1:L96</t>
  </si>
  <si>
    <t>vmhba4:C0:T1:L97</t>
  </si>
  <si>
    <t>vmhba4:C0:T1:L95</t>
  </si>
  <si>
    <t>vmhba4:C0:T1:L93</t>
  </si>
  <si>
    <t>vmhba4:C0:T1:L92</t>
  </si>
  <si>
    <t>vmhba4:C0:T1:L94</t>
  </si>
  <si>
    <t>vmhba5:C0:T2:L7</t>
  </si>
  <si>
    <t>vmhba5:C0:T2:L8</t>
  </si>
  <si>
    <t>vmhba5:C0:T2:L194</t>
  </si>
  <si>
    <t>vmhba5:C0:T2:L193</t>
  </si>
  <si>
    <t>vmhba5:C0:T2:L192</t>
  </si>
  <si>
    <t>vmhba5:C0:T2:L6</t>
  </si>
  <si>
    <t>vmhba5:C0:T2:L196</t>
  </si>
  <si>
    <t>vmhba5:C0:T2:L195</t>
  </si>
  <si>
    <t>vmhba5:C0:T2:L9</t>
  </si>
  <si>
    <t>vmhba5:C0:T0:L21</t>
  </si>
  <si>
    <t>vmhba5:C0:T0:L20</t>
  </si>
  <si>
    <t>vmhba5:C0:T2:L0</t>
  </si>
  <si>
    <t>vmhba4:C0:T2:L109</t>
  </si>
  <si>
    <t>vmhba4:C0:T2:L104</t>
  </si>
  <si>
    <t>vmhba4:C0:T2:L103</t>
  </si>
  <si>
    <t>vmhba4:C0:T2:L105</t>
  </si>
  <si>
    <t>vmhba4:C0:T2:L108</t>
  </si>
  <si>
    <t>vmhba4:C0:T2:L106</t>
  </si>
  <si>
    <t>vmhba5:C0:T2:L4</t>
  </si>
  <si>
    <t>vmhba5:C0:T2:L5</t>
  </si>
  <si>
    <t>vmhba5:C0:T2:L3</t>
  </si>
  <si>
    <t>vmhba5:C0:T2:L1</t>
  </si>
  <si>
    <t>vmhba5:C0:T2:L2</t>
  </si>
  <si>
    <t>vmhba4:C0:T1:L172</t>
  </si>
  <si>
    <t>vmhba2:C0:T2:L167</t>
  </si>
  <si>
    <t>vmhba4:C0:T1:L173</t>
  </si>
  <si>
    <t>vmhba2:C0:T2:L168</t>
  </si>
  <si>
    <t>vmhba4:C0:T1:L171</t>
  </si>
  <si>
    <t>vmhba2:C0:T2:L165</t>
  </si>
  <si>
    <t>vmhba2:C0:T2:L166</t>
  </si>
  <si>
    <t>vmhba4:C0:T1:L170</t>
  </si>
  <si>
    <t>vmhba2:C0:T2:L169</t>
  </si>
  <si>
    <t>vmhba4:C0:T1:L174</t>
  </si>
  <si>
    <t>vmhba2:C0:T2:L161</t>
  </si>
  <si>
    <t>vmhba5:C0:T2:L198</t>
  </si>
  <si>
    <t>vmhba2:C0:T2:L160</t>
  </si>
  <si>
    <t>vmhba5:C0:T2:L197</t>
  </si>
  <si>
    <t>vmhba2:C0:T2:L163</t>
  </si>
  <si>
    <t>vmhba2:C0:T2:L164</t>
  </si>
  <si>
    <t>vmhba2:C0:T2:L162</t>
  </si>
  <si>
    <t>vmhba5:C0:T2:L199</t>
  </si>
  <si>
    <t>vmhba4:C0:T0:L193</t>
  </si>
  <si>
    <t>vmhba4:C0:T0:L192</t>
  </si>
  <si>
    <t>vmhba4:C0:T0:L10</t>
  </si>
  <si>
    <t>vmhba4:C0:T0:L11</t>
  </si>
  <si>
    <t>vmhba4:C0:T0:L14</t>
  </si>
  <si>
    <t>vmhba4:C0:T0:L15</t>
  </si>
  <si>
    <t>vmhba4:C0:T0:L17</t>
  </si>
  <si>
    <t>vmhba4:C0:T0:L16</t>
  </si>
  <si>
    <t>vmhba4:C0:T0:L13</t>
  </si>
  <si>
    <t>vmhba4:C0:T0:L12</t>
  </si>
  <si>
    <t>vmhba2:C0:T0:L171</t>
  </si>
  <si>
    <t>vmhba4:C0:T0:L196</t>
  </si>
  <si>
    <t>vmhba2:C0:T0:L172</t>
  </si>
  <si>
    <t>vmhba4:C0:T0:L194</t>
  </si>
  <si>
    <t>vmhba4:C0:T0:L195</t>
  </si>
  <si>
    <t>vmhba2:C0:T0:L170</t>
  </si>
  <si>
    <t>vmhba2:C0:T0:L173</t>
  </si>
  <si>
    <t>vmhba2:C0:T0:L174</t>
  </si>
  <si>
    <t>vmhba4:C0:T0:L6</t>
  </si>
  <si>
    <t>vmhba4:C0:T0:L80</t>
  </si>
  <si>
    <t>vmhba4:C0:T0:L86</t>
  </si>
  <si>
    <t>vmhba2:C0:T0:L31</t>
  </si>
  <si>
    <t>vmhba2:C0:T0:L32</t>
  </si>
  <si>
    <t>vmhba2:C0:T0:L30</t>
  </si>
  <si>
    <t>vmhba4:C0:T0:L162</t>
  </si>
  <si>
    <t>vmhba4:C0:T0:L163</t>
  </si>
  <si>
    <t>vmhba4:C0:T0:L161</t>
  </si>
  <si>
    <t>vmhba4:C0:T0:L167</t>
  </si>
  <si>
    <t>vmhba4:C0:T0:L168</t>
  </si>
  <si>
    <t>vmhba4:C0:T0:L169</t>
  </si>
  <si>
    <t>vmhba4:C0:T0:L164</t>
  </si>
  <si>
    <t>vmhba4:C0:T0:L165</t>
  </si>
  <si>
    <t>vmhba4:C0:T0:L166</t>
  </si>
  <si>
    <t>vmhba2:C0:T0:L103</t>
  </si>
  <si>
    <t>vmhba2:C0:T0:L100</t>
  </si>
  <si>
    <t>vmhba2:C0:T0:L101</t>
  </si>
  <si>
    <t>vmhba2:C0:T0:L106</t>
  </si>
  <si>
    <t>vmhba4:C0:T0:L160</t>
  </si>
  <si>
    <t>vmhba2:C0:T0:L105</t>
  </si>
  <si>
    <t>vmhba2:C0:T0:L104</t>
  </si>
  <si>
    <t>vmhba4:C0:T0:L99</t>
  </si>
  <si>
    <t>vmhba4:C0:T0:L98</t>
  </si>
  <si>
    <t>vmhba4:C0:T0:L18</t>
  </si>
  <si>
    <t>vmhba4:C0:T0:L19</t>
  </si>
  <si>
    <t>vmhba4:C0:T0:L96</t>
  </si>
  <si>
    <t>vmhba4:C0:T0:L97</t>
  </si>
  <si>
    <t>vmhba4:C0:T0:L95</t>
  </si>
  <si>
    <t>vmhba4:C0:T0:L91</t>
  </si>
  <si>
    <t>vmhba4:C0:T0:L90</t>
  </si>
  <si>
    <t>vmhba4:C0:T0:L92</t>
  </si>
  <si>
    <t>vmhba4:C0:T0:L94</t>
  </si>
  <si>
    <t>vmhba4:C0:T0:L93</t>
  </si>
  <si>
    <t>10.146.106.3</t>
    <phoneticPr fontId="1" type="noConversion"/>
  </si>
  <si>
    <t>10.146.106.4</t>
    <phoneticPr fontId="1" type="noConversion"/>
  </si>
  <si>
    <t>10.146.106.42</t>
    <phoneticPr fontId="1" type="noConversion"/>
  </si>
  <si>
    <t>10.146.106.43</t>
    <phoneticPr fontId="1" type="noConversion"/>
  </si>
  <si>
    <t>10.146.106.44</t>
    <phoneticPr fontId="1" type="noConversion"/>
  </si>
  <si>
    <t>vmhba1:C0:T0:L3</t>
  </si>
  <si>
    <t>10.146.106.45</t>
    <phoneticPr fontId="1" type="noConversion"/>
  </si>
  <si>
    <t>naa.60060e8016617700000161770000007d</t>
  </si>
  <si>
    <t>naa.60060e8016617700000161770000007c</t>
  </si>
  <si>
    <t>naa.60060e80166177000001617700000f18</t>
  </si>
  <si>
    <t>naa.60060e80166177000001617700000f1a</t>
  </si>
  <si>
    <t>naa.60060e80166177000001617700000f19</t>
  </si>
  <si>
    <t>naa.60060e80166221000001622100001073</t>
  </si>
  <si>
    <t>naa.60060e80166221000001622100001074</t>
  </si>
  <si>
    <t>naa.60060e80166221000001622100001076</t>
  </si>
  <si>
    <t>naa.60060e80166221000001622100001075</t>
  </si>
  <si>
    <t>naa.60060e80166221000001622100000f41</t>
  </si>
  <si>
    <t>naa.60060e80166177000001617700000f1c</t>
  </si>
  <si>
    <t>naa.60060e80166177000001617700000f1b</t>
  </si>
  <si>
    <t>naa.60060e80166177000001617700000f1d</t>
  </si>
  <si>
    <t>naa.60060e80166221000001622100000f40</t>
  </si>
  <si>
    <t>naa.60060e80166221000001622100000f3f</t>
  </si>
  <si>
    <t>naa.60060e80166221000001622100001072</t>
  </si>
  <si>
    <t>naa.60060e80166221000001622100001f17</t>
  </si>
  <si>
    <t>naa.60060e80166221000001622100000073</t>
  </si>
  <si>
    <t>naa.60060e80166221000001622100000072</t>
  </si>
  <si>
    <t>naa.60060e80166221000001622100000074</t>
  </si>
  <si>
    <t>naa.60060e80166221000001622100000076</t>
  </si>
  <si>
    <t>naa.60060e80166221000001622100000075</t>
  </si>
  <si>
    <t>naa.60060e8016617700000161770000007b</t>
  </si>
  <si>
    <t>naa.60060e80166177000001617700000076</t>
  </si>
  <si>
    <t>naa.60060e80166177000001617700000071</t>
  </si>
  <si>
    <t>naa.60060e80166177000001617700000077</t>
  </si>
  <si>
    <t>naa.60060e80166177000001617700000079</t>
  </si>
  <si>
    <t>naa.60060e80166177000001617700000078</t>
  </si>
  <si>
    <t>naa.60060e8016617700000161770000006d</t>
  </si>
  <si>
    <t>naa.60060e8016617700000161770000006e</t>
  </si>
  <si>
    <t>naa.60060e80166177000001617700000070</t>
  </si>
  <si>
    <t>naa.60060e8016617700000161770000006f</t>
  </si>
  <si>
    <t>10.146.106.46</t>
    <phoneticPr fontId="1" type="noConversion"/>
  </si>
  <si>
    <t>vmhba5:C0:T3:L2</t>
  </si>
  <si>
    <t>vmhba5:C0:T3:L1</t>
  </si>
  <si>
    <t>vmhba5:C0:T3:L3</t>
  </si>
  <si>
    <t>vmhba5:C0:T3:L6</t>
  </si>
  <si>
    <t>vmhba5:C0:T3:L7</t>
  </si>
  <si>
    <t>vmhba5:C0:T3:L4</t>
  </si>
  <si>
    <t>vmhba5:C0:T3:L5</t>
  </si>
  <si>
    <t>vmhba5:C0:T3:L9</t>
  </si>
  <si>
    <t>vmhba5:C0:T3:L8</t>
  </si>
  <si>
    <t>vmhba5:C0:T3:L193</t>
  </si>
  <si>
    <t>vmhba5:C0:T3:L194</t>
  </si>
  <si>
    <t>vmhba5:C0:T3:L34</t>
  </si>
  <si>
    <t>vmhba5:C0:T3:L33</t>
  </si>
  <si>
    <t>vmhba5:C0:T3:L192</t>
  </si>
  <si>
    <t>vmhba5:C0:T3:L196</t>
  </si>
  <si>
    <t>vmhba5:C0:T3:L195</t>
  </si>
  <si>
    <t>vmhba5:C0:T3:L32</t>
  </si>
  <si>
    <t>vmhba5:C0:T3:L31</t>
  </si>
  <si>
    <t>vmhba5:C0:T3:L30</t>
  </si>
  <si>
    <t>vmhba5:C0:T3:L198</t>
  </si>
  <si>
    <t>vmhba5:C0:T3:L197</t>
  </si>
  <si>
    <t>vmhba5:C0:T3:L199</t>
  </si>
  <si>
    <t>naa.60060e80166221000001622100000f0a</t>
  </si>
  <si>
    <t>naa.60060e80166221000001622100000000</t>
  </si>
  <si>
    <t>naa.60060e80166221000001622100001010</t>
  </si>
  <si>
    <t>naa.60060e80166221000001622100000f06</t>
  </si>
  <si>
    <t>naa.60060e80166221000001622100000001</t>
  </si>
  <si>
    <t>naa.60060e80166177000001617700000014</t>
  </si>
  <si>
    <t>naa.60060e80166221000001622100001011</t>
  </si>
  <si>
    <t>naa.60060e80166221000001622100000f03</t>
  </si>
  <si>
    <t>naa.60060e8016622100000162210000100d</t>
  </si>
  <si>
    <t>naa.60060e80166221000001622100000f02</t>
  </si>
  <si>
    <t>naa.60060e8016622100000162210000100e</t>
  </si>
  <si>
    <t>naa.60060e80166221000001622100000f05</t>
  </si>
  <si>
    <t>naa.60060e8016622100000162210000100f</t>
  </si>
  <si>
    <t>naa.60060e80166221000001622100000f04</t>
  </si>
  <si>
    <t>naa.60060e80166177000001617700000016</t>
  </si>
  <si>
    <t>naa.60060e80166221000001622100001013</t>
  </si>
  <si>
    <t>naa.60060e80166221000001622100000f08</t>
  </si>
  <si>
    <t>naa.60060e80166221000001622100000003</t>
  </si>
  <si>
    <t>naa.60060e80166221000001622100000f09</t>
  </si>
  <si>
    <t>naa.60060e80166177000001617700000f01</t>
  </si>
  <si>
    <t>naa.60060e80166221000001622100000f0d</t>
  </si>
  <si>
    <t>naa.60060e80166221000001622100001012</t>
  </si>
  <si>
    <t>naa.60060e80166221000001622100000f07</t>
  </si>
  <si>
    <t>naa.60060e80166221000001622100000f0b</t>
  </si>
  <si>
    <t>naa.60060e80166177000001617700000015</t>
  </si>
  <si>
    <t>naa.60060e80166177000001617700000f00</t>
  </si>
  <si>
    <t>naa.60060e80166221000001622100000f0c</t>
  </si>
  <si>
    <t>naa.60060e80166221000001622100000002</t>
  </si>
  <si>
    <t>naa.60060e80166177000001617700000f0e</t>
  </si>
  <si>
    <t>naa.60060e8016622100000162210000100b</t>
  </si>
  <si>
    <t>naa.60060e8016622100000162210000100c</t>
  </si>
  <si>
    <t>naa.60060e80166221000001622100000f00</t>
  </si>
  <si>
    <t>naa.60060e80166177000001617700000f0c</t>
  </si>
  <si>
    <t>naa.60060e80166221000001622100000f01</t>
  </si>
  <si>
    <t>naa.60060e80166177000001617700000f0d</t>
  </si>
  <si>
    <t>naa.60060e80166177000001617700000f0a</t>
  </si>
  <si>
    <t>naa.60060e8016622100000162210000100a</t>
  </si>
  <si>
    <t>naa.60060e80166177000001617700000f0b</t>
  </si>
  <si>
    <t>naa.60060e80166177000001617700000017</t>
  </si>
  <si>
    <t>naa.60060e8016622100000162210000001c</t>
  </si>
  <si>
    <t>naa.60060e8016622100000162210000001d</t>
  </si>
  <si>
    <t>naa.60060e80166177000001617700000087</t>
  </si>
  <si>
    <t>naa.60060e80166177000001617700000018</t>
  </si>
  <si>
    <t>naa.60060e80166221000001622100000008</t>
  </si>
  <si>
    <t>naa.60060e80166221000001622100000019</t>
  </si>
  <si>
    <t>naa.60060e80166221000001622100000007</t>
  </si>
  <si>
    <t>naa.60060e8016622100000162210000001a</t>
  </si>
  <si>
    <t>naa.60060e8016622100000162210000001b</t>
  </si>
  <si>
    <t>naa.60060e80166221000001622100000009</t>
  </si>
  <si>
    <t>naa.60060e8016622100000162210000000d</t>
  </si>
  <si>
    <t>naa.60060e8016622100000162210000000c</t>
  </si>
  <si>
    <t>naa.60060e8016622100000162210000000b</t>
  </si>
  <si>
    <t>naa.60060e8016622100000162210000000e</t>
  </si>
  <si>
    <t>naa.60060e80166221000001622100000010</t>
  </si>
  <si>
    <t>naa.60060e8016622100000162210000001e</t>
  </si>
  <si>
    <t>naa.60060e8016622100000162210000000f</t>
  </si>
  <si>
    <t>naa.60060e80166177000001617700000088</t>
  </si>
  <si>
    <t>naa.60060e8016622100000162210000000a</t>
  </si>
  <si>
    <t>naa.60060e80166177000001617700000f09</t>
  </si>
  <si>
    <t>naa.60060e80166221000001622100000006</t>
  </si>
  <si>
    <t>naa.60060e80166177000001617700000f04</t>
  </si>
  <si>
    <t>naa.60060e80166177000001617700000f02</t>
  </si>
  <si>
    <t>naa.60060e80166221000001622100000f0e</t>
  </si>
  <si>
    <t>naa.60060e80166221000001622100000004</t>
  </si>
  <si>
    <t>naa.60060e80166177000001617700000f03</t>
  </si>
  <si>
    <t>naa.60060e80166221000001622100000005</t>
  </si>
  <si>
    <t>naa.60060e80166177000001617700000f07</t>
  </si>
  <si>
    <t>naa.60060e80166221000001622100000016</t>
  </si>
  <si>
    <t>naa.60060e80166221000001622100000018</t>
  </si>
  <si>
    <t>naa.60060e80166177000001617700000f08</t>
  </si>
  <si>
    <t>naa.60060e80166177000001617700000f05</t>
  </si>
  <si>
    <t>naa.60060e80166221000001622100000014</t>
  </si>
  <si>
    <t>naa.60060e80166177000001617700000f06</t>
  </si>
  <si>
    <t>naa.60060e80166221000001622100000015</t>
  </si>
  <si>
    <t>naa.60060e80166221000001622100001008</t>
  </si>
  <si>
    <t>naa.60060e80166221000001622100001015</t>
  </si>
  <si>
    <t>naa.60060e80166177000001617700000007</t>
  </si>
  <si>
    <t>naa.60060e80166177000001617700000008</t>
  </si>
  <si>
    <t>naa.60060e80166221000001622100001019</t>
  </si>
  <si>
    <t>naa.60060e80166177000001617700000009</t>
  </si>
  <si>
    <t>naa.60060e80166221000001622100001009</t>
  </si>
  <si>
    <t>naa.60060e80166177000001617700000005</t>
  </si>
  <si>
    <t>naa.60060e80166221000001622100001005</t>
  </si>
  <si>
    <t>naa.60060e80166177000001617700000004</t>
  </si>
  <si>
    <t>naa.60060e80166221000001622100001006</t>
  </si>
  <si>
    <t>naa.60060e80166221000001622100001007</t>
  </si>
  <si>
    <t>naa.60060e80166221000001622100001014</t>
  </si>
  <si>
    <t>naa.60060e80166177000001617700000006</t>
  </si>
  <si>
    <t>naa.60060e80166221000001622100001101</t>
  </si>
  <si>
    <t>naa.60060e80166221000001622100001100</t>
  </si>
  <si>
    <t>naa.60060e8016622100000162210000101d</t>
  </si>
  <si>
    <t>naa.60060e80166221000001622100001004</t>
  </si>
  <si>
    <t>naa.60060e80166221000001622100001002</t>
  </si>
  <si>
    <t>naa.60060e80166221000001622100001001</t>
  </si>
  <si>
    <t>naa.60060e80166221000001622100001003</t>
  </si>
  <si>
    <t>naa.60060e80166221000001622100001000</t>
  </si>
  <si>
    <t>naa.60060e80166177000001617700000001</t>
  </si>
  <si>
    <t>naa.60060e80166177000001617700000000</t>
  </si>
  <si>
    <t>naa.60060e80166177000001617700000003</t>
  </si>
  <si>
    <t>naa.60060e80166177000001617700000002</t>
  </si>
  <si>
    <t>naa.60060e80166177000001617700000012</t>
  </si>
  <si>
    <t>naa.60060e80166177000001617700000013</t>
  </si>
  <si>
    <t>naa.60060e80166177000001617700000011</t>
  </si>
  <si>
    <t>naa.60060e80166221000001622100000011</t>
  </si>
  <si>
    <t>naa.60060e80166221000001622100000013</t>
  </si>
  <si>
    <t>naa.60060e80166221000001622100000012</t>
  </si>
  <si>
    <t>naa.60060e80166221000001622100000101</t>
  </si>
  <si>
    <t>naa.60060e8016617700000161770000000c</t>
  </si>
  <si>
    <t>naa.60060e8016617700000161770000000a</t>
  </si>
  <si>
    <t>naa.60060e80166221000001622100000100</t>
  </si>
  <si>
    <t>naa.60060e8016617700000161770000000b</t>
  </si>
  <si>
    <t>naa.60060e8016617700000161770000000f</t>
  </si>
  <si>
    <t>naa.60060e80166177000001617700000010</t>
  </si>
  <si>
    <t>naa.60060e8016617700000161770000000d</t>
  </si>
  <si>
    <t>naa.60060e8016617700000161770000000e</t>
  </si>
  <si>
    <t>vmhba3:C0:T3:L20</t>
  </si>
  <si>
    <t>vmhba5:C0:T0:L168</t>
  </si>
  <si>
    <t>vmhba3:C0:T3:L21</t>
  </si>
  <si>
    <t>vmhba5:C0:T0:L169</t>
  </si>
  <si>
    <t>vmhba5:C0:T0:L167</t>
  </si>
  <si>
    <t>vmhba5:C0:T0:L166</t>
  </si>
  <si>
    <t>vmhba3:C0:T3:L24</t>
  </si>
  <si>
    <t>vmhba3:C0:T3:L25</t>
  </si>
  <si>
    <t>vmhba3:C0:T3:L22</t>
  </si>
  <si>
    <t>vmhba3:C0:T3:L23</t>
  </si>
  <si>
    <t>vmhba5:C0:T1:L173</t>
  </si>
  <si>
    <t>vmhba5:C0:T1:L174</t>
  </si>
  <si>
    <t>vmhba5:C0:T1:L170</t>
  </si>
  <si>
    <t>vmhba5:C0:T1:L172</t>
  </si>
  <si>
    <t>vmhba5:C0:T1:L171</t>
  </si>
  <si>
    <t>vmhba2:C0:T3:L96</t>
  </si>
  <si>
    <t>vmhba4:C0:T3:L31</t>
  </si>
  <si>
    <t>vmhba4:C0:T3:L32</t>
  </si>
  <si>
    <t>vmhba2:C0:T4:L14</t>
  </si>
  <si>
    <t>vmhba2:C0:T4:L13</t>
  </si>
  <si>
    <t>vmhba2:C0:T4:L12</t>
  </si>
  <si>
    <t>vmhba2:C0:T4:L15</t>
  </si>
  <si>
    <t>vmhba2:C0:T4:L17</t>
  </si>
  <si>
    <t>vmhba4:C0:T3:L30</t>
  </si>
  <si>
    <t>vmhba4:C0:T4:L0</t>
  </si>
  <si>
    <t>vmhba2:C0:T4:L11</t>
  </si>
  <si>
    <t>vmhba3:C0:T3:L26</t>
  </si>
  <si>
    <t>vmhba2:C0:T4:L10</t>
  </si>
  <si>
    <t>vmhba2:C0:T3:L91</t>
  </si>
  <si>
    <t>vmhba2:C0:T3:L11</t>
  </si>
  <si>
    <t>vmhba2:C0:T3:L1</t>
  </si>
  <si>
    <t>vmhba2:C0:T4:L81</t>
  </si>
  <si>
    <t>vmhba2:C0:T1:L27</t>
  </si>
  <si>
    <t>vmhba2:C0:T4:L82</t>
  </si>
  <si>
    <t>vmhba2:C0:T4:L89</t>
  </si>
  <si>
    <t>vmhba2:C0:T4:L88</t>
  </si>
  <si>
    <t>vmhba4:C0:T3:L104</t>
  </si>
  <si>
    <t>vmhba2:C0:T4:L84</t>
  </si>
  <si>
    <t>vmhba2:C0:T4:L87</t>
  </si>
  <si>
    <t>vmhba2:C0:T4:L86</t>
  </si>
  <si>
    <t>vmhba2:C0:T4:L85</t>
  </si>
  <si>
    <t>vmhba2:C0:T3:L2</t>
  </si>
  <si>
    <t>vmhba3:C0:T3:L173</t>
  </si>
  <si>
    <t>vmhba3:C0:T3:L174</t>
  </si>
  <si>
    <t>vmhba2:C0:T3:L5</t>
  </si>
  <si>
    <t>vmhba2:C0:T3:L16</t>
  </si>
  <si>
    <t>vmhba2:C0:T3:L6</t>
  </si>
  <si>
    <t>vmhba2:C0:T3:L3</t>
  </si>
  <si>
    <t>vmhba2:C0:T4:L172</t>
  </si>
  <si>
    <t>vmhba2:C0:T4:L173</t>
  </si>
  <si>
    <t>vmhba2:C0:T4:L174</t>
  </si>
  <si>
    <t>vmhba2:C0:T3:L4</t>
  </si>
  <si>
    <t>vmhba2:C0:T3:L9</t>
  </si>
  <si>
    <t>vmhba3:C0:T3:L170</t>
  </si>
  <si>
    <t>vmhba3:C0:T3:L171</t>
  </si>
  <si>
    <t>vmhba3:C0:T3:L172</t>
  </si>
  <si>
    <t>vmhba2:C0:T3:L7</t>
  </si>
  <si>
    <t>vmhba2:C0:T3:L8</t>
  </si>
  <si>
    <t>vmhba2:C0:T4:L91</t>
  </si>
  <si>
    <t>vmhba2:C0:T4:L90</t>
  </si>
  <si>
    <t>vmhba2:C0:T4:L92</t>
  </si>
  <si>
    <t>vmhba2:C0:T4:L94</t>
  </si>
  <si>
    <t>vmhba2:C0:T4:L93</t>
  </si>
  <si>
    <t>vmhba2:C0:T4:L95</t>
  </si>
  <si>
    <t>vmhba2:C0:T4:L97</t>
  </si>
  <si>
    <t>vmhba2:C0:T2:L27</t>
  </si>
  <si>
    <t>vmhba4:C0:T4:L192</t>
  </si>
  <si>
    <t>vmhba4:C0:T4:L193</t>
  </si>
  <si>
    <t>vmhba3:C0:T2:L167</t>
  </si>
  <si>
    <t>vmhba3:C0:T2:L168</t>
  </si>
  <si>
    <t>vmhba3:C0:T2:L166</t>
  </si>
  <si>
    <t>vmhba3:C0:T2:L169</t>
  </si>
  <si>
    <t>vmhba4:C0:T4:L194</t>
  </si>
  <si>
    <t>vmhba4:C0:T4:L195</t>
  </si>
  <si>
    <t>vmhba4:C0:T4:L196</t>
  </si>
  <si>
    <t>naa.60060e80166221000001622100001030</t>
  </si>
  <si>
    <t>naa.60060e80166221000001622100000f15</t>
  </si>
  <si>
    <t>naa.60060e80166221000001622100000f1a</t>
  </si>
  <si>
    <t>naa.60060e80166177000001617700000030</t>
  </si>
  <si>
    <t>naa.60060e8016622100000162210000102f</t>
  </si>
  <si>
    <t>naa.60060e80166221000001622100000f14</t>
  </si>
  <si>
    <t>naa.60060e80166221000001622100000f19</t>
  </si>
  <si>
    <t>naa.60060e80166221000001622100001032</t>
  </si>
  <si>
    <t>naa.60060e80166221000001622100000f17</t>
  </si>
  <si>
    <t>naa.60060e80166221000001622100000f1c</t>
  </si>
  <si>
    <t>naa.60060e80166177000001617700000032</t>
  </si>
  <si>
    <t>naa.60060e80166221000001622100001031</t>
  </si>
  <si>
    <t>naa.60060e80166221000001622100000f16</t>
  </si>
  <si>
    <t>naa.60060e80166221000001622100000f1b</t>
  </si>
  <si>
    <t>naa.60060e80166177000001617700000031</t>
  </si>
  <si>
    <t>naa.60060e8016622100000162210000102e</t>
  </si>
  <si>
    <t>naa.60060e8016622100000162210000102a</t>
  </si>
  <si>
    <t>naa.60060e80166221000001622100000f0f</t>
  </si>
  <si>
    <t>naa.60060e80166221000001622100000f10</t>
  </si>
  <si>
    <t>naa.60060e80166221000001622100001029</t>
  </si>
  <si>
    <t>naa.60060e80166221000001622100000f12</t>
  </si>
  <si>
    <t>naa.60060e80166221000001622100000f13</t>
  </si>
  <si>
    <t>naa.60060e8016622100000162210000102d</t>
  </si>
  <si>
    <t>naa.60060e8016622100000162210000102b</t>
  </si>
  <si>
    <t>naa.60060e8016622100000162210000102c</t>
  </si>
  <si>
    <t>naa.60060e80166221000001622100000f11</t>
  </si>
  <si>
    <t>naa.60060e80166221000001622100000f18</t>
  </si>
  <si>
    <t>naa.60060e80166221000001622100000102</t>
  </si>
  <si>
    <t>naa.60060e80166221000001622100000027</t>
  </si>
  <si>
    <t>naa.60060e80166221000001622100000028</t>
  </si>
  <si>
    <t>naa.60060e80166221000001622100000037</t>
  </si>
  <si>
    <t>naa.60060e80166221000001622100000025</t>
  </si>
  <si>
    <t>naa.60060e80166221000001622100000038</t>
  </si>
  <si>
    <t>naa.60060e80166221000001622100000026</t>
  </si>
  <si>
    <t>naa.60060e80166177000001617700000035</t>
  </si>
  <si>
    <t>naa.60060e80166177000001617700000034</t>
  </si>
  <si>
    <t>naa.60060e80166177000001617700000036</t>
  </si>
  <si>
    <t>naa.60060e80166221000001622100000103</t>
  </si>
  <si>
    <t>naa.60060e80166177000001617700000033</t>
  </si>
  <si>
    <t>naa.60060e80166221000001622100000036</t>
  </si>
  <si>
    <t>naa.60060e80166221000001622100000020</t>
  </si>
  <si>
    <t>naa.60060e80166221000001622100000021</t>
  </si>
  <si>
    <t>naa.60060e80166221000001622100000f1d</t>
  </si>
  <si>
    <t>naa.60060e8016622100000162210000001f</t>
  </si>
  <si>
    <t>naa.60060e80166177000001617700000080</t>
  </si>
  <si>
    <t>naa.60060e80166221000001622100000023</t>
  </si>
  <si>
    <t>naa.60060e80166177000001617700000081</t>
  </si>
  <si>
    <t>naa.60060e80166221000001622100000024</t>
  </si>
  <si>
    <t>naa.60060e80166221000001622100000022</t>
  </si>
  <si>
    <t>naa.60060e80166221000001622100000033</t>
  </si>
  <si>
    <t>naa.60060e80166221000001622100000034</t>
  </si>
  <si>
    <t>naa.60060e80166177000001617700000037</t>
  </si>
  <si>
    <t>naa.60060e8016617700000161770000001d</t>
  </si>
  <si>
    <t>naa.60060e80166221000001622100001020</t>
  </si>
  <si>
    <t>naa.60060e8016617700000161770000001e</t>
  </si>
  <si>
    <t>naa.60060e80166221000001622100001021</t>
  </si>
  <si>
    <t>naa.60060e8016617700000161770000001c</t>
  </si>
  <si>
    <t>naa.60060e8016622100000162210000101f</t>
  </si>
  <si>
    <t>naa.60060e80166177000001617700000021</t>
  </si>
  <si>
    <t>naa.60060e80166221000001622100001024</t>
  </si>
  <si>
    <t>naa.60060e80166177000001617700000022</t>
  </si>
  <si>
    <t>naa.60060e80166221000001622100001025</t>
  </si>
  <si>
    <t>naa.60060e8016617700000161770000001f</t>
  </si>
  <si>
    <t>naa.60060e80166221000001622100001022</t>
  </si>
  <si>
    <t>naa.60060e80166177000001617700000020</t>
  </si>
  <si>
    <t>naa.60060e80166221000001622100001023</t>
  </si>
  <si>
    <t>naa.60060e80166221000001622100001026</t>
  </si>
  <si>
    <t>naa.60060e80166221000001622100001103</t>
  </si>
  <si>
    <t>naa.60060e8016622100000162210000002b</t>
  </si>
  <si>
    <t>naa.60060e8016622100000162210000002c</t>
  </si>
  <si>
    <t>naa.60060e8016617700000161770000002f</t>
  </si>
  <si>
    <t>naa.60060e8016622100000162210000002a</t>
  </si>
  <si>
    <t>naa.60060e8016617700000161770000002d</t>
  </si>
  <si>
    <t>naa.60060e8016617700000161770000002e</t>
  </si>
  <si>
    <t>naa.60060e80166221000001622100001102</t>
  </si>
  <si>
    <t>naa.60060e80166221000001622100000032</t>
  </si>
  <si>
    <t>naa.60060e80166221000001622100000031</t>
  </si>
  <si>
    <t>naa.60060e8016622100000162210000002e</t>
  </si>
  <si>
    <t>naa.60060e8016622100000162210000002d</t>
  </si>
  <si>
    <t>naa.60060e80166221000001622100000030</t>
  </si>
  <si>
    <t>naa.60060e8016622100000162210000002f</t>
  </si>
  <si>
    <t>naa.60060e80166221000001622100001038</t>
  </si>
  <si>
    <t>naa.60060e80166177000001617700000026</t>
  </si>
  <si>
    <t>naa.60060e80166177000001617700000025</t>
  </si>
  <si>
    <t>naa.60060e80166177000001617700000028</t>
  </si>
  <si>
    <t>naa.60060e80166177000001617700000027</t>
  </si>
  <si>
    <t>naa.60060e80166221000001622100001027</t>
  </si>
  <si>
    <t>naa.60060e80166177000001617700000023</t>
  </si>
  <si>
    <t>naa.60060e80166221000001622100001028</t>
  </si>
  <si>
    <t>naa.60060e80166177000001617700000024</t>
  </si>
  <si>
    <t>naa.60060e80166221000001622100001036</t>
  </si>
  <si>
    <t>naa.60060e8016617700000161770000002b</t>
  </si>
  <si>
    <t>naa.60060e80166221000001622100000029</t>
  </si>
  <si>
    <t>naa.60060e8016617700000161770000002c</t>
  </si>
  <si>
    <t>naa.60060e80166177000001617700000029</t>
  </si>
  <si>
    <t>naa.60060e80166221000001622100001033</t>
  </si>
  <si>
    <t>naa.60060e8016617700000161770000002a</t>
  </si>
  <si>
    <t>naa.60060e80166221000001622100001034</t>
  </si>
  <si>
    <t>naa.60060e80166221000001622100001049</t>
  </si>
  <si>
    <t>naa.60060e80166221000001622100000f24</t>
  </si>
  <si>
    <t>naa.60060e80166221000001622100000f28</t>
  </si>
  <si>
    <t>naa.60060e80166221000001622100000f22</t>
  </si>
  <si>
    <t>naa.60060e80166221000001622100001047</t>
  </si>
  <si>
    <t>naa.60060e80166221000001622100000f23</t>
  </si>
  <si>
    <t>naa.60060e80166221000001622100001048</t>
  </si>
  <si>
    <t>naa.60060e8016622100000162210000104a</t>
  </si>
  <si>
    <t>naa.60060e80166221000001622100000f2a</t>
  </si>
  <si>
    <t>naa.60060e8016617700000161770000004d</t>
  </si>
  <si>
    <t>naa.60060e80166221000001622100000f26</t>
  </si>
  <si>
    <t>naa.60060e80166177000001617700000f12</t>
  </si>
  <si>
    <t>naa.60060e80166221000001622100000f29</t>
  </si>
  <si>
    <t>naa.60060e8016617700000161770000004c</t>
  </si>
  <si>
    <t>naa.60060e8016622100000162210000104b</t>
  </si>
  <si>
    <t>naa.60060e80166221000001622100000f25</t>
  </si>
  <si>
    <t>naa.60060e80166221000001622100000f21</t>
  </si>
  <si>
    <t>naa.60060e80166221000001622100001043</t>
  </si>
  <si>
    <t>naa.60060e80166221000001622100000f1e</t>
  </si>
  <si>
    <t>naa.60060e80166221000001622100000f20</t>
  </si>
  <si>
    <t>naa.60060e80166221000001622100001046</t>
  </si>
  <si>
    <t>naa.60060e80166221000001622100001044</t>
  </si>
  <si>
    <t>naa.60060e80166221000001622100001045</t>
  </si>
  <si>
    <t>naa.60060e80166221000001622100000f1f</t>
  </si>
  <si>
    <t>naa.60060e8016622100000162210000003f</t>
  </si>
  <si>
    <t>naa.60060e80166221000001622100000050</t>
  </si>
  <si>
    <t>naa.60060e80166221000001622100000040</t>
  </si>
  <si>
    <t>naa.60060e80166221000001622100000051</t>
  </si>
  <si>
    <t>naa.60060e80166177000001617700000082</t>
  </si>
  <si>
    <t>naa.60060e8016622100000162210000003d</t>
  </si>
  <si>
    <t>naa.60060e80166177000001617700000083</t>
  </si>
  <si>
    <t>naa.60060e8016622100000162210000003e</t>
  </si>
  <si>
    <t>naa.60060e80166221000001622100000052</t>
  </si>
  <si>
    <t>naa.60060e80166221000001622100000105</t>
  </si>
  <si>
    <t>naa.60060e8016617700000161770000004f</t>
  </si>
  <si>
    <t>naa.60060e8016617700000161770000004e</t>
  </si>
  <si>
    <t>naa.60060e80166221000001622100000104</t>
  </si>
  <si>
    <t>naa.60060e80166221000001622100000041</t>
  </si>
  <si>
    <t>naa.60060e80166221000001622100000042</t>
  </si>
  <si>
    <t>naa.60060e8016622100000162210000004e</t>
  </si>
  <si>
    <t>naa.60060e80166221000001622100000f27</t>
  </si>
  <si>
    <t>naa.60060e80166177000001617700000f14</t>
  </si>
  <si>
    <t>naa.60060e80166221000001622100000f2c</t>
  </si>
  <si>
    <t>naa.60060e8016622100000162210000104c</t>
  </si>
  <si>
    <t>naa.60060e80166177000001617700000f13</t>
  </si>
  <si>
    <t>naa.60060e80166221000001622100000f2b</t>
  </si>
  <si>
    <t>naa.60060e80166221000001622100000039</t>
  </si>
  <si>
    <t>naa.60060e8016622100000162210000004d</t>
  </si>
  <si>
    <t>naa.60060e80166177000001617700000052</t>
  </si>
  <si>
    <t>naa.60060e80166177000001617700000053</t>
  </si>
  <si>
    <t>naa.60060e8016622100000162210000003c</t>
  </si>
  <si>
    <t>naa.60060e8016622100000162210000003a</t>
  </si>
  <si>
    <t>naa.60060e80166177000001617700000050</t>
  </si>
  <si>
    <t>naa.60060e8016622100000162210000003b</t>
  </si>
  <si>
    <t>naa.60060e80166177000001617700000051</t>
  </si>
  <si>
    <t>naa.60060e8016622100000162210000103e</t>
  </si>
  <si>
    <t>naa.60060e8016617700000161770000003c</t>
  </si>
  <si>
    <t>naa.60060e8016622100000162210000103f</t>
  </si>
  <si>
    <t>naa.60060e8016617700000161770000003d</t>
  </si>
  <si>
    <t>naa.60060e8016622100000162210000103c</t>
  </si>
  <si>
    <t>naa.60060e8016617700000161770000003a</t>
  </si>
  <si>
    <t>naa.60060e8016622100000162210000103d</t>
  </si>
  <si>
    <t>naa.60060e8016617700000161770000003b</t>
  </si>
  <si>
    <t>naa.60060e8016617700000161770000003e</t>
  </si>
  <si>
    <t>naa.60060e80166177000001617700000041</t>
  </si>
  <si>
    <t>naa.60060e80166221000001622100001042</t>
  </si>
  <si>
    <t>naa.60060e80166177000001617700000043</t>
  </si>
  <si>
    <t>naa.60060e80166177000001617700000042</t>
  </si>
  <si>
    <t>naa.60060e8016617700000161770000003f</t>
  </si>
  <si>
    <t>naa.60060e80166221000001622100001040</t>
  </si>
  <si>
    <t>naa.60060e80166177000001617700000040</t>
  </si>
  <si>
    <t>naa.60060e80166221000001622100001041</t>
  </si>
  <si>
    <t>naa.60060e8016622100000162210000103b</t>
  </si>
  <si>
    <t>naa.60060e80166177000001617700000038</t>
  </si>
  <si>
    <t>naa.60060e80166221000001622100001039</t>
  </si>
  <si>
    <t>naa.60060e80166177000001617700000039</t>
  </si>
  <si>
    <t>naa.60060e8016622100000162210000103a</t>
  </si>
  <si>
    <t>naa.60060e80166221000001622100000046</t>
  </si>
  <si>
    <t>naa.60060e8016617700000161770000004b</t>
  </si>
  <si>
    <t>naa.60060e80166221000001622100000047</t>
  </si>
  <si>
    <t>naa.60060e80166221000001622100000045</t>
  </si>
  <si>
    <t>naa.60060e8016617700000161770000004a</t>
  </si>
  <si>
    <t>naa.60060e80166221000001622100001105</t>
  </si>
  <si>
    <t>naa.60060e8016617700000161770000008b</t>
  </si>
  <si>
    <t>naa.60060e80166221000001622100000048</t>
  </si>
  <si>
    <t>naa.60060e8016622100000162210000004b</t>
  </si>
  <si>
    <t>naa.60060e8016622100000162210000004c</t>
  </si>
  <si>
    <t>naa.60060e80166221000001622100000049</t>
  </si>
  <si>
    <t>naa.60060e8016622100000162210000004a</t>
  </si>
  <si>
    <t>naa.60060e80166221000001622100001104</t>
  </si>
  <si>
    <t>naa.60060e8016622100000162210000104e</t>
  </si>
  <si>
    <t>naa.60060e80166177000001617700000046</t>
  </si>
  <si>
    <t>naa.60060e80166177000001617700000044</t>
  </si>
  <si>
    <t>naa.60060e80166177000001617700000045</t>
  </si>
  <si>
    <t>naa.60060e8016622100000162210000104d</t>
  </si>
  <si>
    <t>naa.60060e80166177000001617700000047</t>
  </si>
  <si>
    <t>naa.60060e80166177000001617700000049</t>
  </si>
  <si>
    <t>naa.60060e80166221000001622100001052</t>
  </si>
  <si>
    <t>naa.60060e8016617700000161770000008a</t>
  </si>
  <si>
    <t>naa.60060e80166221000001622100000044</t>
  </si>
  <si>
    <t>naa.60060e80166177000001617700000048</t>
  </si>
  <si>
    <t>naa.60060e80166221000001622100001051</t>
  </si>
  <si>
    <t>naa.60060e80166177000001617700000089</t>
  </si>
  <si>
    <t>naa.60060e80166221000001622100000043</t>
  </si>
  <si>
    <t>vmhba3:C0:T3:L28</t>
  </si>
  <si>
    <t>vmhba3:C0:T3:L29</t>
  </si>
  <si>
    <t>vmhba3:C0:T3:L27</t>
  </si>
  <si>
    <t>naa.60060e8016622100000162210000af0c</t>
  </si>
  <si>
    <t>naa.60060e80133148005020314800001006</t>
  </si>
  <si>
    <t>naa.60060e8016617700000161770000420e</t>
  </si>
  <si>
    <t>naa.60060e8016617700000161770000420f</t>
  </si>
  <si>
    <t>naa.60060e8016622100000162210000af0d</t>
  </si>
  <si>
    <t>naa.60060e80166177000001617700004503</t>
  </si>
  <si>
    <t>naa.60060e80166177000001617700004301</t>
  </si>
  <si>
    <t>naa.60060e8016622100000162210000a104</t>
  </si>
  <si>
    <t>naa.60060e80133148005020314800001005</t>
  </si>
  <si>
    <t>naa.60060e8016622100000162210000a105</t>
  </si>
  <si>
    <t>naa.60060e8016622100000162210000a400</t>
  </si>
  <si>
    <t>naa.60060e8016622100000162210000a50e</t>
  </si>
  <si>
    <t>naa.60060e8016622100000162210000a401</t>
  </si>
  <si>
    <t>naa.60060e8016622100000162210000a403</t>
  </si>
  <si>
    <t>naa.60060e8016622100000162210000a402</t>
  </si>
  <si>
    <t>naa.60060e80166177000001617700004212</t>
  </si>
  <si>
    <t>naa.60060e80166177000001617700004210</t>
  </si>
  <si>
    <t>naa.60060e8016622100000162210000a204</t>
  </si>
  <si>
    <t>naa.60060e8016622100000162210000a50c</t>
  </si>
  <si>
    <t>naa.60060e8016622100000162210000a50d</t>
  </si>
  <si>
    <t>naa.60060e80166177000001617700004211</t>
  </si>
  <si>
    <t>naa.60060e80166177000001617700004104</t>
  </si>
  <si>
    <t>naa.60060e80133148005020314800001000</t>
  </si>
  <si>
    <t>naa.60060e80133148005020314800001001</t>
  </si>
  <si>
    <t>naa.60060e8016617700000161770000440e</t>
  </si>
  <si>
    <t>naa.60060e80133148005020314800003100</t>
  </si>
  <si>
    <t>naa.60060e80133148005020314800003008</t>
  </si>
  <si>
    <t>naa.60060e80166177000001617700004402</t>
  </si>
  <si>
    <t>naa.60060e8016617700000161770000440d</t>
  </si>
  <si>
    <t>naa.60060e80166177000001617700004100</t>
  </si>
  <si>
    <t>naa.60060e8016622100000162210000af05</t>
  </si>
  <si>
    <t>naa.60060e80133148005020314800001003</t>
  </si>
  <si>
    <t>naa.60060e8016622100000162210000a103</t>
  </si>
  <si>
    <t>naa.60060e80133148005020314800001004</t>
  </si>
  <si>
    <t>naa.60060e8016617700000161770000420d</t>
  </si>
  <si>
    <t>naa.60060e8016617700000161770000420c</t>
  </si>
  <si>
    <t>naa.60060e8016617700000161770000420b</t>
  </si>
  <si>
    <t>naa.60060e80133148005020314800001002</t>
  </si>
  <si>
    <t>naa.60060e8016622100000162210000a102</t>
  </si>
  <si>
    <t>naa.60060e80166177000001617700004103</t>
  </si>
  <si>
    <t>naa.60060e8016622100000162210000a404</t>
  </si>
  <si>
    <t>naa.60060e80166177000001617700004215</t>
  </si>
  <si>
    <t>naa.60060e8016622100000162210000a100</t>
  </si>
  <si>
    <t>naa.60060e8016622100000162210000a101</t>
  </si>
  <si>
    <t>naa.60060e80166177000001617700004403</t>
  </si>
  <si>
    <t>naa.60060e80166177000001617700004214</t>
  </si>
  <si>
    <t>naa.60060e80166177000001617700004213</t>
  </si>
  <si>
    <t>naa.60060e8016622100000162210000a509</t>
  </si>
  <si>
    <t>naa.60060e8016622100000162210000a50a</t>
  </si>
  <si>
    <t>naa.60060e8016622100000162210000a50b</t>
  </si>
  <si>
    <t>naa.60060e80166177000001617700004108</t>
  </si>
  <si>
    <t>naa.60060e80166177000001617700004405</t>
  </si>
  <si>
    <t>naa.60060e80166177000001617700004406</t>
  </si>
  <si>
    <t>naa.60060e80166177000001617700004f0d</t>
  </si>
  <si>
    <t>naa.60060e80166177000001617700004f05</t>
  </si>
  <si>
    <t>naa.60060e80166177000001617700004200</t>
  </si>
  <si>
    <t>naa.60060e80166177000001617700004404</t>
  </si>
  <si>
    <t>naa.60060e80166177000001617700004201</t>
  </si>
  <si>
    <t>naa.60060e80166177000001617700004f04</t>
  </si>
  <si>
    <t>naa.60060e80166177000001617700004f03</t>
  </si>
  <si>
    <t>naa.60060e8016622100000162210000a203</t>
  </si>
  <si>
    <t>naa.60060e80166177000001617700004206</t>
  </si>
  <si>
    <t>naa.60060e8016622100000162210000af00</t>
  </si>
  <si>
    <t>naa.60060e8016622100000162210000af01</t>
  </si>
  <si>
    <t>naa.60060e80166177000001617700004208</t>
  </si>
  <si>
    <t>naa.60060e80166177000001617700004207</t>
  </si>
  <si>
    <t>naa.60060e80166177000001617700004102</t>
  </si>
  <si>
    <t>naa.60060e8016622100000162210000a405</t>
  </si>
  <si>
    <t>naa.60060e8016622100000162210000a406</t>
  </si>
  <si>
    <t>naa.60060e8016622100000162210000a500</t>
  </si>
  <si>
    <t>naa.60060e80166177000001617700004101</t>
  </si>
  <si>
    <t>naa.60060e80133148005020314800001008</t>
  </si>
  <si>
    <t>naa.60060e80166177000001617700004f0b</t>
  </si>
  <si>
    <t>naa.60060e8016622100000162210000a508</t>
  </si>
  <si>
    <t>naa.60060e8016622100000162210000a000</t>
  </si>
  <si>
    <t>naa.60060e80166177000001617700004f0c</t>
  </si>
  <si>
    <t>naa.60060e8016622100000162210000a507</t>
  </si>
  <si>
    <t>naa.60060e80166177000001617700004f0a</t>
  </si>
  <si>
    <t>naa.60060e80166177000001617700004f09</t>
  </si>
  <si>
    <t>naa.60060e8016622100000162210000a506</t>
  </si>
  <si>
    <t>naa.60060e80133148005020314800001007</t>
  </si>
  <si>
    <t>naa.60060e80166177000001617700004300</t>
  </si>
  <si>
    <t>naa.60060e80166177000001617700004602</t>
  </si>
  <si>
    <t>naa.60060e8016622100000162210000a001</t>
  </si>
  <si>
    <t>naa.60060e8016622100000162210000a002</t>
  </si>
  <si>
    <t>naa.60060e8016622100000162210000af08</t>
  </si>
  <si>
    <t>naa.60060e80133148005020314800003301</t>
  </si>
  <si>
    <t>naa.60060e8016622100000162210000af10</t>
  </si>
  <si>
    <t>naa.60060e8016622100000162210000affe</t>
  </si>
  <si>
    <t>naa.60060e80133148005020314800003302</t>
  </si>
  <si>
    <t>naa.60060e80133148005020314800003300</t>
  </si>
  <si>
    <t>naa.60060e8016622100000162210000a106</t>
  </si>
  <si>
    <t>naa.60060e8016622100000162210000a40d</t>
  </si>
  <si>
    <t>naa.60060e8016622100000162210000af0f</t>
  </si>
  <si>
    <t>naa.60060e8016622100000162210000af0e</t>
  </si>
  <si>
    <t>naa.60060e8016622100000162210000af07</t>
  </si>
  <si>
    <t>naa.60060e8016622100000162210000a502</t>
  </si>
  <si>
    <t>naa.60060e8016622100000162210000a504</t>
  </si>
  <si>
    <t>naa.60060e8016622100000162210000a200</t>
  </si>
  <si>
    <t>naa.60060e8016622100000162210000af06</t>
  </si>
  <si>
    <t>naa.60060e8016622100000162210000a40b</t>
  </si>
  <si>
    <t>naa.60060e8016622100000162210000a503</t>
  </si>
  <si>
    <t>naa.60060e8016622100000162210000a40a</t>
  </si>
  <si>
    <t>naa.60060e80133148005020314800003000</t>
  </si>
  <si>
    <t>naa.60060e80166177000001617700004000</t>
  </si>
  <si>
    <t>naa.60060e8016622100000162210000a408</t>
  </si>
  <si>
    <t>naa.60060e80166177000001617700004f02</t>
  </si>
  <si>
    <t>naa.60060e80166177000001617700004001</t>
  </si>
  <si>
    <t>naa.60060e8016622100000162210000a409</t>
  </si>
  <si>
    <t>naa.60060e80166177000001617700004f00</t>
  </si>
  <si>
    <t>naa.60060e8016622100000162210000a407</t>
  </si>
  <si>
    <t>naa.60060e80166177000001617700004f01</t>
  </si>
  <si>
    <t>naa.60060e80166177000001617700004205</t>
  </si>
  <si>
    <t>naa.60060e80166177000001617700004401</t>
  </si>
  <si>
    <t>naa.60060e80166177000001617700004601</t>
  </si>
  <si>
    <t>naa.60060e80133148005020314800003007</t>
  </si>
  <si>
    <t>naa.60060e8016622100000162210000af04</t>
  </si>
  <si>
    <t>naa.60060e8016622100000162210000af03</t>
  </si>
  <si>
    <t>naa.60060e8016622100000162210000a501</t>
  </si>
  <si>
    <t>naa.60060e80166177000001617700004600</t>
  </si>
  <si>
    <t>naa.60060e80166177000001617700004400</t>
  </si>
  <si>
    <t>naa.60060e80166177000001617700004204</t>
  </si>
  <si>
    <t>naa.60060e80133148005020314800003005</t>
  </si>
  <si>
    <t>naa.60060e80133148005020314800003006</t>
  </si>
  <si>
    <t>naa.60060e80133148005020314800003004</t>
  </si>
  <si>
    <t>naa.60060e80133148005020314800003001</t>
  </si>
  <si>
    <t>naa.60060e8016622100000162210000a10a</t>
  </si>
  <si>
    <t>naa.60060e80133148005020314800003002</t>
  </si>
  <si>
    <t>naa.60060e80133148005020314800003003</t>
  </si>
  <si>
    <t>naa.60060e8016617700000161770000440c</t>
  </si>
  <si>
    <t>naa.60060e8016622100000162210000af02</t>
  </si>
  <si>
    <t>naa.60060e80166177000001617700004502</t>
  </si>
  <si>
    <t>naa.60060e80166177000001617700004500</t>
  </si>
  <si>
    <t>naa.60060e80166177000001617700004501</t>
  </si>
  <si>
    <t>naa.60060e8016617700000161770000440b</t>
  </si>
  <si>
    <t>naa.60060e80166177000001617700004603</t>
  </si>
  <si>
    <t>naa.60060e80166177000001617700004002</t>
  </si>
  <si>
    <t>naa.60060e80166177000001617700004604</t>
  </si>
  <si>
    <t>naa.60060e8016617700000161770000440f</t>
  </si>
  <si>
    <t>naa.60060e80166177000001617700004410</t>
  </si>
  <si>
    <t>naa.60060e80166177000001617700004107</t>
  </si>
  <si>
    <t>naa.60060e80166177000001617700004106</t>
  </si>
  <si>
    <t>naa.60060e80166177000001617700004105</t>
  </si>
  <si>
    <t>naa.60060e80166177000001617700004f08</t>
  </si>
  <si>
    <t>naa.60060e80166177000001617700004f07</t>
  </si>
  <si>
    <t>naa.60060e8016617700000161770000440a</t>
  </si>
  <si>
    <t>naa.60060e80166177000001617700004409</t>
  </si>
  <si>
    <t>naa.60060e80166177000001617700004f06</t>
  </si>
  <si>
    <t>naa.60060e80166177000001617700004407</t>
  </si>
  <si>
    <t>naa.60060e80166177000001617700004408</t>
  </si>
  <si>
    <t>naa.60060e80166177000001617700004203</t>
  </si>
  <si>
    <t>naa.60060e80166177000001617700004202</t>
  </si>
  <si>
    <t>naa.60060e8016622100000162210000a201</t>
  </si>
  <si>
    <t>naa.60060e8016622100000162210000a301</t>
  </si>
  <si>
    <t>naa.60060e8016622100000162210000a300</t>
  </si>
  <si>
    <t>naa.60060e8016622100000162210000af0a</t>
  </si>
  <si>
    <t>naa.60060e8016622100000162210000af0b</t>
  </si>
  <si>
    <t>naa.60060e8016622100000162210000a40c</t>
  </si>
  <si>
    <t>naa.60060e8016622100000162210000a202</t>
  </si>
  <si>
    <t>naa.60060e8016622100000162210000af09</t>
  </si>
  <si>
    <t>naa.60060e8016617700000161770000420a</t>
  </si>
  <si>
    <t>naa.60060e80166177000001617700004209</t>
  </si>
  <si>
    <t>naa.60060e8016622100000162210000a10b</t>
  </si>
  <si>
    <t>naa.60060e8016622100000162210000a10c</t>
  </si>
  <si>
    <t>naa.60060e8016622100000162210000a505</t>
  </si>
  <si>
    <t>naa.60060e8016622100000162210000a10d</t>
  </si>
  <si>
    <t>naa.60060e8016622100000162210000a10f</t>
  </si>
  <si>
    <t>naa.60060e8016622100000162210000a10e</t>
  </si>
  <si>
    <t>vmhba4:C0:T2:L74</t>
  </si>
  <si>
    <t>vmhba3:C0:T4:L59</t>
  </si>
  <si>
    <t>vmhba5:C0:T3:L73</t>
  </si>
  <si>
    <t>vmhba4:C0:T2:L39</t>
  </si>
  <si>
    <t>vmhba5:C0:T3:L71</t>
  </si>
  <si>
    <t>vmhba5:C0:T3:L72</t>
  </si>
  <si>
    <t>vmhba3:C0:T4:L58</t>
  </si>
  <si>
    <t>vmhba5:C0:T3:L78</t>
  </si>
  <si>
    <t>vmhba4:C0:T2:L71</t>
  </si>
  <si>
    <t>vmhba4:C0:T2:L72</t>
  </si>
  <si>
    <t>vmhba4:C0:T2:L73</t>
  </si>
  <si>
    <t>vmhba5:C0:T3:L79</t>
  </si>
  <si>
    <t>vmhba5:C0:T3:L77</t>
  </si>
  <si>
    <t>vmhba5:C0:T3:L74</t>
  </si>
  <si>
    <t>vmhba5:C0:T3:L75</t>
  </si>
  <si>
    <t>vmhba4:C0:T2:L70</t>
  </si>
  <si>
    <t>vmhba5:C0:T3:L76</t>
  </si>
  <si>
    <t>vmhba2:C0:T2:L62</t>
  </si>
  <si>
    <t>vmhba2:C0:T2:L63</t>
  </si>
  <si>
    <t>vmhba2:C0:T2:L65</t>
  </si>
  <si>
    <t>vmhba2:C0:T2:L64</t>
  </si>
  <si>
    <t>vmhba2:C0:T2:L60</t>
  </si>
  <si>
    <t>vmhba2:C0:T2:L61</t>
  </si>
  <si>
    <t>vmhba2:C0:T2:L67</t>
  </si>
  <si>
    <t>vmhba2:C0:T2:L66</t>
  </si>
  <si>
    <t>vmhba2:C0:T2:L68</t>
  </si>
  <si>
    <t>vmhba2:C0:T2:L69</t>
  </si>
  <si>
    <t>vmhba3:C0:T4:L57</t>
  </si>
  <si>
    <t>vmhba2:C0:T1:L62</t>
  </si>
  <si>
    <t>vmhba4:C0:T0:L47</t>
  </si>
  <si>
    <t>vmhba4:C0:T0:L48</t>
  </si>
  <si>
    <t>vmhba4:C0:T0:L49</t>
  </si>
  <si>
    <t>vmhba2:C0:T1:L63</t>
  </si>
  <si>
    <t>vmhba2:C0:T1:L61</t>
  </si>
  <si>
    <t>vmhba4:C0:T0:L44</t>
  </si>
  <si>
    <t>vmhba4:C0:T0:L43</t>
  </si>
  <si>
    <t>vmhba4:C0:T0:L45</t>
  </si>
  <si>
    <t>vmhba4:C0:T0:L46</t>
  </si>
  <si>
    <t>vmhba2:C0:T1:L60</t>
  </si>
  <si>
    <t>vmhba2:C0:T1:L69</t>
  </si>
  <si>
    <t>vmhba2:C0:T1:L65</t>
  </si>
  <si>
    <t>vmhba2:C0:T1:L64</t>
  </si>
  <si>
    <t>vmhba2:C0:T1:L66</t>
  </si>
  <si>
    <t>vmhba2:C0:T1:L68</t>
  </si>
  <si>
    <t>vmhba2:C0:T1:L67</t>
  </si>
  <si>
    <t>vmhba5:C0:T4:L66</t>
  </si>
  <si>
    <t>vmhba5:C0:T4:L67</t>
  </si>
  <si>
    <t>vmhba5:C0:T4:L68</t>
  </si>
  <si>
    <t>vmhba5:C0:T4:L65</t>
  </si>
  <si>
    <t>vmhba5:C0:T4:L61</t>
  </si>
  <si>
    <t>vmhba5:C0:T4:L60</t>
  </si>
  <si>
    <t>vmhba5:C0:T4:L62</t>
  </si>
  <si>
    <t>vmhba5:C0:T4:L64</t>
  </si>
  <si>
    <t>vmhba5:C0:T4:L63</t>
  </si>
  <si>
    <t>vmhba4:C0:T0:L40</t>
  </si>
  <si>
    <t>vmhba4:C0:T0:L41</t>
  </si>
  <si>
    <t>vmhba4:C0:T0:L42</t>
  </si>
  <si>
    <t>vmhba5:C0:T4:L69</t>
  </si>
  <si>
    <t>vmhba3:C0:T4:L10</t>
  </si>
  <si>
    <t>vmhba3:C0:T4:L53</t>
  </si>
  <si>
    <t>vmhba5:C0:T3:L39</t>
  </si>
  <si>
    <t>vmhba5:C0:T3:L38</t>
  </si>
  <si>
    <t>vmhba5:C0:T3:L37</t>
  </si>
  <si>
    <t>vmhba3:C0:T4:L51</t>
  </si>
  <si>
    <t>vmhba3:C0:T4:L52</t>
  </si>
  <si>
    <t>vmhba3:C0:T4:L56</t>
  </si>
  <si>
    <t>vmhba5:C0:T3:L70</t>
  </si>
  <si>
    <t>vmhba3:C0:T4:L54</t>
  </si>
  <si>
    <t>vmhba3:C0:T4:L55</t>
  </si>
  <si>
    <t>vmhba3:C0:T4:L14</t>
  </si>
  <si>
    <t>vmhba3:C0:T4:L16</t>
  </si>
  <si>
    <t>vmhba3:C0:T4:L15</t>
  </si>
  <si>
    <t>vmhba3:C0:T4:L13</t>
  </si>
  <si>
    <t>vmhba3:C0:T4:L11</t>
  </si>
  <si>
    <t>vmhba3:C0:T4:L12</t>
  </si>
  <si>
    <t>vmhba5:C0:T3:L35</t>
  </si>
  <si>
    <t>vmhba5:C0:T3:L36</t>
  </si>
  <si>
    <t>vmhba3:C0:T4:L50</t>
  </si>
  <si>
    <t>vmhba3:C0:T4:L19</t>
  </si>
  <si>
    <t>vmhba3:C0:T4:L17</t>
  </si>
  <si>
    <t>vmhba3:C0:T4:L18</t>
  </si>
  <si>
    <t>vmhba5:C0:T3:L84</t>
  </si>
  <si>
    <t>vmhba5:C0:T3:L49</t>
  </si>
  <si>
    <t>vmhba5:C0:T3:L82</t>
  </si>
  <si>
    <t>vmhba5:C0:T3:L83</t>
  </si>
  <si>
    <t>vmhba5:C0:T3:L80</t>
  </si>
  <si>
    <t>vmhba5:C0:T3:L81</t>
  </si>
  <si>
    <t>vmhba5:C0:T3:L48</t>
  </si>
  <si>
    <t>vmhba4:C0:T0:L50</t>
  </si>
  <si>
    <t>vmhba5:C0:T3:L41</t>
  </si>
  <si>
    <t>vmhba5:C0:T3:L42</t>
  </si>
  <si>
    <t>vmhba5:C0:T3:L40</t>
  </si>
  <si>
    <t>vmhba5:C0:T3:L47</t>
  </si>
  <si>
    <t>vmhba5:C0:T3:L44</t>
  </si>
  <si>
    <t>vmhba5:C0:T3:L43</t>
  </si>
  <si>
    <t>vmhba5:C0:T3:L45</t>
  </si>
  <si>
    <t>vmhba5:C0:T3:L46</t>
  </si>
  <si>
    <t>vmhba4:C0:T0:L53</t>
  </si>
  <si>
    <t>vmhba4:C0:T0:L54</t>
  </si>
  <si>
    <t>vmhba4:C0:T0:L51</t>
  </si>
  <si>
    <t>vmhba4:C0:T0:L52</t>
  </si>
  <si>
    <t>vmhba4:C0:T0:L58</t>
  </si>
  <si>
    <t>vmhba4:C0:T0:L59</t>
  </si>
  <si>
    <t>vmhba4:C0:T0:L55</t>
  </si>
  <si>
    <t>vmhba4:C0:T0:L56</t>
  </si>
  <si>
    <t>vmhba4:C0:T0:L57</t>
  </si>
  <si>
    <t>vmhba4:C0:T1:L40</t>
  </si>
  <si>
    <t>vmhba4:C0:T1:L49</t>
  </si>
  <si>
    <t>vmhba4:C0:T1:L43</t>
  </si>
  <si>
    <t>vmhba4:C0:T1:L44</t>
  </si>
  <si>
    <t>vmhba4:C0:T1:L45</t>
  </si>
  <si>
    <t>vmhba4:C0:T1:L41</t>
  </si>
  <si>
    <t>vmhba4:C0:T1:L42</t>
  </si>
  <si>
    <t>vmhba4:C0:T1:L48</t>
  </si>
  <si>
    <t>vmhba4:C0:T1:L47</t>
  </si>
  <si>
    <t>vmhba4:C0:T1:L46</t>
  </si>
  <si>
    <t>vmhba4:C0:T1:L51</t>
  </si>
  <si>
    <t>vmhba4:C0:T1:L50</t>
  </si>
  <si>
    <t>vmhba4:C0:T1:L54</t>
  </si>
  <si>
    <t>vmhba4:C0:T1:L55</t>
  </si>
  <si>
    <t>vmhba4:C0:T1:L52</t>
  </si>
  <si>
    <t>vmhba4:C0:T1:L53</t>
  </si>
  <si>
    <t>vmhba4:C0:T1:L58</t>
  </si>
  <si>
    <t>vmhba4:C0:T1:L59</t>
  </si>
  <si>
    <t>vmhba4:C0:T1:L56</t>
  </si>
  <si>
    <t>vmhba4:C0:T1:L57</t>
  </si>
  <si>
    <t>vmhba1:C0:T0:L4</t>
  </si>
  <si>
    <t>3B</t>
  </si>
  <si>
    <t>5B</t>
  </si>
  <si>
    <t>5E</t>
  </si>
  <si>
    <t>7E</t>
  </si>
  <si>
    <t>1F</t>
  </si>
  <si>
    <t>3F</t>
  </si>
  <si>
    <t>5F</t>
  </si>
  <si>
    <t>7F</t>
  </si>
  <si>
    <t>3D</t>
  </si>
  <si>
    <t>5D</t>
  </si>
  <si>
    <t>4B</t>
  </si>
  <si>
    <t>6B</t>
  </si>
  <si>
    <t>6E</t>
  </si>
  <si>
    <t>8E</t>
  </si>
  <si>
    <t>2F</t>
  </si>
  <si>
    <t>4F</t>
  </si>
  <si>
    <t>6F</t>
  </si>
  <si>
    <t>8F</t>
  </si>
  <si>
    <t>4D</t>
  </si>
  <si>
    <t>6D</t>
  </si>
  <si>
    <t>VMware</t>
  </si>
  <si>
    <t>Standard</t>
  </si>
  <si>
    <t>Windows</t>
  </si>
  <si>
    <t>196 (C4)</t>
  </si>
  <si>
    <t>198 (C6)</t>
  </si>
  <si>
    <t>195 (C3)</t>
  </si>
  <si>
    <t>0 (0)</t>
  </si>
  <si>
    <t>74 (4A)</t>
  </si>
  <si>
    <t>N/A</t>
  </si>
  <si>
    <t>78 EA</t>
  </si>
  <si>
    <t>11603.5 GB</t>
  </si>
  <si>
    <t>73 EA</t>
  </si>
  <si>
    <t>6293.5 GB</t>
  </si>
  <si>
    <t>2860.5 GB</t>
  </si>
  <si>
    <t>102 EA</t>
  </si>
  <si>
    <t>4302.2 GB</t>
  </si>
  <si>
    <t>17 EA</t>
  </si>
  <si>
    <t>1359.6 GB</t>
  </si>
  <si>
    <t>1 EA</t>
  </si>
  <si>
    <t>500 GB</t>
  </si>
  <si>
    <t>100 GB</t>
  </si>
  <si>
    <t>75 EA</t>
  </si>
  <si>
    <t>10188 GB</t>
  </si>
  <si>
    <t>1 GB</t>
  </si>
  <si>
    <t>00:00</t>
  </si>
  <si>
    <t>750 GB</t>
  </si>
  <si>
    <t>00:1f</t>
  </si>
  <si>
    <t>215 GB</t>
  </si>
  <si>
    <t>00:39</t>
  </si>
  <si>
    <t>125 GB</t>
  </si>
  <si>
    <t>00:53</t>
  </si>
  <si>
    <t>155 GB</t>
  </si>
  <si>
    <t>00:72</t>
  </si>
  <si>
    <t>35 GB</t>
  </si>
  <si>
    <t>1f:18</t>
  </si>
  <si>
    <t>1f:19</t>
  </si>
  <si>
    <t>a4:00</t>
  </si>
  <si>
    <t>60 GB</t>
  </si>
  <si>
    <t>1f:1a</t>
  </si>
  <si>
    <t>af:ff</t>
  </si>
  <si>
    <t>00:01</t>
  </si>
  <si>
    <t>00:20</t>
  </si>
  <si>
    <t>00:3a</t>
  </si>
  <si>
    <t>00:54</t>
  </si>
  <si>
    <t>00:73</t>
  </si>
  <si>
    <t>700 GB</t>
  </si>
  <si>
    <t>a4:01</t>
  </si>
  <si>
    <t>00:21</t>
  </si>
  <si>
    <t>00:3b</t>
  </si>
  <si>
    <t>00:55</t>
  </si>
  <si>
    <t>00:74</t>
  </si>
  <si>
    <t>210 GB</t>
  </si>
  <si>
    <t>a4:02</t>
  </si>
  <si>
    <t>75 GB</t>
  </si>
  <si>
    <t>00:22</t>
  </si>
  <si>
    <t>80 GB</t>
  </si>
  <si>
    <t>00:3c</t>
  </si>
  <si>
    <t>00:56</t>
  </si>
  <si>
    <t>13 GB</t>
  </si>
  <si>
    <t>00:75</t>
  </si>
  <si>
    <t>65 GB</t>
  </si>
  <si>
    <t>a4:03</t>
  </si>
  <si>
    <t>00:04</t>
  </si>
  <si>
    <t>50 GB</t>
  </si>
  <si>
    <t>00:23</t>
  </si>
  <si>
    <t>00:3d</t>
  </si>
  <si>
    <t>00:57</t>
  </si>
  <si>
    <t>115 GB</t>
  </si>
  <si>
    <t>00:76</t>
  </si>
  <si>
    <t>220 GB</t>
  </si>
  <si>
    <t>a4:04</t>
  </si>
  <si>
    <t>00:24</t>
  </si>
  <si>
    <t>00:3e</t>
  </si>
  <si>
    <t>00:58</t>
  </si>
  <si>
    <t>a4:05</t>
  </si>
  <si>
    <t>00:06</t>
  </si>
  <si>
    <t>00:25</t>
  </si>
  <si>
    <t>00:3f</t>
  </si>
  <si>
    <t>00:59</t>
  </si>
  <si>
    <t>a4:06</t>
  </si>
  <si>
    <t>00:07</t>
  </si>
  <si>
    <t>110 GB</t>
  </si>
  <si>
    <t>00:26</t>
  </si>
  <si>
    <t>00:40</t>
  </si>
  <si>
    <t>00:5a</t>
  </si>
  <si>
    <t>7 GB</t>
  </si>
  <si>
    <t>a5:00</t>
  </si>
  <si>
    <t>10 GB</t>
  </si>
  <si>
    <t>00:08</t>
  </si>
  <si>
    <t>00:27</t>
  </si>
  <si>
    <t>00:41</t>
  </si>
  <si>
    <t>00:5b</t>
  </si>
  <si>
    <t>af:00</t>
  </si>
  <si>
    <t>00:09</t>
  </si>
  <si>
    <t>00:28</t>
  </si>
  <si>
    <t>00:42</t>
  </si>
  <si>
    <t>00:5c</t>
  </si>
  <si>
    <t>135 GB</t>
  </si>
  <si>
    <t>af:01</t>
  </si>
  <si>
    <t>00:0a</t>
  </si>
  <si>
    <t>45 GB</t>
  </si>
  <si>
    <t>00:29</t>
  </si>
  <si>
    <t>00:43</t>
  </si>
  <si>
    <t>00:5d</t>
  </si>
  <si>
    <t>af:02</t>
  </si>
  <si>
    <t>00:0b</t>
  </si>
  <si>
    <t>00:2a</t>
  </si>
  <si>
    <t>00:44</t>
  </si>
  <si>
    <t>00:5e</t>
  </si>
  <si>
    <t>a6:00</t>
  </si>
  <si>
    <t>2 GB</t>
  </si>
  <si>
    <t>00:0c</t>
  </si>
  <si>
    <t>00:2b</t>
  </si>
  <si>
    <t>00:45</t>
  </si>
  <si>
    <t>00:5f</t>
  </si>
  <si>
    <t>a4:07</t>
  </si>
  <si>
    <t>00:0d</t>
  </si>
  <si>
    <t>00:2c</t>
  </si>
  <si>
    <t>00:46</t>
  </si>
  <si>
    <t>00:60</t>
  </si>
  <si>
    <t>a4:08</t>
  </si>
  <si>
    <t>00:0e</t>
  </si>
  <si>
    <t>00:2d</t>
  </si>
  <si>
    <t>00:47</t>
  </si>
  <si>
    <t>00:61</t>
  </si>
  <si>
    <t>a4:09</t>
  </si>
  <si>
    <t>00:0f</t>
  </si>
  <si>
    <t>00:2e</t>
  </si>
  <si>
    <t>00:48</t>
  </si>
  <si>
    <t>00:62</t>
  </si>
  <si>
    <t>a5:01</t>
  </si>
  <si>
    <t>00:10</t>
  </si>
  <si>
    <t>00:2f</t>
  </si>
  <si>
    <t>00:49</t>
  </si>
  <si>
    <t>00:63</t>
  </si>
  <si>
    <t>70 GB</t>
  </si>
  <si>
    <t>af:03</t>
  </si>
  <si>
    <t>00:11</t>
  </si>
  <si>
    <t>00:30</t>
  </si>
  <si>
    <t>105 GB</t>
  </si>
  <si>
    <t>00:4a</t>
  </si>
  <si>
    <t>00:64</t>
  </si>
  <si>
    <t>af:04</t>
  </si>
  <si>
    <t>00:12</t>
  </si>
  <si>
    <t>00:31</t>
  </si>
  <si>
    <t>00:4b</t>
  </si>
  <si>
    <t>00:65</t>
  </si>
  <si>
    <t>af:05</t>
  </si>
  <si>
    <t>00:13</t>
  </si>
  <si>
    <t>25 GB</t>
  </si>
  <si>
    <t>00:32</t>
  </si>
  <si>
    <t>00:4c</t>
  </si>
  <si>
    <t>00:66</t>
  </si>
  <si>
    <t>145 GB</t>
  </si>
  <si>
    <t>a6:01</t>
  </si>
  <si>
    <t>00:14</t>
  </si>
  <si>
    <t>00:33</t>
  </si>
  <si>
    <t>00:4d</t>
  </si>
  <si>
    <t>00:67</t>
  </si>
  <si>
    <t>a5:02</t>
  </si>
  <si>
    <t>00:15</t>
  </si>
  <si>
    <t>655 GB</t>
  </si>
  <si>
    <t>00:34</t>
  </si>
  <si>
    <t>810 GB</t>
  </si>
  <si>
    <t>00:4e</t>
  </si>
  <si>
    <t>00:68</t>
  </si>
  <si>
    <t>a5:03</t>
  </si>
  <si>
    <t>00:16</t>
  </si>
  <si>
    <t>00:69</t>
  </si>
  <si>
    <t>a4:0a</t>
  </si>
  <si>
    <t>00:36</t>
  </si>
  <si>
    <t>00:50</t>
  </si>
  <si>
    <t>00:6a</t>
  </si>
  <si>
    <t>a4:0b</t>
  </si>
  <si>
    <t>00:18</t>
  </si>
  <si>
    <t>00:37</t>
  </si>
  <si>
    <t>1730 GB</t>
  </si>
  <si>
    <t>00:51</t>
  </si>
  <si>
    <t>525 GB</t>
  </si>
  <si>
    <t>00:6b</t>
  </si>
  <si>
    <t>a2:00</t>
  </si>
  <si>
    <t>200 GB</t>
  </si>
  <si>
    <t>00:19</t>
  </si>
  <si>
    <t>895 GB</t>
  </si>
  <si>
    <t>00:38</t>
  </si>
  <si>
    <t>1020 GB</t>
  </si>
  <si>
    <t>00:52</t>
  </si>
  <si>
    <t>295 GB</t>
  </si>
  <si>
    <t>00:6c</t>
  </si>
  <si>
    <t>a5:04</t>
  </si>
  <si>
    <t>00:1a</t>
  </si>
  <si>
    <t>01:02</t>
  </si>
  <si>
    <t>20 GB</t>
  </si>
  <si>
    <t>01:04</t>
  </si>
  <si>
    <t>00:6d</t>
  </si>
  <si>
    <t>250 GB</t>
  </si>
  <si>
    <t>af:06</t>
  </si>
  <si>
    <t>00:1b</t>
  </si>
  <si>
    <t>01:03</t>
  </si>
  <si>
    <t>01:05</t>
  </si>
  <si>
    <t>af:07</t>
  </si>
  <si>
    <t>00:1c</t>
  </si>
  <si>
    <t>00:6f</t>
  </si>
  <si>
    <t>af:08</t>
  </si>
  <si>
    <t>00:1d</t>
  </si>
  <si>
    <t>985 GB</t>
  </si>
  <si>
    <t>00:70</t>
  </si>
  <si>
    <t>440 GB</t>
  </si>
  <si>
    <t>a6:02</t>
  </si>
  <si>
    <t>00:1e</t>
  </si>
  <si>
    <t>00:71</t>
  </si>
  <si>
    <t>248 GB</t>
  </si>
  <si>
    <t>a3:00</t>
  </si>
  <si>
    <t>01:00</t>
  </si>
  <si>
    <t>00:7c</t>
  </si>
  <si>
    <t>a3:01</t>
  </si>
  <si>
    <t>01:01</t>
  </si>
  <si>
    <t>00:77</t>
  </si>
  <si>
    <t>a2:01</t>
  </si>
  <si>
    <t>00:78</t>
  </si>
  <si>
    <t>a4:0c</t>
  </si>
  <si>
    <t>00:79</t>
  </si>
  <si>
    <t>a2:02</t>
  </si>
  <si>
    <t>00:7a</t>
  </si>
  <si>
    <t>af:09</t>
  </si>
  <si>
    <t>00:7b</t>
  </si>
  <si>
    <t>af:0a</t>
  </si>
  <si>
    <t>01:06</t>
  </si>
  <si>
    <t>af:0b</t>
  </si>
  <si>
    <t>01:07</t>
  </si>
  <si>
    <t>a6:03</t>
  </si>
  <si>
    <t>a5:05</t>
  </si>
  <si>
    <t>a5:06</t>
  </si>
  <si>
    <t>a5:07</t>
  </si>
  <si>
    <t>a5:08</t>
  </si>
  <si>
    <t>a0:00</t>
  </si>
  <si>
    <t>a2:03</t>
  </si>
  <si>
    <t>a5:09</t>
  </si>
  <si>
    <t>a5:0a</t>
  </si>
  <si>
    <t>a5:0b</t>
  </si>
  <si>
    <t>a1:00</t>
  </si>
  <si>
    <t>420 GB</t>
  </si>
  <si>
    <t>a1:01</t>
  </si>
  <si>
    <t>a1:02</t>
  </si>
  <si>
    <t>a1:03</t>
  </si>
  <si>
    <t>a1:04</t>
  </si>
  <si>
    <t>435 GB</t>
  </si>
  <si>
    <t>a1:05</t>
  </si>
  <si>
    <t>af:0c</t>
  </si>
  <si>
    <t>af:0d</t>
  </si>
  <si>
    <t>a2:04</t>
  </si>
  <si>
    <t>a5:0c</t>
  </si>
  <si>
    <t>a5:0d</t>
  </si>
  <si>
    <t>a5:0e</t>
  </si>
  <si>
    <t>a0:01</t>
  </si>
  <si>
    <t>640 GB</t>
  </si>
  <si>
    <t>a0:02</t>
  </si>
  <si>
    <t>a1:06</t>
  </si>
  <si>
    <t>570 GB</t>
  </si>
  <si>
    <t>a4:0d</t>
  </si>
  <si>
    <t>af:0e</t>
  </si>
  <si>
    <t>af:0f</t>
  </si>
  <si>
    <t>af:10</t>
  </si>
  <si>
    <t>a6:04</t>
  </si>
  <si>
    <t>af:fe</t>
  </si>
  <si>
    <t>a1:0a</t>
  </si>
  <si>
    <t>a1:0b</t>
  </si>
  <si>
    <t>a1:0c</t>
  </si>
  <si>
    <t>a1:0d</t>
  </si>
  <si>
    <t>a1:0e</t>
  </si>
  <si>
    <t>a1:0f</t>
  </si>
  <si>
    <t>10:00</t>
  </si>
  <si>
    <t>10:1f</t>
  </si>
  <si>
    <t>21.5 GB</t>
  </si>
  <si>
    <t>10:39</t>
  </si>
  <si>
    <t>12.5 GB</t>
  </si>
  <si>
    <t>10:53</t>
  </si>
  <si>
    <t>10:72</t>
  </si>
  <si>
    <t>3.5 GB</t>
  </si>
  <si>
    <t>10:01</t>
  </si>
  <si>
    <t>10:20</t>
  </si>
  <si>
    <t>10:3a</t>
  </si>
  <si>
    <t>10:54</t>
  </si>
  <si>
    <t>10:73</t>
  </si>
  <si>
    <t>10:02</t>
  </si>
  <si>
    <t>10:21</t>
  </si>
  <si>
    <t>10:3b</t>
  </si>
  <si>
    <t>10:55</t>
  </si>
  <si>
    <t>8 GB</t>
  </si>
  <si>
    <t>10:74</t>
  </si>
  <si>
    <t>21 GB</t>
  </si>
  <si>
    <t>10:03</t>
  </si>
  <si>
    <t>7.5 GB</t>
  </si>
  <si>
    <t>10:22</t>
  </si>
  <si>
    <t>10:3c</t>
  </si>
  <si>
    <t>10:56</t>
  </si>
  <si>
    <t>10:75</t>
  </si>
  <si>
    <t>6.5 GB</t>
  </si>
  <si>
    <t>10:04</t>
  </si>
  <si>
    <t>5 GB</t>
  </si>
  <si>
    <t>10:23</t>
  </si>
  <si>
    <t>10:3d</t>
  </si>
  <si>
    <t>10:57</t>
  </si>
  <si>
    <t>11.5 GB</t>
  </si>
  <si>
    <t>10:76</t>
  </si>
  <si>
    <t>22 GB</t>
  </si>
  <si>
    <t>10:05</t>
  </si>
  <si>
    <t>10:24</t>
  </si>
  <si>
    <t>10:3e</t>
  </si>
  <si>
    <t>10:58</t>
  </si>
  <si>
    <t>10:06</t>
  </si>
  <si>
    <t>10:25</t>
  </si>
  <si>
    <t>10:3f</t>
  </si>
  <si>
    <t>10:59</t>
  </si>
  <si>
    <t>10:07</t>
  </si>
  <si>
    <t>11 GB</t>
  </si>
  <si>
    <t>10:26</t>
  </si>
  <si>
    <t>10:40</t>
  </si>
  <si>
    <t>10:5a</t>
  </si>
  <si>
    <t>10:08</t>
  </si>
  <si>
    <t>10:27</t>
  </si>
  <si>
    <t>10:41</t>
  </si>
  <si>
    <t>10:5b</t>
  </si>
  <si>
    <t>10:09</t>
  </si>
  <si>
    <t>10:28</t>
  </si>
  <si>
    <t>10:42</t>
  </si>
  <si>
    <t>10:5c</t>
  </si>
  <si>
    <t>13.5 GB</t>
  </si>
  <si>
    <t>10:0a</t>
  </si>
  <si>
    <t>4.5 GB</t>
  </si>
  <si>
    <t>10:29</t>
  </si>
  <si>
    <t>10:43</t>
  </si>
  <si>
    <t>10:5d</t>
  </si>
  <si>
    <t>10:0b</t>
  </si>
  <si>
    <t>10:2a</t>
  </si>
  <si>
    <t>10:44</t>
  </si>
  <si>
    <t>10:5e</t>
  </si>
  <si>
    <t>10:0c</t>
  </si>
  <si>
    <t>10:2b</t>
  </si>
  <si>
    <t>10:45</t>
  </si>
  <si>
    <t>10:5f</t>
  </si>
  <si>
    <t>10:0d</t>
  </si>
  <si>
    <t>10:2c</t>
  </si>
  <si>
    <t>10:46</t>
  </si>
  <si>
    <t>10:60</t>
  </si>
  <si>
    <t>10:0e</t>
  </si>
  <si>
    <t>10:2d</t>
  </si>
  <si>
    <t>10:47</t>
  </si>
  <si>
    <t>10:61</t>
  </si>
  <si>
    <t>10:0f</t>
  </si>
  <si>
    <t>10:2e</t>
  </si>
  <si>
    <t>10:48</t>
  </si>
  <si>
    <t>10:62</t>
  </si>
  <si>
    <t>10:10</t>
  </si>
  <si>
    <t>10:2f</t>
  </si>
  <si>
    <t>10:49</t>
  </si>
  <si>
    <t>10:63</t>
  </si>
  <si>
    <t>10:11</t>
  </si>
  <si>
    <t>10:30</t>
  </si>
  <si>
    <t>10:4a</t>
  </si>
  <si>
    <t>10:64</t>
  </si>
  <si>
    <t>4 GB</t>
  </si>
  <si>
    <t>10:12</t>
  </si>
  <si>
    <t>10:31</t>
  </si>
  <si>
    <t>10:4b</t>
  </si>
  <si>
    <t>10:65</t>
  </si>
  <si>
    <t>10:13</t>
  </si>
  <si>
    <t>2.5 GB</t>
  </si>
  <si>
    <t>10:32</t>
  </si>
  <si>
    <t>10:4c</t>
  </si>
  <si>
    <t>10:66</t>
  </si>
  <si>
    <t>14.5 GB</t>
  </si>
  <si>
    <t>10:14</t>
  </si>
  <si>
    <t>10:33</t>
  </si>
  <si>
    <t>10:4d</t>
  </si>
  <si>
    <t>10:67</t>
  </si>
  <si>
    <t>10:15</t>
  </si>
  <si>
    <t>131 GB</t>
  </si>
  <si>
    <t>10:34</t>
  </si>
  <si>
    <t>81 GB</t>
  </si>
  <si>
    <t>10:4e</t>
  </si>
  <si>
    <t>10:68</t>
  </si>
  <si>
    <t>10:69</t>
  </si>
  <si>
    <t>10:19</t>
  </si>
  <si>
    <t>631 GB</t>
  </si>
  <si>
    <t>10:36</t>
  </si>
  <si>
    <t>397 GB</t>
  </si>
  <si>
    <t>10:51</t>
  </si>
  <si>
    <t>57 GB</t>
  </si>
  <si>
    <t>10:6a</t>
  </si>
  <si>
    <t>10:1d</t>
  </si>
  <si>
    <t>197 GB</t>
  </si>
  <si>
    <t>10:38</t>
  </si>
  <si>
    <t>225 GB</t>
  </si>
  <si>
    <t>10:52</t>
  </si>
  <si>
    <t>33 GB</t>
  </si>
  <si>
    <t>10:6b</t>
  </si>
  <si>
    <t>11:00</t>
  </si>
  <si>
    <t>3 GB</t>
  </si>
  <si>
    <t>11:02</t>
  </si>
  <si>
    <t>11:04</t>
  </si>
  <si>
    <t>10:6c</t>
  </si>
  <si>
    <t>11:01</t>
  </si>
  <si>
    <t>11:03</t>
  </si>
  <si>
    <t>11:05</t>
  </si>
  <si>
    <t>10:6d</t>
  </si>
  <si>
    <t>10:70</t>
  </si>
  <si>
    <t>85 GB</t>
  </si>
  <si>
    <t>10:71</t>
  </si>
  <si>
    <t>24 GB</t>
  </si>
  <si>
    <t>10:7c</t>
  </si>
  <si>
    <t>10:7d</t>
  </si>
  <si>
    <t>10:7e</t>
  </si>
  <si>
    <t>10:7f</t>
  </si>
  <si>
    <t>10:80</t>
  </si>
  <si>
    <t>11:06</t>
  </si>
  <si>
    <t>11:07</t>
  </si>
  <si>
    <t>0f:00</t>
  </si>
  <si>
    <t>0.2 GB</t>
  </si>
  <si>
    <t>0f:0f</t>
  </si>
  <si>
    <t>0f:1e</t>
  </si>
  <si>
    <t>0f:2d</t>
  </si>
  <si>
    <t>0f:3f</t>
  </si>
  <si>
    <t>0f:01</t>
  </si>
  <si>
    <t>0f:10</t>
  </si>
  <si>
    <t>0f:1f</t>
  </si>
  <si>
    <t>0f:2e</t>
  </si>
  <si>
    <t>0f:40</t>
  </si>
  <si>
    <t>0f:02</t>
  </si>
  <si>
    <t>0f:11</t>
  </si>
  <si>
    <t>0f:20</t>
  </si>
  <si>
    <t>0f:2f</t>
  </si>
  <si>
    <t>0f:41</t>
  </si>
  <si>
    <t>0f:03</t>
  </si>
  <si>
    <t>0f:12</t>
  </si>
  <si>
    <t>0f:21</t>
  </si>
  <si>
    <t>0f:30</t>
  </si>
  <si>
    <t>0f:04</t>
  </si>
  <si>
    <t>0f:13</t>
  </si>
  <si>
    <t>0f:22</t>
  </si>
  <si>
    <t>0f:31</t>
  </si>
  <si>
    <t>0f:05</t>
  </si>
  <si>
    <t>0f:14</t>
  </si>
  <si>
    <t>0f:23</t>
  </si>
  <si>
    <t>0f:32</t>
  </si>
  <si>
    <t>0f:06</t>
  </si>
  <si>
    <t>0f:15</t>
  </si>
  <si>
    <t>0f:24</t>
  </si>
  <si>
    <t>0f:33</t>
  </si>
  <si>
    <t>0f:07</t>
  </si>
  <si>
    <t>0f:16</t>
  </si>
  <si>
    <t>0f:25</t>
  </si>
  <si>
    <t>0f:34</t>
  </si>
  <si>
    <t>0f:08</t>
  </si>
  <si>
    <t>0f:17</t>
  </si>
  <si>
    <t>0f:26</t>
  </si>
  <si>
    <t>0f:35</t>
  </si>
  <si>
    <t>0f:09</t>
  </si>
  <si>
    <t>0f:18</t>
  </si>
  <si>
    <t>0f:27</t>
  </si>
  <si>
    <t>0f:36</t>
  </si>
  <si>
    <t>0f:0a</t>
  </si>
  <si>
    <t>0f:19</t>
  </si>
  <si>
    <t>0f:28</t>
  </si>
  <si>
    <t>0f:37</t>
  </si>
  <si>
    <t>0f:0b</t>
  </si>
  <si>
    <t>0f:1a</t>
  </si>
  <si>
    <t>0f:29</t>
  </si>
  <si>
    <t>0f:38</t>
  </si>
  <si>
    <t>0f:0c</t>
  </si>
  <si>
    <t>0f:1b</t>
  </si>
  <si>
    <t>0f:2a</t>
  </si>
  <si>
    <t>0f:39</t>
  </si>
  <si>
    <t>0f:0d</t>
  </si>
  <si>
    <t>0f:1c</t>
  </si>
  <si>
    <t>0f:2b</t>
  </si>
  <si>
    <t>0f:3a</t>
  </si>
  <si>
    <t>0f:0e</t>
  </si>
  <si>
    <t>0f:1d</t>
  </si>
  <si>
    <t>0f:2c</t>
  </si>
  <si>
    <t>0f:3b</t>
  </si>
  <si>
    <t>0f:3c</t>
  </si>
  <si>
    <t>0f:3d</t>
  </si>
  <si>
    <t>0f:3e</t>
  </si>
  <si>
    <t>0f:42</t>
  </si>
  <si>
    <t>0f:43</t>
  </si>
  <si>
    <t>0f:44</t>
  </si>
  <si>
    <t>1f:00</t>
  </si>
  <si>
    <t>1.5 GB</t>
  </si>
  <si>
    <t>1f:05</t>
  </si>
  <si>
    <t>1f:0a</t>
  </si>
  <si>
    <t>1f:0f</t>
  </si>
  <si>
    <t>1f:15</t>
  </si>
  <si>
    <t>1f:01</t>
  </si>
  <si>
    <t>1f:06</t>
  </si>
  <si>
    <t>1f:0b</t>
  </si>
  <si>
    <t>1f:10</t>
  </si>
  <si>
    <t>1f:16</t>
  </si>
  <si>
    <t>1f:02</t>
  </si>
  <si>
    <t>1f:07</t>
  </si>
  <si>
    <t>1f:0c</t>
  </si>
  <si>
    <t>1f:11</t>
  </si>
  <si>
    <t>1f:17</t>
  </si>
  <si>
    <t>1f:03</t>
  </si>
  <si>
    <t>1f:08</t>
  </si>
  <si>
    <t>1f:0d</t>
  </si>
  <si>
    <t>1f:12</t>
  </si>
  <si>
    <t>1f:1c</t>
  </si>
  <si>
    <t>1f:04</t>
  </si>
  <si>
    <t>1f:09</t>
  </si>
  <si>
    <t>1f:0e</t>
  </si>
  <si>
    <t>1f:13</t>
  </si>
  <si>
    <t>1f:14</t>
  </si>
  <si>
    <t>1f:1b</t>
  </si>
  <si>
    <t>유가</t>
  </si>
  <si>
    <t>device</t>
    <phoneticPr fontId="1" type="noConversion"/>
  </si>
  <si>
    <t>SIZE (KB)</t>
    <phoneticPr fontId="1" type="noConversion"/>
  </si>
  <si>
    <t>SIZE (GB)</t>
    <phoneticPr fontId="1" type="noConversion"/>
  </si>
  <si>
    <t>TOT lun</t>
    <phoneticPr fontId="1" type="noConversion"/>
  </si>
  <si>
    <t>hitachi_vsp0_0039</t>
  </si>
  <si>
    <t>sdb</t>
  </si>
  <si>
    <t>hitachi_vsp0_003c</t>
  </si>
  <si>
    <t>sdh</t>
  </si>
  <si>
    <t>hitachi_vsp0_0f1e</t>
  </si>
  <si>
    <t>sde</t>
  </si>
  <si>
    <t>hitachi_vsp0_0f1f</t>
  </si>
  <si>
    <t>sdf</t>
  </si>
  <si>
    <t>hitachi_vsp0_0f20</t>
  </si>
  <si>
    <t>sdg</t>
  </si>
  <si>
    <t>hitachi_vsp0_1039</t>
  </si>
  <si>
    <t>sdc</t>
  </si>
  <si>
    <t>hitachi_vsp0_103c</t>
  </si>
  <si>
    <t>sdi</t>
  </si>
  <si>
    <t>hitachi_vsp0_003a</t>
  </si>
  <si>
    <t>hitachi_vsp0_103a</t>
  </si>
  <si>
    <t>hitachi_vsp0_003b</t>
  </si>
  <si>
    <t>hitachi_vsp0_103b</t>
  </si>
  <si>
    <t>hitachi_vsp0_003d</t>
  </si>
  <si>
    <t>hitachi_vsp0_003f</t>
  </si>
  <si>
    <t>hitachi_vsp0_0040</t>
  </si>
  <si>
    <t>hitachi_vsp0_0f21</t>
  </si>
  <si>
    <t>hitachi_vsp0_0f22</t>
  </si>
  <si>
    <t>hitachi_vsp0_0f23</t>
  </si>
  <si>
    <t>hitachi_vsp0_103d</t>
  </si>
  <si>
    <t>hitachi_vsp0_103f</t>
  </si>
  <si>
    <t>sdj</t>
  </si>
  <si>
    <t>hitachi_vsp0_1040</t>
  </si>
  <si>
    <t>sdk</t>
  </si>
  <si>
    <t>hitachi_vsp0_003e</t>
  </si>
  <si>
    <t>hitachi_vsp0_103e</t>
  </si>
  <si>
    <t>hitachi_vsp0_0041</t>
  </si>
  <si>
    <t>hitachi_vsp0_0043</t>
  </si>
  <si>
    <t>hitachi_vsp0_0044</t>
  </si>
  <si>
    <t>hitachi_vsp0_0045</t>
  </si>
  <si>
    <t>hitachi_vsp0_0f24</t>
  </si>
  <si>
    <t>hitachi_vsp0_0f25</t>
  </si>
  <si>
    <t>hitachi_vsp0_0f26</t>
  </si>
  <si>
    <t>hitachi_vsp0_1041</t>
  </si>
  <si>
    <t>hitachi_vsp0_1043</t>
  </si>
  <si>
    <t>hitachi_vsp0_1044</t>
  </si>
  <si>
    <t>sdl</t>
  </si>
  <si>
    <t>hitachi_vsp0_1045</t>
  </si>
  <si>
    <t>sdm</t>
  </si>
  <si>
    <t>hitachi_vsp0_0042</t>
  </si>
  <si>
    <t>hitachi_vsp0_1042</t>
  </si>
  <si>
    <t>hitachi_vsp0_0046</t>
  </si>
  <si>
    <t>hitachi_vsp0_0049</t>
  </si>
  <si>
    <t>hitachi_vsp0_004a</t>
  </si>
  <si>
    <t>hitachi_vsp0_004b</t>
  </si>
  <si>
    <t>hitachi_vsp0_0f27</t>
  </si>
  <si>
    <t>hitachi_vsp0_0f28</t>
  </si>
  <si>
    <t>hitachi_vsp0_0f29</t>
  </si>
  <si>
    <t>hitachi_vsp0_1046</t>
  </si>
  <si>
    <t>hitachi_vsp0_1049</t>
  </si>
  <si>
    <t>hitachi_vsp0_104a</t>
  </si>
  <si>
    <t>hitachi_vsp0_104b</t>
  </si>
  <si>
    <t>hitachi_vsp0_0047</t>
  </si>
  <si>
    <t>hitachi_vsp0_1047</t>
  </si>
  <si>
    <t>hitachi_vsp0_0048</t>
  </si>
  <si>
    <t>hitachi_vsp0_1048</t>
  </si>
  <si>
    <t>hitachi_vsp0_004c</t>
  </si>
  <si>
    <t>hitachi_vsp0_004e</t>
  </si>
  <si>
    <t>hitachi_vsp0_0050</t>
  </si>
  <si>
    <t>hitachi_vsp0_0051</t>
  </si>
  <si>
    <t>hitachi_vsp0_0052</t>
  </si>
  <si>
    <t>hitachi_vsp0_0104</t>
  </si>
  <si>
    <t>hitachi_vsp0_0105</t>
  </si>
  <si>
    <t>sdn</t>
  </si>
  <si>
    <t>hitachi_vsp0_0f2a</t>
  </si>
  <si>
    <t>hitachi_vsp0_0f2b</t>
  </si>
  <si>
    <t>hitachi_vsp0_0f2c</t>
  </si>
  <si>
    <t>hitachi_vsp0_104c</t>
  </si>
  <si>
    <t>sdd</t>
  </si>
  <si>
    <t>hitachi_vsp0_104e</t>
  </si>
  <si>
    <t>sdo</t>
  </si>
  <si>
    <t>hitachi_vsp0_1051</t>
  </si>
  <si>
    <t>sdq</t>
  </si>
  <si>
    <t>hitachi_vsp0_1052</t>
  </si>
  <si>
    <t>sdr</t>
  </si>
  <si>
    <t>hitachi_vsp0_1104</t>
  </si>
  <si>
    <t>sdp</t>
  </si>
  <si>
    <t>hitachi_vsp0_1105</t>
  </si>
  <si>
    <t>sds</t>
  </si>
  <si>
    <t>hitachi_vsp0_004d</t>
  </si>
  <si>
    <t>hitachi_vsp0_104d</t>
  </si>
  <si>
    <t>hitachi_vsp0_0066</t>
  </si>
  <si>
    <t>hitachi_vsp0_0068</t>
  </si>
  <si>
    <t>hitachi_vsp0_0069</t>
  </si>
  <si>
    <t>hitachi_vsp0_006a</t>
  </si>
  <si>
    <t>hitachi_vsp0_0f39</t>
  </si>
  <si>
    <t>hitachi_vsp0_0f3a</t>
  </si>
  <si>
    <t>hitachi_vsp0_0f3b</t>
  </si>
  <si>
    <t>hitachi_vsp0_1066</t>
  </si>
  <si>
    <t>hitachi_vsp0_1068</t>
  </si>
  <si>
    <t>hitachi_vsp0_1069</t>
  </si>
  <si>
    <t>hitachi_vsp0_106a</t>
  </si>
  <si>
    <t>hitachi_vsp0_0067</t>
  </si>
  <si>
    <t>hitachi_vsp0_1067</t>
  </si>
  <si>
    <t>hitachi_vsp0_0057</t>
  </si>
  <si>
    <t>hitachi_vsp0_0059</t>
  </si>
  <si>
    <t>hitachi_vsp0_005a</t>
  </si>
  <si>
    <t>hitachi_vsp0_005b</t>
  </si>
  <si>
    <t>hitachi_vsp0_0f30</t>
  </si>
  <si>
    <t>hitachi_vsp0_0f31</t>
  </si>
  <si>
    <t>hitachi_vsp0_0f32</t>
  </si>
  <si>
    <t>hitachi_vsp0_1057</t>
  </si>
  <si>
    <t>hitachi_vsp0_1059</t>
  </si>
  <si>
    <t>hitachi_vsp0_105a</t>
  </si>
  <si>
    <t>hitachi_vsp0_105b</t>
  </si>
  <si>
    <t>hitachi_vsp0_0058</t>
  </si>
  <si>
    <t>hitachi_vsp0_1058</t>
  </si>
  <si>
    <t>hitachi_vsp0_0077</t>
  </si>
  <si>
    <t>hitachi_vsp0_0079</t>
  </si>
  <si>
    <t>hitachi_vsp0_007a</t>
  </si>
  <si>
    <t>hitachi_vsp0_007b</t>
  </si>
  <si>
    <t>hitachi_vsp0_0f42</t>
  </si>
  <si>
    <t>hitachi_vsp0_0f43</t>
  </si>
  <si>
    <t>hitachi_vsp0_0f44</t>
  </si>
  <si>
    <t>hitachi_vsp0_107c</t>
  </si>
  <si>
    <t>hitachi_vsp0_107e</t>
  </si>
  <si>
    <t>hitachi_vsp0_107f</t>
  </si>
  <si>
    <t>hitachi_vsp0_1080</t>
  </si>
  <si>
    <t>hitachi_vsp0_0078</t>
  </si>
  <si>
    <t>hitachi_vsp0_107d</t>
  </si>
  <si>
    <t>hitachi_vsp0_005c</t>
  </si>
  <si>
    <t>hitachi_vsp0_005e</t>
  </si>
  <si>
    <t>hitachi_vsp0_005f</t>
  </si>
  <si>
    <t>hitachi_vsp0_0060</t>
  </si>
  <si>
    <t>hitachi_vsp0_007c</t>
  </si>
  <si>
    <t>hitachi_vsp0_0f33</t>
  </si>
  <si>
    <t>hitachi_vsp0_0f34</t>
  </si>
  <si>
    <t>hitachi_vsp0_0f35</t>
  </si>
  <si>
    <t>hitachi_vsp0_105c</t>
  </si>
  <si>
    <t>hitachi_vsp0_105e</t>
  </si>
  <si>
    <t>hitachi_vsp0_105f</t>
  </si>
  <si>
    <t>hitachi_vsp0_1060</t>
  </si>
  <si>
    <t>hitachi_vsp0_005d</t>
  </si>
  <si>
    <t>hitachi_vsp0_105d</t>
  </si>
  <si>
    <t>hitachi_vsp0_0061</t>
  </si>
  <si>
    <t>hitachi_vsp0_0063</t>
  </si>
  <si>
    <t>hitachi_vsp0_0064</t>
  </si>
  <si>
    <t>hitachi_vsp0_0065</t>
  </si>
  <si>
    <t>hitachi_vsp0_0f36</t>
  </si>
  <si>
    <t>hitachi_vsp0_0f37</t>
  </si>
  <si>
    <t>hitachi_vsp0_0f38</t>
  </si>
  <si>
    <t>hitachi_vsp0_1061</t>
  </si>
  <si>
    <t>hitachi_vsp0_1063</t>
  </si>
  <si>
    <t>hitachi_vsp0_1064</t>
  </si>
  <si>
    <t>hitachi_vsp0_1065</t>
  </si>
  <si>
    <t>hitachi_vsp0_0062</t>
  </si>
  <si>
    <t>hitachi_vsp0_1062</t>
  </si>
  <si>
    <t>hitachi_vsp0_006b</t>
  </si>
  <si>
    <t>hitachi_vsp0_006d</t>
  </si>
  <si>
    <t>hitachi_vsp0_006f</t>
  </si>
  <si>
    <t>hitachi_vsp0_0070</t>
  </si>
  <si>
    <t>hitachi_vsp0_0071</t>
  </si>
  <si>
    <t>hitachi_vsp0_0106</t>
  </si>
  <si>
    <t>hitachi_vsp0_0107</t>
  </si>
  <si>
    <t>hitachi_vsp0_0f3c</t>
  </si>
  <si>
    <t>hitachi_vsp0_0f3d</t>
  </si>
  <si>
    <t>hitachi_vsp0_0f3e</t>
  </si>
  <si>
    <t>hitachi_vsp0_106b</t>
  </si>
  <si>
    <t>hitachi_vsp0_106d</t>
  </si>
  <si>
    <t>hitachi_vsp0_1070</t>
  </si>
  <si>
    <t>hitachi_vsp0_1071</t>
  </si>
  <si>
    <t>hitachi_vsp0_1106</t>
  </si>
  <si>
    <t>hitachi_vsp0_1107</t>
  </si>
  <si>
    <t>hitachi_vsp0_006c</t>
  </si>
  <si>
    <t>hitachi_vsp0_106c</t>
  </si>
  <si>
    <t>hitachi_vsp0_0053</t>
  </si>
  <si>
    <t>hitachi_vsp0_0055</t>
  </si>
  <si>
    <t>hitachi_vsp0_0056</t>
  </si>
  <si>
    <t>hitachi_vsp0_0f2d</t>
  </si>
  <si>
    <t>hitachi_vsp0_0f2e</t>
  </si>
  <si>
    <t>hitachi_vsp0_0f2f</t>
  </si>
  <si>
    <t>hitachi_vsp0_1053</t>
  </si>
  <si>
    <t>hitachi_vsp0_1055</t>
  </si>
  <si>
    <t>hitachi_vsp0_1056</t>
  </si>
  <si>
    <t>hitachi_vsp0_0054</t>
  </si>
  <si>
    <t>hitachi_vsp0_1054</t>
  </si>
  <si>
    <t>hitachi_vsp0_0072</t>
  </si>
  <si>
    <t>hitachi_vsp0_0073</t>
  </si>
  <si>
    <t>hitachi_vsp0_0074</t>
  </si>
  <si>
    <t>hitachi_vsp0_0075</t>
  </si>
  <si>
    <t>hitachi_vsp0_0f3f</t>
  </si>
  <si>
    <t>hitachi_vsp0_0f40</t>
  </si>
  <si>
    <t>hitachi_vsp0_0f41</t>
  </si>
  <si>
    <t>hitachi_vsp0_1072</t>
  </si>
  <si>
    <t>hitachi_vsp0_1073</t>
  </si>
  <si>
    <t>hitachi_vsp0_1074</t>
  </si>
  <si>
    <t>hitachi_vsp0_1075</t>
  </si>
  <si>
    <t>hitachi_vsp0_001f</t>
  </si>
  <si>
    <t>hitachi_vsp0_0022</t>
  </si>
  <si>
    <t>hitachi_vsp0_0f0f</t>
  </si>
  <si>
    <t>hitachi_vsp0_0f10</t>
  </si>
  <si>
    <t>hitachi_vsp0_0f11</t>
  </si>
  <si>
    <t>hitachi_vsp0_101f</t>
  </si>
  <si>
    <t>hitachi_vsp0_1022</t>
  </si>
  <si>
    <t>hitachi_vsp0_0020</t>
  </si>
  <si>
    <t>hitachi_vsp0_1020</t>
  </si>
  <si>
    <t>hitachi_vsp0_0021</t>
  </si>
  <si>
    <t>hitachi_vsp0_1021</t>
  </si>
  <si>
    <t>hitachi_vsp0_0023</t>
  </si>
  <si>
    <t>hitachi_vsp0_0025</t>
  </si>
  <si>
    <t>hitachi_vsp0_0026</t>
  </si>
  <si>
    <t>hitachi_vsp0_0f12</t>
  </si>
  <si>
    <t>hitachi_vsp0_0f13</t>
  </si>
  <si>
    <t>hitachi_vsp0_0f14</t>
  </si>
  <si>
    <t>hitachi_vsp0_1023</t>
  </si>
  <si>
    <t>hitachi_vsp0_1025</t>
  </si>
  <si>
    <t>hitachi_vsp0_1026</t>
  </si>
  <si>
    <t>hitachi_vsp0_0024</t>
  </si>
  <si>
    <t>hitachi_vsp0_1024</t>
  </si>
  <si>
    <t>hitachi_vsp0_0027</t>
  </si>
  <si>
    <t>hitachi_vsp0_0029</t>
  </si>
  <si>
    <t>hitachi_vsp0_002a</t>
  </si>
  <si>
    <t>hitachi_vsp0_002b</t>
  </si>
  <si>
    <t>hitachi_vsp0_0f15</t>
  </si>
  <si>
    <t>hitachi_vsp0_0f16</t>
  </si>
  <si>
    <t>hitachi_vsp0_0f17</t>
  </si>
  <si>
    <t>hitachi_vsp0_1027</t>
  </si>
  <si>
    <t>hitachi_vsp0_1029</t>
  </si>
  <si>
    <t>hitachi_vsp0_102a</t>
  </si>
  <si>
    <t>hitachi_vsp0_102b</t>
  </si>
  <si>
    <t>hitachi_vsp0_0028</t>
  </si>
  <si>
    <t>hitachi_vsp0_1028</t>
  </si>
  <si>
    <t>hitachi_vsp0_002c</t>
  </si>
  <si>
    <t>hitachi_vsp0_002f</t>
  </si>
  <si>
    <t>hitachi_vsp0_0030</t>
  </si>
  <si>
    <t>hitachi_vsp0_0031</t>
  </si>
  <si>
    <t>hitachi_vsp0_0f18</t>
  </si>
  <si>
    <t>hitachi_vsp0_0f19</t>
  </si>
  <si>
    <t>hitachi_vsp0_0f1a</t>
  </si>
  <si>
    <t>hitachi_vsp0_102c</t>
  </si>
  <si>
    <t>hitachi_vsp0_102f</t>
  </si>
  <si>
    <t>hitachi_vsp0_1030</t>
  </si>
  <si>
    <t>hitachi_vsp0_1031</t>
  </si>
  <si>
    <t>hitachi_vsp0_002d</t>
  </si>
  <si>
    <t>hitachi_vsp0_102d</t>
  </si>
  <si>
    <t>hitachi_vsp0_002e</t>
  </si>
  <si>
    <t>hitachi_vsp0_102e</t>
  </si>
  <si>
    <t>hitachi_vsp0_0032</t>
  </si>
  <si>
    <t>hitachi_vsp0_0034</t>
  </si>
  <si>
    <t>hitachi_vsp0_0036</t>
  </si>
  <si>
    <t>hitachi_vsp0_0037</t>
  </si>
  <si>
    <t>hitachi_vsp0_0038</t>
  </si>
  <si>
    <t>hitachi_vsp0_0102</t>
  </si>
  <si>
    <t>hitachi_vsp0_0103</t>
  </si>
  <si>
    <t>hitachi_vsp0_0f1b</t>
  </si>
  <si>
    <t>hitachi_vsp0_0f1c</t>
  </si>
  <si>
    <t>hitachi_vsp0_0f1d</t>
  </si>
  <si>
    <t>hitachi_vsp0_1032</t>
  </si>
  <si>
    <t>hitachi_vsp0_1034</t>
  </si>
  <si>
    <t>hitachi_vsp0_1036</t>
  </si>
  <si>
    <t>hitachi_vsp0_1038</t>
  </si>
  <si>
    <t>hitachi_vsp0_1102</t>
  </si>
  <si>
    <t>hitachi_vsp0_1103</t>
  </si>
  <si>
    <t>hitachi_vsp0_0033</t>
  </si>
  <si>
    <t>hitachi_vsp0_1033</t>
  </si>
  <si>
    <t>hitachi_vsp0_0000</t>
  </si>
  <si>
    <t>hitachi_vsp0_0003</t>
  </si>
  <si>
    <t>hitachi_vsp0_0f00</t>
  </si>
  <si>
    <t>hitachi_vsp0_0f01</t>
  </si>
  <si>
    <t>hitachi_vsp0_0f02</t>
  </si>
  <si>
    <t>hitachi_vsp0_1000</t>
  </si>
  <si>
    <t>hitachi_vsp0_1003</t>
  </si>
  <si>
    <t>hitachi_vsp0_0001</t>
  </si>
  <si>
    <t>hitachi_vsp0_1001</t>
  </si>
  <si>
    <t>hitachi_vsp0_0002</t>
  </si>
  <si>
    <t>hitachi_vsp0_1002</t>
  </si>
  <si>
    <t>hitachi_vsp0_0004</t>
  </si>
  <si>
    <t>hitachi_vsp0_0006</t>
  </si>
  <si>
    <t>hitachi_vsp0_0007</t>
  </si>
  <si>
    <t>hitachi_vsp0_0f03</t>
  </si>
  <si>
    <t>hitachi_vsp0_0f04</t>
  </si>
  <si>
    <t>hitachi_vsp0_0f05</t>
  </si>
  <si>
    <t>hitachi_vsp0_1004</t>
  </si>
  <si>
    <t>hitachi_vsp0_1006</t>
  </si>
  <si>
    <t>hitachi_vsp0_1007</t>
  </si>
  <si>
    <t>hitachi_vsp0_0005</t>
  </si>
  <si>
    <t>hitachi_vsp0_1005</t>
  </si>
  <si>
    <t>hitachi_vsp0_0008</t>
  </si>
  <si>
    <t>hitachi_vsp0_000a</t>
  </si>
  <si>
    <t>hitachi_vsp0_000b</t>
  </si>
  <si>
    <t>hitachi_vsp0_000c</t>
  </si>
  <si>
    <t>hitachi_vsp0_0f06</t>
  </si>
  <si>
    <t>hitachi_vsp0_0f07</t>
  </si>
  <si>
    <t>hitachi_vsp0_0f08</t>
  </si>
  <si>
    <t>hitachi_vsp0_1008</t>
  </si>
  <si>
    <t>hitachi_vsp0_100a</t>
  </si>
  <si>
    <t>hitachi_vsp0_100b</t>
  </si>
  <si>
    <t>hitachi_vsp0_100c</t>
  </si>
  <si>
    <t>hitachi_vsp0_0009</t>
  </si>
  <si>
    <t>hitachi_vsp0_1009</t>
  </si>
  <si>
    <t>hitachi_vsp0_000d</t>
  </si>
  <si>
    <t>hitachi_vsp0_0010</t>
  </si>
  <si>
    <t>hitachi_vsp0_0011</t>
  </si>
  <si>
    <t>hitachi_vsp0_0012</t>
  </si>
  <si>
    <t>hitachi_vsp0_0f09</t>
  </si>
  <si>
    <t>hitachi_vsp0_0f0a</t>
  </si>
  <si>
    <t>hitachi_vsp0_0f0b</t>
  </si>
  <si>
    <t>hitachi_vsp0_100d</t>
  </si>
  <si>
    <t>hitachi_vsp0_1010</t>
  </si>
  <si>
    <t>hitachi_vsp0_1011</t>
  </si>
  <si>
    <t>hitachi_vsp0_1012</t>
  </si>
  <si>
    <t>hitachi_vsp0_000e</t>
  </si>
  <si>
    <t>hitachi_vsp0_100e</t>
  </si>
  <si>
    <t>hitachi_vsp0_000f</t>
  </si>
  <si>
    <t>hitachi_vsp0_100f</t>
  </si>
  <si>
    <t>hitachi_vsp0_0013</t>
  </si>
  <si>
    <t>hitachi_vsp0_0015</t>
  </si>
  <si>
    <t>hitachi_vsp0_0016</t>
  </si>
  <si>
    <t>hitachi_vsp0_0018</t>
  </si>
  <si>
    <t>hitachi_vsp0_0019</t>
  </si>
  <si>
    <t>hitachi_vsp0_001a</t>
  </si>
  <si>
    <t>hitachi_vsp0_001b</t>
  </si>
  <si>
    <t>hitachi_vsp0_001c</t>
  </si>
  <si>
    <t>hitachi_vsp0_001d</t>
  </si>
  <si>
    <t>hitachi_vsp0_001e</t>
  </si>
  <si>
    <t>hitachi_vsp0_0100</t>
  </si>
  <si>
    <t>hitachi_vsp0_0101</t>
  </si>
  <si>
    <t>hitachi_vsp0_0f0c</t>
  </si>
  <si>
    <t>hitachi_vsp0_0f0d</t>
  </si>
  <si>
    <t>hitachi_vsp0_0f0e</t>
  </si>
  <si>
    <t>hitachi_vsp0_1013</t>
  </si>
  <si>
    <t>hitachi_vsp0_1015</t>
  </si>
  <si>
    <t>sdt</t>
  </si>
  <si>
    <t>hitachi_vsp0_1019</t>
  </si>
  <si>
    <t>sdv</t>
  </si>
  <si>
    <t>hitachi_vsp0_101d</t>
  </si>
  <si>
    <t>sdw</t>
  </si>
  <si>
    <t>hitachi_vsp0_1100</t>
  </si>
  <si>
    <t>sdu</t>
  </si>
  <si>
    <t>hitachi_vsp0_1101</t>
  </si>
  <si>
    <t>sdx</t>
  </si>
  <si>
    <t>hitachi_vsp0_0014</t>
  </si>
  <si>
    <t>hitachi_vsp0_1014</t>
  </si>
  <si>
    <t>DR_VSP_CL1_1A</t>
  </si>
  <si>
    <t>50:06:0e:80:16:62:21:00</t>
  </si>
  <si>
    <t>DR_VSP_CL1_1B</t>
  </si>
  <si>
    <t>50:06:0e:80:16:62:21:01</t>
  </si>
  <si>
    <t>DR_VSP_CL1_1C</t>
  </si>
  <si>
    <t>50:06:0e:80:16:62:21:02</t>
  </si>
  <si>
    <t>DR_VSP_CL1_1D</t>
  </si>
  <si>
    <t>50:06:0e:80:16:62:21:03</t>
  </si>
  <si>
    <t>DR_VSP_CL1_3A</t>
  </si>
  <si>
    <t>50:06:0e:80:16:62:21:20</t>
  </si>
  <si>
    <t>DR_VSP_CL1_3B</t>
  </si>
  <si>
    <t>50:06:0e:80:16:62:21:21</t>
  </si>
  <si>
    <t>DR_VSP_CL1_3C</t>
  </si>
  <si>
    <t>50:06:0e:80:16:62:21:22</t>
  </si>
  <si>
    <t>DR_VSP_CL1_3D</t>
  </si>
  <si>
    <t>50:06:0e:80:16:62:21:23</t>
  </si>
  <si>
    <t>DR_VSP_CL1_5A</t>
  </si>
  <si>
    <t>50:06:0e:80:16:62:21:40</t>
  </si>
  <si>
    <t>DR_VSP_CL1_5B</t>
  </si>
  <si>
    <t>50:06:0e:80:16:62:21:41</t>
  </si>
  <si>
    <t>DR_VSP_CL1_5C</t>
  </si>
  <si>
    <t>50:06:0e:80:16:62:21:42</t>
  </si>
  <si>
    <t>DR_VSP_CL1_5D</t>
  </si>
  <si>
    <t>50:06:0e:80:16:62:21:43</t>
  </si>
  <si>
    <t>DR_VSP_CL1_7A</t>
  </si>
  <si>
    <t>50:06:0e:80:16:62:21:60</t>
  </si>
  <si>
    <t>DR_VSP_CL1_7B</t>
  </si>
  <si>
    <t>50:06:0e:80:16:62:21:61</t>
  </si>
  <si>
    <t>DR_VSP_CL1_7C</t>
  </si>
  <si>
    <t>50:06:0e:80:16:62:21:62</t>
  </si>
  <si>
    <t>DR_VSP_CL1_7D</t>
  </si>
  <si>
    <t>50:06:0e:80:16:62:21:63</t>
  </si>
  <si>
    <t>DR_VSP_PCS_CL1_1E</t>
  </si>
  <si>
    <t>50:06:0e:80:16:62:21:04</t>
  </si>
  <si>
    <t>DR_VSP_PCS_CL1_3E</t>
  </si>
  <si>
    <t>50:06:0e:80:16:62:21:24</t>
  </si>
  <si>
    <t>ESX003_vmhba2</t>
  </si>
  <si>
    <t>10:00:d8:9d:67:f2:1a:49</t>
  </si>
  <si>
    <t>ESX004_vmhba2</t>
  </si>
  <si>
    <t>10:00:38:ea:a7:d3:e1:31</t>
  </si>
  <si>
    <t>ESX042_vmhba2</t>
  </si>
  <si>
    <t>10:00:d8:9d:67:f2:08:a1</t>
  </si>
  <si>
    <t>ESX043_vmhba2</t>
  </si>
  <si>
    <t>10:00:d8:9d:67:f1:f5:01</t>
  </si>
  <si>
    <t>ESX044_vmhba2</t>
  </si>
  <si>
    <t>10:00:38:ea:a7:d3:d3:71</t>
  </si>
  <si>
    <t>ESX045_vmhba2</t>
  </si>
  <si>
    <t>10:00:38:ea:a7:d3:d0:91</t>
  </si>
  <si>
    <t>ESX046_vmhba2</t>
  </si>
  <si>
    <t>10:00:d8:9d:67:f2:0a:59</t>
  </si>
  <si>
    <t>ESX047_vmhba2</t>
  </si>
  <si>
    <t>10:00:d8:9d:67:f2:19:09</t>
  </si>
  <si>
    <t>ESX048_vmhba2</t>
  </si>
  <si>
    <t>10:00:d8:9d:67:f2:0c:99</t>
  </si>
  <si>
    <t>ESX049_vmhba2</t>
  </si>
  <si>
    <t>10:00:d8:9d:67:f2:19:a1</t>
  </si>
  <si>
    <t>ESX050_vmhba2</t>
  </si>
  <si>
    <t>10:00:38:ea:a7:d3:d2:a9</t>
  </si>
  <si>
    <t>ESX051_vmhba2</t>
  </si>
  <si>
    <t>10:00:d8:9d:67:f2:0c:59</t>
  </si>
  <si>
    <t>ESX052_vmhba2</t>
  </si>
  <si>
    <t>10:00:d8:9d:67:f2:0d:21</t>
  </si>
  <si>
    <t>ESX053_vmhba2</t>
  </si>
  <si>
    <t>10:00:d8:9d:67:f2:0b:89</t>
  </si>
  <si>
    <t>ESX054_vmhba2</t>
  </si>
  <si>
    <t>10:00:d8:9d:67:f2:0c:89</t>
  </si>
  <si>
    <t>ESX055_vmhba2</t>
  </si>
  <si>
    <t>10:00:d8:9d:67:f2:0d:c1</t>
  </si>
  <si>
    <t>ESX056_vmhba2</t>
  </si>
  <si>
    <t>10:00:d8:9d:67:f2:1a:29</t>
  </si>
  <si>
    <t>ESX057_vmhba2</t>
  </si>
  <si>
    <t>10:00:38:ea:a7:d3:e1:11</t>
  </si>
  <si>
    <t>ESX058_vmhba2</t>
  </si>
  <si>
    <t>10:00:38:ea:a7:d3:d0:69</t>
  </si>
  <si>
    <t>ESX059_vmhba2</t>
  </si>
  <si>
    <t>10:00:d8:9d:67:f2:0d:89</t>
  </si>
  <si>
    <t>ESX060_vmhba2</t>
  </si>
  <si>
    <t>10:00:d8:9d:67:f2:0c:61</t>
  </si>
  <si>
    <t>ESX061_vmhba2</t>
  </si>
  <si>
    <t>10:00:d8:9d:67:f2:0c:01</t>
  </si>
  <si>
    <t>ESX062_vmhba2</t>
  </si>
  <si>
    <t>10:00:d8:9d:67:f2:0d:f1</t>
  </si>
  <si>
    <t>ESX063_vmhba2</t>
  </si>
  <si>
    <t>10:00:d8:9d:67:f1:f6:51</t>
  </si>
  <si>
    <t>ESX064_vmhba2</t>
  </si>
  <si>
    <t>10:00:d8:9d:67:f2:1a:b9</t>
  </si>
  <si>
    <t>ESX065_vmhba2</t>
  </si>
  <si>
    <t>10:00:38:ea:a7:d3:c7:a9</t>
  </si>
  <si>
    <t>ESX066_vmhba2</t>
  </si>
  <si>
    <t>10:00:d8:9d:67:f2:0a:39</t>
  </si>
  <si>
    <t>ESX067_vmhba2</t>
  </si>
  <si>
    <t>10:00:38:ea:a7:d3:d0:49</t>
  </si>
  <si>
    <t>ESX068_vmhba2</t>
  </si>
  <si>
    <t>10:00:d8:9d:67:f1:f5:11</t>
  </si>
  <si>
    <t>ESX069_vmhba2</t>
  </si>
  <si>
    <t>10:00:38:ea:a7:d3:d2:61</t>
  </si>
  <si>
    <t>ESX070_vmhba2</t>
  </si>
  <si>
    <t>10:00:d8:9d:67:f1:f4:e9</t>
  </si>
  <si>
    <t>ESX071_vmhba2</t>
  </si>
  <si>
    <t>10:00:d8:9d:67:f2:0b:11</t>
  </si>
  <si>
    <t>ESX072_vmhba2</t>
  </si>
  <si>
    <t>10:00:d8:9d:67:f2:0b:91</t>
  </si>
  <si>
    <t>ESX073_vmhba2</t>
  </si>
  <si>
    <t>10:00:d8:9d:67:f2:19:e9</t>
  </si>
  <si>
    <t>ESX074_vmhba2</t>
  </si>
  <si>
    <t>10:00:d8:9d:67:f1:f6:f1</t>
  </si>
  <si>
    <t>ESX075_vmhba2</t>
  </si>
  <si>
    <t>10:00:d8:9d:67:f2:1a:19</t>
  </si>
  <si>
    <t>ESX076_vmhba2</t>
  </si>
  <si>
    <t>10:00:d8:9d:67:f2:08:f9</t>
  </si>
  <si>
    <t>ESX077_vmhba2</t>
  </si>
  <si>
    <t>10:00:d8:9d:67:f2:0b:61</t>
  </si>
  <si>
    <t>ESX078_vmhba2</t>
  </si>
  <si>
    <t>10:00:d8:9d:67:f1:f5:f9</t>
  </si>
  <si>
    <t>ESX079_vmhba2</t>
  </si>
  <si>
    <t>10:00:d8:9d:67:f1:f6:59</t>
  </si>
  <si>
    <t>ESX080_vmhba2</t>
  </si>
  <si>
    <t>10:00:d8:9d:67:f2:18:01</t>
  </si>
  <si>
    <t>ESX081_vmhba2</t>
  </si>
  <si>
    <t>10:00:38:ea:a7:d3:d0:51</t>
  </si>
  <si>
    <t>ESX082_vmhba2</t>
  </si>
  <si>
    <t>10:00:38:ea:a7:d3:d2:39</t>
  </si>
  <si>
    <t>ESX083_vmhba2</t>
  </si>
  <si>
    <t>10:00:d8:9d:67:f2:09:19</t>
  </si>
  <si>
    <t>ESX084_vmhba2</t>
  </si>
  <si>
    <t>10:00:d8:9d:67:f2:08:a9</t>
  </si>
  <si>
    <t>ESX085_vmhba2</t>
  </si>
  <si>
    <t>10:00:d8:9d:67:f2:08:d1</t>
  </si>
  <si>
    <t>ESX086_vmhba2</t>
  </si>
  <si>
    <t>10:00:d8:9d:67:f2:19:c9</t>
  </si>
  <si>
    <t>ESX087_vmhba2</t>
  </si>
  <si>
    <t>10:00:d8:9d:67:f2:0a:69</t>
  </si>
  <si>
    <t>ESX088_vmhba2</t>
  </si>
  <si>
    <t>10:00:d8:9d:67:f2:09:01</t>
  </si>
  <si>
    <t>ESX089_vmhba2</t>
  </si>
  <si>
    <t>10:00:d8:9d:67:f2:0b:59</t>
  </si>
  <si>
    <t>ESX090_vmhba2</t>
  </si>
  <si>
    <t>10:00:d8:9d:67:f1:f5:31</t>
  </si>
  <si>
    <t>ESX091_vmhba2</t>
  </si>
  <si>
    <t>10:00:d8:9d:67:f1:f4:d9</t>
  </si>
  <si>
    <t>ESX092_vmhba2</t>
  </si>
  <si>
    <t>10:00:d8:9d:67:f1:f5:71</t>
  </si>
  <si>
    <t>pkvex2054_vmhba1</t>
  </si>
  <si>
    <t>10:00:c4:34:6b:fd:64:99</t>
  </si>
  <si>
    <t>pkvex2055_vmhba1</t>
  </si>
  <si>
    <t>10:00:c4:34:6b:fd:64:e1</t>
  </si>
  <si>
    <t>pkvex2056_vmhba1</t>
  </si>
  <si>
    <t>10:00:c4:34:6b:fd:64:c9</t>
  </si>
  <si>
    <t>pkvex2057_vmhba1</t>
  </si>
  <si>
    <t>10:00:c4:34:6b:fd:64:d9</t>
  </si>
  <si>
    <t>pkvex2058_vmhba1</t>
  </si>
  <si>
    <t>10:00:28:80:23:de:b3:f9</t>
  </si>
  <si>
    <t>pkvex2059_vmhba1</t>
  </si>
  <si>
    <t>10:00:c4:34:6b:fd:64:39</t>
  </si>
  <si>
    <t>pkvex2060_vmhba1</t>
  </si>
  <si>
    <t>10:00:c4:34:6b:fd:71:59</t>
  </si>
  <si>
    <t>1000D89D67F21A49</t>
    <phoneticPr fontId="1" type="noConversion"/>
  </si>
  <si>
    <t>DR_VSP_CL2_2A</t>
  </si>
  <si>
    <t>50:06:0e:80:16:62:21:10</t>
  </si>
  <si>
    <t>DR_VSP_CL2_2B</t>
  </si>
  <si>
    <t>50:06:0e:80:16:62:21:11</t>
  </si>
  <si>
    <t>DR_VSP_CL2_2C</t>
  </si>
  <si>
    <t>50:06:0e:80:16:62:21:12</t>
  </si>
  <si>
    <t>DR_VSP_CL2_2D</t>
  </si>
  <si>
    <t>50:06:0e:80:16:62:21:13</t>
  </si>
  <si>
    <t>DR_VSP_CL2_4A</t>
  </si>
  <si>
    <t>50:06:0e:80:16:62:21:30</t>
  </si>
  <si>
    <t>DR_VSP_CL2_4B</t>
  </si>
  <si>
    <t>50:06:0e:80:16:62:21:31</t>
  </si>
  <si>
    <t>DR_VSP_CL2_4C</t>
  </si>
  <si>
    <t>50:06:0e:80:16:62:21:32</t>
  </si>
  <si>
    <t>DR_VSP_CL2_4D</t>
  </si>
  <si>
    <t>50:06:0e:80:16:62:21:33</t>
  </si>
  <si>
    <t>DR_VSP_CL2_6A</t>
  </si>
  <si>
    <t>50:06:0e:80:16:62:21:50</t>
  </si>
  <si>
    <t>DR_VSP_CL2_6B</t>
  </si>
  <si>
    <t>50:06:0e:80:16:62:21:51</t>
  </si>
  <si>
    <t>DR_VSP_CL2_6C</t>
  </si>
  <si>
    <t>50:06:0e:80:16:62:21:52</t>
  </si>
  <si>
    <t>DR_VSP_CL2_6D</t>
  </si>
  <si>
    <t>50:06:0e:80:16:62:21:53</t>
  </si>
  <si>
    <t>DR_VSP_CL2_8A</t>
  </si>
  <si>
    <t>50:06:0e:80:16:62:21:70</t>
  </si>
  <si>
    <t>DR_VSP_CL2_8B</t>
  </si>
  <si>
    <t>50:06:0e:80:16:62:21:71</t>
  </si>
  <si>
    <t>DR_VSP_CL2_8C</t>
  </si>
  <si>
    <t>50:06:0e:80:16:62:21:72</t>
  </si>
  <si>
    <t>DR_VSP_CL2_8D</t>
  </si>
  <si>
    <t>50:06:0e:80:16:62:21:73</t>
  </si>
  <si>
    <t>DR_VSP_PCS_CL2_2E</t>
  </si>
  <si>
    <t>50:06:0e:80:16:62:21:14</t>
  </si>
  <si>
    <t>DR_VSP_PCS_CL2_4E</t>
  </si>
  <si>
    <t>50:06:0e:80:16:62:21:34</t>
  </si>
  <si>
    <t>ESX003_vmhba4</t>
  </si>
  <si>
    <t>10:00:d8:9d:67:f2:0c:81</t>
  </si>
  <si>
    <t>ESX004_vmhba4</t>
  </si>
  <si>
    <t>10:00:d8:9d:67:f2:1a:21</t>
  </si>
  <si>
    <t>ESX042_vmhba4</t>
  </si>
  <si>
    <t>10:00:d8:9d:67:f2:08:21</t>
  </si>
  <si>
    <t>ESX043_vmhba4</t>
  </si>
  <si>
    <t>10:00:d8:9d:67:f1:f5:d9</t>
  </si>
  <si>
    <t>ESX044_vmhba4</t>
  </si>
  <si>
    <t>10:00:38:ea:a7:d3:d0:41</t>
  </si>
  <si>
    <t>ESX045_vmhba4</t>
  </si>
  <si>
    <t>10:00:d8:9d:67:f1:f5:c1</t>
  </si>
  <si>
    <t>ESX046_vmhba4</t>
  </si>
  <si>
    <t>10:00:d8:9d:67:f2:09:51</t>
  </si>
  <si>
    <t>ESX047_vmhba4</t>
  </si>
  <si>
    <t>10:00:d8:9d:67:f2:1a:61</t>
  </si>
  <si>
    <t>ESX048_vmhba4</t>
  </si>
  <si>
    <t>10:00:d8:9d:67:f2:0c:a9</t>
  </si>
  <si>
    <t>ESX049_vmhba4</t>
  </si>
  <si>
    <t>10:00:d8:9d:67:f2:19:e1</t>
  </si>
  <si>
    <t>ESX050_vmhba4</t>
  </si>
  <si>
    <t>10:00:d8:9d:67:f1:f5:f1</t>
  </si>
  <si>
    <t>ESX051_vmhba4</t>
  </si>
  <si>
    <t>10:00:d8:9d:67:f2:1a:51</t>
  </si>
  <si>
    <t>ESX052_vmhba4</t>
  </si>
  <si>
    <t>10:00:d8:9d:67:f2:0a:f9</t>
  </si>
  <si>
    <t>ESX053_vmhba4</t>
  </si>
  <si>
    <t>10:00:d8:9d:67:f2:0b:01</t>
  </si>
  <si>
    <t>ESX054_vmhba4</t>
  </si>
  <si>
    <t>10:00:d8:9d:67:f2:19:91</t>
  </si>
  <si>
    <t>ESX055_vmhba4</t>
  </si>
  <si>
    <t>10:00:d8:9d:67:f2:0b:79</t>
  </si>
  <si>
    <t>ESX056_vmhba4</t>
  </si>
  <si>
    <t>10:00:38:ea:a7:d3:d2:f9</t>
  </si>
  <si>
    <t>ESX057_vmhba4</t>
  </si>
  <si>
    <t>10:00:d8:9d:67:f2:0b:81</t>
  </si>
  <si>
    <t>ESX058_vmhba4</t>
  </si>
  <si>
    <t>10:00:d8:9d:67:f2:19:99</t>
  </si>
  <si>
    <t>ESX059_vmhba4</t>
  </si>
  <si>
    <t>10:00:d8:9d:67:f1:f6:e9</t>
  </si>
  <si>
    <t>ESX060_vmhba4</t>
  </si>
  <si>
    <t>10:00:d8:9d:67:f2:09:09</t>
  </si>
  <si>
    <t>ESX061_vmhba4</t>
  </si>
  <si>
    <t>10:00:d8:9d:67:f1:f6:11</t>
  </si>
  <si>
    <t>ESX062_vmhba4</t>
  </si>
  <si>
    <t>10:00:d8:9d:67:f2:0b:19</t>
  </si>
  <si>
    <t>ESX063_vmhba4</t>
  </si>
  <si>
    <t>10:00:d8:9d:67:f2:08:c1</t>
  </si>
  <si>
    <t>ESX064_vmhba4</t>
  </si>
  <si>
    <t>10:00:38:ea:a7:d3:c7:91</t>
  </si>
  <si>
    <t>ESX065_vmhba4</t>
  </si>
  <si>
    <t>10:00:d8:9d:67:f1:f7:d9</t>
  </si>
  <si>
    <t>ESX066_vmhba4</t>
  </si>
  <si>
    <t>10:00:d8:9d:67:f2:19:d1</t>
  </si>
  <si>
    <t>ESX067_vmhba4</t>
  </si>
  <si>
    <t>10:00:d8:9d:67:f2:0d:91</t>
  </si>
  <si>
    <t>ESX068_vmhba4</t>
  </si>
  <si>
    <t>10:00:d8:9d:67:f1:f5:49</t>
  </si>
  <si>
    <t>ESX069_vmhba4</t>
  </si>
  <si>
    <t>10:00:d8:9d:67:f2:1b:61</t>
  </si>
  <si>
    <t>ESX070_vmhba4</t>
  </si>
  <si>
    <t>10:00:38:ea:a7:d3:d0:a9</t>
  </si>
  <si>
    <t>ESX071_vmhba4</t>
  </si>
  <si>
    <t>10:00:38:ea:a7:d3:e1:51</t>
  </si>
  <si>
    <t>ESX072_vmhba4</t>
  </si>
  <si>
    <t>10:00:38:ea:a7:d3:e1:09</t>
  </si>
  <si>
    <t>ESX073_vmhba4</t>
  </si>
  <si>
    <t>10:00:d8:9d:67:f2:19:11</t>
  </si>
  <si>
    <t>ESX074_vmhba4</t>
  </si>
  <si>
    <t>10:00:d8:9d:67:f2:0d:c9</t>
  </si>
  <si>
    <t>ESX075_vmhba4</t>
  </si>
  <si>
    <t>10:00:d8:9d:67:f1:f6:81</t>
  </si>
  <si>
    <t>ESX076_vmhba4</t>
  </si>
  <si>
    <t>10:00:d8:9d:67:f2:08:39</t>
  </si>
  <si>
    <t>ESX077_vmhba4</t>
  </si>
  <si>
    <t>10:00:d8:9d:67:f1:f6:69</t>
  </si>
  <si>
    <t>ESX078_vmhba4</t>
  </si>
  <si>
    <t>10:00:38:ea:a7:d3:d0:09</t>
  </si>
  <si>
    <t>ESX079_vmhba4</t>
  </si>
  <si>
    <t>10:00:38:ea:a7:d3:d2:f1</t>
  </si>
  <si>
    <t>ESX080_vmhba4</t>
  </si>
  <si>
    <t>10:00:d8:9d:67:f2:09:11</t>
  </si>
  <si>
    <t>ESX081_vmhba4</t>
  </si>
  <si>
    <t>10:00:d8:9d:67:f1:f5:d1</t>
  </si>
  <si>
    <t>ESX082_vmhba4</t>
  </si>
  <si>
    <t>10:00:38:ea:a7:d3:e1:29</t>
  </si>
  <si>
    <t>ESX083_vmhba4</t>
  </si>
  <si>
    <t>10:00:d8:9d:67:f2:08:f1</t>
  </si>
  <si>
    <t>ESX084_vmhba4</t>
  </si>
  <si>
    <t>10:00:d8:9d:67:f2:08:51</t>
  </si>
  <si>
    <t>ESX085_vmhba4</t>
  </si>
  <si>
    <t>10:00:d8:9d:67:f1:f4:e1</t>
  </si>
  <si>
    <t>ESX086_vmhba4</t>
  </si>
  <si>
    <t>10:00:d8:9d:67:f2:19:89</t>
  </si>
  <si>
    <t>ESX087_vmhba4</t>
  </si>
  <si>
    <t>10:00:d8:9d:67:f2:08:b9</t>
  </si>
  <si>
    <t>ESX088_vmhba4</t>
  </si>
  <si>
    <t>10:00:38:ea:a7:d3:d0:29</t>
  </si>
  <si>
    <t>ESX089_vmhba4</t>
  </si>
  <si>
    <t>10:00:d8:9d:67:f1:f5:b1</t>
  </si>
  <si>
    <t>ESX090_vmhba4</t>
  </si>
  <si>
    <t>10:00:d8:9d:67:f1:f6:19</t>
  </si>
  <si>
    <t>ESX091_vmhba4</t>
  </si>
  <si>
    <t>10:00:d8:9d:67:f1:f5:81</t>
  </si>
  <si>
    <t>ESX092_vmhba4</t>
  </si>
  <si>
    <t>10:00:38:ea:a7:d3:d2:31</t>
  </si>
  <si>
    <t>pkvex2054_vmhba3</t>
  </si>
  <si>
    <t>10:00:c4:34:6b:fd:64:b1</t>
  </si>
  <si>
    <t>pkvex2055_vmhba3</t>
  </si>
  <si>
    <t>10:00:c4:34:6b:fd:64:71</t>
  </si>
  <si>
    <t>pkvex2056_vmhba3</t>
  </si>
  <si>
    <t>10:00:c4:34:6b:fd:72:21</t>
  </si>
  <si>
    <t>pkvex2057_vmhba3</t>
  </si>
  <si>
    <t>10:00:c4:34:6b:fd:71:71</t>
  </si>
  <si>
    <t>pkvex2058_vmhba3</t>
  </si>
  <si>
    <t>10:00:28:80:23:de:c3:f1</t>
  </si>
  <si>
    <t>pkvex2059_vmhba3</t>
  </si>
  <si>
    <t>10:00:c4:34:6b:fd:64:69</t>
  </si>
  <si>
    <t>pkvex2060_vmhba3</t>
  </si>
  <si>
    <t>10:00:c4:34:6b:fd:64:b9</t>
  </si>
  <si>
    <t>SAN1</t>
  </si>
  <si>
    <t>SAN2</t>
  </si>
  <si>
    <t>No.</t>
  </si>
  <si>
    <t>LDEV
V-VOL</t>
  </si>
  <si>
    <t>DP &amp; RAID &amp; UVM</t>
  </si>
  <si>
    <t>Usage</t>
  </si>
  <si>
    <t>LDEV Name</t>
  </si>
  <si>
    <t>SIZE (MB)</t>
  </si>
  <si>
    <t>SIZE (GB)</t>
  </si>
  <si>
    <t>LUSE</t>
  </si>
  <si>
    <t>Allocation</t>
  </si>
  <si>
    <t>Host Group
Path Count</t>
  </si>
  <si>
    <r>
      <t xml:space="preserve">POOL NAME
</t>
    </r>
    <r>
      <rPr>
        <sz val="8"/>
        <color rgb="FF7030A0"/>
        <rFont val="Consolas"/>
        <family val="3"/>
      </rPr>
      <t>UVM Vendor</t>
    </r>
  </si>
  <si>
    <t>HDP</t>
  </si>
  <si>
    <t>V-VOL</t>
  </si>
  <si>
    <t>Off</t>
  </si>
  <si>
    <t>Allocation</t>
    <phoneticPr fontId="1" type="noConversion"/>
  </si>
  <si>
    <t>vg_tr2s01</t>
  </si>
  <si>
    <t>vg_chcfs04</t>
  </si>
  <si>
    <t>vg_eu1fs01</t>
  </si>
  <si>
    <t>vg_eu2fs01</t>
  </si>
  <si>
    <t>vg_eucfs01</t>
  </si>
  <si>
    <t>vg_eucfs02</t>
  </si>
  <si>
    <t>vg_eucfs03</t>
  </si>
  <si>
    <t>vg_iu1fs01</t>
  </si>
  <si>
    <t>vg_iu2fs01</t>
  </si>
  <si>
    <t>vg_iucfs01</t>
  </si>
  <si>
    <t>vg_iucfs02</t>
  </si>
  <si>
    <t>vg_iucfs03</t>
  </si>
  <si>
    <t>vg_rd1fs01</t>
  </si>
  <si>
    <t>vg_rd2fs01</t>
  </si>
  <si>
    <t>vg_rdcfs01</t>
  </si>
  <si>
    <t>vg_rdcfs02</t>
  </si>
  <si>
    <t>vg_rdcfs03</t>
  </si>
  <si>
    <t>vg_bn1fs01</t>
  </si>
  <si>
    <t>vg_bn2fs01</t>
  </si>
  <si>
    <t>vg_bncfs01</t>
  </si>
  <si>
    <t>vg_bncfs02</t>
  </si>
  <si>
    <t>vg_bncfs03</t>
  </si>
  <si>
    <t>vg_rdsys02</t>
  </si>
  <si>
    <t>vg_rddb01</t>
  </si>
  <si>
    <t>vg_rdidx01</t>
  </si>
  <si>
    <t>vg_msfs02</t>
  </si>
  <si>
    <t>vg_iucfs04</t>
  </si>
  <si>
    <t>0e:00</t>
  </si>
  <si>
    <t>Journal</t>
  </si>
  <si>
    <t>JNL volume</t>
  </si>
  <si>
    <t>1</t>
    <phoneticPr fontId="1" type="noConversion"/>
  </si>
  <si>
    <t>0e:01</t>
  </si>
  <si>
    <t>0e:02</t>
  </si>
  <si>
    <t>0e:03</t>
  </si>
  <si>
    <t>0e:04</t>
  </si>
  <si>
    <t>0e:05</t>
  </si>
  <si>
    <t>0e:06</t>
  </si>
  <si>
    <t>0e:07</t>
  </si>
  <si>
    <t>0e:08</t>
  </si>
  <si>
    <t>0e:09</t>
  </si>
  <si>
    <t>0e:0a</t>
  </si>
  <si>
    <t>0e:0b</t>
  </si>
  <si>
    <t>0e:0c</t>
  </si>
  <si>
    <t>0e:0d</t>
  </si>
  <si>
    <t>0e:0e</t>
  </si>
  <si>
    <t>0e:0f</t>
  </si>
  <si>
    <t>0e:10</t>
  </si>
  <si>
    <t>0e:11</t>
  </si>
  <si>
    <t>0e:12</t>
  </si>
  <si>
    <t>0e:13</t>
  </si>
  <si>
    <t>0e:14</t>
  </si>
  <si>
    <t>0e:15</t>
  </si>
  <si>
    <t>0e:16</t>
  </si>
  <si>
    <t>0e:17</t>
  </si>
  <si>
    <t>0e:18</t>
  </si>
  <si>
    <t>0e:19</t>
  </si>
  <si>
    <t>0e:1a</t>
  </si>
  <si>
    <t>0e:1b</t>
  </si>
  <si>
    <t>0e:1c</t>
  </si>
  <si>
    <t>0e:1d</t>
  </si>
  <si>
    <t>0e:1e</t>
  </si>
  <si>
    <t>0e:1f</t>
  </si>
  <si>
    <t>0e:20</t>
  </si>
  <si>
    <t>0e:21</t>
  </si>
  <si>
    <t>0e:22</t>
  </si>
  <si>
    <t>0e:23</t>
  </si>
  <si>
    <t>0e:24</t>
  </si>
  <si>
    <t>0e:25</t>
  </si>
  <si>
    <t>0e:26</t>
  </si>
  <si>
    <t>0e:27</t>
  </si>
  <si>
    <t>0e:28</t>
  </si>
  <si>
    <t>0e:29</t>
  </si>
  <si>
    <t>0e:2a</t>
  </si>
  <si>
    <t>0e:2b</t>
  </si>
  <si>
    <t>0e:2c</t>
  </si>
  <si>
    <t>0e:2d</t>
  </si>
  <si>
    <t>0e:2e</t>
  </si>
  <si>
    <t>0e:2f</t>
  </si>
  <si>
    <t>0e:30</t>
  </si>
  <si>
    <t>0e:31</t>
  </si>
  <si>
    <t>0e:32</t>
  </si>
  <si>
    <t>0e:33</t>
  </si>
  <si>
    <t>0e:34</t>
  </si>
  <si>
    <t>0e:35</t>
  </si>
  <si>
    <t>0e:36</t>
  </si>
  <si>
    <t>Regular</t>
  </si>
  <si>
    <t>Unallocation</t>
    <phoneticPr fontId="1" type="noConversion"/>
  </si>
  <si>
    <t>0</t>
    <phoneticPr fontId="1" type="noConversion"/>
  </si>
  <si>
    <t>0e:37</t>
  </si>
  <si>
    <t>0e:38</t>
  </si>
  <si>
    <t>0e:39</t>
  </si>
  <si>
    <t>Unallocation</t>
    <phoneticPr fontId="1" type="noConversion"/>
  </si>
  <si>
    <t>0</t>
    <phoneticPr fontId="1" type="noConversion"/>
  </si>
  <si>
    <t>0e:3a</t>
  </si>
  <si>
    <t>0e:3b</t>
  </si>
  <si>
    <t>Unallocation</t>
    <phoneticPr fontId="1" type="noConversion"/>
  </si>
  <si>
    <t>0</t>
    <phoneticPr fontId="1" type="noConversion"/>
  </si>
  <si>
    <t>0e:3c</t>
  </si>
  <si>
    <t>0e:3d</t>
  </si>
  <si>
    <t>0e:3e</t>
  </si>
  <si>
    <t>Allocation</t>
    <phoneticPr fontId="1" type="noConversion"/>
  </si>
  <si>
    <t>VVR-vg_ch1fs01</t>
  </si>
  <si>
    <t>VVR-vg_ch2fs01</t>
  </si>
  <si>
    <t>VVR-vg_ch3fs01</t>
  </si>
  <si>
    <t>VVR-vg_chcfs01</t>
  </si>
  <si>
    <t>VVR-vg_me1fs01</t>
  </si>
  <si>
    <t>VVR-vg_me2fs01</t>
  </si>
  <si>
    <t>Allocation</t>
    <phoneticPr fontId="1" type="noConversion"/>
  </si>
  <si>
    <t>VVR-vg_mecfs01</t>
  </si>
  <si>
    <t>VVR-vg_mecfs03</t>
  </si>
  <si>
    <t>VVR-vg_mecfs02</t>
  </si>
  <si>
    <t>VVR-vg_ts1fs01</t>
  </si>
  <si>
    <t>VVR-vg_ts2fs01</t>
  </si>
  <si>
    <t>VVR-vg_ts3fs01</t>
  </si>
  <si>
    <t>VVR-vg_tscfs01</t>
  </si>
  <si>
    <t>VVR-vg_tscfs02</t>
  </si>
  <si>
    <t>VVR-vg_tscfs03</t>
  </si>
  <si>
    <t>VVR-vg_tsdb01</t>
  </si>
  <si>
    <t>VVR-vg_tsidx01</t>
  </si>
  <si>
    <t>VVR-vg_tr1fs01</t>
  </si>
  <si>
    <t>VVR-vg_tr2fs01</t>
  </si>
  <si>
    <t>VVR-vg_trcfs01</t>
  </si>
  <si>
    <t>VVR-vg_chcfs04</t>
  </si>
  <si>
    <t>VVR-vg_eu1fs01</t>
  </si>
  <si>
    <t>VVR-vg_eu2fs01</t>
  </si>
  <si>
    <t>VVR-vg_eucfs01</t>
  </si>
  <si>
    <t>VVR-vg_eucfs02</t>
  </si>
  <si>
    <t>VVR-vg_eucfs03</t>
  </si>
  <si>
    <t>VVR-vg_iu1fs01</t>
  </si>
  <si>
    <t>VVR-vg_iu2fs01</t>
  </si>
  <si>
    <t>VVR-vg_iucfs01</t>
  </si>
  <si>
    <t>VVR-vg_iucfs02</t>
  </si>
  <si>
    <t>VVR-vg_iucfs03</t>
  </si>
  <si>
    <t>VVR-vg_rd1fs01</t>
  </si>
  <si>
    <t>VVR-vg_rd2fs01</t>
  </si>
  <si>
    <t>VVR-vg_rdcfs01</t>
  </si>
  <si>
    <t>VVR-vg_rdcfs02</t>
  </si>
  <si>
    <t>VVR-vg_rdcfs03</t>
  </si>
  <si>
    <t>VVR-vg_bn1fs01</t>
  </si>
  <si>
    <t>VVR-vg_bn2fs01</t>
  </si>
  <si>
    <t>VVR-vg_bncfs01</t>
  </si>
  <si>
    <t>VVR-vg_bncfs02</t>
  </si>
  <si>
    <t>VVR-vg_bncfs03</t>
  </si>
  <si>
    <t>VVR-vg_rddb01</t>
  </si>
  <si>
    <t>VVR-vg_rdidx01</t>
  </si>
  <si>
    <t>VVR-vg_ms1fs01</t>
  </si>
  <si>
    <t>VVR-vg_mscfs01</t>
  </si>
  <si>
    <t>VVR-vg_mscfs02</t>
  </si>
  <si>
    <t>VVR-vg_mscfs03</t>
  </si>
  <si>
    <t>VVR-vg_msfs02</t>
  </si>
  <si>
    <t>RDMp</t>
  </si>
  <si>
    <t>20:00</t>
  </si>
  <si>
    <t>HDP</t>
    <phoneticPr fontId="1" type="noConversion"/>
  </si>
  <si>
    <t>Pool Volume</t>
    <phoneticPr fontId="1" type="noConversion"/>
  </si>
  <si>
    <t>Pool VOLs</t>
  </si>
  <si>
    <t>1</t>
    <phoneticPr fontId="1" type="noConversion"/>
  </si>
  <si>
    <t>20:01</t>
  </si>
  <si>
    <t>20:02</t>
  </si>
  <si>
    <t>20:03</t>
  </si>
  <si>
    <t>20:04</t>
  </si>
  <si>
    <t>20:05</t>
  </si>
  <si>
    <t>20:06</t>
  </si>
  <si>
    <t>Pool Volume</t>
    <phoneticPr fontId="1" type="noConversion"/>
  </si>
  <si>
    <t>Allocation</t>
    <phoneticPr fontId="1" type="noConversion"/>
  </si>
  <si>
    <t>1</t>
    <phoneticPr fontId="1" type="noConversion"/>
  </si>
  <si>
    <t>20:07</t>
  </si>
  <si>
    <t>HDP</t>
    <phoneticPr fontId="1" type="noConversion"/>
  </si>
  <si>
    <t>20:08</t>
  </si>
  <si>
    <t>Pool Volume</t>
    <phoneticPr fontId="1" type="noConversion"/>
  </si>
  <si>
    <t>Allocation</t>
    <phoneticPr fontId="1" type="noConversion"/>
  </si>
  <si>
    <t>1</t>
    <phoneticPr fontId="1" type="noConversion"/>
  </si>
  <si>
    <t>20:09</t>
  </si>
  <si>
    <t>HDP</t>
    <phoneticPr fontId="1" type="noConversion"/>
  </si>
  <si>
    <t>20:0a</t>
  </si>
  <si>
    <t>20:0b</t>
  </si>
  <si>
    <t>20:0c</t>
  </si>
  <si>
    <t>20:0d</t>
  </si>
  <si>
    <t>20:0e</t>
  </si>
  <si>
    <t>20:0f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</si>
  <si>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</si>
  <si>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</si>
  <si>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</si>
  <si>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</si>
  <si>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</si>
  <si>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</si>
  <si>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</si>
  <si>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</si>
  <si>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</si>
  <si>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</si>
  <si>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20:1a</t>
  </si>
  <si>
    <t>HDP</t>
    <phoneticPr fontId="1" type="noConversion"/>
  </si>
  <si>
    <t>Pool Volume</t>
    <phoneticPr fontId="1" type="noConversion"/>
  </si>
  <si>
    <t>1</t>
    <phoneticPr fontId="1" type="noConversion"/>
  </si>
  <si>
    <t>20:1b</t>
  </si>
  <si>
    <t>20:1c</t>
  </si>
  <si>
    <t>20:1d</t>
  </si>
  <si>
    <t>20:1e</t>
  </si>
  <si>
    <t>20:1f</t>
  </si>
  <si>
    <t>20:20</t>
  </si>
  <si>
    <t>20:21</t>
  </si>
  <si>
    <t>20:22</t>
  </si>
  <si>
    <t>30:00</t>
  </si>
  <si>
    <t>DR_KC_Pool</t>
    <phoneticPr fontId="1" type="noConversion"/>
  </si>
  <si>
    <t>Pool Vols_20150131_added</t>
  </si>
  <si>
    <t>30:01</t>
  </si>
  <si>
    <t>30:02</t>
  </si>
  <si>
    <t>30:03</t>
  </si>
  <si>
    <t>30:04</t>
  </si>
  <si>
    <t>30:05</t>
  </si>
  <si>
    <t>30:06</t>
  </si>
  <si>
    <t>30:07</t>
  </si>
  <si>
    <t>30:08</t>
  </si>
  <si>
    <t>DR_KC_Pool</t>
    <phoneticPr fontId="1" type="noConversion"/>
  </si>
  <si>
    <t>30:09</t>
  </si>
  <si>
    <t>30:0a</t>
  </si>
  <si>
    <t>30:0b</t>
  </si>
  <si>
    <t>30:0c</t>
  </si>
  <si>
    <t>30:0d</t>
  </si>
  <si>
    <t>30:0e</t>
  </si>
  <si>
    <t>30:0f</t>
  </si>
  <si>
    <t>30:10</t>
  </si>
  <si>
    <t>5f:00</t>
  </si>
  <si>
    <t>HITACHI</t>
  </si>
  <si>
    <t>UVM</t>
  </si>
  <si>
    <t>DR_KC_Pool</t>
  </si>
  <si>
    <t>kschapr1_2_vg_cpcfs03</t>
  </si>
  <si>
    <t>kccsapr1_vg_cs1fs01</t>
  </si>
  <si>
    <t>PCIUAPR1_vg_iu1fs01</t>
  </si>
  <si>
    <t>PCIUAPR2_vg_iu2fs01</t>
  </si>
  <si>
    <t>PCIUAPR1_2_vg_iucfs01</t>
  </si>
  <si>
    <t>PCEUAPR1_vg_eu1fs01</t>
  </si>
  <si>
    <t>PCEUAPR2_vg_eu2fs01</t>
  </si>
  <si>
    <t>kceuapr1_2_vg_eucfs01</t>
  </si>
  <si>
    <t>kschapr1_2_vg_cpcfs01</t>
  </si>
  <si>
    <t>kschapr1_2_vg_cpcfs02</t>
  </si>
  <si>
    <t>PCIUAPR1_2_vg_iucfs02</t>
  </si>
  <si>
    <t>kceuapr1_2_vg_eucfs02</t>
  </si>
  <si>
    <t>kschapr1_vg_cp1fs01</t>
  </si>
  <si>
    <t>kschapr2_vg_cp2fs01</t>
  </si>
  <si>
    <t>kschapr1_2_vg_cpcfs04</t>
  </si>
  <si>
    <t>PCIUAPR1_2_RDMp</t>
  </si>
  <si>
    <t>kceuapr1_2_RDMp</t>
  </si>
  <si>
    <t>kschapr1_2_RDMp</t>
  </si>
  <si>
    <t>PCIUAPR1_2_Lock_device</t>
  </si>
  <si>
    <t>kceuapr1_2_Lock_device</t>
  </si>
  <si>
    <t>kschapr1_2_Lock_device</t>
  </si>
  <si>
    <t>V-VOL(CM)</t>
  </si>
  <si>
    <t>UR_CMD2</t>
  </si>
  <si>
    <t>UR-CMD</t>
  </si>
  <si>
    <t>10.146.106.83naa.60060e8016622100000162210000004c</t>
  </si>
  <si>
    <t>16221</t>
  </si>
  <si>
    <t>10.146.106.83naa.60060e8016622100000162210000004e</t>
  </si>
  <si>
    <t>10.146.106.83naa.60060e80166221000001622100000104</t>
  </si>
  <si>
    <t>10.146.106.83naa.60060e80166221000001622100000050</t>
  </si>
  <si>
    <t>10.146.106.83naa.60060e80166221000001622100000051</t>
  </si>
  <si>
    <t>10.146.106.83naa.60060e80166221000001622100000052</t>
  </si>
  <si>
    <t>10.146.106.83naa.60060e80166221000001622100000105</t>
  </si>
  <si>
    <t>10.146.106.83naa.60060e8016622100000162210000104e</t>
  </si>
  <si>
    <t>10.146.106.83naa.60060e80166221000001622100001104</t>
  </si>
  <si>
    <t>10.146.106.83naa.60060e80166221000001622100001051</t>
  </si>
  <si>
    <t>10.146.106.83naa.60060e80166221000001622100001052</t>
  </si>
  <si>
    <t>10.146.106.83naa.60060e80166221000001622100001105</t>
  </si>
  <si>
    <t>10.146.106.83naa.60060e80166221000001622100000f2a</t>
  </si>
  <si>
    <t>10.146.106.83naa.60060e80166221000001622100000f2b</t>
  </si>
  <si>
    <t>10.146.106.83naa.60060e80166221000001622100000f2c</t>
  </si>
  <si>
    <t>10.146.106.84naa.60060e80166221000001622100000046</t>
  </si>
  <si>
    <t>10.146.106.84naa.60060e80166221000001622100001046</t>
  </si>
  <si>
    <t>10.146.106.84naa.60060e80166221000001622100000049</t>
  </si>
  <si>
    <t>10.146.106.84naa.60060e8016622100000162210000004a</t>
  </si>
  <si>
    <t>10.146.106.84naa.60060e8016622100000162210000004b</t>
  </si>
  <si>
    <t>10.146.106.84naa.60060e80166221000001622100001049</t>
  </si>
  <si>
    <t>10.146.106.84naa.60060e8016622100000162210000104a</t>
  </si>
  <si>
    <t>10.146.106.84naa.60060e8016622100000162210000104b</t>
  </si>
  <si>
    <t>10.146.106.84naa.60060e80166221000001622100000f27</t>
  </si>
  <si>
    <t>10.146.106.84naa.60060e80166221000001622100000f28</t>
  </si>
  <si>
    <t>10.146.106.84naa.60060e80166221000001622100000f29</t>
  </si>
  <si>
    <t>10.146.106.85naa.60060e8016622100000162210000003d</t>
  </si>
  <si>
    <t>10.146.106.85naa.60060e8016622100000162210000103d</t>
  </si>
  <si>
    <t>10.146.106.85naa.60060e8016622100000162210000003f</t>
  </si>
  <si>
    <t>10.146.106.85naa.60060e80166221000001622100000040</t>
  </si>
  <si>
    <t>10.146.106.85naa.60060e8016622100000162210000103f</t>
  </si>
  <si>
    <t>10.146.106.85naa.60060e80166221000001622100001040</t>
  </si>
  <si>
    <t>10.146.106.85naa.60060e80166221000001622100000f21</t>
  </si>
  <si>
    <t>10.146.106.85naa.60060e80166221000001622100000f22</t>
  </si>
  <si>
    <t>10.146.106.85naa.60060e80166221000001622100000f23</t>
  </si>
  <si>
    <t>10.146.106.85naa.60060e80166221000001622100000041</t>
  </si>
  <si>
    <t>10.146.106.85naa.60060e80166221000001622100001041</t>
  </si>
  <si>
    <t>10.146.106.85naa.60060e80166221000001622100000043</t>
  </si>
  <si>
    <t>10.146.106.85naa.60060e80166221000001622100000044</t>
  </si>
  <si>
    <t>10.146.106.85naa.60060e80166221000001622100000045</t>
  </si>
  <si>
    <t>10.146.106.85naa.60060e80166221000001622100001043</t>
  </si>
  <si>
    <t>10.146.106.85naa.60060e80166221000001622100001044</t>
  </si>
  <si>
    <t>10.146.106.85naa.60060e80166221000001622100001045</t>
  </si>
  <si>
    <t>10.146.106.85naa.60060e80166221000001622100000f24</t>
  </si>
  <si>
    <t>10.146.106.85naa.60060e80166221000001622100000f25</t>
  </si>
  <si>
    <t>10.146.106.85naa.60060e80166221000001622100000f26</t>
  </si>
  <si>
    <t>10.146.106.86naa.60060e80166221000001622100000039</t>
  </si>
  <si>
    <t>10.146.106.86naa.60060e80166221000001622100001039</t>
  </si>
  <si>
    <t>10.146.106.86naa.60060e8016622100000162210000003c</t>
  </si>
  <si>
    <t>10.146.106.86naa.60060e8016622100000162210000103c</t>
  </si>
  <si>
    <t>10.146.106.86naa.60060e80166221000001622100000f1e</t>
  </si>
  <si>
    <t>10.146.106.86naa.60060e80166221000001622100000f1f</t>
  </si>
  <si>
    <t>10.146.106.86naa.60060e80166221000001622100000f20</t>
  </si>
  <si>
    <t>10.146.106.90naa.60060e8016622100000162210000004d</t>
  </si>
  <si>
    <t>10.146.106.90naa.60060e8016622100000162210000104d</t>
  </si>
  <si>
    <t>10.146.106.90naa.60060e8016622100000162210000004e</t>
  </si>
  <si>
    <t>10.146.106.90naa.60060e80166221000001622100000104</t>
  </si>
  <si>
    <t>10.146.106.90naa.60060e80166221000001622100000050</t>
  </si>
  <si>
    <t>10.146.106.90naa.60060e80166221000001622100000051</t>
  </si>
  <si>
    <t>10.146.106.90naa.60060e80166221000001622100000052</t>
  </si>
  <si>
    <t>10.146.106.90naa.60060e80166221000001622100000105</t>
  </si>
  <si>
    <t>10.146.106.90naa.60060e8016622100000162210000104e</t>
  </si>
  <si>
    <t>10.146.106.90naa.60060e80166221000001622100001104</t>
  </si>
  <si>
    <t>10.146.106.90naa.60060e80166221000001622100001051</t>
  </si>
  <si>
    <t>10.146.106.90naa.60060e80166221000001622100001052</t>
  </si>
  <si>
    <t>10.146.106.90naa.60060e80166221000001622100001105</t>
  </si>
  <si>
    <t>10.146.106.90naa.60060e80166221000001622100000f2a</t>
  </si>
  <si>
    <t>10.146.106.90naa.60060e80166221000001622100000f2b</t>
  </si>
  <si>
    <t>10.146.106.90naa.60060e80166221000001622100000f2c</t>
  </si>
  <si>
    <t>10.146.106.91naa.60060e80166221000001622100000048</t>
  </si>
  <si>
    <t>10.146.106.91naa.60060e80166221000001622100001048</t>
  </si>
  <si>
    <t>10.146.106.91naa.60060e80166221000001622100000049</t>
  </si>
  <si>
    <t>10.146.106.91naa.60060e8016622100000162210000004a</t>
  </si>
  <si>
    <t>10.146.106.91naa.60060e8016622100000162210000004b</t>
  </si>
  <si>
    <t>10.146.106.91naa.60060e80166221000001622100001049</t>
  </si>
  <si>
    <t>10.146.106.91naa.60060e8016622100000162210000104a</t>
  </si>
  <si>
    <t>10.146.106.91naa.60060e8016622100000162210000104b</t>
  </si>
  <si>
    <t>10.146.106.91naa.60060e80166221000001622100000f27</t>
  </si>
  <si>
    <t>10.146.106.91naa.60060e80166221000001622100000f28</t>
  </si>
  <si>
    <t>10.146.106.91naa.60060e80166221000001622100000f29</t>
  </si>
  <si>
    <t>10.146.106.92naa.60060e8016622100000162210000003b</t>
  </si>
  <si>
    <t>10.146.106.92naa.60060e8016622100000162210000103b</t>
  </si>
  <si>
    <t>10.146.106.92naa.60060e8016622100000162210000003c</t>
  </si>
  <si>
    <t>10.146.106.92naa.60060e8016622100000162210000103c</t>
  </si>
  <si>
    <t>10.146.106.92naa.60060e80166221000001622100000f1e</t>
  </si>
  <si>
    <t>10.146.106.92naa.60060e80166221000001622100000f1f</t>
  </si>
  <si>
    <t>10.146.106.92naa.60060e80166221000001622100000f20</t>
  </si>
  <si>
    <t>10.146.106.87naa.60060e80166221000001622100000047</t>
  </si>
  <si>
    <t>10.146.106.87naa.60060e80166221000001622100001047</t>
  </si>
  <si>
    <t>10.146.106.87naa.60060e80166221000001622100000049</t>
  </si>
  <si>
    <t>10.146.106.87naa.60060e8016622100000162210000004a</t>
  </si>
  <si>
    <t>10.146.106.87naa.60060e8016622100000162210000004b</t>
  </si>
  <si>
    <t>10.146.106.87naa.60060e80166221000001622100001049</t>
  </si>
  <si>
    <t>10.146.106.87naa.60060e8016622100000162210000104a</t>
  </si>
  <si>
    <t>10.146.106.87naa.60060e8016622100000162210000104b</t>
  </si>
  <si>
    <t>10.146.106.87naa.60060e80166221000001622100000f27</t>
  </si>
  <si>
    <t>10.146.106.87naa.60060e80166221000001622100000f28</t>
  </si>
  <si>
    <t>10.146.106.87naa.60060e80166221000001622100000f29</t>
  </si>
  <si>
    <t>10.146.106.88naa.60060e80166221000001622100000042</t>
  </si>
  <si>
    <t>10.146.106.88naa.60060e80166221000001622100001042</t>
  </si>
  <si>
    <t>10.146.106.88naa.60060e80166221000001622100000043</t>
  </si>
  <si>
    <t>10.146.106.88naa.60060e80166221000001622100000044</t>
  </si>
  <si>
    <t>10.146.106.88naa.60060e80166221000001622100000045</t>
  </si>
  <si>
    <t>10.146.106.88naa.60060e80166221000001622100001043</t>
  </si>
  <si>
    <t>10.146.106.88naa.60060e80166221000001622100001044</t>
  </si>
  <si>
    <t>10.146.106.88naa.60060e80166221000001622100001045</t>
  </si>
  <si>
    <t>10.146.106.88naa.60060e80166221000001622100000f24</t>
  </si>
  <si>
    <t>10.146.106.88naa.60060e80166221000001622100000f25</t>
  </si>
  <si>
    <t>10.146.106.88naa.60060e80166221000001622100000f26</t>
  </si>
  <si>
    <t>10.146.106.88naa.60060e8016622100000162210000003e</t>
  </si>
  <si>
    <t>10.146.106.88naa.60060e8016622100000162210000103e</t>
  </si>
  <si>
    <t>10.146.106.88naa.60060e8016622100000162210000003f</t>
  </si>
  <si>
    <t>10.146.106.88naa.60060e80166221000001622100000040</t>
  </si>
  <si>
    <t>10.146.106.88naa.60060e8016622100000162210000103f</t>
  </si>
  <si>
    <t>10.146.106.88naa.60060e80166221000001622100001040</t>
  </si>
  <si>
    <t>10.146.106.88naa.60060e80166221000001622100000f21</t>
  </si>
  <si>
    <t>10.146.106.88naa.60060e80166221000001622100000f22</t>
  </si>
  <si>
    <t>10.146.106.88naa.60060e80166221000001622100000f23</t>
  </si>
  <si>
    <t>10.146.106.89naa.60060e8016622100000162210000003a</t>
  </si>
  <si>
    <t>10.146.106.89naa.60060e8016622100000162210000103a</t>
  </si>
  <si>
    <t>10.146.106.89naa.60060e8016622100000162210000003c</t>
  </si>
  <si>
    <t>10.146.106.89naa.60060e8016622100000162210000103c</t>
  </si>
  <si>
    <t>10.146.106.89naa.60060e80166221000001622100000f1e</t>
  </si>
  <si>
    <t>10.146.106.89naa.60060e80166221000001622100000f1f</t>
  </si>
  <si>
    <t>10.146.106.89naa.60060e80166221000001622100000f20</t>
  </si>
  <si>
    <t/>
  </si>
  <si>
    <t>10.146.106.42naa.60060e80166221000001622100000077</t>
  </si>
  <si>
    <t>10.146.106.42naa.60060e8016622100000162210000107c</t>
  </si>
  <si>
    <t>10.146.106.42naa.60060e80166221000001622100000079</t>
  </si>
  <si>
    <t>10.146.106.42naa.60060e8016622100000162210000007a</t>
  </si>
  <si>
    <t>10.146.106.42naa.60060e8016622100000162210000007b</t>
  </si>
  <si>
    <t>10.146.106.42naa.60060e8016622100000162210000107e</t>
  </si>
  <si>
    <t>10.146.106.42naa.60060e8016622100000162210000107f</t>
  </si>
  <si>
    <t>10.146.106.42naa.60060e80166221000001622100001080</t>
  </si>
  <si>
    <t>10.146.106.42naa.60060e80166221000001622100000f42</t>
  </si>
  <si>
    <t>10.146.106.42naa.60060e80166221000001622100000f43</t>
  </si>
  <si>
    <t>10.146.106.42naa.60060e80166221000001622100000f44</t>
  </si>
  <si>
    <t>10.146.106.42naa.60060e80166221000001622100000057</t>
  </si>
  <si>
    <t>10.146.106.42naa.60060e80166221000001622100001057</t>
  </si>
  <si>
    <t>10.146.106.42naa.60060e80166221000001622100000059</t>
  </si>
  <si>
    <t>10.146.106.42naa.60060e8016622100000162210000005a</t>
  </si>
  <si>
    <t>10.146.106.42naa.60060e8016622100000162210000005b</t>
  </si>
  <si>
    <t>10.146.106.42naa.60060e80166221000001622100001059</t>
  </si>
  <si>
    <t>10.146.106.42naa.60060e8016622100000162210000105a</t>
  </si>
  <si>
    <t>10.146.106.42naa.60060e8016622100000162210000105b</t>
  </si>
  <si>
    <t>10.146.106.42naa.60060e80166221000001622100000f30</t>
  </si>
  <si>
    <t>10.146.106.42naa.60060e80166221000001622100000f31</t>
  </si>
  <si>
    <t>10.146.106.42naa.60060e80166221000001622100000f32</t>
  </si>
  <si>
    <t>10.146.106.43naa.60060e80166221000001622100000061</t>
  </si>
  <si>
    <t>10.146.106.43naa.60060e80166221000001622100001061</t>
  </si>
  <si>
    <t>10.146.106.43naa.60060e80166221000001622100000063</t>
  </si>
  <si>
    <t>10.146.106.43naa.60060e80166221000001622100000064</t>
  </si>
  <si>
    <t>10.146.106.43naa.60060e80166221000001622100000065</t>
  </si>
  <si>
    <t>10.146.106.43naa.60060e80166221000001622100001063</t>
  </si>
  <si>
    <t>10.146.106.43naa.60060e80166221000001622100001064</t>
  </si>
  <si>
    <t>10.146.106.43naa.60060e80166221000001622100001065</t>
  </si>
  <si>
    <t>10.146.106.43naa.60060e80166221000001622100000f36</t>
  </si>
  <si>
    <t>10.146.106.43naa.60060e80166221000001622100000f37</t>
  </si>
  <si>
    <t>10.146.106.43naa.60060e80166221000001622100000f38</t>
  </si>
  <si>
    <t>10.146.106.44naa.60060e8016622100000162210000005c</t>
  </si>
  <si>
    <t>10.146.106.44naa.60060e8016622100000162210000105c</t>
  </si>
  <si>
    <t>10.146.106.44naa.60060e8016622100000162210000005e</t>
  </si>
  <si>
    <t>10.146.106.44naa.60060e8016622100000162210000005f</t>
  </si>
  <si>
    <t>10.146.106.44naa.60060e80166221000001622100000060</t>
  </si>
  <si>
    <t>10.146.106.44naa.60060e8016622100000162210000007c</t>
  </si>
  <si>
    <t>10.146.106.44naa.60060e8016622100000162210000105e</t>
  </si>
  <si>
    <t>10.146.106.44naa.60060e8016622100000162210000105f</t>
  </si>
  <si>
    <t>10.146.106.44naa.60060e80166221000001622100001060</t>
  </si>
  <si>
    <t>10.146.106.44naa.60060e80166221000001622100000f33</t>
  </si>
  <si>
    <t>10.146.106.44naa.60060e80166221000001622100000f34</t>
  </si>
  <si>
    <t>10.146.106.44naa.60060e80166221000001622100000f35</t>
  </si>
  <si>
    <t>10.146.106.45naa.60060e8016622100000162210000006c</t>
  </si>
  <si>
    <t>10.146.106.45naa.60060e8016622100000162210000106c</t>
  </si>
  <si>
    <t>10.146.106.45naa.60060e8016622100000162210000006d</t>
  </si>
  <si>
    <t>10.146.106.45naa.60060e80166221000001622100000106</t>
  </si>
  <si>
    <t>10.146.106.45naa.60060e8016622100000162210000006f</t>
  </si>
  <si>
    <t>10.146.106.45naa.60060e80166221000001622100000070</t>
  </si>
  <si>
    <t>10.146.106.45naa.60060e80166221000001622100000071</t>
  </si>
  <si>
    <t>10.146.106.45naa.60060e80166221000001622100000107</t>
  </si>
  <si>
    <t>10.146.106.45naa.60060e8016622100000162210000106d</t>
  </si>
  <si>
    <t>10.146.106.45naa.60060e80166221000001622100001106</t>
  </si>
  <si>
    <t>10.146.106.45naa.60060e80166221000001622100001070</t>
  </si>
  <si>
    <t>10.146.106.45naa.60060e80166221000001622100001071</t>
  </si>
  <si>
    <t>10.146.106.45naa.60060e80166221000001622100001107</t>
  </si>
  <si>
    <t>10.146.106.45naa.60060e80166221000001622100000f3c</t>
  </si>
  <si>
    <t>10.146.106.45naa.60060e80166221000001622100000f3d</t>
  </si>
  <si>
    <t>10.146.106.45naa.60060e80166221000001622100000f3e</t>
  </si>
  <si>
    <t>10.146.106.47naa.60060e80166221000001622100000078</t>
  </si>
  <si>
    <t>10.146.106.47naa.60060e8016622100000162210000107d</t>
  </si>
  <si>
    <t>10.146.106.47naa.60060e80166221000001622100000079</t>
  </si>
  <si>
    <t>10.146.106.47naa.60060e8016622100000162210000007a</t>
  </si>
  <si>
    <t>10.146.106.47naa.60060e8016622100000162210000007b</t>
  </si>
  <si>
    <t>10.146.106.47naa.60060e8016622100000162210000107e</t>
  </si>
  <si>
    <t>10.146.106.47naa.60060e8016622100000162210000107f</t>
  </si>
  <si>
    <t>10.146.106.47naa.60060e80166221000001622100001080</t>
  </si>
  <si>
    <t>10.146.106.47naa.60060e80166221000001622100000f42</t>
  </si>
  <si>
    <t>10.146.106.47naa.60060e80166221000001622100000f43</t>
  </si>
  <si>
    <t>10.146.106.47naa.60060e80166221000001622100000f44</t>
  </si>
  <si>
    <t>10.146.106.47naa.60060e80166221000001622100000058</t>
  </si>
  <si>
    <t>10.146.106.47naa.60060e80166221000001622100001058</t>
  </si>
  <si>
    <t>10.146.106.47naa.60060e80166221000001622100000059</t>
  </si>
  <si>
    <t>10.146.106.47naa.60060e8016622100000162210000005a</t>
  </si>
  <si>
    <t>10.146.106.47naa.60060e8016622100000162210000005b</t>
  </si>
  <si>
    <t>10.146.106.47naa.60060e80166221000001622100001059</t>
  </si>
  <si>
    <t>10.146.106.47naa.60060e8016622100000162210000105a</t>
  </si>
  <si>
    <t>10.146.106.47naa.60060e8016622100000162210000105b</t>
  </si>
  <si>
    <t>10.146.106.47naa.60060e80166221000001622100000f30</t>
  </si>
  <si>
    <t>10.146.106.47naa.60060e80166221000001622100000f31</t>
  </si>
  <si>
    <t>10.146.106.47naa.60060e80166221000001622100000f32</t>
  </si>
  <si>
    <t>10.146.106.48naa.60060e80166221000001622100000062</t>
  </si>
  <si>
    <t>10.146.106.48naa.60060e80166221000001622100001062</t>
  </si>
  <si>
    <t>10.146.106.48naa.60060e80166221000001622100000063</t>
  </si>
  <si>
    <t>10.146.106.48naa.60060e80166221000001622100000064</t>
  </si>
  <si>
    <t>10.146.106.48naa.60060e80166221000001622100000065</t>
  </si>
  <si>
    <t>10.146.106.48naa.60060e80166221000001622100001063</t>
  </si>
  <si>
    <t>10.146.106.48naa.60060e80166221000001622100001064</t>
  </si>
  <si>
    <t>10.146.106.48naa.60060e80166221000001622100001065</t>
  </si>
  <si>
    <t>10.146.106.48naa.60060e80166221000001622100000f36</t>
  </si>
  <si>
    <t>10.146.106.48naa.60060e80166221000001622100000f37</t>
  </si>
  <si>
    <t>10.146.106.48naa.60060e80166221000001622100000f38</t>
  </si>
  <si>
    <t>10.146.106.49naa.60060e8016622100000162210000005d</t>
  </si>
  <si>
    <t>10.146.106.49naa.60060e8016622100000162210000105d</t>
  </si>
  <si>
    <t>10.146.106.49naa.60060e8016622100000162210000005e</t>
  </si>
  <si>
    <t>10.146.106.49naa.60060e8016622100000162210000005f</t>
  </si>
  <si>
    <t>10.146.106.49naa.60060e80166221000001622100000060</t>
  </si>
  <si>
    <t>10.146.106.49naa.60060e8016622100000162210000007c</t>
  </si>
  <si>
    <t>10.146.106.49naa.60060e8016622100000162210000105e</t>
  </si>
  <si>
    <t>10.146.106.49naa.60060e8016622100000162210000105f</t>
  </si>
  <si>
    <t>10.146.106.49naa.60060e80166221000001622100001060</t>
  </si>
  <si>
    <t>10.146.106.49naa.60060e80166221000001622100000f33</t>
  </si>
  <si>
    <t>10.146.106.49naa.60060e80166221000001622100000f34</t>
  </si>
  <si>
    <t>10.146.106.49naa.60060e80166221000001622100000f35</t>
  </si>
  <si>
    <t>10.146.106.51naa.60060e80166221000001622100000067</t>
  </si>
  <si>
    <t>10.146.106.51naa.60060e80166221000001622100001067</t>
  </si>
  <si>
    <t>10.146.106.51naa.60060e80166221000001622100000068</t>
  </si>
  <si>
    <t>10.146.106.51naa.60060e80166221000001622100000069</t>
  </si>
  <si>
    <t>10.146.106.51naa.60060e8016622100000162210000006a</t>
  </si>
  <si>
    <t>10.146.106.51naa.60060e80166221000001622100001068</t>
  </si>
  <si>
    <t>10.146.106.51naa.60060e80166221000001622100001069</t>
  </si>
  <si>
    <t>10.146.106.51naa.60060e8016622100000162210000106a</t>
  </si>
  <si>
    <t>10.146.106.51naa.60060e80166221000001622100000f39</t>
  </si>
  <si>
    <t>10.146.106.51naa.60060e80166221000001622100000f3a</t>
  </si>
  <si>
    <t>10.146.106.51naa.60060e80166221000001622100000f3b</t>
  </si>
  <si>
    <t>10.146.106.54naa.60060e80166221000001622100000054</t>
  </si>
  <si>
    <t>10.146.106.54naa.60060e80166221000001622100001054</t>
  </si>
  <si>
    <t>10.146.106.54naa.60060e80166221000001622100000055</t>
  </si>
  <si>
    <t>10.146.106.54naa.60060e80166221000001622100000056</t>
  </si>
  <si>
    <t>10.146.106.54naa.60060e80166221000001622100001055</t>
  </si>
  <si>
    <t>10.146.106.54naa.60060e80166221000001622100001056</t>
  </si>
  <si>
    <t>10.146.106.54naa.60060e80166221000001622100000f2d</t>
  </si>
  <si>
    <t>10.146.106.54naa.60060e80166221000001622100000f2e</t>
  </si>
  <si>
    <t>10.146.106.54naa.60060e80166221000001622100000f2f</t>
  </si>
  <si>
    <t>10.146.106.56naa.60060e80166221000001622100000066</t>
  </si>
  <si>
    <t>10.146.106.56naa.60060e80166221000001622100001066</t>
  </si>
  <si>
    <t>10.146.106.56naa.60060e80166221000001622100000068</t>
  </si>
  <si>
    <t>10.146.106.56naa.60060e80166221000001622100000069</t>
  </si>
  <si>
    <t>10.146.106.56naa.60060e8016622100000162210000006a</t>
  </si>
  <si>
    <t>10.146.106.56naa.60060e80166221000001622100001068</t>
  </si>
  <si>
    <t>10.146.106.56naa.60060e80166221000001622100001069</t>
  </si>
  <si>
    <t>10.146.106.56naa.60060e8016622100000162210000106a</t>
  </si>
  <si>
    <t>10.146.106.56naa.60060e80166221000001622100000f39</t>
  </si>
  <si>
    <t>10.146.106.56naa.60060e80166221000001622100000f3a</t>
  </si>
  <si>
    <t>10.146.106.56naa.60060e80166221000001622100000f3b</t>
  </si>
  <si>
    <t>10.146.106.60naa.60060e80166221000001622100000053</t>
  </si>
  <si>
    <t>10.146.106.60naa.60060e80166221000001622100001053</t>
  </si>
  <si>
    <t>10.146.106.60naa.60060e80166221000001622100000055</t>
  </si>
  <si>
    <t>10.146.106.60naa.60060e80166221000001622100000056</t>
  </si>
  <si>
    <t>10.146.106.60naa.60060e80166221000001622100001055</t>
  </si>
  <si>
    <t>10.146.106.60naa.60060e80166221000001622100001056</t>
  </si>
  <si>
    <t>10.146.106.60naa.60060e80166221000001622100000f2d</t>
  </si>
  <si>
    <t>10.146.106.60naa.60060e80166221000001622100000f2e</t>
  </si>
  <si>
    <t>10.146.106.60naa.60060e80166221000001622100000f2f</t>
  </si>
  <si>
    <t>10.146.106.58naa.60060e8016622100000162210000006b</t>
  </si>
  <si>
    <t>10.146.106.58naa.60060e8016622100000162210000106b</t>
  </si>
  <si>
    <t>10.146.106.58naa.60060e8016622100000162210000006d</t>
  </si>
  <si>
    <t>10.146.106.58naa.60060e80166221000001622100000106</t>
  </si>
  <si>
    <t>10.146.106.58naa.60060e8016622100000162210000006f</t>
  </si>
  <si>
    <t>10.146.106.58naa.60060e80166221000001622100000070</t>
  </si>
  <si>
    <t>10.146.106.58naa.60060e80166221000001622100000071</t>
  </si>
  <si>
    <t>10.146.106.58naa.60060e80166221000001622100000107</t>
  </si>
  <si>
    <t>10.146.106.58naa.60060e8016622100000162210000106d</t>
  </si>
  <si>
    <t>10.146.106.58naa.60060e80166221000001622100001106</t>
  </si>
  <si>
    <t>10.146.106.58naa.60060e80166221000001622100001070</t>
  </si>
  <si>
    <t>10.146.106.58naa.60060e80166221000001622100001071</t>
  </si>
  <si>
    <t>10.146.106.58naa.60060e80166221000001622100001107</t>
  </si>
  <si>
    <t>10.146.106.58naa.60060e80166221000001622100000f3c</t>
  </si>
  <si>
    <t>10.146.106.58naa.60060e80166221000001622100000f3d</t>
  </si>
  <si>
    <t>10.146.106.58naa.60060e80166221000001622100000f3e</t>
  </si>
  <si>
    <t>10.146.106.46naa.60060e80166221000001622100000076</t>
  </si>
  <si>
    <t>10.146.106.53naa.60060e80166221000001622100000072</t>
  </si>
  <si>
    <t>10.146.106.53naa.60060e80166221000001622100000073</t>
  </si>
  <si>
    <t>10.146.106.53naa.60060e80166221000001622100000074</t>
  </si>
  <si>
    <t>10.146.106.53naa.60060e80166221000001622100000075</t>
  </si>
  <si>
    <t>10.146.106.53naa.60060e80166221000001622100001072</t>
  </si>
  <si>
    <t>10.146.106.53naa.60060e80166221000001622100001073</t>
  </si>
  <si>
    <t>10.146.106.53naa.60060e80166221000001622100001074</t>
  </si>
  <si>
    <t>10.146.106.53naa.60060e80166221000001622100001075</t>
  </si>
  <si>
    <t>10.146.106.53naa.60060e80166221000001622100000f3f</t>
  </si>
  <si>
    <t>10.146.106.53naa.60060e80166221000001622100000f40</t>
  </si>
  <si>
    <t>10.146.106.53naa.60060e80166221000001622100000f41</t>
  </si>
  <si>
    <t>10.146.106.57naa.60060e80166221000001622100000072</t>
  </si>
  <si>
    <t>10.146.106.57naa.60060e80166221000001622100000073</t>
  </si>
  <si>
    <t>10.146.106.57naa.60060e80166221000001622100000074</t>
  </si>
  <si>
    <t>10.146.106.57naa.60060e80166221000001622100000075</t>
  </si>
  <si>
    <t>10.146.106.57naa.60060e80166221000001622100001072</t>
  </si>
  <si>
    <t>10.146.106.57naa.60060e80166221000001622100001073</t>
  </si>
  <si>
    <t>10.146.106.57naa.60060e80166221000001622100001074</t>
  </si>
  <si>
    <t>10.146.106.57naa.60060e80166221000001622100001075</t>
  </si>
  <si>
    <t>10.146.106.57naa.60060e80166221000001622100000f3f</t>
  </si>
  <si>
    <t>10.146.106.57naa.60060e80166221000001622100000f40</t>
  </si>
  <si>
    <t>10.146.106.57naa.60060e80166221000001622100000f41</t>
  </si>
  <si>
    <t>10.146.106.82naa.60060e80166221000001622100000021</t>
  </si>
  <si>
    <t>10.146.106.82naa.60060e80166221000001622100001021</t>
  </si>
  <si>
    <t>10.146.106.82naa.60060e80166221000001622100000022</t>
  </si>
  <si>
    <t>10.146.106.82naa.60060e80166221000001622100001022</t>
  </si>
  <si>
    <t>10.146.106.82naa.60060e80166221000001622100000f0f</t>
  </si>
  <si>
    <t>10.146.106.82naa.60060e80166221000001622100000f10</t>
  </si>
  <si>
    <t>10.146.106.82naa.60060e80166221000001622100000f11</t>
  </si>
  <si>
    <t>10.146.106.73naa.60060e8016622100000162210000002c</t>
  </si>
  <si>
    <t>10.146.106.73naa.60060e8016622100000162210000102c</t>
  </si>
  <si>
    <t>10.146.106.73naa.60060e8016622100000162210000002f</t>
  </si>
  <si>
    <t>10.146.106.73naa.60060e80166221000001622100000030</t>
  </si>
  <si>
    <t>10.146.106.73naa.60060e80166221000001622100000031</t>
  </si>
  <si>
    <t>10.146.106.73naa.60060e8016622100000162210000102f</t>
  </si>
  <si>
    <t>10.146.106.73naa.60060e80166221000001622100001030</t>
  </si>
  <si>
    <t>10.146.106.73naa.60060e80166221000001622100001031</t>
  </si>
  <si>
    <t>10.146.106.73naa.60060e80166221000001622100000f18</t>
  </si>
  <si>
    <t>10.146.106.73naa.60060e80166221000001622100000f19</t>
  </si>
  <si>
    <t>10.146.106.73naa.60060e80166221000001622100000f1a</t>
  </si>
  <si>
    <t>10.146.106.73naa.60060e80166221000001622100000023</t>
  </si>
  <si>
    <t>10.146.106.73naa.60060e80166221000001622100001023</t>
  </si>
  <si>
    <t>10.146.106.73naa.60060e80166221000001622100000025</t>
  </si>
  <si>
    <t>10.146.106.73naa.60060e80166221000001622100000026</t>
  </si>
  <si>
    <t>10.146.106.73naa.60060e80166221000001622100001025</t>
  </si>
  <si>
    <t>10.146.106.73naa.60060e80166221000001622100001026</t>
  </si>
  <si>
    <t>10.146.106.73naa.60060e80166221000001622100000f12</t>
  </si>
  <si>
    <t>10.146.106.73naa.60060e80166221000001622100000f13</t>
  </si>
  <si>
    <t>10.146.106.73naa.60060e80166221000001622100000f14</t>
  </si>
  <si>
    <t>10.146.106.74naa.60060e80166221000001622100000027</t>
  </si>
  <si>
    <t>10.146.106.74naa.60060e80166221000001622100001027</t>
  </si>
  <si>
    <t>10.146.106.74naa.60060e80166221000001622100000029</t>
  </si>
  <si>
    <t>10.146.106.74naa.60060e8016622100000162210000002a</t>
  </si>
  <si>
    <t>10.146.106.74naa.60060e8016622100000162210000002b</t>
  </si>
  <si>
    <t>10.146.106.74naa.60060e80166221000001622100001029</t>
  </si>
  <si>
    <t>10.146.106.74naa.60060e8016622100000162210000102a</t>
  </si>
  <si>
    <t>10.146.106.74naa.60060e8016622100000162210000102b</t>
  </si>
  <si>
    <t>10.146.106.74naa.60060e80166221000001622100000f15</t>
  </si>
  <si>
    <t>10.146.106.74naa.60060e80166221000001622100000f16</t>
  </si>
  <si>
    <t>10.146.106.74naa.60060e80166221000001622100000f17</t>
  </si>
  <si>
    <t>10.146.106.80naa.60060e80166221000001622100000033</t>
  </si>
  <si>
    <t>10.146.106.80naa.60060e80166221000001622100001033</t>
  </si>
  <si>
    <t>10.146.106.80naa.60060e80166221000001622100000034</t>
  </si>
  <si>
    <t>10.146.106.80naa.60060e80166221000001622100000102</t>
  </si>
  <si>
    <t>10.146.106.80naa.60060e80166221000001622100000036</t>
  </si>
  <si>
    <t>10.146.106.80naa.60060e80166221000001622100000037</t>
  </si>
  <si>
    <t>10.146.106.80naa.60060e80166221000001622100000038</t>
  </si>
  <si>
    <t>10.146.106.80naa.60060e80166221000001622100000103</t>
  </si>
  <si>
    <t>10.146.106.80naa.60060e80166221000001622100001034</t>
  </si>
  <si>
    <t>10.146.106.80naa.60060e80166221000001622100001102</t>
  </si>
  <si>
    <t>10.146.106.80naa.60060e80166221000001622100001036</t>
  </si>
  <si>
    <t>10.146.106.80naa.60060e80166221000001622100001038</t>
  </si>
  <si>
    <t>10.146.106.80naa.60060e80166221000001622100001103</t>
  </si>
  <si>
    <t>10.146.106.80naa.60060e80166221000001622100000f1b</t>
  </si>
  <si>
    <t>10.146.106.80naa.60060e80166221000001622100000f1c</t>
  </si>
  <si>
    <t>10.146.106.80naa.60060e80166221000001622100000f1d</t>
  </si>
  <si>
    <t>10.146.106.81naa.60060e8016622100000162210000002e</t>
  </si>
  <si>
    <t>10.146.106.81naa.60060e8016622100000162210000102e</t>
  </si>
  <si>
    <t>10.146.106.81naa.60060e8016622100000162210000002f</t>
  </si>
  <si>
    <t>10.146.106.81naa.60060e80166221000001622100000030</t>
  </si>
  <si>
    <t>10.146.106.81naa.60060e80166221000001622100000031</t>
  </si>
  <si>
    <t>10.146.106.81naa.60060e8016622100000162210000102f</t>
  </si>
  <si>
    <t>10.146.106.81naa.60060e80166221000001622100001030</t>
  </si>
  <si>
    <t>10.146.106.81naa.60060e80166221000001622100001031</t>
  </si>
  <si>
    <t>10.146.106.81naa.60060e80166221000001622100000f18</t>
  </si>
  <si>
    <t>10.146.106.81naa.60060e80166221000001622100000f19</t>
  </si>
  <si>
    <t>10.146.106.81naa.60060e80166221000001622100000f1a</t>
  </si>
  <si>
    <t>10.146.106.75naa.60060e8016622100000162210000001f</t>
  </si>
  <si>
    <t>10.146.106.75naa.60060e8016622100000162210000101f</t>
  </si>
  <si>
    <t>10.146.106.75naa.60060e80166221000001622100000022</t>
  </si>
  <si>
    <t>10.146.106.75naa.60060e80166221000001622100001022</t>
  </si>
  <si>
    <t>10.146.106.75naa.60060e80166221000001622100000f0f</t>
  </si>
  <si>
    <t>10.146.106.75naa.60060e80166221000001622100000f10</t>
  </si>
  <si>
    <t>10.146.106.75naa.60060e80166221000001622100000f11</t>
  </si>
  <si>
    <t>10.146.106.76naa.60060e80166221000001622100000032</t>
  </si>
  <si>
    <t>10.146.106.76naa.60060e80166221000001622100001032</t>
  </si>
  <si>
    <t>10.146.106.76naa.60060e80166221000001622100000034</t>
  </si>
  <si>
    <t>10.146.106.76naa.60060e80166221000001622100000102</t>
  </si>
  <si>
    <t>10.146.106.76naa.60060e80166221000001622100000036</t>
  </si>
  <si>
    <t>10.146.106.76naa.60060e80166221000001622100000037</t>
  </si>
  <si>
    <t>10.146.106.76naa.60060e80166221000001622100000038</t>
  </si>
  <si>
    <t>10.146.106.76naa.60060e80166221000001622100000103</t>
  </si>
  <si>
    <t>10.146.106.76naa.60060e80166221000001622100001034</t>
  </si>
  <si>
    <t>10.146.106.76naa.60060e80166221000001622100001102</t>
  </si>
  <si>
    <t>10.146.106.76naa.60060e80166221000001622100001036</t>
  </si>
  <si>
    <t>10.146.106.76naa.60060e80166221000001622100001038</t>
  </si>
  <si>
    <t>10.146.106.76naa.60060e80166221000001622100001103</t>
  </si>
  <si>
    <t>10.146.106.76naa.60060e80166221000001622100000f1b</t>
  </si>
  <si>
    <t>10.146.106.76naa.60060e80166221000001622100000f1c</t>
  </si>
  <si>
    <t>10.146.106.76naa.60060e80166221000001622100000f1d</t>
  </si>
  <si>
    <t>10.146.106.77naa.60060e80166221000001622100000024</t>
  </si>
  <si>
    <t>10.146.106.77naa.60060e80166221000001622100001024</t>
  </si>
  <si>
    <t>10.146.106.77naa.60060e80166221000001622100000025</t>
  </si>
  <si>
    <t>10.146.106.77naa.60060e80166221000001622100000026</t>
  </si>
  <si>
    <t>10.146.106.77naa.60060e80166221000001622100001025</t>
  </si>
  <si>
    <t>10.146.106.77naa.60060e80166221000001622100001026</t>
  </si>
  <si>
    <t>10.146.106.77naa.60060e80166221000001622100000f12</t>
  </si>
  <si>
    <t>10.146.106.77naa.60060e80166221000001622100000f13</t>
  </si>
  <si>
    <t>10.146.106.77naa.60060e80166221000001622100000f14</t>
  </si>
  <si>
    <t>10.146.106.77naa.60060e8016622100000162210000002d</t>
  </si>
  <si>
    <t>10.146.106.77naa.60060e8016622100000162210000102d</t>
  </si>
  <si>
    <t>10.146.106.77naa.60060e8016622100000162210000002f</t>
  </si>
  <si>
    <t>10.146.106.77naa.60060e80166221000001622100000030</t>
  </si>
  <si>
    <t>10.146.106.77naa.60060e80166221000001622100000031</t>
  </si>
  <si>
    <t>10.146.106.77naa.60060e8016622100000162210000102f</t>
  </si>
  <si>
    <t>10.146.106.77naa.60060e80166221000001622100001030</t>
  </si>
  <si>
    <t>10.146.106.77naa.60060e80166221000001622100001031</t>
  </si>
  <si>
    <t>10.146.106.77naa.60060e80166221000001622100000f18</t>
  </si>
  <si>
    <t>10.146.106.77naa.60060e80166221000001622100000f19</t>
  </si>
  <si>
    <t>10.146.106.77naa.60060e80166221000001622100000f1a</t>
  </si>
  <si>
    <t>10.146.106.78naa.60060e80166221000001622100000028</t>
  </si>
  <si>
    <t>10.146.106.78naa.60060e80166221000001622100001028</t>
  </si>
  <si>
    <t>10.146.106.78naa.60060e80166221000001622100000029</t>
  </si>
  <si>
    <t>10.146.106.78naa.60060e8016622100000162210000002a</t>
  </si>
  <si>
    <t>10.146.106.78naa.60060e8016622100000162210000002b</t>
  </si>
  <si>
    <t>10.146.106.78naa.60060e80166221000001622100001029</t>
  </si>
  <si>
    <t>10.146.106.78naa.60060e8016622100000162210000102a</t>
  </si>
  <si>
    <t>10.146.106.78naa.60060e8016622100000162210000102b</t>
  </si>
  <si>
    <t>10.146.106.78naa.60060e80166221000001622100000f15</t>
  </si>
  <si>
    <t>10.146.106.78naa.60060e80166221000001622100000f16</t>
  </si>
  <si>
    <t>10.146.106.78naa.60060e80166221000001622100000f17</t>
  </si>
  <si>
    <t>10.146.106.79naa.60060e80166221000001622100000020</t>
  </si>
  <si>
    <t>10.146.106.79naa.60060e80166221000001622100001020</t>
  </si>
  <si>
    <t>10.146.106.79naa.60060e80166221000001622100000022</t>
  </si>
  <si>
    <t>10.146.106.79naa.60060e80166221000001622100001022</t>
  </si>
  <si>
    <t>10.146.106.79naa.60060e80166221000001622100000f0f</t>
  </si>
  <si>
    <t>10.146.106.79naa.60060e80166221000001622100000f10</t>
  </si>
  <si>
    <t>10.146.106.79naa.60060e80166221000001622100000f11</t>
  </si>
  <si>
    <t>10.146.106.61naa.60060e8016622100000162210000000d</t>
  </si>
  <si>
    <t>10.146.106.61naa.60060e8016622100000162210000100d</t>
  </si>
  <si>
    <t>10.146.106.61naa.60060e80166221000001622100000010</t>
  </si>
  <si>
    <t>10.146.106.61naa.60060e80166221000001622100000011</t>
  </si>
  <si>
    <t>10.146.106.61naa.60060e80166221000001622100000012</t>
  </si>
  <si>
    <t>10.146.106.61naa.60060e80166221000001622100001010</t>
  </si>
  <si>
    <t>10.146.106.61naa.60060e80166221000001622100001011</t>
  </si>
  <si>
    <t>10.146.106.61naa.60060e80166221000001622100001012</t>
  </si>
  <si>
    <t>10.146.106.61naa.60060e80166221000001622100000f09</t>
  </si>
  <si>
    <t>10.146.106.61naa.60060e80166221000001622100000f0a</t>
  </si>
  <si>
    <t>10.146.106.61naa.60060e80166221000001622100000f0b</t>
  </si>
  <si>
    <t>10.146.106.62naa.60060e80166221000001622100000008</t>
  </si>
  <si>
    <t>10.146.106.62naa.60060e80166221000001622100001008</t>
  </si>
  <si>
    <t>10.146.106.62naa.60060e8016622100000162210000000a</t>
  </si>
  <si>
    <t>10.146.106.62naa.60060e8016622100000162210000000b</t>
  </si>
  <si>
    <t>10.146.106.62naa.60060e8016622100000162210000000c</t>
  </si>
  <si>
    <t>10.146.106.62naa.60060e8016622100000162210000100a</t>
  </si>
  <si>
    <t>10.146.106.62naa.60060e8016622100000162210000100b</t>
  </si>
  <si>
    <t>10.146.106.62naa.60060e8016622100000162210000100c</t>
  </si>
  <si>
    <t>10.146.106.62naa.60060e80166221000001622100000f06</t>
  </si>
  <si>
    <t>10.146.106.62naa.60060e80166221000001622100000f07</t>
  </si>
  <si>
    <t>10.146.106.62naa.60060e80166221000001622100000f08</t>
  </si>
  <si>
    <t>10.146.106.63naa.60060e80166221000001622100000004</t>
  </si>
  <si>
    <t>10.146.106.63naa.60060e80166221000001622100001004</t>
  </si>
  <si>
    <t>10.146.106.63naa.60060e80166221000001622100000006</t>
  </si>
  <si>
    <t>10.146.106.63naa.60060e80166221000001622100000007</t>
  </si>
  <si>
    <t>10.146.106.63naa.60060e80166221000001622100001006</t>
  </si>
  <si>
    <t>10.146.106.63naa.60060e80166221000001622100001007</t>
  </si>
  <si>
    <t>10.146.106.63naa.60060e80166221000001622100000f03</t>
  </si>
  <si>
    <t>10.146.106.63naa.60060e80166221000001622100000f04</t>
  </si>
  <si>
    <t>10.146.106.63naa.60060e80166221000001622100000f05</t>
  </si>
  <si>
    <t>10.146.106.64naa.60060e80166221000001622100000000</t>
  </si>
  <si>
    <t>10.146.106.64naa.60060e80166221000001622100001000</t>
  </si>
  <si>
    <t>10.146.106.64naa.60060e80166221000001622100000003</t>
  </si>
  <si>
    <t>10.146.106.64naa.60060e80166221000001622100001003</t>
  </si>
  <si>
    <t>10.146.106.64naa.60060e80166221000001622100000f00</t>
  </si>
  <si>
    <t>10.146.106.64naa.60060e80166221000001622100000f01</t>
  </si>
  <si>
    <t>10.146.106.64naa.60060e80166221000001622100000f02</t>
  </si>
  <si>
    <t>10.146.106.66naa.60060e80166221000001622100000009</t>
  </si>
  <si>
    <t>10.146.106.66naa.60060e80166221000001622100001009</t>
  </si>
  <si>
    <t>10.146.106.66naa.60060e8016622100000162210000000a</t>
  </si>
  <si>
    <t>10.146.106.66naa.60060e8016622100000162210000000b</t>
  </si>
  <si>
    <t>10.146.106.66naa.60060e8016622100000162210000000c</t>
  </si>
  <si>
    <t>10.146.106.66naa.60060e8016622100000162210000100a</t>
  </si>
  <si>
    <t>10.146.106.66naa.60060e8016622100000162210000100b</t>
  </si>
  <si>
    <t>10.146.106.66naa.60060e8016622100000162210000100c</t>
  </si>
  <si>
    <t>10.146.106.66naa.60060e80166221000001622100000f06</t>
  </si>
  <si>
    <t>10.146.106.66naa.60060e80166221000001622100000f07</t>
  </si>
  <si>
    <t>10.146.106.66naa.60060e80166221000001622100000f08</t>
  </si>
  <si>
    <t>10.146.106.67naa.60060e80166221000001622100000005</t>
  </si>
  <si>
    <t>10.146.106.67naa.60060e80166221000001622100001005</t>
  </si>
  <si>
    <t>10.146.106.67naa.60060e80166221000001622100000006</t>
  </si>
  <si>
    <t>10.146.106.67naa.60060e80166221000001622100000007</t>
  </si>
  <si>
    <t>10.146.106.67naa.60060e80166221000001622100001006</t>
  </si>
  <si>
    <t>10.146.106.67naa.60060e80166221000001622100001007</t>
  </si>
  <si>
    <t>10.146.106.67naa.60060e80166221000001622100000f03</t>
  </si>
  <si>
    <t>10.146.106.67naa.60060e80166221000001622100000f04</t>
  </si>
  <si>
    <t>10.146.106.67naa.60060e80166221000001622100000f05</t>
  </si>
  <si>
    <t>10.146.106.68naa.60060e80166221000001622100000001</t>
  </si>
  <si>
    <t>10.146.106.68naa.60060e80166221000001622100001001</t>
  </si>
  <si>
    <t>10.146.106.68naa.60060e80166221000001622100000003</t>
  </si>
  <si>
    <t>10.146.106.68naa.60060e80166221000001622100001003</t>
  </si>
  <si>
    <t>10.146.106.68naa.60060e80166221000001622100000f00</t>
  </si>
  <si>
    <t>10.146.106.68naa.60060e80166221000001622100000f01</t>
  </si>
  <si>
    <t>10.146.106.68naa.60060e80166221000001622100000f02</t>
  </si>
  <si>
    <t>10.146.106.69naa.60060e80166221000001622100000013</t>
  </si>
  <si>
    <t>10.146.106.69naa.60060e80166221000001622100001013</t>
  </si>
  <si>
    <t>10.146.106.69naa.60060e80166221000001622100000015</t>
  </si>
  <si>
    <t>10.146.106.69naa.60060e80166221000001622100000016</t>
  </si>
  <si>
    <t>10.146.106.69naa.60060e80166221000001622100000100</t>
  </si>
  <si>
    <t>10.146.106.69naa.60060e80166221000001622100000101</t>
  </si>
  <si>
    <t>10.146.106.69naa.60060e80166221000001622100000019</t>
  </si>
  <si>
    <t>10.146.106.69naa.60060e8016622100000162210000001a</t>
  </si>
  <si>
    <t>10.146.106.69naa.60060e8016622100000162210000001b</t>
  </si>
  <si>
    <t>10.146.106.69naa.60060e8016622100000162210000001c</t>
  </si>
  <si>
    <t>10.146.106.69naa.60060e8016622100000162210000001d</t>
  </si>
  <si>
    <t>10.146.106.69naa.60060e8016622100000162210000001e</t>
  </si>
  <si>
    <t>10.146.106.69naa.60060e80166221000001622100000018</t>
  </si>
  <si>
    <t>10.146.106.69naa.60060e80166221000001622100001015</t>
  </si>
  <si>
    <t>10.146.106.69naa.60060e80166221000001622100001100</t>
  </si>
  <si>
    <t>10.146.106.69naa.60060e80166221000001622100001019</t>
  </si>
  <si>
    <t>10.146.106.69naa.60060e8016622100000162210000101d</t>
  </si>
  <si>
    <t>10.146.106.69naa.60060e80166221000001622100001101</t>
  </si>
  <si>
    <t>10.146.106.69naa.60060e80166221000001622100000f0c</t>
  </si>
  <si>
    <t>10.146.106.69naa.60060e80166221000001622100000f0d</t>
  </si>
  <si>
    <t>10.146.106.69naa.60060e80166221000001622100000f0e</t>
  </si>
  <si>
    <t>10.146.106.70naa.60060e80166221000001622100000014</t>
  </si>
  <si>
    <t>10.146.106.70naa.60060e80166221000001622100001014</t>
  </si>
  <si>
    <t>10.146.106.70naa.60060e80166221000001622100000015</t>
  </si>
  <si>
    <t>10.146.106.70naa.60060e80166221000001622100000016</t>
  </si>
  <si>
    <t>10.146.106.70naa.60060e80166221000001622100000100</t>
  </si>
  <si>
    <t>10.146.106.70naa.60060e80166221000001622100000018</t>
  </si>
  <si>
    <t>10.146.106.70naa.60060e80166221000001622100000019</t>
  </si>
  <si>
    <t>10.146.106.70naa.60060e8016622100000162210000001a</t>
  </si>
  <si>
    <t>10.146.106.70naa.60060e8016622100000162210000001b</t>
  </si>
  <si>
    <t>10.146.106.70naa.60060e8016622100000162210000001c</t>
  </si>
  <si>
    <t>10.146.106.70naa.60060e8016622100000162210000001d</t>
  </si>
  <si>
    <t>10.146.106.70naa.60060e8016622100000162210000001e</t>
  </si>
  <si>
    <t>10.146.106.70naa.60060e80166221000001622100000101</t>
  </si>
  <si>
    <t>10.146.106.70naa.60060e80166221000001622100001015</t>
  </si>
  <si>
    <t>10.146.106.70naa.60060e80166221000001622100001100</t>
  </si>
  <si>
    <t>10.146.106.70naa.60060e80166221000001622100001019</t>
  </si>
  <si>
    <t>10.146.106.70naa.60060e8016622100000162210000101d</t>
  </si>
  <si>
    <t>10.146.106.70naa.60060e80166221000001622100001101</t>
  </si>
  <si>
    <t>10.146.106.70naa.60060e80166221000001622100000f0c</t>
  </si>
  <si>
    <t>10.146.106.70naa.60060e80166221000001622100000f0d</t>
  </si>
  <si>
    <t>10.146.106.70naa.60060e80166221000001622100000f0e</t>
  </si>
  <si>
    <t>10.146.106.71naa.60060e8016622100000162210000000f</t>
  </si>
  <si>
    <t>10.146.106.71naa.60060e8016622100000162210000100f</t>
  </si>
  <si>
    <t>10.146.106.71naa.60060e80166221000001622100000010</t>
  </si>
  <si>
    <t>10.146.106.71naa.60060e80166221000001622100000011</t>
  </si>
  <si>
    <t>10.146.106.71naa.60060e80166221000001622100000012</t>
  </si>
  <si>
    <t>10.146.106.71naa.60060e80166221000001622100001010</t>
  </si>
  <si>
    <t>10.146.106.71naa.60060e80166221000001622100001011</t>
  </si>
  <si>
    <t>10.146.106.71naa.60060e80166221000001622100001012</t>
  </si>
  <si>
    <t>10.146.106.71naa.60060e80166221000001622100000f09</t>
  </si>
  <si>
    <t>10.146.106.71naa.60060e80166221000001622100000f0a</t>
  </si>
  <si>
    <t>10.146.106.71naa.60060e80166221000001622100000f0b</t>
  </si>
  <si>
    <t>10.146.106.72naa.60060e80166221000001622100000002</t>
  </si>
  <si>
    <t>10.146.106.72naa.60060e80166221000001622100001002</t>
  </si>
  <si>
    <t>10.146.106.72naa.60060e80166221000001622100000003</t>
  </si>
  <si>
    <t>10.146.106.72naa.60060e80166221000001622100001003</t>
  </si>
  <si>
    <t>10.146.106.72naa.60060e80166221000001622100000f00</t>
  </si>
  <si>
    <t>10.146.106.72naa.60060e80166221000001622100000f01</t>
  </si>
  <si>
    <t>10.146.106.72naa.60060e80166221000001622100000f02</t>
  </si>
  <si>
    <t>10.146.106.65naa.60060e8016622100000162210000000e</t>
  </si>
  <si>
    <t>10.146.106.65naa.60060e8016622100000162210000100e</t>
  </si>
  <si>
    <t>10.146.106.65naa.60060e80166221000001622100000010</t>
  </si>
  <si>
    <t>10.146.106.65naa.60060e80166221000001622100000011</t>
  </si>
  <si>
    <t>10.146.106.65naa.60060e80166221000001622100000012</t>
  </si>
  <si>
    <t>10.146.106.65naa.60060e80166221000001622100001010</t>
  </si>
  <si>
    <t>10.146.106.65naa.60060e80166221000001622100001011</t>
  </si>
  <si>
    <t>10.146.106.65naa.60060e80166221000001622100001012</t>
  </si>
  <si>
    <t>10.146.106.65naa.60060e80166221000001622100000f09</t>
  </si>
  <si>
    <t>10.146.106.65naa.60060e80166221000001622100000f0a</t>
  </si>
  <si>
    <t>10.146.106.65naa.60060e80166221000001622100000f0b</t>
  </si>
  <si>
    <t>SAN1</t>
    <phoneticPr fontId="1" type="noConversion"/>
  </si>
  <si>
    <t>SAN2</t>
    <phoneticPr fontId="1" type="noConversion"/>
  </si>
  <si>
    <t>DR_VSP_CL1_5B</t>
    <phoneticPr fontId="1" type="noConversion"/>
  </si>
  <si>
    <t>DR_VSP_CL2_6B</t>
    <phoneticPr fontId="1" type="noConversion"/>
  </si>
  <si>
    <t>Target Alias</t>
    <phoneticPr fontId="1" type="noConversion"/>
  </si>
  <si>
    <t>00:4c</t>
    <phoneticPr fontId="1" type="noConversion"/>
  </si>
  <si>
    <t>10:4c</t>
    <phoneticPr fontId="1" type="noConversion"/>
  </si>
  <si>
    <t>00:4e</t>
    <phoneticPr fontId="1" type="noConversion"/>
  </si>
  <si>
    <t>01:04</t>
    <phoneticPr fontId="1" type="noConversion"/>
  </si>
  <si>
    <t>00:50</t>
    <phoneticPr fontId="1" type="noConversion"/>
  </si>
  <si>
    <t>00:51</t>
    <phoneticPr fontId="1" type="noConversion"/>
  </si>
  <si>
    <t>00:52</t>
    <phoneticPr fontId="1" type="noConversion"/>
  </si>
  <si>
    <t>01:05</t>
    <phoneticPr fontId="1" type="noConversion"/>
  </si>
  <si>
    <t>10:4e</t>
    <phoneticPr fontId="1" type="noConversion"/>
  </si>
  <si>
    <t>11:04</t>
    <phoneticPr fontId="1" type="noConversion"/>
  </si>
  <si>
    <t>10:51</t>
    <phoneticPr fontId="1" type="noConversion"/>
  </si>
  <si>
    <t>10:52</t>
    <phoneticPr fontId="1" type="noConversion"/>
  </si>
  <si>
    <t>11:05</t>
    <phoneticPr fontId="1" type="noConversion"/>
  </si>
  <si>
    <t>0f:2a</t>
    <phoneticPr fontId="1" type="noConversion"/>
  </si>
  <si>
    <t>0f:2b</t>
    <phoneticPr fontId="1" type="noConversion"/>
  </si>
  <si>
    <t>0f:2c</t>
    <phoneticPr fontId="1" type="noConversion"/>
  </si>
  <si>
    <t>00:46</t>
    <phoneticPr fontId="1" type="noConversion"/>
  </si>
  <si>
    <t>10:46</t>
    <phoneticPr fontId="1" type="noConversion"/>
  </si>
  <si>
    <t>00:49</t>
    <phoneticPr fontId="1" type="noConversion"/>
  </si>
  <si>
    <t>00:4a</t>
    <phoneticPr fontId="1" type="noConversion"/>
  </si>
  <si>
    <t>00:4b</t>
    <phoneticPr fontId="1" type="noConversion"/>
  </si>
  <si>
    <t>10:49</t>
    <phoneticPr fontId="1" type="noConversion"/>
  </si>
  <si>
    <t>10:4a</t>
    <phoneticPr fontId="1" type="noConversion"/>
  </si>
  <si>
    <t>10:4b</t>
    <phoneticPr fontId="1" type="noConversion"/>
  </si>
  <si>
    <t>0f:27</t>
    <phoneticPr fontId="1" type="noConversion"/>
  </si>
  <si>
    <t>0f:28</t>
    <phoneticPr fontId="1" type="noConversion"/>
  </si>
  <si>
    <t>0f:29</t>
    <phoneticPr fontId="1" type="noConversion"/>
  </si>
  <si>
    <t>00:3d</t>
    <phoneticPr fontId="1" type="noConversion"/>
  </si>
  <si>
    <t>10:3d</t>
    <phoneticPr fontId="1" type="noConversion"/>
  </si>
  <si>
    <t>00:3f</t>
    <phoneticPr fontId="1" type="noConversion"/>
  </si>
  <si>
    <t>00:40</t>
    <phoneticPr fontId="1" type="noConversion"/>
  </si>
  <si>
    <t>10:3f</t>
    <phoneticPr fontId="1" type="noConversion"/>
  </si>
  <si>
    <t>10:40</t>
    <phoneticPr fontId="1" type="noConversion"/>
  </si>
  <si>
    <t>0f:21</t>
    <phoneticPr fontId="1" type="noConversion"/>
  </si>
  <si>
    <t>0f:22</t>
    <phoneticPr fontId="1" type="noConversion"/>
  </si>
  <si>
    <t>0f:23</t>
    <phoneticPr fontId="1" type="noConversion"/>
  </si>
  <si>
    <t>00:41</t>
    <phoneticPr fontId="1" type="noConversion"/>
  </si>
  <si>
    <t>10:41</t>
    <phoneticPr fontId="1" type="noConversion"/>
  </si>
  <si>
    <t>00:43</t>
    <phoneticPr fontId="1" type="noConversion"/>
  </si>
  <si>
    <t>00:44</t>
    <phoneticPr fontId="1" type="noConversion"/>
  </si>
  <si>
    <t>00:45</t>
    <phoneticPr fontId="1" type="noConversion"/>
  </si>
  <si>
    <t>10:43</t>
    <phoneticPr fontId="1" type="noConversion"/>
  </si>
  <si>
    <t>10:44</t>
    <phoneticPr fontId="1" type="noConversion"/>
  </si>
  <si>
    <t>10:45</t>
    <phoneticPr fontId="1" type="noConversion"/>
  </si>
  <si>
    <t>0f:24</t>
    <phoneticPr fontId="1" type="noConversion"/>
  </si>
  <si>
    <t>0f:25</t>
    <phoneticPr fontId="1" type="noConversion"/>
  </si>
  <si>
    <t>0f:26</t>
    <phoneticPr fontId="1" type="noConversion"/>
  </si>
  <si>
    <t>00:39</t>
    <phoneticPr fontId="1" type="noConversion"/>
  </si>
  <si>
    <t>10:39</t>
    <phoneticPr fontId="1" type="noConversion"/>
  </si>
  <si>
    <t>00:3c</t>
    <phoneticPr fontId="1" type="noConversion"/>
  </si>
  <si>
    <t>10:3c</t>
    <phoneticPr fontId="1" type="noConversion"/>
  </si>
  <si>
    <t>0f:1e</t>
    <phoneticPr fontId="1" type="noConversion"/>
  </si>
  <si>
    <t>0f:1f</t>
    <phoneticPr fontId="1" type="noConversion"/>
  </si>
  <si>
    <t>0f:20</t>
    <phoneticPr fontId="1" type="noConversion"/>
  </si>
  <si>
    <t>00:4d</t>
    <phoneticPr fontId="1" type="noConversion"/>
  </si>
  <si>
    <t>10:4d</t>
    <phoneticPr fontId="1" type="noConversion"/>
  </si>
  <si>
    <t>00:48</t>
    <phoneticPr fontId="1" type="noConversion"/>
  </si>
  <si>
    <t>10:48</t>
    <phoneticPr fontId="1" type="noConversion"/>
  </si>
  <si>
    <t>00:3b</t>
    <phoneticPr fontId="1" type="noConversion"/>
  </si>
  <si>
    <t>10:3b</t>
    <phoneticPr fontId="1" type="noConversion"/>
  </si>
  <si>
    <t>00:47</t>
    <phoneticPr fontId="1" type="noConversion"/>
  </si>
  <si>
    <t>10:47</t>
    <phoneticPr fontId="1" type="noConversion"/>
  </si>
  <si>
    <t>00:42</t>
    <phoneticPr fontId="1" type="noConversion"/>
  </si>
  <si>
    <t>10:42</t>
    <phoneticPr fontId="1" type="noConversion"/>
  </si>
  <si>
    <t>00:3e</t>
    <phoneticPr fontId="1" type="noConversion"/>
  </si>
  <si>
    <t>10:3e</t>
    <phoneticPr fontId="1" type="noConversion"/>
  </si>
  <si>
    <t>00:3f</t>
    <phoneticPr fontId="1" type="noConversion"/>
  </si>
  <si>
    <t>00:3a</t>
    <phoneticPr fontId="1" type="noConversion"/>
  </si>
  <si>
    <t>10:3a</t>
    <phoneticPr fontId="1" type="noConversion"/>
  </si>
  <si>
    <t>00:77</t>
    <phoneticPr fontId="1" type="noConversion"/>
  </si>
  <si>
    <t>10:7c</t>
    <phoneticPr fontId="1" type="noConversion"/>
  </si>
  <si>
    <t>00:79</t>
    <phoneticPr fontId="1" type="noConversion"/>
  </si>
  <si>
    <t>00:7a</t>
    <phoneticPr fontId="1" type="noConversion"/>
  </si>
  <si>
    <t>00:7b</t>
    <phoneticPr fontId="1" type="noConversion"/>
  </si>
  <si>
    <t>10:7e</t>
    <phoneticPr fontId="1" type="noConversion"/>
  </si>
  <si>
    <t>10:7f</t>
    <phoneticPr fontId="1" type="noConversion"/>
  </si>
  <si>
    <t>10:80</t>
    <phoneticPr fontId="1" type="noConversion"/>
  </si>
  <si>
    <t>0f:42</t>
    <phoneticPr fontId="1" type="noConversion"/>
  </si>
  <si>
    <t>0f:43</t>
    <phoneticPr fontId="1" type="noConversion"/>
  </si>
  <si>
    <t>0f:44</t>
    <phoneticPr fontId="1" type="noConversion"/>
  </si>
  <si>
    <t>00:57</t>
    <phoneticPr fontId="1" type="noConversion"/>
  </si>
  <si>
    <t>10:57</t>
    <phoneticPr fontId="1" type="noConversion"/>
  </si>
  <si>
    <t>00:59</t>
    <phoneticPr fontId="1" type="noConversion"/>
  </si>
  <si>
    <t>00:5a</t>
    <phoneticPr fontId="1" type="noConversion"/>
  </si>
  <si>
    <t>00:5b</t>
    <phoneticPr fontId="1" type="noConversion"/>
  </si>
  <si>
    <t>10:59</t>
    <phoneticPr fontId="1" type="noConversion"/>
  </si>
  <si>
    <t>10:5a</t>
    <phoneticPr fontId="1" type="noConversion"/>
  </si>
  <si>
    <t>10:5b</t>
    <phoneticPr fontId="1" type="noConversion"/>
  </si>
  <si>
    <t>0f:30</t>
    <phoneticPr fontId="1" type="noConversion"/>
  </si>
  <si>
    <t>0f:31</t>
    <phoneticPr fontId="1" type="noConversion"/>
  </si>
  <si>
    <t>0f:32</t>
    <phoneticPr fontId="1" type="noConversion"/>
  </si>
  <si>
    <t>00:61</t>
    <phoneticPr fontId="1" type="noConversion"/>
  </si>
  <si>
    <t>10:61</t>
    <phoneticPr fontId="1" type="noConversion"/>
  </si>
  <si>
    <t>00:63</t>
    <phoneticPr fontId="1" type="noConversion"/>
  </si>
  <si>
    <t>00:64</t>
    <phoneticPr fontId="1" type="noConversion"/>
  </si>
  <si>
    <t>00:65</t>
    <phoneticPr fontId="1" type="noConversion"/>
  </si>
  <si>
    <t>10:63</t>
    <phoneticPr fontId="1" type="noConversion"/>
  </si>
  <si>
    <t>10:64</t>
    <phoneticPr fontId="1" type="noConversion"/>
  </si>
  <si>
    <t>10:65</t>
    <phoneticPr fontId="1" type="noConversion"/>
  </si>
  <si>
    <t>0f:36</t>
    <phoneticPr fontId="1" type="noConversion"/>
  </si>
  <si>
    <t>0f:37</t>
    <phoneticPr fontId="1" type="noConversion"/>
  </si>
  <si>
    <t>0f:38</t>
    <phoneticPr fontId="1" type="noConversion"/>
  </si>
  <si>
    <t>00:5c</t>
    <phoneticPr fontId="1" type="noConversion"/>
  </si>
  <si>
    <t>10:5c</t>
    <phoneticPr fontId="1" type="noConversion"/>
  </si>
  <si>
    <t>00:5e</t>
    <phoneticPr fontId="1" type="noConversion"/>
  </si>
  <si>
    <t>00:5f</t>
    <phoneticPr fontId="1" type="noConversion"/>
  </si>
  <si>
    <t>00:60</t>
    <phoneticPr fontId="1" type="noConversion"/>
  </si>
  <si>
    <t>00:7c</t>
    <phoneticPr fontId="1" type="noConversion"/>
  </si>
  <si>
    <t>10:5e</t>
    <phoneticPr fontId="1" type="noConversion"/>
  </si>
  <si>
    <t>10:5f</t>
    <phoneticPr fontId="1" type="noConversion"/>
  </si>
  <si>
    <t>10:60</t>
    <phoneticPr fontId="1" type="noConversion"/>
  </si>
  <si>
    <t>0f:33</t>
    <phoneticPr fontId="1" type="noConversion"/>
  </si>
  <si>
    <t>0f:34</t>
    <phoneticPr fontId="1" type="noConversion"/>
  </si>
  <si>
    <t>0f:35</t>
    <phoneticPr fontId="1" type="noConversion"/>
  </si>
  <si>
    <t>00:6c</t>
    <phoneticPr fontId="1" type="noConversion"/>
  </si>
  <si>
    <t>10:6c</t>
    <phoneticPr fontId="1" type="noConversion"/>
  </si>
  <si>
    <t>00:6d</t>
    <phoneticPr fontId="1" type="noConversion"/>
  </si>
  <si>
    <t>01:06</t>
    <phoneticPr fontId="1" type="noConversion"/>
  </si>
  <si>
    <t>00:6f</t>
    <phoneticPr fontId="1" type="noConversion"/>
  </si>
  <si>
    <t>00:70</t>
    <phoneticPr fontId="1" type="noConversion"/>
  </si>
  <si>
    <t>00:71</t>
    <phoneticPr fontId="1" type="noConversion"/>
  </si>
  <si>
    <t>01:07</t>
    <phoneticPr fontId="1" type="noConversion"/>
  </si>
  <si>
    <t>10:6d</t>
    <phoneticPr fontId="1" type="noConversion"/>
  </si>
  <si>
    <t>11:06</t>
    <phoneticPr fontId="1" type="noConversion"/>
  </si>
  <si>
    <t>10:70</t>
    <phoneticPr fontId="1" type="noConversion"/>
  </si>
  <si>
    <t>10:71</t>
    <phoneticPr fontId="1" type="noConversion"/>
  </si>
  <si>
    <t>11:07</t>
    <phoneticPr fontId="1" type="noConversion"/>
  </si>
  <si>
    <t>0f:3c</t>
    <phoneticPr fontId="1" type="noConversion"/>
  </si>
  <si>
    <t>0f:3d</t>
    <phoneticPr fontId="1" type="noConversion"/>
  </si>
  <si>
    <t>0f:3e</t>
    <phoneticPr fontId="1" type="noConversion"/>
  </si>
  <si>
    <t>00:78</t>
    <phoneticPr fontId="1" type="noConversion"/>
  </si>
  <si>
    <t>10:7d</t>
    <phoneticPr fontId="1" type="noConversion"/>
  </si>
  <si>
    <t>0f:42</t>
    <phoneticPr fontId="1" type="noConversion"/>
  </si>
  <si>
    <t>00:58</t>
    <phoneticPr fontId="1" type="noConversion"/>
  </si>
  <si>
    <t>10:58</t>
    <phoneticPr fontId="1" type="noConversion"/>
  </si>
  <si>
    <t>10:5a</t>
    <phoneticPr fontId="1" type="noConversion"/>
  </si>
  <si>
    <t>00:62</t>
    <phoneticPr fontId="1" type="noConversion"/>
  </si>
  <si>
    <t>10:62</t>
    <phoneticPr fontId="1" type="noConversion"/>
  </si>
  <si>
    <t>00:5d</t>
    <phoneticPr fontId="1" type="noConversion"/>
  </si>
  <si>
    <t>10:5d</t>
    <phoneticPr fontId="1" type="noConversion"/>
  </si>
  <si>
    <t>00:67</t>
    <phoneticPr fontId="1" type="noConversion"/>
  </si>
  <si>
    <t>10:67</t>
    <phoneticPr fontId="1" type="noConversion"/>
  </si>
  <si>
    <t>00:68</t>
    <phoneticPr fontId="1" type="noConversion"/>
  </si>
  <si>
    <t>00:69</t>
    <phoneticPr fontId="1" type="noConversion"/>
  </si>
  <si>
    <t>00:6a</t>
    <phoneticPr fontId="1" type="noConversion"/>
  </si>
  <si>
    <t>10:68</t>
    <phoneticPr fontId="1" type="noConversion"/>
  </si>
  <si>
    <t>10:69</t>
    <phoneticPr fontId="1" type="noConversion"/>
  </si>
  <si>
    <t>10:6a</t>
    <phoneticPr fontId="1" type="noConversion"/>
  </si>
  <si>
    <t>0f:39</t>
    <phoneticPr fontId="1" type="noConversion"/>
  </si>
  <si>
    <t>0f:3a</t>
    <phoneticPr fontId="1" type="noConversion"/>
  </si>
  <si>
    <t>0f:3b</t>
    <phoneticPr fontId="1" type="noConversion"/>
  </si>
  <si>
    <t>00:54</t>
    <phoneticPr fontId="1" type="noConversion"/>
  </si>
  <si>
    <t>10:54</t>
    <phoneticPr fontId="1" type="noConversion"/>
  </si>
  <si>
    <t>00:55</t>
    <phoneticPr fontId="1" type="noConversion"/>
  </si>
  <si>
    <t>00:56</t>
    <phoneticPr fontId="1" type="noConversion"/>
  </si>
  <si>
    <t>10:55</t>
    <phoneticPr fontId="1" type="noConversion"/>
  </si>
  <si>
    <t>10:56</t>
    <phoneticPr fontId="1" type="noConversion"/>
  </si>
  <si>
    <t>0f:2d</t>
    <phoneticPr fontId="1" type="noConversion"/>
  </si>
  <si>
    <t>0f:2e</t>
    <phoneticPr fontId="1" type="noConversion"/>
  </si>
  <si>
    <t>0f:2f</t>
    <phoneticPr fontId="1" type="noConversion"/>
  </si>
  <si>
    <t>00:66</t>
    <phoneticPr fontId="1" type="noConversion"/>
  </si>
  <si>
    <t>10:66</t>
    <phoneticPr fontId="1" type="noConversion"/>
  </si>
  <si>
    <t>00:53</t>
    <phoneticPr fontId="1" type="noConversion"/>
  </si>
  <si>
    <t>10:53</t>
    <phoneticPr fontId="1" type="noConversion"/>
  </si>
  <si>
    <t>00:55</t>
    <phoneticPr fontId="1" type="noConversion"/>
  </si>
  <si>
    <t>00:6b</t>
    <phoneticPr fontId="1" type="noConversion"/>
  </si>
  <si>
    <t>10:6b</t>
    <phoneticPr fontId="1" type="noConversion"/>
  </si>
  <si>
    <t>0f:0b</t>
    <phoneticPr fontId="1" type="noConversion"/>
  </si>
  <si>
    <t>0f:0a</t>
    <phoneticPr fontId="1" type="noConversion"/>
  </si>
  <si>
    <t>0f:09</t>
    <phoneticPr fontId="1" type="noConversion"/>
  </si>
  <si>
    <t>10:12</t>
    <phoneticPr fontId="1" type="noConversion"/>
  </si>
  <si>
    <t>10:11</t>
    <phoneticPr fontId="1" type="noConversion"/>
  </si>
  <si>
    <t>10:10</t>
    <phoneticPr fontId="1" type="noConversion"/>
  </si>
  <si>
    <t>System</t>
    <phoneticPr fontId="1" type="noConversion"/>
  </si>
  <si>
    <t>HOST</t>
    <phoneticPr fontId="1" type="noConversion"/>
  </si>
  <si>
    <t>Cluster</t>
    <phoneticPr fontId="1" type="noConversion"/>
  </si>
  <si>
    <t>VM Guest</t>
    <phoneticPr fontId="1" type="noConversion"/>
  </si>
  <si>
    <t>Folder</t>
    <phoneticPr fontId="1" type="noConversion"/>
  </si>
  <si>
    <t>(SCSI ID)</t>
    <phoneticPr fontId="1" type="noConversion"/>
  </si>
  <si>
    <t>Data Store</t>
    <phoneticPr fontId="1" type="noConversion"/>
  </si>
  <si>
    <t>Data Store NAA</t>
    <phoneticPr fontId="1" type="noConversion"/>
  </si>
  <si>
    <t>Data Store File</t>
    <phoneticPr fontId="1" type="noConversion"/>
  </si>
  <si>
    <t>RDM Device</t>
    <phoneticPr fontId="1" type="noConversion"/>
  </si>
  <si>
    <t>RDM NAA</t>
    <phoneticPr fontId="1" type="noConversion"/>
  </si>
  <si>
    <t>활성 I/O</t>
    <phoneticPr fontId="1" type="noConversion"/>
  </si>
  <si>
    <t>LUN info</t>
    <phoneticPr fontId="1" type="noConversion"/>
  </si>
  <si>
    <t>ID</t>
    <phoneticPr fontId="1" type="noConversion"/>
  </si>
  <si>
    <t>OS</t>
    <phoneticPr fontId="1" type="noConversion"/>
  </si>
  <si>
    <t>Volum Manager (Veritas)</t>
    <phoneticPr fontId="1" type="noConversion"/>
  </si>
  <si>
    <t>스토리지</t>
    <phoneticPr fontId="1" type="noConversion"/>
  </si>
  <si>
    <t xml:space="preserve">TO-BE Data Store Mapping </t>
    <phoneticPr fontId="1" type="noConversion"/>
  </si>
  <si>
    <t>Systsem</t>
    <phoneticPr fontId="1" type="noConversion"/>
  </si>
  <si>
    <t xml:space="preserve">Disk 정보 </t>
    <phoneticPr fontId="1" type="noConversion"/>
  </si>
  <si>
    <t>Veritas Volume 정보</t>
    <phoneticPr fontId="1" type="noConversion"/>
  </si>
  <si>
    <t>LDEV 정보 (AS-IS)</t>
    <phoneticPr fontId="1" type="noConversion"/>
  </si>
  <si>
    <t>LDEV 정보 (TO-BE)</t>
    <phoneticPr fontId="1" type="noConversion"/>
  </si>
  <si>
    <t>SIZE</t>
    <phoneticPr fontId="1" type="noConversion"/>
  </si>
  <si>
    <t>RDM Data Store</t>
    <phoneticPr fontId="1" type="noConversion"/>
  </si>
  <si>
    <t>Storage ID</t>
  </si>
  <si>
    <t>Hostname</t>
    <phoneticPr fontId="1" type="noConversion"/>
  </si>
  <si>
    <t>Disk List</t>
    <phoneticPr fontId="1" type="noConversion"/>
  </si>
  <si>
    <t>TO-BE Disk List</t>
    <phoneticPr fontId="1" type="noConversion"/>
  </si>
  <si>
    <t>OS Device</t>
    <phoneticPr fontId="1" type="noConversion"/>
  </si>
  <si>
    <t>SIZE (GB)</t>
    <phoneticPr fontId="1" type="noConversion"/>
  </si>
  <si>
    <t>VG명</t>
    <phoneticPr fontId="1" type="noConversion"/>
  </si>
  <si>
    <t>LUN수</t>
    <phoneticPr fontId="11" type="noConversion"/>
  </si>
  <si>
    <t xml:space="preserve">Lun size(GB) </t>
    <phoneticPr fontId="1" type="noConversion"/>
  </si>
  <si>
    <t>LUN name</t>
    <phoneticPr fontId="1" type="noConversion"/>
  </si>
  <si>
    <t>LUN Addr</t>
    <phoneticPr fontId="1" type="noConversion"/>
  </si>
  <si>
    <t>LUN  ADDR</t>
    <phoneticPr fontId="1" type="noConversion"/>
  </si>
  <si>
    <t>LUN Name</t>
    <phoneticPr fontId="1" type="noConversion"/>
  </si>
  <si>
    <t xml:space="preserve">SIZE (GB) </t>
    <phoneticPr fontId="1" type="noConversion"/>
  </si>
  <si>
    <t>Data Store Mapping</t>
    <phoneticPr fontId="1" type="noConversion"/>
  </si>
  <si>
    <t>00:4c</t>
    <phoneticPr fontId="1" type="noConversion"/>
  </si>
  <si>
    <t>00:76</t>
    <phoneticPr fontId="1" type="noConversion"/>
  </si>
  <si>
    <t>00:72</t>
    <phoneticPr fontId="1" type="noConversion"/>
  </si>
  <si>
    <t>00:73</t>
    <phoneticPr fontId="1" type="noConversion"/>
  </si>
  <si>
    <t>00:74</t>
    <phoneticPr fontId="1" type="noConversion"/>
  </si>
  <si>
    <t>00:75</t>
    <phoneticPr fontId="1" type="noConversion"/>
  </si>
  <si>
    <t>10:72</t>
    <phoneticPr fontId="1" type="noConversion"/>
  </si>
  <si>
    <t>10:73</t>
    <phoneticPr fontId="1" type="noConversion"/>
  </si>
  <si>
    <t>10:74</t>
    <phoneticPr fontId="1" type="noConversion"/>
  </si>
  <si>
    <t>10:75</t>
    <phoneticPr fontId="1" type="noConversion"/>
  </si>
  <si>
    <t>0f:3f</t>
    <phoneticPr fontId="1" type="noConversion"/>
  </si>
  <si>
    <t>0f:40</t>
    <phoneticPr fontId="1" type="noConversion"/>
  </si>
  <si>
    <t>0f:41</t>
    <phoneticPr fontId="1" type="noConversion"/>
  </si>
  <si>
    <t>0f:40</t>
    <phoneticPr fontId="1" type="noConversion"/>
  </si>
  <si>
    <t>00:21</t>
    <phoneticPr fontId="1" type="noConversion"/>
  </si>
  <si>
    <t>10:21</t>
    <phoneticPr fontId="1" type="noConversion"/>
  </si>
  <si>
    <t>00:22</t>
    <phoneticPr fontId="1" type="noConversion"/>
  </si>
  <si>
    <t>10:22</t>
    <phoneticPr fontId="1" type="noConversion"/>
  </si>
  <si>
    <t>0f:0f</t>
    <phoneticPr fontId="1" type="noConversion"/>
  </si>
  <si>
    <t>0f:10</t>
    <phoneticPr fontId="1" type="noConversion"/>
  </si>
  <si>
    <t>0f:11</t>
    <phoneticPr fontId="1" type="noConversion"/>
  </si>
  <si>
    <t>00:2c</t>
    <phoneticPr fontId="1" type="noConversion"/>
  </si>
  <si>
    <t>10:2c</t>
    <phoneticPr fontId="1" type="noConversion"/>
  </si>
  <si>
    <t>00:2f</t>
    <phoneticPr fontId="1" type="noConversion"/>
  </si>
  <si>
    <t>00:30</t>
    <phoneticPr fontId="1" type="noConversion"/>
  </si>
  <si>
    <t>00:31</t>
    <phoneticPr fontId="1" type="noConversion"/>
  </si>
  <si>
    <t>10:2f</t>
    <phoneticPr fontId="1" type="noConversion"/>
  </si>
  <si>
    <t>10:30</t>
    <phoneticPr fontId="1" type="noConversion"/>
  </si>
  <si>
    <t>10:31</t>
    <phoneticPr fontId="1" type="noConversion"/>
  </si>
  <si>
    <t>0f:18</t>
    <phoneticPr fontId="1" type="noConversion"/>
  </si>
  <si>
    <t>0f:19</t>
    <phoneticPr fontId="1" type="noConversion"/>
  </si>
  <si>
    <t>0f:1a</t>
    <phoneticPr fontId="1" type="noConversion"/>
  </si>
  <si>
    <t>00:23</t>
    <phoneticPr fontId="1" type="noConversion"/>
  </si>
  <si>
    <t>10:23</t>
    <phoneticPr fontId="1" type="noConversion"/>
  </si>
  <si>
    <t>00:25</t>
    <phoneticPr fontId="1" type="noConversion"/>
  </si>
  <si>
    <t>00:26</t>
    <phoneticPr fontId="1" type="noConversion"/>
  </si>
  <si>
    <t>10:25</t>
    <phoneticPr fontId="1" type="noConversion"/>
  </si>
  <si>
    <t>10:26</t>
    <phoneticPr fontId="1" type="noConversion"/>
  </si>
  <si>
    <t>0f:12</t>
    <phoneticPr fontId="1" type="noConversion"/>
  </si>
  <si>
    <t>0f:13</t>
    <phoneticPr fontId="1" type="noConversion"/>
  </si>
  <si>
    <t>0f:14</t>
    <phoneticPr fontId="1" type="noConversion"/>
  </si>
  <si>
    <t>00:27</t>
    <phoneticPr fontId="1" type="noConversion"/>
  </si>
  <si>
    <t>10:27</t>
    <phoneticPr fontId="1" type="noConversion"/>
  </si>
  <si>
    <t>00:29</t>
    <phoneticPr fontId="1" type="noConversion"/>
  </si>
  <si>
    <t>00:2a</t>
    <phoneticPr fontId="1" type="noConversion"/>
  </si>
  <si>
    <t>00:2b</t>
    <phoneticPr fontId="1" type="noConversion"/>
  </si>
  <si>
    <t>10:29</t>
    <phoneticPr fontId="1" type="noConversion"/>
  </si>
  <si>
    <t>10:2a</t>
    <phoneticPr fontId="1" type="noConversion"/>
  </si>
  <si>
    <t>10:2b</t>
    <phoneticPr fontId="1" type="noConversion"/>
  </si>
  <si>
    <t>0f:15</t>
    <phoneticPr fontId="1" type="noConversion"/>
  </si>
  <si>
    <t>0f:16</t>
    <phoneticPr fontId="1" type="noConversion"/>
  </si>
  <si>
    <t>0f:17</t>
    <phoneticPr fontId="1" type="noConversion"/>
  </si>
  <si>
    <t>00:33</t>
    <phoneticPr fontId="1" type="noConversion"/>
  </si>
  <si>
    <t>10:33</t>
    <phoneticPr fontId="1" type="noConversion"/>
  </si>
  <si>
    <t>00:34</t>
    <phoneticPr fontId="1" type="noConversion"/>
  </si>
  <si>
    <t>01:02</t>
    <phoneticPr fontId="1" type="noConversion"/>
  </si>
  <si>
    <t>00:36</t>
    <phoneticPr fontId="1" type="noConversion"/>
  </si>
  <si>
    <t>00:37</t>
    <phoneticPr fontId="1" type="noConversion"/>
  </si>
  <si>
    <t>00:38</t>
    <phoneticPr fontId="1" type="noConversion"/>
  </si>
  <si>
    <t>01:03</t>
    <phoneticPr fontId="1" type="noConversion"/>
  </si>
  <si>
    <t>10:34</t>
    <phoneticPr fontId="1" type="noConversion"/>
  </si>
  <si>
    <t>11:02</t>
    <phoneticPr fontId="1" type="noConversion"/>
  </si>
  <si>
    <t>10:36</t>
    <phoneticPr fontId="1" type="noConversion"/>
  </si>
  <si>
    <t>10:38</t>
    <phoneticPr fontId="1" type="noConversion"/>
  </si>
  <si>
    <t>11:03</t>
    <phoneticPr fontId="1" type="noConversion"/>
  </si>
  <si>
    <t>0f:1b</t>
    <phoneticPr fontId="1" type="noConversion"/>
  </si>
  <si>
    <t>0f:1c</t>
    <phoneticPr fontId="1" type="noConversion"/>
  </si>
  <si>
    <t>0f:1d</t>
    <phoneticPr fontId="1" type="noConversion"/>
  </si>
  <si>
    <t>00:2e</t>
    <phoneticPr fontId="1" type="noConversion"/>
  </si>
  <si>
    <t>10:2e</t>
    <phoneticPr fontId="1" type="noConversion"/>
  </si>
  <si>
    <t>00:12</t>
    <phoneticPr fontId="1" type="noConversion"/>
  </si>
  <si>
    <t>00:11</t>
    <phoneticPr fontId="1" type="noConversion"/>
  </si>
  <si>
    <t>00:10</t>
    <phoneticPr fontId="1" type="noConversion"/>
  </si>
  <si>
    <t>10:0e</t>
    <phoneticPr fontId="1" type="noConversion"/>
  </si>
  <si>
    <t>00:0e</t>
    <phoneticPr fontId="1" type="noConversion"/>
  </si>
  <si>
    <t>0f:02</t>
    <phoneticPr fontId="1" type="noConversion"/>
  </si>
  <si>
    <t>0f:01</t>
    <phoneticPr fontId="1" type="noConversion"/>
  </si>
  <si>
    <t>0f:00</t>
    <phoneticPr fontId="1" type="noConversion"/>
  </si>
  <si>
    <t>10:03</t>
    <phoneticPr fontId="1" type="noConversion"/>
  </si>
  <si>
    <t>00:1f</t>
    <phoneticPr fontId="1" type="noConversion"/>
  </si>
  <si>
    <t>10:1f</t>
    <phoneticPr fontId="1" type="noConversion"/>
  </si>
  <si>
    <t>00:32</t>
    <phoneticPr fontId="1" type="noConversion"/>
  </si>
  <si>
    <t>10:32</t>
    <phoneticPr fontId="1" type="noConversion"/>
  </si>
  <si>
    <t>00:24</t>
    <phoneticPr fontId="1" type="noConversion"/>
  </si>
  <si>
    <t>10:24</t>
    <phoneticPr fontId="1" type="noConversion"/>
  </si>
  <si>
    <t>00:2d</t>
    <phoneticPr fontId="1" type="noConversion"/>
  </si>
  <si>
    <t>10:2d</t>
    <phoneticPr fontId="1" type="noConversion"/>
  </si>
  <si>
    <t>0f:18</t>
    <phoneticPr fontId="1" type="noConversion"/>
  </si>
  <si>
    <t>00:28</t>
    <phoneticPr fontId="1" type="noConversion"/>
  </si>
  <si>
    <t>10:28</t>
    <phoneticPr fontId="1" type="noConversion"/>
  </si>
  <si>
    <t>00:20</t>
    <phoneticPr fontId="1" type="noConversion"/>
  </si>
  <si>
    <t>10:20</t>
    <phoneticPr fontId="1" type="noConversion"/>
  </si>
  <si>
    <t>00:0d</t>
    <phoneticPr fontId="1" type="noConversion"/>
  </si>
  <si>
    <t>10:0d</t>
    <phoneticPr fontId="1" type="noConversion"/>
  </si>
  <si>
    <t>00:08</t>
    <phoneticPr fontId="1" type="noConversion"/>
  </si>
  <si>
    <t>10:08</t>
    <phoneticPr fontId="1" type="noConversion"/>
  </si>
  <si>
    <t>00:0a</t>
    <phoneticPr fontId="1" type="noConversion"/>
  </si>
  <si>
    <t>00:0b</t>
    <phoneticPr fontId="1" type="noConversion"/>
  </si>
  <si>
    <t>00:0c</t>
    <phoneticPr fontId="1" type="noConversion"/>
  </si>
  <si>
    <t>10:0a</t>
    <phoneticPr fontId="1" type="noConversion"/>
  </si>
  <si>
    <t>10:0b</t>
    <phoneticPr fontId="1" type="noConversion"/>
  </si>
  <si>
    <t>10:0c</t>
    <phoneticPr fontId="1" type="noConversion"/>
  </si>
  <si>
    <t>0f:06</t>
    <phoneticPr fontId="1" type="noConversion"/>
  </si>
  <si>
    <t>0f:07</t>
    <phoneticPr fontId="1" type="noConversion"/>
  </si>
  <si>
    <t>0f:08</t>
    <phoneticPr fontId="1" type="noConversion"/>
  </si>
  <si>
    <t>00:04</t>
    <phoneticPr fontId="1" type="noConversion"/>
  </si>
  <si>
    <t>10:04</t>
    <phoneticPr fontId="1" type="noConversion"/>
  </si>
  <si>
    <t>00:06</t>
    <phoneticPr fontId="1" type="noConversion"/>
  </si>
  <si>
    <t>00:07</t>
    <phoneticPr fontId="1" type="noConversion"/>
  </si>
  <si>
    <t>10:06</t>
    <phoneticPr fontId="1" type="noConversion"/>
  </si>
  <si>
    <t>10:07</t>
    <phoneticPr fontId="1" type="noConversion"/>
  </si>
  <si>
    <t>0f:03</t>
    <phoneticPr fontId="1" type="noConversion"/>
  </si>
  <si>
    <t>0f:04</t>
    <phoneticPr fontId="1" type="noConversion"/>
  </si>
  <si>
    <t>0f:05</t>
    <phoneticPr fontId="1" type="noConversion"/>
  </si>
  <si>
    <t>00:00</t>
    <phoneticPr fontId="1" type="noConversion"/>
  </si>
  <si>
    <t>10:00</t>
    <phoneticPr fontId="1" type="noConversion"/>
  </si>
  <si>
    <t>00:03</t>
    <phoneticPr fontId="1" type="noConversion"/>
  </si>
  <si>
    <t>00:09</t>
    <phoneticPr fontId="1" type="noConversion"/>
  </si>
  <si>
    <t>10:09</t>
    <phoneticPr fontId="1" type="noConversion"/>
  </si>
  <si>
    <t>00:05</t>
    <phoneticPr fontId="1" type="noConversion"/>
  </si>
  <si>
    <t>10:05</t>
    <phoneticPr fontId="1" type="noConversion"/>
  </si>
  <si>
    <t>00:01</t>
    <phoneticPr fontId="1" type="noConversion"/>
  </si>
  <si>
    <t>10:01</t>
    <phoneticPr fontId="1" type="noConversion"/>
  </si>
  <si>
    <t>00:13</t>
    <phoneticPr fontId="1" type="noConversion"/>
  </si>
  <si>
    <t>10:13</t>
    <phoneticPr fontId="1" type="noConversion"/>
  </si>
  <si>
    <t>00:15</t>
    <phoneticPr fontId="1" type="noConversion"/>
  </si>
  <si>
    <t>00:16</t>
    <phoneticPr fontId="1" type="noConversion"/>
  </si>
  <si>
    <t>01:00</t>
    <phoneticPr fontId="1" type="noConversion"/>
  </si>
  <si>
    <t>01:01</t>
    <phoneticPr fontId="1" type="noConversion"/>
  </si>
  <si>
    <t>00:19</t>
    <phoneticPr fontId="1" type="noConversion"/>
  </si>
  <si>
    <t>00:1a</t>
    <phoneticPr fontId="1" type="noConversion"/>
  </si>
  <si>
    <t>00:1b</t>
    <phoneticPr fontId="1" type="noConversion"/>
  </si>
  <si>
    <t>00:1c</t>
    <phoneticPr fontId="1" type="noConversion"/>
  </si>
  <si>
    <t>00:1d</t>
    <phoneticPr fontId="1" type="noConversion"/>
  </si>
  <si>
    <t>00:1e</t>
    <phoneticPr fontId="1" type="noConversion"/>
  </si>
  <si>
    <t>00:18</t>
    <phoneticPr fontId="1" type="noConversion"/>
  </si>
  <si>
    <t>10:15</t>
    <phoneticPr fontId="1" type="noConversion"/>
  </si>
  <si>
    <t>11:00</t>
    <phoneticPr fontId="1" type="noConversion"/>
  </si>
  <si>
    <t>10:19</t>
    <phoneticPr fontId="1" type="noConversion"/>
  </si>
  <si>
    <t>10:1d</t>
    <phoneticPr fontId="1" type="noConversion"/>
  </si>
  <si>
    <t>11:01</t>
    <phoneticPr fontId="1" type="noConversion"/>
  </si>
  <si>
    <t>0f:0c</t>
    <phoneticPr fontId="1" type="noConversion"/>
  </si>
  <si>
    <t>0f:0d</t>
    <phoneticPr fontId="1" type="noConversion"/>
  </si>
  <si>
    <t>0f:0e</t>
    <phoneticPr fontId="1" type="noConversion"/>
  </si>
  <si>
    <t>00:14</t>
    <phoneticPr fontId="1" type="noConversion"/>
  </si>
  <si>
    <t>10:14</t>
    <phoneticPr fontId="1" type="noConversion"/>
  </si>
  <si>
    <t>00:0f</t>
    <phoneticPr fontId="1" type="noConversion"/>
  </si>
  <si>
    <t>10:0f</t>
    <phoneticPr fontId="1" type="noConversion"/>
  </si>
  <si>
    <t>00:02</t>
    <phoneticPr fontId="1" type="noConversion"/>
  </si>
  <si>
    <t>10:02</t>
    <phoneticPr fontId="1" type="noConversion"/>
  </si>
  <si>
    <t>1105</t>
    <phoneticPr fontId="1" type="noConversion"/>
  </si>
  <si>
    <t>1104</t>
    <phoneticPr fontId="1" type="noConversion"/>
  </si>
  <si>
    <t>004c</t>
    <phoneticPr fontId="1" type="noConversion"/>
  </si>
  <si>
    <t>104c</t>
    <phoneticPr fontId="1" type="noConversion"/>
  </si>
  <si>
    <t>004e</t>
    <phoneticPr fontId="1" type="noConversion"/>
  </si>
  <si>
    <t>0104</t>
    <phoneticPr fontId="1" type="noConversion"/>
  </si>
  <si>
    <t>0050</t>
    <phoneticPr fontId="1" type="noConversion"/>
  </si>
  <si>
    <t>0051</t>
    <phoneticPr fontId="1" type="noConversion"/>
  </si>
  <si>
    <t>0052</t>
    <phoneticPr fontId="1" type="noConversion"/>
  </si>
  <si>
    <t>0105</t>
    <phoneticPr fontId="1" type="noConversion"/>
  </si>
  <si>
    <t>104e</t>
    <phoneticPr fontId="1" type="noConversion"/>
  </si>
  <si>
    <t>1051</t>
    <phoneticPr fontId="1" type="noConversion"/>
  </si>
  <si>
    <t>1104</t>
    <phoneticPr fontId="1" type="noConversion"/>
  </si>
  <si>
    <t>1051</t>
    <phoneticPr fontId="1" type="noConversion"/>
  </si>
  <si>
    <t>1052</t>
    <phoneticPr fontId="1" type="noConversion"/>
  </si>
  <si>
    <t>0f2a</t>
    <phoneticPr fontId="1" type="noConversion"/>
  </si>
  <si>
    <t>0f2b</t>
    <phoneticPr fontId="1" type="noConversion"/>
  </si>
  <si>
    <t>0f2c</t>
    <phoneticPr fontId="1" type="noConversion"/>
  </si>
  <si>
    <t>0046</t>
    <phoneticPr fontId="1" type="noConversion"/>
  </si>
  <si>
    <t>1046</t>
    <phoneticPr fontId="1" type="noConversion"/>
  </si>
  <si>
    <t>0049</t>
    <phoneticPr fontId="1" type="noConversion"/>
  </si>
  <si>
    <t>004a</t>
    <phoneticPr fontId="1" type="noConversion"/>
  </si>
  <si>
    <t>004b</t>
    <phoneticPr fontId="1" type="noConversion"/>
  </si>
  <si>
    <t>1049</t>
    <phoneticPr fontId="1" type="noConversion"/>
  </si>
  <si>
    <t>104a</t>
    <phoneticPr fontId="1" type="noConversion"/>
  </si>
  <si>
    <t>104b</t>
    <phoneticPr fontId="1" type="noConversion"/>
  </si>
  <si>
    <t>0f27</t>
    <phoneticPr fontId="1" type="noConversion"/>
  </si>
  <si>
    <t>0f28</t>
    <phoneticPr fontId="1" type="noConversion"/>
  </si>
  <si>
    <t>0f29</t>
    <phoneticPr fontId="1" type="noConversion"/>
  </si>
  <si>
    <t>003d</t>
    <phoneticPr fontId="1" type="noConversion"/>
  </si>
  <si>
    <t>103d</t>
    <phoneticPr fontId="1" type="noConversion"/>
  </si>
  <si>
    <t>003f</t>
    <phoneticPr fontId="1" type="noConversion"/>
  </si>
  <si>
    <t>0040</t>
    <phoneticPr fontId="1" type="noConversion"/>
  </si>
  <si>
    <t>103f</t>
    <phoneticPr fontId="1" type="noConversion"/>
  </si>
  <si>
    <t>1040</t>
    <phoneticPr fontId="1" type="noConversion"/>
  </si>
  <si>
    <t>0f21</t>
    <phoneticPr fontId="1" type="noConversion"/>
  </si>
  <si>
    <t>0f22</t>
    <phoneticPr fontId="1" type="noConversion"/>
  </si>
  <si>
    <t>0f23</t>
    <phoneticPr fontId="1" type="noConversion"/>
  </si>
  <si>
    <t>0041</t>
    <phoneticPr fontId="1" type="noConversion"/>
  </si>
  <si>
    <t>1041</t>
    <phoneticPr fontId="1" type="noConversion"/>
  </si>
  <si>
    <t>0043</t>
    <phoneticPr fontId="1" type="noConversion"/>
  </si>
  <si>
    <t>0044</t>
    <phoneticPr fontId="1" type="noConversion"/>
  </si>
  <si>
    <t>0045</t>
    <phoneticPr fontId="1" type="noConversion"/>
  </si>
  <si>
    <t>1043</t>
    <phoneticPr fontId="1" type="noConversion"/>
  </si>
  <si>
    <t>1044</t>
    <phoneticPr fontId="1" type="noConversion"/>
  </si>
  <si>
    <t>1045</t>
    <phoneticPr fontId="1" type="noConversion"/>
  </si>
  <si>
    <t>0f24</t>
    <phoneticPr fontId="1" type="noConversion"/>
  </si>
  <si>
    <t>0f25</t>
    <phoneticPr fontId="1" type="noConversion"/>
  </si>
  <si>
    <t>0f26</t>
    <phoneticPr fontId="1" type="noConversion"/>
  </si>
  <si>
    <t>0039</t>
    <phoneticPr fontId="1" type="noConversion"/>
  </si>
  <si>
    <t>1039</t>
    <phoneticPr fontId="1" type="noConversion"/>
  </si>
  <si>
    <t>003c</t>
    <phoneticPr fontId="1" type="noConversion"/>
  </si>
  <si>
    <t>103c</t>
    <phoneticPr fontId="1" type="noConversion"/>
  </si>
  <si>
    <t>0f1e</t>
    <phoneticPr fontId="1" type="noConversion"/>
  </si>
  <si>
    <t>0f1f</t>
    <phoneticPr fontId="1" type="noConversion"/>
  </si>
  <si>
    <t>0f20</t>
    <phoneticPr fontId="1" type="noConversion"/>
  </si>
  <si>
    <t>004d</t>
    <phoneticPr fontId="1" type="noConversion"/>
  </si>
  <si>
    <t>104d</t>
    <phoneticPr fontId="1" type="noConversion"/>
  </si>
  <si>
    <t>0048</t>
    <phoneticPr fontId="1" type="noConversion"/>
  </si>
  <si>
    <t>1048</t>
    <phoneticPr fontId="1" type="noConversion"/>
  </si>
  <si>
    <t>003b</t>
    <phoneticPr fontId="1" type="noConversion"/>
  </si>
  <si>
    <t>103b</t>
    <phoneticPr fontId="1" type="noConversion"/>
  </si>
  <si>
    <t>0047</t>
    <phoneticPr fontId="1" type="noConversion"/>
  </si>
  <si>
    <t>1047</t>
    <phoneticPr fontId="1" type="noConversion"/>
  </si>
  <si>
    <t>0042</t>
    <phoneticPr fontId="1" type="noConversion"/>
  </si>
  <si>
    <t>1042</t>
    <phoneticPr fontId="1" type="noConversion"/>
  </si>
  <si>
    <t>003e</t>
    <phoneticPr fontId="1" type="noConversion"/>
  </si>
  <si>
    <t>103e</t>
    <phoneticPr fontId="1" type="noConversion"/>
  </si>
  <si>
    <t>003a</t>
    <phoneticPr fontId="1" type="noConversion"/>
  </si>
  <si>
    <t>103a</t>
    <phoneticPr fontId="1" type="noConversion"/>
  </si>
  <si>
    <t>0077</t>
    <phoneticPr fontId="1" type="noConversion"/>
  </si>
  <si>
    <t>107c</t>
    <phoneticPr fontId="1" type="noConversion"/>
  </si>
  <si>
    <t>0079</t>
    <phoneticPr fontId="1" type="noConversion"/>
  </si>
  <si>
    <t>007a</t>
    <phoneticPr fontId="1" type="noConversion"/>
  </si>
  <si>
    <t>007b</t>
    <phoneticPr fontId="1" type="noConversion"/>
  </si>
  <si>
    <t>107e</t>
    <phoneticPr fontId="1" type="noConversion"/>
  </si>
  <si>
    <t>107f</t>
    <phoneticPr fontId="1" type="noConversion"/>
  </si>
  <si>
    <t>1080</t>
    <phoneticPr fontId="1" type="noConversion"/>
  </si>
  <si>
    <t>0f42</t>
    <phoneticPr fontId="1" type="noConversion"/>
  </si>
  <si>
    <t>0f43</t>
    <phoneticPr fontId="1" type="noConversion"/>
  </si>
  <si>
    <t>0f44</t>
    <phoneticPr fontId="1" type="noConversion"/>
  </si>
  <si>
    <t>0057</t>
    <phoneticPr fontId="1" type="noConversion"/>
  </si>
  <si>
    <t>1057</t>
    <phoneticPr fontId="1" type="noConversion"/>
  </si>
  <si>
    <t>0059</t>
    <phoneticPr fontId="1" type="noConversion"/>
  </si>
  <si>
    <t>005a</t>
    <phoneticPr fontId="1" type="noConversion"/>
  </si>
  <si>
    <t>005b</t>
    <phoneticPr fontId="1" type="noConversion"/>
  </si>
  <si>
    <t>1059</t>
    <phoneticPr fontId="1" type="noConversion"/>
  </si>
  <si>
    <t>105a</t>
    <phoneticPr fontId="1" type="noConversion"/>
  </si>
  <si>
    <t>105b</t>
    <phoneticPr fontId="1" type="noConversion"/>
  </si>
  <si>
    <t>0f30</t>
    <phoneticPr fontId="1" type="noConversion"/>
  </si>
  <si>
    <t>0f31</t>
    <phoneticPr fontId="1" type="noConversion"/>
  </si>
  <si>
    <t>0f32</t>
    <phoneticPr fontId="1" type="noConversion"/>
  </si>
  <si>
    <t>0061</t>
    <phoneticPr fontId="1" type="noConversion"/>
  </si>
  <si>
    <t>1061</t>
    <phoneticPr fontId="1" type="noConversion"/>
  </si>
  <si>
    <t>0063</t>
    <phoneticPr fontId="1" type="noConversion"/>
  </si>
  <si>
    <t>0064</t>
    <phoneticPr fontId="1" type="noConversion"/>
  </si>
  <si>
    <t>0065</t>
    <phoneticPr fontId="1" type="noConversion"/>
  </si>
  <si>
    <t>1063</t>
    <phoneticPr fontId="1" type="noConversion"/>
  </si>
  <si>
    <t>1064</t>
    <phoneticPr fontId="1" type="noConversion"/>
  </si>
  <si>
    <t>1065</t>
    <phoneticPr fontId="1" type="noConversion"/>
  </si>
  <si>
    <t>0f36</t>
    <phoneticPr fontId="1" type="noConversion"/>
  </si>
  <si>
    <t>0f37</t>
    <phoneticPr fontId="1" type="noConversion"/>
  </si>
  <si>
    <t>0f38</t>
    <phoneticPr fontId="1" type="noConversion"/>
  </si>
  <si>
    <t>005c</t>
    <phoneticPr fontId="1" type="noConversion"/>
  </si>
  <si>
    <t>105c</t>
    <phoneticPr fontId="1" type="noConversion"/>
  </si>
  <si>
    <t>005e</t>
    <phoneticPr fontId="1" type="noConversion"/>
  </si>
  <si>
    <t>005f</t>
    <phoneticPr fontId="1" type="noConversion"/>
  </si>
  <si>
    <t>0060</t>
    <phoneticPr fontId="1" type="noConversion"/>
  </si>
  <si>
    <t>007c</t>
    <phoneticPr fontId="1" type="noConversion"/>
  </si>
  <si>
    <t>105e</t>
    <phoneticPr fontId="1" type="noConversion"/>
  </si>
  <si>
    <t>105f</t>
    <phoneticPr fontId="1" type="noConversion"/>
  </si>
  <si>
    <t>1060</t>
    <phoneticPr fontId="1" type="noConversion"/>
  </si>
  <si>
    <t>0f33</t>
    <phoneticPr fontId="1" type="noConversion"/>
  </si>
  <si>
    <t>0f34</t>
    <phoneticPr fontId="1" type="noConversion"/>
  </si>
  <si>
    <t>0f35</t>
    <phoneticPr fontId="1" type="noConversion"/>
  </si>
  <si>
    <t>006c</t>
    <phoneticPr fontId="1" type="noConversion"/>
  </si>
  <si>
    <t>106c</t>
    <phoneticPr fontId="1" type="noConversion"/>
  </si>
  <si>
    <t>006d</t>
    <phoneticPr fontId="1" type="noConversion"/>
  </si>
  <si>
    <t>0106</t>
    <phoneticPr fontId="1" type="noConversion"/>
  </si>
  <si>
    <t>006f</t>
    <phoneticPr fontId="1" type="noConversion"/>
  </si>
  <si>
    <t>0070</t>
    <phoneticPr fontId="1" type="noConversion"/>
  </si>
  <si>
    <t>0071</t>
    <phoneticPr fontId="1" type="noConversion"/>
  </si>
  <si>
    <t>0107</t>
    <phoneticPr fontId="1" type="noConversion"/>
  </si>
  <si>
    <t>106d</t>
    <phoneticPr fontId="1" type="noConversion"/>
  </si>
  <si>
    <t>1106</t>
    <phoneticPr fontId="1" type="noConversion"/>
  </si>
  <si>
    <t>1070</t>
    <phoneticPr fontId="1" type="noConversion"/>
  </si>
  <si>
    <t>1071</t>
    <phoneticPr fontId="1" type="noConversion"/>
  </si>
  <si>
    <t>1107</t>
    <phoneticPr fontId="1" type="noConversion"/>
  </si>
  <si>
    <t>0f3c</t>
    <phoneticPr fontId="1" type="noConversion"/>
  </si>
  <si>
    <t>0f3d</t>
    <phoneticPr fontId="1" type="noConversion"/>
  </si>
  <si>
    <t>0f3e</t>
    <phoneticPr fontId="1" type="noConversion"/>
  </si>
  <si>
    <t>0078</t>
    <phoneticPr fontId="1" type="noConversion"/>
  </si>
  <si>
    <t>107d</t>
    <phoneticPr fontId="1" type="noConversion"/>
  </si>
  <si>
    <t>0058</t>
    <phoneticPr fontId="1" type="noConversion"/>
  </si>
  <si>
    <t>1058</t>
    <phoneticPr fontId="1" type="noConversion"/>
  </si>
  <si>
    <t>0062</t>
    <phoneticPr fontId="1" type="noConversion"/>
  </si>
  <si>
    <t>1062</t>
    <phoneticPr fontId="1" type="noConversion"/>
  </si>
  <si>
    <t>005d</t>
    <phoneticPr fontId="1" type="noConversion"/>
  </si>
  <si>
    <t>105d</t>
    <phoneticPr fontId="1" type="noConversion"/>
  </si>
  <si>
    <t>1067</t>
    <phoneticPr fontId="1" type="noConversion"/>
  </si>
  <si>
    <t>0068</t>
    <phoneticPr fontId="1" type="noConversion"/>
  </si>
  <si>
    <t>0069</t>
    <phoneticPr fontId="1" type="noConversion"/>
  </si>
  <si>
    <t>006a</t>
    <phoneticPr fontId="1" type="noConversion"/>
  </si>
  <si>
    <t>1068</t>
    <phoneticPr fontId="1" type="noConversion"/>
  </si>
  <si>
    <t>1069</t>
    <phoneticPr fontId="1" type="noConversion"/>
  </si>
  <si>
    <t>106a</t>
    <phoneticPr fontId="1" type="noConversion"/>
  </si>
  <si>
    <t>0f39</t>
    <phoneticPr fontId="1" type="noConversion"/>
  </si>
  <si>
    <t>0f3a</t>
    <phoneticPr fontId="1" type="noConversion"/>
  </si>
  <si>
    <t>0067</t>
    <phoneticPr fontId="1" type="noConversion"/>
  </si>
  <si>
    <t>0f3b</t>
    <phoneticPr fontId="1" type="noConversion"/>
  </si>
  <si>
    <t>0054</t>
    <phoneticPr fontId="1" type="noConversion"/>
  </si>
  <si>
    <t>1054</t>
    <phoneticPr fontId="1" type="noConversion"/>
  </si>
  <si>
    <t>0055</t>
    <phoneticPr fontId="1" type="noConversion"/>
  </si>
  <si>
    <t>0056</t>
    <phoneticPr fontId="1" type="noConversion"/>
  </si>
  <si>
    <t>1055</t>
    <phoneticPr fontId="1" type="noConversion"/>
  </si>
  <si>
    <t>1056</t>
    <phoneticPr fontId="1" type="noConversion"/>
  </si>
  <si>
    <t>0f2d</t>
    <phoneticPr fontId="1" type="noConversion"/>
  </si>
  <si>
    <t>0f2e</t>
    <phoneticPr fontId="1" type="noConversion"/>
  </si>
  <si>
    <t>0f2f</t>
    <phoneticPr fontId="1" type="noConversion"/>
  </si>
  <si>
    <t>0066</t>
    <phoneticPr fontId="1" type="noConversion"/>
  </si>
  <si>
    <t>1066</t>
    <phoneticPr fontId="1" type="noConversion"/>
  </si>
  <si>
    <t>0053</t>
    <phoneticPr fontId="1" type="noConversion"/>
  </si>
  <si>
    <t>1053</t>
    <phoneticPr fontId="1" type="noConversion"/>
  </si>
  <si>
    <t>006b</t>
    <phoneticPr fontId="1" type="noConversion"/>
  </si>
  <si>
    <t>106b</t>
    <phoneticPr fontId="1" type="noConversion"/>
  </si>
  <si>
    <t>0076</t>
    <phoneticPr fontId="1" type="noConversion"/>
  </si>
  <si>
    <t>0072</t>
    <phoneticPr fontId="1" type="noConversion"/>
  </si>
  <si>
    <t>0073</t>
    <phoneticPr fontId="1" type="noConversion"/>
  </si>
  <si>
    <t>0074</t>
    <phoneticPr fontId="1" type="noConversion"/>
  </si>
  <si>
    <t>0075</t>
    <phoneticPr fontId="1" type="noConversion"/>
  </si>
  <si>
    <t>1072</t>
    <phoneticPr fontId="1" type="noConversion"/>
  </si>
  <si>
    <t>1073</t>
    <phoneticPr fontId="1" type="noConversion"/>
  </si>
  <si>
    <t>1074</t>
    <phoneticPr fontId="1" type="noConversion"/>
  </si>
  <si>
    <t>1075</t>
    <phoneticPr fontId="1" type="noConversion"/>
  </si>
  <si>
    <t>0f3f</t>
    <phoneticPr fontId="1" type="noConversion"/>
  </si>
  <si>
    <t>0f40</t>
    <phoneticPr fontId="1" type="noConversion"/>
  </si>
  <si>
    <t>0f41</t>
    <phoneticPr fontId="1" type="noConversion"/>
  </si>
  <si>
    <t>0021</t>
    <phoneticPr fontId="1" type="noConversion"/>
  </si>
  <si>
    <t>1021</t>
    <phoneticPr fontId="1" type="noConversion"/>
  </si>
  <si>
    <t>0022</t>
    <phoneticPr fontId="1" type="noConversion"/>
  </si>
  <si>
    <t>1022</t>
    <phoneticPr fontId="1" type="noConversion"/>
  </si>
  <si>
    <t>0f0f</t>
    <phoneticPr fontId="1" type="noConversion"/>
  </si>
  <si>
    <t>0f10</t>
    <phoneticPr fontId="1" type="noConversion"/>
  </si>
  <si>
    <t>0f11</t>
    <phoneticPr fontId="1" type="noConversion"/>
  </si>
  <si>
    <t>002c</t>
    <phoneticPr fontId="1" type="noConversion"/>
  </si>
  <si>
    <t>102c</t>
    <phoneticPr fontId="1" type="noConversion"/>
  </si>
  <si>
    <t>002f</t>
    <phoneticPr fontId="1" type="noConversion"/>
  </si>
  <si>
    <t>0030</t>
    <phoneticPr fontId="1" type="noConversion"/>
  </si>
  <si>
    <t>0031</t>
    <phoneticPr fontId="1" type="noConversion"/>
  </si>
  <si>
    <t>102f</t>
    <phoneticPr fontId="1" type="noConversion"/>
  </si>
  <si>
    <t>1030</t>
    <phoneticPr fontId="1" type="noConversion"/>
  </si>
  <si>
    <t>1031</t>
    <phoneticPr fontId="1" type="noConversion"/>
  </si>
  <si>
    <t>0f18</t>
    <phoneticPr fontId="1" type="noConversion"/>
  </si>
  <si>
    <t>0f19</t>
    <phoneticPr fontId="1" type="noConversion"/>
  </si>
  <si>
    <t>0f1a</t>
    <phoneticPr fontId="1" type="noConversion"/>
  </si>
  <si>
    <t>0023</t>
    <phoneticPr fontId="1" type="noConversion"/>
  </si>
  <si>
    <t>1023</t>
    <phoneticPr fontId="1" type="noConversion"/>
  </si>
  <si>
    <t>0025</t>
    <phoneticPr fontId="1" type="noConversion"/>
  </si>
  <si>
    <t>0026</t>
    <phoneticPr fontId="1" type="noConversion"/>
  </si>
  <si>
    <t>1025</t>
    <phoneticPr fontId="1" type="noConversion"/>
  </si>
  <si>
    <t>1026</t>
    <phoneticPr fontId="1" type="noConversion"/>
  </si>
  <si>
    <t>0f12</t>
    <phoneticPr fontId="1" type="noConversion"/>
  </si>
  <si>
    <t>0f13</t>
    <phoneticPr fontId="1" type="noConversion"/>
  </si>
  <si>
    <t>0f14</t>
    <phoneticPr fontId="1" type="noConversion"/>
  </si>
  <si>
    <t>0027</t>
    <phoneticPr fontId="1" type="noConversion"/>
  </si>
  <si>
    <t>1027</t>
    <phoneticPr fontId="1" type="noConversion"/>
  </si>
  <si>
    <t>0029</t>
    <phoneticPr fontId="1" type="noConversion"/>
  </si>
  <si>
    <t>002a</t>
    <phoneticPr fontId="1" type="noConversion"/>
  </si>
  <si>
    <t>002b</t>
    <phoneticPr fontId="1" type="noConversion"/>
  </si>
  <si>
    <t>1029</t>
    <phoneticPr fontId="1" type="noConversion"/>
  </si>
  <si>
    <t>102a</t>
    <phoneticPr fontId="1" type="noConversion"/>
  </si>
  <si>
    <t>102b</t>
    <phoneticPr fontId="1" type="noConversion"/>
  </si>
  <si>
    <t>0f15</t>
    <phoneticPr fontId="1" type="noConversion"/>
  </si>
  <si>
    <t>0f16</t>
    <phoneticPr fontId="1" type="noConversion"/>
  </si>
  <si>
    <t>0f17</t>
    <phoneticPr fontId="1" type="noConversion"/>
  </si>
  <si>
    <t>0033</t>
    <phoneticPr fontId="1" type="noConversion"/>
  </si>
  <si>
    <t>1033</t>
    <phoneticPr fontId="1" type="noConversion"/>
  </si>
  <si>
    <t>0034</t>
    <phoneticPr fontId="1" type="noConversion"/>
  </si>
  <si>
    <t>0102</t>
    <phoneticPr fontId="1" type="noConversion"/>
  </si>
  <si>
    <t>0036</t>
    <phoneticPr fontId="1" type="noConversion"/>
  </si>
  <si>
    <t>0037</t>
    <phoneticPr fontId="1" type="noConversion"/>
  </si>
  <si>
    <t>0038</t>
    <phoneticPr fontId="1" type="noConversion"/>
  </si>
  <si>
    <t>0103</t>
    <phoneticPr fontId="1" type="noConversion"/>
  </si>
  <si>
    <t>1034</t>
    <phoneticPr fontId="1" type="noConversion"/>
  </si>
  <si>
    <t>1102</t>
    <phoneticPr fontId="1" type="noConversion"/>
  </si>
  <si>
    <t>1036</t>
    <phoneticPr fontId="1" type="noConversion"/>
  </si>
  <si>
    <t>1038</t>
    <phoneticPr fontId="1" type="noConversion"/>
  </si>
  <si>
    <t>1103</t>
    <phoneticPr fontId="1" type="noConversion"/>
  </si>
  <si>
    <t>0f1b</t>
    <phoneticPr fontId="1" type="noConversion"/>
  </si>
  <si>
    <t>0f1c</t>
    <phoneticPr fontId="1" type="noConversion"/>
  </si>
  <si>
    <t>0f1d</t>
    <phoneticPr fontId="1" type="noConversion"/>
  </si>
  <si>
    <t>002e</t>
    <phoneticPr fontId="1" type="noConversion"/>
  </si>
  <si>
    <t>102e</t>
    <phoneticPr fontId="1" type="noConversion"/>
  </si>
  <si>
    <t>001f</t>
    <phoneticPr fontId="1" type="noConversion"/>
  </si>
  <si>
    <t>101f</t>
    <phoneticPr fontId="1" type="noConversion"/>
  </si>
  <si>
    <t>0032</t>
    <phoneticPr fontId="1" type="noConversion"/>
  </si>
  <si>
    <t>1032</t>
    <phoneticPr fontId="1" type="noConversion"/>
  </si>
  <si>
    <t>0024</t>
    <phoneticPr fontId="1" type="noConversion"/>
  </si>
  <si>
    <t>1024</t>
    <phoneticPr fontId="1" type="noConversion"/>
  </si>
  <si>
    <t>002d</t>
    <phoneticPr fontId="1" type="noConversion"/>
  </si>
  <si>
    <t>102d</t>
    <phoneticPr fontId="1" type="noConversion"/>
  </si>
  <si>
    <t>0028</t>
    <phoneticPr fontId="1" type="noConversion"/>
  </si>
  <si>
    <t>1028</t>
    <phoneticPr fontId="1" type="noConversion"/>
  </si>
  <si>
    <t>0020</t>
    <phoneticPr fontId="1" type="noConversion"/>
  </si>
  <si>
    <t>1020</t>
    <phoneticPr fontId="1" type="noConversion"/>
  </si>
  <si>
    <t>000d</t>
    <phoneticPr fontId="1" type="noConversion"/>
  </si>
  <si>
    <t>100d</t>
    <phoneticPr fontId="1" type="noConversion"/>
  </si>
  <si>
    <t>0010</t>
    <phoneticPr fontId="1" type="noConversion"/>
  </si>
  <si>
    <t>0011</t>
    <phoneticPr fontId="1" type="noConversion"/>
  </si>
  <si>
    <t>0012</t>
    <phoneticPr fontId="1" type="noConversion"/>
  </si>
  <si>
    <t>1010</t>
    <phoneticPr fontId="1" type="noConversion"/>
  </si>
  <si>
    <t>1011</t>
    <phoneticPr fontId="1" type="noConversion"/>
  </si>
  <si>
    <t>1012</t>
    <phoneticPr fontId="1" type="noConversion"/>
  </si>
  <si>
    <t>0f09</t>
    <phoneticPr fontId="1" type="noConversion"/>
  </si>
  <si>
    <t>0f0a</t>
    <phoneticPr fontId="1" type="noConversion"/>
  </si>
  <si>
    <t>0f0b</t>
    <phoneticPr fontId="1" type="noConversion"/>
  </si>
  <si>
    <t>0008</t>
    <phoneticPr fontId="1" type="noConversion"/>
  </si>
  <si>
    <t>1008</t>
    <phoneticPr fontId="1" type="noConversion"/>
  </si>
  <si>
    <t>000a</t>
    <phoneticPr fontId="1" type="noConversion"/>
  </si>
  <si>
    <t>000b</t>
    <phoneticPr fontId="1" type="noConversion"/>
  </si>
  <si>
    <t>000c</t>
    <phoneticPr fontId="1" type="noConversion"/>
  </si>
  <si>
    <t>100a</t>
    <phoneticPr fontId="1" type="noConversion"/>
  </si>
  <si>
    <t>100b</t>
    <phoneticPr fontId="1" type="noConversion"/>
  </si>
  <si>
    <t>100c</t>
    <phoneticPr fontId="1" type="noConversion"/>
  </si>
  <si>
    <t>0f06</t>
    <phoneticPr fontId="1" type="noConversion"/>
  </si>
  <si>
    <t>0f07</t>
    <phoneticPr fontId="1" type="noConversion"/>
  </si>
  <si>
    <t>0f08</t>
    <phoneticPr fontId="1" type="noConversion"/>
  </si>
  <si>
    <t>0004</t>
    <phoneticPr fontId="1" type="noConversion"/>
  </si>
  <si>
    <t>1004</t>
    <phoneticPr fontId="1" type="noConversion"/>
  </si>
  <si>
    <t>0006</t>
    <phoneticPr fontId="1" type="noConversion"/>
  </si>
  <si>
    <t>0007</t>
    <phoneticPr fontId="1" type="noConversion"/>
  </si>
  <si>
    <t>1006</t>
    <phoneticPr fontId="1" type="noConversion"/>
  </si>
  <si>
    <t>1007</t>
    <phoneticPr fontId="1" type="noConversion"/>
  </si>
  <si>
    <t>0f03</t>
    <phoneticPr fontId="1" type="noConversion"/>
  </si>
  <si>
    <t>0f04</t>
    <phoneticPr fontId="1" type="noConversion"/>
  </si>
  <si>
    <t>0f05</t>
    <phoneticPr fontId="1" type="noConversion"/>
  </si>
  <si>
    <t>0000</t>
    <phoneticPr fontId="1" type="noConversion"/>
  </si>
  <si>
    <t>1000</t>
    <phoneticPr fontId="1" type="noConversion"/>
  </si>
  <si>
    <t>0003</t>
    <phoneticPr fontId="1" type="noConversion"/>
  </si>
  <si>
    <t>1003</t>
    <phoneticPr fontId="1" type="noConversion"/>
  </si>
  <si>
    <t>0f00</t>
    <phoneticPr fontId="1" type="noConversion"/>
  </si>
  <si>
    <t>0f01</t>
    <phoneticPr fontId="1" type="noConversion"/>
  </si>
  <si>
    <t>0f02</t>
    <phoneticPr fontId="1" type="noConversion"/>
  </si>
  <si>
    <t>0009</t>
    <phoneticPr fontId="1" type="noConversion"/>
  </si>
  <si>
    <t>1009</t>
    <phoneticPr fontId="1" type="noConversion"/>
  </si>
  <si>
    <t>000b</t>
    <phoneticPr fontId="1" type="noConversion"/>
  </si>
  <si>
    <t>100a</t>
    <phoneticPr fontId="1" type="noConversion"/>
  </si>
  <si>
    <t>0005</t>
    <phoneticPr fontId="1" type="noConversion"/>
  </si>
  <si>
    <t>1005</t>
    <phoneticPr fontId="1" type="noConversion"/>
  </si>
  <si>
    <t>0001</t>
    <phoneticPr fontId="1" type="noConversion"/>
  </si>
  <si>
    <t>1001</t>
    <phoneticPr fontId="1" type="noConversion"/>
  </si>
  <si>
    <t>0f01</t>
    <phoneticPr fontId="1" type="noConversion"/>
  </si>
  <si>
    <t>0013</t>
    <phoneticPr fontId="1" type="noConversion"/>
  </si>
  <si>
    <t>1013</t>
    <phoneticPr fontId="1" type="noConversion"/>
  </si>
  <si>
    <t>0015</t>
    <phoneticPr fontId="1" type="noConversion"/>
  </si>
  <si>
    <t>0016</t>
    <phoneticPr fontId="1" type="noConversion"/>
  </si>
  <si>
    <t>0100</t>
    <phoneticPr fontId="1" type="noConversion"/>
  </si>
  <si>
    <t>0101</t>
    <phoneticPr fontId="1" type="noConversion"/>
  </si>
  <si>
    <t>0019</t>
    <phoneticPr fontId="1" type="noConversion"/>
  </si>
  <si>
    <t>001a</t>
    <phoneticPr fontId="1" type="noConversion"/>
  </si>
  <si>
    <t>001b</t>
    <phoneticPr fontId="1" type="noConversion"/>
  </si>
  <si>
    <t>001c</t>
    <phoneticPr fontId="1" type="noConversion"/>
  </si>
  <si>
    <t>001d</t>
    <phoneticPr fontId="1" type="noConversion"/>
  </si>
  <si>
    <t>001e</t>
    <phoneticPr fontId="1" type="noConversion"/>
  </si>
  <si>
    <t>0018</t>
    <phoneticPr fontId="1" type="noConversion"/>
  </si>
  <si>
    <t>1015</t>
    <phoneticPr fontId="1" type="noConversion"/>
  </si>
  <si>
    <t>1100</t>
    <phoneticPr fontId="1" type="noConversion"/>
  </si>
  <si>
    <t>1019</t>
    <phoneticPr fontId="1" type="noConversion"/>
  </si>
  <si>
    <t>101d</t>
    <phoneticPr fontId="1" type="noConversion"/>
  </si>
  <si>
    <t>1101</t>
    <phoneticPr fontId="1" type="noConversion"/>
  </si>
  <si>
    <t>0f0c</t>
    <phoneticPr fontId="1" type="noConversion"/>
  </si>
  <si>
    <t>0f0d</t>
    <phoneticPr fontId="1" type="noConversion"/>
  </si>
  <si>
    <t>0f0e</t>
    <phoneticPr fontId="1" type="noConversion"/>
  </si>
  <si>
    <t>0014</t>
    <phoneticPr fontId="1" type="noConversion"/>
  </si>
  <si>
    <t>1014</t>
    <phoneticPr fontId="1" type="noConversion"/>
  </si>
  <si>
    <t>001b</t>
    <phoneticPr fontId="1" type="noConversion"/>
  </si>
  <si>
    <t>000f</t>
    <phoneticPr fontId="1" type="noConversion"/>
  </si>
  <si>
    <t>100f</t>
    <phoneticPr fontId="1" type="noConversion"/>
  </si>
  <si>
    <t>0002</t>
    <phoneticPr fontId="1" type="noConversion"/>
  </si>
  <si>
    <t>1002</t>
    <phoneticPr fontId="1" type="noConversion"/>
  </si>
  <si>
    <t>0f01</t>
    <phoneticPr fontId="1" type="noConversion"/>
  </si>
  <si>
    <t>000e</t>
    <phoneticPr fontId="1" type="noConversion"/>
  </si>
  <si>
    <t>100e</t>
    <phoneticPr fontId="1" type="noConversion"/>
  </si>
  <si>
    <t>1072</t>
    <phoneticPr fontId="1" type="noConversion"/>
  </si>
  <si>
    <t>003c</t>
    <phoneticPr fontId="1" type="noConversion"/>
  </si>
  <si>
    <t>0f1e</t>
    <phoneticPr fontId="1" type="noConversion"/>
  </si>
  <si>
    <t>0f1f</t>
    <phoneticPr fontId="1" type="noConversion"/>
  </si>
  <si>
    <t>0f20</t>
    <phoneticPr fontId="1" type="noConversion"/>
  </si>
  <si>
    <t>103c</t>
    <phoneticPr fontId="1" type="noConversion"/>
  </si>
  <si>
    <t>0f22</t>
    <phoneticPr fontId="1" type="noConversion"/>
  </si>
  <si>
    <t>0f23</t>
    <phoneticPr fontId="1" type="noConversion"/>
  </si>
  <si>
    <t>103d</t>
    <phoneticPr fontId="1" type="noConversion"/>
  </si>
  <si>
    <t>1039</t>
    <phoneticPr fontId="1" type="noConversion"/>
  </si>
  <si>
    <t>003a</t>
    <phoneticPr fontId="1" type="noConversion"/>
  </si>
  <si>
    <t>003b</t>
    <phoneticPr fontId="1" type="noConversion"/>
  </si>
  <si>
    <t>0f1e</t>
    <phoneticPr fontId="1" type="noConversion"/>
  </si>
  <si>
    <t>103b</t>
    <phoneticPr fontId="1" type="noConversion"/>
  </si>
  <si>
    <t>003f</t>
    <phoneticPr fontId="1" type="noConversion"/>
  </si>
  <si>
    <t>0040</t>
    <phoneticPr fontId="1" type="noConversion"/>
  </si>
  <si>
    <t>0f21</t>
    <phoneticPr fontId="1" type="noConversion"/>
  </si>
  <si>
    <t>103f</t>
    <phoneticPr fontId="1" type="noConversion"/>
  </si>
  <si>
    <t>0041</t>
    <phoneticPr fontId="1" type="noConversion"/>
  </si>
  <si>
    <t>1041</t>
    <phoneticPr fontId="1" type="noConversion"/>
  </si>
  <si>
    <t>0f26</t>
    <phoneticPr fontId="1" type="noConversion"/>
  </si>
  <si>
    <t>1042</t>
    <phoneticPr fontId="1" type="noConversion"/>
  </si>
  <si>
    <t>1046</t>
    <phoneticPr fontId="1" type="noConversion"/>
  </si>
  <si>
    <t>1049</t>
    <phoneticPr fontId="1" type="noConversion"/>
  </si>
  <si>
    <t>0f2b</t>
    <phoneticPr fontId="1" type="noConversion"/>
  </si>
  <si>
    <t>0f2c</t>
    <phoneticPr fontId="1" type="noConversion"/>
  </si>
  <si>
    <t>104c</t>
    <phoneticPr fontId="1" type="noConversion"/>
  </si>
  <si>
    <t>104e</t>
    <phoneticPr fontId="1" type="noConversion"/>
  </si>
  <si>
    <t>1051</t>
    <phoneticPr fontId="1" type="noConversion"/>
  </si>
  <si>
    <t>0f2a</t>
    <phoneticPr fontId="1" type="noConversion"/>
  </si>
  <si>
    <t>0f3b</t>
    <phoneticPr fontId="1" type="noConversion"/>
  </si>
  <si>
    <t>1066</t>
    <phoneticPr fontId="1" type="noConversion"/>
  </si>
  <si>
    <t>1068</t>
    <phoneticPr fontId="1" type="noConversion"/>
  </si>
  <si>
    <t>1067</t>
    <phoneticPr fontId="1" type="noConversion"/>
  </si>
  <si>
    <t>0f32</t>
    <phoneticPr fontId="1" type="noConversion"/>
  </si>
  <si>
    <t>1059</t>
    <phoneticPr fontId="1" type="noConversion"/>
  </si>
  <si>
    <t>1058</t>
    <phoneticPr fontId="1" type="noConversion"/>
  </si>
  <si>
    <t>1059</t>
    <phoneticPr fontId="1" type="noConversion"/>
  </si>
  <si>
    <t>0f44</t>
    <phoneticPr fontId="1" type="noConversion"/>
  </si>
  <si>
    <t>107c</t>
    <phoneticPr fontId="1" type="noConversion"/>
  </si>
  <si>
    <t>0078</t>
    <phoneticPr fontId="1" type="noConversion"/>
  </si>
  <si>
    <t>0f34</t>
    <phoneticPr fontId="1" type="noConversion"/>
  </si>
  <si>
    <t>0f35</t>
    <phoneticPr fontId="1" type="noConversion"/>
  </si>
  <si>
    <t>105f</t>
    <phoneticPr fontId="1" type="noConversion"/>
  </si>
  <si>
    <t>1060</t>
    <phoneticPr fontId="1" type="noConversion"/>
  </si>
  <si>
    <t>0061</t>
    <phoneticPr fontId="1" type="noConversion"/>
  </si>
  <si>
    <t>1063</t>
    <phoneticPr fontId="1" type="noConversion"/>
  </si>
  <si>
    <t>1063</t>
    <phoneticPr fontId="1" type="noConversion"/>
  </si>
  <si>
    <t>1065</t>
    <phoneticPr fontId="1" type="noConversion"/>
  </si>
  <si>
    <t>1070</t>
    <phoneticPr fontId="1" type="noConversion"/>
  </si>
  <si>
    <t>1071</t>
    <phoneticPr fontId="1" type="noConversion"/>
  </si>
  <si>
    <t>1106</t>
    <phoneticPr fontId="1" type="noConversion"/>
  </si>
  <si>
    <t>0f3d</t>
    <phoneticPr fontId="1" type="noConversion"/>
  </si>
  <si>
    <t>0f3e</t>
    <phoneticPr fontId="1" type="noConversion"/>
  </si>
  <si>
    <t>1107</t>
    <phoneticPr fontId="1" type="noConversion"/>
  </si>
  <si>
    <t>0054</t>
    <phoneticPr fontId="1" type="noConversion"/>
  </si>
  <si>
    <t>1055</t>
    <phoneticPr fontId="1" type="noConversion"/>
  </si>
  <si>
    <t>1022</t>
    <phoneticPr fontId="1" type="noConversion"/>
  </si>
  <si>
    <t>1024</t>
    <phoneticPr fontId="1" type="noConversion"/>
  </si>
  <si>
    <t>0027</t>
    <phoneticPr fontId="1" type="noConversion"/>
  </si>
  <si>
    <t>0f17</t>
    <phoneticPr fontId="1" type="noConversion"/>
  </si>
  <si>
    <t>1027</t>
    <phoneticPr fontId="1" type="noConversion"/>
  </si>
  <si>
    <t>1028</t>
    <phoneticPr fontId="1" type="noConversion"/>
  </si>
  <si>
    <t>0f1a</t>
    <phoneticPr fontId="1" type="noConversion"/>
  </si>
  <si>
    <t>102c</t>
    <phoneticPr fontId="1" type="noConversion"/>
  </si>
  <si>
    <t>1031</t>
    <phoneticPr fontId="1" type="noConversion"/>
  </si>
  <si>
    <t>102d</t>
    <phoneticPr fontId="1" type="noConversion"/>
  </si>
  <si>
    <t>102e</t>
    <phoneticPr fontId="1" type="noConversion"/>
  </si>
  <si>
    <t>0033</t>
    <phoneticPr fontId="1" type="noConversion"/>
  </si>
  <si>
    <t>0f1c</t>
    <phoneticPr fontId="1" type="noConversion"/>
  </si>
  <si>
    <t>0f1d</t>
    <phoneticPr fontId="1" type="noConversion"/>
  </si>
  <si>
    <t>0001</t>
    <phoneticPr fontId="1" type="noConversion"/>
  </si>
  <si>
    <t>0f04</t>
    <phoneticPr fontId="1" type="noConversion"/>
  </si>
  <si>
    <t>1004</t>
    <phoneticPr fontId="1" type="noConversion"/>
  </si>
  <si>
    <t>1005</t>
    <phoneticPr fontId="1" type="noConversion"/>
  </si>
  <si>
    <t>1006</t>
    <phoneticPr fontId="1" type="noConversion"/>
  </si>
  <si>
    <t>0f08</t>
    <phoneticPr fontId="1" type="noConversion"/>
  </si>
  <si>
    <t>1008</t>
    <phoneticPr fontId="1" type="noConversion"/>
  </si>
  <si>
    <t>0f0b</t>
    <phoneticPr fontId="1" type="noConversion"/>
  </si>
  <si>
    <t>100e</t>
    <phoneticPr fontId="1" type="noConversion"/>
  </si>
  <si>
    <t>100f</t>
    <phoneticPr fontId="1" type="noConversion"/>
  </si>
  <si>
    <t>001c</t>
    <phoneticPr fontId="1" type="noConversion"/>
  </si>
  <si>
    <t>0f0e</t>
    <phoneticPr fontId="1" type="noConversion"/>
  </si>
  <si>
    <t>0014</t>
    <phoneticPr fontId="1" type="noConversion"/>
  </si>
  <si>
    <t>001c</t>
    <phoneticPr fontId="1" type="noConversion"/>
  </si>
  <si>
    <t>001d</t>
    <phoneticPr fontId="1" type="noConversion"/>
  </si>
  <si>
    <t>001e</t>
    <phoneticPr fontId="1" type="noConversion"/>
  </si>
  <si>
    <t>0100</t>
    <phoneticPr fontId="1" type="noConversion"/>
  </si>
  <si>
    <t>0f0d</t>
    <phoneticPr fontId="1" type="noConversion"/>
  </si>
  <si>
    <t>10:31</t>
    <phoneticPr fontId="1" type="noConversion"/>
  </si>
  <si>
    <t>00:4c</t>
    <phoneticPr fontId="1" type="noConversion"/>
  </si>
  <si>
    <t>10:4c</t>
    <phoneticPr fontId="1" type="noConversion"/>
  </si>
  <si>
    <t>00:4e</t>
    <phoneticPr fontId="1" type="noConversion"/>
  </si>
  <si>
    <t>01:04</t>
    <phoneticPr fontId="1" type="noConversion"/>
  </si>
  <si>
    <t>00:50</t>
    <phoneticPr fontId="1" type="noConversion"/>
  </si>
  <si>
    <t>00:51</t>
    <phoneticPr fontId="1" type="noConversion"/>
  </si>
  <si>
    <t>00:52</t>
    <phoneticPr fontId="1" type="noConversion"/>
  </si>
  <si>
    <t>01:05</t>
    <phoneticPr fontId="1" type="noConversion"/>
  </si>
  <si>
    <t>10:4e</t>
    <phoneticPr fontId="1" type="noConversion"/>
  </si>
  <si>
    <t>11:04</t>
    <phoneticPr fontId="1" type="noConversion"/>
  </si>
  <si>
    <t>10:51</t>
    <phoneticPr fontId="1" type="noConversion"/>
  </si>
  <si>
    <t>10:52</t>
    <phoneticPr fontId="1" type="noConversion"/>
  </si>
  <si>
    <t>11:05</t>
    <phoneticPr fontId="1" type="noConversion"/>
  </si>
  <si>
    <t>0f:2a</t>
    <phoneticPr fontId="1" type="noConversion"/>
  </si>
  <si>
    <t>0f:2b</t>
    <phoneticPr fontId="1" type="noConversion"/>
  </si>
  <si>
    <t>0f:2c</t>
    <phoneticPr fontId="1" type="noConversion"/>
  </si>
  <si>
    <t>00:46</t>
    <phoneticPr fontId="1" type="noConversion"/>
  </si>
  <si>
    <t>10:46</t>
    <phoneticPr fontId="1" type="noConversion"/>
  </si>
  <si>
    <t>00:49</t>
    <phoneticPr fontId="1" type="noConversion"/>
  </si>
  <si>
    <t>00:4a</t>
    <phoneticPr fontId="1" type="noConversion"/>
  </si>
  <si>
    <t>00:4b</t>
    <phoneticPr fontId="1" type="noConversion"/>
  </si>
  <si>
    <t>10:49</t>
    <phoneticPr fontId="1" type="noConversion"/>
  </si>
  <si>
    <t>10:4a</t>
    <phoneticPr fontId="1" type="noConversion"/>
  </si>
  <si>
    <t>10:4b</t>
    <phoneticPr fontId="1" type="noConversion"/>
  </si>
  <si>
    <t>0f:27</t>
    <phoneticPr fontId="1" type="noConversion"/>
  </si>
  <si>
    <t>0f:28</t>
    <phoneticPr fontId="1" type="noConversion"/>
  </si>
  <si>
    <t>0f:29</t>
    <phoneticPr fontId="1" type="noConversion"/>
  </si>
  <si>
    <t>00:3d</t>
    <phoneticPr fontId="1" type="noConversion"/>
  </si>
  <si>
    <t>10:3d</t>
    <phoneticPr fontId="1" type="noConversion"/>
  </si>
  <si>
    <t>00:3f</t>
    <phoneticPr fontId="1" type="noConversion"/>
  </si>
  <si>
    <t>00:40</t>
    <phoneticPr fontId="1" type="noConversion"/>
  </si>
  <si>
    <t>10:3f</t>
    <phoneticPr fontId="1" type="noConversion"/>
  </si>
  <si>
    <t>10:40</t>
    <phoneticPr fontId="1" type="noConversion"/>
  </si>
  <si>
    <t>0f:21</t>
    <phoneticPr fontId="1" type="noConversion"/>
  </si>
  <si>
    <t>0f:22</t>
    <phoneticPr fontId="1" type="noConversion"/>
  </si>
  <si>
    <t>0f:23</t>
    <phoneticPr fontId="1" type="noConversion"/>
  </si>
  <si>
    <t>00:41</t>
    <phoneticPr fontId="1" type="noConversion"/>
  </si>
  <si>
    <t>10:41</t>
    <phoneticPr fontId="1" type="noConversion"/>
  </si>
  <si>
    <t>00:43</t>
    <phoneticPr fontId="1" type="noConversion"/>
  </si>
  <si>
    <t>00:44</t>
    <phoneticPr fontId="1" type="noConversion"/>
  </si>
  <si>
    <t>00:45</t>
    <phoneticPr fontId="1" type="noConversion"/>
  </si>
  <si>
    <t>10:43</t>
    <phoneticPr fontId="1" type="noConversion"/>
  </si>
  <si>
    <t>10:44</t>
    <phoneticPr fontId="1" type="noConversion"/>
  </si>
  <si>
    <t>10:45</t>
    <phoneticPr fontId="1" type="noConversion"/>
  </si>
  <si>
    <t>0f:24</t>
    <phoneticPr fontId="1" type="noConversion"/>
  </si>
  <si>
    <t>0f:25</t>
    <phoneticPr fontId="1" type="noConversion"/>
  </si>
  <si>
    <t>0f:26</t>
    <phoneticPr fontId="1" type="noConversion"/>
  </si>
  <si>
    <t>00:39</t>
    <phoneticPr fontId="1" type="noConversion"/>
  </si>
  <si>
    <t>10:39</t>
    <phoneticPr fontId="1" type="noConversion"/>
  </si>
  <si>
    <t>00:3c</t>
    <phoneticPr fontId="1" type="noConversion"/>
  </si>
  <si>
    <t>10:3c</t>
    <phoneticPr fontId="1" type="noConversion"/>
  </si>
  <si>
    <t>0f:1e</t>
    <phoneticPr fontId="1" type="noConversion"/>
  </si>
  <si>
    <t>0f:1f</t>
    <phoneticPr fontId="1" type="noConversion"/>
  </si>
  <si>
    <t>0f:20</t>
    <phoneticPr fontId="1" type="noConversion"/>
  </si>
  <si>
    <t>00:4d</t>
    <phoneticPr fontId="1" type="noConversion"/>
  </si>
  <si>
    <t>10:4d</t>
    <phoneticPr fontId="1" type="noConversion"/>
  </si>
  <si>
    <t>00:4e</t>
    <phoneticPr fontId="1" type="noConversion"/>
  </si>
  <si>
    <t>00:50</t>
    <phoneticPr fontId="1" type="noConversion"/>
  </si>
  <si>
    <t>00:48</t>
    <phoneticPr fontId="1" type="noConversion"/>
  </si>
  <si>
    <t>10:48</t>
    <phoneticPr fontId="1" type="noConversion"/>
  </si>
  <si>
    <t>00:49</t>
    <phoneticPr fontId="1" type="noConversion"/>
  </si>
  <si>
    <t>00:3b</t>
    <phoneticPr fontId="1" type="noConversion"/>
  </si>
  <si>
    <t>10:3b</t>
    <phoneticPr fontId="1" type="noConversion"/>
  </si>
  <si>
    <t>00:47</t>
    <phoneticPr fontId="1" type="noConversion"/>
  </si>
  <si>
    <t>10:47</t>
    <phoneticPr fontId="1" type="noConversion"/>
  </si>
  <si>
    <t>00:42</t>
    <phoneticPr fontId="1" type="noConversion"/>
  </si>
  <si>
    <t>10:42</t>
    <phoneticPr fontId="1" type="noConversion"/>
  </si>
  <si>
    <t>00:3e</t>
    <phoneticPr fontId="1" type="noConversion"/>
  </si>
  <si>
    <t>10:3e</t>
    <phoneticPr fontId="1" type="noConversion"/>
  </si>
  <si>
    <t>00:3a</t>
    <phoneticPr fontId="1" type="noConversion"/>
  </si>
  <si>
    <t>10:3a</t>
    <phoneticPr fontId="1" type="noConversion"/>
  </si>
  <si>
    <t>00:77</t>
    <phoneticPr fontId="1" type="noConversion"/>
  </si>
  <si>
    <t>10:7c</t>
    <phoneticPr fontId="1" type="noConversion"/>
  </si>
  <si>
    <t>00:79</t>
    <phoneticPr fontId="1" type="noConversion"/>
  </si>
  <si>
    <t>00:7a</t>
    <phoneticPr fontId="1" type="noConversion"/>
  </si>
  <si>
    <t>00:7b</t>
    <phoneticPr fontId="1" type="noConversion"/>
  </si>
  <si>
    <t>10:7e</t>
    <phoneticPr fontId="1" type="noConversion"/>
  </si>
  <si>
    <t>10:7f</t>
    <phoneticPr fontId="1" type="noConversion"/>
  </si>
  <si>
    <t>10:80</t>
    <phoneticPr fontId="1" type="noConversion"/>
  </si>
  <si>
    <t>0f:42</t>
    <phoneticPr fontId="1" type="noConversion"/>
  </si>
  <si>
    <t>0f:43</t>
    <phoneticPr fontId="1" type="noConversion"/>
  </si>
  <si>
    <t>0f:44</t>
    <phoneticPr fontId="1" type="noConversion"/>
  </si>
  <si>
    <t>00:57</t>
    <phoneticPr fontId="1" type="noConversion"/>
  </si>
  <si>
    <t>10:57</t>
    <phoneticPr fontId="1" type="noConversion"/>
  </si>
  <si>
    <t>00:59</t>
    <phoneticPr fontId="1" type="noConversion"/>
  </si>
  <si>
    <t>00:5a</t>
    <phoneticPr fontId="1" type="noConversion"/>
  </si>
  <si>
    <t>00:5b</t>
    <phoneticPr fontId="1" type="noConversion"/>
  </si>
  <si>
    <t>10:59</t>
    <phoneticPr fontId="1" type="noConversion"/>
  </si>
  <si>
    <t>10:5a</t>
    <phoneticPr fontId="1" type="noConversion"/>
  </si>
  <si>
    <t>10:5b</t>
    <phoneticPr fontId="1" type="noConversion"/>
  </si>
  <si>
    <t>0f:30</t>
    <phoneticPr fontId="1" type="noConversion"/>
  </si>
  <si>
    <t>0f:31</t>
    <phoneticPr fontId="1" type="noConversion"/>
  </si>
  <si>
    <t>0f:32</t>
    <phoneticPr fontId="1" type="noConversion"/>
  </si>
  <si>
    <t>00:61</t>
    <phoneticPr fontId="1" type="noConversion"/>
  </si>
  <si>
    <t>10:61</t>
    <phoneticPr fontId="1" type="noConversion"/>
  </si>
  <si>
    <t>00:63</t>
    <phoneticPr fontId="1" type="noConversion"/>
  </si>
  <si>
    <t>00:64</t>
    <phoneticPr fontId="1" type="noConversion"/>
  </si>
  <si>
    <t>00:65</t>
    <phoneticPr fontId="1" type="noConversion"/>
  </si>
  <si>
    <t>10:63</t>
    <phoneticPr fontId="1" type="noConversion"/>
  </si>
  <si>
    <t>10:64</t>
    <phoneticPr fontId="1" type="noConversion"/>
  </si>
  <si>
    <t>10:65</t>
    <phoneticPr fontId="1" type="noConversion"/>
  </si>
  <si>
    <t>0f:36</t>
    <phoneticPr fontId="1" type="noConversion"/>
  </si>
  <si>
    <t>0f:37</t>
    <phoneticPr fontId="1" type="noConversion"/>
  </si>
  <si>
    <t>0f:38</t>
    <phoneticPr fontId="1" type="noConversion"/>
  </si>
  <si>
    <t>00:5c</t>
    <phoneticPr fontId="1" type="noConversion"/>
  </si>
  <si>
    <t>10:5c</t>
    <phoneticPr fontId="1" type="noConversion"/>
  </si>
  <si>
    <t>00:5e</t>
    <phoneticPr fontId="1" type="noConversion"/>
  </si>
  <si>
    <t>00:5f</t>
    <phoneticPr fontId="1" type="noConversion"/>
  </si>
  <si>
    <t>00:60</t>
    <phoneticPr fontId="1" type="noConversion"/>
  </si>
  <si>
    <t>00:7c</t>
    <phoneticPr fontId="1" type="noConversion"/>
  </si>
  <si>
    <t>10:5e</t>
    <phoneticPr fontId="1" type="noConversion"/>
  </si>
  <si>
    <t>10:5f</t>
    <phoneticPr fontId="1" type="noConversion"/>
  </si>
  <si>
    <t>10:60</t>
    <phoneticPr fontId="1" type="noConversion"/>
  </si>
  <si>
    <t>0f:33</t>
    <phoneticPr fontId="1" type="noConversion"/>
  </si>
  <si>
    <t>0f:34</t>
    <phoneticPr fontId="1" type="noConversion"/>
  </si>
  <si>
    <t>0f:35</t>
    <phoneticPr fontId="1" type="noConversion"/>
  </si>
  <si>
    <t>00:6c</t>
    <phoneticPr fontId="1" type="noConversion"/>
  </si>
  <si>
    <t>10:6c</t>
    <phoneticPr fontId="1" type="noConversion"/>
  </si>
  <si>
    <t>00:6d</t>
    <phoneticPr fontId="1" type="noConversion"/>
  </si>
  <si>
    <t>01:06</t>
    <phoneticPr fontId="1" type="noConversion"/>
  </si>
  <si>
    <t>00:6f</t>
    <phoneticPr fontId="1" type="noConversion"/>
  </si>
  <si>
    <t>00:70</t>
    <phoneticPr fontId="1" type="noConversion"/>
  </si>
  <si>
    <t>00:71</t>
    <phoneticPr fontId="1" type="noConversion"/>
  </si>
  <si>
    <t>01:07</t>
    <phoneticPr fontId="1" type="noConversion"/>
  </si>
  <si>
    <t>10:6d</t>
    <phoneticPr fontId="1" type="noConversion"/>
  </si>
  <si>
    <t>11:06</t>
    <phoneticPr fontId="1" type="noConversion"/>
  </si>
  <si>
    <t>10:70</t>
    <phoneticPr fontId="1" type="noConversion"/>
  </si>
  <si>
    <t>10:71</t>
    <phoneticPr fontId="1" type="noConversion"/>
  </si>
  <si>
    <t>11:07</t>
    <phoneticPr fontId="1" type="noConversion"/>
  </si>
  <si>
    <t>0f:3c</t>
    <phoneticPr fontId="1" type="noConversion"/>
  </si>
  <si>
    <t>0f:3d</t>
    <phoneticPr fontId="1" type="noConversion"/>
  </si>
  <si>
    <t>0f:3e</t>
    <phoneticPr fontId="1" type="noConversion"/>
  </si>
  <si>
    <t>00:78</t>
    <phoneticPr fontId="1" type="noConversion"/>
  </si>
  <si>
    <t>10:7d</t>
    <phoneticPr fontId="1" type="noConversion"/>
  </si>
  <si>
    <t>0f:42</t>
    <phoneticPr fontId="1" type="noConversion"/>
  </si>
  <si>
    <t>00:58</t>
    <phoneticPr fontId="1" type="noConversion"/>
  </si>
  <si>
    <t>10:58</t>
    <phoneticPr fontId="1" type="noConversion"/>
  </si>
  <si>
    <t>00:5a</t>
    <phoneticPr fontId="1" type="noConversion"/>
  </si>
  <si>
    <t>00:5b</t>
    <phoneticPr fontId="1" type="noConversion"/>
  </si>
  <si>
    <t>10:59</t>
    <phoneticPr fontId="1" type="noConversion"/>
  </si>
  <si>
    <t>10:5b</t>
    <phoneticPr fontId="1" type="noConversion"/>
  </si>
  <si>
    <t>00:62</t>
    <phoneticPr fontId="1" type="noConversion"/>
  </si>
  <si>
    <t>10:62</t>
    <phoneticPr fontId="1" type="noConversion"/>
  </si>
  <si>
    <t>00:64</t>
    <phoneticPr fontId="1" type="noConversion"/>
  </si>
  <si>
    <t>10:63</t>
    <phoneticPr fontId="1" type="noConversion"/>
  </si>
  <si>
    <t>00:5d</t>
    <phoneticPr fontId="1" type="noConversion"/>
  </si>
  <si>
    <t>10:5d</t>
    <phoneticPr fontId="1" type="noConversion"/>
  </si>
  <si>
    <t>00:67</t>
    <phoneticPr fontId="1" type="noConversion"/>
  </si>
  <si>
    <t>10:67</t>
    <phoneticPr fontId="1" type="noConversion"/>
  </si>
  <si>
    <t>00:68</t>
    <phoneticPr fontId="1" type="noConversion"/>
  </si>
  <si>
    <t>00:69</t>
    <phoneticPr fontId="1" type="noConversion"/>
  </si>
  <si>
    <t>00:6a</t>
    <phoneticPr fontId="1" type="noConversion"/>
  </si>
  <si>
    <t>10:68</t>
    <phoneticPr fontId="1" type="noConversion"/>
  </si>
  <si>
    <t>10:69</t>
    <phoneticPr fontId="1" type="noConversion"/>
  </si>
  <si>
    <t>10:6a</t>
    <phoneticPr fontId="1" type="noConversion"/>
  </si>
  <si>
    <t>0f:39</t>
    <phoneticPr fontId="1" type="noConversion"/>
  </si>
  <si>
    <t>0f:3a</t>
    <phoneticPr fontId="1" type="noConversion"/>
  </si>
  <si>
    <t>0f:3b</t>
    <phoneticPr fontId="1" type="noConversion"/>
  </si>
  <si>
    <t>00:54</t>
    <phoneticPr fontId="1" type="noConversion"/>
  </si>
  <si>
    <t>10:54</t>
    <phoneticPr fontId="1" type="noConversion"/>
  </si>
  <si>
    <t>00:55</t>
    <phoneticPr fontId="1" type="noConversion"/>
  </si>
  <si>
    <t>00:56</t>
    <phoneticPr fontId="1" type="noConversion"/>
  </si>
  <si>
    <t>10:55</t>
    <phoneticPr fontId="1" type="noConversion"/>
  </si>
  <si>
    <t>10:56</t>
    <phoneticPr fontId="1" type="noConversion"/>
  </si>
  <si>
    <t>0f:2d</t>
    <phoneticPr fontId="1" type="noConversion"/>
  </si>
  <si>
    <t>0f:3e</t>
    <phoneticPr fontId="1" type="noConversion"/>
  </si>
  <si>
    <t>00:76</t>
    <phoneticPr fontId="1" type="noConversion"/>
  </si>
  <si>
    <t>00:72</t>
    <phoneticPr fontId="1" type="noConversion"/>
  </si>
  <si>
    <t>00:73</t>
    <phoneticPr fontId="1" type="noConversion"/>
  </si>
  <si>
    <t>00:74</t>
    <phoneticPr fontId="1" type="noConversion"/>
  </si>
  <si>
    <t>00:75</t>
    <phoneticPr fontId="1" type="noConversion"/>
  </si>
  <si>
    <t>10:72</t>
    <phoneticPr fontId="1" type="noConversion"/>
  </si>
  <si>
    <t>10:73</t>
    <phoneticPr fontId="1" type="noConversion"/>
  </si>
  <si>
    <t>10:74</t>
    <phoneticPr fontId="1" type="noConversion"/>
  </si>
  <si>
    <t>10:75</t>
    <phoneticPr fontId="1" type="noConversion"/>
  </si>
  <si>
    <t>0f:3f</t>
    <phoneticPr fontId="1" type="noConversion"/>
  </si>
  <si>
    <t>0f:40</t>
    <phoneticPr fontId="1" type="noConversion"/>
  </si>
  <si>
    <t>0f:41</t>
    <phoneticPr fontId="1" type="noConversion"/>
  </si>
  <si>
    <t>10:72</t>
    <phoneticPr fontId="1" type="noConversion"/>
  </si>
  <si>
    <t>10:74</t>
    <phoneticPr fontId="1" type="noConversion"/>
  </si>
  <si>
    <t>00:21</t>
    <phoneticPr fontId="1" type="noConversion"/>
  </si>
  <si>
    <t>10:21</t>
    <phoneticPr fontId="1" type="noConversion"/>
  </si>
  <si>
    <t>00:22</t>
    <phoneticPr fontId="1" type="noConversion"/>
  </si>
  <si>
    <t>10:22</t>
    <phoneticPr fontId="1" type="noConversion"/>
  </si>
  <si>
    <t>0f:0f</t>
    <phoneticPr fontId="1" type="noConversion"/>
  </si>
  <si>
    <t>0f:10</t>
    <phoneticPr fontId="1" type="noConversion"/>
  </si>
  <si>
    <t>0f:11</t>
    <phoneticPr fontId="1" type="noConversion"/>
  </si>
  <si>
    <t>00:2c</t>
    <phoneticPr fontId="1" type="noConversion"/>
  </si>
  <si>
    <t>10:2c</t>
    <phoneticPr fontId="1" type="noConversion"/>
  </si>
  <si>
    <t>00:2f</t>
    <phoneticPr fontId="1" type="noConversion"/>
  </si>
  <si>
    <t>00:30</t>
    <phoneticPr fontId="1" type="noConversion"/>
  </si>
  <si>
    <t>00:31</t>
    <phoneticPr fontId="1" type="noConversion"/>
  </si>
  <si>
    <t>10:2f</t>
    <phoneticPr fontId="1" type="noConversion"/>
  </si>
  <si>
    <t>10:30</t>
    <phoneticPr fontId="1" type="noConversion"/>
  </si>
  <si>
    <t>0f:18</t>
    <phoneticPr fontId="1" type="noConversion"/>
  </si>
  <si>
    <t>0f:19</t>
    <phoneticPr fontId="1" type="noConversion"/>
  </si>
  <si>
    <t>0f:1a</t>
    <phoneticPr fontId="1" type="noConversion"/>
  </si>
  <si>
    <t>00:23</t>
    <phoneticPr fontId="1" type="noConversion"/>
  </si>
  <si>
    <t>10:23</t>
    <phoneticPr fontId="1" type="noConversion"/>
  </si>
  <si>
    <t>00:25</t>
    <phoneticPr fontId="1" type="noConversion"/>
  </si>
  <si>
    <t>00:26</t>
    <phoneticPr fontId="1" type="noConversion"/>
  </si>
  <si>
    <t>10:25</t>
    <phoneticPr fontId="1" type="noConversion"/>
  </si>
  <si>
    <t>10:26</t>
    <phoneticPr fontId="1" type="noConversion"/>
  </si>
  <si>
    <t>0f:12</t>
    <phoneticPr fontId="1" type="noConversion"/>
  </si>
  <si>
    <t>0f:13</t>
    <phoneticPr fontId="1" type="noConversion"/>
  </si>
  <si>
    <t>0f:14</t>
    <phoneticPr fontId="1" type="noConversion"/>
  </si>
  <si>
    <t>00:27</t>
    <phoneticPr fontId="1" type="noConversion"/>
  </si>
  <si>
    <t>10:27</t>
    <phoneticPr fontId="1" type="noConversion"/>
  </si>
  <si>
    <t>00:29</t>
    <phoneticPr fontId="1" type="noConversion"/>
  </si>
  <si>
    <t>00:2a</t>
    <phoneticPr fontId="1" type="noConversion"/>
  </si>
  <si>
    <t>00:2b</t>
    <phoneticPr fontId="1" type="noConversion"/>
  </si>
  <si>
    <t>10:29</t>
    <phoneticPr fontId="1" type="noConversion"/>
  </si>
  <si>
    <t>10:2a</t>
    <phoneticPr fontId="1" type="noConversion"/>
  </si>
  <si>
    <t>10:2b</t>
    <phoneticPr fontId="1" type="noConversion"/>
  </si>
  <si>
    <t>0f:15</t>
    <phoneticPr fontId="1" type="noConversion"/>
  </si>
  <si>
    <t>0f:16</t>
    <phoneticPr fontId="1" type="noConversion"/>
  </si>
  <si>
    <t>0f:17</t>
    <phoneticPr fontId="1" type="noConversion"/>
  </si>
  <si>
    <t>00:33</t>
    <phoneticPr fontId="1" type="noConversion"/>
  </si>
  <si>
    <t>10:33</t>
    <phoneticPr fontId="1" type="noConversion"/>
  </si>
  <si>
    <t>00:34</t>
    <phoneticPr fontId="1" type="noConversion"/>
  </si>
  <si>
    <t>01:02</t>
    <phoneticPr fontId="1" type="noConversion"/>
  </si>
  <si>
    <t>00:36</t>
    <phoneticPr fontId="1" type="noConversion"/>
  </si>
  <si>
    <t>00:37</t>
    <phoneticPr fontId="1" type="noConversion"/>
  </si>
  <si>
    <t>00:38</t>
    <phoneticPr fontId="1" type="noConversion"/>
  </si>
  <si>
    <t>01:03</t>
    <phoneticPr fontId="1" type="noConversion"/>
  </si>
  <si>
    <t>10:34</t>
    <phoneticPr fontId="1" type="noConversion"/>
  </si>
  <si>
    <t>11:02</t>
    <phoneticPr fontId="1" type="noConversion"/>
  </si>
  <si>
    <t>10:36</t>
    <phoneticPr fontId="1" type="noConversion"/>
  </si>
  <si>
    <t>10:38</t>
    <phoneticPr fontId="1" type="noConversion"/>
  </si>
  <si>
    <t>11:03</t>
    <phoneticPr fontId="1" type="noConversion"/>
  </si>
  <si>
    <t>0f:1b</t>
    <phoneticPr fontId="1" type="noConversion"/>
  </si>
  <si>
    <t>0f:1c</t>
    <phoneticPr fontId="1" type="noConversion"/>
  </si>
  <si>
    <t>0f:1d</t>
    <phoneticPr fontId="1" type="noConversion"/>
  </si>
  <si>
    <t>00:2e</t>
    <phoneticPr fontId="1" type="noConversion"/>
  </si>
  <si>
    <t>10:2e</t>
    <phoneticPr fontId="1" type="noConversion"/>
  </si>
  <si>
    <t>10:2f</t>
    <phoneticPr fontId="1" type="noConversion"/>
  </si>
  <si>
    <t>00:1f</t>
    <phoneticPr fontId="1" type="noConversion"/>
  </si>
  <si>
    <t>10:1f</t>
    <phoneticPr fontId="1" type="noConversion"/>
  </si>
  <si>
    <t>00:32</t>
    <phoneticPr fontId="1" type="noConversion"/>
  </si>
  <si>
    <t>10:32</t>
    <phoneticPr fontId="1" type="noConversion"/>
  </si>
  <si>
    <t>00:36</t>
    <phoneticPr fontId="1" type="noConversion"/>
  </si>
  <si>
    <t>00:38</t>
    <phoneticPr fontId="1" type="noConversion"/>
  </si>
  <si>
    <t>0f:1d</t>
    <phoneticPr fontId="1" type="noConversion"/>
  </si>
  <si>
    <t>00:24</t>
    <phoneticPr fontId="1" type="noConversion"/>
  </si>
  <si>
    <t>10:24</t>
    <phoneticPr fontId="1" type="noConversion"/>
  </si>
  <si>
    <t>00:2d</t>
    <phoneticPr fontId="1" type="noConversion"/>
  </si>
  <si>
    <t>10:2d</t>
    <phoneticPr fontId="1" type="noConversion"/>
  </si>
  <si>
    <t>0f:19</t>
    <phoneticPr fontId="1" type="noConversion"/>
  </si>
  <si>
    <t>00:28</t>
    <phoneticPr fontId="1" type="noConversion"/>
  </si>
  <si>
    <t>10:28</t>
    <phoneticPr fontId="1" type="noConversion"/>
  </si>
  <si>
    <t>0f:16</t>
    <phoneticPr fontId="1" type="noConversion"/>
  </si>
  <si>
    <t>00:20</t>
    <phoneticPr fontId="1" type="noConversion"/>
  </si>
  <si>
    <t>10:20</t>
    <phoneticPr fontId="1" type="noConversion"/>
  </si>
  <si>
    <t>0f:0f</t>
    <phoneticPr fontId="1" type="noConversion"/>
  </si>
  <si>
    <t>00:0d</t>
    <phoneticPr fontId="1" type="noConversion"/>
  </si>
  <si>
    <t>10:0d</t>
    <phoneticPr fontId="1" type="noConversion"/>
  </si>
  <si>
    <t>00:10</t>
    <phoneticPr fontId="1" type="noConversion"/>
  </si>
  <si>
    <t>00:11</t>
    <phoneticPr fontId="1" type="noConversion"/>
  </si>
  <si>
    <t>00:12</t>
    <phoneticPr fontId="1" type="noConversion"/>
  </si>
  <si>
    <t>10:10</t>
    <phoneticPr fontId="1" type="noConversion"/>
  </si>
  <si>
    <t>10:11</t>
    <phoneticPr fontId="1" type="noConversion"/>
  </si>
  <si>
    <t>10:12</t>
    <phoneticPr fontId="1" type="noConversion"/>
  </si>
  <si>
    <t>0f:09</t>
    <phoneticPr fontId="1" type="noConversion"/>
  </si>
  <si>
    <t>0f:0a</t>
    <phoneticPr fontId="1" type="noConversion"/>
  </si>
  <si>
    <t>0f:0b</t>
    <phoneticPr fontId="1" type="noConversion"/>
  </si>
  <si>
    <t>00:08</t>
    <phoneticPr fontId="1" type="noConversion"/>
  </si>
  <si>
    <t>10:08</t>
    <phoneticPr fontId="1" type="noConversion"/>
  </si>
  <si>
    <t>00:0a</t>
    <phoneticPr fontId="1" type="noConversion"/>
  </si>
  <si>
    <t>00:0b</t>
    <phoneticPr fontId="1" type="noConversion"/>
  </si>
  <si>
    <t>00:0c</t>
    <phoneticPr fontId="1" type="noConversion"/>
  </si>
  <si>
    <t>10:0a</t>
    <phoneticPr fontId="1" type="noConversion"/>
  </si>
  <si>
    <t>10:0b</t>
    <phoneticPr fontId="1" type="noConversion"/>
  </si>
  <si>
    <t>10:0c</t>
    <phoneticPr fontId="1" type="noConversion"/>
  </si>
  <si>
    <t>0f:06</t>
    <phoneticPr fontId="1" type="noConversion"/>
  </si>
  <si>
    <t>0f:07</t>
    <phoneticPr fontId="1" type="noConversion"/>
  </si>
  <si>
    <t>0f:08</t>
    <phoneticPr fontId="1" type="noConversion"/>
  </si>
  <si>
    <t>00:04</t>
    <phoneticPr fontId="1" type="noConversion"/>
  </si>
  <si>
    <t>10:04</t>
    <phoneticPr fontId="1" type="noConversion"/>
  </si>
  <si>
    <t>00:06</t>
    <phoneticPr fontId="1" type="noConversion"/>
  </si>
  <si>
    <t>00:07</t>
    <phoneticPr fontId="1" type="noConversion"/>
  </si>
  <si>
    <t>10:06</t>
    <phoneticPr fontId="1" type="noConversion"/>
  </si>
  <si>
    <t>10:07</t>
    <phoneticPr fontId="1" type="noConversion"/>
  </si>
  <si>
    <t>0f:03</t>
    <phoneticPr fontId="1" type="noConversion"/>
  </si>
  <si>
    <t>0f:04</t>
    <phoneticPr fontId="1" type="noConversion"/>
  </si>
  <si>
    <t>0f:05</t>
    <phoneticPr fontId="1" type="noConversion"/>
  </si>
  <si>
    <t>00:00</t>
    <phoneticPr fontId="1" type="noConversion"/>
  </si>
  <si>
    <t>10:00</t>
    <phoneticPr fontId="1" type="noConversion"/>
  </si>
  <si>
    <t>00:03</t>
    <phoneticPr fontId="1" type="noConversion"/>
  </si>
  <si>
    <t>10:03</t>
    <phoneticPr fontId="1" type="noConversion"/>
  </si>
  <si>
    <t>0f:00</t>
    <phoneticPr fontId="1" type="noConversion"/>
  </si>
  <si>
    <t>0f:01</t>
    <phoneticPr fontId="1" type="noConversion"/>
  </si>
  <si>
    <t>0f:02</t>
    <phoneticPr fontId="1" type="noConversion"/>
  </si>
  <si>
    <t>00:09</t>
    <phoneticPr fontId="1" type="noConversion"/>
  </si>
  <si>
    <t>10:09</t>
    <phoneticPr fontId="1" type="noConversion"/>
  </si>
  <si>
    <t>00:0a</t>
    <phoneticPr fontId="1" type="noConversion"/>
  </si>
  <si>
    <t>00:0b</t>
    <phoneticPr fontId="1" type="noConversion"/>
  </si>
  <si>
    <t>00:0c</t>
    <phoneticPr fontId="1" type="noConversion"/>
  </si>
  <si>
    <t>10:0a</t>
    <phoneticPr fontId="1" type="noConversion"/>
  </si>
  <si>
    <t>10:0b</t>
    <phoneticPr fontId="1" type="noConversion"/>
  </si>
  <si>
    <t>10:0c</t>
    <phoneticPr fontId="1" type="noConversion"/>
  </si>
  <si>
    <t>0f:06</t>
    <phoneticPr fontId="1" type="noConversion"/>
  </si>
  <si>
    <t>0f:07</t>
    <phoneticPr fontId="1" type="noConversion"/>
  </si>
  <si>
    <t>0f:08</t>
    <phoneticPr fontId="1" type="noConversion"/>
  </si>
  <si>
    <t>00:05</t>
    <phoneticPr fontId="1" type="noConversion"/>
  </si>
  <si>
    <t>10:05</t>
    <phoneticPr fontId="1" type="noConversion"/>
  </si>
  <si>
    <t>00:06</t>
    <phoneticPr fontId="1" type="noConversion"/>
  </si>
  <si>
    <t>00:07</t>
    <phoneticPr fontId="1" type="noConversion"/>
  </si>
  <si>
    <t>10:06</t>
    <phoneticPr fontId="1" type="noConversion"/>
  </si>
  <si>
    <t>00:01</t>
    <phoneticPr fontId="1" type="noConversion"/>
  </si>
  <si>
    <t>10:01</t>
    <phoneticPr fontId="1" type="noConversion"/>
  </si>
  <si>
    <t>00:13</t>
    <phoneticPr fontId="1" type="noConversion"/>
  </si>
  <si>
    <t>10:13</t>
    <phoneticPr fontId="1" type="noConversion"/>
  </si>
  <si>
    <t>00:15</t>
    <phoneticPr fontId="1" type="noConversion"/>
  </si>
  <si>
    <t>00:16</t>
    <phoneticPr fontId="1" type="noConversion"/>
  </si>
  <si>
    <t>01:00</t>
    <phoneticPr fontId="1" type="noConversion"/>
  </si>
  <si>
    <t>01:01</t>
    <phoneticPr fontId="1" type="noConversion"/>
  </si>
  <si>
    <t>00:19</t>
    <phoneticPr fontId="1" type="noConversion"/>
  </si>
  <si>
    <t>00:1a</t>
    <phoneticPr fontId="1" type="noConversion"/>
  </si>
  <si>
    <t>00:1b</t>
    <phoneticPr fontId="1" type="noConversion"/>
  </si>
  <si>
    <t>00:1c</t>
    <phoneticPr fontId="1" type="noConversion"/>
  </si>
  <si>
    <t>00:1d</t>
    <phoneticPr fontId="1" type="noConversion"/>
  </si>
  <si>
    <t>00:1e</t>
    <phoneticPr fontId="1" type="noConversion"/>
  </si>
  <si>
    <t>00:18</t>
    <phoneticPr fontId="1" type="noConversion"/>
  </si>
  <si>
    <t>10:15</t>
    <phoneticPr fontId="1" type="noConversion"/>
  </si>
  <si>
    <t>11:00</t>
    <phoneticPr fontId="1" type="noConversion"/>
  </si>
  <si>
    <t>10:19</t>
    <phoneticPr fontId="1" type="noConversion"/>
  </si>
  <si>
    <t>10:1d</t>
    <phoneticPr fontId="1" type="noConversion"/>
  </si>
  <si>
    <t>11:01</t>
    <phoneticPr fontId="1" type="noConversion"/>
  </si>
  <si>
    <t>0f:0c</t>
    <phoneticPr fontId="1" type="noConversion"/>
  </si>
  <si>
    <t>0f:0d</t>
    <phoneticPr fontId="1" type="noConversion"/>
  </si>
  <si>
    <t>0f:0e</t>
    <phoneticPr fontId="1" type="noConversion"/>
  </si>
  <si>
    <t>00:14</t>
    <phoneticPr fontId="1" type="noConversion"/>
  </si>
  <si>
    <t>10:14</t>
    <phoneticPr fontId="1" type="noConversion"/>
  </si>
  <si>
    <t>00:0f</t>
    <phoneticPr fontId="1" type="noConversion"/>
  </si>
  <si>
    <t>10:0f</t>
    <phoneticPr fontId="1" type="noConversion"/>
  </si>
  <si>
    <t>00:10</t>
    <phoneticPr fontId="1" type="noConversion"/>
  </si>
  <si>
    <t>00:11</t>
    <phoneticPr fontId="1" type="noConversion"/>
  </si>
  <si>
    <t>00:12</t>
    <phoneticPr fontId="1" type="noConversion"/>
  </si>
  <si>
    <t>10:10</t>
    <phoneticPr fontId="1" type="noConversion"/>
  </si>
  <si>
    <t>10:11</t>
    <phoneticPr fontId="1" type="noConversion"/>
  </si>
  <si>
    <t>10:12</t>
    <phoneticPr fontId="1" type="noConversion"/>
  </si>
  <si>
    <t>0f:09</t>
    <phoneticPr fontId="1" type="noConversion"/>
  </si>
  <si>
    <t>0f:0a</t>
    <phoneticPr fontId="1" type="noConversion"/>
  </si>
  <si>
    <t>0f:0b</t>
    <phoneticPr fontId="1" type="noConversion"/>
  </si>
  <si>
    <t>00:02</t>
    <phoneticPr fontId="1" type="noConversion"/>
  </si>
  <si>
    <t>10:02</t>
    <phoneticPr fontId="1" type="noConversion"/>
  </si>
  <si>
    <t>00:0e</t>
    <phoneticPr fontId="1" type="noConversion"/>
  </si>
  <si>
    <t>10:0e</t>
    <phoneticPr fontId="1" type="noConversion"/>
  </si>
  <si>
    <t>10:10</t>
    <phoneticPr fontId="1" type="noConversion"/>
  </si>
  <si>
    <t>10:11</t>
    <phoneticPr fontId="1" type="noConversion"/>
  </si>
  <si>
    <t>10:12</t>
    <phoneticPr fontId="1" type="noConversion"/>
  </si>
  <si>
    <t>0f:09</t>
    <phoneticPr fontId="1" type="noConversion"/>
  </si>
  <si>
    <t>0f:0a</t>
    <phoneticPr fontId="1" type="noConversion"/>
  </si>
  <si>
    <t>0f:0b</t>
    <phoneticPr fontId="1" type="noConversion"/>
  </si>
  <si>
    <t>스토리지 Port WWN</t>
    <phoneticPr fontId="1" type="noConversion"/>
  </si>
  <si>
    <t>DISK (TO-BE)</t>
    <phoneticPr fontId="1" type="noConversion"/>
  </si>
  <si>
    <t>1C</t>
    <phoneticPr fontId="1" type="noConversion"/>
  </si>
  <si>
    <t>2A</t>
    <phoneticPr fontId="1" type="noConversion"/>
  </si>
  <si>
    <t>2C</t>
    <phoneticPr fontId="1" type="noConversion"/>
  </si>
  <si>
    <t>7B</t>
    <phoneticPr fontId="1" type="noConversion"/>
  </si>
  <si>
    <t>7D</t>
    <phoneticPr fontId="1" type="noConversion"/>
  </si>
  <si>
    <t>8B</t>
    <phoneticPr fontId="1" type="noConversion"/>
  </si>
  <si>
    <t>8D</t>
    <phoneticPr fontId="1" type="noConversion"/>
  </si>
  <si>
    <t>3A</t>
    <phoneticPr fontId="1" type="noConversion"/>
  </si>
  <si>
    <t>4A</t>
    <phoneticPr fontId="1" type="noConversion"/>
  </si>
  <si>
    <t>4C</t>
    <phoneticPr fontId="1" type="noConversion"/>
  </si>
  <si>
    <t>5A</t>
    <phoneticPr fontId="1" type="noConversion"/>
  </si>
  <si>
    <t>5C</t>
    <phoneticPr fontId="1" type="noConversion"/>
  </si>
  <si>
    <t>6A</t>
    <phoneticPr fontId="1" type="noConversion"/>
  </si>
  <si>
    <t>6C</t>
    <phoneticPr fontId="1" type="noConversion"/>
  </si>
  <si>
    <t>7A</t>
    <phoneticPr fontId="1" type="noConversion"/>
  </si>
  <si>
    <t>7C</t>
    <phoneticPr fontId="1" type="noConversion"/>
  </si>
  <si>
    <t>8A</t>
    <phoneticPr fontId="1" type="noConversion"/>
  </si>
  <si>
    <t>8C</t>
    <phoneticPr fontId="1" type="noConversion"/>
  </si>
  <si>
    <t>1B</t>
    <phoneticPr fontId="1" type="noConversion"/>
  </si>
  <si>
    <t>1D</t>
    <phoneticPr fontId="1" type="noConversion"/>
  </si>
  <si>
    <t>2B</t>
    <phoneticPr fontId="1" type="noConversion"/>
  </si>
  <si>
    <t>2D</t>
    <phoneticPr fontId="1" type="noConversion"/>
  </si>
  <si>
    <t>1E</t>
    <phoneticPr fontId="1" type="noConversion"/>
  </si>
  <si>
    <t>3E</t>
    <phoneticPr fontId="1" type="noConversion"/>
  </si>
  <si>
    <t>2E</t>
    <phoneticPr fontId="1" type="noConversion"/>
  </si>
  <si>
    <t>4E</t>
    <phoneticPr fontId="1" type="noConversion"/>
  </si>
  <si>
    <t>VMware</t>
    <phoneticPr fontId="1" type="noConversion"/>
  </si>
  <si>
    <t>Initiator</t>
    <phoneticPr fontId="1" type="noConversion"/>
  </si>
  <si>
    <t>External</t>
    <phoneticPr fontId="1" type="noConversion"/>
  </si>
  <si>
    <t>RCU</t>
    <phoneticPr fontId="1" type="noConversion"/>
  </si>
  <si>
    <t>0 EA</t>
    <phoneticPr fontId="1" type="noConversion"/>
  </si>
  <si>
    <t>0 GB</t>
    <phoneticPr fontId="1" type="noConversion"/>
  </si>
  <si>
    <t>1 GB</t>
    <phoneticPr fontId="1" type="noConversion"/>
  </si>
  <si>
    <t>순번</t>
    <phoneticPr fontId="1" type="noConversion"/>
  </si>
  <si>
    <t>시스템구분</t>
    <phoneticPr fontId="1" type="noConversion"/>
  </si>
  <si>
    <t>서버명</t>
    <phoneticPr fontId="1" type="noConversion"/>
  </si>
  <si>
    <t>시스템계</t>
    <phoneticPr fontId="1" type="noConversion"/>
  </si>
  <si>
    <t>위치</t>
    <phoneticPr fontId="17" type="noConversion"/>
  </si>
  <si>
    <t>hostname</t>
    <phoneticPr fontId="17" type="noConversion"/>
  </si>
  <si>
    <t>Ower host</t>
    <phoneticPr fontId="1" type="noConversion"/>
  </si>
  <si>
    <t>Total
CPU core</t>
    <phoneticPr fontId="1" type="noConversion"/>
  </si>
  <si>
    <t>Total Hyper
Threading</t>
    <phoneticPr fontId="1" type="noConversion"/>
  </si>
  <si>
    <t>Total
MEM</t>
    <phoneticPr fontId="1" type="noConversion"/>
  </si>
  <si>
    <t>CPU core</t>
    <phoneticPr fontId="1" type="noConversion"/>
  </si>
  <si>
    <t>MEM (GB)</t>
    <phoneticPr fontId="1" type="noConversion"/>
  </si>
  <si>
    <t>Spare
CPU core</t>
    <phoneticPr fontId="1" type="noConversion"/>
  </si>
  <si>
    <t>Spare MEM
(GB)</t>
    <phoneticPr fontId="1" type="noConversion"/>
  </si>
  <si>
    <t>Hypervisor
접속 IP</t>
    <phoneticPr fontId="17" type="noConversion"/>
  </si>
  <si>
    <t>EXTURE+</t>
    <phoneticPr fontId="1" type="noConversion"/>
  </si>
  <si>
    <t>서울 가상화서버 #1</t>
  </si>
  <si>
    <t>가상화호스트</t>
    <phoneticPr fontId="1" type="noConversion"/>
  </si>
  <si>
    <t>서울</t>
  </si>
  <si>
    <t>EXTURE+</t>
    <phoneticPr fontId="1" type="noConversion"/>
  </si>
  <si>
    <t>vCenter Server Appliance #1</t>
  </si>
  <si>
    <t>pkmifsmv1</t>
    <phoneticPr fontId="1" type="noConversion"/>
  </si>
  <si>
    <t>서울 가상화서버 #2</t>
  </si>
  <si>
    <t>가상화호스트</t>
    <phoneticPr fontId="1" type="noConversion"/>
  </si>
  <si>
    <t>vCenter Windows 관리서버 #1</t>
  </si>
  <si>
    <t>pkmifcmv1</t>
    <phoneticPr fontId="1" type="noConversion"/>
  </si>
  <si>
    <t>서울 가상화서버 #3</t>
  </si>
  <si>
    <t>파생 매매체결 #1</t>
  </si>
  <si>
    <t>DR</t>
  </si>
  <si>
    <t>pkftrapr1</t>
    <phoneticPr fontId="1" type="noConversion"/>
  </si>
  <si>
    <t>유가 매매체결 #2</t>
  </si>
  <si>
    <t>내부테스트</t>
  </si>
  <si>
    <t>pkstrapi2</t>
    <phoneticPr fontId="1" type="noConversion"/>
  </si>
  <si>
    <t>서울 가상화서버 #4</t>
  </si>
  <si>
    <t>파생 매매지원 #1</t>
  </si>
  <si>
    <t>pkftsapr1</t>
    <phoneticPr fontId="1" type="noConversion"/>
  </si>
  <si>
    <t>유가 매매지원 #1</t>
  </si>
  <si>
    <t>pkstsapi1</t>
    <phoneticPr fontId="1" type="noConversion"/>
  </si>
  <si>
    <t>서울 가상화서버 #5</t>
  </si>
  <si>
    <t>파생 대량매매체결 #1</t>
  </si>
  <si>
    <t>유가 접속 #2</t>
  </si>
  <si>
    <t>서울 가상화서버 #6</t>
  </si>
  <si>
    <t>파생 접속 #1</t>
  </si>
  <si>
    <t>pkfchapr1</t>
  </si>
  <si>
    <t>유가 매매체결 #1</t>
  </si>
  <si>
    <t>서울 가상화서버 #7</t>
  </si>
  <si>
    <t>파생 매매지원DB #1</t>
  </si>
  <si>
    <t>유가 매매지원DB #1</t>
  </si>
  <si>
    <t>서울 가상화서버 #8</t>
  </si>
  <si>
    <t>파생 매매지원 #2</t>
  </si>
  <si>
    <t>유가 매매지원 #2</t>
  </si>
  <si>
    <t>서울 가상화서버 #9</t>
  </si>
  <si>
    <t>파생 대량매매체결 #2</t>
  </si>
  <si>
    <t>유가 접속 #3</t>
  </si>
  <si>
    <t>서울 가상화서버 #10</t>
  </si>
  <si>
    <t>파생 접속 #2</t>
  </si>
  <si>
    <t>유가 대량매매체결 #1</t>
  </si>
  <si>
    <t>서울 가상화서버 #11</t>
  </si>
  <si>
    <t>파생 매매지원DB #2</t>
  </si>
  <si>
    <t>유가 매매지원DB #2</t>
  </si>
  <si>
    <t>서울 가상화서버 #12</t>
  </si>
  <si>
    <t>파생 매매지원 #3</t>
  </si>
  <si>
    <t>유가 매매지원 #3</t>
  </si>
  <si>
    <t>서울 가상화서버 #13</t>
  </si>
  <si>
    <t>파생 매매체결 #2</t>
  </si>
  <si>
    <t>유가 접속 #1</t>
  </si>
  <si>
    <t>서울 가상화서버 #14</t>
  </si>
  <si>
    <t>pkvex1014</t>
    <phoneticPr fontId="1" type="noConversion"/>
  </si>
  <si>
    <t>파생 접속 #3</t>
  </si>
  <si>
    <t>유가 대량매매체결 #2</t>
  </si>
  <si>
    <t>서울 가상화서버 #15</t>
  </si>
  <si>
    <t>서울 백업 #2</t>
  </si>
  <si>
    <t>배치</t>
  </si>
  <si>
    <t>서울 가상화서버 #16</t>
  </si>
  <si>
    <t>채권 접속 #3</t>
  </si>
  <si>
    <t>서울 RVRD #2</t>
  </si>
  <si>
    <t>코스닥 대량매매체결 #2</t>
  </si>
  <si>
    <t>서울 가상화서버 #17</t>
  </si>
  <si>
    <t>채권 대량매매체결 #1</t>
  </si>
  <si>
    <t>공통 접속 #1</t>
  </si>
  <si>
    <t>서울 가상화서버 #18</t>
  </si>
  <si>
    <t>채권 매매체결 #1</t>
  </si>
  <si>
    <t>외부 UI #1</t>
  </si>
  <si>
    <t>서울 가상화서버 #19</t>
  </si>
  <si>
    <t>채권 접속 #1</t>
  </si>
  <si>
    <t>채권 매매지원 #3</t>
  </si>
  <si>
    <t>채권주문/협상 #2</t>
  </si>
  <si>
    <t>서울 가상화서버 #20</t>
  </si>
  <si>
    <t>서울 백업 #1</t>
  </si>
  <si>
    <t>Ontune</t>
  </si>
  <si>
    <t>서울 가상화서버 #21</t>
  </si>
  <si>
    <t>채권 매매체결 #2</t>
  </si>
  <si>
    <t>외부 UI #2</t>
  </si>
  <si>
    <t>서울 가상화서버 #22</t>
  </si>
  <si>
    <t>채권 대량매매체결 #2</t>
  </si>
  <si>
    <t>공통 접속 #2</t>
  </si>
  <si>
    <t>서울 가상화서버 #23</t>
  </si>
  <si>
    <t>채권 매매지원DB #1</t>
  </si>
  <si>
    <t>코스닥 매매지원DB #1</t>
  </si>
  <si>
    <t>서울 가상화서버 #24</t>
  </si>
  <si>
    <t>채권 매매지원 #1</t>
  </si>
  <si>
    <t>RDS #1</t>
  </si>
  <si>
    <t>코스닥 매매체결 #2</t>
  </si>
  <si>
    <t>서울 가상화서버 #25</t>
  </si>
  <si>
    <t>CME AP개발DB</t>
  </si>
  <si>
    <t xml:space="preserve">업무 개발 DB 서버 </t>
  </si>
  <si>
    <t>인프라 개발 DB 서버</t>
  </si>
  <si>
    <t>QC/PMS DB 서버</t>
  </si>
  <si>
    <t>서울 가상화서버 #26</t>
  </si>
  <si>
    <t>내부 UI #2</t>
  </si>
  <si>
    <t>코스닥 대량매매체결 #1</t>
  </si>
  <si>
    <t>내부테스트 주문 #2</t>
  </si>
  <si>
    <t>서울 가상화서버 #27</t>
  </si>
  <si>
    <t>채권 매매지원DB #2</t>
  </si>
  <si>
    <t>공통 DB #2</t>
  </si>
  <si>
    <t>서울 가상화서버 #28</t>
  </si>
  <si>
    <t>채권 매매지원 #2</t>
  </si>
  <si>
    <t>RDS #2</t>
  </si>
  <si>
    <t>서울 가상화서버 #29</t>
  </si>
  <si>
    <t>서울 RVRD #1</t>
  </si>
  <si>
    <t>코스닥 매매체결 #1</t>
  </si>
  <si>
    <t>서울 가상화서버 #30</t>
  </si>
  <si>
    <t>공통 DB #1</t>
  </si>
  <si>
    <t>코스닥 매매지원DB #2</t>
  </si>
  <si>
    <t>서울 가상화서버 #31</t>
  </si>
  <si>
    <t>코스닥 접속 #3</t>
  </si>
  <si>
    <t>코스닥 매매지원 #2</t>
  </si>
  <si>
    <t>서울 가상화서버 #32</t>
  </si>
  <si>
    <t>내부 UI #1</t>
  </si>
  <si>
    <t>내부테스트 주문 #1</t>
  </si>
  <si>
    <t>서울 가상화서버 #33</t>
  </si>
  <si>
    <t>코스닥 접속 #1</t>
  </si>
  <si>
    <t>코스닥 매매지원 #1</t>
  </si>
  <si>
    <t>서울 가상화서버 #34</t>
  </si>
  <si>
    <t>채권 접속 #2</t>
  </si>
  <si>
    <t>코스닥 접속 #2</t>
  </si>
  <si>
    <t>서울 가상화서버 #35</t>
  </si>
  <si>
    <t>채권주문/협상 #1</t>
  </si>
  <si>
    <t>코스닥 매매지원 #3</t>
  </si>
  <si>
    <t>서울 가상화서버 #36</t>
  </si>
  <si>
    <t>CME AP개발서버</t>
  </si>
  <si>
    <t>프레임워크 개발</t>
  </si>
  <si>
    <t>APM 개발</t>
  </si>
  <si>
    <t>청산 프레임워크 개발</t>
  </si>
  <si>
    <t>개발툴분석서버 #1</t>
  </si>
  <si>
    <t>서울 가상화서버 #37</t>
  </si>
  <si>
    <t>인프라개발 #1</t>
  </si>
  <si>
    <t>인프라개발 #3</t>
  </si>
  <si>
    <t>인프라개발 #8</t>
  </si>
  <si>
    <t>satellite #1</t>
  </si>
  <si>
    <t>백업이력조회서버</t>
    <phoneticPr fontId="1" type="noConversion"/>
  </si>
  <si>
    <t>통합개발</t>
    <phoneticPr fontId="1" type="noConversion"/>
  </si>
  <si>
    <t>pkcifbkd1</t>
    <phoneticPr fontId="1" type="noConversion"/>
  </si>
  <si>
    <t>서울 가상화서버 #38</t>
  </si>
  <si>
    <t>시장통합개발툴(EPISODE)</t>
  </si>
  <si>
    <t>UI 개발</t>
  </si>
  <si>
    <t>청산 개발</t>
  </si>
  <si>
    <t>개발툴분석서버 #2</t>
  </si>
  <si>
    <t>서울 가상화서버 #39</t>
  </si>
  <si>
    <t>인프라개발 #10</t>
  </si>
  <si>
    <t>인프라개발 #2</t>
  </si>
  <si>
    <t>인프라개발 #4</t>
  </si>
  <si>
    <t>인프라개발 #9</t>
  </si>
  <si>
    <t>부산 가상화서버 #1</t>
  </si>
  <si>
    <t>부산</t>
    <phoneticPr fontId="1" type="noConversion"/>
  </si>
  <si>
    <t>vCenter Server Appliance #2</t>
  </si>
  <si>
    <t>부산 가상화서버 #2</t>
  </si>
  <si>
    <t>vCenter Windows 관리서버 #2</t>
  </si>
  <si>
    <t>부산 가상화서버 #3</t>
  </si>
  <si>
    <t>배포 #1</t>
  </si>
  <si>
    <t>RVRD</t>
  </si>
  <si>
    <t>회원사테스트</t>
  </si>
  <si>
    <t>내부테스트 주문 #3</t>
  </si>
  <si>
    <t>부산 가상화서버 #4</t>
  </si>
  <si>
    <t>부산 RVRD #2</t>
  </si>
  <si>
    <t>부산 가상화서버 #5</t>
  </si>
  <si>
    <t>부산 RVRD #1</t>
  </si>
  <si>
    <t>부산 가상화서버 #6</t>
  </si>
  <si>
    <t xml:space="preserve">코스닥/채권 APM DB </t>
  </si>
  <si>
    <t>부산 가상화서버 #7</t>
  </si>
  <si>
    <t>부산 가상화서버 #8</t>
  </si>
  <si>
    <t>배포 #2</t>
  </si>
  <si>
    <t xml:space="preserve">코스닥/채권 APM </t>
  </si>
  <si>
    <t>부산 가상화서버 #9</t>
  </si>
  <si>
    <t xml:space="preserve">내부 UI </t>
  </si>
  <si>
    <t>부산 가상화서버 #10</t>
  </si>
  <si>
    <t>부산 가상화서버 #11</t>
  </si>
  <si>
    <t>AP개발4</t>
  </si>
  <si>
    <t>인프라개발 #7</t>
  </si>
  <si>
    <t>satellite #2</t>
  </si>
  <si>
    <t>부산 가상화서버 #12</t>
  </si>
  <si>
    <t>부산 가상화서버 #13</t>
  </si>
  <si>
    <t xml:space="preserve">파생 APM DB </t>
  </si>
  <si>
    <t xml:space="preserve">유가 APM DB </t>
  </si>
  <si>
    <t>부산 가상화서버 #14</t>
  </si>
  <si>
    <t xml:space="preserve">파생 APM </t>
  </si>
  <si>
    <t>부산 백업 #1</t>
  </si>
  <si>
    <t>부산 가상화서버 #15</t>
  </si>
  <si>
    <t xml:space="preserve">RDS </t>
  </si>
  <si>
    <t>부산 가상화서버 #16</t>
  </si>
  <si>
    <t>부산 가상화서버 #17</t>
  </si>
  <si>
    <t xml:space="preserve">외부 UI </t>
  </si>
  <si>
    <t>부산 가상화서버 #18</t>
  </si>
  <si>
    <t>부산 백업 #2</t>
  </si>
  <si>
    <t xml:space="preserve">유가 APM </t>
  </si>
  <si>
    <t>부산 가상화서버 #19</t>
  </si>
  <si>
    <t xml:space="preserve">공통 DB </t>
  </si>
  <si>
    <t>부산 가상화서버 #20</t>
  </si>
  <si>
    <t>AP개발5</t>
  </si>
  <si>
    <t>인프라개발 #5</t>
  </si>
  <si>
    <t>인프라개발 #6</t>
  </si>
  <si>
    <t>부산 가상화서버 #21</t>
  </si>
  <si>
    <t xml:space="preserve">공통 접속 </t>
  </si>
  <si>
    <t>부산 가상화서버 #22</t>
  </si>
  <si>
    <t>부산 가상화서버 #23</t>
  </si>
  <si>
    <t>부산 가상화서버 #24</t>
  </si>
  <si>
    <t>부산 가상화서버 #25</t>
  </si>
  <si>
    <t>부산 가상화서버 #26</t>
  </si>
  <si>
    <t>부산 가상화서버 #27</t>
  </si>
  <si>
    <t>부산 가상화서버 #28</t>
  </si>
  <si>
    <t>부산 가상화서버 #29</t>
  </si>
  <si>
    <t>부산 가상화서버 #30</t>
  </si>
  <si>
    <t>부산 가상화서버 #31</t>
  </si>
  <si>
    <t>부산 가상화서버 #32</t>
  </si>
  <si>
    <t>부산 가상화서버 #33</t>
  </si>
  <si>
    <t>부산 가상화서버 #34</t>
  </si>
  <si>
    <t>부산 가상화서버 #35</t>
  </si>
  <si>
    <t>코스닥 접속</t>
  </si>
  <si>
    <t>부산 가상화서버 #36</t>
  </si>
  <si>
    <t>유가 매매체결</t>
  </si>
  <si>
    <t>부산 가상화서버 #37</t>
  </si>
  <si>
    <t>유가 매매지원DB</t>
  </si>
  <si>
    <t>부산 가상화서버 #38</t>
  </si>
  <si>
    <t>부산 가상화서버 #39</t>
  </si>
  <si>
    <t>코스닥 매매체결</t>
  </si>
  <si>
    <t>부산 가상화서버 #40</t>
  </si>
  <si>
    <t>유가 접속</t>
  </si>
  <si>
    <t>부산 가상화서버 #41</t>
  </si>
  <si>
    <t>코스닥 매매지원DB</t>
  </si>
  <si>
    <t>부산 가상화서버 #42</t>
  </si>
  <si>
    <t>유가 매매지원</t>
  </si>
  <si>
    <t>부산 가상화서버 #43</t>
  </si>
  <si>
    <t>코스닥 매매지원</t>
  </si>
  <si>
    <t>부산 가상화서버 #44</t>
  </si>
  <si>
    <t>파생 매매지원DB</t>
  </si>
  <si>
    <t>부산 가상화서버 #45</t>
  </si>
  <si>
    <t>파생 매매체결</t>
  </si>
  <si>
    <t>부산 가상화서버 #46</t>
  </si>
  <si>
    <t>부산 가상화서버 #47</t>
  </si>
  <si>
    <t>파생 매매지원</t>
  </si>
  <si>
    <t>부산 가상화서버 #48</t>
  </si>
  <si>
    <t>파생 접속</t>
  </si>
  <si>
    <t>부산 가상화서버 #49</t>
  </si>
  <si>
    <t>부산 가상화서버 #50</t>
  </si>
  <si>
    <t>채권 접속</t>
  </si>
  <si>
    <t>부산 가상화서버 #51</t>
  </si>
  <si>
    <t>채권 매매지원DB</t>
  </si>
  <si>
    <t>부산 가상화서버 #52</t>
  </si>
  <si>
    <t>채권 매매지원</t>
  </si>
  <si>
    <t>부산 가상화서버 #53</t>
  </si>
  <si>
    <t>채권 매매체결</t>
  </si>
  <si>
    <t>청산</t>
    <phoneticPr fontId="1" type="noConversion"/>
  </si>
  <si>
    <t>부산 가상화서버 #54</t>
  </si>
  <si>
    <t>청산 AP #1</t>
  </si>
  <si>
    <t>청산 외부UI #1</t>
  </si>
  <si>
    <t>청산 내부UI</t>
  </si>
  <si>
    <t>청산 내부UI #1</t>
  </si>
  <si>
    <t>부산 가상화서버 #55</t>
  </si>
  <si>
    <t>청산 채널</t>
  </si>
  <si>
    <t>청산 AP</t>
  </si>
  <si>
    <t>청산 AP #2</t>
  </si>
  <si>
    <t>청산 외부UI #2</t>
  </si>
  <si>
    <t>부산 가상화서버 #56</t>
  </si>
  <si>
    <t>청산 외부UI</t>
  </si>
  <si>
    <t>청산 내부UI #2</t>
  </si>
  <si>
    <t>부산 가상화서버 #57</t>
  </si>
  <si>
    <t>청산 채널 #1</t>
  </si>
  <si>
    <t>부산 가상화서버 #58</t>
  </si>
  <si>
    <t>청산 채널 #2</t>
  </si>
  <si>
    <t>부산 가상화서버 #59</t>
  </si>
  <si>
    <t>청산 DB</t>
  </si>
  <si>
    <t>청산 DB #1</t>
  </si>
  <si>
    <t>부산 가상화서버 #60</t>
  </si>
  <si>
    <t>청산 DB #2</t>
  </si>
  <si>
    <t>CME</t>
    <phoneticPr fontId="1" type="noConversion"/>
  </si>
  <si>
    <t>부산 가상화서버 #61</t>
  </si>
  <si>
    <t>채널 #1</t>
  </si>
  <si>
    <t>채널 #2</t>
  </si>
  <si>
    <t>Proxy / 내부UI #1</t>
  </si>
  <si>
    <t>Proxy / 내부UI #2</t>
  </si>
  <si>
    <t>부산 가상화서버 #62</t>
  </si>
  <si>
    <t>USG DB / 해외연계정보분배 #1</t>
  </si>
  <si>
    <t>USG DB / 해외연계정보분배 #2</t>
  </si>
  <si>
    <t>서버명</t>
  </si>
  <si>
    <t>VG명</t>
    <phoneticPr fontId="1" type="noConversion"/>
  </si>
  <si>
    <t>LUN수</t>
    <phoneticPr fontId="11" type="noConversion"/>
  </si>
  <si>
    <t>Lun Size</t>
    <phoneticPr fontId="1" type="noConversion"/>
  </si>
  <si>
    <t>할당량</t>
    <phoneticPr fontId="11" type="noConversion"/>
  </si>
  <si>
    <t>LUN name</t>
    <phoneticPr fontId="1" type="noConversion"/>
  </si>
  <si>
    <t>LUN Address</t>
    <phoneticPr fontId="1" type="noConversion"/>
  </si>
  <si>
    <t>DR 유가 접속</t>
  </si>
  <si>
    <t>pkvex2025
pkvex2029
pkvex2033</t>
  </si>
  <si>
    <t>pkschapr1</t>
    <phoneticPr fontId="1" type="noConversion"/>
  </si>
  <si>
    <t>vg_ch1fs01</t>
    <phoneticPr fontId="1" type="noConversion"/>
  </si>
  <si>
    <t>pkschapr2</t>
    <phoneticPr fontId="1" type="noConversion"/>
  </si>
  <si>
    <t>vg_ch2fs01</t>
    <phoneticPr fontId="1" type="noConversion"/>
  </si>
  <si>
    <t>pkschapr3</t>
    <phoneticPr fontId="1" type="noConversion"/>
  </si>
  <si>
    <t>vg_ch3fs01</t>
    <phoneticPr fontId="1" type="noConversion"/>
  </si>
  <si>
    <t>vg_chcfs01</t>
    <phoneticPr fontId="1" type="noConversion"/>
  </si>
  <si>
    <t>Lock Device</t>
    <phoneticPr fontId="1" type="noConversion"/>
  </si>
  <si>
    <t>vvr_vg_ch1fs01</t>
    <phoneticPr fontId="1" type="noConversion"/>
  </si>
  <si>
    <t>vvr_vg_ch2fs01</t>
  </si>
  <si>
    <t>vvr_vg_ch3fs01</t>
  </si>
  <si>
    <t>vvr_vg_chcfs01</t>
  </si>
  <si>
    <t>DR 유가 매칭</t>
  </si>
  <si>
    <t>pkvex2024
pkvex2028</t>
  </si>
  <si>
    <t>pkstrapr1</t>
    <phoneticPr fontId="1" type="noConversion"/>
  </si>
  <si>
    <t>vg_tr1fs01</t>
    <phoneticPr fontId="1" type="noConversion"/>
  </si>
  <si>
    <t>pkstrapr2</t>
    <phoneticPr fontId="1" type="noConversion"/>
  </si>
  <si>
    <t>vg_tr2fs01</t>
    <phoneticPr fontId="1" type="noConversion"/>
  </si>
  <si>
    <t>vg_trcfs01</t>
    <phoneticPr fontId="1" type="noConversion"/>
  </si>
  <si>
    <t>vg_trcfs02</t>
    <phoneticPr fontId="1" type="noConversion"/>
  </si>
  <si>
    <t>vvr_vg_tr1fs01</t>
  </si>
  <si>
    <t>vvr_vg_tr2fs01</t>
  </si>
  <si>
    <t>vvr_vg_trcfs01</t>
  </si>
  <si>
    <t>vvr_vg_trcfs02</t>
  </si>
  <si>
    <t>DR 유가 대량매칭</t>
  </si>
  <si>
    <t>pkvex2023
pkvex2027</t>
  </si>
  <si>
    <t>pkstrapr3</t>
    <phoneticPr fontId="1" type="noConversion"/>
  </si>
  <si>
    <t>vg_tr4fs01</t>
    <phoneticPr fontId="1" type="noConversion"/>
  </si>
  <si>
    <t>pkstrapr4</t>
    <phoneticPr fontId="1" type="noConversion"/>
  </si>
  <si>
    <t>vg_tr5fs01</t>
    <phoneticPr fontId="1" type="noConversion"/>
  </si>
  <si>
    <t>vg_trcfs03</t>
    <phoneticPr fontId="1" type="noConversion"/>
  </si>
  <si>
    <t>vvr_vg_tr4fs01</t>
  </si>
  <si>
    <t>vvr_vg_tr5fs01</t>
  </si>
  <si>
    <t>vvr_vg_trcfs03</t>
  </si>
  <si>
    <t>DR 유가 매매지원</t>
  </si>
  <si>
    <t>pkvex2022
pkvex2026
pkvex2032</t>
  </si>
  <si>
    <t>pkstsapr1</t>
    <phoneticPr fontId="1" type="noConversion"/>
  </si>
  <si>
    <t>vg_ts1fs01</t>
    <phoneticPr fontId="1" type="noConversion"/>
  </si>
  <si>
    <t>pkstsapr2</t>
    <phoneticPr fontId="1" type="noConversion"/>
  </si>
  <si>
    <t>vg_ts2fs01</t>
    <phoneticPr fontId="1" type="noConversion"/>
  </si>
  <si>
    <t>pkstsapr3</t>
    <phoneticPr fontId="1" type="noConversion"/>
  </si>
  <si>
    <t>vg_ts3fs01</t>
    <phoneticPr fontId="1" type="noConversion"/>
  </si>
  <si>
    <t>vg_tscfs01</t>
    <phoneticPr fontId="1" type="noConversion"/>
  </si>
  <si>
    <t>vg_tscfs02</t>
    <phoneticPr fontId="1" type="noConversion"/>
  </si>
  <si>
    <t>vg_tscfs03</t>
    <phoneticPr fontId="1" type="noConversion"/>
  </si>
  <si>
    <t>vvr_vg_ts1fs01</t>
  </si>
  <si>
    <t>vvr_vg_ts2fs01</t>
  </si>
  <si>
    <t>vvr_vg_ts3fs01</t>
  </si>
  <si>
    <t>vvr_vg_tscfs01</t>
  </si>
  <si>
    <t>vvr_vg_tscfs02</t>
  </si>
  <si>
    <t>vvr_vg_tscfs03</t>
  </si>
  <si>
    <t>DR 유가 매매지원 DB</t>
    <phoneticPr fontId="1" type="noConversion"/>
  </si>
  <si>
    <t>pkvex2030
pkvex2031</t>
  </si>
  <si>
    <t>pkstsdbr1</t>
    <phoneticPr fontId="1" type="noConversion"/>
  </si>
  <si>
    <t>pkstsdbr2</t>
    <phoneticPr fontId="1" type="noConversion"/>
  </si>
  <si>
    <t>vg_tssys02</t>
    <phoneticPr fontId="1" type="noConversion"/>
  </si>
  <si>
    <t>vg_tsdb01</t>
    <phoneticPr fontId="1" type="noConversion"/>
  </si>
  <si>
    <t>vg_tsidx01</t>
    <phoneticPr fontId="1" type="noConversion"/>
  </si>
  <si>
    <t>vg_tssys01_01</t>
    <phoneticPr fontId="1" type="noConversion"/>
  </si>
  <si>
    <t>vg_tssys01_02</t>
    <phoneticPr fontId="1" type="noConversion"/>
  </si>
  <si>
    <t>none</t>
    <phoneticPr fontId="1" type="noConversion"/>
  </si>
  <si>
    <t>vvr_vg_tsdb01</t>
  </si>
  <si>
    <t>vvr_vg_tsidx01</t>
  </si>
  <si>
    <t>vvr_vg_tssys01_01</t>
  </si>
  <si>
    <t>vvr_vg_tssys01_02</t>
  </si>
  <si>
    <t>pkvex2014
pkvex2018</t>
  </si>
  <si>
    <t>vg_mscfs04</t>
    <phoneticPr fontId="1" type="noConversion"/>
  </si>
  <si>
    <t>vg_msfs01</t>
    <phoneticPr fontId="1" type="noConversion"/>
  </si>
  <si>
    <t>vg_mscfs01</t>
    <phoneticPr fontId="1" type="noConversion"/>
  </si>
  <si>
    <t>vg_mscfs02</t>
    <phoneticPr fontId="1" type="noConversion"/>
  </si>
  <si>
    <t>10:76</t>
    <phoneticPr fontId="1" type="noConversion"/>
  </si>
  <si>
    <t>1f:17</t>
    <phoneticPr fontId="1" type="noConversion"/>
  </si>
  <si>
    <t>DR SMS</t>
  </si>
  <si>
    <t>DR 코스닥 접속</t>
  </si>
  <si>
    <t>pkvex2036
pkvex2040
pkvex2043</t>
  </si>
  <si>
    <t>pkqchapr1</t>
    <phoneticPr fontId="1" type="noConversion"/>
  </si>
  <si>
    <t>pkqchapr2</t>
    <phoneticPr fontId="1" type="noConversion"/>
  </si>
  <si>
    <t>pkqchapr3</t>
    <phoneticPr fontId="1" type="noConversion"/>
  </si>
  <si>
    <t>vvr_vg_ch1fs01</t>
  </si>
  <si>
    <t>DR 코스닥 매칭</t>
  </si>
  <si>
    <t>pkvex2034
pkvex2038</t>
  </si>
  <si>
    <t>pkqtrapr1</t>
    <phoneticPr fontId="1" type="noConversion"/>
  </si>
  <si>
    <t>pkqtrapr2</t>
    <phoneticPr fontId="1" type="noConversion"/>
  </si>
  <si>
    <t>DR 코스닥 대량매칭</t>
  </si>
  <si>
    <t>pkvex2035
pkvex2039</t>
  </si>
  <si>
    <t>pkqtrapr3</t>
    <phoneticPr fontId="1" type="noConversion"/>
  </si>
  <si>
    <t>pkqtrapr4</t>
    <phoneticPr fontId="1" type="noConversion"/>
  </si>
  <si>
    <t>DR 코스닥 매매지원</t>
  </si>
  <si>
    <t>pkvex2034
pkvex2038
pkvex2042</t>
  </si>
  <si>
    <t>pkqtsapr1</t>
    <phoneticPr fontId="1" type="noConversion"/>
  </si>
  <si>
    <t>pkqtsapr2</t>
    <phoneticPr fontId="1" type="noConversion"/>
  </si>
  <si>
    <t>pkqtsapr3</t>
    <phoneticPr fontId="1" type="noConversion"/>
  </si>
  <si>
    <t>DR 코스닥 매매지원 DB</t>
  </si>
  <si>
    <t>pkvex2037
pkvex2041</t>
  </si>
  <si>
    <t>pkqtsdbr1</t>
    <phoneticPr fontId="1" type="noConversion"/>
  </si>
  <si>
    <t>pkqtsdbr2</t>
    <phoneticPr fontId="1" type="noConversion"/>
  </si>
  <si>
    <t>DR 채권 접속</t>
  </si>
  <si>
    <t>pkvex2047
pkvex2050
pkvex2053</t>
  </si>
  <si>
    <t>pkbchapr1</t>
    <phoneticPr fontId="1" type="noConversion"/>
  </si>
  <si>
    <t>pkbchapr2</t>
    <phoneticPr fontId="1" type="noConversion"/>
  </si>
  <si>
    <t>pkbchapr3</t>
    <phoneticPr fontId="1" type="noConversion"/>
  </si>
  <si>
    <t>DR 채권 매칭</t>
  </si>
  <si>
    <t>pkvex2046
pkvex2049</t>
  </si>
  <si>
    <t>pkbtrapr1</t>
    <phoneticPr fontId="1" type="noConversion"/>
  </si>
  <si>
    <t>pkbtrapr2</t>
    <phoneticPr fontId="1" type="noConversion"/>
  </si>
  <si>
    <t>DR 채권 대량매칭</t>
  </si>
  <si>
    <t>pkbtrapr3</t>
    <phoneticPr fontId="1" type="noConversion"/>
  </si>
  <si>
    <t>pkbtrapr4</t>
    <phoneticPr fontId="1" type="noConversion"/>
  </si>
  <si>
    <t>DR 채권 매매지원</t>
  </si>
  <si>
    <t>pkvex2045
pkvex2048
pkvex2052</t>
  </si>
  <si>
    <t>pkbtsapr1</t>
    <phoneticPr fontId="1" type="noConversion"/>
  </si>
  <si>
    <t>pkbtsapr2</t>
    <phoneticPr fontId="1" type="noConversion"/>
  </si>
  <si>
    <t>pkbtsapr3</t>
    <phoneticPr fontId="1" type="noConversion"/>
  </si>
  <si>
    <t>DR 채권 매매지원 DB</t>
  </si>
  <si>
    <t>pkvex2044
pkvex2051</t>
  </si>
  <si>
    <t>pkbtsdbr1</t>
    <phoneticPr fontId="1" type="noConversion"/>
  </si>
  <si>
    <t>pkbtsdbr2</t>
    <phoneticPr fontId="1" type="noConversion"/>
  </si>
  <si>
    <t>vCenter Server Appliance
Winodws 관리</t>
    <phoneticPr fontId="1" type="noConversion"/>
  </si>
  <si>
    <t>pkvex2001
pkvex2002</t>
    <phoneticPr fontId="1" type="noConversion"/>
  </si>
  <si>
    <t>RDMp</t>
    <phoneticPr fontId="1" type="noConversion"/>
  </si>
  <si>
    <t>EXTURE+ 마스터VM (AP1, DB1)</t>
    <phoneticPr fontId="1" type="noConversion"/>
  </si>
  <si>
    <t>RHEL Golden Master</t>
  </si>
  <si>
    <t>DR 채널 공통</t>
  </si>
  <si>
    <t>pkvex2015
pkvex2021</t>
  </si>
  <si>
    <t>pkcscapr1</t>
    <phoneticPr fontId="1" type="noConversion"/>
  </si>
  <si>
    <t>vg_sc1fs01</t>
    <phoneticPr fontId="1" type="noConversion"/>
  </si>
  <si>
    <t>pkcscapr2</t>
    <phoneticPr fontId="1" type="noConversion"/>
  </si>
  <si>
    <t>vg_sc2fs01</t>
    <phoneticPr fontId="1" type="noConversion"/>
  </si>
  <si>
    <t>vg_sccfs01</t>
    <phoneticPr fontId="1" type="noConversion"/>
  </si>
  <si>
    <t>vg_sccfs02</t>
    <phoneticPr fontId="1" type="noConversion"/>
  </si>
  <si>
    <t>DR 외부 UI</t>
  </si>
  <si>
    <t>pkvex2003
pkvex2008</t>
  </si>
  <si>
    <t>pkceuapr1</t>
    <phoneticPr fontId="1" type="noConversion"/>
  </si>
  <si>
    <t>vg_eu1fs01</t>
    <phoneticPr fontId="1" type="noConversion"/>
  </si>
  <si>
    <t>pkceuapr2</t>
    <phoneticPr fontId="1" type="noConversion"/>
  </si>
  <si>
    <t>vg_eu2fs01</t>
    <phoneticPr fontId="1" type="noConversion"/>
  </si>
  <si>
    <t>vg_eucfs01</t>
    <phoneticPr fontId="1" type="noConversion"/>
  </si>
  <si>
    <t>vg_eucfs02</t>
    <phoneticPr fontId="1" type="noConversion"/>
  </si>
  <si>
    <t>vg_eucfs03</t>
    <phoneticPr fontId="1" type="noConversion"/>
  </si>
  <si>
    <t>vvr_vg_eu1fs01</t>
  </si>
  <si>
    <t>vvr_vg_eu2fs01</t>
  </si>
  <si>
    <t>vvr_vg_eucfs01</t>
  </si>
  <si>
    <t>vvr_vg_eucfs02</t>
  </si>
  <si>
    <t>vvr_vg_eucfs03</t>
  </si>
  <si>
    <t>DR 내부 UI</t>
  </si>
  <si>
    <t>pkvex2005
pkvex2010</t>
  </si>
  <si>
    <t>pkciuapr1</t>
    <phoneticPr fontId="1" type="noConversion"/>
  </si>
  <si>
    <t>vg_iu1fs01</t>
    <phoneticPr fontId="1" type="noConversion"/>
  </si>
  <si>
    <t>pkciuapr2</t>
    <phoneticPr fontId="1" type="noConversion"/>
  </si>
  <si>
    <t>vg_iu2fs01</t>
    <phoneticPr fontId="1" type="noConversion"/>
  </si>
  <si>
    <t>pkciuapr1
pkciuapr2</t>
  </si>
  <si>
    <t>vg_iucfs01</t>
    <phoneticPr fontId="1" type="noConversion"/>
  </si>
  <si>
    <t>vg_iucfs02</t>
    <phoneticPr fontId="1" type="noConversion"/>
  </si>
  <si>
    <t>vg_iucfs03</t>
    <phoneticPr fontId="1" type="noConversion"/>
  </si>
  <si>
    <t>vg_iucfs04</t>
    <phoneticPr fontId="1" type="noConversion"/>
  </si>
  <si>
    <t>vvr_vg_iu1fs01</t>
  </si>
  <si>
    <t>vvr_vg_iu2fs01</t>
  </si>
  <si>
    <t>vvr_vg_iucfs01</t>
  </si>
  <si>
    <t>vvr_vg_iucfs02</t>
  </si>
  <si>
    <t>vvr_vg_iucfs03</t>
  </si>
  <si>
    <t>DR RDS</t>
  </si>
  <si>
    <t>pkvex2004
pkvex2009</t>
  </si>
  <si>
    <t>pkcrdapr1</t>
    <phoneticPr fontId="1" type="noConversion"/>
  </si>
  <si>
    <t>vg_rd1fs01</t>
    <phoneticPr fontId="1" type="noConversion"/>
  </si>
  <si>
    <t>pkcrdapr2</t>
    <phoneticPr fontId="1" type="noConversion"/>
  </si>
  <si>
    <t>vg_rd2fs01</t>
    <phoneticPr fontId="1" type="noConversion"/>
  </si>
  <si>
    <t>vg_rdcfs01</t>
    <phoneticPr fontId="1" type="noConversion"/>
  </si>
  <si>
    <t>vg_rdcfs02</t>
    <phoneticPr fontId="1" type="noConversion"/>
  </si>
  <si>
    <t>vg_rdcfs03</t>
    <phoneticPr fontId="1" type="noConversion"/>
  </si>
  <si>
    <t>vvr_vg_rd1fs01</t>
  </si>
  <si>
    <t>vvr_vg_rd2fs01</t>
  </si>
  <si>
    <t>vvr_vg_rdcfs01</t>
  </si>
  <si>
    <t>vvr_vg_rdcfs02</t>
  </si>
  <si>
    <t>vvr_vg_rdcfs03</t>
  </si>
  <si>
    <t>0f:36</t>
    <phoneticPr fontId="1" type="noConversion"/>
  </si>
  <si>
    <t>DR 대량협상/채권주문</t>
  </si>
  <si>
    <t>pkvex2012
pkvex2017</t>
  </si>
  <si>
    <t>pkcbnapr1</t>
    <phoneticPr fontId="1" type="noConversion"/>
  </si>
  <si>
    <t>vg_bn1fs01</t>
    <phoneticPr fontId="1" type="noConversion"/>
  </si>
  <si>
    <t>pkcbnapr2</t>
    <phoneticPr fontId="1" type="noConversion"/>
  </si>
  <si>
    <t>vg_bn2fs01</t>
    <phoneticPr fontId="1" type="noConversion"/>
  </si>
  <si>
    <t>vg_bncfs01</t>
    <phoneticPr fontId="1" type="noConversion"/>
  </si>
  <si>
    <t>vg_bncfs02</t>
    <phoneticPr fontId="1" type="noConversion"/>
  </si>
  <si>
    <t>vg_bncfs03</t>
    <phoneticPr fontId="1" type="noConversion"/>
  </si>
  <si>
    <t>vvr_vg_bn1fs01</t>
  </si>
  <si>
    <t>vvr_vg_bn2fs01</t>
  </si>
  <si>
    <t>vvr_vg_bncfs01</t>
  </si>
  <si>
    <t>vvr_vg_bncfs02</t>
  </si>
  <si>
    <t>vvr_vg_bncfs03</t>
  </si>
  <si>
    <t>DR 공통 DB</t>
  </si>
  <si>
    <t>pkvex2006
pkvex2019</t>
  </si>
  <si>
    <t>pkcrddbr1</t>
    <phoneticPr fontId="1" type="noConversion"/>
  </si>
  <si>
    <t>pkcrddbr2</t>
    <phoneticPr fontId="1" type="noConversion"/>
  </si>
  <si>
    <t>vg_rdsys02</t>
    <phoneticPr fontId="1" type="noConversion"/>
  </si>
  <si>
    <t>vg_rddb01</t>
    <phoneticPr fontId="1" type="noConversion"/>
  </si>
  <si>
    <t>vg_rdidx01</t>
    <phoneticPr fontId="1" type="noConversion"/>
  </si>
  <si>
    <t>vvr_vg_rddb01</t>
  </si>
  <si>
    <t>vvr_vg_rdidx01</t>
  </si>
  <si>
    <t>vvr_vg_rdsys01_01</t>
  </si>
  <si>
    <t>vvr_vg_rdsys01_02</t>
  </si>
  <si>
    <t>vg_rdsys01_01</t>
    <phoneticPr fontId="1" type="noConversion"/>
  </si>
  <si>
    <t>vg_rdsys01_02</t>
    <phoneticPr fontId="1" type="noConversion"/>
  </si>
  <si>
    <t>DR 배포</t>
  </si>
  <si>
    <t>pkceucmr1</t>
    <phoneticPr fontId="1" type="noConversion"/>
  </si>
  <si>
    <t>pkceucmr2</t>
    <phoneticPr fontId="1" type="noConversion"/>
  </si>
  <si>
    <t>청산결제 마스터VM (AP1, DB1)</t>
    <phoneticPr fontId="1" type="noConversion"/>
  </si>
  <si>
    <t>pkvex2001</t>
    <phoneticPr fontId="1" type="noConversion"/>
  </si>
  <si>
    <t>DR 청산 내부UI</t>
  </si>
  <si>
    <t>pkvex2058
pkvex2059</t>
  </si>
  <si>
    <t>pcsiuapr1</t>
    <phoneticPr fontId="1" type="noConversion"/>
  </si>
  <si>
    <t>pcsiuapr2</t>
    <phoneticPr fontId="1" type="noConversion"/>
  </si>
  <si>
    <t>DR 청산 외부UI</t>
  </si>
  <si>
    <t>pkvex2055
pkvex2056</t>
  </si>
  <si>
    <t>pcseuapr1</t>
    <phoneticPr fontId="1" type="noConversion"/>
  </si>
  <si>
    <t>DR 청산 접속</t>
  </si>
  <si>
    <t>pcschapr1</t>
    <phoneticPr fontId="1" type="noConversion"/>
  </si>
  <si>
    <t>vg_cp1fs01</t>
    <phoneticPr fontId="1" type="noConversion"/>
  </si>
  <si>
    <t>pcschapr2</t>
    <phoneticPr fontId="1" type="noConversion"/>
  </si>
  <si>
    <t>vg_cp2fs01</t>
    <phoneticPr fontId="1" type="noConversion"/>
  </si>
  <si>
    <t>vg_cpcfs01</t>
    <phoneticPr fontId="1" type="noConversion"/>
  </si>
  <si>
    <t>vg_cpcfs02</t>
    <phoneticPr fontId="1" type="noConversion"/>
  </si>
  <si>
    <t>vg_cpcfs03</t>
    <phoneticPr fontId="1" type="noConversion"/>
  </si>
  <si>
    <t>vg_cpcfs04</t>
    <phoneticPr fontId="1" type="noConversion"/>
  </si>
  <si>
    <t>DR 청산 AP</t>
  </si>
  <si>
    <t>pcscsapr1</t>
    <phoneticPr fontId="1" type="noConversion"/>
  </si>
  <si>
    <t>vg_cs1fs01</t>
    <phoneticPr fontId="1" type="noConversion"/>
  </si>
  <si>
    <t>pcscsapr2</t>
    <phoneticPr fontId="1" type="noConversion"/>
  </si>
  <si>
    <t>vg_cs2fs01</t>
    <phoneticPr fontId="1" type="noConversion"/>
  </si>
  <si>
    <t>vg_cscfs01</t>
    <phoneticPr fontId="1" type="noConversion"/>
  </si>
  <si>
    <t>vg_cscfs02</t>
    <phoneticPr fontId="1" type="noConversion"/>
  </si>
  <si>
    <t>vg_cscfs03</t>
    <phoneticPr fontId="1" type="noConversion"/>
  </si>
  <si>
    <t>DR 청산 DB</t>
  </si>
  <si>
    <t>pkvex2060
pkvex2061</t>
  </si>
  <si>
    <t>pcscsdbr1</t>
    <phoneticPr fontId="1" type="noConversion"/>
  </si>
  <si>
    <t>pcscsdbr2</t>
    <phoneticPr fontId="1" type="noConversion"/>
  </si>
  <si>
    <t>vg_dbbackup</t>
    <phoneticPr fontId="1" type="noConversion"/>
  </si>
  <si>
    <t>vg_cssys01</t>
    <phoneticPr fontId="1" type="noConversion"/>
  </si>
  <si>
    <t>vg_csdb01</t>
    <phoneticPr fontId="1" type="noConversion"/>
  </si>
  <si>
    <t>vg_csidx01</t>
    <phoneticPr fontId="1" type="noConversion"/>
  </si>
  <si>
    <t>vg_cpsys01</t>
    <phoneticPr fontId="1" type="noConversion"/>
  </si>
  <si>
    <t>vg_cpdb01</t>
    <phoneticPr fontId="1" type="noConversion"/>
  </si>
  <si>
    <t>vg_cpidx01</t>
    <phoneticPr fontId="1" type="noConversion"/>
  </si>
  <si>
    <t>a1:0a</t>
    <phoneticPr fontId="1" type="noConversion"/>
  </si>
  <si>
    <t>a1:0b</t>
    <phoneticPr fontId="1" type="noConversion"/>
  </si>
  <si>
    <t>a1:0c</t>
    <phoneticPr fontId="1" type="noConversion"/>
  </si>
  <si>
    <t>a1:0d</t>
    <phoneticPr fontId="1" type="noConversion"/>
  </si>
  <si>
    <t>a1:0e</t>
    <phoneticPr fontId="1" type="noConversion"/>
  </si>
  <si>
    <t>a1:0f</t>
    <phoneticPr fontId="1" type="noConversion"/>
  </si>
  <si>
    <t>신청산결제 CCI 서버</t>
    <phoneticPr fontId="1" type="noConversion"/>
  </si>
  <si>
    <t>운영 DR G/W #1</t>
    <phoneticPr fontId="1" type="noConversion"/>
  </si>
  <si>
    <t>신청산결제 UR JNL</t>
    <phoneticPr fontId="1" type="noConversion"/>
  </si>
  <si>
    <t>pcsiuapp12_b JNL</t>
    <phoneticPr fontId="1" type="noConversion"/>
  </si>
  <si>
    <t>-</t>
    <phoneticPr fontId="1" type="noConversion"/>
  </si>
  <si>
    <t>pcsiuapp12_c JNL</t>
    <phoneticPr fontId="1" type="noConversion"/>
  </si>
  <si>
    <t>pcseuapp12_b JNL</t>
    <phoneticPr fontId="1" type="noConversion"/>
  </si>
  <si>
    <t>pcseuapp12_c JNL</t>
    <phoneticPr fontId="1" type="noConversion"/>
  </si>
  <si>
    <t>pcschapp12_b JNL</t>
    <phoneticPr fontId="1" type="noConversion"/>
  </si>
  <si>
    <t>pcschapp12_a JNL</t>
    <phoneticPr fontId="1" type="noConversion"/>
  </si>
  <si>
    <t>pcschapp12_c JNL</t>
    <phoneticPr fontId="1" type="noConversion"/>
  </si>
  <si>
    <t>pcscsapp12_b JNL</t>
    <phoneticPr fontId="1" type="noConversion"/>
  </si>
  <si>
    <t>pcscsapp12_a JNL</t>
    <phoneticPr fontId="1" type="noConversion"/>
  </si>
  <si>
    <t>pcscsapp12_c JNL</t>
    <phoneticPr fontId="1" type="noConversion"/>
  </si>
  <si>
    <t>pcscsdbp12_b JNL</t>
    <phoneticPr fontId="1" type="noConversion"/>
  </si>
  <si>
    <t>pcscsdbp12_a JNL</t>
    <phoneticPr fontId="1" type="noConversion"/>
  </si>
  <si>
    <t>미사용</t>
    <phoneticPr fontId="1" type="noConversion"/>
  </si>
  <si>
    <t>pkschapr1/pkschapr2/pkschapr3</t>
    <phoneticPr fontId="1" type="noConversion"/>
  </si>
  <si>
    <t>pkstrapr1/pkstrapr2</t>
    <phoneticPr fontId="1" type="noConversion"/>
  </si>
  <si>
    <t>pkstrapr3/pkstrapr4</t>
    <phoneticPr fontId="1" type="noConversion"/>
  </si>
  <si>
    <t>pkstsapr1/pkstsapr2/pkstsapr3</t>
    <phoneticPr fontId="1" type="noConversion"/>
  </si>
  <si>
    <t>pkstsdbr1/pkstsdbr2</t>
    <phoneticPr fontId="1" type="noConversion"/>
  </si>
  <si>
    <t>pkmmsbkr3/pkmmsbkr4</t>
    <phoneticPr fontId="1" type="noConversion"/>
  </si>
  <si>
    <t>pkqchapr1/pkqchapr2/pkqchapr3</t>
    <phoneticPr fontId="1" type="noConversion"/>
  </si>
  <si>
    <t>pkqtrapr1/pkqtrapr2</t>
    <phoneticPr fontId="1" type="noConversion"/>
  </si>
  <si>
    <t>pkqtrapr3/pkqtrapr4</t>
    <phoneticPr fontId="1" type="noConversion"/>
  </si>
  <si>
    <t>pkqtsapr1/pkqtsapr2/pkqtsapr3</t>
    <phoneticPr fontId="1" type="noConversion"/>
  </si>
  <si>
    <t>pkqtsdbr1/pkqtsdbr2</t>
    <phoneticPr fontId="1" type="noConversion"/>
  </si>
  <si>
    <t>pkbchapr1/pkbchapr2/pkbchapr3</t>
    <phoneticPr fontId="1" type="noConversion"/>
  </si>
  <si>
    <t>pkbtrapr1/pkbtrapr2</t>
    <phoneticPr fontId="1" type="noConversion"/>
  </si>
  <si>
    <t>pkbtrapr3/pkbtrapr4</t>
    <phoneticPr fontId="1" type="noConversion"/>
  </si>
  <si>
    <t>pkbtsapr1/pkbtsapr2/pkbtsapr3</t>
    <phoneticPr fontId="1" type="noConversion"/>
  </si>
  <si>
    <t>pkbtsdbr1/pkbtsdbr2</t>
    <phoneticPr fontId="1" type="noConversion"/>
  </si>
  <si>
    <t>pkcscapr1/pkcscapr2</t>
    <phoneticPr fontId="1" type="noConversion"/>
  </si>
  <si>
    <t>pkceuapr1/pkceuapr2</t>
    <phoneticPr fontId="1" type="noConversion"/>
  </si>
  <si>
    <t>pkciuapr1/pkciuapr2</t>
    <phoneticPr fontId="1" type="noConversion"/>
  </si>
  <si>
    <t>pkcrdapr1/pkcrdapr2</t>
    <phoneticPr fontId="1" type="noConversion"/>
  </si>
  <si>
    <t>pkcbnapr1/pkcbnapr2</t>
    <phoneticPr fontId="1" type="noConversion"/>
  </si>
  <si>
    <t>pkcrddbr1/pkcrddbr2</t>
    <phoneticPr fontId="1" type="noConversion"/>
  </si>
  <si>
    <t>pkceucmr1/pkceucmr2</t>
    <phoneticPr fontId="1" type="noConversion"/>
  </si>
  <si>
    <t>pcsiuapr1/pcsiuapr2</t>
    <phoneticPr fontId="1" type="noConversion"/>
  </si>
  <si>
    <t>pcseuapr1/pcseuapr2</t>
    <phoneticPr fontId="1" type="noConversion"/>
  </si>
  <si>
    <t>pcschapr1/pcschapr2</t>
    <phoneticPr fontId="1" type="noConversion"/>
  </si>
  <si>
    <t>pcscsapr1/pcscsapr2</t>
    <phoneticPr fontId="1" type="noConversion"/>
  </si>
  <si>
    <t>pcscsdbr1/pcscsdbr2</t>
    <phoneticPr fontId="1" type="noConversion"/>
  </si>
  <si>
    <t>none (VVR-vg-tscfs01)</t>
    <phoneticPr fontId="1" type="noConversion"/>
  </si>
  <si>
    <t xml:space="preserve">DR-SMS </t>
    <phoneticPr fontId="1" type="noConversion"/>
  </si>
  <si>
    <t>VVR-vg_tscfs01</t>
    <phoneticPr fontId="1" type="noConversion"/>
  </si>
  <si>
    <t>none (VVR-vg_tscfs01)</t>
    <phoneticPr fontId="1" type="noConversion"/>
  </si>
  <si>
    <t>VVR-vg_rdcfs01</t>
    <phoneticPr fontId="1" type="noConversion"/>
  </si>
  <si>
    <t>none (VVR-vg_rdcfs01)</t>
    <phoneticPr fontId="1" type="noConversion"/>
  </si>
  <si>
    <t>UR_CMD2</t>
    <phoneticPr fontId="1" type="noConversion"/>
  </si>
  <si>
    <t>none (UR_CMD2)</t>
    <phoneticPr fontId="1" type="noConversion"/>
  </si>
  <si>
    <t>00:00</t>
    <phoneticPr fontId="1" type="noConversion"/>
  </si>
  <si>
    <t>00:01</t>
    <phoneticPr fontId="1" type="noConversion"/>
  </si>
  <si>
    <t>00:02</t>
    <phoneticPr fontId="1" type="noConversion"/>
  </si>
  <si>
    <t>00:03</t>
    <phoneticPr fontId="1" type="noConversion"/>
  </si>
  <si>
    <t>0f:00</t>
    <phoneticPr fontId="1" type="noConversion"/>
  </si>
  <si>
    <t>0f:01</t>
    <phoneticPr fontId="1" type="noConversion"/>
  </si>
  <si>
    <t>0f:02</t>
    <phoneticPr fontId="1" type="noConversion"/>
  </si>
  <si>
    <t>10:00</t>
    <phoneticPr fontId="1" type="noConversion"/>
  </si>
  <si>
    <t>10:01</t>
    <phoneticPr fontId="1" type="noConversion"/>
  </si>
  <si>
    <t>10:02</t>
    <phoneticPr fontId="1" type="noConversion"/>
  </si>
  <si>
    <t>10:03</t>
    <phoneticPr fontId="1" type="noConversion"/>
  </si>
  <si>
    <t>1f:00</t>
    <phoneticPr fontId="1" type="noConversion"/>
  </si>
  <si>
    <t>00:04</t>
    <phoneticPr fontId="1" type="noConversion"/>
  </si>
  <si>
    <t>00:05</t>
    <phoneticPr fontId="1" type="noConversion"/>
  </si>
  <si>
    <t>00:06</t>
    <phoneticPr fontId="1" type="noConversion"/>
  </si>
  <si>
    <t>00:07</t>
    <phoneticPr fontId="1" type="noConversion"/>
  </si>
  <si>
    <t>0f:03</t>
    <phoneticPr fontId="1" type="noConversion"/>
  </si>
  <si>
    <t>0f:04</t>
    <phoneticPr fontId="1" type="noConversion"/>
  </si>
  <si>
    <t>0f:05</t>
    <phoneticPr fontId="1" type="noConversion"/>
  </si>
  <si>
    <t>10:04</t>
    <phoneticPr fontId="1" type="noConversion"/>
  </si>
  <si>
    <t>10:05</t>
    <phoneticPr fontId="1" type="noConversion"/>
  </si>
  <si>
    <t>10:06</t>
    <phoneticPr fontId="1" type="noConversion"/>
  </si>
  <si>
    <t>10:07</t>
    <phoneticPr fontId="1" type="noConversion"/>
  </si>
  <si>
    <t>1f:01</t>
    <phoneticPr fontId="1" type="noConversion"/>
  </si>
  <si>
    <t>00:08</t>
    <phoneticPr fontId="1" type="noConversion"/>
  </si>
  <si>
    <t>00:09</t>
    <phoneticPr fontId="1" type="noConversion"/>
  </si>
  <si>
    <t>00:0a</t>
    <phoneticPr fontId="1" type="noConversion"/>
  </si>
  <si>
    <t>00:0b</t>
    <phoneticPr fontId="1" type="noConversion"/>
  </si>
  <si>
    <t>00:0c</t>
    <phoneticPr fontId="1" type="noConversion"/>
  </si>
  <si>
    <t>0f:06</t>
    <phoneticPr fontId="1" type="noConversion"/>
  </si>
  <si>
    <t>0f:07</t>
    <phoneticPr fontId="1" type="noConversion"/>
  </si>
  <si>
    <t>0f:08</t>
    <phoneticPr fontId="1" type="noConversion"/>
  </si>
  <si>
    <t>10:08</t>
    <phoneticPr fontId="1" type="noConversion"/>
  </si>
  <si>
    <t>10:09</t>
    <phoneticPr fontId="1" type="noConversion"/>
  </si>
  <si>
    <t>10:0a</t>
    <phoneticPr fontId="1" type="noConversion"/>
  </si>
  <si>
    <t>10:0b</t>
    <phoneticPr fontId="1" type="noConversion"/>
  </si>
  <si>
    <t>10:0c</t>
    <phoneticPr fontId="1" type="noConversion"/>
  </si>
  <si>
    <t>1f:02</t>
    <phoneticPr fontId="1" type="noConversion"/>
  </si>
  <si>
    <t>00:0d</t>
    <phoneticPr fontId="1" type="noConversion"/>
  </si>
  <si>
    <t>00:0e</t>
    <phoneticPr fontId="1" type="noConversion"/>
  </si>
  <si>
    <t>00:0f</t>
    <phoneticPr fontId="1" type="noConversion"/>
  </si>
  <si>
    <t>00:10</t>
    <phoneticPr fontId="1" type="noConversion"/>
  </si>
  <si>
    <t>00:11</t>
    <phoneticPr fontId="1" type="noConversion"/>
  </si>
  <si>
    <t>00:12</t>
    <phoneticPr fontId="1" type="noConversion"/>
  </si>
  <si>
    <t>0f:09</t>
    <phoneticPr fontId="1" type="noConversion"/>
  </si>
  <si>
    <t>0f:0a</t>
    <phoneticPr fontId="1" type="noConversion"/>
  </si>
  <si>
    <t>0f:0b</t>
    <phoneticPr fontId="1" type="noConversion"/>
  </si>
  <si>
    <t>10:0d</t>
    <phoneticPr fontId="1" type="noConversion"/>
  </si>
  <si>
    <t>10:0e</t>
    <phoneticPr fontId="1" type="noConversion"/>
  </si>
  <si>
    <t>10:0f</t>
    <phoneticPr fontId="1" type="noConversion"/>
  </si>
  <si>
    <t>10:10</t>
    <phoneticPr fontId="1" type="noConversion"/>
  </si>
  <si>
    <t>10:11</t>
    <phoneticPr fontId="1" type="noConversion"/>
  </si>
  <si>
    <t>10:12</t>
    <phoneticPr fontId="1" type="noConversion"/>
  </si>
  <si>
    <t>1f:03</t>
    <phoneticPr fontId="1" type="noConversion"/>
  </si>
  <si>
    <t>00:13</t>
    <phoneticPr fontId="1" type="noConversion"/>
  </si>
  <si>
    <t>00:14</t>
    <phoneticPr fontId="1" type="noConversion"/>
  </si>
  <si>
    <t>00:15</t>
    <phoneticPr fontId="1" type="noConversion"/>
  </si>
  <si>
    <t>00:16</t>
    <phoneticPr fontId="1" type="noConversion"/>
  </si>
  <si>
    <t>00:18</t>
    <phoneticPr fontId="1" type="noConversion"/>
  </si>
  <si>
    <t>00:19</t>
    <phoneticPr fontId="1" type="noConversion"/>
  </si>
  <si>
    <t>00:1a</t>
    <phoneticPr fontId="1" type="noConversion"/>
  </si>
  <si>
    <t>00:1b</t>
    <phoneticPr fontId="1" type="noConversion"/>
  </si>
  <si>
    <t>00:1c</t>
    <phoneticPr fontId="1" type="noConversion"/>
  </si>
  <si>
    <t>00:1d</t>
    <phoneticPr fontId="1" type="noConversion"/>
  </si>
  <si>
    <t>00:1e</t>
    <phoneticPr fontId="1" type="noConversion"/>
  </si>
  <si>
    <t>01:00</t>
    <phoneticPr fontId="1" type="noConversion"/>
  </si>
  <si>
    <t>01:01</t>
    <phoneticPr fontId="1" type="noConversion"/>
  </si>
  <si>
    <t>0f:0c</t>
    <phoneticPr fontId="1" type="noConversion"/>
  </si>
  <si>
    <t>0f:0d</t>
    <phoneticPr fontId="1" type="noConversion"/>
  </si>
  <si>
    <t>0f:0e</t>
    <phoneticPr fontId="1" type="noConversion"/>
  </si>
  <si>
    <t>10:13</t>
    <phoneticPr fontId="1" type="noConversion"/>
  </si>
  <si>
    <t>10:14</t>
    <phoneticPr fontId="1" type="noConversion"/>
  </si>
  <si>
    <t>10:15</t>
    <phoneticPr fontId="1" type="noConversion"/>
  </si>
  <si>
    <t>10:19</t>
    <phoneticPr fontId="1" type="noConversion"/>
  </si>
  <si>
    <t>10:1d</t>
    <phoneticPr fontId="1" type="noConversion"/>
  </si>
  <si>
    <t>11:00</t>
    <phoneticPr fontId="1" type="noConversion"/>
  </si>
  <si>
    <t>11:01</t>
    <phoneticPr fontId="1" type="noConversion"/>
  </si>
  <si>
    <t>1f:04</t>
    <phoneticPr fontId="1" type="noConversion"/>
  </si>
  <si>
    <t>00:72</t>
    <phoneticPr fontId="1" type="noConversion"/>
  </si>
  <si>
    <t>00:73</t>
    <phoneticPr fontId="1" type="noConversion"/>
  </si>
  <si>
    <t>00:74</t>
    <phoneticPr fontId="1" type="noConversion"/>
  </si>
  <si>
    <t>00:75</t>
    <phoneticPr fontId="1" type="noConversion"/>
  </si>
  <si>
    <t>10:72</t>
    <phoneticPr fontId="1" type="noConversion"/>
  </si>
  <si>
    <t>10:73</t>
    <phoneticPr fontId="1" type="noConversion"/>
  </si>
  <si>
    <t>10:74</t>
    <phoneticPr fontId="1" type="noConversion"/>
  </si>
  <si>
    <t>10:75</t>
    <phoneticPr fontId="1" type="noConversion"/>
  </si>
  <si>
    <t>0f:3f</t>
    <phoneticPr fontId="1" type="noConversion"/>
  </si>
  <si>
    <t>0f:40</t>
    <phoneticPr fontId="1" type="noConversion"/>
  </si>
  <si>
    <t>0f:41</t>
    <phoneticPr fontId="1" type="noConversion"/>
  </si>
  <si>
    <t>1f:15</t>
    <phoneticPr fontId="1" type="noConversion"/>
  </si>
  <si>
    <t>1f:16</t>
    <phoneticPr fontId="1" type="noConversion"/>
  </si>
  <si>
    <t>10:76</t>
    <phoneticPr fontId="1" type="noConversion"/>
  </si>
  <si>
    <t>1f:17</t>
    <phoneticPr fontId="1" type="noConversion"/>
  </si>
  <si>
    <t>00:76</t>
    <phoneticPr fontId="1" type="noConversion"/>
  </si>
  <si>
    <t>1f:1c</t>
    <phoneticPr fontId="1" type="noConversion"/>
  </si>
  <si>
    <t>00:1f</t>
    <phoneticPr fontId="1" type="noConversion"/>
  </si>
  <si>
    <t>00:20</t>
    <phoneticPr fontId="1" type="noConversion"/>
  </si>
  <si>
    <t>00:21</t>
    <phoneticPr fontId="1" type="noConversion"/>
  </si>
  <si>
    <t>00:22</t>
    <phoneticPr fontId="1" type="noConversion"/>
  </si>
  <si>
    <t>10:1f</t>
    <phoneticPr fontId="1" type="noConversion"/>
  </si>
  <si>
    <t>10:20</t>
    <phoneticPr fontId="1" type="noConversion"/>
  </si>
  <si>
    <t>10:21</t>
    <phoneticPr fontId="1" type="noConversion"/>
  </si>
  <si>
    <t>10:22</t>
    <phoneticPr fontId="1" type="noConversion"/>
  </si>
  <si>
    <t>0f:0f</t>
    <phoneticPr fontId="1" type="noConversion"/>
  </si>
  <si>
    <t>0f:10</t>
    <phoneticPr fontId="1" type="noConversion"/>
  </si>
  <si>
    <t>0f:11</t>
    <phoneticPr fontId="1" type="noConversion"/>
  </si>
  <si>
    <t>1f:05</t>
    <phoneticPr fontId="1" type="noConversion"/>
  </si>
  <si>
    <t>00:23</t>
    <phoneticPr fontId="1" type="noConversion"/>
  </si>
  <si>
    <t>00:24</t>
    <phoneticPr fontId="1" type="noConversion"/>
  </si>
  <si>
    <t>00:25</t>
    <phoneticPr fontId="1" type="noConversion"/>
  </si>
  <si>
    <t>00:26</t>
    <phoneticPr fontId="1" type="noConversion"/>
  </si>
  <si>
    <t>10:23</t>
    <phoneticPr fontId="1" type="noConversion"/>
  </si>
  <si>
    <t>10:24</t>
    <phoneticPr fontId="1" type="noConversion"/>
  </si>
  <si>
    <t>10:25</t>
    <phoneticPr fontId="1" type="noConversion"/>
  </si>
  <si>
    <t>10:26</t>
    <phoneticPr fontId="1" type="noConversion"/>
  </si>
  <si>
    <t>0f:12</t>
    <phoneticPr fontId="1" type="noConversion"/>
  </si>
  <si>
    <t>0f:13</t>
    <phoneticPr fontId="1" type="noConversion"/>
  </si>
  <si>
    <t>0f:14</t>
    <phoneticPr fontId="1" type="noConversion"/>
  </si>
  <si>
    <t>1f:06</t>
    <phoneticPr fontId="1" type="noConversion"/>
  </si>
  <si>
    <t>00:27</t>
    <phoneticPr fontId="1" type="noConversion"/>
  </si>
  <si>
    <t>00:28</t>
    <phoneticPr fontId="1" type="noConversion"/>
  </si>
  <si>
    <t>00:29</t>
    <phoneticPr fontId="1" type="noConversion"/>
  </si>
  <si>
    <t>00:2a</t>
    <phoneticPr fontId="1" type="noConversion"/>
  </si>
  <si>
    <t>00:2b</t>
    <phoneticPr fontId="1" type="noConversion"/>
  </si>
  <si>
    <t>10:27</t>
    <phoneticPr fontId="1" type="noConversion"/>
  </si>
  <si>
    <t>10:28</t>
    <phoneticPr fontId="1" type="noConversion"/>
  </si>
  <si>
    <t>10:29</t>
    <phoneticPr fontId="1" type="noConversion"/>
  </si>
  <si>
    <t>10:2a</t>
    <phoneticPr fontId="1" type="noConversion"/>
  </si>
  <si>
    <t>10:2b</t>
    <phoneticPr fontId="1" type="noConversion"/>
  </si>
  <si>
    <t>0f:15</t>
    <phoneticPr fontId="1" type="noConversion"/>
  </si>
  <si>
    <t>0f:16</t>
    <phoneticPr fontId="1" type="noConversion"/>
  </si>
  <si>
    <t>0f:17</t>
    <phoneticPr fontId="1" type="noConversion"/>
  </si>
  <si>
    <t>1f:07</t>
    <phoneticPr fontId="1" type="noConversion"/>
  </si>
  <si>
    <t>00:2c</t>
    <phoneticPr fontId="1" type="noConversion"/>
  </si>
  <si>
    <t>00:2d</t>
    <phoneticPr fontId="1" type="noConversion"/>
  </si>
  <si>
    <t>00:2e</t>
    <phoneticPr fontId="1" type="noConversion"/>
  </si>
  <si>
    <t>00:2f</t>
    <phoneticPr fontId="1" type="noConversion"/>
  </si>
  <si>
    <t>00:30</t>
    <phoneticPr fontId="1" type="noConversion"/>
  </si>
  <si>
    <t>00:31</t>
    <phoneticPr fontId="1" type="noConversion"/>
  </si>
  <si>
    <t>10:2c</t>
    <phoneticPr fontId="1" type="noConversion"/>
  </si>
  <si>
    <t>10:2d</t>
    <phoneticPr fontId="1" type="noConversion"/>
  </si>
  <si>
    <t>10:2e</t>
    <phoneticPr fontId="1" type="noConversion"/>
  </si>
  <si>
    <t>10:2f</t>
    <phoneticPr fontId="1" type="noConversion"/>
  </si>
  <si>
    <t>10:30</t>
    <phoneticPr fontId="1" type="noConversion"/>
  </si>
  <si>
    <t>10:31</t>
    <phoneticPr fontId="1" type="noConversion"/>
  </si>
  <si>
    <t>0f:18</t>
    <phoneticPr fontId="1" type="noConversion"/>
  </si>
  <si>
    <t>0f:19</t>
    <phoneticPr fontId="1" type="noConversion"/>
  </si>
  <si>
    <t>0f:1a</t>
    <phoneticPr fontId="1" type="noConversion"/>
  </si>
  <si>
    <t>1f:08</t>
    <phoneticPr fontId="1" type="noConversion"/>
  </si>
  <si>
    <t>00:32</t>
    <phoneticPr fontId="1" type="noConversion"/>
  </si>
  <si>
    <t>00:33</t>
    <phoneticPr fontId="1" type="noConversion"/>
  </si>
  <si>
    <t>00:34</t>
    <phoneticPr fontId="1" type="noConversion"/>
  </si>
  <si>
    <t>00:36</t>
    <phoneticPr fontId="1" type="noConversion"/>
  </si>
  <si>
    <t>00:37</t>
    <phoneticPr fontId="1" type="noConversion"/>
  </si>
  <si>
    <t>00:38</t>
    <phoneticPr fontId="1" type="noConversion"/>
  </si>
  <si>
    <t>01:02</t>
    <phoneticPr fontId="1" type="noConversion"/>
  </si>
  <si>
    <t>01:03</t>
    <phoneticPr fontId="1" type="noConversion"/>
  </si>
  <si>
    <t>10:32</t>
    <phoneticPr fontId="1" type="noConversion"/>
  </si>
  <si>
    <t>10:33</t>
    <phoneticPr fontId="1" type="noConversion"/>
  </si>
  <si>
    <t>10:34</t>
    <phoneticPr fontId="1" type="noConversion"/>
  </si>
  <si>
    <t>10:36</t>
    <phoneticPr fontId="1" type="noConversion"/>
  </si>
  <si>
    <t>10:38</t>
    <phoneticPr fontId="1" type="noConversion"/>
  </si>
  <si>
    <t>11:02</t>
    <phoneticPr fontId="1" type="noConversion"/>
  </si>
  <si>
    <t>11:03</t>
    <phoneticPr fontId="1" type="noConversion"/>
  </si>
  <si>
    <t>0f:1b</t>
    <phoneticPr fontId="1" type="noConversion"/>
  </si>
  <si>
    <t>0f:1c</t>
    <phoneticPr fontId="1" type="noConversion"/>
  </si>
  <si>
    <t>0f:1d</t>
    <phoneticPr fontId="1" type="noConversion"/>
  </si>
  <si>
    <t>1f:09</t>
    <phoneticPr fontId="1" type="noConversion"/>
  </si>
  <si>
    <t>00:39</t>
    <phoneticPr fontId="1" type="noConversion"/>
  </si>
  <si>
    <t>00:3a</t>
    <phoneticPr fontId="1" type="noConversion"/>
  </si>
  <si>
    <t>00:3b</t>
    <phoneticPr fontId="1" type="noConversion"/>
  </si>
  <si>
    <t>00:3c</t>
    <phoneticPr fontId="1" type="noConversion"/>
  </si>
  <si>
    <t>10:39</t>
    <phoneticPr fontId="1" type="noConversion"/>
  </si>
  <si>
    <t>10:3a</t>
    <phoneticPr fontId="1" type="noConversion"/>
  </si>
  <si>
    <t>10:3b</t>
    <phoneticPr fontId="1" type="noConversion"/>
  </si>
  <si>
    <t>10:3c</t>
    <phoneticPr fontId="1" type="noConversion"/>
  </si>
  <si>
    <t>0f:1e</t>
    <phoneticPr fontId="1" type="noConversion"/>
  </si>
  <si>
    <t>0f:1f</t>
    <phoneticPr fontId="1" type="noConversion"/>
  </si>
  <si>
    <t>0f:20</t>
    <phoneticPr fontId="1" type="noConversion"/>
  </si>
  <si>
    <t>1f:0a</t>
    <phoneticPr fontId="1" type="noConversion"/>
  </si>
  <si>
    <t>00:3d</t>
    <phoneticPr fontId="1" type="noConversion"/>
  </si>
  <si>
    <t>00:3e</t>
    <phoneticPr fontId="1" type="noConversion"/>
  </si>
  <si>
    <t>00:3f</t>
    <phoneticPr fontId="1" type="noConversion"/>
  </si>
  <si>
    <t>00:40</t>
    <phoneticPr fontId="1" type="noConversion"/>
  </si>
  <si>
    <t>10:3d</t>
    <phoneticPr fontId="1" type="noConversion"/>
  </si>
  <si>
    <t>10:3e</t>
    <phoneticPr fontId="1" type="noConversion"/>
  </si>
  <si>
    <t>10:3f</t>
    <phoneticPr fontId="1" type="noConversion"/>
  </si>
  <si>
    <t>10:40</t>
    <phoneticPr fontId="1" type="noConversion"/>
  </si>
  <si>
    <t>0f:21</t>
    <phoneticPr fontId="1" type="noConversion"/>
  </si>
  <si>
    <t>0f:22</t>
    <phoneticPr fontId="1" type="noConversion"/>
  </si>
  <si>
    <t>0f:23</t>
    <phoneticPr fontId="1" type="noConversion"/>
  </si>
  <si>
    <t>1f:0b</t>
    <phoneticPr fontId="1" type="noConversion"/>
  </si>
  <si>
    <t>00:41</t>
    <phoneticPr fontId="1" type="noConversion"/>
  </si>
  <si>
    <t>00:42</t>
    <phoneticPr fontId="1" type="noConversion"/>
  </si>
  <si>
    <t>00:43</t>
    <phoneticPr fontId="1" type="noConversion"/>
  </si>
  <si>
    <t>00:44</t>
    <phoneticPr fontId="1" type="noConversion"/>
  </si>
  <si>
    <t>00:45</t>
    <phoneticPr fontId="1" type="noConversion"/>
  </si>
  <si>
    <t>10:41</t>
    <phoneticPr fontId="1" type="noConversion"/>
  </si>
  <si>
    <t>10:42</t>
    <phoneticPr fontId="1" type="noConversion"/>
  </si>
  <si>
    <t>10:43</t>
    <phoneticPr fontId="1" type="noConversion"/>
  </si>
  <si>
    <t>10:44</t>
    <phoneticPr fontId="1" type="noConversion"/>
  </si>
  <si>
    <t>10:45</t>
    <phoneticPr fontId="1" type="noConversion"/>
  </si>
  <si>
    <t>0f:24</t>
    <phoneticPr fontId="1" type="noConversion"/>
  </si>
  <si>
    <t>0f:25</t>
    <phoneticPr fontId="1" type="noConversion"/>
  </si>
  <si>
    <t>0f:26</t>
    <phoneticPr fontId="1" type="noConversion"/>
  </si>
  <si>
    <t>1f:0c</t>
    <phoneticPr fontId="1" type="noConversion"/>
  </si>
  <si>
    <t>00:46</t>
    <phoneticPr fontId="1" type="noConversion"/>
  </si>
  <si>
    <t>00:47</t>
    <phoneticPr fontId="1" type="noConversion"/>
  </si>
  <si>
    <t>00:48</t>
    <phoneticPr fontId="1" type="noConversion"/>
  </si>
  <si>
    <t>00:49</t>
    <phoneticPr fontId="1" type="noConversion"/>
  </si>
  <si>
    <t>00:4a</t>
    <phoneticPr fontId="1" type="noConversion"/>
  </si>
  <si>
    <t>00:4b</t>
    <phoneticPr fontId="1" type="noConversion"/>
  </si>
  <si>
    <t>10:46</t>
    <phoneticPr fontId="1" type="noConversion"/>
  </si>
  <si>
    <t>10:47</t>
    <phoneticPr fontId="1" type="noConversion"/>
  </si>
  <si>
    <t>10:48</t>
    <phoneticPr fontId="1" type="noConversion"/>
  </si>
  <si>
    <t>10:49</t>
    <phoneticPr fontId="1" type="noConversion"/>
  </si>
  <si>
    <t>10:4a</t>
    <phoneticPr fontId="1" type="noConversion"/>
  </si>
  <si>
    <t>10:4b</t>
    <phoneticPr fontId="1" type="noConversion"/>
  </si>
  <si>
    <t>0f:27</t>
    <phoneticPr fontId="1" type="noConversion"/>
  </si>
  <si>
    <t>0f:28</t>
    <phoneticPr fontId="1" type="noConversion"/>
  </si>
  <si>
    <t>0f:29</t>
    <phoneticPr fontId="1" type="noConversion"/>
  </si>
  <si>
    <t>1f:0d</t>
    <phoneticPr fontId="1" type="noConversion"/>
  </si>
  <si>
    <t>00:4c</t>
    <phoneticPr fontId="1" type="noConversion"/>
  </si>
  <si>
    <t>00:4d</t>
    <phoneticPr fontId="1" type="noConversion"/>
  </si>
  <si>
    <t>00:4e</t>
    <phoneticPr fontId="1" type="noConversion"/>
  </si>
  <si>
    <t>00:50</t>
    <phoneticPr fontId="1" type="noConversion"/>
  </si>
  <si>
    <t>00:51</t>
    <phoneticPr fontId="1" type="noConversion"/>
  </si>
  <si>
    <t>00:52</t>
    <phoneticPr fontId="1" type="noConversion"/>
  </si>
  <si>
    <t>01:04</t>
    <phoneticPr fontId="1" type="noConversion"/>
  </si>
  <si>
    <t>01:05</t>
    <phoneticPr fontId="1" type="noConversion"/>
  </si>
  <si>
    <t>10:4c</t>
    <phoneticPr fontId="1" type="noConversion"/>
  </si>
  <si>
    <t>10:4d</t>
    <phoneticPr fontId="1" type="noConversion"/>
  </si>
  <si>
    <t>10:4e</t>
    <phoneticPr fontId="1" type="noConversion"/>
  </si>
  <si>
    <t>10:51</t>
    <phoneticPr fontId="1" type="noConversion"/>
  </si>
  <si>
    <t>10:52</t>
    <phoneticPr fontId="1" type="noConversion"/>
  </si>
  <si>
    <t>11:04</t>
    <phoneticPr fontId="1" type="noConversion"/>
  </si>
  <si>
    <t>11:05</t>
    <phoneticPr fontId="1" type="noConversion"/>
  </si>
  <si>
    <t>0f:2a</t>
    <phoneticPr fontId="1" type="noConversion"/>
  </si>
  <si>
    <t>0f:2b</t>
    <phoneticPr fontId="1" type="noConversion"/>
  </si>
  <si>
    <t>0f:2c</t>
    <phoneticPr fontId="1" type="noConversion"/>
  </si>
  <si>
    <t>1f:0e</t>
    <phoneticPr fontId="1" type="noConversion"/>
  </si>
  <si>
    <t>1f:18</t>
    <phoneticPr fontId="1" type="noConversion"/>
  </si>
  <si>
    <t>1f:19</t>
    <phoneticPr fontId="1" type="noConversion"/>
  </si>
  <si>
    <t>00:53</t>
    <phoneticPr fontId="1" type="noConversion"/>
  </si>
  <si>
    <t>00:54</t>
    <phoneticPr fontId="1" type="noConversion"/>
  </si>
  <si>
    <t>00:55</t>
    <phoneticPr fontId="1" type="noConversion"/>
  </si>
  <si>
    <t>00:56</t>
    <phoneticPr fontId="1" type="noConversion"/>
  </si>
  <si>
    <t>10:53</t>
    <phoneticPr fontId="1" type="noConversion"/>
  </si>
  <si>
    <t>10:54</t>
    <phoneticPr fontId="1" type="noConversion"/>
  </si>
  <si>
    <t>10:55</t>
    <phoneticPr fontId="1" type="noConversion"/>
  </si>
  <si>
    <t>10:56</t>
    <phoneticPr fontId="1" type="noConversion"/>
  </si>
  <si>
    <t>0f:2d</t>
    <phoneticPr fontId="1" type="noConversion"/>
  </si>
  <si>
    <t>0f:2e</t>
    <phoneticPr fontId="1" type="noConversion"/>
  </si>
  <si>
    <t>0f:2f</t>
    <phoneticPr fontId="1" type="noConversion"/>
  </si>
  <si>
    <t>1f:0f</t>
    <phoneticPr fontId="1" type="noConversion"/>
  </si>
  <si>
    <t>00:57</t>
    <phoneticPr fontId="1" type="noConversion"/>
  </si>
  <si>
    <t>00:58</t>
    <phoneticPr fontId="1" type="noConversion"/>
  </si>
  <si>
    <t>00:59</t>
    <phoneticPr fontId="1" type="noConversion"/>
  </si>
  <si>
    <t>00:5a</t>
    <phoneticPr fontId="1" type="noConversion"/>
  </si>
  <si>
    <t>00:5b</t>
    <phoneticPr fontId="1" type="noConversion"/>
  </si>
  <si>
    <t>10:57</t>
    <phoneticPr fontId="1" type="noConversion"/>
  </si>
  <si>
    <t>10:58</t>
    <phoneticPr fontId="1" type="noConversion"/>
  </si>
  <si>
    <t>10:59</t>
    <phoneticPr fontId="1" type="noConversion"/>
  </si>
  <si>
    <t>10:5a</t>
    <phoneticPr fontId="1" type="noConversion"/>
  </si>
  <si>
    <t>10:5b</t>
    <phoneticPr fontId="1" type="noConversion"/>
  </si>
  <si>
    <t>0f:30</t>
    <phoneticPr fontId="1" type="noConversion"/>
  </si>
  <si>
    <t>0f:31</t>
    <phoneticPr fontId="1" type="noConversion"/>
  </si>
  <si>
    <t>0f:32</t>
    <phoneticPr fontId="1" type="noConversion"/>
  </si>
  <si>
    <t>1f:10</t>
    <phoneticPr fontId="1" type="noConversion"/>
  </si>
  <si>
    <t>00:5c</t>
    <phoneticPr fontId="1" type="noConversion"/>
  </si>
  <si>
    <t>00:5d</t>
    <phoneticPr fontId="1" type="noConversion"/>
  </si>
  <si>
    <t>00:5e</t>
    <phoneticPr fontId="1" type="noConversion"/>
  </si>
  <si>
    <t>00:5f</t>
    <phoneticPr fontId="1" type="noConversion"/>
  </si>
  <si>
    <t>00:60</t>
    <phoneticPr fontId="1" type="noConversion"/>
  </si>
  <si>
    <t>00:7c</t>
    <phoneticPr fontId="1" type="noConversion"/>
  </si>
  <si>
    <t>10:5c</t>
    <phoneticPr fontId="1" type="noConversion"/>
  </si>
  <si>
    <t>10:5d</t>
    <phoneticPr fontId="1" type="noConversion"/>
  </si>
  <si>
    <t>10:5e</t>
    <phoneticPr fontId="1" type="noConversion"/>
  </si>
  <si>
    <t>10:5f</t>
    <phoneticPr fontId="1" type="noConversion"/>
  </si>
  <si>
    <t>10:60</t>
    <phoneticPr fontId="1" type="noConversion"/>
  </si>
  <si>
    <t>0f:33</t>
    <phoneticPr fontId="1" type="noConversion"/>
  </si>
  <si>
    <t>0f:34</t>
    <phoneticPr fontId="1" type="noConversion"/>
  </si>
  <si>
    <t>0f:35</t>
    <phoneticPr fontId="1" type="noConversion"/>
  </si>
  <si>
    <t>1f:11</t>
    <phoneticPr fontId="1" type="noConversion"/>
  </si>
  <si>
    <t>00:61</t>
    <phoneticPr fontId="1" type="noConversion"/>
  </si>
  <si>
    <t>00:62</t>
    <phoneticPr fontId="1" type="noConversion"/>
  </si>
  <si>
    <t>00:63</t>
    <phoneticPr fontId="1" type="noConversion"/>
  </si>
  <si>
    <t>00:64</t>
    <phoneticPr fontId="1" type="noConversion"/>
  </si>
  <si>
    <t>00:65</t>
    <phoneticPr fontId="1" type="noConversion"/>
  </si>
  <si>
    <t>10:61</t>
    <phoneticPr fontId="1" type="noConversion"/>
  </si>
  <si>
    <t>10:62</t>
    <phoneticPr fontId="1" type="noConversion"/>
  </si>
  <si>
    <t>10:63</t>
    <phoneticPr fontId="1" type="noConversion"/>
  </si>
  <si>
    <t>10:64</t>
    <phoneticPr fontId="1" type="noConversion"/>
  </si>
  <si>
    <t>10:65</t>
    <phoneticPr fontId="1" type="noConversion"/>
  </si>
  <si>
    <t>0f:36</t>
    <phoneticPr fontId="1" type="noConversion"/>
  </si>
  <si>
    <t>0f:37</t>
    <phoneticPr fontId="1" type="noConversion"/>
  </si>
  <si>
    <t>0f:38</t>
    <phoneticPr fontId="1" type="noConversion"/>
  </si>
  <si>
    <t>1f:12</t>
    <phoneticPr fontId="1" type="noConversion"/>
  </si>
  <si>
    <t>00:66</t>
    <phoneticPr fontId="1" type="noConversion"/>
  </si>
  <si>
    <t>00:67</t>
    <phoneticPr fontId="1" type="noConversion"/>
  </si>
  <si>
    <t>00:68</t>
    <phoneticPr fontId="1" type="noConversion"/>
  </si>
  <si>
    <t>00:69</t>
    <phoneticPr fontId="1" type="noConversion"/>
  </si>
  <si>
    <t>00:6a</t>
    <phoneticPr fontId="1" type="noConversion"/>
  </si>
  <si>
    <t>10:66</t>
    <phoneticPr fontId="1" type="noConversion"/>
  </si>
  <si>
    <t>10:67</t>
    <phoneticPr fontId="1" type="noConversion"/>
  </si>
  <si>
    <t>10:68</t>
    <phoneticPr fontId="1" type="noConversion"/>
  </si>
  <si>
    <t>10:69</t>
    <phoneticPr fontId="1" type="noConversion"/>
  </si>
  <si>
    <t>10:6a</t>
    <phoneticPr fontId="1" type="noConversion"/>
  </si>
  <si>
    <t>0f:39</t>
    <phoneticPr fontId="1" type="noConversion"/>
  </si>
  <si>
    <t>0f:3a</t>
    <phoneticPr fontId="1" type="noConversion"/>
  </si>
  <si>
    <t>0f:3b</t>
    <phoneticPr fontId="1" type="noConversion"/>
  </si>
  <si>
    <t>00:6b</t>
    <phoneticPr fontId="1" type="noConversion"/>
  </si>
  <si>
    <t>00:6c</t>
    <phoneticPr fontId="1" type="noConversion"/>
  </si>
  <si>
    <t>00:6d</t>
    <phoneticPr fontId="1" type="noConversion"/>
  </si>
  <si>
    <t>00:6f</t>
    <phoneticPr fontId="1" type="noConversion"/>
  </si>
  <si>
    <t>1f:13</t>
    <phoneticPr fontId="1" type="noConversion"/>
  </si>
  <si>
    <t>00:70</t>
    <phoneticPr fontId="1" type="noConversion"/>
  </si>
  <si>
    <t>00:71</t>
    <phoneticPr fontId="1" type="noConversion"/>
  </si>
  <si>
    <t>10:6b</t>
    <phoneticPr fontId="1" type="noConversion"/>
  </si>
  <si>
    <t>10:6c</t>
    <phoneticPr fontId="1" type="noConversion"/>
  </si>
  <si>
    <t>10:6d</t>
    <phoneticPr fontId="1" type="noConversion"/>
  </si>
  <si>
    <t>10:70</t>
    <phoneticPr fontId="1" type="noConversion"/>
  </si>
  <si>
    <t>10:71</t>
    <phoneticPr fontId="1" type="noConversion"/>
  </si>
  <si>
    <t>11:06</t>
    <phoneticPr fontId="1" type="noConversion"/>
  </si>
  <si>
    <t>11:07</t>
    <phoneticPr fontId="1" type="noConversion"/>
  </si>
  <si>
    <t>0f:3c</t>
    <phoneticPr fontId="1" type="noConversion"/>
  </si>
  <si>
    <t>0f:3d</t>
    <phoneticPr fontId="1" type="noConversion"/>
  </si>
  <si>
    <t>0f:3e</t>
    <phoneticPr fontId="1" type="noConversion"/>
  </si>
  <si>
    <t>01:06</t>
    <phoneticPr fontId="1" type="noConversion"/>
  </si>
  <si>
    <t>01:07</t>
    <phoneticPr fontId="1" type="noConversion"/>
  </si>
  <si>
    <t>1f:14</t>
    <phoneticPr fontId="1" type="noConversion"/>
  </si>
  <si>
    <t>00:77</t>
    <phoneticPr fontId="1" type="noConversion"/>
  </si>
  <si>
    <t>00:78</t>
    <phoneticPr fontId="1" type="noConversion"/>
  </si>
  <si>
    <t>00:79</t>
    <phoneticPr fontId="1" type="noConversion"/>
  </si>
  <si>
    <t>00:7a</t>
    <phoneticPr fontId="1" type="noConversion"/>
  </si>
  <si>
    <t>00:7b</t>
    <phoneticPr fontId="1" type="noConversion"/>
  </si>
  <si>
    <t>10:7c</t>
    <phoneticPr fontId="1" type="noConversion"/>
  </si>
  <si>
    <t>10:7d</t>
    <phoneticPr fontId="1" type="noConversion"/>
  </si>
  <si>
    <t>10:7e</t>
    <phoneticPr fontId="1" type="noConversion"/>
  </si>
  <si>
    <t>10:7f</t>
    <phoneticPr fontId="1" type="noConversion"/>
  </si>
  <si>
    <t>10:80</t>
    <phoneticPr fontId="1" type="noConversion"/>
  </si>
  <si>
    <t>0f:42</t>
    <phoneticPr fontId="1" type="noConversion"/>
  </si>
  <si>
    <t>0f:43</t>
    <phoneticPr fontId="1" type="noConversion"/>
  </si>
  <si>
    <t>0f:44</t>
    <phoneticPr fontId="1" type="noConversion"/>
  </si>
  <si>
    <t>1f:1b</t>
    <phoneticPr fontId="1" type="noConversion"/>
  </si>
  <si>
    <t>1f:1a</t>
    <phoneticPr fontId="1" type="noConversion"/>
  </si>
  <si>
    <t>a4:00</t>
    <phoneticPr fontId="1" type="noConversion"/>
  </si>
  <si>
    <t>a4:01</t>
    <phoneticPr fontId="1" type="noConversion"/>
  </si>
  <si>
    <t>a4:02</t>
    <phoneticPr fontId="1" type="noConversion"/>
  </si>
  <si>
    <t>a4:03</t>
    <phoneticPr fontId="1" type="noConversion"/>
  </si>
  <si>
    <t>a4:04</t>
    <phoneticPr fontId="1" type="noConversion"/>
  </si>
  <si>
    <t>a4:05</t>
    <phoneticPr fontId="1" type="noConversion"/>
  </si>
  <si>
    <t>a4:06</t>
    <phoneticPr fontId="1" type="noConversion"/>
  </si>
  <si>
    <t>a5:00</t>
    <phoneticPr fontId="1" type="noConversion"/>
  </si>
  <si>
    <t>af:00</t>
    <phoneticPr fontId="1" type="noConversion"/>
  </si>
  <si>
    <t>af:01</t>
    <phoneticPr fontId="1" type="noConversion"/>
  </si>
  <si>
    <t>af:02</t>
    <phoneticPr fontId="1" type="noConversion"/>
  </si>
  <si>
    <t>a6:00</t>
    <phoneticPr fontId="1" type="noConversion"/>
  </si>
  <si>
    <t>a4:07</t>
    <phoneticPr fontId="1" type="noConversion"/>
  </si>
  <si>
    <t>a4:08</t>
    <phoneticPr fontId="1" type="noConversion"/>
  </si>
  <si>
    <t>a4:09</t>
    <phoneticPr fontId="1" type="noConversion"/>
  </si>
  <si>
    <t>a5:01</t>
    <phoneticPr fontId="1" type="noConversion"/>
  </si>
  <si>
    <t>af:03</t>
    <phoneticPr fontId="1" type="noConversion"/>
  </si>
  <si>
    <t>af:04</t>
    <phoneticPr fontId="1" type="noConversion"/>
  </si>
  <si>
    <t>af:05</t>
    <phoneticPr fontId="1" type="noConversion"/>
  </si>
  <si>
    <t>a6:01</t>
    <phoneticPr fontId="1" type="noConversion"/>
  </si>
  <si>
    <t>a5:02</t>
    <phoneticPr fontId="1" type="noConversion"/>
  </si>
  <si>
    <t>a5:03</t>
    <phoneticPr fontId="1" type="noConversion"/>
  </si>
  <si>
    <t>a4:0a</t>
    <phoneticPr fontId="1" type="noConversion"/>
  </si>
  <si>
    <t>a4:0b</t>
    <phoneticPr fontId="1" type="noConversion"/>
  </si>
  <si>
    <t>a2:00</t>
    <phoneticPr fontId="1" type="noConversion"/>
  </si>
  <si>
    <t>a5:04</t>
    <phoneticPr fontId="1" type="noConversion"/>
  </si>
  <si>
    <t>af:06</t>
    <phoneticPr fontId="1" type="noConversion"/>
  </si>
  <si>
    <t>af:07</t>
    <phoneticPr fontId="1" type="noConversion"/>
  </si>
  <si>
    <t>af:08</t>
    <phoneticPr fontId="1" type="noConversion"/>
  </si>
  <si>
    <t>af:fe</t>
    <phoneticPr fontId="1" type="noConversion"/>
  </si>
  <si>
    <t>a6:02</t>
    <phoneticPr fontId="1" type="noConversion"/>
  </si>
  <si>
    <t>a3:00</t>
    <phoneticPr fontId="1" type="noConversion"/>
  </si>
  <si>
    <t>a3:01</t>
    <phoneticPr fontId="1" type="noConversion"/>
  </si>
  <si>
    <t>a2:01</t>
    <phoneticPr fontId="1" type="noConversion"/>
  </si>
  <si>
    <t>a4:0c</t>
    <phoneticPr fontId="1" type="noConversion"/>
  </si>
  <si>
    <t>a2:02</t>
    <phoneticPr fontId="1" type="noConversion"/>
  </si>
  <si>
    <t>af:09</t>
    <phoneticPr fontId="1" type="noConversion"/>
  </si>
  <si>
    <t>af:0a</t>
    <phoneticPr fontId="1" type="noConversion"/>
  </si>
  <si>
    <t>af:0b</t>
    <phoneticPr fontId="1" type="noConversion"/>
  </si>
  <si>
    <t>a6:03</t>
    <phoneticPr fontId="1" type="noConversion"/>
  </si>
  <si>
    <t>a5:05</t>
    <phoneticPr fontId="1" type="noConversion"/>
  </si>
  <si>
    <t>a5:06</t>
    <phoneticPr fontId="1" type="noConversion"/>
  </si>
  <si>
    <t>a5:07</t>
    <phoneticPr fontId="1" type="noConversion"/>
  </si>
  <si>
    <t>a5:08</t>
    <phoneticPr fontId="1" type="noConversion"/>
  </si>
  <si>
    <t>a0:00</t>
    <phoneticPr fontId="1" type="noConversion"/>
  </si>
  <si>
    <t>a2:03</t>
    <phoneticPr fontId="1" type="noConversion"/>
  </si>
  <si>
    <t>a5:09</t>
    <phoneticPr fontId="1" type="noConversion"/>
  </si>
  <si>
    <t>a5:0a</t>
    <phoneticPr fontId="1" type="noConversion"/>
  </si>
  <si>
    <t>a5:0b</t>
    <phoneticPr fontId="1" type="noConversion"/>
  </si>
  <si>
    <t>a1:00</t>
    <phoneticPr fontId="1" type="noConversion"/>
  </si>
  <si>
    <t>a1:01</t>
    <phoneticPr fontId="1" type="noConversion"/>
  </si>
  <si>
    <t>a1:02</t>
    <phoneticPr fontId="1" type="noConversion"/>
  </si>
  <si>
    <t>a1:03</t>
    <phoneticPr fontId="1" type="noConversion"/>
  </si>
  <si>
    <t>a1:04</t>
    <phoneticPr fontId="1" type="noConversion"/>
  </si>
  <si>
    <t>a1:05</t>
    <phoneticPr fontId="1" type="noConversion"/>
  </si>
  <si>
    <t>af:0c</t>
    <phoneticPr fontId="1" type="noConversion"/>
  </si>
  <si>
    <t>af:0d</t>
    <phoneticPr fontId="1" type="noConversion"/>
  </si>
  <si>
    <t>a2:04</t>
    <phoneticPr fontId="1" type="noConversion"/>
  </si>
  <si>
    <t>a5:0c</t>
    <phoneticPr fontId="1" type="noConversion"/>
  </si>
  <si>
    <t>a5:0d</t>
    <phoneticPr fontId="1" type="noConversion"/>
  </si>
  <si>
    <t>a5:0e</t>
    <phoneticPr fontId="1" type="noConversion"/>
  </si>
  <si>
    <t>a0:01</t>
    <phoneticPr fontId="1" type="noConversion"/>
  </si>
  <si>
    <t>a0:02</t>
    <phoneticPr fontId="1" type="noConversion"/>
  </si>
  <si>
    <t>a1:06</t>
    <phoneticPr fontId="1" type="noConversion"/>
  </si>
  <si>
    <t>a4:0d</t>
    <phoneticPr fontId="1" type="noConversion"/>
  </si>
  <si>
    <t>a1:0a</t>
    <phoneticPr fontId="1" type="noConversion"/>
  </si>
  <si>
    <t>a1:0b</t>
    <phoneticPr fontId="1" type="noConversion"/>
  </si>
  <si>
    <t>a1:0c</t>
    <phoneticPr fontId="1" type="noConversion"/>
  </si>
  <si>
    <t>a1:0d</t>
    <phoneticPr fontId="1" type="noConversion"/>
  </si>
  <si>
    <t>a1:0e</t>
    <phoneticPr fontId="1" type="noConversion"/>
  </si>
  <si>
    <t>a1:0f</t>
    <phoneticPr fontId="1" type="noConversion"/>
  </si>
  <si>
    <t>af:0e</t>
    <phoneticPr fontId="1" type="noConversion"/>
  </si>
  <si>
    <t>af:0f</t>
    <phoneticPr fontId="1" type="noConversion"/>
  </si>
  <si>
    <t>af:10</t>
    <phoneticPr fontId="1" type="noConversion"/>
  </si>
  <si>
    <t>a6:04</t>
    <phoneticPr fontId="1" type="noConversion"/>
  </si>
  <si>
    <t>af:ff</t>
    <phoneticPr fontId="1" type="noConversion"/>
  </si>
  <si>
    <t>0e:00</t>
    <phoneticPr fontId="1" type="noConversion"/>
  </si>
  <si>
    <t>0e:01</t>
    <phoneticPr fontId="1" type="noConversion"/>
  </si>
  <si>
    <t>0e:02</t>
    <phoneticPr fontId="1" type="noConversion"/>
  </si>
  <si>
    <t>0e:03</t>
    <phoneticPr fontId="1" type="noConversion"/>
  </si>
  <si>
    <t>0e:04</t>
    <phoneticPr fontId="1" type="noConversion"/>
  </si>
  <si>
    <t>0e:05</t>
    <phoneticPr fontId="1" type="noConversion"/>
  </si>
  <si>
    <t>0e:06</t>
    <phoneticPr fontId="1" type="noConversion"/>
  </si>
  <si>
    <t>0e:07</t>
    <phoneticPr fontId="1" type="noConversion"/>
  </si>
  <si>
    <t>0e:08</t>
    <phoneticPr fontId="1" type="noConversion"/>
  </si>
  <si>
    <t>0e:09</t>
    <phoneticPr fontId="1" type="noConversion"/>
  </si>
  <si>
    <t>0e:0a</t>
    <phoneticPr fontId="1" type="noConversion"/>
  </si>
  <si>
    <t>0e:0b</t>
    <phoneticPr fontId="1" type="noConversion"/>
  </si>
  <si>
    <t>0e:0c</t>
    <phoneticPr fontId="1" type="noConversion"/>
  </si>
  <si>
    <t>0e:0d</t>
    <phoneticPr fontId="1" type="noConversion"/>
  </si>
  <si>
    <t>0e:0e</t>
    <phoneticPr fontId="1" type="noConversion"/>
  </si>
  <si>
    <t>0e:0f</t>
    <phoneticPr fontId="1" type="noConversion"/>
  </si>
  <si>
    <t>0e:10</t>
    <phoneticPr fontId="1" type="noConversion"/>
  </si>
  <si>
    <t>0e:11</t>
    <phoneticPr fontId="1" type="noConversion"/>
  </si>
  <si>
    <t>0e:12</t>
    <phoneticPr fontId="1" type="noConversion"/>
  </si>
  <si>
    <t>0e:13</t>
    <phoneticPr fontId="1" type="noConversion"/>
  </si>
  <si>
    <t>0e:14</t>
    <phoneticPr fontId="1" type="noConversion"/>
  </si>
  <si>
    <t>0e:15</t>
    <phoneticPr fontId="1" type="noConversion"/>
  </si>
  <si>
    <t>0e:16</t>
    <phoneticPr fontId="1" type="noConversion"/>
  </si>
  <si>
    <t>0e:17</t>
    <phoneticPr fontId="1" type="noConversion"/>
  </si>
  <si>
    <t>0e:18</t>
    <phoneticPr fontId="1" type="noConversion"/>
  </si>
  <si>
    <t>0e:19</t>
    <phoneticPr fontId="1" type="noConversion"/>
  </si>
  <si>
    <t>0e:1a</t>
    <phoneticPr fontId="1" type="noConversion"/>
  </si>
  <si>
    <t>0e:1b</t>
    <phoneticPr fontId="1" type="noConversion"/>
  </si>
  <si>
    <t>0e:1c</t>
    <phoneticPr fontId="1" type="noConversion"/>
  </si>
  <si>
    <t>0e:1d</t>
    <phoneticPr fontId="1" type="noConversion"/>
  </si>
  <si>
    <t>0e:1e</t>
    <phoneticPr fontId="1" type="noConversion"/>
  </si>
  <si>
    <t>0e:1f</t>
    <phoneticPr fontId="1" type="noConversion"/>
  </si>
  <si>
    <t>0e:20</t>
    <phoneticPr fontId="1" type="noConversion"/>
  </si>
  <si>
    <t>0e:21</t>
    <phoneticPr fontId="1" type="noConversion"/>
  </si>
  <si>
    <t>0e:22</t>
    <phoneticPr fontId="1" type="noConversion"/>
  </si>
  <si>
    <t>0e:23</t>
    <phoneticPr fontId="1" type="noConversion"/>
  </si>
  <si>
    <t>0e:24</t>
    <phoneticPr fontId="1" type="noConversion"/>
  </si>
  <si>
    <t>0e:25</t>
    <phoneticPr fontId="1" type="noConversion"/>
  </si>
  <si>
    <t>0e:26</t>
    <phoneticPr fontId="1" type="noConversion"/>
  </si>
  <si>
    <t>0e:27</t>
    <phoneticPr fontId="1" type="noConversion"/>
  </si>
  <si>
    <t>0e:28</t>
    <phoneticPr fontId="1" type="noConversion"/>
  </si>
  <si>
    <t>0e:29</t>
    <phoneticPr fontId="1" type="noConversion"/>
  </si>
  <si>
    <t>0e:2a</t>
    <phoneticPr fontId="1" type="noConversion"/>
  </si>
  <si>
    <t>0e:2b</t>
    <phoneticPr fontId="1" type="noConversion"/>
  </si>
  <si>
    <t>0e:2c</t>
    <phoneticPr fontId="1" type="noConversion"/>
  </si>
  <si>
    <t>0e:2d</t>
    <phoneticPr fontId="1" type="noConversion"/>
  </si>
  <si>
    <t>0e:2e</t>
    <phoneticPr fontId="1" type="noConversion"/>
  </si>
  <si>
    <t>0e:2f</t>
    <phoneticPr fontId="1" type="noConversion"/>
  </si>
  <si>
    <t>0e:30</t>
    <phoneticPr fontId="1" type="noConversion"/>
  </si>
  <si>
    <t>0e:31</t>
    <phoneticPr fontId="1" type="noConversion"/>
  </si>
  <si>
    <t>0e:32</t>
    <phoneticPr fontId="1" type="noConversion"/>
  </si>
  <si>
    <t>0e:33</t>
    <phoneticPr fontId="1" type="noConversion"/>
  </si>
  <si>
    <t>0e:34</t>
    <phoneticPr fontId="1" type="noConversion"/>
  </si>
  <si>
    <t>0e:35</t>
    <phoneticPr fontId="1" type="noConversion"/>
  </si>
  <si>
    <t>0e:36</t>
    <phoneticPr fontId="1" type="noConversion"/>
  </si>
  <si>
    <t>0e:37</t>
    <phoneticPr fontId="1" type="noConversion"/>
  </si>
  <si>
    <t>0e:38</t>
    <phoneticPr fontId="1" type="noConversion"/>
  </si>
  <si>
    <t>0e:39</t>
    <phoneticPr fontId="1" type="noConversion"/>
  </si>
  <si>
    <t>0e:3a</t>
    <phoneticPr fontId="1" type="noConversion"/>
  </si>
  <si>
    <t>0e:3b</t>
    <phoneticPr fontId="1" type="noConversion"/>
  </si>
  <si>
    <t>0e:3c</t>
    <phoneticPr fontId="1" type="noConversion"/>
  </si>
  <si>
    <t>0e:3d</t>
    <phoneticPr fontId="1" type="noConversion"/>
  </si>
  <si>
    <t>0e:3e</t>
    <phoneticPr fontId="1" type="noConversion"/>
  </si>
  <si>
    <t>부산 가상화 DR 구성 현황 (2018.09.10)</t>
    <phoneticPr fontId="1" type="noConversion"/>
  </si>
  <si>
    <t>미할당</t>
    <phoneticPr fontId="1" type="noConversion"/>
  </si>
  <si>
    <t>pkmmssmr1</t>
    <phoneticPr fontId="1" type="noConversion"/>
  </si>
  <si>
    <t>0076</t>
    <phoneticPr fontId="1" type="noConversion"/>
  </si>
  <si>
    <t>LDEV Name</t>
    <phoneticPr fontId="1" type="noConversion"/>
  </si>
  <si>
    <t>용량</t>
    <phoneticPr fontId="1" type="noConversion"/>
  </si>
  <si>
    <t>비 고</t>
    <phoneticPr fontId="1" type="noConversion"/>
  </si>
  <si>
    <t>0006</t>
  </si>
  <si>
    <t>000a</t>
  </si>
  <si>
    <t>000b</t>
  </si>
  <si>
    <t>000c</t>
  </si>
  <si>
    <t>000d</t>
  </si>
  <si>
    <t>000e</t>
  </si>
  <si>
    <t>000f</t>
  </si>
  <si>
    <t>0019</t>
  </si>
  <si>
    <t>001a</t>
  </si>
  <si>
    <t>001b</t>
  </si>
  <si>
    <t>001c</t>
  </si>
  <si>
    <t>001d</t>
  </si>
  <si>
    <t>001e</t>
  </si>
  <si>
    <t>001f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</si>
  <si>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</si>
  <si>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</si>
  <si>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</si>
  <si>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</si>
  <si>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</si>
  <si>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</si>
  <si>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</si>
  <si>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</si>
  <si>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</si>
  <si>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</si>
  <si>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</si>
  <si>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</si>
  <si>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</si>
  <si>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</si>
  <si>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</si>
  <si>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</si>
  <si>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</si>
  <si>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</si>
  <si>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</si>
  <si>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</si>
  <si>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</si>
  <si>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</si>
  <si>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</si>
  <si>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</si>
  <si>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</si>
  <si>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</si>
  <si>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</si>
  <si>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</si>
  <si>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</si>
  <si>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</si>
  <si>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</si>
  <si>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</si>
  <si>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</si>
  <si>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</si>
  <si>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</si>
  <si>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</si>
  <si>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</si>
  <si>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</si>
  <si>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</si>
  <si>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</si>
  <si>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</si>
  <si>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</si>
  <si>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</si>
  <si>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</si>
  <si>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</si>
  <si>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</si>
  <si>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</si>
  <si>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</si>
  <si>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</si>
  <si>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</si>
  <si>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</si>
  <si>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</si>
  <si>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</si>
  <si>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</si>
  <si>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</si>
  <si>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</si>
  <si>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</si>
  <si>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</si>
  <si>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</si>
  <si>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</si>
  <si>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</si>
  <si>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</si>
  <si>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</si>
  <si>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</si>
  <si>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</si>
  <si>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</si>
  <si>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</si>
  <si>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</si>
  <si>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</si>
  <si>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</si>
  <si>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</si>
  <si>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</si>
  <si>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</si>
  <si>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</si>
  <si>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</si>
  <si>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</si>
  <si>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</si>
  <si>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</si>
  <si>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</si>
  <si>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</si>
  <si>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</si>
  <si>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</si>
  <si>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</si>
  <si>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</si>
  <si>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0100</t>
  </si>
  <si>
    <t>0101</t>
  </si>
  <si>
    <t>0102</t>
  </si>
  <si>
    <t>0103</t>
  </si>
  <si>
    <t>0104</t>
  </si>
  <si>
    <t>0105</t>
  </si>
  <si>
    <t>0106</t>
  </si>
  <si>
    <t>0107</t>
  </si>
  <si>
    <t>0f00</t>
  </si>
  <si>
    <t>0f01</t>
  </si>
  <si>
    <t>0f02</t>
  </si>
  <si>
    <t>0f03</t>
  </si>
  <si>
    <t>0f04</t>
  </si>
  <si>
    <t>0f05</t>
  </si>
  <si>
    <t>0f06</t>
  </si>
  <si>
    <t>0f07</t>
  </si>
  <si>
    <t>0f08</t>
  </si>
  <si>
    <t>0f09</t>
  </si>
  <si>
    <t>0f0a</t>
  </si>
  <si>
    <t>0f0b</t>
  </si>
  <si>
    <t>0f0c</t>
  </si>
  <si>
    <t>0f0d</t>
  </si>
  <si>
    <t>0f0e</t>
  </si>
  <si>
    <t>0f0f</t>
  </si>
  <si>
    <t>0f10</t>
  </si>
  <si>
    <t>0f11</t>
  </si>
  <si>
    <t>0f12</t>
  </si>
  <si>
    <t>0f13</t>
  </si>
  <si>
    <t>0f14</t>
  </si>
  <si>
    <t>0f15</t>
  </si>
  <si>
    <t>0f16</t>
  </si>
  <si>
    <t>0f17</t>
  </si>
  <si>
    <t>0f18</t>
  </si>
  <si>
    <t>0f19</t>
  </si>
  <si>
    <t>0f1a</t>
  </si>
  <si>
    <t>0f1b</t>
  </si>
  <si>
    <t>0f1c</t>
  </si>
  <si>
    <t>0f1d</t>
  </si>
  <si>
    <t>0f1e</t>
  </si>
  <si>
    <t>0f1f</t>
  </si>
  <si>
    <t>0f20</t>
  </si>
  <si>
    <t>0f21</t>
  </si>
  <si>
    <t>0f22</t>
  </si>
  <si>
    <t>0f23</t>
  </si>
  <si>
    <t>0f24</t>
  </si>
  <si>
    <t>0f25</t>
  </si>
  <si>
    <t>0f26</t>
  </si>
  <si>
    <t>0f27</t>
  </si>
  <si>
    <t>0f28</t>
  </si>
  <si>
    <t>0f29</t>
  </si>
  <si>
    <t>0f2a</t>
  </si>
  <si>
    <t>0f2b</t>
  </si>
  <si>
    <t>0f2c</t>
  </si>
  <si>
    <t>0f2d</t>
  </si>
  <si>
    <t>0f2e</t>
  </si>
  <si>
    <t>0f2f</t>
  </si>
  <si>
    <t>0f30</t>
  </si>
  <si>
    <t>0f31</t>
  </si>
  <si>
    <t>0f32</t>
  </si>
  <si>
    <t>0f33</t>
  </si>
  <si>
    <t>0f34</t>
  </si>
  <si>
    <t>0f35</t>
  </si>
  <si>
    <t>0f36</t>
  </si>
  <si>
    <t>0f37</t>
  </si>
  <si>
    <t>0f38</t>
  </si>
  <si>
    <t>0f39</t>
  </si>
  <si>
    <t>0f3a</t>
  </si>
  <si>
    <t>0f3b</t>
  </si>
  <si>
    <t>0f3c</t>
  </si>
  <si>
    <t>0f3d</t>
  </si>
  <si>
    <t>0f3e</t>
  </si>
  <si>
    <t>0f3f</t>
  </si>
  <si>
    <t>0f40</t>
  </si>
  <si>
    <t>0f41</t>
  </si>
  <si>
    <t>0f42</t>
  </si>
  <si>
    <t>0f43</t>
  </si>
  <si>
    <t>0f44</t>
  </si>
  <si>
    <t>LDEV Address 변경</t>
    <phoneticPr fontId="1" type="noConversion"/>
  </si>
  <si>
    <t>1006</t>
  </si>
  <si>
    <t>100a</t>
  </si>
  <si>
    <t>100b</t>
  </si>
  <si>
    <t>100c</t>
  </si>
  <si>
    <t>100d</t>
  </si>
  <si>
    <t>100e</t>
  </si>
  <si>
    <t>100f</t>
  </si>
  <si>
    <t>101d</t>
  </si>
  <si>
    <t>101f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</si>
  <si>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</si>
  <si>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</si>
  <si>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</si>
  <si>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</si>
  <si>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</si>
  <si>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</si>
  <si>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</si>
  <si>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</si>
  <si>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</si>
  <si>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</si>
  <si>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102a</t>
  </si>
  <si>
    <t>102b</t>
  </si>
  <si>
    <t>102c</t>
  </si>
  <si>
    <t>102d</t>
  </si>
  <si>
    <t>102e</t>
  </si>
  <si>
    <t>102f</t>
  </si>
  <si>
    <t>1030</t>
  </si>
  <si>
    <t>1031</t>
  </si>
  <si>
    <t>1032</t>
  </si>
  <si>
    <t>1033</t>
  </si>
  <si>
    <t>1034</t>
  </si>
  <si>
    <t>1036</t>
  </si>
  <si>
    <t>1038</t>
  </si>
  <si>
    <t>1039</t>
  </si>
  <si>
    <t>103a</t>
  </si>
  <si>
    <t>103b</t>
  </si>
  <si>
    <t>103c</t>
  </si>
  <si>
    <t>103d</t>
  </si>
  <si>
    <t>103e</t>
  </si>
  <si>
    <t>103f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</si>
  <si>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</si>
  <si>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</si>
  <si>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</si>
  <si>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</si>
  <si>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</si>
  <si>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</si>
  <si>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</si>
  <si>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</si>
  <si>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</si>
  <si>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</si>
  <si>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104a</t>
  </si>
  <si>
    <t>104b</t>
  </si>
  <si>
    <t>104c</t>
  </si>
  <si>
    <t>104d</t>
  </si>
  <si>
    <t>104e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</si>
  <si>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</si>
  <si>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</si>
  <si>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</si>
  <si>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</si>
  <si>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</si>
  <si>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</si>
  <si>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</si>
  <si>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</si>
  <si>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</si>
  <si>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105a</t>
  </si>
  <si>
    <t>105b</t>
  </si>
  <si>
    <t>105c</t>
  </si>
  <si>
    <t>105d</t>
  </si>
  <si>
    <t>105e</t>
  </si>
  <si>
    <t>105f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</si>
  <si>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</si>
  <si>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</si>
  <si>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</si>
  <si>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</si>
  <si>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</si>
  <si>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</si>
  <si>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</si>
  <si>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</si>
  <si>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</si>
  <si>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</si>
  <si>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106a</t>
  </si>
  <si>
    <t>106b</t>
  </si>
  <si>
    <t>106c</t>
  </si>
  <si>
    <t>106d</t>
  </si>
  <si>
    <t>1070</t>
  </si>
  <si>
    <t>1071</t>
  </si>
  <si>
    <t>LDEV Address 변경</t>
    <phoneticPr fontId="1" type="noConversion"/>
  </si>
  <si>
    <t>1072</t>
  </si>
  <si>
    <t>1073</t>
  </si>
  <si>
    <t>1074</t>
  </si>
  <si>
    <t>1075</t>
  </si>
  <si>
    <t>1076</t>
  </si>
  <si>
    <t>107c</t>
  </si>
  <si>
    <t>107d</t>
  </si>
  <si>
    <t>107e</t>
  </si>
  <si>
    <t>LDEV Address 변경</t>
    <phoneticPr fontId="1" type="noConversion"/>
  </si>
  <si>
    <t>107f</t>
  </si>
  <si>
    <t>1080</t>
  </si>
  <si>
    <t>1102</t>
  </si>
  <si>
    <t>1103</t>
  </si>
  <si>
    <t>1104</t>
  </si>
  <si>
    <t>1105</t>
  </si>
  <si>
    <t>1106</t>
  </si>
  <si>
    <t>1107</t>
  </si>
  <si>
    <t>LDEV Address 변경</t>
    <phoneticPr fontId="1" type="noConversion"/>
  </si>
  <si>
    <t>1f00</t>
  </si>
  <si>
    <t>1f01</t>
  </si>
  <si>
    <t>1f02</t>
  </si>
  <si>
    <t>1f03</t>
  </si>
  <si>
    <t>1f04</t>
  </si>
  <si>
    <t>1f05</t>
  </si>
  <si>
    <t>1f06</t>
  </si>
  <si>
    <t>1f07</t>
  </si>
  <si>
    <t>1f08</t>
  </si>
  <si>
    <t>1f09</t>
  </si>
  <si>
    <t>1f0a</t>
  </si>
  <si>
    <t>1f0b</t>
  </si>
  <si>
    <t>1f0c</t>
  </si>
  <si>
    <t>1f0d</t>
  </si>
  <si>
    <t>1f0e</t>
  </si>
  <si>
    <t>1f0f</t>
  </si>
  <si>
    <t>1f10</t>
  </si>
  <si>
    <t>LDEV Address 변경</t>
    <phoneticPr fontId="1" type="noConversion"/>
  </si>
  <si>
    <t>1f11</t>
  </si>
  <si>
    <t>1f12</t>
  </si>
  <si>
    <t>1f13</t>
  </si>
  <si>
    <t>1f14</t>
  </si>
  <si>
    <t>1f15</t>
  </si>
  <si>
    <t>1f16</t>
  </si>
  <si>
    <t>1f17</t>
  </si>
  <si>
    <t>1f18</t>
  </si>
  <si>
    <t>1f19</t>
  </si>
  <si>
    <t>1f1a</t>
  </si>
  <si>
    <t>1f1b</t>
  </si>
  <si>
    <t>1f1c</t>
  </si>
  <si>
    <t>LDEV Address 변경</t>
    <phoneticPr fontId="1" type="noConversion"/>
  </si>
  <si>
    <t>0F:A0</t>
  </si>
  <si>
    <t>0F:A1</t>
  </si>
  <si>
    <t>0F:A2</t>
  </si>
  <si>
    <t>0F:A3</t>
  </si>
  <si>
    <t>0F:A4</t>
  </si>
  <si>
    <t>0F:A5</t>
  </si>
  <si>
    <t>0F:A6</t>
  </si>
  <si>
    <t>0F:A7</t>
  </si>
  <si>
    <t>0F:A8</t>
  </si>
  <si>
    <t>0F:A9</t>
  </si>
  <si>
    <t>0F:AA</t>
  </si>
  <si>
    <t>0F:AB</t>
  </si>
  <si>
    <t>0F:AC</t>
  </si>
  <si>
    <t>0F:AD</t>
  </si>
  <si>
    <t>0F:AE</t>
  </si>
  <si>
    <t>0F:AF</t>
  </si>
  <si>
    <t>0F:B0</t>
  </si>
  <si>
    <t>0F:B1</t>
  </si>
  <si>
    <t>0F:B2</t>
  </si>
  <si>
    <t>0F:B3</t>
  </si>
  <si>
    <t>0F:B4</t>
  </si>
  <si>
    <t>0F:B5</t>
  </si>
  <si>
    <t>0F:B6</t>
  </si>
  <si>
    <t>0F:B7</t>
  </si>
  <si>
    <t>0F:B8</t>
  </si>
  <si>
    <t>0F:B9</t>
  </si>
  <si>
    <t>0F:BA</t>
  </si>
  <si>
    <t>0F:BB</t>
  </si>
  <si>
    <t>05:76</t>
  </si>
  <si>
    <t>0F:BC</t>
  </si>
  <si>
    <t>G600 LDEV Address</t>
    <phoneticPr fontId="1" type="noConversion"/>
  </si>
  <si>
    <t>pkmmssmr1</t>
    <phoneticPr fontId="1" type="noConversion"/>
  </si>
  <si>
    <t>pkmmssmr1_lun</t>
    <phoneticPr fontId="1" type="noConversion"/>
  </si>
  <si>
    <t>Template 배포</t>
  </si>
  <si>
    <t>pkmifsmv2/pkmifcmv2</t>
  </si>
  <si>
    <t>미할당</t>
  </si>
  <si>
    <t>D 드라이브</t>
    <phoneticPr fontId="1" type="noConversion"/>
  </si>
  <si>
    <t>vg_tssys02</t>
    <phoneticPr fontId="1" type="noConversion"/>
  </si>
  <si>
    <t>유가 LUN Port</t>
    <phoneticPr fontId="1" type="noConversion"/>
  </si>
  <si>
    <t>pkqtsdbr1/pkqtsdbr2</t>
  </si>
  <si>
    <t>데이터스토어</t>
  </si>
  <si>
    <t>pkschapr1/pkschapr2/pkschapr3</t>
  </si>
  <si>
    <t>pkstrapr1/pkstrapr2</t>
  </si>
  <si>
    <t>pkstrapr3/pkstrapr4</t>
  </si>
  <si>
    <t>pkstsapr1/pkstsapr2/pkstsapr3</t>
  </si>
  <si>
    <t>pkstsdbr1/pkstsdbr2</t>
  </si>
  <si>
    <t>pkqchapr1/pkqchapr2/pkqchapr3</t>
  </si>
  <si>
    <t>pkqtrapr1/pkqtrapr2</t>
  </si>
  <si>
    <t>pkqtrapr3/pkqtrapr4</t>
  </si>
  <si>
    <t>pkqtsapr1/pkqtsapr2/pkqtsapr3</t>
  </si>
  <si>
    <t>pkbchapr1/pkbchapr2/pkbchapr3</t>
  </si>
  <si>
    <t>pkbtrapr1/pkbtrapr2</t>
  </si>
  <si>
    <t>pkbtrapr3/pkbtrapr4</t>
  </si>
  <si>
    <t>pkbtsapr1/pkbtsapr2/pkbtsapr3</t>
  </si>
  <si>
    <t>pkbtsdbr1/pkbtsdbr2</t>
  </si>
  <si>
    <t>pkcscapr1/pkcscapr2</t>
  </si>
  <si>
    <t>pkceuapr1/pkceuapr2</t>
  </si>
  <si>
    <t>pkciuapr1/pkciuapr2</t>
  </si>
  <si>
    <t>pkcrdapr1/pkcrdapr2</t>
  </si>
  <si>
    <t>pkcbnapr1/pkcbnapr2</t>
  </si>
  <si>
    <t>pkcrddbr1/pkcrddb2</t>
  </si>
  <si>
    <t>pkceucmr1/pkceucmr2</t>
  </si>
  <si>
    <t>코스닥 LUN Port</t>
    <phoneticPr fontId="1" type="noConversion"/>
  </si>
  <si>
    <t>채권 LUN Port</t>
    <phoneticPr fontId="1" type="noConversion"/>
  </si>
  <si>
    <t>공통 LUN Port</t>
    <phoneticPr fontId="1" type="noConversion"/>
  </si>
  <si>
    <t>관리 LUN Port</t>
    <phoneticPr fontId="1" type="noConversion"/>
  </si>
  <si>
    <t>DataStore</t>
    <phoneticPr fontId="1" type="noConversion"/>
  </si>
  <si>
    <t>5B, 5D, 6B, 6D</t>
    <phoneticPr fontId="1" type="noConversion"/>
  </si>
  <si>
    <t>Template 배포</t>
    <phoneticPr fontId="1" type="noConversion"/>
  </si>
  <si>
    <t>청산</t>
    <phoneticPr fontId="1" type="noConversion"/>
  </si>
  <si>
    <t>pkbtrapr1/pkbtrapr2</t>
    <phoneticPr fontId="1" type="noConversion"/>
  </si>
  <si>
    <t>DR 배치/백업</t>
    <phoneticPr fontId="1" type="noConversion"/>
  </si>
  <si>
    <t>DR 미할당</t>
    <phoneticPr fontId="1" type="noConversion"/>
  </si>
  <si>
    <t>CL1-B-0</t>
  </si>
  <si>
    <t>0500</t>
  </si>
  <si>
    <t>051f</t>
  </si>
  <si>
    <t>0539</t>
  </si>
  <si>
    <t>0572</t>
  </si>
  <si>
    <t>0553</t>
  </si>
  <si>
    <t>0501</t>
  </si>
  <si>
    <t>0520</t>
  </si>
  <si>
    <t>053a</t>
  </si>
  <si>
    <t>0573</t>
  </si>
  <si>
    <t>0554</t>
  </si>
  <si>
    <t>0502</t>
  </si>
  <si>
    <t>0521</t>
  </si>
  <si>
    <t>053b</t>
  </si>
  <si>
    <t>0574</t>
  </si>
  <si>
    <t>0555</t>
  </si>
  <si>
    <t>0503</t>
  </si>
  <si>
    <t>0522</t>
  </si>
  <si>
    <t>053c</t>
  </si>
  <si>
    <t>0575</t>
  </si>
  <si>
    <t>0556</t>
  </si>
  <si>
    <t>0504</t>
  </si>
  <si>
    <t>0523</t>
  </si>
  <si>
    <t>053d</t>
  </si>
  <si>
    <t>0576</t>
  </si>
  <si>
    <t>0557</t>
  </si>
  <si>
    <t>0505</t>
  </si>
  <si>
    <t>0524</t>
  </si>
  <si>
    <t>053e</t>
  </si>
  <si>
    <t>0558</t>
  </si>
  <si>
    <t>0506</t>
  </si>
  <si>
    <t>0525</t>
  </si>
  <si>
    <t>053f</t>
  </si>
  <si>
    <t>0559</t>
  </si>
  <si>
    <t>0507</t>
  </si>
  <si>
    <t>0526</t>
  </si>
  <si>
    <t>0540</t>
  </si>
  <si>
    <t>055a</t>
  </si>
  <si>
    <t>0508</t>
  </si>
  <si>
    <t>0527</t>
  </si>
  <si>
    <t>0541</t>
  </si>
  <si>
    <t>055b</t>
  </si>
  <si>
    <t>0509</t>
  </si>
  <si>
    <t>0528</t>
  </si>
  <si>
    <t>0542</t>
  </si>
  <si>
    <t>055c</t>
  </si>
  <si>
    <t>050a</t>
  </si>
  <si>
    <t>0529</t>
  </si>
  <si>
    <t>0543</t>
  </si>
  <si>
    <t>055d</t>
  </si>
  <si>
    <t>050b</t>
  </si>
  <si>
    <t>052a</t>
  </si>
  <si>
    <t>0544</t>
  </si>
  <si>
    <t>055e</t>
  </si>
  <si>
    <t>050c</t>
  </si>
  <si>
    <t>052b</t>
  </si>
  <si>
    <t>0545</t>
  </si>
  <si>
    <t>055f</t>
  </si>
  <si>
    <t>050d</t>
  </si>
  <si>
    <t>052c</t>
  </si>
  <si>
    <t>0546</t>
  </si>
  <si>
    <t>0560</t>
  </si>
  <si>
    <t>050e</t>
  </si>
  <si>
    <t>052d</t>
  </si>
  <si>
    <t>0547</t>
  </si>
  <si>
    <t>0561</t>
  </si>
  <si>
    <t>050f</t>
  </si>
  <si>
    <t>052e</t>
  </si>
  <si>
    <t>0548</t>
  </si>
  <si>
    <t>0562</t>
  </si>
  <si>
    <t>052f</t>
  </si>
  <si>
    <t>0549</t>
  </si>
  <si>
    <t>0563</t>
  </si>
  <si>
    <t>0511</t>
  </si>
  <si>
    <t>0530</t>
  </si>
  <si>
    <t>054a</t>
  </si>
  <si>
    <t>0564</t>
  </si>
  <si>
    <t>0512</t>
  </si>
  <si>
    <t>0531</t>
  </si>
  <si>
    <t>054b</t>
  </si>
  <si>
    <t>0565</t>
  </si>
  <si>
    <t>0513</t>
  </si>
  <si>
    <t>0532</t>
  </si>
  <si>
    <t>054c</t>
  </si>
  <si>
    <t>0566</t>
  </si>
  <si>
    <t>0514</t>
  </si>
  <si>
    <t>0533</t>
  </si>
  <si>
    <t>054d</t>
  </si>
  <si>
    <t>0567</t>
  </si>
  <si>
    <t>0515</t>
  </si>
  <si>
    <t>0534</t>
  </si>
  <si>
    <t>054e</t>
  </si>
  <si>
    <t>0568</t>
  </si>
  <si>
    <t>0569</t>
  </si>
  <si>
    <t>0519</t>
  </si>
  <si>
    <t>0536</t>
  </si>
  <si>
    <t>0551</t>
  </si>
  <si>
    <t>056a</t>
  </si>
  <si>
    <t>051d</t>
  </si>
  <si>
    <t>0538</t>
  </si>
  <si>
    <t>0552</t>
  </si>
  <si>
    <t>056b</t>
  </si>
  <si>
    <t>056c</t>
  </si>
  <si>
    <t>056d</t>
  </si>
  <si>
    <t>0570</t>
  </si>
  <si>
    <t>0571</t>
  </si>
  <si>
    <t>057c</t>
  </si>
  <si>
    <t>057d</t>
  </si>
  <si>
    <t>057e</t>
  </si>
  <si>
    <t>057f</t>
  </si>
  <si>
    <t>0580</t>
  </si>
  <si>
    <t>기존 포트</t>
    <phoneticPr fontId="1" type="noConversion"/>
  </si>
  <si>
    <t>1A/2A</t>
    <phoneticPr fontId="1" type="noConversion"/>
  </si>
  <si>
    <t>1A/2A
1C/2C</t>
    <phoneticPr fontId="1" type="noConversion"/>
  </si>
  <si>
    <t>1C/2C</t>
    <phoneticPr fontId="1" type="noConversion"/>
  </si>
  <si>
    <t>7B/8B</t>
    <phoneticPr fontId="1" type="noConversion"/>
  </si>
  <si>
    <t>0fb8</t>
    <phoneticPr fontId="1" type="noConversion"/>
  </si>
  <si>
    <t>7D/8D</t>
    <phoneticPr fontId="1" type="noConversion"/>
  </si>
  <si>
    <t>0fb9</t>
    <phoneticPr fontId="1" type="noConversion"/>
  </si>
  <si>
    <t>3A/4A</t>
    <phoneticPr fontId="1" type="noConversion"/>
  </si>
  <si>
    <t>0fba</t>
    <phoneticPr fontId="1" type="noConversion"/>
  </si>
  <si>
    <t>3C/4C</t>
    <phoneticPr fontId="1" type="noConversion"/>
  </si>
  <si>
    <t>5A/6A</t>
    <phoneticPr fontId="1" type="noConversion"/>
  </si>
  <si>
    <t>5C/6C</t>
    <phoneticPr fontId="1" type="noConversion"/>
  </si>
  <si>
    <t>7A/8A</t>
    <phoneticPr fontId="1" type="noConversion"/>
  </si>
  <si>
    <t>3B/4B</t>
    <phoneticPr fontId="1" type="noConversion"/>
  </si>
  <si>
    <t>7C/8C</t>
    <phoneticPr fontId="1" type="noConversion"/>
  </si>
  <si>
    <t>1B/2B</t>
    <phoneticPr fontId="1" type="noConversion"/>
  </si>
  <si>
    <t>1D/2D</t>
    <phoneticPr fontId="1" type="noConversion"/>
  </si>
  <si>
    <t>5B/6B</t>
    <phoneticPr fontId="1" type="noConversion"/>
  </si>
  <si>
    <t>3D/4D</t>
    <phoneticPr fontId="1" type="noConversion"/>
  </si>
  <si>
    <t>5D/6D</t>
    <phoneticPr fontId="1" type="noConversion"/>
  </si>
  <si>
    <t>UVM</t>
    <phoneticPr fontId="1" type="noConversion"/>
  </si>
  <si>
    <t>0510</t>
    <phoneticPr fontId="1" type="noConversion"/>
  </si>
  <si>
    <t>0581</t>
    <phoneticPr fontId="1" type="noConversion"/>
  </si>
  <si>
    <t>0583</t>
    <phoneticPr fontId="1" type="noConversion"/>
  </si>
  <si>
    <t>0585</t>
    <phoneticPr fontId="1" type="noConversion"/>
  </si>
  <si>
    <t>0582</t>
    <phoneticPr fontId="1" type="noConversion"/>
  </si>
  <si>
    <t>0584</t>
    <phoneticPr fontId="1" type="noConversion"/>
  </si>
  <si>
    <t>0586</t>
    <phoneticPr fontId="1" type="noConversion"/>
  </si>
  <si>
    <t>0587</t>
    <phoneticPr fontId="1" type="noConversion"/>
  </si>
  <si>
    <t>0588</t>
    <phoneticPr fontId="1" type="noConversion"/>
  </si>
  <si>
    <t>0fa0</t>
    <phoneticPr fontId="1" type="noConversion"/>
  </si>
  <si>
    <t>0fa5</t>
    <phoneticPr fontId="1" type="noConversion"/>
  </si>
  <si>
    <t>0faa</t>
    <phoneticPr fontId="1" type="noConversion"/>
  </si>
  <si>
    <t>0fb5</t>
    <phoneticPr fontId="1" type="noConversion"/>
  </si>
  <si>
    <t>0faf</t>
    <phoneticPr fontId="1" type="noConversion"/>
  </si>
  <si>
    <t>0fa1</t>
    <phoneticPr fontId="1" type="noConversion"/>
  </si>
  <si>
    <t>0fa6</t>
    <phoneticPr fontId="1" type="noConversion"/>
  </si>
  <si>
    <t>0fab</t>
    <phoneticPr fontId="1" type="noConversion"/>
  </si>
  <si>
    <t>0fb6</t>
    <phoneticPr fontId="1" type="noConversion"/>
  </si>
  <si>
    <t>0fb0</t>
    <phoneticPr fontId="1" type="noConversion"/>
  </si>
  <si>
    <t>0fa2</t>
    <phoneticPr fontId="1" type="noConversion"/>
  </si>
  <si>
    <t>0fa7</t>
    <phoneticPr fontId="1" type="noConversion"/>
  </si>
  <si>
    <t>0fac</t>
    <phoneticPr fontId="1" type="noConversion"/>
  </si>
  <si>
    <t>0fb7</t>
    <phoneticPr fontId="1" type="noConversion"/>
  </si>
  <si>
    <t>0fb1</t>
    <phoneticPr fontId="1" type="noConversion"/>
  </si>
  <si>
    <t>0fa3</t>
    <phoneticPr fontId="1" type="noConversion"/>
  </si>
  <si>
    <t>0fa8</t>
    <phoneticPr fontId="1" type="noConversion"/>
  </si>
  <si>
    <t>0fad</t>
    <phoneticPr fontId="1" type="noConversion"/>
  </si>
  <si>
    <t>0fbc</t>
    <phoneticPr fontId="1" type="noConversion"/>
  </si>
  <si>
    <t>0fb2</t>
    <phoneticPr fontId="1" type="noConversion"/>
  </si>
  <si>
    <t>0fa4</t>
    <phoneticPr fontId="1" type="noConversion"/>
  </si>
  <si>
    <t>0fa9</t>
    <phoneticPr fontId="1" type="noConversion"/>
  </si>
  <si>
    <t>0fae</t>
    <phoneticPr fontId="1" type="noConversion"/>
  </si>
  <si>
    <t>0fb3</t>
    <phoneticPr fontId="1" type="noConversion"/>
  </si>
  <si>
    <t>0fb4</t>
    <phoneticPr fontId="1" type="noConversion"/>
  </si>
  <si>
    <t>0fbb</t>
    <phoneticPr fontId="1" type="noConversion"/>
  </si>
  <si>
    <t>CL1-A-0</t>
    <phoneticPr fontId="1" type="noConversion"/>
  </si>
  <si>
    <t>CL3-A-0</t>
    <phoneticPr fontId="1" type="noConversion"/>
  </si>
  <si>
    <t>CL1-C-0</t>
    <phoneticPr fontId="1" type="noConversion"/>
  </si>
  <si>
    <t>CL3-C-0</t>
    <phoneticPr fontId="1" type="noConversion"/>
  </si>
  <si>
    <t>CL3-B-0</t>
    <phoneticPr fontId="1" type="noConversion"/>
  </si>
  <si>
    <t>CL1-D-0</t>
    <phoneticPr fontId="1" type="noConversion"/>
  </si>
  <si>
    <t>CL3-D-0</t>
    <phoneticPr fontId="1" type="noConversion"/>
  </si>
  <si>
    <t>CL2-A-0</t>
    <phoneticPr fontId="1" type="noConversion"/>
  </si>
  <si>
    <t>CL4-A-0</t>
    <phoneticPr fontId="1" type="noConversion"/>
  </si>
  <si>
    <t>CL2-C-0</t>
    <phoneticPr fontId="1" type="noConversion"/>
  </si>
  <si>
    <t>CL4-C-0</t>
    <phoneticPr fontId="1" type="noConversion"/>
  </si>
  <si>
    <t>CL2-B-0</t>
    <phoneticPr fontId="1" type="noConversion"/>
  </si>
  <si>
    <t>CL4-B-0</t>
    <phoneticPr fontId="1" type="noConversion"/>
  </si>
  <si>
    <t>CL2-D-0</t>
    <phoneticPr fontId="1" type="noConversion"/>
  </si>
  <si>
    <t>CL4-D-0</t>
    <phoneticPr fontId="1" type="noConversion"/>
  </si>
  <si>
    <t>Vmware</t>
    <phoneticPr fontId="1" type="noConversion"/>
  </si>
  <si>
    <t>DR 청산</t>
    <phoneticPr fontId="1" type="noConversion"/>
  </si>
  <si>
    <t>DR 유가</t>
    <phoneticPr fontId="1" type="noConversion"/>
  </si>
  <si>
    <t>HOSTNAME (53대)</t>
    <phoneticPr fontId="1" type="noConversion"/>
  </si>
  <si>
    <t>LUN ID (316개)</t>
    <phoneticPr fontId="1" type="noConversion"/>
  </si>
  <si>
    <t>DISK (316개)</t>
    <phoneticPr fontId="1" type="noConversion"/>
  </si>
  <si>
    <t>부산 DR VSP EXTURE+  전체 LUN 정보</t>
    <phoneticPr fontId="1" type="noConversion"/>
  </si>
  <si>
    <t>10.146.106.83naa.60060e8016622100000162210000104c</t>
    <phoneticPr fontId="1" type="noConversion"/>
  </si>
  <si>
    <t>DR 코스닥</t>
    <phoneticPr fontId="1" type="noConversion"/>
  </si>
  <si>
    <t>DR 채권</t>
    <phoneticPr fontId="1" type="noConversion"/>
  </si>
  <si>
    <t>DR 공통</t>
    <phoneticPr fontId="1" type="noConversion"/>
  </si>
  <si>
    <t>DR 관리</t>
    <phoneticPr fontId="1" type="noConversion"/>
  </si>
  <si>
    <t>부산 가상화 관리</t>
    <phoneticPr fontId="1" type="noConversion"/>
  </si>
  <si>
    <t>부산 가상화 Template</t>
    <phoneticPr fontId="1" type="noConversion"/>
  </si>
  <si>
    <t>DR 유가</t>
    <phoneticPr fontId="1" type="noConversion"/>
  </si>
  <si>
    <t>부산 가상화
관리/Template</t>
    <phoneticPr fontId="1" type="noConversion"/>
  </si>
  <si>
    <t>DR 유가</t>
    <phoneticPr fontId="1" type="noConversion"/>
  </si>
  <si>
    <t>부산가상화
관리/Template</t>
    <phoneticPr fontId="1" type="noConversion"/>
  </si>
  <si>
    <t>관리</t>
    <phoneticPr fontId="1" type="noConversion"/>
  </si>
  <si>
    <t>기존 VPS LDEV Address (346개)</t>
    <phoneticPr fontId="1" type="noConversion"/>
  </si>
  <si>
    <t>0510</t>
  </si>
  <si>
    <t>0581</t>
  </si>
  <si>
    <t>0582</t>
  </si>
  <si>
    <t>0583</t>
  </si>
  <si>
    <t>0584</t>
  </si>
  <si>
    <t>0585</t>
  </si>
  <si>
    <t>0586</t>
  </si>
  <si>
    <t>0587</t>
  </si>
  <si>
    <t>0588</t>
  </si>
  <si>
    <t>0FA0</t>
  </si>
  <si>
    <t>0FA1</t>
  </si>
  <si>
    <t>0FA2</t>
  </si>
  <si>
    <t>0FA3</t>
  </si>
  <si>
    <t>0FA4</t>
  </si>
  <si>
    <t>0FA5</t>
  </si>
  <si>
    <t>0FA6</t>
  </si>
  <si>
    <t>0FA7</t>
  </si>
  <si>
    <t>0FA8</t>
  </si>
  <si>
    <t>0FA9</t>
  </si>
  <si>
    <t>0FAA</t>
  </si>
  <si>
    <t>0FAB</t>
  </si>
  <si>
    <t>0FAC</t>
  </si>
  <si>
    <t>0FAD</t>
  </si>
  <si>
    <t>0FAE</t>
  </si>
  <si>
    <t>0FAF</t>
  </si>
  <si>
    <t>0FB0</t>
  </si>
  <si>
    <t>0FB1</t>
  </si>
  <si>
    <t>0FB2</t>
  </si>
  <si>
    <t>0FB3</t>
  </si>
  <si>
    <t>0FB4</t>
  </si>
  <si>
    <t>0FB5</t>
  </si>
  <si>
    <t>0FB6</t>
  </si>
  <si>
    <t>0FB7</t>
  </si>
  <si>
    <t>0FB8</t>
  </si>
  <si>
    <t>0FB9</t>
  </si>
  <si>
    <t>0FBA</t>
  </si>
  <si>
    <t>0FBB</t>
  </si>
  <si>
    <t>0FBC</t>
  </si>
  <si>
    <t>1A</t>
  </si>
  <si>
    <t>1A</t>
    <phoneticPr fontId="1" type="noConversion"/>
  </si>
  <si>
    <t>50:06:0e:80:12:32:9d:00</t>
    <phoneticPr fontId="1" type="noConversion"/>
  </si>
  <si>
    <t>50:06:0e:80:12:32:9d:20</t>
    <phoneticPr fontId="1" type="noConversion"/>
  </si>
  <si>
    <t>50:06:0e:80:12:32:9d:01</t>
    <phoneticPr fontId="1" type="noConversion"/>
  </si>
  <si>
    <t>50:06:0e:80:12:32:9d:02</t>
    <phoneticPr fontId="1" type="noConversion"/>
  </si>
  <si>
    <t>50:06:0e:80:12:32:9d:22</t>
    <phoneticPr fontId="1" type="noConversion"/>
  </si>
  <si>
    <t>50:06:0e:80:12:32:9d:03</t>
    <phoneticPr fontId="1" type="noConversion"/>
  </si>
  <si>
    <t>50:06:0e:80:12:32:9d:23</t>
    <phoneticPr fontId="1" type="noConversion"/>
  </si>
  <si>
    <t>50:06:0e:80:12:32:9d:10</t>
    <phoneticPr fontId="1" type="noConversion"/>
  </si>
  <si>
    <t>50:06:0e:80:12:32:9d:30</t>
    <phoneticPr fontId="1" type="noConversion"/>
  </si>
  <si>
    <t>50:06:0e:80:12:32:9d:11</t>
    <phoneticPr fontId="1" type="noConversion"/>
  </si>
  <si>
    <t>50:06:0e:80:12:32:9d:31</t>
    <phoneticPr fontId="1" type="noConversion"/>
  </si>
  <si>
    <t>50:06:0e:80:12:32:9d:12</t>
    <phoneticPr fontId="1" type="noConversion"/>
  </si>
  <si>
    <t>50:06:0e:80:12:32:9d:32</t>
    <phoneticPr fontId="1" type="noConversion"/>
  </si>
  <si>
    <t>50:06:0e:80:12:32:9d:13</t>
    <phoneticPr fontId="1" type="noConversion"/>
  </si>
  <si>
    <t>50:06:0e:80:12:32:9d:33</t>
    <phoneticPr fontId="1" type="noConversion"/>
  </si>
  <si>
    <t>G600 신규 Port</t>
    <phoneticPr fontId="1" type="noConversion"/>
  </si>
  <si>
    <t>G600 신규 포트</t>
    <phoneticPr fontId="1" type="noConversion"/>
  </si>
  <si>
    <t>WWN</t>
    <phoneticPr fontId="1" type="noConversion"/>
  </si>
  <si>
    <t>3A</t>
  </si>
  <si>
    <t>1B</t>
  </si>
  <si>
    <t>1C</t>
  </si>
  <si>
    <t>3C</t>
  </si>
  <si>
    <t>1D</t>
  </si>
  <si>
    <t>2A</t>
  </si>
  <si>
    <t>4A</t>
  </si>
  <si>
    <t>2B</t>
  </si>
  <si>
    <t>2C</t>
  </si>
  <si>
    <t>4C</t>
  </si>
  <si>
    <t>2D</t>
  </si>
  <si>
    <t>78 ea</t>
    <phoneticPr fontId="1" type="noConversion"/>
  </si>
  <si>
    <t>102ea</t>
    <phoneticPr fontId="1" type="noConversion"/>
  </si>
  <si>
    <t>임시</t>
    <phoneticPr fontId="1" type="noConversion"/>
  </si>
  <si>
    <t>50:06:0e:80:12:32:9d:21</t>
    <phoneticPr fontId="1" type="noConversion"/>
  </si>
  <si>
    <t>0fa0</t>
  </si>
  <si>
    <t>0fa1</t>
  </si>
  <si>
    <t>0fa2</t>
  </si>
  <si>
    <t>0fa3</t>
  </si>
  <si>
    <t>0fa4</t>
  </si>
  <si>
    <t>0fa5</t>
  </si>
  <si>
    <t>0fa6</t>
  </si>
  <si>
    <t>0fa7</t>
  </si>
  <si>
    <t>0fa8</t>
  </si>
  <si>
    <t>0fa9</t>
  </si>
  <si>
    <t>0faa</t>
  </si>
  <si>
    <t>0fab</t>
  </si>
  <si>
    <t>0fac</t>
  </si>
  <si>
    <t>0fad</t>
  </si>
  <si>
    <t>0fae</t>
  </si>
  <si>
    <t>0faf</t>
  </si>
  <si>
    <t>0fb0</t>
  </si>
  <si>
    <t>0fb1</t>
  </si>
  <si>
    <t>0fb2</t>
  </si>
  <si>
    <t>0fb3</t>
  </si>
  <si>
    <t>0fb4</t>
  </si>
  <si>
    <t>0fb5</t>
  </si>
  <si>
    <t>0fb6</t>
  </si>
  <si>
    <t>0fb7</t>
  </si>
  <si>
    <t>0fb8</t>
  </si>
  <si>
    <t>0fb9</t>
  </si>
  <si>
    <t>0fba</t>
  </si>
  <si>
    <t>0fbb</t>
  </si>
  <si>
    <t>0fbc</t>
  </si>
  <si>
    <t>0585</t>
    <phoneticPr fontId="1" type="noConversion"/>
  </si>
  <si>
    <t>0586</t>
    <phoneticPr fontId="1" type="noConversion"/>
  </si>
  <si>
    <t>110ea</t>
    <phoneticPr fontId="1" type="noConversion"/>
  </si>
  <si>
    <t>110</t>
    <phoneticPr fontId="1" type="noConversion"/>
  </si>
  <si>
    <t>NB-DR-RDMP-0FBB-PKCEUCMR</t>
  </si>
  <si>
    <t>NB-DR-RDMP-0FBC-PKCMSSMR</t>
  </si>
  <si>
    <t>NB-DR-PKFV-I0FB8</t>
    <phoneticPr fontId="1" type="noConversion"/>
  </si>
  <si>
    <t>NB-DR-PKFGD-0FB9-1</t>
    <phoneticPr fontId="1" type="noConversion"/>
  </si>
  <si>
    <t>NB-DR-PKFGD-0FBA-2</t>
    <phoneticPr fontId="1" type="noConversion"/>
  </si>
  <si>
    <t>pkmmsbkr3/pkmmsbkr4</t>
    <phoneticPr fontId="1" type="noConversion"/>
  </si>
  <si>
    <t>pkstsdbr1/pkstsdbr1_17.vmdk</t>
    <phoneticPr fontId="1" type="noConversion"/>
  </si>
  <si>
    <t>ㅇ</t>
    <phoneticPr fontId="1" type="noConversion"/>
  </si>
  <si>
    <t>관리</t>
    <phoneticPr fontId="1" type="noConversion"/>
  </si>
  <si>
    <t>as-is ID</t>
    <phoneticPr fontId="1" type="noConversion"/>
  </si>
  <si>
    <t>to-be LUN ID</t>
    <phoneticPr fontId="1" type="noConversion"/>
  </si>
  <si>
    <t>vmkfstools -z /vmfs/devices/disks/</t>
    <phoneticPr fontId="1" type="noConversion"/>
  </si>
  <si>
    <t>rdm 파일 삭제 command(중복제거 필요)</t>
    <phoneticPr fontId="1" type="noConversion"/>
  </si>
  <si>
    <t>가상화 관리</t>
    <phoneticPr fontId="1" type="noConversion"/>
  </si>
  <si>
    <t>rm -f /vmfs/volumes/NB-DR-RDMP-0FAE-PKBTSDBR/pkbtsdbr1/pkbtsdbr1.vmdk</t>
  </si>
  <si>
    <t>rm -f /vmfs/volumes/NB-DR-RDMP-0FAE-PKBTSDBR/pkbtsdbr1/pkbtsdbr1_1.vmdk</t>
  </si>
  <si>
    <t>rm -f /vmfs/volumes/NB-DR-RDMP-0FAE-PKBTSDBR/pkbtsdbr1/pkbtsdbr1_2.vmdk</t>
  </si>
  <si>
    <t>rm -f /vmfs/volumes/NB-DR-RDMP-0FAE-PKBTSDBR/pkbtsdbr1/pkbtsdbr1_14.vmdk</t>
  </si>
  <si>
    <t>rm -f /vmfs/volumes/NB-DR-RDMP-0FAE-PKBTSDBR/pkbtsdbr1/pkbtsdbr1_4.vmdk</t>
  </si>
  <si>
    <t>rm -f /vmfs/volumes/NB-DR-RDMP-0FAE-PKBTSDBR/pkbtsdbr1/pkbtsdbr1_5.vmdk</t>
  </si>
  <si>
    <t>rm -f /vmfs/volumes/NB-DR-RDMP-0FAE-PKBTSDBR/pkbtsdbr1/pkbtsdbr1_6.vmdk</t>
  </si>
  <si>
    <t>rm -f /vmfs/volumes/NB-DR-RDMP-0FAE-PKBTSDBR/pkbtsdbr1/pkbtsdbr1_15.vmdk</t>
  </si>
  <si>
    <t>rm -f /vmfs/volumes/NB-DR-RDMP-0FAE-PKBTSDBR/pkbtsdbr1/pkbtsdbr1_7.vmdk</t>
  </si>
  <si>
    <t>rm -f /vmfs/volumes/NB-DR-RDMP-0FAE-PKBTSDBR/pkbtsdbr1/pkbtsdbr1_16.vmdk</t>
  </si>
  <si>
    <t>rm -f /vmfs/volumes/NB-DR-RDMP-0FAE-PKBTSDBR/pkbtsdbr1/pkbtsdbr1_9.vmdk</t>
  </si>
  <si>
    <t>rm -f /vmfs/volumes/NB-DR-RDMP-0FAE-PKBTSDBR/pkbtsdbr1/pkbtsdbr1_10.vmdk</t>
  </si>
  <si>
    <t>rm -f /vmfs/volumes/NB-DR-RDMP-0FAE-PKBTSDBR/pkbtsdbr1/pkbtsdbr1_17.vmdk</t>
  </si>
  <si>
    <t>rm -f /vmfs/volumes/NB-DR-RDMP-0FAE-PKBTSDBR/pkbtsdbr1/pkbtsdbr1_11.vmdk</t>
  </si>
  <si>
    <t>rm -f /vmfs/volumes/NB-DR-RDMP-0FAE-PKBTSDBR/pkbtsdbr1/pkbtsdbr1_12.vmdk</t>
  </si>
  <si>
    <t>rm -f /vmfs/volumes/NB-DR-RDMP-0FAE-PKBTSDBR/pkbtsdbr1/pkbtsdbr1_13.vmdk</t>
  </si>
  <si>
    <t>rm -f /vmfs/volumes/NB-DR-RDMP-0FAD-PKBTSAPR/pkbtsapr1/pkbtsapr1.vmdk</t>
  </si>
  <si>
    <t>rm -f /vmfs/volumes/NB-DR-RDMP-0FAD-PKBTSAPR/pkbtsapr1/pkbtsapr1_1.vmdk</t>
  </si>
  <si>
    <t>rm -f /vmfs/volumes/NB-DR-RDMP-0FAD-PKBTSAPR/pkbtsapr1/pkbtsapr1_2.vmdk</t>
  </si>
  <si>
    <t>rm -f /vmfs/volumes/NB-DR-RDMP-0FAD-PKBTSAPR/pkbtsapr1/pkbtsapr1_3.vmdk</t>
  </si>
  <si>
    <t>rm -f /vmfs/volumes/NB-DR-RDMP-0FAD-PKBTSAPR/pkbtsapr1/pkbtsapr1_4.vmdk</t>
  </si>
  <si>
    <t>rm -f /vmfs/volumes/NB-DR-RDMP-0FAD-PKBTSAPR/pkbtsapr1/pkbtsapr1_5.vmdk</t>
  </si>
  <si>
    <t>rm -f /vmfs/volumes/NB-DR-RDMP-0FAD-PKBTSAPR/pkbtsapr1/pkbtsapr1_6.vmdk</t>
  </si>
  <si>
    <t>rm -f /vmfs/volumes/NB-DR-RDMP-0FAD-PKBTSAPR/pkbtsapr1/pkbtsapr1_7.vmdk</t>
  </si>
  <si>
    <t>rm -f /vmfs/volumes/NB-DR-RDMP-0FAD-PKBTSAPR/pkbtsapr1/pkbtsapr1_8.vmdk</t>
  </si>
  <si>
    <t>rm -f /vmfs/volumes/NB-DR-RDMP-0FAD-PKBTSAPR/pkbtsapr1/pkbtsapr1_9.vmdk</t>
  </si>
  <si>
    <t>rm -f /vmfs/volumes/NB-DR-RDMP-0FAD-PKBTSAPR/pkbtsapr1/pkbtsapr1_10.vmdk</t>
  </si>
  <si>
    <t>rm -f /vmfs/volumes/NB-DR-RDMP-0FAB-PKBTRAPR/pkbtrapr1/pkbtrapr1.vmdk</t>
  </si>
  <si>
    <t>rm -f /vmfs/volumes/NB-DR-RDMP-0FAB-PKBTRAPR/pkbtrapr1/pkbtrapr1_1.vmdk</t>
  </si>
  <si>
    <t>rm -f /vmfs/volumes/NB-DR-RDMP-0FAB-PKBTRAPR/pkbtrapr1/pkbtrapr1_2.vmdk</t>
  </si>
  <si>
    <t>rm -f /vmfs/volumes/NB-DR-RDMP-0FAB-PKBTRAPR/pkbtrapr1/pkbtrapr1_3.vmdk</t>
  </si>
  <si>
    <t>rm -f /vmfs/volumes/NB-DR-RDMP-0FAB-PKBTRAPR/pkbtrapr1/pkbtrapr1_4.vmdk</t>
  </si>
  <si>
    <t>rm -f /vmfs/volumes/NB-DR-RDMP-0FAB-PKBTRAPR/pkbtrapr1/pkbtrapr1_5.vmdk</t>
  </si>
  <si>
    <t>rm -f /vmfs/volumes/NB-DR-RDMP-0FAB-PKBTRAPR/pkbtrapr1/pkbtrapr1_6.vmdk</t>
  </si>
  <si>
    <t>rm -f /vmfs/volumes/NB-DR-RDMP-0FAB-PKBTRAPR/pkbtrapr1/pkbtrapr1_7.vmdk</t>
  </si>
  <si>
    <t>rm -f /vmfs/volumes/NB-DR-RDMP-0FAB-PKBTRAPR/pkbtrapr1/pkbtrapr1_8.vmdk</t>
  </si>
  <si>
    <t>rm -f /vmfs/volumes/NB-DR-RDMP-0FAC-PKBTRAPR/pkbtrapr3/pkbtrapr3.vmdk</t>
  </si>
  <si>
    <t>rm -f /vmfs/volumes/NB-DR-RDMP-0FAC-PKBTRAPR/pkbtrapr3/pkbtrapr3_1.vmdk</t>
  </si>
  <si>
    <t>rm -f /vmfs/volumes/NB-DR-RDMP-0FAC-PKBTRAPR/pkbtrapr3/pkbtrapr3_2.vmdk</t>
  </si>
  <si>
    <t>rm -f /vmfs/volumes/NB-DR-RDMP-0FAC-PKBTRAPR/pkbtrapr3/pkbtrapr3_3.vmdk</t>
  </si>
  <si>
    <t>rm -f /vmfs/volumes/NB-DR-RDMP-0FAC-PKBTRAPR/pkbtrapr3/pkbtrapr3_4.vmdk</t>
  </si>
  <si>
    <t>rm -f /vmfs/volumes/NB-DR-RDMP-0FAC-PKBTRAPR/pkbtrapr3/pkbtrapr3_5.vmdk</t>
  </si>
  <si>
    <t>rm -f /vmfs/volumes/NB-DR-RDMP-0FAC-PKBTRAPR/pkbtrapr3/pkbtrapr3_6.vmdk</t>
  </si>
  <si>
    <t>rm -f /vmfs/volumes/NB-DR-RDMP-0FAC-PKBTRAPR/pkbtrapr3/pkbtrapr3_7.vmdk</t>
  </si>
  <si>
    <t>rm -f /vmfs/volumes/NB-DR-RDMP-0FAC-PKBTRAPR/pkbtrapr3/pkbtrapr3_8.vmdk</t>
  </si>
  <si>
    <t>rm -f /vmfs/volumes/NB-DR-RDMP-0FAC-PKBTRAPR/pkbtrapr3/pkbtrapr3_9.vmdk</t>
  </si>
  <si>
    <t>rm -f /vmfs/volumes/NB-DR-RDMP-0FAC-PKBTRAPR/pkbtrapr3/pkbtrapr3_10.vmdk</t>
  </si>
  <si>
    <t>rm -f /vmfs/volumes/NB-DR-RDMP-0FAA-PKBCHAPR/pkbchapr1/pkbchapr1.vmdk</t>
  </si>
  <si>
    <t>rm -f /vmfs/volumes/NB-DR-RDMP-0FAA-PKBCHAPR/pkbchapr1/pkbchapr1_1.vmdk</t>
  </si>
  <si>
    <t>rm -f /vmfs/volumes/NB-DR-RDMP-0FAA-PKBCHAPR/pkbchapr1/pkbchapr1_2.vmdk</t>
  </si>
  <si>
    <t>rm -f /vmfs/volumes/NB-DR-RDMP-0FAA-PKBCHAPR/pkbchapr1/pkbchapr1_3.vmdk</t>
  </si>
  <si>
    <t>rm -f /vmfs/volumes/NB-DR-RDMP-0FAA-PKBCHAPR/pkbchapr1/pkbchapr1_4.vmdk</t>
  </si>
  <si>
    <t>rm -f /vmfs/volumes/NB-DR-RDMP-0FAA-PKBCHAPR/pkbchapr1/pkbchapr1_5.vmdk</t>
  </si>
  <si>
    <t>rm -f /vmfs/volumes/NB-DR-RDMP-0FAA-PKBCHAPR/pkbchapr1/pkbchapr1_6.vmdk</t>
  </si>
  <si>
    <t>rm -f /vmfs/volumes/NB-DR-RDMP-0FAE-PKBTSDBR/pkbtsdbr2/pkbtsdbr2.vmdk</t>
  </si>
  <si>
    <t>rm -f /vmfs/volumes/NB-DR-RDMP-0FAE-PKBTSDBR/pkbtsdbr2/pkbtsdbr2_1.vmdk</t>
  </si>
  <si>
    <t>rm -f /vmfs/volumes/NB-DR-RDMP-0FAD-PKBTSAPR/pkbtsapr3/pkbtsapr3.vmdk</t>
  </si>
  <si>
    <t>rm -f /vmfs/volumes/NB-DR-RDMP-0FAD-PKBTSAPR/pkbtsapr3/pkbtsapr3_1.vmdk</t>
  </si>
  <si>
    <t>rm -f /vmfs/volumes/NB-DR-RDMP-0FAA-PKBCHAPR/pkbchapr3/pkbchapr3.vmdk</t>
  </si>
  <si>
    <t>rm -f /vmfs/volumes/NB-DR-RDMP-0FAA-PKBCHAPR/pkbchapr3/pkbchapr3_1.vmdk</t>
  </si>
  <si>
    <t>rm -f /vmfs/volumes/NB-DR-RDMP-0FAD-PKBTSAPR/pkbtsapr2/pkbtsapr2.vmdk</t>
  </si>
  <si>
    <t>rm -f /vmfs/volumes/NB-DR-RDMP-0FAD-PKBTSAPR/pkbtsapr2/pkbtsapr2_1.vmdk</t>
  </si>
  <si>
    <t>rm -f /vmfs/volumes/NB-DR-RDMP-0FAC-PKBTRAPR/pkbtrapr4/pkbtrapr4.vmdk</t>
  </si>
  <si>
    <t>rm -f /vmfs/volumes/NB-DR-RDMP-0FAC-PKBTRAPR/pkbtrapr4/pkbtrapr4_1.vmdk</t>
  </si>
  <si>
    <t>rm -f /vmfs/volumes/NB-DR-RDMP-0FAB-PKBTRAPR/pkbtrapr2/pkbtrapr2.vmdk</t>
  </si>
  <si>
    <t>rm -f /vmfs/volumes/NB-DR-RDMP-0FAB-PKBTRAPR/pkbtrapr2/pkbtrapr2_1.vmdk</t>
  </si>
  <si>
    <t>rm -f /vmfs/volumes/NB-DR-RDMP-0FAA-PKBCHAPR/pkbchapr2/pkbchapr2.vmdk</t>
  </si>
  <si>
    <t>rm -f /vmfs/volumes/NB-DR-RDMP-0FAA-PKBCHAPR/pkbchapr2/pkbchapr2_1.vmdk</t>
  </si>
  <si>
    <t>rm -f /vmfs/volumes/NB-DR-RDMP-0FBB-PKCEUCMR/pkceucmr1/pkceucmr1.vmdk</t>
  </si>
  <si>
    <t>rm -f /vmfs/volumes/NB-DR-RDMP-0FBB-PKCEUCMR/pkceucmr1/pkceucmr1_1.vmdk</t>
  </si>
  <si>
    <t>rm -f /vmfs/volumes/NB-DR-RDMP-0FBB-PKCEUCMR/pkceucmr1/pkceucmr1_2.vmdk</t>
  </si>
  <si>
    <t>rm -f /vmfs/volumes/NB-DR-RDMP-0FBB-PKCEUCMR/pkceucmr1/pkceucmr1_3.vmdk</t>
  </si>
  <si>
    <t>rm -f /vmfs/volumes/NB-DR-RDMP-0FBB-PKCEUCMR/pkceucmr1/pkceucmr1_4.vmdk</t>
  </si>
  <si>
    <t>rm -f /vmfs/volumes/NB-DR-RDMP-0FBB-PKCEUCMR/pkceucmr1/pkceucmr1_5.vmdk</t>
  </si>
  <si>
    <t>rm -f /vmfs/volumes/NB-DR-RDMP-0FBB-PKCEUCMR/pkceucmr1/pkceucmr1_6.vmdk</t>
  </si>
  <si>
    <t>rm -f /vmfs/volumes/NB-DR-RDMP-0FBB-PKCEUCMR/pkceucmr1/pkceucmr1_7.vmdk</t>
  </si>
  <si>
    <t>rm -f /vmfs/volumes/NB-DR-RDMP-0FBB-PKCEUCMR/pkceucmr1/pkceucmr1_8.vmdk</t>
  </si>
  <si>
    <t>rm -f /vmfs/volumes/NB-DR-RDMP-0FBB-PKCEUCMR/pkceucmr1/pkceucmr1_9.vmdk</t>
  </si>
  <si>
    <t>rm -f /vmfs/volumes/NB-DR-RDMP-0FBB-PKCEUCMR/pkceucmr1/pkceucmr1_10.vmdk</t>
  </si>
  <si>
    <t>rm -f /vmfs/volumes/NB-DR-RDMP-0FB0-PKCEUAPR/pkceuapr1/pkceuapr1.vmdk</t>
  </si>
  <si>
    <t>rm -f /vmfs/volumes/NB-DR-RDMP-0FB0-PKCEUAPR/pkceuapr1/pkceuapr1_1.vmdk</t>
  </si>
  <si>
    <t>rm -f /vmfs/volumes/NB-DR-RDMP-0FB0-PKCEUAPR/pkceuapr1/pkceuapr1_2.vmdk</t>
  </si>
  <si>
    <t>rm -f /vmfs/volumes/NB-DR-RDMP-0FB0-PKCEUAPR/pkceuapr1/pkceuapr1_3.vmdk</t>
  </si>
  <si>
    <t>rm -f /vmfs/volumes/NB-DR-RDMP-0FB0-PKCEUAPR/pkceuapr1/pkceuapr1_4.vmdk</t>
  </si>
  <si>
    <t>rm -f /vmfs/volumes/NB-DR-RDMP-0FB0-PKCEUAPR/pkceuapr1/pkceuapr1_5.vmdk</t>
  </si>
  <si>
    <t>rm -f /vmfs/volumes/NB-DR-RDMP-0FB0-PKCEUAPR/pkceuapr1/pkceuapr1_6.vmdk</t>
  </si>
  <si>
    <t>rm -f /vmfs/volumes/NB-DR-RDMP-0FB0-PKCEUAPR/pkceuapr1/pkceuapr1_7.vmdk</t>
  </si>
  <si>
    <t>rm -f /vmfs/volumes/NB-DR-RDMP-0FB0-PKCEUAPR/pkceuapr1/pkceuapr1_8.vmdk</t>
  </si>
  <si>
    <t>rm -f /vmfs/volumes/NB-DR-RDMP-0FB0-PKCEUAPR/pkceuapr1/pkceuapr1_9.vmdk</t>
  </si>
  <si>
    <t>rm -f /vmfs/volumes/NB-DR-RDMP-0FB0-PKCEUAPR/pkceuapr1/pkceuapr1_10.vmdk</t>
  </si>
  <si>
    <t>rm -f /vmfs/volumes/NB-DR-RDMP-0FB2-PKCRDAPR/pkcrdapr1/pkcrdapr1.vmdk</t>
  </si>
  <si>
    <t>rm -f /vmfs/volumes/NB-DR-RDMP-0FB2-PKCRDAPR/pkcrdapr1/pkcrdapr1_1.vmdk</t>
  </si>
  <si>
    <t>rm -f /vmfs/volumes/NB-DR-RDMP-0FB2-PKCRDAPR/pkcrdapr1/pkcrdapr1_2.vmdk</t>
  </si>
  <si>
    <t>rm -f /vmfs/volumes/NB-DR-RDMP-0FB2-PKCRDAPR/pkcrdapr1/pkcrdapr1_3.vmdk</t>
  </si>
  <si>
    <t>rm -f /vmfs/volumes/NB-DR-RDMP-0FB2-PKCRDAPR/pkcrdapr1/pkcrdapr1_4.vmdk</t>
  </si>
  <si>
    <t>rm -f /vmfs/volumes/NB-DR-RDMP-0FB2-PKCRDAPR/pkcrdapr1/pkcrdapr1_5.vmdk</t>
  </si>
  <si>
    <t>rm -f /vmfs/volumes/NB-DR-RDMP-0FB2-PKCRDAPR/pkcrdapr1/pkcrdapr1_6.vmdk</t>
  </si>
  <si>
    <t>rm -f /vmfs/volumes/NB-DR-RDMP-0FB2-PKCRDAPR/pkcrdapr1/pkcrdapr1_7.vmdk</t>
  </si>
  <si>
    <t>rm -f /vmfs/volumes/NB-DR-RDMP-0FB2-PKCRDAPR/pkcrdapr1/pkcrdapr1_8.vmdk</t>
  </si>
  <si>
    <t>rm -f /vmfs/volumes/NB-DR-RDMP-0FB2-PKCRDAPR/pkcrdapr1/pkcrdapr1_9.vmdk</t>
  </si>
  <si>
    <t>rm -f /vmfs/volumes/NB-DR-RDMP-0FB2-PKCRDAPR/pkcrdapr1/pkcrdapr1_10.vmdk</t>
  </si>
  <si>
    <t>rm -f /vmfs/volumes/NB-DR-RDMP-0FB1-PKCIUAPR/pkciuapr1/pkciuapr1.vmdk</t>
  </si>
  <si>
    <t>rm -f /vmfs/volumes/NB-DR-RDMP-0FB1-PKCIUAPR/pkciuapr1/pkciuapr1_1.vmdk</t>
  </si>
  <si>
    <t>rm -f /vmfs/volumes/NB-DR-RDMP-0FB1-PKCIUAPR/pkciuapr1/pkciuapr1_2.vmdk</t>
  </si>
  <si>
    <t>rm -f /vmfs/volumes/NB-DR-RDMP-0FB1-PKCIUAPR/pkciuapr1/pkciuapr1_3.vmdk</t>
  </si>
  <si>
    <t>rm -f /vmfs/volumes/NB-DR-RDMP-0FB1-PKCIUAPR/pkciuapr1/pkciuapr1_4.vmdk</t>
  </si>
  <si>
    <t>rm -f /vmfs/volumes/NB-DR-RDMP-0FB1-PKCIUAPR/pkciuapr1/pkciuapr1_11.vmdk</t>
  </si>
  <si>
    <t>rm -f /vmfs/volumes/NB-DR-RDMP-0FB1-PKCIUAPR/pkciuapr1/pkciuapr1_5.vmdk</t>
  </si>
  <si>
    <t>rm -f /vmfs/volumes/NB-DR-RDMP-0FB1-PKCIUAPR/pkciuapr1/pkciuapr1_6.vmdk</t>
  </si>
  <si>
    <t>rm -f /vmfs/volumes/NB-DR-RDMP-0FB1-PKCIUAPR/pkciuapr1/pkciuapr1_7.vmdk</t>
  </si>
  <si>
    <t>rm -f /vmfs/volumes/NB-DR-RDMP-0FB1-PKCIUAPR/pkciuapr1/pkciuapr1_8.vmdk</t>
  </si>
  <si>
    <t>rm -f /vmfs/volumes/NB-DR-RDMP-0FB1-PKCIUAPR/pkciuapr1/pkciuapr1_9.vmdk</t>
  </si>
  <si>
    <t>rm -f /vmfs/volumes/NB-DR-RDMP-0FB1-PKCIUAPR/pkciuapr1/pkciuapr1_10.vmdk</t>
  </si>
  <si>
    <t>rm -f /vmfs/volumes/NB-DR-RDMP-0FB4-PKCRDDBR/pkcrddbr2/pkcrddbr2.vmdk</t>
  </si>
  <si>
    <t>rm -f /vmfs/volumes/NB-DR-RDMP-0FB4-PKCRDDBR/pkcrddbr2/pkcrddbr2_1.vmdk</t>
  </si>
  <si>
    <t>rm -f /vmfs/volumes/NB-DR-RDMP-0FB4-PKCRDDBR/pkcrddbr1/pkcrddbr1_2.vmdk</t>
  </si>
  <si>
    <t>rm -f /vmfs/volumes/NB-DR-RDMP-0FB4-PKCRDDBR/pkcrddbr1/pkcrddbr1_14.vmdk</t>
  </si>
  <si>
    <t>rm -f /vmfs/volumes/NB-DR-RDMP-0FB4-PKCRDDBR/pkcrddbr1/pkcrddbr1_4.vmdk</t>
  </si>
  <si>
    <t>rm -f /vmfs/volumes/NB-DR-RDMP-0FB4-PKCRDDBR/pkcrddbr1/pkcrddbr1_5.vmdk</t>
  </si>
  <si>
    <t>rm -f /vmfs/volumes/NB-DR-RDMP-0FB4-PKCRDDBR/pkcrddbr1/pkcrddbr1_6.vmdk</t>
  </si>
  <si>
    <t>rm -f /vmfs/volumes/NB-DR-RDMP-0FB4-PKCRDDBR/pkcrddbr1/pkcrddbr1_15.vmdk</t>
  </si>
  <si>
    <t>rm -f /vmfs/volumes/NB-DR-RDMP-0FB4-PKCRDDBR/pkcrddbr1/pkcrddbr1_7.vmdk</t>
  </si>
  <si>
    <t>rm -f /vmfs/volumes/NB-DR-RDMP-0FB4-PKCRDDBR/pkcrddbr1/pkcrddbr1_16.vmdk</t>
  </si>
  <si>
    <t>rm -f /vmfs/volumes/NB-DR-RDMP-0FB4-PKCRDDBR/pkcrddbr1/pkcrddbr1_9.vmdk</t>
  </si>
  <si>
    <t>rm -f /vmfs/volumes/NB-DR-RDMP-0FB4-PKCRDDBR/pkcrddbr1/pkcrddbr1_10.vmdk</t>
  </si>
  <si>
    <t>rm -f /vmfs/volumes/NB-DR-RDMP-0FB4-PKCRDDBR/pkcrddbr1/pkcrddbr1_17.vmdk</t>
  </si>
  <si>
    <t>rm -f /vmfs/volumes/NB-DR-RDMP-0FB4-PKCRDDBR/pkcrddbr1/pkcrddbr1_11.vmdk</t>
  </si>
  <si>
    <t>rm -f /vmfs/volumes/NB-DR-RDMP-0FB4-PKCRDDBR/pkcrddbr1/pkcrddbr1_12.vmdk</t>
  </si>
  <si>
    <t>rm -f /vmfs/volumes/NB-DR-RDMP-0FB4-PKCRDDBR/pkcrddbr1/pkcrddbr1_13.vmdk</t>
  </si>
  <si>
    <t>rm -f /vmfs/volumes/NB-DR-RDMP-0FBB-PKCEUCMR/pkceucmr2/pkceucmr2.vmdk</t>
  </si>
  <si>
    <t>rm -f /vmfs/volumes/NB-DR-RDMP-0FBB-PKCEUCMR/pkceucmr2/pkceucmr2_1.vmdk</t>
  </si>
  <si>
    <t>rm -f /vmfs/volumes/NB-DR-RDMP-0FB0-PKCEUAPR/pkceuapr2/pkceuapr2.vmdk</t>
  </si>
  <si>
    <t>rm -f /vmfs/volumes/NB-DR-RDMP-0FB0-PKCEUAPR/pkceuapr2/pkceuapr2_1.vmdk</t>
  </si>
  <si>
    <t>rm -f /vmfs/volumes/NB-DR-RDMP-0FB2-PKCRDAPR/pkcrdapr2/pkcrdapr2.vmdk</t>
  </si>
  <si>
    <t>rm -f /vmfs/volumes/NB-DR-RDMP-0FB2-PKCRDAPR/pkcrdapr2/pkcrdapr2_1.vmdk</t>
  </si>
  <si>
    <t>rm -f /vmfs/volumes/NB-DR-RDMP-0FB1-PKCIUAPR/pkciuapr2/pkciuapr2.vmdk</t>
  </si>
  <si>
    <t>rm -f /vmfs/volumes/NB-DR-RDMP-0FB1-PKCIUAPR/pkciuapr2/pkciuapr2_1.vmdk</t>
  </si>
  <si>
    <t>rm -f /vmfs/volumes/NB-DR-RDMP-0FB3-PKCBNAPR/pkcbnapr2/pkcbnapr2.vmdk</t>
  </si>
  <si>
    <t>rm -f /vmfs/volumes/NB-DR-RDMP-0FB3-PKCBNAPR/pkcbnapr2/pkcbnapr2_1.vmdk</t>
  </si>
  <si>
    <t>rm -f /vmfs/volumes/NB-DR-RDMP-0FB3-PKCBNAPR/pkcbnapr1/pkcbnapr1_2.vmdk</t>
  </si>
  <si>
    <t>rm -f /vmfs/volumes/NB-DR-RDMP-0FB3-PKCBNAPR/pkcbnapr1/pkcbnapr1_3.vmdk</t>
  </si>
  <si>
    <t>rm -f /vmfs/volumes/NB-DR-RDMP-0FB3-PKCBNAPR/pkcbnapr1/pkcbnapr1_4.vmdk</t>
  </si>
  <si>
    <t>rm -f /vmfs/volumes/NB-DR-RDMP-0FB3-PKCBNAPR/pkcbnapr1/pkcbnapr1_5.vmdk</t>
  </si>
  <si>
    <t>rm -f /vmfs/volumes/NB-DR-RDMP-0FB3-PKCBNAPR/pkcbnapr1/pkcbnapr1_6.vmdk</t>
  </si>
  <si>
    <t>rm -f /vmfs/volumes/NB-DR-RDMP-0FB3-PKCBNAPR/pkcbnapr1/pkcbnapr1_7.vmdk</t>
  </si>
  <si>
    <t>rm -f /vmfs/volumes/NB-DR-RDMP-0FB3-PKCBNAPR/pkcbnapr1/pkcbnapr1_8.vmdk</t>
  </si>
  <si>
    <t>rm -f /vmfs/volumes/NB-DR-RDMP-0FB3-PKCBNAPR/pkcbnapr1/pkcbnapr1_9.vmdk</t>
  </si>
  <si>
    <t>rm -f /vmfs/volumes/NB-DR-RDMP-0FB3-PKCBNAPR/pkcbnapr1/pkcbnapr1_10.vmdk</t>
  </si>
  <si>
    <t>rm -f /vmfs/volumes/NB-DR-RDMP-0FAF-PKCSCAPR/pkcscapr2/pkcscapr2.vmdk</t>
  </si>
  <si>
    <t>rm -f /vmfs/volumes/NB-DR-RDMP-0FAF-PKCSCAPR/pkcscapr2/pkcscapr2_1.vmdk</t>
  </si>
  <si>
    <t>rm -f /vmfs/volumes/NB-DR-RDMP-0FAF-PKCSCAPR/pkcscapr1/pkcscapr1_2.vmdk</t>
  </si>
  <si>
    <t>rm -f /vmfs/volumes/NB-DR-RDMP-0FAF-PKCSCAPR/pkcscapr1/pkcscapr1_3.vmdk</t>
  </si>
  <si>
    <t>rm -f /vmfs/volumes/NB-DR-RDMP-0FAF-PKCSCAPR/pkcscapr1/pkcscapr1_4.vmdk</t>
  </si>
  <si>
    <t>rm -f /vmfs/volumes/NB-DR-RDMP-0FAF-PKCSCAPR/pkcscapr1/pkcscapr1_5.vmdk</t>
  </si>
  <si>
    <t>rm -f /vmfs/volumes/NB-DR-RDMP-0FAF-PKCSCAPR/pkcscapr1/pkcscapr1_6.vmdk</t>
  </si>
  <si>
    <t>rm -f /vmfs/volumes/NB-DR-RDMP-0FAF-PKCSCAPR/pkcscapr1/pkcscapr1_7.vmdk</t>
  </si>
  <si>
    <t>rm -f /vmfs/volumes/NB-DR-RDMP-0FAF-PKCSCAPR/pkcscapr1/pkcscapr1_8.vmdk</t>
  </si>
  <si>
    <t>rm -f /vmfs/volumes/NB-DR-RDMP-0FB3-PKCBNAPR/pkcbnapr1/pkcbnapr1.vmdk</t>
  </si>
  <si>
    <t>rm -f /vmfs/volumes/NB-DR-RDMP-0FB3-PKCBNAPR/pkcbnapr1/pkcbnapr1_1.vmdk</t>
  </si>
  <si>
    <t>rm -f /vmfs/volumes/NB-DR-RDMP-0FAF-PKCSCAPR/pkcscapr1/pkcscapr1.vmdk</t>
  </si>
  <si>
    <t>rm -f /vmfs/volumes/NB-DR-RDMP-0FAF-PKCSCAPR/pkcscapr1/pkcscapr1_1.vmdk</t>
  </si>
  <si>
    <t>rm -f /vmfs/volumes/NB-DR-RDMP-0FB4-PKCRDDBR/pkcrddbr1/pkcrddbr1.vmdk</t>
  </si>
  <si>
    <t>rm -f /vmfs/volumes/NB-DR-RDMP-0FB4-PKCRDDBR/pkcrddbr1/pkcrddbr1_1.vmdk</t>
  </si>
  <si>
    <t>rm -f /vmfs/volumes/NB-DR-RDMP-0FBC-PKCMSSMR/pkcmssmr2/pkcmssmr2.vmdk</t>
  </si>
  <si>
    <t>rm -f /vmfs/volumes/NB-DR-RDMP-0FB5-PKFMSBKR/pkfmsbkr1/pkfmsbkr1.vmdk</t>
  </si>
  <si>
    <t>rm -f /vmfs/volumes/NB-DR-RDMP-0FB6-PKFMSBKR/pkfmsbkr1/pkfmsbkr1.vmdk</t>
  </si>
  <si>
    <t>rm -f /vmfs/volumes/NB-DR-RDMP-0FB6-PKFMSBKR/pkfmsbkr1/pkfmsbkr1_1.vmdk</t>
  </si>
  <si>
    <t>rm -f /vmfs/volumes/NB-DR-RDMP-0FB6-PKFMSBKR/pkfmsbkr1/pkfmsbkr1_2.vmdk</t>
  </si>
  <si>
    <t>rm -f /vmfs/volumes/NB-DR-RDMP-0FB5-PKFMSBKR/pkfmsbkr1/pkfmsbkr1_1.vmdk</t>
  </si>
  <si>
    <t>rm -f /vmfs/volumes/NB-DR-RDMP-0FB6-PKFMSBKR/pkfmsbkr1/pkfmsbkr1_3.vmdk</t>
  </si>
  <si>
    <t>rm -f /vmfs/volumes/NB-DR-RDMP-0FB6-PKFMSBKR/pkfmsbkr1/pkfmsbkr1_4.vmdk</t>
  </si>
  <si>
    <t>rm -f /vmfs/volumes/NB-DR-RDMP-0FB6-PKFMSBKR/pkfmsbkr1/pkfmsbkr1_5.vmdk</t>
  </si>
  <si>
    <t>rm -f /vmfs/volumes/NB-DR-RDMP-0FB5-PKFMSBKR/pkfmsbkr1/pkfmsbkr1_2.vmdk</t>
  </si>
  <si>
    <t>rm -f /vmfs/volumes/NB-DR-RDMP-0FB5-PKFMSBKR/pkfmsbkr1/pkfmsbkr1_3.vmdk</t>
  </si>
  <si>
    <t>rm -f /vmfs/volumes/NB-DR-RDMP-0FB5-PKFMSBKR/pkfmsbkr1/pkfmsbkr1_4.vmdk</t>
  </si>
  <si>
    <t>rm -f /vmfs/volumes/NB-DR-RDMP-0FA5-PKQCHAPR/pkqchapr3/pkqchapr3.vmdk</t>
  </si>
  <si>
    <t>rm -f /vmfs/volumes/NB-DR-RDMP-0FA5-PKQCHAPR/pkqchapr3/pkqchapr3_1.vmdk</t>
  </si>
  <si>
    <t>rm -f /vmfs/volumes/NB-DR-RDMP-0FA5-PKQCHAPR/pkqchapr1/pkqchapr1_2.vmdk</t>
  </si>
  <si>
    <t>rm -f /vmfs/volumes/NB-DR-RDMP-0FA5-PKQCHAPR/pkqchapr1/pkqchapr1_3.vmdk</t>
  </si>
  <si>
    <t>rm -f /vmfs/volumes/NB-DR-RDMP-0FA5-PKQCHAPR/pkqchapr1/pkqchapr1_4.vmdk</t>
  </si>
  <si>
    <t>rm -f /vmfs/volumes/NB-DR-RDMP-0FA5-PKQCHAPR/pkqchapr1/pkqchapr1_5.vmdk</t>
  </si>
  <si>
    <t>rm -f /vmfs/volumes/NB-DR-RDMP-0FA5-PKQCHAPR/pkqchapr1/pkqchapr1_6.vmdk</t>
  </si>
  <si>
    <t>rm -f /vmfs/volumes/NB-DR-RDMP-0FA8-PKQTSAPR/pkqtsapr1/pkqtsapr1.vmdk</t>
  </si>
  <si>
    <t>rm -f /vmfs/volumes/NB-DR-RDMP-0FA8-PKQTSAPR/pkqtsapr1/pkqtsapr1_1.vmdk</t>
  </si>
  <si>
    <t>rm -f /vmfs/volumes/NB-DR-RDMP-0FA8-PKQTSAPR/pkqtsapr1/pkqtsapr1_2.vmdk</t>
  </si>
  <si>
    <t>rm -f /vmfs/volumes/NB-DR-RDMP-0FA8-PKQTSAPR/pkqtsapr1/pkqtsapr1_3.vmdk</t>
  </si>
  <si>
    <t>rm -f /vmfs/volumes/NB-DR-RDMP-0FA8-PKQTSAPR/pkqtsapr1/pkqtsapr1_4.vmdk</t>
  </si>
  <si>
    <t>rm -f /vmfs/volumes/NB-DR-RDMP-0FA8-PKQTSAPR/pkqtsapr1/pkqtsapr1_5.vmdk</t>
  </si>
  <si>
    <t>rm -f /vmfs/volumes/NB-DR-RDMP-0FA8-PKQTSAPR/pkqtsapr1/pkqtsapr1_6.vmdk</t>
  </si>
  <si>
    <t>rm -f /vmfs/volumes/NB-DR-RDMP-0FA8-PKQTSAPR/pkqtsapr1/pkqtsapr1_7.vmdk</t>
  </si>
  <si>
    <t>rm -f /vmfs/volumes/NB-DR-RDMP-0FA8-PKQTSAPR/pkqtsapr1/pkqtsapr1_8.vmdk</t>
  </si>
  <si>
    <t>rm -f /vmfs/volumes/NB-DR-RDMP-0FA8-PKQTSAPR/pkqtsapr1/pkqtsapr1_9.vmdk</t>
  </si>
  <si>
    <t>rm -f /vmfs/volumes/NB-DR-RDMP-0FA8-PKQTSAPR/pkqtsapr1/pkqtsapr1_10.vmdk</t>
  </si>
  <si>
    <t>rm -f /vmfs/volumes/NB-DR-RDMP-0FA6-PKQTRAPR/pkqtrapr1/pkqtrapr1.vmdk</t>
  </si>
  <si>
    <t>rm -f /vmfs/volumes/NB-DR-RDMP-0FA6-PKQTRAPR/pkqtrapr1/pkqtrapr1_1.vmdk</t>
  </si>
  <si>
    <t>rm -f /vmfs/volumes/NB-DR-RDMP-0FA6-PKQTRAPR/pkqtrapr1/pkqtrapr1_2.vmdk</t>
  </si>
  <si>
    <t>rm -f /vmfs/volumes/NB-DR-RDMP-0FA6-PKQTRAPR/pkqtrapr1/pkqtrapr1_3.vmdk</t>
  </si>
  <si>
    <t>rm -f /vmfs/volumes/NB-DR-RDMP-0FA6-PKQTRAPR/pkqtrapr1/pkqtrapr1_4.vmdk</t>
  </si>
  <si>
    <t>rm -f /vmfs/volumes/NB-DR-RDMP-0FA6-PKQTRAPR/pkqtrapr1/pkqtrapr1_5.vmdk</t>
  </si>
  <si>
    <t>rm -f /vmfs/volumes/NB-DR-RDMP-0FA6-PKQTRAPR/pkqtrapr1/pkqtrapr1_6.vmdk</t>
  </si>
  <si>
    <t>rm -f /vmfs/volumes/NB-DR-RDMP-0FA6-PKQTRAPR/pkqtrapr1/pkqtrapr1_7.vmdk</t>
  </si>
  <si>
    <t>rm -f /vmfs/volumes/NB-DR-RDMP-0FA6-PKQTRAPR/pkqtrapr1/pkqtrapr1_8.vmdk</t>
  </si>
  <si>
    <t>rm -f /vmfs/volumes/NB-DR-RDMP-0FA7-PKQTRAPR/pkqtrapr3/pkqtrapr3.vmdk</t>
  </si>
  <si>
    <t>rm -f /vmfs/volumes/NB-DR-RDMP-0FA7-PKQTRAPR/pkqtrapr3/pkqtrapr3_1.vmdk</t>
  </si>
  <si>
    <t>rm -f /vmfs/volumes/NB-DR-RDMP-0FA7-PKQTRAPR/pkqtrapr3/pkqtrapr3_2.vmdk</t>
  </si>
  <si>
    <t>rm -f /vmfs/volumes/NB-DR-RDMP-0FA7-PKQTRAPR/pkqtrapr3/pkqtrapr3_3.vmdk</t>
  </si>
  <si>
    <t>rm -f /vmfs/volumes/NB-DR-RDMP-0FA7-PKQTRAPR/pkqtrapr3/pkqtrapr3_4.vmdk</t>
  </si>
  <si>
    <t>rm -f /vmfs/volumes/NB-DR-RDMP-0FA7-PKQTRAPR/pkqtrapr3/pkqtrapr3_5.vmdk</t>
  </si>
  <si>
    <t>rm -f /vmfs/volumes/NB-DR-RDMP-0FA7-PKQTRAPR/pkqtrapr3/pkqtrapr3_6.vmdk</t>
  </si>
  <si>
    <t>rm -f /vmfs/volumes/NB-DR-RDMP-0FA7-PKQTRAPR/pkqtrapr3/pkqtrapr3_7.vmdk</t>
  </si>
  <si>
    <t>rm -f /vmfs/volumes/NB-DR-RDMP-0FA7-PKQTRAPR/pkqtrapr3/pkqtrapr3_8.vmdk</t>
  </si>
  <si>
    <t>rm -f /vmfs/volumes/NB-DR-RDMP-0FA7-PKQTRAPR/pkqtrapr3/pkqtrapr3_9.vmdk</t>
  </si>
  <si>
    <t>rm -f /vmfs/volumes/NB-DR-RDMP-0FA7-PKQTRAPR/pkqtrapr3/pkqtrapr3_10.vmdk</t>
  </si>
  <si>
    <t>rm -f /vmfs/volumes/NB-DR-RDMP-0FA9-PKQTSDBR/pkqtsdbr2/pkqtsdbr2.vmdk</t>
  </si>
  <si>
    <t>rm -f /vmfs/volumes/NB-DR-RDMP-0FA9-PKQTSDBR/pkqtsdbr2/pkqtsdbr2_1.vmdk</t>
  </si>
  <si>
    <t>rm -f /vmfs/volumes/NB-DR-RDMP-0FA9-PKQTSDBR/pkqtsdbr1/pkqtsdbr1_2.vmdk</t>
  </si>
  <si>
    <t>rm -f /vmfs/volumes/NB-DR-RDMP-0FA9-PKQTSDBR/pkqtsdbr1/pkqtsdbr1_14.vmdk</t>
  </si>
  <si>
    <t>rm -f /vmfs/volumes/NB-DR-RDMP-0FA9-PKQTSDBR/pkqtsdbr1/pkqtsdbr1_4.vmdk</t>
  </si>
  <si>
    <t>rm -f /vmfs/volumes/NB-DR-RDMP-0FA9-PKQTSDBR/pkqtsdbr1/pkqtsdbr1_5.vmdk</t>
  </si>
  <si>
    <t>rm -f /vmfs/volumes/NB-DR-RDMP-0FA9-PKQTSDBR/pkqtsdbr1/pkqtsdbr1_6.vmdk</t>
  </si>
  <si>
    <t>rm -f /vmfs/volumes/NB-DR-RDMP-0FA9-PKQTSDBR/pkqtsdbr1/pkqtsdbr1_15.vmdk</t>
  </si>
  <si>
    <t>rm -f /vmfs/volumes/NB-DR-RDMP-0FA9-PKQTSDBR/pkqtsdbr1/pkqtsdbr1_7.vmdk</t>
  </si>
  <si>
    <t>rm -f /vmfs/volumes/NB-DR-RDMP-0FA9-PKQTSDBR/pkqtsdbr1/pkqtsdbr1_16.vmdk</t>
  </si>
  <si>
    <t>rm -f /vmfs/volumes/NB-DR-RDMP-0FA9-PKQTSDBR/pkqtsdbr1/pkqtsdbr1_9.vmdk</t>
  </si>
  <si>
    <t>rm -f /vmfs/volumes/NB-DR-RDMP-0FA9-PKQTSDBR/pkqtsdbr1/pkqtsdbr1_10.vmdk</t>
  </si>
  <si>
    <t>rm -f /vmfs/volumes/NB-DR-RDMP-0FA9-PKQTSDBR/pkqtsdbr1/pkqtsdbr1_17.vmdk</t>
  </si>
  <si>
    <t>rm -f /vmfs/volumes/NB-DR-RDMP-0FA9-PKQTSDBR/pkqtsdbr1/pkqtsdbr1_11.vmdk</t>
  </si>
  <si>
    <t>rm -f /vmfs/volumes/NB-DR-RDMP-0FA9-PKQTSDBR/pkqtsdbr1/pkqtsdbr1_12.vmdk</t>
  </si>
  <si>
    <t>rm -f /vmfs/volumes/NB-DR-RDMP-0FA9-PKQTSDBR/pkqtsdbr1/pkqtsdbr1_13.vmdk</t>
  </si>
  <si>
    <t>rm -f /vmfs/volumes/NB-DR-RDMP-0FA8-PKQTSAPR/pkqtsapr3/pkqtsapr3.vmdk</t>
  </si>
  <si>
    <t>rm -f /vmfs/volumes/NB-DR-RDMP-0FA8-PKQTSAPR/pkqtsapr3/pkqtsapr3_1.vmdk</t>
  </si>
  <si>
    <t>rm -f /vmfs/volumes/NB-DR-RDMP-0FA5-PKQCHAPR/pkqchapr1/pkqchapr1.vmdk</t>
  </si>
  <si>
    <t>rm -f /vmfs/volumes/NB-DR-RDMP-0FA5-PKQCHAPR/pkqchapr1/pkqchapr1_1.vmdk</t>
  </si>
  <si>
    <t>rm -f /vmfs/volumes/NB-DR-RDMP-0FA9-PKQTSDBR/pkqtsdbr1/pkqtsdbr1.vmdk</t>
  </si>
  <si>
    <t>rm -f /vmfs/volumes/NB-DR-RDMP-0FA9-PKQTSDBR/pkqtsdbr1/pkqtsdbr1_1.vmdk</t>
  </si>
  <si>
    <t>rm -f /vmfs/volumes/NB-DR-RDMP-0FA6-PKQTRAPR/pkqtrapr2/pkqtrapr2.vmdk</t>
  </si>
  <si>
    <t>rm -f /vmfs/volumes/NB-DR-RDMP-0FA6-PKQTRAPR/pkqtrapr2/pkqtrapr2_1.vmdk</t>
  </si>
  <si>
    <t>rm -f /vmfs/volumes/NB-DR-RDMP-0FA8-PKQTSAPR/pkqtsapr2/pkqtsapr2.vmdk</t>
  </si>
  <si>
    <t>rm -f /vmfs/volumes/NB-DR-RDMP-0FA8-PKQTSAPR/pkqtsapr2/pkqtsapr2_1.vmdk</t>
  </si>
  <si>
    <t>rm -f /vmfs/volumes/NB-DR-RDMP-0FA7-PKQTRAPR/pkqtrapr4/pkqtrapr4.vmdk</t>
  </si>
  <si>
    <t>rm -f /vmfs/volumes/NB-DR-RDMP-0FA7-PKQTRAPR/pkqtrapr4/pkqtrapr4_1.vmdk</t>
  </si>
  <si>
    <t>rm -f /vmfs/volumes/NB-DR-RDMP-0FA5-PKQCHAPR/pkqchapr2/pkqchapr2.vmdk</t>
  </si>
  <si>
    <t>rm -f /vmfs/volumes/NB-DR-RDMP-0FA5-PKQCHAPR/pkqchapr2/pkqchapr2_1.vmdk</t>
  </si>
  <si>
    <t>rm -f /vmfs/volumes/NB-DR-RDMP-0FA3-PKSTSAPR/pkstsapr1/pkstsapr1.vmdk</t>
  </si>
  <si>
    <t>rm -f /vmfs/volumes/NB-DR-RDMP-0FA3-PKSTSAPR/pkstsapr1/pkstsapr1_1.vmdk</t>
  </si>
  <si>
    <t>rm -f /vmfs/volumes/NB-DR-RDMP-0FA3-PKSTSAPR/pkstsapr1/pkstsapr1_2.vmdk</t>
  </si>
  <si>
    <t>rm -f /vmfs/volumes/NB-DR-RDMP-0FA3-PKSTSAPR/pkstsapr1/pkstsapr1_3.vmdk</t>
  </si>
  <si>
    <t>rm -f /vmfs/volumes/NB-DR-RDMP-0FA3-PKSTSAPR/pkstsapr1/pkstsapr1_4.vmdk</t>
  </si>
  <si>
    <t>rm -f /vmfs/volumes/NB-DR-RDMP-0FA3-PKSTSAPR/pkstsapr1/pkstsapr1_5.vmdk</t>
  </si>
  <si>
    <t>rm -f /vmfs/volumes/NB-DR-RDMP-0FA3-PKSTSAPR/pkstsapr1/pkstsapr1_6.vmdk</t>
  </si>
  <si>
    <t>rm -f /vmfs/volumes/NB-DR-RDMP-0FA3-PKSTSAPR/pkstsapr1/pkstsapr1_7.vmdk</t>
  </si>
  <si>
    <t>rm -f /vmfs/volumes/NB-DR-RDMP-0FA3-PKSTSAPR/pkstsapr1/pkstsapr1_8.vmdk</t>
  </si>
  <si>
    <t>rm -f /vmfs/volumes/NB-DR-RDMP-0FA3-PKSTSAPR/pkstsapr1/pkstsapr1_9.vmdk</t>
  </si>
  <si>
    <t>rm -f /vmfs/volumes/NB-DR-RDMP-0FA3-PKSTSAPR/pkstsapr1/pkstsapr1_10.vmdk</t>
  </si>
  <si>
    <t>rm -f /vmfs/volumes/NB-DR-RDMP-0FA2-PKSTRAPR/pkstrapr3/pkstrapr3.vmdk</t>
  </si>
  <si>
    <t>rm -f /vmfs/volumes/NB-DR-RDMP-0FA2-PKSTRAPR/pkstrapr3/pkstrapr3_1.vmdk</t>
  </si>
  <si>
    <t>rm -f /vmfs/volumes/NB-DR-RDMP-0FA2-PKSTRAPR/pkstrapr3/pkstrapr3_2.vmdk</t>
  </si>
  <si>
    <t>rm -f /vmfs/volumes/NB-DR-RDMP-0FA2-PKSTRAPR/pkstrapr3/pkstrapr3_3.vmdk</t>
  </si>
  <si>
    <t>rm -f /vmfs/volumes/NB-DR-RDMP-0FA2-PKSTRAPR/pkstrapr3/pkstrapr3_4.vmdk</t>
  </si>
  <si>
    <t>rm -f /vmfs/volumes/NB-DR-RDMP-0FA2-PKSTRAPR/pkstrapr3/pkstrapr3_5.vmdk</t>
  </si>
  <si>
    <t>rm -f /vmfs/volumes/NB-DR-RDMP-0FA2-PKSTRAPR/pkstrapr3/pkstrapr3_6.vmdk</t>
  </si>
  <si>
    <t>rm -f /vmfs/volumes/NB-DR-RDMP-0FA2-PKSTRAPR/pkstrapr3/pkstrapr3_7.vmdk</t>
  </si>
  <si>
    <t>rm -f /vmfs/volumes/NB-DR-RDMP-0FA2-PKSTRAPR/pkstrapr3/pkstrapr3_8.vmdk</t>
  </si>
  <si>
    <t>rm -f /vmfs/volumes/NB-DR-RDMP-0FA2-PKSTRAPR/pkstrapr3/pkstrapr3_9.vmdk</t>
  </si>
  <si>
    <t>rm -f /vmfs/volumes/NB-DR-RDMP-0FA2-PKSTRAPR/pkstrapr3/pkstrapr3_10.vmdk</t>
  </si>
  <si>
    <t>rm -f /vmfs/volumes/NB-DR-RDMP-0FA1-PKSTRAPR/pkstrapr1/pkstrapr1.vmdk</t>
  </si>
  <si>
    <t>rm -f /vmfs/volumes/NB-DR-RDMP-0FA1-PKSTRAPR/pkstrapr1/pkstrapr1_1.vmdk</t>
  </si>
  <si>
    <t>rm -f /vmfs/volumes/NB-DR-RDMP-0FA1-PKSTRAPR/pkstrapr1/pkstrapr1_2.vmdk</t>
  </si>
  <si>
    <t>rm -f /vmfs/volumes/NB-DR-RDMP-0FA1-PKSTRAPR/pkstrapr1/pkstrapr1_3.vmdk</t>
  </si>
  <si>
    <t>rm -f /vmfs/volumes/NB-DR-RDMP-0FA1-PKSTRAPR/pkstrapr1/pkstrapr1_4.vmdk</t>
  </si>
  <si>
    <t>rm -f /vmfs/volumes/NB-DR-RDMP-0FA1-PKSTRAPR/pkstrapr1/pkstrapr1_5.vmdk</t>
  </si>
  <si>
    <t>rm -f /vmfs/volumes/NB-DR-RDMP-0FA1-PKSTRAPR/pkstrapr1/pkstrapr1_6.vmdk</t>
  </si>
  <si>
    <t>rm -f /vmfs/volumes/NB-DR-RDMP-0FA1-PKSTRAPR/pkstrapr1/pkstrapr1_7.vmdk</t>
  </si>
  <si>
    <t>rm -f /vmfs/volumes/NB-DR-RDMP-0FA1-PKSTRAPR/pkstrapr1/pkstrapr1_8.vmdk</t>
  </si>
  <si>
    <t>rm -f /vmfs/volumes/NB-DR-RDMP-0FA0-PKSCHAPR/pkschapr1/pkschapr1.vmdk</t>
  </si>
  <si>
    <t>rm -f /vmfs/volumes/NB-DR-RDMP-0FA0-PKSCHAPR/pkschapr1/pkschapr1_1.vmdk</t>
  </si>
  <si>
    <t>rm -f /vmfs/volumes/NB-DR-RDMP-0FA0-PKSCHAPR/pkschapr1/pkschapr1_2.vmdk</t>
  </si>
  <si>
    <t>rm -f /vmfs/volumes/NB-DR-RDMP-0FA0-PKSCHAPR/pkschapr1/pkschapr1_3.vmdk</t>
  </si>
  <si>
    <t>rm -f /vmfs/volumes/NB-DR-RDMP-0FA0-PKSCHAPR/pkschapr1/pkschapr1_4.vmdk</t>
  </si>
  <si>
    <t>rm -f /vmfs/volumes/NB-DR-RDMP-0FA0-PKSCHAPR/pkschapr1/pkschapr1_5.vmdk</t>
  </si>
  <si>
    <t>rm -f /vmfs/volumes/NB-DR-RDMP-0FA0-PKSCHAPR/pkschapr1/pkschapr1_6.vmdk</t>
  </si>
  <si>
    <t>rm -f /vmfs/volumes/NB-DR-RDMP-0FA2-PKSTRAPR/pkstrapr4/pkstrapr4.vmdk</t>
  </si>
  <si>
    <t>rm -f /vmfs/volumes/NB-DR-RDMP-0FA2-PKSTRAPR/pkstrapr4/pkstrapr4_1.vmdk</t>
  </si>
  <si>
    <t>rm -f /vmfs/volumes/NB-DR-RDMP-0FA1-PKSTRAPR/pkstrapr2/pkstrapr2.vmdk</t>
  </si>
  <si>
    <t>rm -f /vmfs/volumes/NB-DR-RDMP-0FA1-PKSTRAPR/pkstrapr2/pkstrapr2_1.vmdk</t>
  </si>
  <si>
    <t>rm -f /vmfs/volumes/NB-DR-RDMP-0FA0-PKSCHAPR/pkschapr2/pkschapr2.vmdk</t>
  </si>
  <si>
    <t>rm -f /vmfs/volumes/NB-DR-RDMP-0FA0-PKSCHAPR/pkschapr2/pkschapr2_1.vmdk</t>
  </si>
  <si>
    <t>rm -f /vmfs/volumes/NB-DR-RDMP-0FA4-PKSTSDBR/pkstsdbr1/pkstsdbr1.vmdk</t>
  </si>
  <si>
    <t>rm -f /vmfs/volumes/NB-DR-RDMP-0FA4-PKSTSDBR/pkstsdbr1/pkstsdbr1_1.vmdk</t>
  </si>
  <si>
    <t>rm -f /vmfs/volumes/NB-DR-RDMP-0FA4-PKSTSDBR/pkstsdbr1/pkstsdbr1_2.vmdk</t>
  </si>
  <si>
    <t>rm -f /vmfs/volumes/NB-DR-RDMP-0FA4-PKSTSDBR/pkstsdbr1/pkstsdbr1_3.vmdk</t>
  </si>
  <si>
    <t>rm -f /vmfs/volumes/NB-DR-RDMP-0FA4-PKSTSDBR/pkstsdbr1/pkstsdbr1_19.vmdk</t>
  </si>
  <si>
    <t>rm -f /vmfs/volumes/NB-DR-RDMP-0FA4-PKSTSDBR/pkstsdbr1/pkstsdbr1_20.vmdk</t>
  </si>
  <si>
    <t>rm -f /vmfs/volumes/NB-DR-RDMP-0FA4-PKSTSDBR/pkstsdbr1/pkstsdbr1_6.vmdk</t>
  </si>
  <si>
    <t>rm -f /vmfs/volumes/NB-DR-RDMP-0FA4-PKSTSDBR/pkstsdbr1/pkstsdbr1_7.vmdk</t>
  </si>
  <si>
    <t>rm -f /vmfs/volumes/NB-DR-RDMP-0FA4-PKSTSDBR/pkstsdbr1/pkstsdbr1_8.vmdk</t>
  </si>
  <si>
    <t>rm -f /vmfs/volumes/NB-DR-RDMP-0FA4-PKSTSDBR/pkstsdbr1/pkstsdbr1_9.vmdk</t>
  </si>
  <si>
    <t>rm -f /vmfs/volumes/NB-DR-RDMP-0FA4-PKSTSDBR/pkstsdbr1/pkstsdbr1_10.vmdk</t>
  </si>
  <si>
    <t>rm -f /vmfs/volumes/NB-DR-RDMP-0FA4-PKSTSDBR/pkstsdbr1/pkstsdbr1_18.vmdk</t>
  </si>
  <si>
    <t>rm -f /vmfs/volumes/NB-DR-RDMP-0FA4-PKSTSDBR/pkstsdbr1/pkstsdbr1_5.vmdk</t>
  </si>
  <si>
    <t>rm -f /vmfs/volumes/NB-DR-RDMP-0FA4-PKSTSDBR/pkstsdbr1/pkstsdbr1_11.vmdk</t>
  </si>
  <si>
    <t>rm -f /vmfs/volumes/NB-DR-RDMP-0FA4-PKSTSDBR/pkstsdbr1/pkstsdbr1_21.vmdk</t>
  </si>
  <si>
    <t>rm -f /vmfs/volumes/NB-DR-RDMP-0FA4-PKSTSDBR/pkstsdbr1/pkstsdbr1_13.vmdk</t>
  </si>
  <si>
    <t>rm -f /vmfs/volumes/NB-DR-RDMP-0FA4-PKSTSDBR/pkstsdbr1/pkstsdbr1_14.vmdk</t>
  </si>
  <si>
    <t>rm -f /vmfs/volumes/NB-DR-RDMP-0FA4-PKSTSDBR/pkstsdbr1/pkstsdbr1_22.vmdk</t>
  </si>
  <si>
    <t>rm -f /vmfs/volumes/NB-DR-RDMP-0FA4-PKSTSDBR/pkstsdbr1/pkstsdbr1_15.vmdk</t>
  </si>
  <si>
    <t>rm -f /vmfs/volumes/NB-DR-RDMP-0FA4-PKSTSDBR/pkstsdbr1/pkstsdbr1_16.vmdk</t>
  </si>
  <si>
    <t>rm -f /vmfs/volumes/NB-DR-RDMP-0FA4-PKSTSDBR/pkstsdbr1/pkstsdbr1_17.vmdk</t>
  </si>
  <si>
    <t>rm -f /vmfs/volumes/NB-DR-RDMP-0FA4-PKSTSDBR/pkstsdbr2/pkstsdbr2.vmdk</t>
  </si>
  <si>
    <t>rm -f /vmfs/volumes/NB-DR-RDMP-0FA4-PKSTSDBR/pkstsdbr2/pkstsdbr2_1.vmdk</t>
  </si>
  <si>
    <t>rm -f /vmfs/volumes/NB-DR-RDMP-0FA3-PKSTSAPR/pkstsapr3/pkstsapr3.vmdk</t>
  </si>
  <si>
    <t>rm -f /vmfs/volumes/NB-DR-RDMP-0FA3-PKSTSAPR/pkstsapr3/pkstsapr3_1.vmdk</t>
  </si>
  <si>
    <t>rm -f /vmfs/volumes/NB-DR-RDMP-0FA0-PKSCHAPR/pkschapr3/pkschapr3.vmdk</t>
  </si>
  <si>
    <t>rm -f /vmfs/volumes/NB-DR-RDMP-0FA0-PKSCHAPR/pkschapr3/pkschapr3_1.vmdk</t>
  </si>
  <si>
    <t>rm -f /vmfs/volumes/NB-DR-RDMP-0FA3-PKSTSAPR/pkstsapr2/pkstsapr2.vmdk</t>
  </si>
  <si>
    <t>rm -f /vmfs/volumes/NB-DR-RDMP-0FA3-PKSTSAPR/pkstsapr2/pkstsapr2_1.vmdk</t>
  </si>
  <si>
    <t>신규 rdmp 데이터스토어 name</t>
    <phoneticPr fontId="1" type="noConversion"/>
  </si>
  <si>
    <t>naa.60060e8016622100000162210000004c</t>
    <phoneticPr fontId="1" type="noConversion"/>
  </si>
  <si>
    <t>예</t>
    <phoneticPr fontId="1" type="noConversion"/>
  </si>
  <si>
    <t>lun_id</t>
    <phoneticPr fontId="1" type="noConversion"/>
  </si>
  <si>
    <t>&lt;&lt;&lt;=== C 열에 신규 g600용 naa 값을 복사/붙여넣기
B열은 자동으로 채워짐(손대지 말것)</t>
    <phoneticPr fontId="1" type="noConversion"/>
  </si>
  <si>
    <t>naa값(전체 lun갯수는 346개)</t>
    <phoneticPr fontId="1" type="noConversion"/>
  </si>
  <si>
    <t>신규스토리지 rdm lun naa(두번째 시트에서 가지고옴-손대지말것)</t>
    <phoneticPr fontId="1" type="noConversion"/>
  </si>
  <si>
    <t>rdm 파일생성 command(수정하지말것-중복제거 필요)</t>
    <phoneticPr fontId="1" type="noConversion"/>
  </si>
  <si>
    <t>기존데이터스토어 name</t>
    <phoneticPr fontId="1" type="noConversion"/>
  </si>
  <si>
    <t>기존데이터스토어 uuid</t>
    <phoneticPr fontId="1" type="noConversion"/>
  </si>
  <si>
    <t>신규테이터스토어 name</t>
    <phoneticPr fontId="1" type="noConversion"/>
  </si>
  <si>
    <t>신규테이터스토어 uuid</t>
    <phoneticPr fontId="1" type="noConversion"/>
  </si>
  <si>
    <t>NB-DR-RDMP-0FA0-PKSCHAPR</t>
  </si>
  <si>
    <t>NB-DR-RDMP-0FA1-PKSTRAPR</t>
  </si>
  <si>
    <t>NB-DR-RDMP-0FA2-PKSTRAPR</t>
  </si>
  <si>
    <t>NB-DR-RDMP-0FA3-PKSTSAPR</t>
  </si>
  <si>
    <t>NB-DR-RDMP-0FA4-PKSTSDBR</t>
  </si>
  <si>
    <t>NB-DR-RDMP-0FA5-PKQCHAPR</t>
  </si>
  <si>
    <t>NB-DR-RDMP-0FA6-PKQTRAPR</t>
  </si>
  <si>
    <t>NB-DR-RDMP-0FA7-PKQTRAPR</t>
  </si>
  <si>
    <t>NB-DR-RDMP-0FA8-PKQTSAPR</t>
  </si>
  <si>
    <t>NB-DR-RDMP-0FA9-PKQTSDBR</t>
  </si>
  <si>
    <t>NB-DR-RDMP-0FAA-PKBCHAPR</t>
  </si>
  <si>
    <t>NB-DR-RDMP-0FAB-PKBTRAPR</t>
  </si>
  <si>
    <t>NB-DR-RDMP-0FAC-PKBTRAPR</t>
  </si>
  <si>
    <t>NB-DR-RDMP-0FAD-PKBTSAPR</t>
  </si>
  <si>
    <t>NB-DR-RDMP-0FAE-PKBTSDBR</t>
  </si>
  <si>
    <t>NB-DR-RDMP-0FAF-PKCSCAPR</t>
  </si>
  <si>
    <t>NB-DR-RDMP-0FB0-PKCEUAPR</t>
  </si>
  <si>
    <t>NB-DR-RDMP-0FB1-PKCIUAPR</t>
  </si>
  <si>
    <t>NB-DR-RDMP-0FB2-PKCRDAPR</t>
  </si>
  <si>
    <t>NB-DR-RDMP-0FB3-PKCBNAPR</t>
  </si>
  <si>
    <t>NB-DR-RDMP-0FB4-PKCRDDBR</t>
  </si>
  <si>
    <t>NB-DR-RDMP-0FB5-PKFMSBKR</t>
  </si>
  <si>
    <t>NB-DR-RDMP-0FB6-PKFMSBKR</t>
  </si>
  <si>
    <t>B-DR-PKFVI-LUN0</t>
    <phoneticPr fontId="1" type="noConversion"/>
  </si>
  <si>
    <t>11111111111111111</t>
    <phoneticPr fontId="1" type="noConversion"/>
  </si>
  <si>
    <t>222222222222222</t>
    <phoneticPr fontId="1" type="noConversion"/>
  </si>
  <si>
    <t>구분</t>
    <phoneticPr fontId="1" type="noConversion"/>
  </si>
  <si>
    <t>vim-cmd vmsvc/getallvms | grep ] | awk '{sub("\\[","",$3); sub("\]","",$3); print "/vmfs/volumes/"$3"/"$4}' | awk '{print "cp -f "$1,$1"_old"}' | sh</t>
  </si>
  <si>
    <t>vim-cmd vmsvc/getallvms | grep ] | awk '{sub("\\[","",$3); sub("\]","",$3); print "/vmfs/volumes/"$3"/"$4}' | awk '{print "cp -f "$1,$1"_new"}' | sh</t>
  </si>
  <si>
    <t>vim-cmd vmsvc/getallvms | grep ] | awk '{sub("\\[","",$3); sub("\]","",$3); print "/vmfs/volumes/"$3"/"$4}' | awk '{print $1"_new"}' &gt; /tmp/list.list</t>
  </si>
  <si>
    <t>모든 호스트에서 수행할것(for문이있는 항은 그룹별로….)</t>
    <phoneticPr fontId="1" type="noConversion"/>
  </si>
  <si>
    <t>수행 명령어(수정하지 말것)</t>
    <phoneticPr fontId="1" type="noConversion"/>
  </si>
  <si>
    <t>==&gt; 아래 for문 수행할것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</si>
</sst>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₩&quot;* #,##0_-;\-&quot;₩&quot;* #,##0_-;_-&quot;₩&quot;* &quot;-&quot;_-;_-@_-"/>
    <numFmt numFmtId="41" formatCode="_-* #,##0_-;\-* #,##0_-;_-* &quot;-&quot;_-;_-@_-"/>
    <numFmt numFmtId="176" formatCode="0_);\(0\)"/>
    <numFmt numFmtId="177" formatCode="0.0\ &quot;GB&quot;"/>
    <numFmt numFmtId="178" formatCode="0.00\ &quot;TB&quot;"/>
    <numFmt numFmtId="179" formatCode="0;[Red]0"/>
    <numFmt numFmtId="180" formatCode="0.0\ &quot;TB&quot;"/>
    <numFmt numFmtId="181" formatCode="0\ &quot;GB&quot;"/>
    <numFmt numFmtId="182" formatCode="#,##0\ &quot;GB&quot;"/>
    <numFmt numFmtId="183" formatCode="_-[$€-2]\ * #,##0.00_-;\-[$€-2]\ * #,##0.00_-;_-[$€-2]\ * &quot;-&quot;??_-;_-@_-&quot;* 5&quot;"/>
    <numFmt numFmtId="184" formatCode="##\ &quot;core&quot;"/>
    <numFmt numFmtId="185" formatCode="###\ &quot;GB&quot;"/>
    <numFmt numFmtId="186" formatCode="General\ &quot;Core&quot;"/>
    <numFmt numFmtId="187" formatCode="General\ &quot;GB&quot;"/>
    <numFmt numFmtId="188" formatCode="dd\-mmm\-yy;@"/>
    <numFmt numFmtId="189" formatCode="mmm\-yy;@"/>
    <numFmt numFmtId="190" formatCode="#,##0.0;\-#,##0.0"/>
    <numFmt numFmtId="191" formatCode="#,##0.000;\-#,##0.000"/>
    <numFmt numFmtId="192" formatCode="#,##0.0000;\-#,##0.0000"/>
    <numFmt numFmtId="193" formatCode="0_ "/>
    <numFmt numFmtId="194" formatCode="#,##0.00_ "/>
    <numFmt numFmtId="195" formatCode="0_);[Red]\(0\)"/>
    <numFmt numFmtId="196" formatCode="#,##0.00;[Red]#,##0.00"/>
    <numFmt numFmtId="197" formatCode="0.0_);[Red]\(0.0\)"/>
    <numFmt numFmtId="198" formatCode="0.00_ "/>
  </numFmts>
  <fonts count="7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</font>
    <font>
      <b/>
      <sz val="10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theme="0"/>
      <name val="맑은 고딕"/>
      <family val="3"/>
      <charset val="129"/>
    </font>
    <font>
      <b/>
      <sz val="9"/>
      <color theme="0" tint="-4.9989318521683403E-2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00"/>
      <name val="돋움"/>
      <family val="3"/>
      <charset val="129"/>
    </font>
    <font>
      <b/>
      <sz val="9"/>
      <color rgb="FF000000"/>
      <name val="Arial monospaced for SAP"/>
      <family val="3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u/>
      <sz val="10"/>
      <color indexed="12"/>
      <name val="Arial"/>
      <family val="2"/>
    </font>
    <font>
      <b/>
      <sz val="9"/>
      <color indexed="1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color theme="1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sz val="8"/>
      <color indexed="10"/>
      <name val="Consolas"/>
      <family val="3"/>
    </font>
    <font>
      <b/>
      <sz val="8"/>
      <color theme="1"/>
      <name val="Consolas"/>
      <family val="3"/>
    </font>
    <font>
      <sz val="8"/>
      <color rgb="FF7030A0"/>
      <name val="Consolas"/>
      <family val="3"/>
    </font>
    <font>
      <b/>
      <sz val="10"/>
      <color theme="0"/>
      <name val="Consolas"/>
      <family val="3"/>
    </font>
    <font>
      <b/>
      <sz val="8"/>
      <color theme="9" tint="0.59999389629810485"/>
      <name val="Consolas"/>
      <family val="3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consolar"/>
    </font>
    <font>
      <sz val="10"/>
      <color indexed="10"/>
      <name val="맑은 고딕"/>
      <family val="3"/>
      <charset val="129"/>
      <scheme val="minor"/>
    </font>
    <font>
      <sz val="10"/>
      <color indexed="8"/>
      <name val="Helv"/>
      <family val="2"/>
    </font>
    <font>
      <b/>
      <sz val="16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color theme="9" tint="0.59999389629810485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Consolas"/>
      <family val="3"/>
    </font>
    <font>
      <b/>
      <i/>
      <sz val="12"/>
      <name val="맑은 고딕"/>
      <family val="3"/>
      <charset val="129"/>
      <scheme val="minor"/>
    </font>
    <font>
      <b/>
      <i/>
      <sz val="14"/>
      <color theme="1"/>
      <name val="맑은 고딕"/>
      <family val="3"/>
      <charset val="129"/>
      <scheme val="minor"/>
    </font>
    <font>
      <b/>
      <i/>
      <sz val="12"/>
      <color theme="1" tint="0.34998626667073579"/>
      <name val="맑은 고딕"/>
      <family val="3"/>
      <charset val="129"/>
      <scheme val="minor"/>
    </font>
    <font>
      <b/>
      <sz val="10"/>
      <color theme="1" tint="0.34998626667073579"/>
      <name val="Consolas"/>
      <family val="3"/>
    </font>
    <font>
      <sz val="8"/>
      <color theme="1" tint="0.34998626667073579"/>
      <name val="Consolas"/>
      <family val="3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color rgb="FF333333"/>
      <name val="Courier New"/>
      <family val="3"/>
    </font>
    <font>
      <sz val="11"/>
      <color theme="1"/>
      <name val="돋움체"/>
      <family val="3"/>
      <charset val="129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lightUp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5" tint="0.39997558519241921"/>
      </bottom>
      <diagonal/>
    </border>
    <border>
      <left style="medium">
        <color indexed="64"/>
      </left>
      <right style="thin">
        <color indexed="64"/>
      </right>
      <top style="medium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theme="5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3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 tint="0.39997558519241921"/>
      </bottom>
      <diagonal/>
    </border>
    <border>
      <left style="medium">
        <color indexed="64"/>
      </left>
      <right style="thin">
        <color indexed="64"/>
      </right>
      <top style="medium">
        <color theme="3" tint="0.39997558519241921"/>
      </top>
      <bottom style="medium">
        <color theme="3" tint="0.39997558519241921"/>
      </bottom>
      <diagonal/>
    </border>
    <border>
      <left style="medium">
        <color indexed="64"/>
      </left>
      <right style="thin">
        <color indexed="64"/>
      </right>
      <top style="medium">
        <color theme="3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theme="3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indexed="64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indexed="64"/>
      </left>
      <right/>
      <top style="medium">
        <color theme="3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3" tint="0.39997558519241921"/>
      </bottom>
      <diagonal/>
    </border>
  </borders>
  <cellStyleXfs count="89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3" fontId="5" fillId="0" borderId="0"/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37" fontId="25" fillId="0" borderId="0" applyNumberFormat="0" applyAlignment="0">
      <alignment horizontal="left" vertical="top" wrapText="1"/>
    </xf>
    <xf numFmtId="37" fontId="26" fillId="0" borderId="0" applyNumberFormat="0" applyAlignment="0">
      <alignment vertical="top" wrapText="1"/>
    </xf>
    <xf numFmtId="37" fontId="25" fillId="0" borderId="0" applyNumberFormat="0" applyAlignment="0">
      <alignment horizontal="right" vertical="top" wrapText="1"/>
    </xf>
    <xf numFmtId="0" fontId="27" fillId="0" borderId="0" applyAlignment="0">
      <alignment horizontal="left" vertical="top" wrapText="1"/>
    </xf>
    <xf numFmtId="188" fontId="27" fillId="0" borderId="0" applyNumberFormat="0" applyAlignment="0">
      <alignment horizontal="left" vertical="center"/>
    </xf>
    <xf numFmtId="189" fontId="27" fillId="0" borderId="0" applyNumberFormat="0" applyAlignment="0">
      <alignment horizontal="left" vertical="center"/>
    </xf>
    <xf numFmtId="0" fontId="27" fillId="0" borderId="0" applyAlignment="0">
      <alignment horizontal="left" vertical="center" wrapText="1"/>
    </xf>
    <xf numFmtId="37" fontId="27" fillId="0" borderId="0" applyNumberFormat="0" applyAlignment="0">
      <alignment horizontal="right" vertical="top"/>
    </xf>
    <xf numFmtId="190" fontId="27" fillId="0" borderId="0" applyNumberFormat="0" applyAlignment="0">
      <alignment horizontal="right" vertical="top"/>
    </xf>
    <xf numFmtId="39" fontId="27" fillId="0" borderId="0" applyNumberFormat="0" applyAlignment="0">
      <alignment horizontal="right" vertical="top"/>
    </xf>
    <xf numFmtId="191" fontId="27" fillId="0" borderId="0" applyNumberFormat="0" applyAlignment="0">
      <alignment horizontal="right" vertical="top"/>
    </xf>
    <xf numFmtId="192" fontId="27" fillId="0" borderId="0" applyNumberFormat="0" applyAlignment="0">
      <alignment horizontal="right" vertical="top"/>
    </xf>
    <xf numFmtId="0" fontId="27" fillId="0" borderId="0" applyAlignment="0">
      <alignment horizontal="left" vertical="top"/>
    </xf>
    <xf numFmtId="37" fontId="25" fillId="0" borderId="0" applyNumberFormat="0" applyAlignment="0">
      <alignment horizontal="right" vertical="top" wrapText="1"/>
    </xf>
    <xf numFmtId="0" fontId="27" fillId="0" borderId="0" applyAlignment="0">
      <alignment horizontal="right" vertical="top" wrapText="1"/>
    </xf>
    <xf numFmtId="0" fontId="25" fillId="0" borderId="0" applyAlignment="0">
      <alignment horizontal="right" vertical="top" wrapText="1"/>
    </xf>
    <xf numFmtId="37" fontId="27" fillId="0" borderId="0" applyNumberFormat="0" applyAlignment="0">
      <alignment horizontal="right" vertical="top" wrapText="1"/>
    </xf>
    <xf numFmtId="37" fontId="28" fillId="0" borderId="0" applyNumberFormat="0" applyAlignment="0">
      <alignment horizontal="right" vertical="top" wrapText="1"/>
    </xf>
    <xf numFmtId="37" fontId="29" fillId="0" borderId="0" applyNumberFormat="0" applyAlignment="0">
      <alignment horizontal="right" vertical="top" wrapText="1"/>
    </xf>
    <xf numFmtId="10" fontId="27" fillId="0" borderId="0" applyNumberFormat="0" applyAlignment="0">
      <alignment horizontal="right" vertical="top" wrapText="1"/>
    </xf>
    <xf numFmtId="10" fontId="25" fillId="0" borderId="0" applyNumberFormat="0" applyAlignment="0">
      <alignment horizontal="right" vertical="top" wrapText="1"/>
    </xf>
    <xf numFmtId="0" fontId="30" fillId="7" borderId="0" applyFill="0" applyAlignment="0">
      <alignment horizontal="left"/>
    </xf>
    <xf numFmtId="0" fontId="30" fillId="7" borderId="0" applyFill="0" applyAlignment="0">
      <alignment horizontal="left" wrapText="1"/>
    </xf>
    <xf numFmtId="0" fontId="31" fillId="0" borderId="0" applyAlignment="0">
      <alignment horizontal="left" vertical="top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0" fillId="7" borderId="0" applyFill="0" applyAlignment="0">
      <alignment vertical="top" wrapText="1"/>
    </xf>
    <xf numFmtId="0" fontId="32" fillId="0" borderId="0" applyAlignment="0">
      <alignment horizontal="left" vertical="top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42" fontId="5" fillId="0" borderId="0" applyFont="0" applyFill="0" applyBorder="0" applyAlignment="0" applyProtection="0"/>
    <xf numFmtId="0" fontId="5" fillId="0" borderId="0"/>
    <xf numFmtId="0" fontId="3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8" fillId="0" borderId="0" applyNumberFormat="0" applyFont="0" applyFill="0" applyBorder="0" applyAlignment="0" applyProtection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7" fillId="0" borderId="0"/>
  </cellStyleXfs>
  <cellXfs count="624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176" fontId="6" fillId="6" borderId="1" xfId="2" applyNumberFormat="1" applyFont="1" applyFill="1" applyBorder="1" applyAlignment="1">
      <alignment horizontal="center" vertical="center"/>
    </xf>
    <xf numFmtId="177" fontId="6" fillId="6" borderId="2" xfId="2" applyNumberFormat="1" applyFont="1" applyFill="1" applyBorder="1" applyAlignment="1">
      <alignment horizontal="center" vertical="center"/>
    </xf>
    <xf numFmtId="177" fontId="6" fillId="6" borderId="2" xfId="2" applyNumberFormat="1" applyFont="1" applyFill="1" applyBorder="1" applyAlignment="1">
      <alignment horizontal="right" vertical="center"/>
    </xf>
    <xf numFmtId="0" fontId="6" fillId="6" borderId="2" xfId="2" applyFont="1" applyFill="1" applyBorder="1">
      <alignment vertical="center"/>
    </xf>
    <xf numFmtId="178" fontId="6" fillId="6" borderId="2" xfId="2" applyNumberFormat="1" applyFont="1" applyFill="1" applyBorder="1" applyAlignment="1">
      <alignment horizontal="center" vertical="center"/>
    </xf>
    <xf numFmtId="179" fontId="6" fillId="6" borderId="4" xfId="2" applyNumberFormat="1" applyFont="1" applyFill="1" applyBorder="1" applyAlignment="1">
      <alignment horizontal="center" vertical="center"/>
    </xf>
    <xf numFmtId="177" fontId="6" fillId="6" borderId="5" xfId="2" applyNumberFormat="1" applyFont="1" applyFill="1" applyBorder="1" applyAlignment="1">
      <alignment horizontal="center" vertical="center"/>
    </xf>
    <xf numFmtId="176" fontId="6" fillId="6" borderId="5" xfId="2" applyNumberFormat="1" applyFont="1" applyFill="1" applyBorder="1" applyAlignment="1">
      <alignment horizontal="center" vertical="center"/>
    </xf>
    <xf numFmtId="180" fontId="6" fillId="6" borderId="5" xfId="2" applyNumberFormat="1" applyFont="1" applyFill="1" applyBorder="1" applyAlignment="1">
      <alignment horizontal="right" vertical="center"/>
    </xf>
    <xf numFmtId="38" fontId="6" fillId="6" borderId="5" xfId="2" applyNumberFormat="1" applyFont="1" applyFill="1" applyBorder="1" applyAlignment="1">
      <alignment horizontal="right" vertical="center"/>
    </xf>
    <xf numFmtId="38" fontId="6" fillId="6" borderId="5" xfId="2" applyNumberFormat="1" applyFont="1" applyFill="1" applyBorder="1">
      <alignment vertical="center"/>
    </xf>
    <xf numFmtId="0" fontId="6" fillId="6" borderId="5" xfId="2" applyFont="1" applyFill="1" applyBorder="1" applyAlignment="1">
      <alignment horizontal="center" vertical="center"/>
    </xf>
    <xf numFmtId="178" fontId="6" fillId="6" borderId="5" xfId="2" applyNumberFormat="1" applyFont="1" applyFill="1" applyBorder="1" applyAlignment="1">
      <alignment horizontal="center" vertical="center"/>
    </xf>
    <xf numFmtId="179" fontId="4" fillId="0" borderId="7" xfId="3" applyNumberFormat="1" applyFont="1" applyBorder="1" applyAlignment="1">
      <alignment horizontal="center" vertical="center"/>
    </xf>
    <xf numFmtId="49" fontId="4" fillId="0" borderId="8" xfId="3" applyNumberFormat="1" applyFont="1" applyBorder="1" applyAlignment="1">
      <alignment horizontal="center" vertical="center"/>
    </xf>
    <xf numFmtId="176" fontId="4" fillId="0" borderId="8" xfId="3" applyNumberFormat="1" applyFont="1" applyBorder="1" applyAlignment="1">
      <alignment horizontal="center" vertical="center"/>
    </xf>
    <xf numFmtId="177" fontId="4" fillId="0" borderId="9" xfId="2" applyNumberFormat="1" applyFont="1" applyBorder="1" applyAlignment="1">
      <alignment horizontal="right" vertical="center" wrapText="1"/>
    </xf>
    <xf numFmtId="181" fontId="4" fillId="0" borderId="8" xfId="2" applyNumberFormat="1" applyFont="1" applyBorder="1" applyAlignment="1">
      <alignment horizontal="right" vertical="center"/>
    </xf>
    <xf numFmtId="0" fontId="4" fillId="0" borderId="8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49" fontId="4" fillId="0" borderId="13" xfId="3" applyNumberFormat="1" applyFont="1" applyBorder="1" applyAlignment="1">
      <alignment horizontal="center" vertical="center"/>
    </xf>
    <xf numFmtId="176" fontId="4" fillId="0" borderId="13" xfId="3" applyNumberFormat="1" applyFont="1" applyBorder="1" applyAlignment="1">
      <alignment horizontal="center" vertical="center"/>
    </xf>
    <xf numFmtId="181" fontId="4" fillId="0" borderId="13" xfId="2" applyNumberFormat="1" applyFont="1" applyBorder="1" applyAlignment="1">
      <alignment horizontal="right" vertical="center"/>
    </xf>
    <xf numFmtId="0" fontId="4" fillId="0" borderId="13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49" fontId="4" fillId="0" borderId="17" xfId="3" applyNumberFormat="1" applyFont="1" applyBorder="1" applyAlignment="1">
      <alignment horizontal="center" vertical="center"/>
    </xf>
    <xf numFmtId="176" fontId="4" fillId="0" borderId="17" xfId="3" applyNumberFormat="1" applyFont="1" applyBorder="1" applyAlignment="1">
      <alignment horizontal="center" vertical="center"/>
    </xf>
    <xf numFmtId="181" fontId="4" fillId="0" borderId="17" xfId="2" applyNumberFormat="1" applyFont="1" applyBorder="1" applyAlignment="1">
      <alignment horizontal="right" vertical="center"/>
    </xf>
    <xf numFmtId="0" fontId="4" fillId="0" borderId="17" xfId="2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49" fontId="4" fillId="0" borderId="17" xfId="2" applyNumberFormat="1" applyFont="1" applyBorder="1" applyAlignment="1">
      <alignment horizontal="center" vertical="center" wrapText="1"/>
    </xf>
    <xf numFmtId="177" fontId="4" fillId="0" borderId="17" xfId="2" applyNumberFormat="1" applyFont="1" applyBorder="1" applyAlignment="1">
      <alignment horizontal="right" vertical="center" wrapText="1"/>
    </xf>
    <xf numFmtId="0" fontId="4" fillId="0" borderId="17" xfId="2" applyFont="1" applyBorder="1" applyAlignment="1">
      <alignment horizontal="center" vertical="center" wrapText="1"/>
    </xf>
    <xf numFmtId="177" fontId="4" fillId="0" borderId="17" xfId="3" applyNumberFormat="1" applyFont="1" applyBorder="1" applyAlignment="1">
      <alignment horizontal="right" vertical="center"/>
    </xf>
    <xf numFmtId="177" fontId="4" fillId="0" borderId="13" xfId="2" applyNumberFormat="1" applyFont="1" applyBorder="1" applyAlignment="1">
      <alignment horizontal="right" vertical="center" wrapText="1"/>
    </xf>
    <xf numFmtId="21" fontId="4" fillId="0" borderId="17" xfId="0" quotePrefix="1" applyNumberFormat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49" fontId="4" fillId="0" borderId="17" xfId="3" quotePrefix="1" applyNumberFormat="1" applyFont="1" applyBorder="1" applyAlignment="1">
      <alignment horizontal="center" vertical="center"/>
    </xf>
    <xf numFmtId="20" fontId="4" fillId="0" borderId="17" xfId="2" applyNumberFormat="1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20" fontId="4" fillId="0" borderId="9" xfId="2" applyNumberFormat="1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179" fontId="9" fillId="6" borderId="25" xfId="2" applyNumberFormat="1" applyFont="1" applyFill="1" applyBorder="1" applyAlignment="1">
      <alignment horizontal="center" vertical="center" wrapText="1"/>
    </xf>
    <xf numFmtId="0" fontId="9" fillId="6" borderId="26" xfId="2" applyFont="1" applyFill="1" applyBorder="1" applyAlignment="1">
      <alignment horizontal="center" vertical="center" wrapText="1"/>
    </xf>
    <xf numFmtId="176" fontId="9" fillId="6" borderId="26" xfId="2" applyNumberFormat="1" applyFont="1" applyFill="1" applyBorder="1" applyAlignment="1">
      <alignment horizontal="center" vertical="center" wrapText="1"/>
    </xf>
    <xf numFmtId="0" fontId="10" fillId="7" borderId="5" xfId="2" applyFont="1" applyFill="1" applyBorder="1" applyAlignment="1">
      <alignment horizontal="center" vertical="center" wrapText="1"/>
    </xf>
    <xf numFmtId="0" fontId="10" fillId="7" borderId="27" xfId="2" applyFont="1" applyFill="1" applyBorder="1" applyAlignment="1">
      <alignment horizontal="center" vertical="center"/>
    </xf>
    <xf numFmtId="0" fontId="12" fillId="6" borderId="26" xfId="2" applyFont="1" applyFill="1" applyBorder="1" applyAlignment="1">
      <alignment horizontal="center" vertical="center"/>
    </xf>
    <xf numFmtId="0" fontId="12" fillId="6" borderId="28" xfId="2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 wrapText="1" readingOrder="1"/>
    </xf>
    <xf numFmtId="184" fontId="18" fillId="9" borderId="17" xfId="0" applyNumberFormat="1" applyFont="1" applyFill="1" applyBorder="1" applyAlignment="1">
      <alignment horizontal="center" vertical="center" wrapText="1" readingOrder="1"/>
    </xf>
    <xf numFmtId="185" fontId="18" fillId="9" borderId="17" xfId="0" applyNumberFormat="1" applyFont="1" applyFill="1" applyBorder="1" applyAlignment="1">
      <alignment horizontal="center" vertical="center" wrapText="1" readingOrder="1"/>
    </xf>
    <xf numFmtId="184" fontId="18" fillId="10" borderId="17" xfId="0" applyNumberFormat="1" applyFont="1" applyFill="1" applyBorder="1" applyAlignment="1">
      <alignment horizontal="center" vertical="center" wrapText="1" readingOrder="1"/>
    </xf>
    <xf numFmtId="185" fontId="18" fillId="10" borderId="17" xfId="0" applyNumberFormat="1" applyFont="1" applyFill="1" applyBorder="1" applyAlignment="1">
      <alignment horizontal="center" vertical="center" wrapText="1" readingOrder="1"/>
    </xf>
    <xf numFmtId="184" fontId="18" fillId="11" borderId="17" xfId="0" applyNumberFormat="1" applyFont="1" applyFill="1" applyBorder="1" applyAlignment="1">
      <alignment horizontal="center" vertical="center" wrapText="1" readingOrder="1"/>
    </xf>
    <xf numFmtId="185" fontId="18" fillId="11" borderId="17" xfId="0" applyNumberFormat="1" applyFont="1" applyFill="1" applyBorder="1" applyAlignment="1">
      <alignment horizontal="center" vertical="center" wrapText="1" readingOrder="1"/>
    </xf>
    <xf numFmtId="0" fontId="19" fillId="12" borderId="17" xfId="0" applyFont="1" applyFill="1" applyBorder="1" applyAlignment="1">
      <alignment horizontal="center" vertical="center" wrapText="1" readingOrder="1"/>
    </xf>
    <xf numFmtId="0" fontId="0" fillId="0" borderId="17" xfId="0" applyBorder="1" applyAlignment="1">
      <alignment horizontal="center" vertical="center"/>
    </xf>
    <xf numFmtId="0" fontId="21" fillId="0" borderId="17" xfId="0" applyFont="1" applyBorder="1" applyAlignment="1">
      <alignment horizontal="left" vertical="center"/>
    </xf>
    <xf numFmtId="0" fontId="21" fillId="13" borderId="17" xfId="0" applyFont="1" applyFill="1" applyBorder="1" applyAlignment="1">
      <alignment horizontal="left" vertical="center"/>
    </xf>
    <xf numFmtId="186" fontId="0" fillId="0" borderId="17" xfId="0" applyNumberFormat="1" applyBorder="1" applyAlignment="1">
      <alignment horizontal="center" vertical="center"/>
    </xf>
    <xf numFmtId="187" fontId="0" fillId="0" borderId="17" xfId="0" applyNumberFormat="1" applyBorder="1" applyAlignment="1">
      <alignment horizontal="center" vertical="center"/>
    </xf>
    <xf numFmtId="186" fontId="0" fillId="13" borderId="17" xfId="0" applyNumberFormat="1" applyFill="1" applyBorder="1" applyAlignment="1">
      <alignment horizontal="center" vertical="center"/>
    </xf>
    <xf numFmtId="187" fontId="0" fillId="13" borderId="17" xfId="0" applyNumberFormat="1" applyFill="1" applyBorder="1" applyAlignment="1">
      <alignment horizontal="center" vertical="center"/>
    </xf>
    <xf numFmtId="0" fontId="20" fillId="0" borderId="17" xfId="0" applyFont="1" applyBorder="1" applyAlignment="1">
      <alignment horizontal="left" vertical="center" indent="1"/>
    </xf>
    <xf numFmtId="0" fontId="0" fillId="13" borderId="17" xfId="0" applyFill="1" applyBorder="1" applyAlignment="1">
      <alignment horizontal="center" vertical="center"/>
    </xf>
    <xf numFmtId="0" fontId="22" fillId="0" borderId="17" xfId="0" applyFont="1" applyBorder="1" applyAlignment="1">
      <alignment horizontal="left" vertical="center"/>
    </xf>
    <xf numFmtId="0" fontId="22" fillId="13" borderId="17" xfId="0" applyFont="1" applyFill="1" applyBorder="1" applyAlignment="1">
      <alignment horizontal="left" vertical="center"/>
    </xf>
    <xf numFmtId="186" fontId="0" fillId="14" borderId="17" xfId="0" applyNumberFormat="1" applyFill="1" applyBorder="1" applyAlignment="1">
      <alignment horizontal="center" vertical="center"/>
    </xf>
    <xf numFmtId="187" fontId="0" fillId="14" borderId="17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6" fillId="6" borderId="2" xfId="2" applyFont="1" applyFill="1" applyBorder="1" applyAlignment="1">
      <alignment horizontal="center" vertical="center"/>
    </xf>
    <xf numFmtId="0" fontId="12" fillId="6" borderId="26" xfId="2" applyFont="1" applyFill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179" fontId="4" fillId="0" borderId="29" xfId="2" applyNumberFormat="1" applyFont="1" applyBorder="1" applyAlignment="1">
      <alignment vertical="center" wrapText="1"/>
    </xf>
    <xf numFmtId="179" fontId="4" fillId="0" borderId="12" xfId="3" applyNumberFormat="1" applyFont="1" applyBorder="1">
      <alignment vertical="center"/>
    </xf>
    <xf numFmtId="181" fontId="4" fillId="0" borderId="9" xfId="2" applyNumberFormat="1" applyFont="1" applyBorder="1" applyAlignment="1">
      <alignment horizontal="right" vertical="center"/>
    </xf>
    <xf numFmtId="176" fontId="4" fillId="0" borderId="9" xfId="3" applyNumberFormat="1" applyFont="1" applyBorder="1" applyAlignment="1">
      <alignment horizontal="center" vertical="center"/>
    </xf>
    <xf numFmtId="49" fontId="4" fillId="0" borderId="9" xfId="3" applyNumberFormat="1" applyFont="1" applyBorder="1" applyAlignment="1">
      <alignment horizontal="center" vertical="center"/>
    </xf>
    <xf numFmtId="179" fontId="4" fillId="0" borderId="16" xfId="3" applyNumberFormat="1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177" fontId="4" fillId="0" borderId="13" xfId="3" applyNumberFormat="1" applyFont="1" applyBorder="1" applyAlignment="1">
      <alignment horizontal="right" vertical="center"/>
    </xf>
    <xf numFmtId="179" fontId="4" fillId="0" borderId="29" xfId="3" applyNumberFormat="1" applyFont="1" applyBorder="1">
      <alignment vertical="center"/>
    </xf>
    <xf numFmtId="179" fontId="4" fillId="0" borderId="12" xfId="2" applyNumberFormat="1" applyFont="1" applyBorder="1" applyAlignment="1">
      <alignment vertical="center" wrapText="1"/>
    </xf>
    <xf numFmtId="0" fontId="4" fillId="0" borderId="13" xfId="2" applyFont="1" applyBorder="1" applyAlignment="1">
      <alignment horizontal="center" vertical="center" wrapText="1"/>
    </xf>
    <xf numFmtId="49" fontId="4" fillId="0" borderId="13" xfId="2" applyNumberFormat="1" applyFont="1" applyBorder="1" applyAlignment="1">
      <alignment horizontal="center" vertical="center" wrapText="1"/>
    </xf>
    <xf numFmtId="179" fontId="4" fillId="0" borderId="17" xfId="3" applyNumberFormat="1" applyFont="1" applyBorder="1">
      <alignment vertical="center"/>
    </xf>
    <xf numFmtId="179" fontId="4" fillId="0" borderId="17" xfId="2" applyNumberFormat="1" applyFont="1" applyBorder="1" applyAlignment="1">
      <alignment vertical="center" wrapText="1"/>
    </xf>
    <xf numFmtId="0" fontId="12" fillId="6" borderId="30" xfId="2" applyFont="1" applyFill="1" applyBorder="1" applyAlignment="1">
      <alignment horizontal="center" vertical="center" wrapText="1"/>
    </xf>
    <xf numFmtId="0" fontId="12" fillId="15" borderId="17" xfId="2" applyFont="1" applyFill="1" applyBorder="1" applyAlignment="1">
      <alignment horizontal="center" vertical="center" wrapText="1"/>
    </xf>
    <xf numFmtId="0" fontId="12" fillId="17" borderId="17" xfId="2" applyFont="1" applyFill="1" applyBorder="1" applyAlignment="1">
      <alignment horizontal="center" vertical="center" wrapText="1"/>
    </xf>
    <xf numFmtId="0" fontId="4" fillId="0" borderId="17" xfId="1" applyFont="1" applyBorder="1">
      <alignment vertical="center"/>
    </xf>
    <xf numFmtId="0" fontId="40" fillId="14" borderId="17" xfId="2" applyFont="1" applyFill="1" applyBorder="1" applyAlignment="1">
      <alignment horizontal="center" vertical="center" wrapText="1"/>
    </xf>
    <xf numFmtId="179" fontId="10" fillId="16" borderId="17" xfId="2" applyNumberFormat="1" applyFont="1" applyFill="1" applyBorder="1" applyAlignment="1">
      <alignment horizontal="center" vertical="center" wrapText="1"/>
    </xf>
    <xf numFmtId="0" fontId="10" fillId="16" borderId="17" xfId="2" applyFont="1" applyFill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20" borderId="0" xfId="0" applyFill="1">
      <alignment vertical="center"/>
    </xf>
    <xf numFmtId="0" fontId="0" fillId="0" borderId="17" xfId="0" quotePrefix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20" fontId="4" fillId="0" borderId="17" xfId="2" quotePrefix="1" applyNumberFormat="1" applyFont="1" applyBorder="1" applyAlignment="1">
      <alignment horizontal="center" vertical="center" wrapText="1"/>
    </xf>
    <xf numFmtId="49" fontId="42" fillId="0" borderId="17" xfId="0" quotePrefix="1" applyNumberFormat="1" applyFont="1" applyBorder="1" applyAlignment="1">
      <alignment horizontal="center" vertical="center"/>
    </xf>
    <xf numFmtId="49" fontId="42" fillId="0" borderId="17" xfId="0" applyNumberFormat="1" applyFont="1" applyBorder="1" applyAlignment="1">
      <alignment horizontal="center" vertical="center"/>
    </xf>
    <xf numFmtId="49" fontId="42" fillId="20" borderId="17" xfId="0" quotePrefix="1" applyNumberFormat="1" applyFont="1" applyFill="1" applyBorder="1" applyAlignment="1">
      <alignment horizontal="center" vertical="center"/>
    </xf>
    <xf numFmtId="0" fontId="0" fillId="20" borderId="17" xfId="0" applyFill="1" applyBorder="1">
      <alignment vertical="center"/>
    </xf>
    <xf numFmtId="20" fontId="4" fillId="0" borderId="9" xfId="2" quotePrefix="1" applyNumberFormat="1" applyFont="1" applyBorder="1" applyAlignment="1">
      <alignment horizontal="center" vertical="center" wrapText="1"/>
    </xf>
    <xf numFmtId="0" fontId="4" fillId="0" borderId="17" xfId="2" quotePrefix="1" applyFont="1" applyBorder="1" applyAlignment="1">
      <alignment horizontal="center" vertical="center" wrapText="1"/>
    </xf>
    <xf numFmtId="176" fontId="4" fillId="0" borderId="17" xfId="3" quotePrefix="1" applyNumberFormat="1" applyFont="1" applyBorder="1" applyAlignment="1">
      <alignment horizontal="center" vertical="center"/>
    </xf>
    <xf numFmtId="49" fontId="4" fillId="0" borderId="17" xfId="2" quotePrefix="1" applyNumberFormat="1" applyFont="1" applyBorder="1" applyAlignment="1">
      <alignment horizontal="center" vertical="center" wrapText="1"/>
    </xf>
    <xf numFmtId="49" fontId="4" fillId="0" borderId="13" xfId="3" quotePrefix="1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93" fontId="42" fillId="0" borderId="17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49" fontId="42" fillId="20" borderId="17" xfId="0" applyNumberFormat="1" applyFont="1" applyFill="1" applyBorder="1" applyAlignment="1">
      <alignment horizontal="center" vertical="center"/>
    </xf>
    <xf numFmtId="0" fontId="43" fillId="23" borderId="0" xfId="0" applyFont="1" applyFill="1" applyAlignment="1">
      <alignment horizontal="center" vertical="center"/>
    </xf>
    <xf numFmtId="0" fontId="39" fillId="18" borderId="31" xfId="1" applyFont="1" applyFill="1" applyBorder="1" applyAlignment="1">
      <alignment horizontal="center" vertical="center"/>
    </xf>
    <xf numFmtId="194" fontId="41" fillId="0" borderId="17" xfId="1" applyNumberFormat="1" applyFont="1" applyBorder="1" applyAlignment="1">
      <alignment horizontal="center" vertical="center"/>
    </xf>
    <xf numFmtId="0" fontId="20" fillId="0" borderId="17" xfId="0" applyFont="1" applyBorder="1">
      <alignment vertical="center"/>
    </xf>
    <xf numFmtId="0" fontId="20" fillId="0" borderId="17" xfId="0" quotePrefix="1" applyFont="1" applyBorder="1">
      <alignment vertical="center"/>
    </xf>
    <xf numFmtId="0" fontId="45" fillId="16" borderId="17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95" fontId="0" fillId="0" borderId="0" xfId="0" applyNumberFormat="1">
      <alignment vertical="center"/>
    </xf>
    <xf numFmtId="0" fontId="4" fillId="0" borderId="17" xfId="1" applyFont="1" applyBorder="1" applyAlignment="1">
      <alignment horizontal="right" vertical="center"/>
    </xf>
    <xf numFmtId="0" fontId="4" fillId="16" borderId="17" xfId="1" applyFont="1" applyFill="1" applyBorder="1" applyAlignment="1">
      <alignment horizontal="center" vertical="center"/>
    </xf>
    <xf numFmtId="0" fontId="4" fillId="16" borderId="17" xfId="1" applyFont="1" applyFill="1" applyBorder="1">
      <alignment vertical="center"/>
    </xf>
    <xf numFmtId="0" fontId="4" fillId="16" borderId="17" xfId="1" applyFont="1" applyFill="1" applyBorder="1" applyAlignment="1">
      <alignment horizontal="right" vertical="center"/>
    </xf>
    <xf numFmtId="0" fontId="4" fillId="16" borderId="0" xfId="1" applyFont="1" applyFill="1">
      <alignment vertical="center"/>
    </xf>
    <xf numFmtId="0" fontId="10" fillId="21" borderId="17" xfId="2" applyFont="1" applyFill="1" applyBorder="1" applyAlignment="1">
      <alignment horizontal="center" vertical="center" wrapText="1"/>
    </xf>
    <xf numFmtId="49" fontId="44" fillId="0" borderId="17" xfId="0" applyNumberFormat="1" applyFont="1" applyBorder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49" fontId="46" fillId="0" borderId="17" xfId="0" applyNumberFormat="1" applyFont="1" applyBorder="1" applyAlignment="1">
      <alignment horizontal="center" vertical="center"/>
    </xf>
    <xf numFmtId="196" fontId="4" fillId="0" borderId="17" xfId="2" applyNumberFormat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196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44" fillId="29" borderId="17" xfId="0" applyNumberFormat="1" applyFont="1" applyFill="1" applyBorder="1" applyAlignment="1">
      <alignment horizontal="center" vertical="center"/>
    </xf>
    <xf numFmtId="49" fontId="44" fillId="21" borderId="17" xfId="0" applyNumberFormat="1" applyFont="1" applyFill="1" applyBorder="1" applyAlignment="1">
      <alignment horizontal="center" vertical="center" wrapText="1"/>
    </xf>
    <xf numFmtId="49" fontId="44" fillId="26" borderId="17" xfId="0" applyNumberFormat="1" applyFont="1" applyFill="1" applyBorder="1" applyAlignment="1">
      <alignment horizontal="center" vertical="center"/>
    </xf>
    <xf numFmtId="49" fontId="44" fillId="31" borderId="17" xfId="0" applyNumberFormat="1" applyFont="1" applyFill="1" applyBorder="1" applyAlignment="1">
      <alignment horizontal="center" vertical="center"/>
    </xf>
    <xf numFmtId="49" fontId="44" fillId="30" borderId="17" xfId="0" applyNumberFormat="1" applyFont="1" applyFill="1" applyBorder="1" applyAlignment="1">
      <alignment horizontal="center" vertical="center"/>
    </xf>
    <xf numFmtId="49" fontId="44" fillId="32" borderId="17" xfId="0" applyNumberFormat="1" applyFont="1" applyFill="1" applyBorder="1" applyAlignment="1">
      <alignment horizontal="center" vertical="center"/>
    </xf>
    <xf numFmtId="49" fontId="44" fillId="33" borderId="17" xfId="0" applyNumberFormat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20" fillId="0" borderId="0" xfId="0" applyFont="1">
      <alignment vertical="center"/>
    </xf>
    <xf numFmtId="0" fontId="20" fillId="16" borderId="17" xfId="0" applyFont="1" applyFill="1" applyBorder="1">
      <alignment vertical="center"/>
    </xf>
    <xf numFmtId="0" fontId="20" fillId="0" borderId="13" xfId="0" applyFont="1" applyBorder="1" applyAlignment="1">
      <alignment horizontal="center" vertical="center"/>
    </xf>
    <xf numFmtId="0" fontId="41" fillId="35" borderId="0" xfId="1" applyFont="1" applyFill="1" applyAlignment="1">
      <alignment horizontal="left" vertical="center"/>
    </xf>
    <xf numFmtId="0" fontId="41" fillId="35" borderId="0" xfId="1" applyFont="1" applyFill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14" fillId="0" borderId="0" xfId="0" applyFont="1">
      <alignment vertical="center"/>
    </xf>
    <xf numFmtId="0" fontId="41" fillId="36" borderId="0" xfId="1" applyFont="1" applyFill="1" applyAlignment="1">
      <alignment horizontal="left" vertical="center"/>
    </xf>
    <xf numFmtId="0" fontId="41" fillId="36" borderId="0" xfId="1" applyFont="1" applyFill="1" applyAlignment="1">
      <alignment horizontal="center" vertical="center"/>
    </xf>
    <xf numFmtId="0" fontId="40" fillId="14" borderId="33" xfId="2" applyFont="1" applyFill="1" applyBorder="1" applyAlignment="1">
      <alignment horizontal="center" vertical="center" wrapText="1"/>
    </xf>
    <xf numFmtId="0" fontId="40" fillId="14" borderId="32" xfId="2" applyFont="1" applyFill="1" applyBorder="1" applyAlignment="1">
      <alignment horizontal="center" vertical="center" wrapText="1"/>
    </xf>
    <xf numFmtId="0" fontId="40" fillId="14" borderId="31" xfId="2" applyFont="1" applyFill="1" applyBorder="1" applyAlignment="1">
      <alignment horizontal="center" vertical="center" wrapText="1"/>
    </xf>
    <xf numFmtId="0" fontId="40" fillId="19" borderId="17" xfId="2" applyFont="1" applyFill="1" applyBorder="1" applyAlignment="1">
      <alignment horizontal="center" vertical="center" wrapText="1"/>
    </xf>
    <xf numFmtId="0" fontId="41" fillId="19" borderId="17" xfId="1" applyFont="1" applyFill="1" applyBorder="1" applyAlignment="1">
      <alignment horizontal="center" vertical="center"/>
    </xf>
    <xf numFmtId="0" fontId="41" fillId="0" borderId="17" xfId="1" applyFont="1" applyBorder="1" applyAlignment="1">
      <alignment horizontal="center" vertical="center"/>
    </xf>
    <xf numFmtId="0" fontId="14" fillId="0" borderId="17" xfId="0" applyFont="1" applyBorder="1">
      <alignment vertical="center"/>
    </xf>
    <xf numFmtId="0" fontId="41" fillId="20" borderId="17" xfId="1" applyFont="1" applyFill="1" applyBorder="1" applyAlignment="1">
      <alignment horizontal="center" vertical="center"/>
    </xf>
    <xf numFmtId="0" fontId="14" fillId="20" borderId="17" xfId="0" applyFont="1" applyFill="1" applyBorder="1">
      <alignment vertical="center"/>
    </xf>
    <xf numFmtId="0" fontId="14" fillId="20" borderId="0" xfId="0" applyFont="1" applyFill="1">
      <alignment vertical="center"/>
    </xf>
    <xf numFmtId="49" fontId="20" fillId="0" borderId="0" xfId="0" applyNumberFormat="1" applyFont="1">
      <alignment vertical="center"/>
    </xf>
    <xf numFmtId="49" fontId="4" fillId="0" borderId="17" xfId="1" quotePrefix="1" applyNumberFormat="1" applyFont="1" applyBorder="1">
      <alignment vertical="center"/>
    </xf>
    <xf numFmtId="49" fontId="4" fillId="16" borderId="17" xfId="1" quotePrefix="1" applyNumberFormat="1" applyFont="1" applyFill="1" applyBorder="1">
      <alignment vertical="center"/>
    </xf>
    <xf numFmtId="0" fontId="40" fillId="16" borderId="17" xfId="2" applyFont="1" applyFill="1" applyBorder="1" applyAlignment="1">
      <alignment horizontal="center" vertical="center"/>
    </xf>
    <xf numFmtId="0" fontId="40" fillId="16" borderId="13" xfId="2" applyFont="1" applyFill="1" applyBorder="1" applyAlignment="1">
      <alignment horizontal="center" vertical="center"/>
    </xf>
    <xf numFmtId="0" fontId="45" fillId="16" borderId="13" xfId="0" applyFont="1" applyFill="1" applyBorder="1" applyAlignment="1">
      <alignment horizontal="center" vertical="center" wrapText="1"/>
    </xf>
    <xf numFmtId="0" fontId="10" fillId="16" borderId="33" xfId="1" applyFont="1" applyFill="1" applyBorder="1" applyAlignment="1">
      <alignment horizontal="center" vertical="center"/>
    </xf>
    <xf numFmtId="0" fontId="45" fillId="25" borderId="32" xfId="0" applyFont="1" applyFill="1" applyBorder="1" applyAlignment="1">
      <alignment horizontal="center" vertical="center"/>
    </xf>
    <xf numFmtId="0" fontId="43" fillId="22" borderId="17" xfId="0" applyFont="1" applyFill="1" applyBorder="1" applyAlignment="1">
      <alignment horizontal="center" vertical="center"/>
    </xf>
    <xf numFmtId="179" fontId="43" fillId="22" borderId="17" xfId="2" applyNumberFormat="1" applyFont="1" applyFill="1" applyBorder="1" applyAlignment="1">
      <alignment horizontal="center" vertical="center" wrapText="1"/>
    </xf>
    <xf numFmtId="179" fontId="10" fillId="18" borderId="17" xfId="2" applyNumberFormat="1" applyFont="1" applyFill="1" applyBorder="1" applyAlignment="1">
      <alignment horizontal="center" vertical="center" wrapText="1"/>
    </xf>
    <xf numFmtId="0" fontId="45" fillId="25" borderId="17" xfId="0" applyFont="1" applyFill="1" applyBorder="1" applyAlignment="1">
      <alignment horizontal="center" vertical="center"/>
    </xf>
    <xf numFmtId="179" fontId="43" fillId="25" borderId="17" xfId="2" applyNumberFormat="1" applyFont="1" applyFill="1" applyBorder="1" applyAlignment="1">
      <alignment horizontal="center" vertical="center" wrapText="1"/>
    </xf>
    <xf numFmtId="0" fontId="10" fillId="18" borderId="17" xfId="2" applyFont="1" applyFill="1" applyBorder="1" applyAlignment="1">
      <alignment horizontal="center" vertical="center"/>
    </xf>
    <xf numFmtId="0" fontId="10" fillId="18" borderId="17" xfId="2" applyFont="1" applyFill="1" applyBorder="1" applyAlignment="1">
      <alignment horizontal="center" vertical="center" wrapText="1"/>
    </xf>
    <xf numFmtId="176" fontId="10" fillId="18" borderId="17" xfId="2" applyNumberFormat="1" applyFont="1" applyFill="1" applyBorder="1" applyAlignment="1">
      <alignment horizontal="center" vertical="center" wrapText="1"/>
    </xf>
    <xf numFmtId="49" fontId="44" fillId="20" borderId="17" xfId="0" applyNumberFormat="1" applyFont="1" applyFill="1" applyBorder="1" applyAlignment="1">
      <alignment horizontal="center" vertical="center"/>
    </xf>
    <xf numFmtId="49" fontId="46" fillId="20" borderId="17" xfId="0" applyNumberFormat="1" applyFont="1" applyFill="1" applyBorder="1" applyAlignment="1">
      <alignment horizontal="center" vertical="center"/>
    </xf>
    <xf numFmtId="0" fontId="20" fillId="16" borderId="17" xfId="0" quotePrefix="1" applyFont="1" applyFill="1" applyBorder="1">
      <alignment vertical="center"/>
    </xf>
    <xf numFmtId="49" fontId="4" fillId="0" borderId="17" xfId="1" quotePrefix="1" applyNumberFormat="1" applyFont="1" applyBorder="1" applyAlignment="1">
      <alignment horizontal="center" vertical="center"/>
    </xf>
    <xf numFmtId="197" fontId="43" fillId="22" borderId="17" xfId="2" applyNumberFormat="1" applyFont="1" applyFill="1" applyBorder="1" applyAlignment="1">
      <alignment horizontal="center" vertical="center" wrapText="1"/>
    </xf>
    <xf numFmtId="197" fontId="4" fillId="0" borderId="17" xfId="1" applyNumberFormat="1" applyFont="1" applyBorder="1">
      <alignment vertical="center"/>
    </xf>
    <xf numFmtId="197" fontId="20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0" fillId="37" borderId="17" xfId="0" applyFont="1" applyFill="1" applyBorder="1">
      <alignment vertical="center"/>
    </xf>
    <xf numFmtId="0" fontId="20" fillId="37" borderId="17" xfId="0" quotePrefix="1" applyFont="1" applyFill="1" applyBorder="1">
      <alignment vertical="center"/>
    </xf>
    <xf numFmtId="49" fontId="4" fillId="37" borderId="17" xfId="1" applyNumberFormat="1" applyFont="1" applyFill="1" applyBorder="1">
      <alignment vertical="center"/>
    </xf>
    <xf numFmtId="0" fontId="4" fillId="37" borderId="17" xfId="1" applyFont="1" applyFill="1" applyBorder="1">
      <alignment vertical="center"/>
    </xf>
    <xf numFmtId="0" fontId="4" fillId="37" borderId="17" xfId="1" applyFont="1" applyFill="1" applyBorder="1" applyAlignment="1">
      <alignment horizontal="center" vertical="center"/>
    </xf>
    <xf numFmtId="0" fontId="4" fillId="37" borderId="17" xfId="1" applyFont="1" applyFill="1" applyBorder="1" applyAlignment="1">
      <alignment horizontal="right" vertical="center"/>
    </xf>
    <xf numFmtId="197" fontId="4" fillId="37" borderId="17" xfId="1" applyNumberFormat="1" applyFont="1" applyFill="1" applyBorder="1">
      <alignment vertical="center"/>
    </xf>
    <xf numFmtId="49" fontId="50" fillId="11" borderId="17" xfId="0" applyNumberFormat="1" applyFont="1" applyFill="1" applyBorder="1" applyAlignment="1">
      <alignment horizontal="center" vertical="center"/>
    </xf>
    <xf numFmtId="0" fontId="43" fillId="25" borderId="13" xfId="2" applyFont="1" applyFill="1" applyBorder="1" applyAlignment="1">
      <alignment horizontal="center" vertical="center" wrapText="1"/>
    </xf>
    <xf numFmtId="0" fontId="0" fillId="11" borderId="0" xfId="0" applyFill="1">
      <alignment vertical="center"/>
    </xf>
    <xf numFmtId="49" fontId="49" fillId="11" borderId="17" xfId="0" applyNumberFormat="1" applyFont="1" applyFill="1" applyBorder="1" applyAlignment="1">
      <alignment horizontal="center" vertical="center"/>
    </xf>
    <xf numFmtId="49" fontId="44" fillId="11" borderId="17" xfId="0" applyNumberFormat="1" applyFont="1" applyFill="1" applyBorder="1" applyAlignment="1">
      <alignment horizontal="center" vertical="center"/>
    </xf>
    <xf numFmtId="49" fontId="44" fillId="11" borderId="31" xfId="0" applyNumberFormat="1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51" fillId="0" borderId="17" xfId="0" applyFont="1" applyBorder="1" applyAlignment="1">
      <alignment horizontal="center" vertical="center"/>
    </xf>
    <xf numFmtId="0" fontId="52" fillId="0" borderId="17" xfId="0" applyFont="1" applyBorder="1" applyAlignment="1">
      <alignment horizontal="left" vertical="center"/>
    </xf>
    <xf numFmtId="0" fontId="52" fillId="13" borderId="17" xfId="0" applyFont="1" applyFill="1" applyBorder="1" applyAlignment="1">
      <alignment horizontal="left" vertical="center"/>
    </xf>
    <xf numFmtId="186" fontId="51" fillId="0" borderId="17" xfId="0" applyNumberFormat="1" applyFont="1" applyBorder="1" applyAlignment="1">
      <alignment horizontal="center" vertical="center"/>
    </xf>
    <xf numFmtId="187" fontId="51" fillId="0" borderId="17" xfId="0" applyNumberFormat="1" applyFont="1" applyBorder="1" applyAlignment="1">
      <alignment horizontal="center" vertical="center"/>
    </xf>
    <xf numFmtId="186" fontId="51" fillId="13" borderId="17" xfId="0" applyNumberFormat="1" applyFont="1" applyFill="1" applyBorder="1" applyAlignment="1">
      <alignment horizontal="center" vertical="center"/>
    </xf>
    <xf numFmtId="187" fontId="51" fillId="13" borderId="17" xfId="0" applyNumberFormat="1" applyFont="1" applyFill="1" applyBorder="1" applyAlignment="1">
      <alignment horizontal="center" vertical="center"/>
    </xf>
    <xf numFmtId="0" fontId="51" fillId="0" borderId="17" xfId="0" applyFont="1" applyBorder="1" applyAlignment="1">
      <alignment horizontal="left" vertical="center" indent="1"/>
    </xf>
    <xf numFmtId="0" fontId="51" fillId="13" borderId="17" xfId="0" applyFont="1" applyFill="1" applyBorder="1" applyAlignment="1">
      <alignment horizontal="center" vertical="center"/>
    </xf>
    <xf numFmtId="0" fontId="12" fillId="6" borderId="35" xfId="2" applyFont="1" applyFill="1" applyBorder="1" applyAlignment="1">
      <alignment horizontal="center" vertical="center" wrapText="1"/>
    </xf>
    <xf numFmtId="0" fontId="53" fillId="6" borderId="36" xfId="1" applyFont="1" applyFill="1" applyBorder="1" applyAlignment="1">
      <alignment horizontal="center" vertical="center" wrapText="1"/>
    </xf>
    <xf numFmtId="0" fontId="12" fillId="6" borderId="36" xfId="2" applyFont="1" applyFill="1" applyBorder="1" applyAlignment="1">
      <alignment horizontal="center" vertical="center" wrapText="1"/>
    </xf>
    <xf numFmtId="0" fontId="10" fillId="6" borderId="27" xfId="2" applyFont="1" applyFill="1" applyBorder="1" applyAlignment="1">
      <alignment horizontal="center" vertical="center"/>
    </xf>
    <xf numFmtId="176" fontId="9" fillId="7" borderId="36" xfId="2" applyNumberFormat="1" applyFont="1" applyFill="1" applyBorder="1" applyAlignment="1">
      <alignment horizontal="center" vertical="center" wrapText="1"/>
    </xf>
    <xf numFmtId="0" fontId="9" fillId="7" borderId="36" xfId="2" applyFont="1" applyFill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4" fillId="0" borderId="5" xfId="2" applyNumberFormat="1" applyFont="1" applyBorder="1" applyAlignment="1">
      <alignment horizontal="right" vertical="center" wrapText="1"/>
    </xf>
    <xf numFmtId="49" fontId="20" fillId="0" borderId="5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49" fontId="20" fillId="0" borderId="17" xfId="0" applyNumberFormat="1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49" fontId="20" fillId="39" borderId="17" xfId="0" applyNumberFormat="1" applyFont="1" applyFill="1" applyBorder="1" applyAlignment="1">
      <alignment horizontal="center" vertical="center" wrapText="1"/>
    </xf>
    <xf numFmtId="49" fontId="56" fillId="0" borderId="17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4" fillId="0" borderId="17" xfId="88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4" fillId="0" borderId="13" xfId="88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 wrapText="1"/>
    </xf>
    <xf numFmtId="0" fontId="0" fillId="20" borderId="17" xfId="0" quotePrefix="1" applyFill="1" applyBorder="1" applyAlignment="1">
      <alignment horizontal="center" vertical="center"/>
    </xf>
    <xf numFmtId="0" fontId="7" fillId="20" borderId="13" xfId="2" applyFont="1" applyFill="1" applyBorder="1" applyAlignment="1">
      <alignment horizontal="center" vertical="center" wrapText="1"/>
    </xf>
    <xf numFmtId="0" fontId="7" fillId="20" borderId="17" xfId="2" applyFont="1" applyFill="1" applyBorder="1" applyAlignment="1">
      <alignment horizontal="center" vertical="center" wrapText="1"/>
    </xf>
    <xf numFmtId="0" fontId="4" fillId="20" borderId="17" xfId="0" applyFont="1" applyFill="1" applyBorder="1" applyAlignment="1">
      <alignment horizontal="center" vertical="center" wrapText="1"/>
    </xf>
    <xf numFmtId="177" fontId="4" fillId="20" borderId="17" xfId="2" applyNumberFormat="1" applyFont="1" applyFill="1" applyBorder="1" applyAlignment="1">
      <alignment horizontal="right" vertical="center" wrapText="1"/>
    </xf>
    <xf numFmtId="49" fontId="20" fillId="20" borderId="17" xfId="0" applyNumberFormat="1" applyFont="1" applyFill="1" applyBorder="1" applyAlignment="1">
      <alignment horizontal="center" vertical="center" wrapText="1"/>
    </xf>
    <xf numFmtId="194" fontId="41" fillId="20" borderId="17" xfId="1" applyNumberFormat="1" applyFont="1" applyFill="1" applyBorder="1" applyAlignment="1">
      <alignment horizontal="center" vertical="center"/>
    </xf>
    <xf numFmtId="0" fontId="20" fillId="20" borderId="13" xfId="0" applyFont="1" applyFill="1" applyBorder="1" applyAlignment="1">
      <alignment horizontal="center" vertical="center" wrapText="1"/>
    </xf>
    <xf numFmtId="0" fontId="20" fillId="20" borderId="17" xfId="0" applyFont="1" applyFill="1" applyBorder="1" applyAlignment="1">
      <alignment horizontal="center" vertical="center" wrapText="1"/>
    </xf>
    <xf numFmtId="0" fontId="7" fillId="0" borderId="5" xfId="2" quotePrefix="1" applyFont="1" applyBorder="1" applyAlignment="1">
      <alignment horizontal="center" vertical="center" wrapText="1"/>
    </xf>
    <xf numFmtId="0" fontId="7" fillId="0" borderId="17" xfId="2" quotePrefix="1" applyFont="1" applyBorder="1" applyAlignment="1">
      <alignment horizontal="center" vertical="center" wrapText="1"/>
    </xf>
    <xf numFmtId="0" fontId="7" fillId="0" borderId="13" xfId="2" quotePrefix="1" applyFont="1" applyBorder="1" applyAlignment="1">
      <alignment horizontal="center" vertical="center" wrapText="1"/>
    </xf>
    <xf numFmtId="0" fontId="54" fillId="0" borderId="17" xfId="1" quotePrefix="1" applyFont="1" applyBorder="1" applyAlignment="1">
      <alignment horizontal="center" vertical="center" wrapText="1"/>
    </xf>
    <xf numFmtId="0" fontId="54" fillId="0" borderId="13" xfId="1" quotePrefix="1" applyFont="1" applyBorder="1" applyAlignment="1">
      <alignment horizontal="center" vertical="center" wrapText="1"/>
    </xf>
    <xf numFmtId="49" fontId="54" fillId="0" borderId="17" xfId="0" quotePrefix="1" applyNumberFormat="1" applyFont="1" applyBorder="1" applyAlignment="1">
      <alignment horizontal="center" vertical="center" wrapText="1"/>
    </xf>
    <xf numFmtId="49" fontId="54" fillId="0" borderId="13" xfId="0" quotePrefix="1" applyNumberFormat="1" applyFont="1" applyBorder="1" applyAlignment="1">
      <alignment horizontal="center" vertical="center" wrapText="1"/>
    </xf>
    <xf numFmtId="0" fontId="20" fillId="0" borderId="17" xfId="1" quotePrefix="1" applyFont="1" applyBorder="1" applyAlignment="1">
      <alignment horizontal="center" vertical="center" wrapText="1"/>
    </xf>
    <xf numFmtId="0" fontId="20" fillId="0" borderId="13" xfId="1" quotePrefix="1" applyFont="1" applyBorder="1" applyAlignment="1">
      <alignment horizontal="center" vertical="center" wrapText="1"/>
    </xf>
    <xf numFmtId="0" fontId="4" fillId="16" borderId="17" xfId="1" applyFont="1" applyFill="1" applyBorder="1" applyAlignment="1">
      <alignment horizontal="left" vertical="center"/>
    </xf>
    <xf numFmtId="197" fontId="4" fillId="16" borderId="17" xfId="1" applyNumberFormat="1" applyFont="1" applyFill="1" applyBorder="1">
      <alignment vertical="center"/>
    </xf>
    <xf numFmtId="0" fontId="10" fillId="18" borderId="31" xfId="1" applyFont="1" applyFill="1" applyBorder="1" applyAlignment="1">
      <alignment horizontal="center" vertical="center"/>
    </xf>
    <xf numFmtId="179" fontId="4" fillId="0" borderId="17" xfId="2" applyNumberFormat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/>
    </xf>
    <xf numFmtId="49" fontId="49" fillId="34" borderId="17" xfId="0" applyNumberFormat="1" applyFont="1" applyFill="1" applyBorder="1" applyAlignment="1">
      <alignment horizontal="center" vertical="center"/>
    </xf>
    <xf numFmtId="49" fontId="4" fillId="37" borderId="17" xfId="1" applyNumberFormat="1" applyFont="1" applyFill="1" applyBorder="1" applyAlignment="1">
      <alignment horizontal="center" vertical="center"/>
    </xf>
    <xf numFmtId="49" fontId="4" fillId="16" borderId="17" xfId="1" quotePrefix="1" applyNumberFormat="1" applyFont="1" applyFill="1" applyBorder="1" applyAlignment="1">
      <alignment horizontal="center" vertical="center"/>
    </xf>
    <xf numFmtId="49" fontId="20" fillId="0" borderId="17" xfId="0" quotePrefix="1" applyNumberFormat="1" applyFont="1" applyBorder="1" applyAlignment="1">
      <alignment horizontal="center" vertical="center"/>
    </xf>
    <xf numFmtId="0" fontId="59" fillId="7" borderId="17" xfId="2" applyFont="1" applyFill="1" applyBorder="1" applyAlignment="1">
      <alignment horizontal="center" vertical="center"/>
    </xf>
    <xf numFmtId="49" fontId="51" fillId="0" borderId="17" xfId="0" applyNumberFormat="1" applyFont="1" applyBorder="1" applyAlignment="1">
      <alignment horizontal="center" vertical="center"/>
    </xf>
    <xf numFmtId="0" fontId="51" fillId="0" borderId="17" xfId="0" applyFont="1" applyBorder="1">
      <alignment vertical="center"/>
    </xf>
    <xf numFmtId="0" fontId="51" fillId="20" borderId="17" xfId="0" applyFont="1" applyFill="1" applyBorder="1">
      <alignment vertical="center"/>
    </xf>
    <xf numFmtId="0" fontId="44" fillId="0" borderId="17" xfId="0" applyFont="1" applyBorder="1" applyAlignment="1">
      <alignment horizontal="center" vertical="center"/>
    </xf>
    <xf numFmtId="198" fontId="44" fillId="0" borderId="17" xfId="0" applyNumberFormat="1" applyFont="1" applyBorder="1" applyAlignment="1">
      <alignment horizontal="center" vertical="center"/>
    </xf>
    <xf numFmtId="49" fontId="51" fillId="20" borderId="17" xfId="0" applyNumberFormat="1" applyFont="1" applyFill="1" applyBorder="1" applyAlignment="1">
      <alignment horizontal="center" vertical="center"/>
    </xf>
    <xf numFmtId="0" fontId="51" fillId="20" borderId="17" xfId="0" quotePrefix="1" applyFont="1" applyFill="1" applyBorder="1" applyAlignment="1">
      <alignment horizontal="center" vertical="center"/>
    </xf>
    <xf numFmtId="0" fontId="44" fillId="20" borderId="17" xfId="0" applyFont="1" applyFill="1" applyBorder="1" applyAlignment="1">
      <alignment horizontal="center" vertical="center"/>
    </xf>
    <xf numFmtId="198" fontId="44" fillId="20" borderId="17" xfId="0" applyNumberFormat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left" vertical="center"/>
    </xf>
    <xf numFmtId="49" fontId="22" fillId="28" borderId="17" xfId="0" applyNumberFormat="1" applyFont="1" applyFill="1" applyBorder="1" applyAlignment="1">
      <alignment horizontal="center" vertical="center"/>
    </xf>
    <xf numFmtId="0" fontId="22" fillId="28" borderId="17" xfId="0" applyFont="1" applyFill="1" applyBorder="1" applyAlignment="1">
      <alignment horizontal="center" vertical="center"/>
    </xf>
    <xf numFmtId="0" fontId="60" fillId="11" borderId="17" xfId="0" applyFont="1" applyFill="1" applyBorder="1" applyAlignment="1">
      <alignment horizontal="center" vertical="center"/>
    </xf>
    <xf numFmtId="0" fontId="14" fillId="42" borderId="17" xfId="0" applyFont="1" applyFill="1" applyBorder="1">
      <alignment vertical="center"/>
    </xf>
    <xf numFmtId="0" fontId="41" fillId="42" borderId="0" xfId="1" applyFont="1" applyFill="1" applyAlignment="1">
      <alignment horizontal="left" vertical="center"/>
    </xf>
    <xf numFmtId="0" fontId="20" fillId="36" borderId="17" xfId="0" applyFont="1" applyFill="1" applyBorder="1">
      <alignment vertical="center"/>
    </xf>
    <xf numFmtId="0" fontId="4" fillId="36" borderId="17" xfId="1" applyFont="1" applyFill="1" applyBorder="1" applyAlignment="1">
      <alignment horizontal="left" vertical="center"/>
    </xf>
    <xf numFmtId="0" fontId="4" fillId="36" borderId="17" xfId="1" applyFont="1" applyFill="1" applyBorder="1" applyAlignment="1">
      <alignment horizontal="center" vertical="center"/>
    </xf>
    <xf numFmtId="0" fontId="20" fillId="36" borderId="17" xfId="0" quotePrefix="1" applyFont="1" applyFill="1" applyBorder="1">
      <alignment vertical="center"/>
    </xf>
    <xf numFmtId="49" fontId="4" fillId="36" borderId="17" xfId="1" quotePrefix="1" applyNumberFormat="1" applyFont="1" applyFill="1" applyBorder="1">
      <alignment vertical="center"/>
    </xf>
    <xf numFmtId="0" fontId="4" fillId="36" borderId="17" xfId="1" applyFont="1" applyFill="1" applyBorder="1">
      <alignment vertical="center"/>
    </xf>
    <xf numFmtId="0" fontId="4" fillId="36" borderId="17" xfId="1" applyFont="1" applyFill="1" applyBorder="1" applyAlignment="1">
      <alignment horizontal="right" vertical="center"/>
    </xf>
    <xf numFmtId="197" fontId="4" fillId="36" borderId="17" xfId="1" applyNumberFormat="1" applyFont="1" applyFill="1" applyBorder="1">
      <alignment vertical="center"/>
    </xf>
    <xf numFmtId="49" fontId="4" fillId="36" borderId="17" xfId="1" quotePrefix="1" applyNumberFormat="1" applyFont="1" applyFill="1" applyBorder="1" applyAlignment="1">
      <alignment horizontal="center" vertical="center"/>
    </xf>
    <xf numFmtId="0" fontId="20" fillId="16" borderId="17" xfId="0" applyFont="1" applyFill="1" applyBorder="1" applyAlignment="1">
      <alignment horizontal="center" vertical="center"/>
    </xf>
    <xf numFmtId="197" fontId="20" fillId="16" borderId="17" xfId="0" applyNumberFormat="1" applyFont="1" applyFill="1" applyBorder="1">
      <alignment vertical="center"/>
    </xf>
    <xf numFmtId="0" fontId="20" fillId="16" borderId="17" xfId="0" quotePrefix="1" applyFont="1" applyFill="1" applyBorder="1" applyAlignment="1">
      <alignment horizontal="center" vertical="center"/>
    </xf>
    <xf numFmtId="49" fontId="20" fillId="16" borderId="17" xfId="0" quotePrefix="1" applyNumberFormat="1" applyFont="1" applyFill="1" applyBorder="1">
      <alignment vertical="center"/>
    </xf>
    <xf numFmtId="49" fontId="20" fillId="16" borderId="17" xfId="0" quotePrefix="1" applyNumberFormat="1" applyFont="1" applyFill="1" applyBorder="1" applyAlignment="1">
      <alignment horizontal="center" vertical="center"/>
    </xf>
    <xf numFmtId="0" fontId="4" fillId="36" borderId="0" xfId="1" applyFont="1" applyFill="1">
      <alignment vertical="center"/>
    </xf>
    <xf numFmtId="0" fontId="41" fillId="43" borderId="0" xfId="1" applyFont="1" applyFill="1" applyAlignment="1">
      <alignment horizontal="left" vertical="center"/>
    </xf>
    <xf numFmtId="0" fontId="14" fillId="43" borderId="17" xfId="0" applyFont="1" applyFill="1" applyBorder="1">
      <alignment vertical="center"/>
    </xf>
    <xf numFmtId="0" fontId="41" fillId="44" borderId="0" xfId="1" applyFont="1" applyFill="1" applyAlignment="1">
      <alignment horizontal="left" vertical="center"/>
    </xf>
    <xf numFmtId="0" fontId="14" fillId="44" borderId="17" xfId="0" applyFont="1" applyFill="1" applyBorder="1">
      <alignment vertical="center"/>
    </xf>
    <xf numFmtId="0" fontId="41" fillId="45" borderId="0" xfId="1" applyFont="1" applyFill="1" applyAlignment="1">
      <alignment horizontal="left" vertical="center"/>
    </xf>
    <xf numFmtId="0" fontId="14" fillId="45" borderId="17" xfId="0" applyFont="1" applyFill="1" applyBorder="1">
      <alignment vertical="center"/>
    </xf>
    <xf numFmtId="0" fontId="41" fillId="46" borderId="0" xfId="1" applyFont="1" applyFill="1" applyAlignment="1">
      <alignment horizontal="left" vertical="center"/>
    </xf>
    <xf numFmtId="0" fontId="14" fillId="46" borderId="17" xfId="0" applyFont="1" applyFill="1" applyBorder="1">
      <alignment vertical="center"/>
    </xf>
    <xf numFmtId="0" fontId="41" fillId="47" borderId="0" xfId="1" applyFont="1" applyFill="1" applyAlignment="1">
      <alignment horizontal="left" vertical="center"/>
    </xf>
    <xf numFmtId="0" fontId="14" fillId="47" borderId="17" xfId="0" applyFont="1" applyFill="1" applyBorder="1">
      <alignment vertical="center"/>
    </xf>
    <xf numFmtId="0" fontId="41" fillId="42" borderId="17" xfId="1" applyFont="1" applyFill="1" applyBorder="1" applyAlignment="1">
      <alignment horizontal="center" vertical="center"/>
    </xf>
    <xf numFmtId="0" fontId="41" fillId="40" borderId="17" xfId="1" applyFont="1" applyFill="1" applyBorder="1" applyAlignment="1">
      <alignment horizontal="center" vertical="center"/>
    </xf>
    <xf numFmtId="0" fontId="41" fillId="6" borderId="17" xfId="1" applyFont="1" applyFill="1" applyBorder="1" applyAlignment="1">
      <alignment horizontal="center" vertical="center"/>
    </xf>
    <xf numFmtId="0" fontId="41" fillId="41" borderId="17" xfId="1" applyFont="1" applyFill="1" applyBorder="1" applyAlignment="1">
      <alignment horizontal="center" vertical="center"/>
    </xf>
    <xf numFmtId="0" fontId="41" fillId="37" borderId="17" xfId="1" applyFont="1" applyFill="1" applyBorder="1" applyAlignment="1">
      <alignment horizontal="center" vertical="center"/>
    </xf>
    <xf numFmtId="0" fontId="41" fillId="0" borderId="0" xfId="1" applyFont="1" applyAlignment="1">
      <alignment horizontal="left" vertical="center"/>
    </xf>
    <xf numFmtId="0" fontId="10" fillId="21" borderId="17" xfId="2" applyFont="1" applyFill="1" applyBorder="1" applyAlignment="1">
      <alignment horizontal="left" vertical="center" wrapText="1"/>
    </xf>
    <xf numFmtId="0" fontId="4" fillId="37" borderId="17" xfId="1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49" fontId="44" fillId="38" borderId="17" xfId="0" applyNumberFormat="1" applyFont="1" applyFill="1" applyBorder="1" applyAlignment="1">
      <alignment horizontal="center" vertical="center"/>
    </xf>
    <xf numFmtId="0" fontId="61" fillId="0" borderId="0" xfId="0" applyFont="1">
      <alignment vertical="center"/>
    </xf>
    <xf numFmtId="0" fontId="54" fillId="0" borderId="37" xfId="1" applyFont="1" applyBorder="1" applyAlignment="1">
      <alignment vertical="center" wrapText="1"/>
    </xf>
    <xf numFmtId="0" fontId="45" fillId="0" borderId="0" xfId="0" applyFont="1">
      <alignment vertical="center"/>
    </xf>
    <xf numFmtId="0" fontId="62" fillId="0" borderId="0" xfId="0" applyFont="1">
      <alignment vertical="center"/>
    </xf>
    <xf numFmtId="49" fontId="62" fillId="0" borderId="0" xfId="0" applyNumberFormat="1" applyFont="1" applyAlignment="1">
      <alignment horizontal="center" vertical="center"/>
    </xf>
    <xf numFmtId="0" fontId="22" fillId="15" borderId="17" xfId="0" applyFont="1" applyFill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49" fontId="62" fillId="0" borderId="17" xfId="0" applyNumberFormat="1" applyFont="1" applyBorder="1" applyAlignment="1">
      <alignment horizontal="center" vertical="center"/>
    </xf>
    <xf numFmtId="49" fontId="63" fillId="0" borderId="17" xfId="0" applyNumberFormat="1" applyFont="1" applyBorder="1" applyAlignment="1">
      <alignment horizontal="center" vertical="center"/>
    </xf>
    <xf numFmtId="49" fontId="63" fillId="15" borderId="17" xfId="0" quotePrefix="1" applyNumberFormat="1" applyFont="1" applyFill="1" applyBorder="1" applyAlignment="1">
      <alignment horizontal="center" vertical="center"/>
    </xf>
    <xf numFmtId="49" fontId="63" fillId="0" borderId="17" xfId="0" quotePrefix="1" applyNumberFormat="1" applyFont="1" applyBorder="1" applyAlignment="1">
      <alignment horizontal="center" vertical="center"/>
    </xf>
    <xf numFmtId="49" fontId="45" fillId="48" borderId="17" xfId="0" applyNumberFormat="1" applyFont="1" applyFill="1" applyBorder="1" applyAlignment="1">
      <alignment horizontal="center" vertical="center"/>
    </xf>
    <xf numFmtId="49" fontId="45" fillId="0" borderId="17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64" fillId="0" borderId="0" xfId="0" applyFont="1">
      <alignment vertical="center"/>
    </xf>
    <xf numFmtId="0" fontId="64" fillId="11" borderId="0" xfId="0" applyFont="1" applyFill="1">
      <alignment vertical="center"/>
    </xf>
    <xf numFmtId="49" fontId="45" fillId="48" borderId="31" xfId="0" applyNumberFormat="1" applyFont="1" applyFill="1" applyBorder="1" applyAlignment="1">
      <alignment horizontal="center" vertical="center"/>
    </xf>
    <xf numFmtId="49" fontId="14" fillId="0" borderId="31" xfId="0" applyNumberFormat="1" applyFont="1" applyBorder="1" applyAlignment="1">
      <alignment horizontal="center" vertical="center"/>
    </xf>
    <xf numFmtId="49" fontId="63" fillId="0" borderId="31" xfId="0" applyNumberFormat="1" applyFont="1" applyBorder="1" applyAlignment="1">
      <alignment horizontal="center" vertical="center"/>
    </xf>
    <xf numFmtId="49" fontId="63" fillId="15" borderId="31" xfId="0" quotePrefix="1" applyNumberFormat="1" applyFont="1" applyFill="1" applyBorder="1" applyAlignment="1">
      <alignment horizontal="center" vertical="center"/>
    </xf>
    <xf numFmtId="49" fontId="63" fillId="0" borderId="31" xfId="0" quotePrefix="1" applyNumberFormat="1" applyFont="1" applyBorder="1" applyAlignment="1">
      <alignment horizontal="center" vertical="center"/>
    </xf>
    <xf numFmtId="49" fontId="45" fillId="20" borderId="32" xfId="0" applyNumberFormat="1" applyFont="1" applyFill="1" applyBorder="1" applyAlignment="1">
      <alignment horizontal="center" vertical="center"/>
    </xf>
    <xf numFmtId="49" fontId="14" fillId="0" borderId="32" xfId="0" applyNumberFormat="1" applyFont="1" applyBorder="1" applyAlignment="1">
      <alignment horizontal="center" vertical="center"/>
    </xf>
    <xf numFmtId="49" fontId="63" fillId="0" borderId="32" xfId="0" applyNumberFormat="1" applyFont="1" applyBorder="1" applyAlignment="1">
      <alignment horizontal="center" vertical="center"/>
    </xf>
    <xf numFmtId="49" fontId="63" fillId="15" borderId="32" xfId="0" quotePrefix="1" applyNumberFormat="1" applyFont="1" applyFill="1" applyBorder="1" applyAlignment="1">
      <alignment horizontal="center" vertical="center"/>
    </xf>
    <xf numFmtId="49" fontId="63" fillId="0" borderId="32" xfId="0" quotePrefix="1" applyNumberFormat="1" applyFont="1" applyBorder="1" applyAlignment="1">
      <alignment horizontal="center" vertical="center"/>
    </xf>
    <xf numFmtId="49" fontId="62" fillId="52" borderId="0" xfId="0" applyNumberFormat="1" applyFont="1" applyFill="1" applyAlignment="1">
      <alignment horizontal="center" vertical="center"/>
    </xf>
    <xf numFmtId="49" fontId="45" fillId="52" borderId="0" xfId="0" applyNumberFormat="1" applyFont="1" applyFill="1" applyAlignment="1">
      <alignment horizontal="center" vertical="center"/>
    </xf>
    <xf numFmtId="49" fontId="14" fillId="52" borderId="0" xfId="0" applyNumberFormat="1" applyFont="1" applyFill="1" applyAlignment="1">
      <alignment horizontal="center" vertical="center"/>
    </xf>
    <xf numFmtId="49" fontId="63" fillId="52" borderId="0" xfId="0" applyNumberFormat="1" applyFont="1" applyFill="1" applyAlignment="1">
      <alignment horizontal="center" vertical="center"/>
    </xf>
    <xf numFmtId="49" fontId="63" fillId="52" borderId="0" xfId="0" quotePrefix="1" applyNumberFormat="1" applyFont="1" applyFill="1" applyAlignment="1">
      <alignment horizontal="center" vertical="center"/>
    </xf>
    <xf numFmtId="0" fontId="0" fillId="52" borderId="0" xfId="0" applyFill="1">
      <alignment vertical="center"/>
    </xf>
    <xf numFmtId="49" fontId="45" fillId="42" borderId="31" xfId="0" applyNumberFormat="1" applyFont="1" applyFill="1" applyBorder="1" applyAlignment="1">
      <alignment horizontal="center" vertical="center"/>
    </xf>
    <xf numFmtId="49" fontId="45" fillId="50" borderId="33" xfId="0" applyNumberFormat="1" applyFont="1" applyFill="1" applyBorder="1" applyAlignment="1">
      <alignment horizontal="center" vertical="center"/>
    </xf>
    <xf numFmtId="49" fontId="14" fillId="0" borderId="33" xfId="0" applyNumberFormat="1" applyFont="1" applyBorder="1" applyAlignment="1">
      <alignment horizontal="center" vertical="center"/>
    </xf>
    <xf numFmtId="49" fontId="63" fillId="0" borderId="33" xfId="0" applyNumberFormat="1" applyFont="1" applyBorder="1" applyAlignment="1">
      <alignment horizontal="center" vertical="center"/>
    </xf>
    <xf numFmtId="49" fontId="63" fillId="15" borderId="33" xfId="0" quotePrefix="1" applyNumberFormat="1" applyFont="1" applyFill="1" applyBorder="1" applyAlignment="1">
      <alignment horizontal="center" vertical="center"/>
    </xf>
    <xf numFmtId="49" fontId="63" fillId="0" borderId="33" xfId="0" quotePrefix="1" applyNumberFormat="1" applyFont="1" applyBorder="1" applyAlignment="1">
      <alignment horizontal="center" vertical="center"/>
    </xf>
    <xf numFmtId="49" fontId="45" fillId="49" borderId="33" xfId="0" applyNumberFormat="1" applyFont="1" applyFill="1" applyBorder="1" applyAlignment="1">
      <alignment horizontal="center" vertical="center"/>
    </xf>
    <xf numFmtId="49" fontId="45" fillId="51" borderId="32" xfId="0" applyNumberFormat="1" applyFont="1" applyFill="1" applyBorder="1" applyAlignment="1">
      <alignment horizontal="center" vertical="center"/>
    </xf>
    <xf numFmtId="49" fontId="54" fillId="0" borderId="37" xfId="0" applyNumberFormat="1" applyFont="1" applyBorder="1" applyAlignment="1">
      <alignment vertical="center" wrapText="1"/>
    </xf>
    <xf numFmtId="0" fontId="20" fillId="0" borderId="37" xfId="1" applyFont="1" applyBorder="1" applyAlignment="1">
      <alignment vertical="center" wrapText="1"/>
    </xf>
    <xf numFmtId="0" fontId="0" fillId="0" borderId="31" xfId="0" quotePrefix="1" applyBorder="1" applyAlignment="1">
      <alignment horizontal="center" vertical="center"/>
    </xf>
    <xf numFmtId="0" fontId="54" fillId="0" borderId="17" xfId="1" applyFont="1" applyBorder="1" applyAlignment="1">
      <alignment vertical="center" wrapText="1"/>
    </xf>
    <xf numFmtId="0" fontId="54" fillId="0" borderId="38" xfId="1" applyFont="1" applyBorder="1" applyAlignment="1">
      <alignment vertical="center" wrapText="1"/>
    </xf>
    <xf numFmtId="0" fontId="7" fillId="0" borderId="38" xfId="2" quotePrefix="1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77" fontId="4" fillId="0" borderId="38" xfId="2" applyNumberFormat="1" applyFont="1" applyBorder="1" applyAlignment="1">
      <alignment horizontal="right" vertical="center" wrapText="1"/>
    </xf>
    <xf numFmtId="49" fontId="20" fillId="0" borderId="38" xfId="0" applyNumberFormat="1" applyFont="1" applyBorder="1" applyAlignment="1">
      <alignment horizontal="center" vertical="center" wrapText="1"/>
    </xf>
    <xf numFmtId="0" fontId="0" fillId="0" borderId="38" xfId="0" applyBorder="1">
      <alignment vertical="center"/>
    </xf>
    <xf numFmtId="194" fontId="41" fillId="0" borderId="38" xfId="1" applyNumberFormat="1" applyFont="1" applyBorder="1" applyAlignment="1">
      <alignment horizontal="center" vertical="center"/>
    </xf>
    <xf numFmtId="0" fontId="54" fillId="0" borderId="39" xfId="1" applyFont="1" applyBorder="1" applyAlignment="1">
      <alignment vertical="center" wrapText="1"/>
    </xf>
    <xf numFmtId="0" fontId="7" fillId="0" borderId="40" xfId="2" quotePrefix="1" applyFont="1" applyBorder="1" applyAlignment="1">
      <alignment horizontal="center" vertical="center" wrapText="1"/>
    </xf>
    <xf numFmtId="0" fontId="7" fillId="0" borderId="40" xfId="2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177" fontId="4" fillId="0" borderId="40" xfId="2" applyNumberFormat="1" applyFont="1" applyBorder="1" applyAlignment="1">
      <alignment horizontal="right" vertical="center" wrapText="1"/>
    </xf>
    <xf numFmtId="49" fontId="20" fillId="0" borderId="40" xfId="0" applyNumberFormat="1" applyFont="1" applyBorder="1" applyAlignment="1">
      <alignment horizontal="center" vertical="center" wrapText="1"/>
    </xf>
    <xf numFmtId="0" fontId="0" fillId="0" borderId="40" xfId="0" applyBorder="1">
      <alignment vertical="center"/>
    </xf>
    <xf numFmtId="194" fontId="41" fillId="0" borderId="40" xfId="1" applyNumberFormat="1" applyFont="1" applyBorder="1" applyAlignment="1">
      <alignment horizontal="center" vertical="center"/>
    </xf>
    <xf numFmtId="0" fontId="54" fillId="0" borderId="41" xfId="1" applyFont="1" applyBorder="1" applyAlignment="1">
      <alignment vertical="center" wrapText="1"/>
    </xf>
    <xf numFmtId="0" fontId="7" fillId="0" borderId="42" xfId="2" quotePrefix="1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77" fontId="4" fillId="0" borderId="42" xfId="2" applyNumberFormat="1" applyFont="1" applyBorder="1" applyAlignment="1">
      <alignment horizontal="right" vertical="center" wrapText="1"/>
    </xf>
    <xf numFmtId="49" fontId="20" fillId="0" borderId="42" xfId="0" applyNumberFormat="1" applyFont="1" applyBorder="1" applyAlignment="1">
      <alignment horizontal="center" vertical="center" wrapText="1"/>
    </xf>
    <xf numFmtId="0" fontId="0" fillId="0" borderId="42" xfId="0" applyBorder="1">
      <alignment vertical="center"/>
    </xf>
    <xf numFmtId="194" fontId="41" fillId="0" borderId="42" xfId="1" applyNumberFormat="1" applyFont="1" applyBorder="1" applyAlignment="1">
      <alignment horizontal="center" vertical="center"/>
    </xf>
    <xf numFmtId="0" fontId="54" fillId="0" borderId="44" xfId="1" applyFont="1" applyBorder="1" applyAlignment="1">
      <alignment vertical="center" wrapText="1"/>
    </xf>
    <xf numFmtId="0" fontId="54" fillId="0" borderId="45" xfId="1" quotePrefix="1" applyFont="1" applyBorder="1" applyAlignment="1">
      <alignment horizontal="center" vertical="center" wrapText="1"/>
    </xf>
    <xf numFmtId="0" fontId="7" fillId="0" borderId="45" xfId="2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77" fontId="4" fillId="0" borderId="45" xfId="2" applyNumberFormat="1" applyFont="1" applyBorder="1" applyAlignment="1">
      <alignment horizontal="right" vertical="center" wrapText="1"/>
    </xf>
    <xf numFmtId="49" fontId="20" fillId="0" borderId="45" xfId="0" applyNumberFormat="1" applyFont="1" applyBorder="1" applyAlignment="1">
      <alignment horizontal="center" vertical="center" wrapText="1"/>
    </xf>
    <xf numFmtId="0" fontId="0" fillId="0" borderId="45" xfId="0" applyBorder="1">
      <alignment vertical="center"/>
    </xf>
    <xf numFmtId="194" fontId="41" fillId="0" borderId="45" xfId="1" applyNumberFormat="1" applyFont="1" applyBorder="1" applyAlignment="1">
      <alignment horizontal="center" vertical="center"/>
    </xf>
    <xf numFmtId="0" fontId="54" fillId="0" borderId="42" xfId="1" quotePrefix="1" applyFont="1" applyBorder="1" applyAlignment="1">
      <alignment horizontal="center" vertical="center" wrapText="1"/>
    </xf>
    <xf numFmtId="0" fontId="54" fillId="0" borderId="46" xfId="1" quotePrefix="1" applyFont="1" applyBorder="1" applyAlignment="1">
      <alignment horizontal="center" vertical="center" wrapText="1"/>
    </xf>
    <xf numFmtId="0" fontId="7" fillId="0" borderId="46" xfId="2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25" borderId="45" xfId="0" applyFont="1" applyFill="1" applyBorder="1" applyAlignment="1">
      <alignment horizontal="center" vertical="center" wrapText="1"/>
    </xf>
    <xf numFmtId="0" fontId="4" fillId="25" borderId="45" xfId="0" applyFont="1" applyFill="1" applyBorder="1" applyAlignment="1">
      <alignment horizontal="center" vertical="center" wrapText="1"/>
    </xf>
    <xf numFmtId="177" fontId="4" fillId="25" borderId="45" xfId="2" applyNumberFormat="1" applyFont="1" applyFill="1" applyBorder="1" applyAlignment="1">
      <alignment horizontal="right" vertical="center" wrapText="1"/>
    </xf>
    <xf numFmtId="49" fontId="20" fillId="25" borderId="45" xfId="0" applyNumberFormat="1" applyFont="1" applyFill="1" applyBorder="1" applyAlignment="1">
      <alignment horizontal="center" vertical="center" wrapText="1"/>
    </xf>
    <xf numFmtId="0" fontId="54" fillId="20" borderId="42" xfId="1" quotePrefix="1" applyFont="1" applyFill="1" applyBorder="1" applyAlignment="1">
      <alignment horizontal="center" vertical="center" wrapText="1"/>
    </xf>
    <xf numFmtId="0" fontId="20" fillId="25" borderId="42" xfId="0" applyFont="1" applyFill="1" applyBorder="1" applyAlignment="1">
      <alignment horizontal="center" vertical="center" wrapText="1"/>
    </xf>
    <xf numFmtId="0" fontId="4" fillId="25" borderId="42" xfId="0" applyFont="1" applyFill="1" applyBorder="1" applyAlignment="1">
      <alignment horizontal="center" vertical="center" wrapText="1"/>
    </xf>
    <xf numFmtId="177" fontId="4" fillId="25" borderId="42" xfId="2" applyNumberFormat="1" applyFont="1" applyFill="1" applyBorder="1" applyAlignment="1">
      <alignment horizontal="right" vertical="center" wrapText="1"/>
    </xf>
    <xf numFmtId="49" fontId="20" fillId="25" borderId="42" xfId="0" applyNumberFormat="1" applyFont="1" applyFill="1" applyBorder="1" applyAlignment="1">
      <alignment horizontal="center" vertical="center" wrapText="1"/>
    </xf>
    <xf numFmtId="0" fontId="54" fillId="0" borderId="43" xfId="1" applyFont="1" applyBorder="1" applyAlignment="1">
      <alignment horizontal="center" vertical="center" wrapText="1"/>
    </xf>
    <xf numFmtId="0" fontId="54" fillId="0" borderId="47" xfId="1" applyFont="1" applyBorder="1" applyAlignment="1">
      <alignment horizontal="center" vertical="center" wrapText="1"/>
    </xf>
    <xf numFmtId="0" fontId="54" fillId="0" borderId="47" xfId="1" quotePrefix="1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77" fontId="4" fillId="0" borderId="47" xfId="2" applyNumberFormat="1" applyFont="1" applyBorder="1" applyAlignment="1">
      <alignment horizontal="right" vertical="center" wrapText="1"/>
    </xf>
    <xf numFmtId="49" fontId="20" fillId="0" borderId="47" xfId="0" applyNumberFormat="1" applyFont="1" applyBorder="1" applyAlignment="1">
      <alignment horizontal="center" vertical="center" wrapText="1"/>
    </xf>
    <xf numFmtId="0" fontId="0" fillId="0" borderId="48" xfId="0" applyBorder="1">
      <alignment vertical="center"/>
    </xf>
    <xf numFmtId="49" fontId="55" fillId="0" borderId="47" xfId="0" applyNumberFormat="1" applyFont="1" applyBorder="1" applyAlignment="1">
      <alignment horizontal="center" vertical="center"/>
    </xf>
    <xf numFmtId="49" fontId="54" fillId="0" borderId="44" xfId="0" applyNumberFormat="1" applyFont="1" applyBorder="1" applyAlignment="1">
      <alignment vertical="center" wrapText="1"/>
    </xf>
    <xf numFmtId="49" fontId="54" fillId="0" borderId="45" xfId="0" quotePrefix="1" applyNumberFormat="1" applyFont="1" applyBorder="1" applyAlignment="1">
      <alignment horizontal="center" vertical="center" wrapText="1"/>
    </xf>
    <xf numFmtId="49" fontId="54" fillId="0" borderId="41" xfId="0" applyNumberFormat="1" applyFont="1" applyBorder="1" applyAlignment="1">
      <alignment vertical="center" wrapText="1"/>
    </xf>
    <xf numFmtId="49" fontId="54" fillId="0" borderId="42" xfId="0" quotePrefix="1" applyNumberFormat="1" applyFont="1" applyBorder="1" applyAlignment="1">
      <alignment horizontal="center" vertical="center" wrapText="1"/>
    </xf>
    <xf numFmtId="0" fontId="7" fillId="0" borderId="42" xfId="2" applyFont="1" applyBorder="1" applyAlignment="1">
      <alignment horizontal="center" vertical="center" wrapText="1"/>
    </xf>
    <xf numFmtId="0" fontId="54" fillId="0" borderId="43" xfId="1" applyFont="1" applyBorder="1" applyAlignment="1">
      <alignment horizontal="left" vertical="center" wrapText="1"/>
    </xf>
    <xf numFmtId="0" fontId="7" fillId="0" borderId="47" xfId="2" applyFont="1" applyBorder="1" applyAlignment="1">
      <alignment horizontal="center" vertical="center" wrapText="1"/>
    </xf>
    <xf numFmtId="49" fontId="56" fillId="0" borderId="47" xfId="0" applyNumberFormat="1" applyFont="1" applyBorder="1" applyAlignment="1">
      <alignment horizontal="center" vertical="center" wrapText="1"/>
    </xf>
    <xf numFmtId="49" fontId="4" fillId="0" borderId="47" xfId="0" applyNumberFormat="1" applyFont="1" applyBorder="1" applyAlignment="1">
      <alignment horizontal="center" vertical="center" wrapText="1"/>
    </xf>
    <xf numFmtId="0" fontId="20" fillId="0" borderId="44" xfId="1" applyFont="1" applyBorder="1" applyAlignment="1">
      <alignment vertical="center" wrapText="1"/>
    </xf>
    <xf numFmtId="0" fontId="20" fillId="0" borderId="45" xfId="1" quotePrefix="1" applyFont="1" applyBorder="1" applyAlignment="1">
      <alignment horizontal="center" vertical="center" wrapText="1"/>
    </xf>
    <xf numFmtId="0" fontId="4" fillId="0" borderId="45" xfId="88" applyFont="1" applyBorder="1" applyAlignment="1">
      <alignment horizontal="center" vertical="center"/>
    </xf>
    <xf numFmtId="0" fontId="20" fillId="0" borderId="41" xfId="1" applyFont="1" applyBorder="1" applyAlignment="1">
      <alignment vertical="center" wrapText="1"/>
    </xf>
    <xf numFmtId="0" fontId="20" fillId="0" borderId="42" xfId="1" quotePrefix="1" applyFont="1" applyBorder="1" applyAlignment="1">
      <alignment horizontal="center" vertical="center" wrapText="1"/>
    </xf>
    <xf numFmtId="0" fontId="20" fillId="0" borderId="42" xfId="1" applyFont="1" applyBorder="1" applyAlignment="1">
      <alignment horizontal="center" vertical="center" wrapText="1"/>
    </xf>
    <xf numFmtId="0" fontId="4" fillId="0" borderId="42" xfId="88" applyFont="1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31" xfId="0" applyBorder="1">
      <alignment vertical="center"/>
    </xf>
    <xf numFmtId="0" fontId="0" fillId="0" borderId="51" xfId="0" applyBorder="1">
      <alignment vertical="center"/>
    </xf>
    <xf numFmtId="0" fontId="0" fillId="0" borderId="47" xfId="0" applyBorder="1">
      <alignment vertical="center"/>
    </xf>
    <xf numFmtId="0" fontId="0" fillId="0" borderId="49" xfId="0" applyBorder="1">
      <alignment vertical="center"/>
    </xf>
    <xf numFmtId="49" fontId="44" fillId="53" borderId="17" xfId="0" applyNumberFormat="1" applyFont="1" applyFill="1" applyBorder="1" applyAlignment="1">
      <alignment horizontal="center" vertical="center"/>
    </xf>
    <xf numFmtId="0" fontId="45" fillId="22" borderId="17" xfId="0" applyFont="1" applyFill="1" applyBorder="1" applyAlignment="1">
      <alignment horizontal="center" vertical="center"/>
    </xf>
    <xf numFmtId="0" fontId="45" fillId="54" borderId="17" xfId="0" applyFont="1" applyFill="1" applyBorder="1" applyAlignment="1">
      <alignment horizontal="center" vertical="center"/>
    </xf>
    <xf numFmtId="0" fontId="22" fillId="54" borderId="32" xfId="0" applyFont="1" applyFill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16" borderId="17" xfId="0" applyNumberFormat="1" applyFont="1" applyFill="1" applyBorder="1" applyAlignment="1">
      <alignment horizontal="center" vertical="center"/>
    </xf>
    <xf numFmtId="2" fontId="20" fillId="37" borderId="17" xfId="0" applyNumberFormat="1" applyFont="1" applyFill="1" applyBorder="1" applyAlignment="1">
      <alignment horizontal="center" vertical="center"/>
    </xf>
    <xf numFmtId="49" fontId="46" fillId="38" borderId="17" xfId="0" applyNumberFormat="1" applyFont="1" applyFill="1" applyBorder="1" applyAlignment="1">
      <alignment horizontal="center" vertical="center"/>
    </xf>
    <xf numFmtId="49" fontId="69" fillId="52" borderId="0" xfId="0" applyNumberFormat="1" applyFont="1" applyFill="1" applyAlignment="1">
      <alignment horizontal="center" vertical="center"/>
    </xf>
    <xf numFmtId="49" fontId="69" fillId="0" borderId="0" xfId="0" applyNumberFormat="1" applyFont="1" applyAlignment="1">
      <alignment horizontal="center" vertical="center"/>
    </xf>
    <xf numFmtId="0" fontId="69" fillId="52" borderId="0" xfId="0" applyFont="1" applyFill="1">
      <alignment vertical="center"/>
    </xf>
    <xf numFmtId="49" fontId="45" fillId="0" borderId="0" xfId="0" applyNumberFormat="1" applyFont="1" applyAlignment="1">
      <alignment horizontal="center" vertical="center" wrapText="1"/>
    </xf>
    <xf numFmtId="0" fontId="51" fillId="0" borderId="17" xfId="0" quotePrefix="1" applyFont="1" applyBorder="1" applyAlignment="1">
      <alignment horizontal="center" vertical="center"/>
    </xf>
    <xf numFmtId="49" fontId="59" fillId="25" borderId="17" xfId="2" applyNumberFormat="1" applyFont="1" applyFill="1" applyBorder="1" applyAlignment="1">
      <alignment horizontal="center" vertical="center"/>
    </xf>
    <xf numFmtId="0" fontId="41" fillId="28" borderId="17" xfId="1" applyFont="1" applyFill="1" applyBorder="1" applyAlignment="1">
      <alignment horizontal="center" vertical="center"/>
    </xf>
    <xf numFmtId="0" fontId="14" fillId="28" borderId="17" xfId="0" applyFont="1" applyFill="1" applyBorder="1">
      <alignment vertical="center"/>
    </xf>
    <xf numFmtId="0" fontId="22" fillId="15" borderId="8" xfId="0" applyFont="1" applyFill="1" applyBorder="1" applyAlignment="1">
      <alignment horizontal="center" vertical="center"/>
    </xf>
    <xf numFmtId="0" fontId="0" fillId="25" borderId="17" xfId="0" applyFill="1" applyBorder="1" applyAlignment="1">
      <alignment horizontal="center" vertical="center"/>
    </xf>
    <xf numFmtId="49" fontId="62" fillId="0" borderId="31" xfId="0" applyNumberFormat="1" applyFont="1" applyBorder="1" applyAlignment="1">
      <alignment horizontal="center" vertical="center"/>
    </xf>
    <xf numFmtId="49" fontId="69" fillId="34" borderId="0" xfId="0" applyNumberFormat="1" applyFont="1" applyFill="1" applyAlignment="1">
      <alignment horizontal="center" vertical="center"/>
    </xf>
    <xf numFmtId="49" fontId="45" fillId="34" borderId="33" xfId="0" applyNumberFormat="1" applyFont="1" applyFill="1" applyBorder="1" applyAlignment="1">
      <alignment horizontal="center" vertical="center"/>
    </xf>
    <xf numFmtId="49" fontId="14" fillId="34" borderId="33" xfId="0" applyNumberFormat="1" applyFont="1" applyFill="1" applyBorder="1" applyAlignment="1">
      <alignment horizontal="center" vertical="center"/>
    </xf>
    <xf numFmtId="49" fontId="14" fillId="34" borderId="17" xfId="0" applyNumberFormat="1" applyFont="1" applyFill="1" applyBorder="1" applyAlignment="1">
      <alignment horizontal="center" vertical="center"/>
    </xf>
    <xf numFmtId="49" fontId="62" fillId="34" borderId="0" xfId="0" applyNumberFormat="1" applyFont="1" applyFill="1" applyAlignment="1">
      <alignment horizontal="center" vertical="center"/>
    </xf>
    <xf numFmtId="49" fontId="20" fillId="34" borderId="17" xfId="0" applyNumberFormat="1" applyFont="1" applyFill="1" applyBorder="1" applyAlignment="1">
      <alignment horizontal="center" vertical="center"/>
    </xf>
    <xf numFmtId="49" fontId="20" fillId="34" borderId="17" xfId="0" quotePrefix="1" applyNumberFormat="1" applyFont="1" applyFill="1" applyBorder="1" applyAlignment="1">
      <alignment horizontal="center" vertical="center"/>
    </xf>
    <xf numFmtId="0" fontId="4" fillId="34" borderId="17" xfId="1" applyFont="1" applyFill="1" applyBorder="1" applyAlignment="1">
      <alignment horizontal="center" vertical="center"/>
    </xf>
    <xf numFmtId="49" fontId="45" fillId="34" borderId="17" xfId="0" applyNumberFormat="1" applyFont="1" applyFill="1" applyBorder="1" applyAlignment="1">
      <alignment horizontal="center" vertical="center"/>
    </xf>
    <xf numFmtId="0" fontId="62" fillId="16" borderId="17" xfId="0" applyFont="1" applyFill="1" applyBorder="1">
      <alignment vertical="center"/>
    </xf>
    <xf numFmtId="0" fontId="71" fillId="0" borderId="0" xfId="0" applyFont="1">
      <alignment vertical="center"/>
    </xf>
    <xf numFmtId="0" fontId="45" fillId="25" borderId="17" xfId="0" applyFont="1" applyFill="1" applyBorder="1" applyAlignment="1">
      <alignment horizontal="center" vertical="center" wrapText="1"/>
    </xf>
    <xf numFmtId="0" fontId="4" fillId="25" borderId="17" xfId="1" applyFont="1" applyFill="1" applyBorder="1" applyAlignment="1">
      <alignment horizontal="center" vertical="center"/>
    </xf>
    <xf numFmtId="49" fontId="4" fillId="20" borderId="17" xfId="1" quotePrefix="1" applyNumberFormat="1" applyFont="1" applyFill="1" applyBorder="1">
      <alignment vertical="center"/>
    </xf>
    <xf numFmtId="0" fontId="20" fillId="20" borderId="17" xfId="0" quotePrefix="1" applyFont="1" applyFill="1" applyBorder="1">
      <alignment vertical="center"/>
    </xf>
    <xf numFmtId="49" fontId="20" fillId="20" borderId="17" xfId="0" quotePrefix="1" applyNumberFormat="1" applyFont="1" applyFill="1" applyBorder="1">
      <alignment vertical="center"/>
    </xf>
    <xf numFmtId="0" fontId="0" fillId="20" borderId="0" xfId="0" applyFill="1" applyAlignment="1">
      <alignment vertical="center" wrapText="1"/>
    </xf>
    <xf numFmtId="0" fontId="4" fillId="15" borderId="0" xfId="1" applyFont="1" applyFill="1">
      <alignment vertical="center"/>
    </xf>
    <xf numFmtId="0" fontId="71" fillId="15" borderId="0" xfId="0" applyFont="1" applyFill="1">
      <alignment vertical="center"/>
    </xf>
    <xf numFmtId="0" fontId="9" fillId="15" borderId="0" xfId="1" applyFont="1" applyFill="1">
      <alignment vertical="center"/>
    </xf>
    <xf numFmtId="0" fontId="9" fillId="15" borderId="0" xfId="1" applyFont="1" applyFill="1" applyAlignment="1">
      <alignment vertical="center" wrapText="1"/>
    </xf>
    <xf numFmtId="0" fontId="20" fillId="15" borderId="0" xfId="0" applyFont="1" applyFill="1">
      <alignment vertical="center"/>
    </xf>
    <xf numFmtId="0" fontId="0" fillId="15" borderId="17" xfId="0" applyFill="1" applyBorder="1">
      <alignment vertical="center"/>
    </xf>
    <xf numFmtId="0" fontId="0" fillId="55" borderId="0" xfId="0" applyFill="1">
      <alignment vertical="center"/>
    </xf>
    <xf numFmtId="0" fontId="0" fillId="55" borderId="0" xfId="0" quotePrefix="1" applyFill="1">
      <alignment vertical="center"/>
    </xf>
    <xf numFmtId="0" fontId="72" fillId="0" borderId="0" xfId="0" applyFont="1">
      <alignment vertical="center"/>
    </xf>
    <xf numFmtId="179" fontId="4" fillId="0" borderId="23" xfId="2" applyNumberFormat="1" applyFont="1" applyBorder="1" applyAlignment="1">
      <alignment horizontal="center" vertical="center" wrapText="1"/>
    </xf>
    <xf numFmtId="179" fontId="4" fillId="0" borderId="16" xfId="2" applyNumberFormat="1" applyFont="1" applyBorder="1" applyAlignment="1">
      <alignment horizontal="center" vertical="center" wrapText="1"/>
    </xf>
    <xf numFmtId="179" fontId="4" fillId="0" borderId="16" xfId="3" applyNumberFormat="1" applyFont="1" applyBorder="1" applyAlignment="1">
      <alignment horizontal="center" vertical="center"/>
    </xf>
    <xf numFmtId="179" fontId="4" fillId="0" borderId="12" xfId="3" applyNumberFormat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/>
    </xf>
    <xf numFmtId="0" fontId="6" fillId="6" borderId="5" xfId="2" applyFont="1" applyFill="1" applyBorder="1" applyAlignment="1">
      <alignment horizontal="center" vertical="center"/>
    </xf>
    <xf numFmtId="0" fontId="7" fillId="0" borderId="17" xfId="2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0" borderId="24" xfId="2" applyFont="1" applyBorder="1" applyAlignment="1">
      <alignment horizontal="center" vertical="center"/>
    </xf>
    <xf numFmtId="0" fontId="4" fillId="0" borderId="22" xfId="0" applyFont="1" applyBorder="1">
      <alignment vertical="center"/>
    </xf>
    <xf numFmtId="0" fontId="7" fillId="0" borderId="9" xfId="2" applyFont="1" applyBorder="1" applyAlignment="1">
      <alignment horizontal="center" vertical="center" wrapText="1"/>
    </xf>
    <xf numFmtId="0" fontId="4" fillId="0" borderId="17" xfId="0" applyFont="1" applyBorder="1">
      <alignment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9" fillId="6" borderId="13" xfId="2" applyFont="1" applyFill="1" applyBorder="1" applyAlignment="1">
      <alignment horizontal="center" vertical="center" wrapText="1"/>
    </xf>
    <xf numFmtId="0" fontId="9" fillId="6" borderId="9" xfId="2" applyFont="1" applyFill="1" applyBorder="1" applyAlignment="1">
      <alignment horizontal="center" vertical="center" wrapText="1"/>
    </xf>
    <xf numFmtId="179" fontId="9" fillId="6" borderId="13" xfId="2" applyNumberFormat="1" applyFont="1" applyFill="1" applyBorder="1" applyAlignment="1">
      <alignment horizontal="center" vertical="center" wrapText="1"/>
    </xf>
    <xf numFmtId="179" fontId="9" fillId="6" borderId="9" xfId="2" applyNumberFormat="1" applyFont="1" applyFill="1" applyBorder="1" applyAlignment="1">
      <alignment horizontal="center" vertical="center" wrapText="1"/>
    </xf>
    <xf numFmtId="0" fontId="12" fillId="6" borderId="13" xfId="2" applyFont="1" applyFill="1" applyBorder="1" applyAlignment="1">
      <alignment horizontal="center" vertical="center"/>
    </xf>
    <xf numFmtId="0" fontId="12" fillId="6" borderId="9" xfId="2" applyFont="1" applyFill="1" applyBorder="1" applyAlignment="1">
      <alignment horizontal="center" vertical="center"/>
    </xf>
    <xf numFmtId="0" fontId="9" fillId="7" borderId="13" xfId="2" applyFont="1" applyFill="1" applyBorder="1" applyAlignment="1">
      <alignment horizontal="center" vertical="center"/>
    </xf>
    <xf numFmtId="0" fontId="9" fillId="7" borderId="9" xfId="2" applyFont="1" applyFill="1" applyBorder="1" applyAlignment="1">
      <alignment horizontal="center" vertical="center"/>
    </xf>
    <xf numFmtId="0" fontId="9" fillId="7" borderId="13" xfId="2" applyFont="1" applyFill="1" applyBorder="1" applyAlignment="1">
      <alignment horizontal="center" vertical="center" wrapText="1"/>
    </xf>
    <xf numFmtId="0" fontId="9" fillId="7" borderId="9" xfId="2" applyFont="1" applyFill="1" applyBorder="1" applyAlignment="1">
      <alignment horizontal="center" vertical="center" wrapText="1"/>
    </xf>
    <xf numFmtId="176" fontId="9" fillId="6" borderId="13" xfId="2" applyNumberFormat="1" applyFont="1" applyFill="1" applyBorder="1" applyAlignment="1">
      <alignment horizontal="center" vertical="center" wrapText="1"/>
    </xf>
    <xf numFmtId="176" fontId="9" fillId="6" borderId="9" xfId="2" applyNumberFormat="1" applyFont="1" applyFill="1" applyBorder="1" applyAlignment="1">
      <alignment horizontal="center" vertical="center" wrapText="1"/>
    </xf>
    <xf numFmtId="0" fontId="12" fillId="6" borderId="17" xfId="2" applyFont="1" applyFill="1" applyBorder="1" applyAlignment="1">
      <alignment horizontal="center" vertical="center" wrapText="1"/>
    </xf>
    <xf numFmtId="0" fontId="9" fillId="17" borderId="17" xfId="1" applyFont="1" applyFill="1" applyBorder="1" applyAlignment="1">
      <alignment horizontal="center" vertical="center"/>
    </xf>
    <xf numFmtId="0" fontId="12" fillId="15" borderId="17" xfId="2" applyFont="1" applyFill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/>
    </xf>
    <xf numFmtId="0" fontId="58" fillId="0" borderId="0" xfId="1" applyFont="1" applyAlignment="1">
      <alignment horizontal="center" vertical="center"/>
    </xf>
    <xf numFmtId="0" fontId="58" fillId="0" borderId="34" xfId="1" applyFont="1" applyBorder="1" applyAlignment="1">
      <alignment horizontal="center" vertical="center"/>
    </xf>
    <xf numFmtId="0" fontId="40" fillId="16" borderId="31" xfId="2" applyFont="1" applyFill="1" applyBorder="1" applyAlignment="1">
      <alignment horizontal="center" vertical="center"/>
    </xf>
    <xf numFmtId="0" fontId="40" fillId="16" borderId="33" xfId="2" applyFont="1" applyFill="1" applyBorder="1" applyAlignment="1">
      <alignment horizontal="center" vertical="center"/>
    </xf>
    <xf numFmtId="0" fontId="40" fillId="16" borderId="32" xfId="2" applyFont="1" applyFill="1" applyBorder="1" applyAlignment="1">
      <alignment horizontal="center" vertical="center"/>
    </xf>
    <xf numFmtId="0" fontId="45" fillId="16" borderId="31" xfId="0" applyFont="1" applyFill="1" applyBorder="1" applyAlignment="1">
      <alignment horizontal="center" vertical="center"/>
    </xf>
    <xf numFmtId="0" fontId="45" fillId="16" borderId="33" xfId="0" applyFont="1" applyFill="1" applyBorder="1" applyAlignment="1">
      <alignment horizontal="center" vertical="center"/>
    </xf>
    <xf numFmtId="0" fontId="43" fillId="22" borderId="31" xfId="1" applyFont="1" applyFill="1" applyBorder="1" applyAlignment="1">
      <alignment horizontal="center" vertical="center"/>
    </xf>
    <xf numFmtId="0" fontId="43" fillId="22" borderId="33" xfId="1" applyFont="1" applyFill="1" applyBorder="1" applyAlignment="1">
      <alignment horizontal="center" vertical="center"/>
    </xf>
    <xf numFmtId="0" fontId="10" fillId="18" borderId="31" xfId="1" applyFont="1" applyFill="1" applyBorder="1" applyAlignment="1">
      <alignment horizontal="center" vertical="center"/>
    </xf>
    <xf numFmtId="0" fontId="10" fillId="18" borderId="33" xfId="1" applyFont="1" applyFill="1" applyBorder="1" applyAlignment="1">
      <alignment horizontal="center" vertical="center"/>
    </xf>
    <xf numFmtId="0" fontId="10" fillId="18" borderId="32" xfId="1" applyFont="1" applyFill="1" applyBorder="1" applyAlignment="1">
      <alignment horizontal="center" vertical="center"/>
    </xf>
    <xf numFmtId="0" fontId="22" fillId="16" borderId="31" xfId="0" applyFont="1" applyFill="1" applyBorder="1" applyAlignment="1">
      <alignment horizontal="center" vertical="center"/>
    </xf>
    <xf numFmtId="0" fontId="22" fillId="16" borderId="33" xfId="0" applyFont="1" applyFill="1" applyBorder="1" applyAlignment="1">
      <alignment horizontal="center" vertical="center"/>
    </xf>
    <xf numFmtId="0" fontId="22" fillId="16" borderId="32" xfId="0" applyFont="1" applyFill="1" applyBorder="1" applyAlignment="1">
      <alignment horizontal="center" vertical="center"/>
    </xf>
    <xf numFmtId="0" fontId="10" fillId="21" borderId="31" xfId="1" applyFont="1" applyFill="1" applyBorder="1" applyAlignment="1">
      <alignment horizontal="center" vertical="center"/>
    </xf>
    <xf numFmtId="0" fontId="10" fillId="21" borderId="33" xfId="1" applyFont="1" applyFill="1" applyBorder="1" applyAlignment="1">
      <alignment horizontal="center" vertical="center"/>
    </xf>
    <xf numFmtId="0" fontId="10" fillId="21" borderId="32" xfId="1" applyFont="1" applyFill="1" applyBorder="1" applyAlignment="1">
      <alignment horizontal="center" vertical="center"/>
    </xf>
    <xf numFmtId="0" fontId="45" fillId="25" borderId="31" xfId="0" applyFont="1" applyFill="1" applyBorder="1" applyAlignment="1">
      <alignment horizontal="center" vertical="center"/>
    </xf>
    <xf numFmtId="0" fontId="45" fillId="25" borderId="33" xfId="0" applyFont="1" applyFill="1" applyBorder="1" applyAlignment="1">
      <alignment horizontal="center" vertical="center"/>
    </xf>
    <xf numFmtId="0" fontId="45" fillId="25" borderId="32" xfId="0" applyFont="1" applyFill="1" applyBorder="1" applyAlignment="1">
      <alignment horizontal="center" vertical="center"/>
    </xf>
    <xf numFmtId="179" fontId="43" fillId="22" borderId="17" xfId="2" applyNumberFormat="1" applyFont="1" applyFill="1" applyBorder="1" applyAlignment="1">
      <alignment horizontal="center" vertical="center" wrapText="1"/>
    </xf>
    <xf numFmtId="0" fontId="10" fillId="18" borderId="31" xfId="2" applyFont="1" applyFill="1" applyBorder="1" applyAlignment="1">
      <alignment horizontal="center" vertical="center"/>
    </xf>
    <xf numFmtId="0" fontId="10" fillId="18" borderId="33" xfId="2" applyFont="1" applyFill="1" applyBorder="1" applyAlignment="1">
      <alignment horizontal="center" vertical="center"/>
    </xf>
    <xf numFmtId="0" fontId="10" fillId="18" borderId="32" xfId="2" applyFont="1" applyFill="1" applyBorder="1" applyAlignment="1">
      <alignment horizontal="center" vertical="center"/>
    </xf>
    <xf numFmtId="0" fontId="10" fillId="21" borderId="31" xfId="2" applyFont="1" applyFill="1" applyBorder="1" applyAlignment="1">
      <alignment horizontal="center" vertical="center" wrapText="1"/>
    </xf>
    <xf numFmtId="0" fontId="10" fillId="21" borderId="33" xfId="2" applyFont="1" applyFill="1" applyBorder="1" applyAlignment="1">
      <alignment horizontal="center" vertical="center" wrapText="1"/>
    </xf>
    <xf numFmtId="0" fontId="43" fillId="25" borderId="31" xfId="2" applyFont="1" applyFill="1" applyBorder="1" applyAlignment="1">
      <alignment horizontal="center" vertical="center" wrapText="1"/>
    </xf>
    <xf numFmtId="0" fontId="43" fillId="25" borderId="33" xfId="2" applyFont="1" applyFill="1" applyBorder="1" applyAlignment="1">
      <alignment horizontal="center" vertical="center" wrapText="1"/>
    </xf>
    <xf numFmtId="0" fontId="12" fillId="14" borderId="17" xfId="2" applyFont="1" applyFill="1" applyBorder="1" applyAlignment="1">
      <alignment horizontal="center" vertical="center" wrapText="1"/>
    </xf>
    <xf numFmtId="0" fontId="12" fillId="14" borderId="17" xfId="2" applyFont="1" applyFill="1" applyBorder="1" applyAlignment="1">
      <alignment horizontal="center" vertical="center"/>
    </xf>
    <xf numFmtId="0" fontId="40" fillId="14" borderId="17" xfId="2" applyFont="1" applyFill="1" applyBorder="1" applyAlignment="1">
      <alignment horizontal="center" vertical="center" wrapText="1"/>
    </xf>
    <xf numFmtId="0" fontId="39" fillId="14" borderId="17" xfId="1" applyFont="1" applyFill="1" applyBorder="1" applyAlignment="1">
      <alignment horizontal="center" vertical="center"/>
    </xf>
    <xf numFmtId="179" fontId="10" fillId="16" borderId="31" xfId="2" applyNumberFormat="1" applyFont="1" applyFill="1" applyBorder="1" applyAlignment="1">
      <alignment horizontal="center" vertical="center" wrapText="1"/>
    </xf>
    <xf numFmtId="179" fontId="10" fillId="16" borderId="33" xfId="2" applyNumberFormat="1" applyFont="1" applyFill="1" applyBorder="1" applyAlignment="1">
      <alignment horizontal="center" vertical="center" wrapText="1"/>
    </xf>
    <xf numFmtId="179" fontId="10" fillId="16" borderId="32" xfId="2" applyNumberFormat="1" applyFont="1" applyFill="1" applyBorder="1" applyAlignment="1">
      <alignment horizontal="center" vertical="center" wrapText="1"/>
    </xf>
    <xf numFmtId="0" fontId="39" fillId="14" borderId="31" xfId="1" applyFont="1" applyFill="1" applyBorder="1" applyAlignment="1">
      <alignment horizontal="center" vertical="center"/>
    </xf>
    <xf numFmtId="0" fontId="39" fillId="14" borderId="33" xfId="1" applyFont="1" applyFill="1" applyBorder="1" applyAlignment="1">
      <alignment horizontal="center" vertical="center"/>
    </xf>
    <xf numFmtId="0" fontId="39" fillId="14" borderId="32" xfId="1" applyFont="1" applyFill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176" fontId="10" fillId="19" borderId="17" xfId="2" applyNumberFormat="1" applyFont="1" applyFill="1" applyBorder="1" applyAlignment="1">
      <alignment horizontal="center" vertical="center" wrapText="1"/>
    </xf>
    <xf numFmtId="0" fontId="10" fillId="14" borderId="31" xfId="1" applyFont="1" applyFill="1" applyBorder="1" applyAlignment="1">
      <alignment horizontal="center" vertical="center"/>
    </xf>
    <xf numFmtId="0" fontId="10" fillId="14" borderId="33" xfId="1" applyFont="1" applyFill="1" applyBorder="1" applyAlignment="1">
      <alignment horizontal="center" vertical="center"/>
    </xf>
    <xf numFmtId="0" fontId="40" fillId="14" borderId="33" xfId="2" applyFont="1" applyFill="1" applyBorder="1" applyAlignment="1">
      <alignment horizontal="center" vertical="center" wrapText="1"/>
    </xf>
    <xf numFmtId="0" fontId="41" fillId="19" borderId="17" xfId="1" applyFont="1" applyFill="1" applyBorder="1" applyAlignment="1">
      <alignment horizontal="center" vertical="center"/>
    </xf>
    <xf numFmtId="0" fontId="10" fillId="19" borderId="17" xfId="1" applyFont="1" applyFill="1" applyBorder="1" applyAlignment="1">
      <alignment horizontal="center" vertical="center"/>
    </xf>
    <xf numFmtId="49" fontId="49" fillId="34" borderId="17" xfId="0" applyNumberFormat="1" applyFont="1" applyFill="1" applyBorder="1" applyAlignment="1">
      <alignment horizontal="center" vertical="center"/>
    </xf>
    <xf numFmtId="49" fontId="67" fillId="38" borderId="17" xfId="0" applyNumberFormat="1" applyFont="1" applyFill="1" applyBorder="1" applyAlignment="1">
      <alignment horizontal="center" vertical="center"/>
    </xf>
    <xf numFmtId="49" fontId="44" fillId="0" borderId="17" xfId="0" applyNumberFormat="1" applyFont="1" applyBorder="1" applyAlignment="1">
      <alignment horizontal="center" vertical="center"/>
    </xf>
    <xf numFmtId="49" fontId="44" fillId="38" borderId="31" xfId="0" applyNumberFormat="1" applyFont="1" applyFill="1" applyBorder="1" applyAlignment="1">
      <alignment horizontal="center" vertical="center"/>
    </xf>
    <xf numFmtId="49" fontId="44" fillId="38" borderId="17" xfId="0" applyNumberFormat="1" applyFont="1" applyFill="1" applyBorder="1" applyAlignment="1">
      <alignment horizontal="center" vertical="center"/>
    </xf>
    <xf numFmtId="49" fontId="47" fillId="27" borderId="17" xfId="0" applyNumberFormat="1" applyFont="1" applyFill="1" applyBorder="1" applyAlignment="1">
      <alignment horizontal="center" vertical="center"/>
    </xf>
    <xf numFmtId="49" fontId="47" fillId="24" borderId="17" xfId="0" applyNumberFormat="1" applyFont="1" applyFill="1" applyBorder="1" applyAlignment="1">
      <alignment horizontal="center" vertical="center"/>
    </xf>
    <xf numFmtId="49" fontId="47" fillId="26" borderId="17" xfId="0" applyNumberFormat="1" applyFont="1" applyFill="1" applyBorder="1" applyAlignment="1">
      <alignment horizontal="center" vertical="center"/>
    </xf>
    <xf numFmtId="49" fontId="68" fillId="38" borderId="17" xfId="0" applyNumberFormat="1" applyFont="1" applyFill="1" applyBorder="1" applyAlignment="1">
      <alignment horizontal="center" vertical="center"/>
    </xf>
    <xf numFmtId="49" fontId="68" fillId="38" borderId="31" xfId="0" applyNumberFormat="1" applyFont="1" applyFill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49" fontId="64" fillId="0" borderId="34" xfId="0" applyNumberFormat="1" applyFont="1" applyBorder="1" applyAlignment="1">
      <alignment horizontal="center" vertical="center"/>
    </xf>
    <xf numFmtId="0" fontId="66" fillId="38" borderId="34" xfId="0" applyFont="1" applyFill="1" applyBorder="1" applyAlignment="1">
      <alignment horizontal="center" vertical="center"/>
    </xf>
    <xf numFmtId="49" fontId="70" fillId="34" borderId="17" xfId="0" applyNumberFormat="1" applyFont="1" applyFill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49" fontId="44" fillId="21" borderId="13" xfId="0" applyNumberFormat="1" applyFont="1" applyFill="1" applyBorder="1" applyAlignment="1">
      <alignment horizontal="center" vertical="center"/>
    </xf>
    <xf numFmtId="49" fontId="44" fillId="21" borderId="9" xfId="0" applyNumberFormat="1" applyFont="1" applyFill="1" applyBorder="1" applyAlignment="1">
      <alignment horizontal="center" vertical="center"/>
    </xf>
    <xf numFmtId="49" fontId="44" fillId="21" borderId="17" xfId="0" applyNumberFormat="1" applyFont="1" applyFill="1" applyBorder="1" applyAlignment="1">
      <alignment horizontal="center" vertical="center"/>
    </xf>
    <xf numFmtId="49" fontId="44" fillId="21" borderId="17" xfId="0" applyNumberFormat="1" applyFont="1" applyFill="1" applyBorder="1" applyAlignment="1">
      <alignment horizontal="center" vertical="center" wrapText="1"/>
    </xf>
    <xf numFmtId="49" fontId="44" fillId="30" borderId="17" xfId="0" applyNumberFormat="1" applyFont="1" applyFill="1" applyBorder="1" applyAlignment="1">
      <alignment horizontal="center" vertical="center"/>
    </xf>
    <xf numFmtId="0" fontId="20" fillId="0" borderId="45" xfId="1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20" fillId="0" borderId="42" xfId="1" applyFont="1" applyBorder="1" applyAlignment="1">
      <alignment horizontal="center" vertical="center" wrapText="1"/>
    </xf>
    <xf numFmtId="0" fontId="54" fillId="0" borderId="45" xfId="1" applyFont="1" applyBorder="1" applyAlignment="1">
      <alignment horizontal="center" vertical="center" wrapText="1"/>
    </xf>
    <xf numFmtId="0" fontId="54" fillId="0" borderId="17" xfId="1" applyFont="1" applyBorder="1" applyAlignment="1">
      <alignment horizontal="center" vertical="center" wrapText="1"/>
    </xf>
    <xf numFmtId="0" fontId="54" fillId="0" borderId="42" xfId="1" applyFont="1" applyBorder="1" applyAlignment="1">
      <alignment horizontal="center" vertical="center" wrapText="1"/>
    </xf>
    <xf numFmtId="49" fontId="54" fillId="0" borderId="45" xfId="0" applyNumberFormat="1" applyFont="1" applyBorder="1" applyAlignment="1">
      <alignment horizontal="center" vertical="center" wrapText="1"/>
    </xf>
    <xf numFmtId="49" fontId="54" fillId="0" borderId="17" xfId="0" applyNumberFormat="1" applyFont="1" applyBorder="1" applyAlignment="1">
      <alignment horizontal="center" vertical="center" wrapText="1"/>
    </xf>
    <xf numFmtId="49" fontId="54" fillId="0" borderId="42" xfId="0" applyNumberFormat="1" applyFont="1" applyBorder="1" applyAlignment="1">
      <alignment horizontal="center" vertical="center" wrapText="1"/>
    </xf>
    <xf numFmtId="0" fontId="39" fillId="18" borderId="31" xfId="1" applyFont="1" applyFill="1" applyBorder="1" applyAlignment="1">
      <alignment horizontal="center" vertical="center"/>
    </xf>
    <xf numFmtId="0" fontId="39" fillId="18" borderId="33" xfId="1" applyFont="1" applyFill="1" applyBorder="1" applyAlignment="1">
      <alignment horizontal="center" vertical="center"/>
    </xf>
    <xf numFmtId="0" fontId="39" fillId="18" borderId="32" xfId="1" applyFont="1" applyFill="1" applyBorder="1" applyAlignment="1">
      <alignment horizontal="center" vertical="center"/>
    </xf>
    <xf numFmtId="0" fontId="39" fillId="21" borderId="17" xfId="1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0" fontId="7" fillId="0" borderId="38" xfId="2" applyFont="1" applyBorder="1" applyAlignment="1">
      <alignment horizontal="center" vertical="center" wrapText="1"/>
    </xf>
    <xf numFmtId="0" fontId="7" fillId="0" borderId="40" xfId="2" applyFont="1" applyBorder="1" applyAlignment="1">
      <alignment horizontal="center" vertical="center" wrapText="1"/>
    </xf>
    <xf numFmtId="0" fontId="7" fillId="0" borderId="42" xfId="2" applyFont="1" applyBorder="1" applyAlignment="1">
      <alignment horizontal="center" vertical="center" wrapText="1"/>
    </xf>
    <xf numFmtId="179" fontId="4" fillId="0" borderId="17" xfId="2" applyNumberFormat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49" fontId="69" fillId="0" borderId="34" xfId="0" applyNumberFormat="1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 wrapText="1"/>
    </xf>
    <xf numFmtId="0" fontId="62" fillId="0" borderId="17" xfId="0" applyFont="1" applyBorder="1" applyAlignment="1">
      <alignment horizontal="center" vertical="center" wrapText="1"/>
    </xf>
  </cellXfs>
  <cellStyles count="89">
    <cellStyle name="Bold" xfId="15" xr:uid="{00000000-0005-0000-0000-000000000000}"/>
    <cellStyle name="BoldStyleLarge" xfId="16" xr:uid="{00000000-0005-0000-0000-000001000000}"/>
    <cellStyle name="BoldStyleRight" xfId="17" xr:uid="{00000000-0005-0000-0000-000002000000}"/>
    <cellStyle name="Data" xfId="18" xr:uid="{00000000-0005-0000-0000-000003000000}"/>
    <cellStyle name="DataDate" xfId="19" xr:uid="{00000000-0005-0000-0000-000004000000}"/>
    <cellStyle name="DataDateShort" xfId="20" xr:uid="{00000000-0005-0000-0000-000005000000}"/>
    <cellStyle name="DataMid" xfId="21" xr:uid="{00000000-0005-0000-0000-000006000000}"/>
    <cellStyle name="DataN0" xfId="22" xr:uid="{00000000-0005-0000-0000-000007000000}"/>
    <cellStyle name="DataN1" xfId="23" xr:uid="{00000000-0005-0000-0000-000008000000}"/>
    <cellStyle name="DataN2" xfId="24" xr:uid="{00000000-0005-0000-0000-000009000000}"/>
    <cellStyle name="DataN3" xfId="25" xr:uid="{00000000-0005-0000-0000-00000A000000}"/>
    <cellStyle name="DataN4" xfId="26" xr:uid="{00000000-0005-0000-0000-00000B000000}"/>
    <cellStyle name="DataNoWrap" xfId="27" xr:uid="{00000000-0005-0000-0000-00000C000000}"/>
    <cellStyle name="DataRBStyle" xfId="28" xr:uid="{00000000-0005-0000-0000-00000D000000}"/>
    <cellStyle name="DataRight" xfId="29" xr:uid="{00000000-0005-0000-0000-00000E000000}"/>
    <cellStyle name="DataRightBold" xfId="30" xr:uid="{00000000-0005-0000-0000-00000F000000}"/>
    <cellStyle name="DataRStyle" xfId="31" xr:uid="{00000000-0005-0000-0000-000010000000}"/>
    <cellStyle name="DataRStyleBlue" xfId="32" xr:uid="{00000000-0005-0000-0000-000011000000}"/>
    <cellStyle name="DataRStyleRed" xfId="33" xr:uid="{00000000-0005-0000-0000-000012000000}"/>
    <cellStyle name="DataStylePC" xfId="34" xr:uid="{00000000-0005-0000-0000-000013000000}"/>
    <cellStyle name="DataStylePCBold" xfId="35" xr:uid="{00000000-0005-0000-0000-000014000000}"/>
    <cellStyle name="Header" xfId="36" xr:uid="{00000000-0005-0000-0000-000015000000}"/>
    <cellStyle name="HeaderWrap" xfId="37" xr:uid="{00000000-0005-0000-0000-000016000000}"/>
    <cellStyle name="Hyperlink" xfId="38" xr:uid="{00000000-0005-0000-0000-000017000000}"/>
    <cellStyle name="Normal 2" xfId="39" xr:uid="{00000000-0005-0000-0000-000018000000}"/>
    <cellStyle name="Normal 2 2" xfId="40" xr:uid="{00000000-0005-0000-0000-000019000000}"/>
    <cellStyle name="Normal 2 3" xfId="41" xr:uid="{00000000-0005-0000-0000-00001A000000}"/>
    <cellStyle name="Normal 3" xfId="42" xr:uid="{00000000-0005-0000-0000-00001B000000}"/>
    <cellStyle name="Normal 3 2" xfId="43" xr:uid="{00000000-0005-0000-0000-00001C000000}"/>
    <cellStyle name="Normal 3 3" xfId="44" xr:uid="{00000000-0005-0000-0000-00001D000000}"/>
    <cellStyle name="RowLabel" xfId="45" xr:uid="{00000000-0005-0000-0000-00001E000000}"/>
    <cellStyle name="SubHeader" xfId="46" xr:uid="{00000000-0005-0000-0000-00001F000000}"/>
    <cellStyle name="강조색3 2" xfId="47" xr:uid="{00000000-0005-0000-0000-000020000000}"/>
    <cellStyle name="강조색3 3" xfId="48" xr:uid="{00000000-0005-0000-0000-000021000000}"/>
    <cellStyle name="강조색3 4" xfId="49" xr:uid="{00000000-0005-0000-0000-000022000000}"/>
    <cellStyle name="나쁨 2" xfId="50" xr:uid="{00000000-0005-0000-0000-000023000000}"/>
    <cellStyle name="나쁨 3" xfId="51" xr:uid="{00000000-0005-0000-0000-000024000000}"/>
    <cellStyle name="나쁨 4" xfId="52" xr:uid="{00000000-0005-0000-0000-000025000000}"/>
    <cellStyle name="보통 2" xfId="53" xr:uid="{00000000-0005-0000-0000-000026000000}"/>
    <cellStyle name="보통 3" xfId="54" xr:uid="{00000000-0005-0000-0000-000027000000}"/>
    <cellStyle name="보통 4" xfId="55" xr:uid="{00000000-0005-0000-0000-000028000000}"/>
    <cellStyle name="쉼표 [0] 2" xfId="3" xr:uid="{00000000-0005-0000-0000-000029000000}"/>
    <cellStyle name="쉼표 [0] 2 2" xfId="4" xr:uid="{00000000-0005-0000-0000-00002A000000}"/>
    <cellStyle name="쉼표 [0] 3" xfId="56" xr:uid="{00000000-0005-0000-0000-00002B000000}"/>
    <cellStyle name="쉼표 2" xfId="5" xr:uid="{00000000-0005-0000-0000-00002C000000}"/>
    <cellStyle name="쉼표 3" xfId="6" xr:uid="{00000000-0005-0000-0000-00002D000000}"/>
    <cellStyle name="쉼표 4" xfId="7" xr:uid="{00000000-0005-0000-0000-00002E000000}"/>
    <cellStyle name="쉼표 5" xfId="8" xr:uid="{00000000-0005-0000-0000-00002F000000}"/>
    <cellStyle name="좋음 2" xfId="57" xr:uid="{00000000-0005-0000-0000-000030000000}"/>
    <cellStyle name="좋음 3" xfId="58" xr:uid="{00000000-0005-0000-0000-000031000000}"/>
    <cellStyle name="좋음 4" xfId="59" xr:uid="{00000000-0005-0000-0000-000032000000}"/>
    <cellStyle name="통화 [0] 2" xfId="60" xr:uid="{00000000-0005-0000-0000-000033000000}"/>
    <cellStyle name="표준" xfId="0" builtinId="0"/>
    <cellStyle name="표준 10" xfId="61" xr:uid="{00000000-0005-0000-0000-000035000000}"/>
    <cellStyle name="표준 100 2" xfId="62" xr:uid="{00000000-0005-0000-0000-000036000000}"/>
    <cellStyle name="표준 11" xfId="63" xr:uid="{00000000-0005-0000-0000-000037000000}"/>
    <cellStyle name="표준 12" xfId="64" xr:uid="{00000000-0005-0000-0000-000038000000}"/>
    <cellStyle name="표준 13" xfId="65" xr:uid="{00000000-0005-0000-0000-000039000000}"/>
    <cellStyle name="표준 14" xfId="66" xr:uid="{00000000-0005-0000-0000-00003A000000}"/>
    <cellStyle name="표준 15" xfId="67" xr:uid="{00000000-0005-0000-0000-00003B000000}"/>
    <cellStyle name="표준 15 2" xfId="68" xr:uid="{00000000-0005-0000-0000-00003C000000}"/>
    <cellStyle name="표준 15 2 2" xfId="69" xr:uid="{00000000-0005-0000-0000-00003D000000}"/>
    <cellStyle name="표준 15 2 3" xfId="70" xr:uid="{00000000-0005-0000-0000-00003E000000}"/>
    <cellStyle name="표준 16" xfId="71" xr:uid="{00000000-0005-0000-0000-00003F000000}"/>
    <cellStyle name="표준 17" xfId="72" xr:uid="{00000000-0005-0000-0000-000040000000}"/>
    <cellStyle name="표준 18" xfId="9" xr:uid="{00000000-0005-0000-0000-000041000000}"/>
    <cellStyle name="표준 2" xfId="2" xr:uid="{00000000-0005-0000-0000-000042000000}"/>
    <cellStyle name="표준 2 17" xfId="73" xr:uid="{00000000-0005-0000-0000-000043000000}"/>
    <cellStyle name="표준 2 2" xfId="10" xr:uid="{00000000-0005-0000-0000-000044000000}"/>
    <cellStyle name="표준 2 2 2" xfId="74" xr:uid="{00000000-0005-0000-0000-000045000000}"/>
    <cellStyle name="표준 2 3" xfId="75" xr:uid="{00000000-0005-0000-0000-000046000000}"/>
    <cellStyle name="표준 2 3 2" xfId="76" xr:uid="{00000000-0005-0000-0000-000047000000}"/>
    <cellStyle name="표준 2 3 3" xfId="77" xr:uid="{00000000-0005-0000-0000-000048000000}"/>
    <cellStyle name="표준 2 4" xfId="78" xr:uid="{00000000-0005-0000-0000-000049000000}"/>
    <cellStyle name="표준 2 5" xfId="79" xr:uid="{00000000-0005-0000-0000-00004A000000}"/>
    <cellStyle name="표준 3" xfId="1" xr:uid="{00000000-0005-0000-0000-00004B000000}"/>
    <cellStyle name="표준 3 2" xfId="11" xr:uid="{00000000-0005-0000-0000-00004C000000}"/>
    <cellStyle name="표준 3 2 2" xfId="80" xr:uid="{00000000-0005-0000-0000-00004D000000}"/>
    <cellStyle name="표준 3 2 3" xfId="81" xr:uid="{00000000-0005-0000-0000-00004E000000}"/>
    <cellStyle name="표준 3 3" xfId="82" xr:uid="{00000000-0005-0000-0000-00004F000000}"/>
    <cellStyle name="표준 4" xfId="12" xr:uid="{00000000-0005-0000-0000-000050000000}"/>
    <cellStyle name="표준 4 2" xfId="83" xr:uid="{00000000-0005-0000-0000-000051000000}"/>
    <cellStyle name="표준 5" xfId="84" xr:uid="{00000000-0005-0000-0000-000052000000}"/>
    <cellStyle name="표준 6" xfId="13" xr:uid="{00000000-0005-0000-0000-000053000000}"/>
    <cellStyle name="표준 7" xfId="85" xr:uid="{00000000-0005-0000-0000-000054000000}"/>
    <cellStyle name="표준 8" xfId="86" xr:uid="{00000000-0005-0000-0000-000055000000}"/>
    <cellStyle name="표준 9" xfId="87" xr:uid="{00000000-0005-0000-0000-000056000000}"/>
    <cellStyle name="표준_NAS전용네트웍정보_IP주소_우동훈_정보분석" xfId="88" xr:uid="{00000000-0005-0000-0000-000057000000}"/>
    <cellStyle name="하이퍼링크 2" xfId="14" xr:uid="{00000000-0005-0000-0000-000058000000}"/>
  </cellStyles>
  <dxfs count="2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K177"/>
  <sheetViews>
    <sheetView zoomScale="90" zoomScaleNormal="90" zoomScalePageLayoutView="77" workbookViewId="0">
      <pane ySplit="1" topLeftCell="A2" activePane="bottomLeft" state="frozen"/>
      <selection pane="bottomLeft" activeCell="D17" sqref="D17"/>
    </sheetView>
  </sheetViews>
  <sheetFormatPr defaultColWidth="9" defaultRowHeight="13.5"/>
  <cols>
    <col min="1" max="1" width="21.5" style="1" bestFit="1" customWidth="1"/>
    <col min="2" max="2" width="10.875" style="1" bestFit="1" customWidth="1"/>
    <col min="3" max="3" width="27.75" style="1" bestFit="1" customWidth="1"/>
    <col min="4" max="4" width="15.875" style="1" customWidth="1"/>
    <col min="5" max="5" width="27.75" style="1" customWidth="1"/>
    <col min="6" max="6" width="5.625" style="1" bestFit="1" customWidth="1"/>
    <col min="7" max="7" width="9.625" style="3" bestFit="1" customWidth="1"/>
    <col min="8" max="8" width="13.375" style="3" bestFit="1" customWidth="1"/>
    <col min="9" max="9" width="16.5" style="2" bestFit="1" customWidth="1"/>
    <col min="10" max="10" width="7.625" style="2" bestFit="1" customWidth="1"/>
    <col min="11" max="11" width="24.75" style="1" bestFit="1" customWidth="1"/>
    <col min="12" max="16384" width="9" style="1"/>
  </cols>
  <sheetData>
    <row r="1" spans="1:11" s="2" customFormat="1" ht="33.75" thickBot="1">
      <c r="A1" s="57" t="s">
        <v>193</v>
      </c>
      <c r="B1" s="56" t="s">
        <v>192</v>
      </c>
      <c r="C1" s="56" t="s">
        <v>659</v>
      </c>
      <c r="D1" s="83" t="s">
        <v>658</v>
      </c>
      <c r="E1" s="55" t="s">
        <v>191</v>
      </c>
      <c r="F1" s="54" t="s">
        <v>190</v>
      </c>
      <c r="G1" s="54" t="s">
        <v>189</v>
      </c>
      <c r="H1" s="54" t="s">
        <v>188</v>
      </c>
      <c r="I1" s="53" t="s">
        <v>187</v>
      </c>
      <c r="J1" s="52" t="s">
        <v>186</v>
      </c>
      <c r="K1" s="51" t="s">
        <v>185</v>
      </c>
    </row>
    <row r="2" spans="1:11" ht="13.5" customHeight="1">
      <c r="A2" s="499" t="s">
        <v>184</v>
      </c>
      <c r="B2" s="501" t="s">
        <v>183</v>
      </c>
      <c r="C2" s="81" t="s">
        <v>646</v>
      </c>
      <c r="D2" s="81" t="str">
        <f>VLOOKUP($C$2:$C$171,가상화배치내역!$A$2:$B$335,2,FALSE)</f>
        <v>pkvex1006</v>
      </c>
      <c r="E2" s="48" t="s">
        <v>177</v>
      </c>
      <c r="F2" s="49">
        <v>1</v>
      </c>
      <c r="G2" s="20">
        <v>590</v>
      </c>
      <c r="H2" s="20">
        <f t="shared" ref="H2:H33" si="0">F2*G2</f>
        <v>590</v>
      </c>
      <c r="I2" s="48" t="s">
        <v>177</v>
      </c>
      <c r="J2" s="47">
        <v>0</v>
      </c>
      <c r="K2" s="484" t="s">
        <v>182</v>
      </c>
    </row>
    <row r="3" spans="1:11">
      <c r="A3" s="500"/>
      <c r="B3" s="502"/>
      <c r="C3" s="43" t="s">
        <v>648</v>
      </c>
      <c r="D3" s="81" t="str">
        <f>VLOOKUP($C$2:$C$171,가상화배치내역!$A$2:$B$335,2,FALSE)</f>
        <v>pkvex1010</v>
      </c>
      <c r="E3" s="32" t="s">
        <v>174</v>
      </c>
      <c r="F3" s="38">
        <v>1</v>
      </c>
      <c r="G3" s="37">
        <v>590</v>
      </c>
      <c r="H3" s="20">
        <f t="shared" si="0"/>
        <v>590</v>
      </c>
      <c r="I3" s="32" t="s">
        <v>174</v>
      </c>
      <c r="J3" s="45">
        <v>6.9444444444444447E-4</v>
      </c>
      <c r="K3" s="485"/>
    </row>
    <row r="4" spans="1:11">
      <c r="A4" s="500"/>
      <c r="B4" s="502"/>
      <c r="C4" s="43" t="s">
        <v>240</v>
      </c>
      <c r="D4" s="81" t="str">
        <f>VLOOKUP($C$2:$C$171,가상화배치내역!$A$2:$B$335,2,FALSE)</f>
        <v>pkvex1014</v>
      </c>
      <c r="E4" s="32" t="s">
        <v>171</v>
      </c>
      <c r="F4" s="38">
        <v>1</v>
      </c>
      <c r="G4" s="37">
        <v>590</v>
      </c>
      <c r="H4" s="20">
        <f t="shared" si="0"/>
        <v>590</v>
      </c>
      <c r="I4" s="32" t="s">
        <v>171</v>
      </c>
      <c r="J4" s="45">
        <v>1.3888888888888889E-3</v>
      </c>
      <c r="K4" s="485"/>
    </row>
    <row r="5" spans="1:11" ht="13.5" customHeight="1">
      <c r="A5" s="500"/>
      <c r="B5" s="502"/>
      <c r="C5" s="496" t="s">
        <v>646</v>
      </c>
      <c r="D5" s="507" t="str">
        <f>VLOOKUP($C$2:$C$171,가상화배치내역!$A$2:$B$335,2,FALSE)</f>
        <v>pkvex1006</v>
      </c>
      <c r="E5" s="32" t="s">
        <v>168</v>
      </c>
      <c r="F5" s="38">
        <v>1</v>
      </c>
      <c r="G5" s="37">
        <v>75</v>
      </c>
      <c r="H5" s="20">
        <f t="shared" si="0"/>
        <v>75</v>
      </c>
      <c r="I5" s="32" t="s">
        <v>168</v>
      </c>
      <c r="J5" s="45">
        <v>2.0833333333333333E-3</v>
      </c>
      <c r="K5" s="485"/>
    </row>
    <row r="6" spans="1:11">
      <c r="A6" s="500"/>
      <c r="B6" s="502"/>
      <c r="C6" s="496"/>
      <c r="D6" s="508"/>
      <c r="E6" s="32" t="s">
        <v>22</v>
      </c>
      <c r="F6" s="38">
        <v>1</v>
      </c>
      <c r="G6" s="37">
        <v>0.2</v>
      </c>
      <c r="H6" s="20">
        <f t="shared" si="0"/>
        <v>0.2</v>
      </c>
      <c r="I6" s="32" t="s">
        <v>22</v>
      </c>
      <c r="J6" s="45" t="s">
        <v>181</v>
      </c>
      <c r="K6" s="485"/>
    </row>
    <row r="7" spans="1:11">
      <c r="A7" s="500"/>
      <c r="B7" s="502"/>
      <c r="C7" s="496"/>
      <c r="D7" s="508"/>
      <c r="E7" s="32" t="s">
        <v>22</v>
      </c>
      <c r="F7" s="38">
        <v>1</v>
      </c>
      <c r="G7" s="37">
        <v>0.2</v>
      </c>
      <c r="H7" s="20">
        <f t="shared" si="0"/>
        <v>0.2</v>
      </c>
      <c r="I7" s="32" t="s">
        <v>22</v>
      </c>
      <c r="J7" s="45" t="s">
        <v>180</v>
      </c>
      <c r="K7" s="485"/>
    </row>
    <row r="8" spans="1:11">
      <c r="A8" s="500"/>
      <c r="B8" s="502"/>
      <c r="C8" s="496"/>
      <c r="D8" s="501"/>
      <c r="E8" s="32" t="s">
        <v>22</v>
      </c>
      <c r="F8" s="38">
        <v>1</v>
      </c>
      <c r="G8" s="37">
        <v>0.2</v>
      </c>
      <c r="H8" s="20">
        <f t="shared" si="0"/>
        <v>0.2</v>
      </c>
      <c r="I8" s="32" t="s">
        <v>22</v>
      </c>
      <c r="J8" s="45" t="s">
        <v>179</v>
      </c>
      <c r="K8" s="485"/>
    </row>
    <row r="9" spans="1:11" ht="13.5" customHeight="1">
      <c r="A9" s="500"/>
      <c r="B9" s="502"/>
      <c r="C9" s="496" t="s">
        <v>228</v>
      </c>
      <c r="D9" s="507" t="str">
        <f>VLOOKUP($C$2:$C$171,가상화배치내역!$A$2:$B$335,2,FALSE)</f>
        <v>pkvex1010</v>
      </c>
      <c r="E9" s="32" t="s">
        <v>168</v>
      </c>
      <c r="F9" s="38">
        <v>1</v>
      </c>
      <c r="G9" s="37">
        <v>75</v>
      </c>
      <c r="H9" s="20">
        <f t="shared" si="0"/>
        <v>75</v>
      </c>
      <c r="I9" s="32" t="s">
        <v>168</v>
      </c>
      <c r="J9" s="45">
        <v>2.0833333333333333E-3</v>
      </c>
      <c r="K9" s="485"/>
    </row>
    <row r="10" spans="1:11">
      <c r="A10" s="500"/>
      <c r="B10" s="502"/>
      <c r="C10" s="496"/>
      <c r="D10" s="508"/>
      <c r="E10" s="32" t="s">
        <v>22</v>
      </c>
      <c r="F10" s="38">
        <v>1</v>
      </c>
      <c r="G10" s="37">
        <v>0.2</v>
      </c>
      <c r="H10" s="20">
        <f t="shared" si="0"/>
        <v>0.2</v>
      </c>
      <c r="I10" s="32" t="s">
        <v>22</v>
      </c>
      <c r="J10" s="45" t="s">
        <v>181</v>
      </c>
      <c r="K10" s="485"/>
    </row>
    <row r="11" spans="1:11">
      <c r="A11" s="500"/>
      <c r="B11" s="502"/>
      <c r="C11" s="496"/>
      <c r="D11" s="508"/>
      <c r="E11" s="32" t="s">
        <v>22</v>
      </c>
      <c r="F11" s="38">
        <v>1</v>
      </c>
      <c r="G11" s="37">
        <v>0.2</v>
      </c>
      <c r="H11" s="20">
        <f t="shared" si="0"/>
        <v>0.2</v>
      </c>
      <c r="I11" s="32" t="s">
        <v>22</v>
      </c>
      <c r="J11" s="45" t="s">
        <v>180</v>
      </c>
      <c r="K11" s="485"/>
    </row>
    <row r="12" spans="1:11">
      <c r="A12" s="500"/>
      <c r="B12" s="502"/>
      <c r="C12" s="496"/>
      <c r="D12" s="501"/>
      <c r="E12" s="32" t="s">
        <v>22</v>
      </c>
      <c r="F12" s="38">
        <v>1</v>
      </c>
      <c r="G12" s="37">
        <v>0.2</v>
      </c>
      <c r="H12" s="20">
        <f t="shared" si="0"/>
        <v>0.2</v>
      </c>
      <c r="I12" s="32" t="s">
        <v>22</v>
      </c>
      <c r="J12" s="45" t="s">
        <v>179</v>
      </c>
      <c r="K12" s="485"/>
    </row>
    <row r="13" spans="1:11" ht="13.5" customHeight="1">
      <c r="A13" s="500"/>
      <c r="B13" s="502"/>
      <c r="C13" s="496" t="s">
        <v>647</v>
      </c>
      <c r="D13" s="507" t="str">
        <f>VLOOKUP($C$2:$C$171,가상화배치내역!$A$2:$B$335,2,FALSE)</f>
        <v>pkvex1014</v>
      </c>
      <c r="E13" s="32" t="s">
        <v>168</v>
      </c>
      <c r="F13" s="38">
        <v>1</v>
      </c>
      <c r="G13" s="37">
        <v>75</v>
      </c>
      <c r="H13" s="20">
        <f t="shared" si="0"/>
        <v>75</v>
      </c>
      <c r="I13" s="32" t="s">
        <v>168</v>
      </c>
      <c r="J13" s="45">
        <v>2.0833333333333333E-3</v>
      </c>
      <c r="K13" s="485"/>
    </row>
    <row r="14" spans="1:11">
      <c r="A14" s="500"/>
      <c r="B14" s="502"/>
      <c r="C14" s="496"/>
      <c r="D14" s="508"/>
      <c r="E14" s="32" t="s">
        <v>22</v>
      </c>
      <c r="F14" s="38">
        <v>1</v>
      </c>
      <c r="G14" s="37">
        <v>0.2</v>
      </c>
      <c r="H14" s="20">
        <f t="shared" si="0"/>
        <v>0.2</v>
      </c>
      <c r="I14" s="32" t="s">
        <v>22</v>
      </c>
      <c r="J14" s="45" t="s">
        <v>181</v>
      </c>
      <c r="K14" s="485"/>
    </row>
    <row r="15" spans="1:11">
      <c r="A15" s="500"/>
      <c r="B15" s="502"/>
      <c r="C15" s="496"/>
      <c r="D15" s="508"/>
      <c r="E15" s="32" t="s">
        <v>22</v>
      </c>
      <c r="F15" s="38">
        <v>1</v>
      </c>
      <c r="G15" s="37">
        <v>0.2</v>
      </c>
      <c r="H15" s="20">
        <f t="shared" si="0"/>
        <v>0.2</v>
      </c>
      <c r="I15" s="32" t="s">
        <v>22</v>
      </c>
      <c r="J15" s="45" t="s">
        <v>180</v>
      </c>
      <c r="K15" s="485"/>
    </row>
    <row r="16" spans="1:11">
      <c r="A16" s="500"/>
      <c r="B16" s="502"/>
      <c r="C16" s="496"/>
      <c r="D16" s="501"/>
      <c r="E16" s="32" t="s">
        <v>22</v>
      </c>
      <c r="F16" s="38">
        <v>1</v>
      </c>
      <c r="G16" s="37">
        <v>0.2</v>
      </c>
      <c r="H16" s="20">
        <f t="shared" si="0"/>
        <v>0.2</v>
      </c>
      <c r="I16" s="32" t="s">
        <v>22</v>
      </c>
      <c r="J16" s="45" t="s">
        <v>179</v>
      </c>
      <c r="K16" s="485"/>
    </row>
    <row r="17" spans="1:11">
      <c r="A17" s="500"/>
      <c r="B17" s="502"/>
      <c r="C17" s="46" t="s">
        <v>646</v>
      </c>
      <c r="D17" s="81" t="str">
        <f>VLOOKUP($C$2:$C$171,가상화배치내역!$A$2:$B$335,2,FALSE)</f>
        <v>pkvex1006</v>
      </c>
      <c r="E17" s="33" t="s">
        <v>178</v>
      </c>
      <c r="F17" s="32">
        <v>1</v>
      </c>
      <c r="G17" s="31">
        <v>59</v>
      </c>
      <c r="H17" s="20">
        <f t="shared" si="0"/>
        <v>59</v>
      </c>
      <c r="I17" s="33" t="s">
        <v>177</v>
      </c>
      <c r="J17" s="41" t="s">
        <v>176</v>
      </c>
      <c r="K17" s="485"/>
    </row>
    <row r="18" spans="1:11">
      <c r="A18" s="500"/>
      <c r="B18" s="502"/>
      <c r="C18" s="43" t="s">
        <v>648</v>
      </c>
      <c r="D18" s="81" t="str">
        <f>VLOOKUP($C$2:$C$171,가상화배치내역!$A$2:$B$335,2,FALSE)</f>
        <v>pkvex1010</v>
      </c>
      <c r="E18" s="33" t="s">
        <v>175</v>
      </c>
      <c r="F18" s="32">
        <v>1</v>
      </c>
      <c r="G18" s="31">
        <v>59</v>
      </c>
      <c r="H18" s="20">
        <f t="shared" si="0"/>
        <v>59</v>
      </c>
      <c r="I18" s="33" t="s">
        <v>174</v>
      </c>
      <c r="J18" s="41" t="s">
        <v>173</v>
      </c>
      <c r="K18" s="485"/>
    </row>
    <row r="19" spans="1:11">
      <c r="A19" s="500"/>
      <c r="B19" s="502"/>
      <c r="C19" s="43" t="s">
        <v>647</v>
      </c>
      <c r="D19" s="81" t="str">
        <f>VLOOKUP($C$2:$C$171,가상화배치내역!$A$2:$B$335,2,FALSE)</f>
        <v>pkvex1014</v>
      </c>
      <c r="E19" s="33" t="s">
        <v>172</v>
      </c>
      <c r="F19" s="32">
        <v>1</v>
      </c>
      <c r="G19" s="31">
        <v>59</v>
      </c>
      <c r="H19" s="20">
        <f t="shared" si="0"/>
        <v>59</v>
      </c>
      <c r="I19" s="33" t="s">
        <v>171</v>
      </c>
      <c r="J19" s="41" t="s">
        <v>170</v>
      </c>
      <c r="K19" s="485"/>
    </row>
    <row r="20" spans="1:11">
      <c r="A20" s="500"/>
      <c r="B20" s="502"/>
      <c r="C20" s="46" t="s">
        <v>646</v>
      </c>
      <c r="D20" s="81" t="str">
        <f>VLOOKUP($C$2:$C$171,가상화배치내역!$A$2:$B$335,2,FALSE)</f>
        <v>pkvex1006</v>
      </c>
      <c r="E20" s="33" t="s">
        <v>169</v>
      </c>
      <c r="F20" s="32">
        <v>1</v>
      </c>
      <c r="G20" s="31">
        <v>7.5</v>
      </c>
      <c r="H20" s="20">
        <f t="shared" si="0"/>
        <v>7.5</v>
      </c>
      <c r="I20" s="33" t="s">
        <v>168</v>
      </c>
      <c r="J20" s="41" t="s">
        <v>167</v>
      </c>
      <c r="K20" s="485"/>
    </row>
    <row r="21" spans="1:11">
      <c r="A21" s="500"/>
      <c r="B21" s="502"/>
      <c r="C21" s="46" t="s">
        <v>648</v>
      </c>
      <c r="D21" s="81" t="str">
        <f>VLOOKUP($C$2:$C$171,가상화배치내역!$A$2:$B$335,2,FALSE)</f>
        <v>pkvex1010</v>
      </c>
      <c r="E21" s="33" t="s">
        <v>169</v>
      </c>
      <c r="F21" s="32">
        <v>1</v>
      </c>
      <c r="G21" s="31">
        <v>7.5</v>
      </c>
      <c r="H21" s="20">
        <f t="shared" si="0"/>
        <v>7.5</v>
      </c>
      <c r="I21" s="33" t="s">
        <v>168</v>
      </c>
      <c r="J21" s="41" t="s">
        <v>167</v>
      </c>
      <c r="K21" s="485"/>
    </row>
    <row r="22" spans="1:11">
      <c r="A22" s="500"/>
      <c r="B22" s="502"/>
      <c r="C22" s="46" t="s">
        <v>647</v>
      </c>
      <c r="D22" s="81" t="str">
        <f>VLOOKUP($C$2:$C$171,가상화배치내역!$A$2:$B$335,2,FALSE)</f>
        <v>pkvex1014</v>
      </c>
      <c r="E22" s="33" t="s">
        <v>169</v>
      </c>
      <c r="F22" s="32">
        <v>1</v>
      </c>
      <c r="G22" s="31">
        <v>7.5</v>
      </c>
      <c r="H22" s="20">
        <f t="shared" si="0"/>
        <v>7.5</v>
      </c>
      <c r="I22" s="33" t="s">
        <v>168</v>
      </c>
      <c r="J22" s="41" t="s">
        <v>167</v>
      </c>
      <c r="K22" s="485"/>
    </row>
    <row r="23" spans="1:11">
      <c r="A23" s="500"/>
      <c r="B23" s="502"/>
      <c r="C23" s="33" t="s">
        <v>166</v>
      </c>
      <c r="D23" s="81" t="e">
        <f>VLOOKUP($C$2:$C$171,가상화배치내역!$A$2:$B$335,2,FALSE)</f>
        <v>#N/A</v>
      </c>
      <c r="E23" s="32" t="s">
        <v>8</v>
      </c>
      <c r="F23" s="38">
        <v>1</v>
      </c>
      <c r="G23" s="37">
        <v>1.5</v>
      </c>
      <c r="H23" s="20">
        <f t="shared" si="0"/>
        <v>1.5</v>
      </c>
      <c r="I23" s="32" t="s">
        <v>8</v>
      </c>
      <c r="J23" s="38" t="s">
        <v>165</v>
      </c>
      <c r="K23" s="485"/>
    </row>
    <row r="24" spans="1:11" ht="13.5" customHeight="1">
      <c r="A24" s="497" t="s">
        <v>164</v>
      </c>
      <c r="B24" s="498" t="s">
        <v>163</v>
      </c>
      <c r="C24" s="46" t="s">
        <v>649</v>
      </c>
      <c r="D24" s="81" t="str">
        <f>VLOOKUP($C$2:$C$171,가상화배치내역!$A$2:$B$335,2,FALSE)</f>
        <v>pkvex1003</v>
      </c>
      <c r="E24" s="32" t="s">
        <v>159</v>
      </c>
      <c r="F24" s="38">
        <v>1</v>
      </c>
      <c r="G24" s="37">
        <v>50</v>
      </c>
      <c r="H24" s="20">
        <f t="shared" si="0"/>
        <v>50</v>
      </c>
      <c r="I24" s="32" t="s">
        <v>130</v>
      </c>
      <c r="J24" s="45">
        <v>2.7777777777777779E-3</v>
      </c>
      <c r="K24" s="485"/>
    </row>
    <row r="25" spans="1:11">
      <c r="A25" s="497"/>
      <c r="B25" s="498"/>
      <c r="C25" s="43" t="s">
        <v>650</v>
      </c>
      <c r="D25" s="81" t="str">
        <f>VLOOKUP($C$2:$C$171,가상화배치내역!$A$2:$B$335,2,FALSE)</f>
        <v>pkvex1013</v>
      </c>
      <c r="E25" s="32" t="s">
        <v>157</v>
      </c>
      <c r="F25" s="38">
        <v>1</v>
      </c>
      <c r="G25" s="37">
        <v>50</v>
      </c>
      <c r="H25" s="20">
        <f t="shared" si="0"/>
        <v>50</v>
      </c>
      <c r="I25" s="32" t="s">
        <v>127</v>
      </c>
      <c r="J25" s="45">
        <v>3.472222222222222E-3</v>
      </c>
      <c r="K25" s="485"/>
    </row>
    <row r="26" spans="1:11" ht="13.5" customHeight="1">
      <c r="A26" s="497"/>
      <c r="B26" s="498"/>
      <c r="C26" s="496" t="s">
        <v>649</v>
      </c>
      <c r="D26" s="507" t="str">
        <f>VLOOKUP($C$2:$C$171,가상화배치내역!$A$2:$B$335,2,FALSE)</f>
        <v>pkvex1003</v>
      </c>
      <c r="E26" s="32" t="s">
        <v>143</v>
      </c>
      <c r="F26" s="38">
        <v>1</v>
      </c>
      <c r="G26" s="37">
        <v>90</v>
      </c>
      <c r="H26" s="20">
        <f t="shared" si="0"/>
        <v>90</v>
      </c>
      <c r="I26" s="32" t="s">
        <v>124</v>
      </c>
      <c r="J26" s="45">
        <v>4.8611111111111112E-3</v>
      </c>
      <c r="K26" s="485"/>
    </row>
    <row r="27" spans="1:11">
      <c r="A27" s="497"/>
      <c r="B27" s="498"/>
      <c r="C27" s="496"/>
      <c r="D27" s="508"/>
      <c r="E27" s="32" t="s">
        <v>121</v>
      </c>
      <c r="F27" s="38">
        <v>1</v>
      </c>
      <c r="G27" s="37">
        <v>110</v>
      </c>
      <c r="H27" s="20">
        <f t="shared" si="0"/>
        <v>110</v>
      </c>
      <c r="I27" s="32" t="s">
        <v>118</v>
      </c>
      <c r="J27" s="45">
        <v>5.5555555555555558E-3</v>
      </c>
      <c r="K27" s="485"/>
    </row>
    <row r="28" spans="1:11">
      <c r="A28" s="497"/>
      <c r="B28" s="498"/>
      <c r="C28" s="496"/>
      <c r="D28" s="508"/>
      <c r="E28" s="32" t="s">
        <v>22</v>
      </c>
      <c r="F28" s="38">
        <v>1</v>
      </c>
      <c r="G28" s="37">
        <v>0.2</v>
      </c>
      <c r="H28" s="20">
        <f t="shared" si="0"/>
        <v>0.2</v>
      </c>
      <c r="I28" s="32" t="s">
        <v>22</v>
      </c>
      <c r="J28" s="45" t="s">
        <v>162</v>
      </c>
      <c r="K28" s="485"/>
    </row>
    <row r="29" spans="1:11">
      <c r="A29" s="497"/>
      <c r="B29" s="498"/>
      <c r="C29" s="496"/>
      <c r="D29" s="508"/>
      <c r="E29" s="32" t="s">
        <v>22</v>
      </c>
      <c r="F29" s="38">
        <v>1</v>
      </c>
      <c r="G29" s="37">
        <v>0.2</v>
      </c>
      <c r="H29" s="20">
        <f t="shared" si="0"/>
        <v>0.2</v>
      </c>
      <c r="I29" s="32" t="s">
        <v>22</v>
      </c>
      <c r="J29" s="45" t="s">
        <v>161</v>
      </c>
      <c r="K29" s="485"/>
    </row>
    <row r="30" spans="1:11">
      <c r="A30" s="497"/>
      <c r="B30" s="498"/>
      <c r="C30" s="496"/>
      <c r="D30" s="501"/>
      <c r="E30" s="32" t="s">
        <v>22</v>
      </c>
      <c r="F30" s="38">
        <v>1</v>
      </c>
      <c r="G30" s="37">
        <v>0.2</v>
      </c>
      <c r="H30" s="20">
        <f t="shared" si="0"/>
        <v>0.2</v>
      </c>
      <c r="I30" s="32" t="s">
        <v>22</v>
      </c>
      <c r="J30" s="45" t="s">
        <v>160</v>
      </c>
      <c r="K30" s="485"/>
    </row>
    <row r="31" spans="1:11" ht="13.5" customHeight="1">
      <c r="A31" s="497"/>
      <c r="B31" s="498"/>
      <c r="C31" s="496" t="s">
        <v>650</v>
      </c>
      <c r="D31" s="507" t="str">
        <f>VLOOKUP($C$2:$C$171,가상화배치내역!$A$2:$B$335,2,FALSE)</f>
        <v>pkvex1013</v>
      </c>
      <c r="E31" s="32" t="s">
        <v>143</v>
      </c>
      <c r="F31" s="38">
        <v>1</v>
      </c>
      <c r="G31" s="37">
        <v>90</v>
      </c>
      <c r="H31" s="20">
        <f t="shared" si="0"/>
        <v>90</v>
      </c>
      <c r="I31" s="32" t="s">
        <v>124</v>
      </c>
      <c r="J31" s="45">
        <v>4.8611111111111112E-3</v>
      </c>
      <c r="K31" s="485"/>
    </row>
    <row r="32" spans="1:11">
      <c r="A32" s="497"/>
      <c r="B32" s="498"/>
      <c r="C32" s="496"/>
      <c r="D32" s="508"/>
      <c r="E32" s="32" t="s">
        <v>121</v>
      </c>
      <c r="F32" s="38">
        <v>1</v>
      </c>
      <c r="G32" s="37">
        <v>110</v>
      </c>
      <c r="H32" s="20">
        <f t="shared" si="0"/>
        <v>110</v>
      </c>
      <c r="I32" s="32" t="s">
        <v>118</v>
      </c>
      <c r="J32" s="45">
        <v>5.5555555555555558E-3</v>
      </c>
      <c r="K32" s="485"/>
    </row>
    <row r="33" spans="1:11">
      <c r="A33" s="497"/>
      <c r="B33" s="498"/>
      <c r="C33" s="496"/>
      <c r="D33" s="508"/>
      <c r="E33" s="32" t="s">
        <v>22</v>
      </c>
      <c r="F33" s="38">
        <v>1</v>
      </c>
      <c r="G33" s="37">
        <v>0.2</v>
      </c>
      <c r="H33" s="20">
        <f t="shared" si="0"/>
        <v>0.2</v>
      </c>
      <c r="I33" s="32" t="s">
        <v>22</v>
      </c>
      <c r="J33" s="45" t="s">
        <v>162</v>
      </c>
      <c r="K33" s="485"/>
    </row>
    <row r="34" spans="1:11">
      <c r="A34" s="497"/>
      <c r="B34" s="498"/>
      <c r="C34" s="496"/>
      <c r="D34" s="508"/>
      <c r="E34" s="32" t="s">
        <v>22</v>
      </c>
      <c r="F34" s="38">
        <v>1</v>
      </c>
      <c r="G34" s="37">
        <v>0.2</v>
      </c>
      <c r="H34" s="20">
        <f t="shared" ref="H34:H65" si="1">F34*G34</f>
        <v>0.2</v>
      </c>
      <c r="I34" s="32" t="s">
        <v>22</v>
      </c>
      <c r="J34" s="45" t="s">
        <v>161</v>
      </c>
      <c r="K34" s="485"/>
    </row>
    <row r="35" spans="1:11">
      <c r="A35" s="497"/>
      <c r="B35" s="498"/>
      <c r="C35" s="496"/>
      <c r="D35" s="501"/>
      <c r="E35" s="32" t="s">
        <v>22</v>
      </c>
      <c r="F35" s="38">
        <v>1</v>
      </c>
      <c r="G35" s="37">
        <v>0.2</v>
      </c>
      <c r="H35" s="20">
        <f t="shared" si="1"/>
        <v>0.2</v>
      </c>
      <c r="I35" s="32" t="s">
        <v>22</v>
      </c>
      <c r="J35" s="45" t="s">
        <v>160</v>
      </c>
      <c r="K35" s="485"/>
    </row>
    <row r="36" spans="1:11">
      <c r="A36" s="497"/>
      <c r="B36" s="498"/>
      <c r="C36" s="43" t="s">
        <v>649</v>
      </c>
      <c r="D36" s="81" t="str">
        <f>VLOOKUP($C$2:$C$171,가상화배치내역!$A$2:$B$335,2,FALSE)</f>
        <v>pkvex1003</v>
      </c>
      <c r="E36" s="33" t="s">
        <v>159</v>
      </c>
      <c r="F36" s="32">
        <v>1</v>
      </c>
      <c r="G36" s="31">
        <v>4.7</v>
      </c>
      <c r="H36" s="20">
        <f t="shared" si="1"/>
        <v>4.7</v>
      </c>
      <c r="I36" s="33" t="s">
        <v>130</v>
      </c>
      <c r="J36" s="41" t="s">
        <v>158</v>
      </c>
      <c r="K36" s="485"/>
    </row>
    <row r="37" spans="1:11">
      <c r="A37" s="497"/>
      <c r="B37" s="498"/>
      <c r="C37" s="43" t="s">
        <v>650</v>
      </c>
      <c r="D37" s="81" t="str">
        <f>VLOOKUP($C$2:$C$171,가상화배치내역!$A$2:$B$335,2,FALSE)</f>
        <v>pkvex1013</v>
      </c>
      <c r="E37" s="33" t="s">
        <v>157</v>
      </c>
      <c r="F37" s="32">
        <v>1</v>
      </c>
      <c r="G37" s="31">
        <v>4.7</v>
      </c>
      <c r="H37" s="20">
        <f t="shared" si="1"/>
        <v>4.7</v>
      </c>
      <c r="I37" s="33" t="s">
        <v>127</v>
      </c>
      <c r="J37" s="41" t="s">
        <v>156</v>
      </c>
      <c r="K37" s="485"/>
    </row>
    <row r="38" spans="1:11" ht="13.5" customHeight="1">
      <c r="A38" s="497"/>
      <c r="B38" s="498"/>
      <c r="C38" s="496" t="s">
        <v>649</v>
      </c>
      <c r="D38" s="507" t="str">
        <f>VLOOKUP($C$2:$C$171,가상화배치내역!$A$2:$B$335,2,FALSE)</f>
        <v>pkvex1003</v>
      </c>
      <c r="E38" s="33" t="s">
        <v>155</v>
      </c>
      <c r="F38" s="32">
        <v>1</v>
      </c>
      <c r="G38" s="31">
        <v>9</v>
      </c>
      <c r="H38" s="20">
        <f t="shared" si="1"/>
        <v>9</v>
      </c>
      <c r="I38" s="33" t="s">
        <v>155</v>
      </c>
      <c r="J38" s="41" t="s">
        <v>154</v>
      </c>
      <c r="K38" s="485"/>
    </row>
    <row r="39" spans="1:11">
      <c r="A39" s="497"/>
      <c r="B39" s="498"/>
      <c r="C39" s="496"/>
      <c r="D39" s="501"/>
      <c r="E39" s="33" t="s">
        <v>121</v>
      </c>
      <c r="F39" s="32">
        <v>1</v>
      </c>
      <c r="G39" s="31">
        <v>10.199999999999999</v>
      </c>
      <c r="H39" s="20">
        <f t="shared" si="1"/>
        <v>10.199999999999999</v>
      </c>
      <c r="I39" s="33" t="s">
        <v>118</v>
      </c>
      <c r="J39" s="41" t="s">
        <v>153</v>
      </c>
      <c r="K39" s="485"/>
    </row>
    <row r="40" spans="1:11" ht="13.5" customHeight="1">
      <c r="A40" s="497"/>
      <c r="B40" s="498"/>
      <c r="C40" s="496" t="s">
        <v>650</v>
      </c>
      <c r="D40" s="507" t="str">
        <f>VLOOKUP($C$2:$C$171,가상화배치내역!$A$2:$B$335,2,FALSE)</f>
        <v>pkvex1013</v>
      </c>
      <c r="E40" s="33" t="s">
        <v>155</v>
      </c>
      <c r="F40" s="32">
        <v>1</v>
      </c>
      <c r="G40" s="31">
        <v>9</v>
      </c>
      <c r="H40" s="20">
        <f t="shared" si="1"/>
        <v>9</v>
      </c>
      <c r="I40" s="33" t="s">
        <v>155</v>
      </c>
      <c r="J40" s="41" t="s">
        <v>154</v>
      </c>
      <c r="K40" s="485"/>
    </row>
    <row r="41" spans="1:11">
      <c r="A41" s="497"/>
      <c r="B41" s="498"/>
      <c r="C41" s="496"/>
      <c r="D41" s="501"/>
      <c r="E41" s="33" t="s">
        <v>121</v>
      </c>
      <c r="F41" s="32">
        <v>1</v>
      </c>
      <c r="G41" s="31">
        <v>10.199999999999999</v>
      </c>
      <c r="H41" s="20">
        <f t="shared" si="1"/>
        <v>10.199999999999999</v>
      </c>
      <c r="I41" s="33" t="s">
        <v>118</v>
      </c>
      <c r="J41" s="41" t="s">
        <v>153</v>
      </c>
      <c r="K41" s="485"/>
    </row>
    <row r="42" spans="1:11">
      <c r="A42" s="497"/>
      <c r="B42" s="498"/>
      <c r="C42" s="33" t="s">
        <v>152</v>
      </c>
      <c r="D42" s="81" t="e">
        <f>VLOOKUP($C$2:$C$171,가상화배치내역!$A$2:$B$335,2,FALSE)</f>
        <v>#N/A</v>
      </c>
      <c r="E42" s="32" t="s">
        <v>8</v>
      </c>
      <c r="F42" s="38">
        <v>1</v>
      </c>
      <c r="G42" s="37">
        <v>1.5</v>
      </c>
      <c r="H42" s="20">
        <f t="shared" si="1"/>
        <v>1.5</v>
      </c>
      <c r="I42" s="32" t="s">
        <v>8</v>
      </c>
      <c r="J42" s="38" t="s">
        <v>151</v>
      </c>
      <c r="K42" s="485"/>
    </row>
    <row r="43" spans="1:11" ht="13.5" customHeight="1">
      <c r="A43" s="497" t="s">
        <v>150</v>
      </c>
      <c r="B43" s="498" t="s">
        <v>149</v>
      </c>
      <c r="C43" s="43" t="s">
        <v>651</v>
      </c>
      <c r="D43" s="81" t="str">
        <f>VLOOKUP($C$2:$C$171,가상화배치내역!$A$2:$B$335,2,FALSE)</f>
        <v>pkvex1005</v>
      </c>
      <c r="E43" s="32" t="s">
        <v>148</v>
      </c>
      <c r="F43" s="32">
        <v>1</v>
      </c>
      <c r="G43" s="39">
        <v>50</v>
      </c>
      <c r="H43" s="20">
        <f t="shared" si="1"/>
        <v>50</v>
      </c>
      <c r="I43" s="32" t="s">
        <v>147</v>
      </c>
      <c r="J43" s="45">
        <v>6.2499999999999995E-3</v>
      </c>
      <c r="K43" s="485"/>
    </row>
    <row r="44" spans="1:11">
      <c r="A44" s="497"/>
      <c r="B44" s="498"/>
      <c r="C44" s="43" t="s">
        <v>652</v>
      </c>
      <c r="D44" s="81" t="str">
        <f>VLOOKUP($C$2:$C$171,가상화배치내역!$A$2:$B$335,2,FALSE)</f>
        <v>pkvex1009</v>
      </c>
      <c r="E44" s="32" t="s">
        <v>146</v>
      </c>
      <c r="F44" s="32">
        <v>1</v>
      </c>
      <c r="G44" s="39">
        <v>50</v>
      </c>
      <c r="H44" s="20">
        <f t="shared" si="1"/>
        <v>50</v>
      </c>
      <c r="I44" s="32" t="s">
        <v>145</v>
      </c>
      <c r="J44" s="30" t="s">
        <v>144</v>
      </c>
      <c r="K44" s="485"/>
    </row>
    <row r="45" spans="1:11" ht="13.5" customHeight="1">
      <c r="A45" s="497"/>
      <c r="B45" s="498"/>
      <c r="C45" s="496" t="s">
        <v>651</v>
      </c>
      <c r="D45" s="507" t="str">
        <f>VLOOKUP($C$2:$C$171,가상화배치내역!$A$2:$B$335,2,FALSE)</f>
        <v>pkvex1005</v>
      </c>
      <c r="E45" s="32" t="s">
        <v>143</v>
      </c>
      <c r="F45" s="32">
        <v>1</v>
      </c>
      <c r="G45" s="39">
        <v>45</v>
      </c>
      <c r="H45" s="20">
        <f t="shared" si="1"/>
        <v>45</v>
      </c>
      <c r="I45" s="32" t="s">
        <v>142</v>
      </c>
      <c r="J45" s="30" t="s">
        <v>141</v>
      </c>
      <c r="K45" s="485"/>
    </row>
    <row r="46" spans="1:11">
      <c r="A46" s="497"/>
      <c r="B46" s="498"/>
      <c r="C46" s="496"/>
      <c r="D46" s="508"/>
      <c r="E46" s="32" t="s">
        <v>140</v>
      </c>
      <c r="F46" s="32">
        <v>1</v>
      </c>
      <c r="G46" s="39">
        <v>7</v>
      </c>
      <c r="H46" s="20">
        <f t="shared" si="1"/>
        <v>7</v>
      </c>
      <c r="I46" s="32" t="s">
        <v>139</v>
      </c>
      <c r="J46" s="30" t="s">
        <v>138</v>
      </c>
      <c r="K46" s="485"/>
    </row>
    <row r="47" spans="1:11">
      <c r="A47" s="497"/>
      <c r="B47" s="498"/>
      <c r="C47" s="496"/>
      <c r="D47" s="508"/>
      <c r="E47" s="32" t="s">
        <v>137</v>
      </c>
      <c r="F47" s="32">
        <v>1</v>
      </c>
      <c r="G47" s="39">
        <v>110</v>
      </c>
      <c r="H47" s="20">
        <f t="shared" si="1"/>
        <v>110</v>
      </c>
      <c r="I47" s="32" t="s">
        <v>136</v>
      </c>
      <c r="J47" s="30" t="s">
        <v>135</v>
      </c>
      <c r="K47" s="485"/>
    </row>
    <row r="48" spans="1:11">
      <c r="A48" s="497"/>
      <c r="B48" s="498"/>
      <c r="C48" s="496"/>
      <c r="D48" s="508"/>
      <c r="E48" s="32" t="s">
        <v>22</v>
      </c>
      <c r="F48" s="32">
        <v>1</v>
      </c>
      <c r="G48" s="37">
        <v>0.2</v>
      </c>
      <c r="H48" s="20">
        <f t="shared" si="1"/>
        <v>0.2</v>
      </c>
      <c r="I48" s="32" t="s">
        <v>22</v>
      </c>
      <c r="J48" s="30" t="s">
        <v>134</v>
      </c>
      <c r="K48" s="485"/>
    </row>
    <row r="49" spans="1:11">
      <c r="A49" s="497"/>
      <c r="B49" s="498"/>
      <c r="C49" s="496"/>
      <c r="D49" s="508"/>
      <c r="E49" s="32" t="s">
        <v>22</v>
      </c>
      <c r="F49" s="32">
        <v>1</v>
      </c>
      <c r="G49" s="37">
        <v>0.2</v>
      </c>
      <c r="H49" s="20">
        <f t="shared" si="1"/>
        <v>0.2</v>
      </c>
      <c r="I49" s="32" t="s">
        <v>22</v>
      </c>
      <c r="J49" s="30" t="s">
        <v>133</v>
      </c>
      <c r="K49" s="485"/>
    </row>
    <row r="50" spans="1:11">
      <c r="A50" s="497"/>
      <c r="B50" s="498"/>
      <c r="C50" s="496"/>
      <c r="D50" s="501"/>
      <c r="E50" s="32" t="s">
        <v>22</v>
      </c>
      <c r="F50" s="32">
        <v>1</v>
      </c>
      <c r="G50" s="37">
        <v>0.2</v>
      </c>
      <c r="H50" s="20">
        <f t="shared" si="1"/>
        <v>0.2</v>
      </c>
      <c r="I50" s="32" t="s">
        <v>22</v>
      </c>
      <c r="J50" s="30" t="s">
        <v>132</v>
      </c>
      <c r="K50" s="485"/>
    </row>
    <row r="51" spans="1:11" ht="13.5" customHeight="1">
      <c r="A51" s="497"/>
      <c r="B51" s="498"/>
      <c r="C51" s="496" t="s">
        <v>652</v>
      </c>
      <c r="D51" s="507" t="str">
        <f>VLOOKUP($C$2:$C$171,가상화배치내역!$A$2:$B$335,2,FALSE)</f>
        <v>pkvex1009</v>
      </c>
      <c r="E51" s="32" t="s">
        <v>143</v>
      </c>
      <c r="F51" s="32">
        <v>1</v>
      </c>
      <c r="G51" s="39">
        <v>45</v>
      </c>
      <c r="H51" s="20">
        <f t="shared" si="1"/>
        <v>45</v>
      </c>
      <c r="I51" s="32" t="s">
        <v>142</v>
      </c>
      <c r="J51" s="30" t="s">
        <v>141</v>
      </c>
      <c r="K51" s="485"/>
    </row>
    <row r="52" spans="1:11">
      <c r="A52" s="497"/>
      <c r="B52" s="498"/>
      <c r="C52" s="496"/>
      <c r="D52" s="508"/>
      <c r="E52" s="32" t="s">
        <v>140</v>
      </c>
      <c r="F52" s="32">
        <v>1</v>
      </c>
      <c r="G52" s="39">
        <v>7</v>
      </c>
      <c r="H52" s="20">
        <f t="shared" si="1"/>
        <v>7</v>
      </c>
      <c r="I52" s="32" t="s">
        <v>139</v>
      </c>
      <c r="J52" s="30" t="s">
        <v>138</v>
      </c>
      <c r="K52" s="485"/>
    </row>
    <row r="53" spans="1:11">
      <c r="A53" s="497"/>
      <c r="B53" s="498"/>
      <c r="C53" s="496"/>
      <c r="D53" s="508"/>
      <c r="E53" s="32" t="s">
        <v>137</v>
      </c>
      <c r="F53" s="32">
        <v>1</v>
      </c>
      <c r="G53" s="39">
        <v>110</v>
      </c>
      <c r="H53" s="20">
        <f t="shared" si="1"/>
        <v>110</v>
      </c>
      <c r="I53" s="32" t="s">
        <v>136</v>
      </c>
      <c r="J53" s="30" t="s">
        <v>135</v>
      </c>
      <c r="K53" s="485"/>
    </row>
    <row r="54" spans="1:11">
      <c r="A54" s="497"/>
      <c r="B54" s="498"/>
      <c r="C54" s="496"/>
      <c r="D54" s="508"/>
      <c r="E54" s="32" t="s">
        <v>22</v>
      </c>
      <c r="F54" s="32">
        <v>1</v>
      </c>
      <c r="G54" s="37">
        <v>0.2</v>
      </c>
      <c r="H54" s="20">
        <f t="shared" si="1"/>
        <v>0.2</v>
      </c>
      <c r="I54" s="32" t="s">
        <v>22</v>
      </c>
      <c r="J54" s="30" t="s">
        <v>134</v>
      </c>
      <c r="K54" s="485"/>
    </row>
    <row r="55" spans="1:11">
      <c r="A55" s="497"/>
      <c r="B55" s="498"/>
      <c r="C55" s="496"/>
      <c r="D55" s="508"/>
      <c r="E55" s="32" t="s">
        <v>22</v>
      </c>
      <c r="F55" s="32">
        <v>1</v>
      </c>
      <c r="G55" s="37">
        <v>0.2</v>
      </c>
      <c r="H55" s="20">
        <f t="shared" si="1"/>
        <v>0.2</v>
      </c>
      <c r="I55" s="32" t="s">
        <v>22</v>
      </c>
      <c r="J55" s="30" t="s">
        <v>133</v>
      </c>
      <c r="K55" s="485"/>
    </row>
    <row r="56" spans="1:11">
      <c r="A56" s="497"/>
      <c r="B56" s="498"/>
      <c r="C56" s="496"/>
      <c r="D56" s="501"/>
      <c r="E56" s="32" t="s">
        <v>22</v>
      </c>
      <c r="F56" s="32">
        <v>1</v>
      </c>
      <c r="G56" s="37">
        <v>0.2</v>
      </c>
      <c r="H56" s="20">
        <f t="shared" si="1"/>
        <v>0.2</v>
      </c>
      <c r="I56" s="32" t="s">
        <v>22</v>
      </c>
      <c r="J56" s="30" t="s">
        <v>132</v>
      </c>
      <c r="K56" s="485"/>
    </row>
    <row r="57" spans="1:11">
      <c r="A57" s="497"/>
      <c r="B57" s="498"/>
      <c r="C57" s="43" t="s">
        <v>651</v>
      </c>
      <c r="D57" s="81" t="str">
        <f>VLOOKUP($C$2:$C$171,가상화배치내역!$A$2:$B$335,2,FALSE)</f>
        <v>pkvex1005</v>
      </c>
      <c r="E57" s="33" t="s">
        <v>131</v>
      </c>
      <c r="F57" s="32">
        <v>1</v>
      </c>
      <c r="G57" s="31">
        <v>4.7</v>
      </c>
      <c r="H57" s="20">
        <f t="shared" si="1"/>
        <v>4.7</v>
      </c>
      <c r="I57" s="33" t="s">
        <v>130</v>
      </c>
      <c r="J57" s="41" t="s">
        <v>129</v>
      </c>
      <c r="K57" s="485"/>
    </row>
    <row r="58" spans="1:11">
      <c r="A58" s="497"/>
      <c r="B58" s="498"/>
      <c r="C58" s="43" t="s">
        <v>225</v>
      </c>
      <c r="D58" s="81" t="str">
        <f>VLOOKUP($C$2:$C$171,가상화배치내역!$A$2:$B$335,2,FALSE)</f>
        <v>pkvex1009</v>
      </c>
      <c r="E58" s="33" t="s">
        <v>128</v>
      </c>
      <c r="F58" s="32">
        <v>1</v>
      </c>
      <c r="G58" s="31">
        <v>4.7</v>
      </c>
      <c r="H58" s="20">
        <f t="shared" si="1"/>
        <v>4.7</v>
      </c>
      <c r="I58" s="33" t="s">
        <v>127</v>
      </c>
      <c r="J58" s="42" t="s">
        <v>126</v>
      </c>
      <c r="K58" s="485"/>
    </row>
    <row r="59" spans="1:11" ht="13.5" customHeight="1">
      <c r="A59" s="497"/>
      <c r="B59" s="498"/>
      <c r="C59" s="496" t="s">
        <v>651</v>
      </c>
      <c r="D59" s="507" t="str">
        <f>VLOOKUP($C$2:$C$171,가상화배치내역!$A$2:$B$335,2,FALSE)</f>
        <v>pkvex1005</v>
      </c>
      <c r="E59" s="33" t="s">
        <v>125</v>
      </c>
      <c r="F59" s="32">
        <v>1</v>
      </c>
      <c r="G59" s="31">
        <v>4.2</v>
      </c>
      <c r="H59" s="20">
        <f t="shared" si="1"/>
        <v>4.2</v>
      </c>
      <c r="I59" s="33" t="s">
        <v>124</v>
      </c>
      <c r="J59" s="42" t="s">
        <v>123</v>
      </c>
      <c r="K59" s="485"/>
    </row>
    <row r="60" spans="1:11">
      <c r="A60" s="497"/>
      <c r="B60" s="498"/>
      <c r="C60" s="496"/>
      <c r="D60" s="508"/>
      <c r="E60" s="33" t="s">
        <v>122</v>
      </c>
      <c r="F60" s="32">
        <v>1</v>
      </c>
      <c r="G60" s="31">
        <v>1</v>
      </c>
      <c r="H60" s="20">
        <f t="shared" si="1"/>
        <v>1</v>
      </c>
      <c r="I60" s="33" t="s">
        <v>121</v>
      </c>
      <c r="J60" s="42" t="s">
        <v>120</v>
      </c>
      <c r="K60" s="485"/>
    </row>
    <row r="61" spans="1:11">
      <c r="A61" s="497"/>
      <c r="B61" s="498"/>
      <c r="C61" s="496"/>
      <c r="D61" s="501"/>
      <c r="E61" s="33" t="s">
        <v>119</v>
      </c>
      <c r="F61" s="32">
        <v>1</v>
      </c>
      <c r="G61" s="31">
        <v>10.199999999999999</v>
      </c>
      <c r="H61" s="20">
        <f t="shared" si="1"/>
        <v>10.199999999999999</v>
      </c>
      <c r="I61" s="33" t="s">
        <v>118</v>
      </c>
      <c r="J61" s="42" t="s">
        <v>117</v>
      </c>
      <c r="K61" s="485"/>
    </row>
    <row r="62" spans="1:11" ht="13.5" customHeight="1">
      <c r="A62" s="497"/>
      <c r="B62" s="498"/>
      <c r="C62" s="496" t="s">
        <v>652</v>
      </c>
      <c r="D62" s="507" t="str">
        <f>VLOOKUP($C$2:$C$171,가상화배치내역!$A$2:$B$335,2,FALSE)</f>
        <v>pkvex1009</v>
      </c>
      <c r="E62" s="33" t="s">
        <v>125</v>
      </c>
      <c r="F62" s="32">
        <v>1</v>
      </c>
      <c r="G62" s="31">
        <v>4.2</v>
      </c>
      <c r="H62" s="20">
        <f t="shared" si="1"/>
        <v>4.2</v>
      </c>
      <c r="I62" s="33" t="s">
        <v>124</v>
      </c>
      <c r="J62" s="42" t="s">
        <v>123</v>
      </c>
      <c r="K62" s="485"/>
    </row>
    <row r="63" spans="1:11">
      <c r="A63" s="497"/>
      <c r="B63" s="498"/>
      <c r="C63" s="496"/>
      <c r="D63" s="508"/>
      <c r="E63" s="33" t="s">
        <v>122</v>
      </c>
      <c r="F63" s="32">
        <v>1</v>
      </c>
      <c r="G63" s="31">
        <v>1</v>
      </c>
      <c r="H63" s="20">
        <f t="shared" si="1"/>
        <v>1</v>
      </c>
      <c r="I63" s="33" t="s">
        <v>121</v>
      </c>
      <c r="J63" s="42" t="s">
        <v>120</v>
      </c>
      <c r="K63" s="485"/>
    </row>
    <row r="64" spans="1:11">
      <c r="A64" s="497"/>
      <c r="B64" s="498"/>
      <c r="C64" s="496"/>
      <c r="D64" s="501"/>
      <c r="E64" s="33" t="s">
        <v>119</v>
      </c>
      <c r="F64" s="32">
        <v>1</v>
      </c>
      <c r="G64" s="31">
        <v>10.199999999999999</v>
      </c>
      <c r="H64" s="20">
        <f t="shared" si="1"/>
        <v>10.199999999999999</v>
      </c>
      <c r="I64" s="33" t="s">
        <v>118</v>
      </c>
      <c r="J64" s="42" t="s">
        <v>117</v>
      </c>
      <c r="K64" s="485"/>
    </row>
    <row r="65" spans="1:11">
      <c r="A65" s="497"/>
      <c r="B65" s="498"/>
      <c r="C65" s="33" t="s">
        <v>116</v>
      </c>
      <c r="D65" s="81" t="e">
        <f>VLOOKUP($C$2:$C$171,가상화배치내역!$A$2:$B$335,2,FALSE)</f>
        <v>#N/A</v>
      </c>
      <c r="E65" s="32" t="s">
        <v>8</v>
      </c>
      <c r="F65" s="38">
        <v>1</v>
      </c>
      <c r="G65" s="37">
        <v>1.5</v>
      </c>
      <c r="H65" s="20">
        <f t="shared" si="1"/>
        <v>1.5</v>
      </c>
      <c r="I65" s="32" t="s">
        <v>8</v>
      </c>
      <c r="J65" s="38" t="s">
        <v>115</v>
      </c>
      <c r="K65" s="485"/>
    </row>
    <row r="66" spans="1:11" ht="13.5" customHeight="1">
      <c r="A66" s="497" t="s">
        <v>114</v>
      </c>
      <c r="B66" s="498" t="s">
        <v>113</v>
      </c>
      <c r="C66" s="43" t="s">
        <v>653</v>
      </c>
      <c r="D66" s="81" t="str">
        <f>VLOOKUP($C$2:$C$171,가상화배치내역!$A$2:$B$335,2,FALSE)</f>
        <v>pkvex1004</v>
      </c>
      <c r="E66" s="32" t="s">
        <v>87</v>
      </c>
      <c r="F66" s="32">
        <v>1</v>
      </c>
      <c r="G66" s="39">
        <v>50</v>
      </c>
      <c r="H66" s="20">
        <f t="shared" ref="H66:H97" si="2">F66*G66</f>
        <v>50</v>
      </c>
      <c r="I66" s="32" t="s">
        <v>87</v>
      </c>
      <c r="J66" s="30" t="s">
        <v>112</v>
      </c>
      <c r="K66" s="485"/>
    </row>
    <row r="67" spans="1:11">
      <c r="A67" s="497"/>
      <c r="B67" s="498"/>
      <c r="C67" s="43" t="s">
        <v>222</v>
      </c>
      <c r="D67" s="81" t="str">
        <f>VLOOKUP($C$2:$C$171,가상화배치내역!$A$2:$B$335,2,FALSE)</f>
        <v>pkvex1008</v>
      </c>
      <c r="E67" s="32" t="s">
        <v>85</v>
      </c>
      <c r="F67" s="32">
        <v>1</v>
      </c>
      <c r="G67" s="39">
        <v>50</v>
      </c>
      <c r="H67" s="20">
        <f t="shared" si="2"/>
        <v>50</v>
      </c>
      <c r="I67" s="32" t="s">
        <v>85</v>
      </c>
      <c r="J67" s="45">
        <v>6.9444444444444441E-3</v>
      </c>
      <c r="K67" s="485"/>
    </row>
    <row r="68" spans="1:11">
      <c r="A68" s="497"/>
      <c r="B68" s="498"/>
      <c r="C68" s="43" t="s">
        <v>234</v>
      </c>
      <c r="D68" s="81" t="str">
        <f>VLOOKUP($C$2:$C$171,가상화배치내역!$A$2:$B$335,2,FALSE)</f>
        <v>pkvex1012</v>
      </c>
      <c r="E68" s="32" t="s">
        <v>111</v>
      </c>
      <c r="F68" s="32">
        <v>1</v>
      </c>
      <c r="G68" s="39">
        <v>50</v>
      </c>
      <c r="H68" s="20">
        <f t="shared" si="2"/>
        <v>50</v>
      </c>
      <c r="I68" s="32" t="s">
        <v>111</v>
      </c>
      <c r="J68" s="45">
        <v>7.6388888888888886E-3</v>
      </c>
      <c r="K68" s="485"/>
    </row>
    <row r="69" spans="1:11" ht="13.5" customHeight="1">
      <c r="A69" s="497"/>
      <c r="B69" s="498"/>
      <c r="C69" s="496" t="s">
        <v>653</v>
      </c>
      <c r="D69" s="507" t="str">
        <f>VLOOKUP($C$2:$C$171,가상화배치내역!$A$2:$B$335,2,FALSE)</f>
        <v>pkvex1004</v>
      </c>
      <c r="E69" s="32" t="s">
        <v>82</v>
      </c>
      <c r="F69" s="32">
        <v>1</v>
      </c>
      <c r="G69" s="39">
        <v>80</v>
      </c>
      <c r="H69" s="20">
        <f t="shared" si="2"/>
        <v>80</v>
      </c>
      <c r="I69" s="32" t="s">
        <v>82</v>
      </c>
      <c r="J69" s="45">
        <v>8.3333333333333332E-3</v>
      </c>
      <c r="K69" s="485"/>
    </row>
    <row r="70" spans="1:11">
      <c r="A70" s="497"/>
      <c r="B70" s="498"/>
      <c r="C70" s="496"/>
      <c r="D70" s="508"/>
      <c r="E70" s="32" t="s">
        <v>110</v>
      </c>
      <c r="F70" s="32">
        <v>1</v>
      </c>
      <c r="G70" s="39">
        <v>102</v>
      </c>
      <c r="H70" s="20">
        <f t="shared" si="2"/>
        <v>102</v>
      </c>
      <c r="I70" s="32" t="s">
        <v>110</v>
      </c>
      <c r="J70" s="45">
        <v>9.0277777777777787E-3</v>
      </c>
      <c r="K70" s="485"/>
    </row>
    <row r="71" spans="1:11">
      <c r="A71" s="497"/>
      <c r="B71" s="498"/>
      <c r="C71" s="496"/>
      <c r="D71" s="508"/>
      <c r="E71" s="32" t="s">
        <v>109</v>
      </c>
      <c r="F71" s="32">
        <v>1</v>
      </c>
      <c r="G71" s="39">
        <v>110</v>
      </c>
      <c r="H71" s="20">
        <f t="shared" si="2"/>
        <v>110</v>
      </c>
      <c r="I71" s="32" t="s">
        <v>109</v>
      </c>
      <c r="J71" s="45">
        <v>9.7222222222222224E-3</v>
      </c>
      <c r="K71" s="485"/>
    </row>
    <row r="72" spans="1:11">
      <c r="A72" s="497"/>
      <c r="B72" s="498"/>
      <c r="C72" s="496"/>
      <c r="D72" s="508"/>
      <c r="E72" s="32" t="s">
        <v>93</v>
      </c>
      <c r="F72" s="32">
        <v>1</v>
      </c>
      <c r="G72" s="37">
        <v>0.2</v>
      </c>
      <c r="H72" s="20">
        <f t="shared" si="2"/>
        <v>0.2</v>
      </c>
      <c r="I72" s="32" t="s">
        <v>93</v>
      </c>
      <c r="J72" s="45" t="s">
        <v>108</v>
      </c>
      <c r="K72" s="485"/>
    </row>
    <row r="73" spans="1:11">
      <c r="A73" s="497"/>
      <c r="B73" s="498"/>
      <c r="C73" s="496"/>
      <c r="D73" s="501"/>
      <c r="E73" s="32" t="s">
        <v>93</v>
      </c>
      <c r="F73" s="32">
        <v>1</v>
      </c>
      <c r="G73" s="37">
        <v>0.2</v>
      </c>
      <c r="H73" s="20">
        <f t="shared" si="2"/>
        <v>0.2</v>
      </c>
      <c r="I73" s="32" t="s">
        <v>93</v>
      </c>
      <c r="J73" s="45" t="s">
        <v>107</v>
      </c>
      <c r="K73" s="485"/>
    </row>
    <row r="74" spans="1:11" ht="13.5" customHeight="1">
      <c r="A74" s="497"/>
      <c r="B74" s="498"/>
      <c r="C74" s="496" t="s">
        <v>662</v>
      </c>
      <c r="D74" s="507" t="str">
        <f>VLOOKUP($C$2:$C$171,가상화배치내역!$A$2:$B$335,2,FALSE)</f>
        <v>pkvex1008</v>
      </c>
      <c r="E74" s="32" t="s">
        <v>82</v>
      </c>
      <c r="F74" s="32">
        <v>1</v>
      </c>
      <c r="G74" s="39">
        <v>80</v>
      </c>
      <c r="H74" s="20">
        <f t="shared" si="2"/>
        <v>80</v>
      </c>
      <c r="I74" s="32" t="s">
        <v>82</v>
      </c>
      <c r="J74" s="45">
        <v>8.3333333333333332E-3</v>
      </c>
      <c r="K74" s="485"/>
    </row>
    <row r="75" spans="1:11">
      <c r="A75" s="497"/>
      <c r="B75" s="498"/>
      <c r="C75" s="496"/>
      <c r="D75" s="508"/>
      <c r="E75" s="32" t="s">
        <v>110</v>
      </c>
      <c r="F75" s="32">
        <v>1</v>
      </c>
      <c r="G75" s="39">
        <v>102</v>
      </c>
      <c r="H75" s="20">
        <f t="shared" si="2"/>
        <v>102</v>
      </c>
      <c r="I75" s="32" t="s">
        <v>110</v>
      </c>
      <c r="J75" s="45">
        <v>9.0277777777777787E-3</v>
      </c>
      <c r="K75" s="485"/>
    </row>
    <row r="76" spans="1:11">
      <c r="A76" s="497"/>
      <c r="B76" s="498"/>
      <c r="C76" s="496"/>
      <c r="D76" s="508"/>
      <c r="E76" s="32" t="s">
        <v>109</v>
      </c>
      <c r="F76" s="32">
        <v>1</v>
      </c>
      <c r="G76" s="39">
        <v>110</v>
      </c>
      <c r="H76" s="20">
        <f t="shared" si="2"/>
        <v>110</v>
      </c>
      <c r="I76" s="32" t="s">
        <v>109</v>
      </c>
      <c r="J76" s="45">
        <v>9.7222222222222224E-3</v>
      </c>
      <c r="K76" s="485"/>
    </row>
    <row r="77" spans="1:11">
      <c r="A77" s="497"/>
      <c r="B77" s="498"/>
      <c r="C77" s="496"/>
      <c r="D77" s="508"/>
      <c r="E77" s="32" t="s">
        <v>93</v>
      </c>
      <c r="F77" s="32">
        <v>1</v>
      </c>
      <c r="G77" s="37">
        <v>0.2</v>
      </c>
      <c r="H77" s="20">
        <f t="shared" si="2"/>
        <v>0.2</v>
      </c>
      <c r="I77" s="32" t="s">
        <v>93</v>
      </c>
      <c r="J77" s="45" t="s">
        <v>108</v>
      </c>
      <c r="K77" s="485"/>
    </row>
    <row r="78" spans="1:11">
      <c r="A78" s="497"/>
      <c r="B78" s="498"/>
      <c r="C78" s="496"/>
      <c r="D78" s="501"/>
      <c r="E78" s="32" t="s">
        <v>93</v>
      </c>
      <c r="F78" s="32">
        <v>1</v>
      </c>
      <c r="G78" s="37">
        <v>0.2</v>
      </c>
      <c r="H78" s="20">
        <f t="shared" si="2"/>
        <v>0.2</v>
      </c>
      <c r="I78" s="32" t="s">
        <v>93</v>
      </c>
      <c r="J78" s="45" t="s">
        <v>107</v>
      </c>
      <c r="K78" s="485"/>
    </row>
    <row r="79" spans="1:11" ht="13.5" customHeight="1">
      <c r="A79" s="497"/>
      <c r="B79" s="498"/>
      <c r="C79" s="496" t="s">
        <v>654</v>
      </c>
      <c r="D79" s="507" t="str">
        <f>VLOOKUP($C$2:$C$171,가상화배치내역!$A$2:$B$335,2,FALSE)</f>
        <v>pkvex1012</v>
      </c>
      <c r="E79" s="32" t="s">
        <v>82</v>
      </c>
      <c r="F79" s="32">
        <v>1</v>
      </c>
      <c r="G79" s="39">
        <v>80</v>
      </c>
      <c r="H79" s="20">
        <f t="shared" si="2"/>
        <v>80</v>
      </c>
      <c r="I79" s="32" t="s">
        <v>82</v>
      </c>
      <c r="J79" s="45">
        <v>8.3333333333333332E-3</v>
      </c>
      <c r="K79" s="485"/>
    </row>
    <row r="80" spans="1:11">
      <c r="A80" s="497"/>
      <c r="B80" s="498"/>
      <c r="C80" s="496"/>
      <c r="D80" s="508"/>
      <c r="E80" s="32" t="s">
        <v>110</v>
      </c>
      <c r="F80" s="32">
        <v>1</v>
      </c>
      <c r="G80" s="39">
        <v>102</v>
      </c>
      <c r="H80" s="20">
        <f t="shared" si="2"/>
        <v>102</v>
      </c>
      <c r="I80" s="32" t="s">
        <v>110</v>
      </c>
      <c r="J80" s="45">
        <v>9.0277777777777787E-3</v>
      </c>
      <c r="K80" s="485"/>
    </row>
    <row r="81" spans="1:11">
      <c r="A81" s="497"/>
      <c r="B81" s="498"/>
      <c r="C81" s="496"/>
      <c r="D81" s="508"/>
      <c r="E81" s="32" t="s">
        <v>109</v>
      </c>
      <c r="F81" s="32">
        <v>1</v>
      </c>
      <c r="G81" s="39">
        <v>110</v>
      </c>
      <c r="H81" s="20">
        <f t="shared" si="2"/>
        <v>110</v>
      </c>
      <c r="I81" s="32" t="s">
        <v>109</v>
      </c>
      <c r="J81" s="45">
        <v>9.7222222222222224E-3</v>
      </c>
      <c r="K81" s="485"/>
    </row>
    <row r="82" spans="1:11">
      <c r="A82" s="497"/>
      <c r="B82" s="498"/>
      <c r="C82" s="496"/>
      <c r="D82" s="508"/>
      <c r="E82" s="32" t="s">
        <v>93</v>
      </c>
      <c r="F82" s="32">
        <v>1</v>
      </c>
      <c r="G82" s="37">
        <v>0.2</v>
      </c>
      <c r="H82" s="20">
        <f t="shared" si="2"/>
        <v>0.2</v>
      </c>
      <c r="I82" s="32" t="s">
        <v>93</v>
      </c>
      <c r="J82" s="45" t="s">
        <v>108</v>
      </c>
      <c r="K82" s="485"/>
    </row>
    <row r="83" spans="1:11">
      <c r="A83" s="497"/>
      <c r="B83" s="498"/>
      <c r="C83" s="496"/>
      <c r="D83" s="501"/>
      <c r="E83" s="32" t="s">
        <v>93</v>
      </c>
      <c r="F83" s="32">
        <v>1</v>
      </c>
      <c r="G83" s="37">
        <v>0.2</v>
      </c>
      <c r="H83" s="20">
        <f t="shared" si="2"/>
        <v>0.2</v>
      </c>
      <c r="I83" s="32" t="s">
        <v>93</v>
      </c>
      <c r="J83" s="45" t="s">
        <v>107</v>
      </c>
      <c r="K83" s="485"/>
    </row>
    <row r="84" spans="1:11">
      <c r="A84" s="497"/>
      <c r="B84" s="498"/>
      <c r="C84" s="43" t="s">
        <v>653</v>
      </c>
      <c r="D84" s="81" t="str">
        <f>VLOOKUP($C$2:$C$171,가상화배치내역!$A$2:$B$335,2,FALSE)</f>
        <v>pkvex1004</v>
      </c>
      <c r="E84" s="33" t="s">
        <v>61</v>
      </c>
      <c r="F84" s="32">
        <v>1</v>
      </c>
      <c r="G84" s="31">
        <v>4.7</v>
      </c>
      <c r="H84" s="20">
        <f t="shared" si="2"/>
        <v>4.7</v>
      </c>
      <c r="I84" s="33" t="s">
        <v>60</v>
      </c>
      <c r="J84" s="42" t="s">
        <v>106</v>
      </c>
      <c r="K84" s="485"/>
    </row>
    <row r="85" spans="1:11">
      <c r="A85" s="497"/>
      <c r="B85" s="498"/>
      <c r="C85" s="43" t="s">
        <v>222</v>
      </c>
      <c r="D85" s="81" t="str">
        <f>VLOOKUP($C$2:$C$171,가상화배치내역!$A$2:$B$335,2,FALSE)</f>
        <v>pkvex1008</v>
      </c>
      <c r="E85" s="33" t="s">
        <v>58</v>
      </c>
      <c r="F85" s="32">
        <v>1</v>
      </c>
      <c r="G85" s="31">
        <v>4.7</v>
      </c>
      <c r="H85" s="20">
        <f t="shared" si="2"/>
        <v>4.7</v>
      </c>
      <c r="I85" s="33" t="s">
        <v>57</v>
      </c>
      <c r="J85" s="41" t="s">
        <v>105</v>
      </c>
      <c r="K85" s="485"/>
    </row>
    <row r="86" spans="1:11">
      <c r="A86" s="497"/>
      <c r="B86" s="498"/>
      <c r="C86" s="43" t="s">
        <v>234</v>
      </c>
      <c r="D86" s="81" t="str">
        <f>VLOOKUP($C$2:$C$171,가상화배치내역!$A$2:$B$335,2,FALSE)</f>
        <v>pkvex1012</v>
      </c>
      <c r="E86" s="33" t="s">
        <v>104</v>
      </c>
      <c r="F86" s="32">
        <v>1</v>
      </c>
      <c r="G86" s="31">
        <v>4.7</v>
      </c>
      <c r="H86" s="20">
        <f t="shared" si="2"/>
        <v>4.7</v>
      </c>
      <c r="I86" s="33" t="s">
        <v>103</v>
      </c>
      <c r="J86" s="41" t="s">
        <v>102</v>
      </c>
      <c r="K86" s="485"/>
    </row>
    <row r="87" spans="1:11" ht="13.5" customHeight="1">
      <c r="A87" s="497"/>
      <c r="B87" s="498"/>
      <c r="C87" s="496" t="s">
        <v>653</v>
      </c>
      <c r="D87" s="507" t="str">
        <f>VLOOKUP($C$2:$C$171,가상화배치내역!$A$2:$B$335,2,FALSE)</f>
        <v>pkvex1004</v>
      </c>
      <c r="E87" s="33" t="s">
        <v>101</v>
      </c>
      <c r="F87" s="32">
        <v>1</v>
      </c>
      <c r="G87" s="31">
        <v>9</v>
      </c>
      <c r="H87" s="20">
        <f t="shared" si="2"/>
        <v>9</v>
      </c>
      <c r="I87" s="33" t="s">
        <v>54</v>
      </c>
      <c r="J87" s="41" t="s">
        <v>100</v>
      </c>
      <c r="K87" s="485"/>
    </row>
    <row r="88" spans="1:11">
      <c r="A88" s="497"/>
      <c r="B88" s="498"/>
      <c r="C88" s="496"/>
      <c r="D88" s="508"/>
      <c r="E88" s="33" t="s">
        <v>99</v>
      </c>
      <c r="F88" s="32">
        <v>1</v>
      </c>
      <c r="G88" s="31">
        <v>11</v>
      </c>
      <c r="H88" s="20">
        <f t="shared" si="2"/>
        <v>11</v>
      </c>
      <c r="I88" s="33" t="s">
        <v>98</v>
      </c>
      <c r="J88" s="41" t="s">
        <v>97</v>
      </c>
      <c r="K88" s="485"/>
    </row>
    <row r="89" spans="1:11">
      <c r="A89" s="497"/>
      <c r="B89" s="498"/>
      <c r="C89" s="496"/>
      <c r="D89" s="508"/>
      <c r="E89" s="33" t="s">
        <v>96</v>
      </c>
      <c r="F89" s="32">
        <v>1</v>
      </c>
      <c r="G89" s="31">
        <v>10.199999999999999</v>
      </c>
      <c r="H89" s="20">
        <f t="shared" si="2"/>
        <v>10.199999999999999</v>
      </c>
      <c r="I89" s="33" t="s">
        <v>95</v>
      </c>
      <c r="J89" s="41" t="s">
        <v>94</v>
      </c>
      <c r="K89" s="485"/>
    </row>
    <row r="90" spans="1:11">
      <c r="A90" s="497"/>
      <c r="B90" s="498"/>
      <c r="C90" s="496"/>
      <c r="D90" s="501"/>
      <c r="E90" s="32" t="s">
        <v>93</v>
      </c>
      <c r="F90" s="32">
        <v>1</v>
      </c>
      <c r="G90" s="37">
        <v>0.2</v>
      </c>
      <c r="H90" s="20">
        <f t="shared" si="2"/>
        <v>0.2</v>
      </c>
      <c r="I90" s="32" t="s">
        <v>93</v>
      </c>
      <c r="J90" s="45" t="s">
        <v>92</v>
      </c>
      <c r="K90" s="485"/>
    </row>
    <row r="91" spans="1:11" ht="13.5" customHeight="1">
      <c r="A91" s="497"/>
      <c r="B91" s="498"/>
      <c r="C91" s="496" t="s">
        <v>662</v>
      </c>
      <c r="D91" s="507" t="str">
        <f>VLOOKUP($C$2:$C$171,가상화배치내역!$A$2:$B$335,2,FALSE)</f>
        <v>pkvex1008</v>
      </c>
      <c r="E91" s="33" t="s">
        <v>101</v>
      </c>
      <c r="F91" s="32">
        <v>1</v>
      </c>
      <c r="G91" s="31">
        <v>9</v>
      </c>
      <c r="H91" s="20">
        <f t="shared" si="2"/>
        <v>9</v>
      </c>
      <c r="I91" s="33" t="s">
        <v>54</v>
      </c>
      <c r="J91" s="41" t="s">
        <v>100</v>
      </c>
      <c r="K91" s="485"/>
    </row>
    <row r="92" spans="1:11">
      <c r="A92" s="497"/>
      <c r="B92" s="498"/>
      <c r="C92" s="496"/>
      <c r="D92" s="508"/>
      <c r="E92" s="33" t="s">
        <v>99</v>
      </c>
      <c r="F92" s="32">
        <v>1</v>
      </c>
      <c r="G92" s="31">
        <v>11</v>
      </c>
      <c r="H92" s="20">
        <f t="shared" si="2"/>
        <v>11</v>
      </c>
      <c r="I92" s="33" t="s">
        <v>98</v>
      </c>
      <c r="J92" s="41" t="s">
        <v>97</v>
      </c>
      <c r="K92" s="485"/>
    </row>
    <row r="93" spans="1:11">
      <c r="A93" s="497"/>
      <c r="B93" s="498"/>
      <c r="C93" s="496"/>
      <c r="D93" s="508"/>
      <c r="E93" s="33" t="s">
        <v>96</v>
      </c>
      <c r="F93" s="32">
        <v>1</v>
      </c>
      <c r="G93" s="31">
        <v>10.199999999999999</v>
      </c>
      <c r="H93" s="20">
        <f t="shared" si="2"/>
        <v>10.199999999999999</v>
      </c>
      <c r="I93" s="33" t="s">
        <v>95</v>
      </c>
      <c r="J93" s="41" t="s">
        <v>94</v>
      </c>
      <c r="K93" s="485"/>
    </row>
    <row r="94" spans="1:11">
      <c r="A94" s="497"/>
      <c r="B94" s="498"/>
      <c r="C94" s="496"/>
      <c r="D94" s="501"/>
      <c r="E94" s="32" t="s">
        <v>93</v>
      </c>
      <c r="F94" s="32">
        <v>1</v>
      </c>
      <c r="G94" s="37">
        <v>0.2</v>
      </c>
      <c r="H94" s="20">
        <f t="shared" si="2"/>
        <v>0.2</v>
      </c>
      <c r="I94" s="32" t="s">
        <v>93</v>
      </c>
      <c r="J94" s="45" t="s">
        <v>92</v>
      </c>
      <c r="K94" s="485"/>
    </row>
    <row r="95" spans="1:11" ht="13.5" customHeight="1">
      <c r="A95" s="497"/>
      <c r="B95" s="498"/>
      <c r="C95" s="496" t="s">
        <v>654</v>
      </c>
      <c r="D95" s="507" t="str">
        <f>VLOOKUP($C$2:$C$171,가상화배치내역!$A$2:$B$335,2,FALSE)</f>
        <v>pkvex1012</v>
      </c>
      <c r="E95" s="33" t="s">
        <v>101</v>
      </c>
      <c r="F95" s="32">
        <v>1</v>
      </c>
      <c r="G95" s="31">
        <v>9</v>
      </c>
      <c r="H95" s="20">
        <f t="shared" si="2"/>
        <v>9</v>
      </c>
      <c r="I95" s="33" t="s">
        <v>54</v>
      </c>
      <c r="J95" s="41" t="s">
        <v>100</v>
      </c>
      <c r="K95" s="485"/>
    </row>
    <row r="96" spans="1:11">
      <c r="A96" s="497"/>
      <c r="B96" s="498"/>
      <c r="C96" s="496"/>
      <c r="D96" s="508"/>
      <c r="E96" s="33" t="s">
        <v>99</v>
      </c>
      <c r="F96" s="32">
        <v>1</v>
      </c>
      <c r="G96" s="31">
        <v>11</v>
      </c>
      <c r="H96" s="20">
        <f t="shared" si="2"/>
        <v>11</v>
      </c>
      <c r="I96" s="33" t="s">
        <v>98</v>
      </c>
      <c r="J96" s="41" t="s">
        <v>97</v>
      </c>
      <c r="K96" s="485"/>
    </row>
    <row r="97" spans="1:11">
      <c r="A97" s="497"/>
      <c r="B97" s="498"/>
      <c r="C97" s="496"/>
      <c r="D97" s="508"/>
      <c r="E97" s="33" t="s">
        <v>96</v>
      </c>
      <c r="F97" s="32">
        <v>1</v>
      </c>
      <c r="G97" s="31">
        <v>10.199999999999999</v>
      </c>
      <c r="H97" s="20">
        <f t="shared" si="2"/>
        <v>10.199999999999999</v>
      </c>
      <c r="I97" s="33" t="s">
        <v>95</v>
      </c>
      <c r="J97" s="41" t="s">
        <v>94</v>
      </c>
      <c r="K97" s="485"/>
    </row>
    <row r="98" spans="1:11">
      <c r="A98" s="497"/>
      <c r="B98" s="498"/>
      <c r="C98" s="496"/>
      <c r="D98" s="501"/>
      <c r="E98" s="32" t="s">
        <v>93</v>
      </c>
      <c r="F98" s="32">
        <v>1</v>
      </c>
      <c r="G98" s="37">
        <v>0.2</v>
      </c>
      <c r="H98" s="20">
        <f t="shared" ref="H98:H129" si="3">F98*G98</f>
        <v>0.2</v>
      </c>
      <c r="I98" s="32" t="s">
        <v>93</v>
      </c>
      <c r="J98" s="45" t="s">
        <v>92</v>
      </c>
      <c r="K98" s="485"/>
    </row>
    <row r="99" spans="1:11">
      <c r="A99" s="497"/>
      <c r="B99" s="498"/>
      <c r="C99" s="33" t="s">
        <v>91</v>
      </c>
      <c r="D99" s="81" t="e">
        <f>VLOOKUP($C$2:$C$171,가상화배치내역!$A$2:$B$335,2,FALSE)</f>
        <v>#N/A</v>
      </c>
      <c r="E99" s="32" t="s">
        <v>8</v>
      </c>
      <c r="F99" s="38">
        <v>1</v>
      </c>
      <c r="G99" s="37">
        <v>1.5</v>
      </c>
      <c r="H99" s="20">
        <f t="shared" si="3"/>
        <v>1.5</v>
      </c>
      <c r="I99" s="32" t="s">
        <v>8</v>
      </c>
      <c r="J99" s="38" t="s">
        <v>90</v>
      </c>
      <c r="K99" s="485"/>
    </row>
    <row r="100" spans="1:11" ht="13.5" customHeight="1">
      <c r="A100" s="497" t="s">
        <v>89</v>
      </c>
      <c r="B100" s="498" t="s">
        <v>88</v>
      </c>
      <c r="C100" s="43" t="s">
        <v>656</v>
      </c>
      <c r="D100" s="81" t="str">
        <f>VLOOKUP($C$2:$C$171,가상화배치내역!$A$2:$B$335,2,FALSE)</f>
        <v>pkvex1007</v>
      </c>
      <c r="E100" s="32" t="s">
        <v>87</v>
      </c>
      <c r="F100" s="32">
        <v>1</v>
      </c>
      <c r="G100" s="39">
        <v>22</v>
      </c>
      <c r="H100" s="20">
        <f t="shared" si="3"/>
        <v>22</v>
      </c>
      <c r="I100" s="32" t="s">
        <v>87</v>
      </c>
      <c r="J100" s="36" t="s">
        <v>86</v>
      </c>
      <c r="K100" s="485"/>
    </row>
    <row r="101" spans="1:11">
      <c r="A101" s="497"/>
      <c r="B101" s="498"/>
      <c r="C101" s="43" t="s">
        <v>231</v>
      </c>
      <c r="D101" s="81" t="str">
        <f>VLOOKUP($C$2:$C$171,가상화배치내역!$A$2:$B$335,2,FALSE)</f>
        <v>pkvex1011</v>
      </c>
      <c r="E101" s="32" t="s">
        <v>85</v>
      </c>
      <c r="F101" s="32">
        <v>1</v>
      </c>
      <c r="G101" s="39">
        <v>22</v>
      </c>
      <c r="H101" s="20">
        <f t="shared" si="3"/>
        <v>22</v>
      </c>
      <c r="I101" s="32" t="s">
        <v>85</v>
      </c>
      <c r="J101" s="36" t="s">
        <v>84</v>
      </c>
      <c r="K101" s="485"/>
    </row>
    <row r="102" spans="1:11" ht="13.5" customHeight="1">
      <c r="A102" s="497"/>
      <c r="B102" s="498"/>
      <c r="C102" s="496" t="s">
        <v>656</v>
      </c>
      <c r="D102" s="507" t="str">
        <f>VLOOKUP($C$2:$C$171,가상화배치내역!$A$2:$B$335,2,FALSE)</f>
        <v>pkvex1007</v>
      </c>
      <c r="E102" s="32" t="s">
        <v>82</v>
      </c>
      <c r="F102" s="32">
        <v>1</v>
      </c>
      <c r="G102" s="39">
        <v>700</v>
      </c>
      <c r="H102" s="20">
        <f t="shared" si="3"/>
        <v>700</v>
      </c>
      <c r="I102" s="32" t="s">
        <v>82</v>
      </c>
      <c r="J102" s="29" t="s">
        <v>83</v>
      </c>
      <c r="K102" s="485"/>
    </row>
    <row r="103" spans="1:11">
      <c r="A103" s="497"/>
      <c r="B103" s="498"/>
      <c r="C103" s="496"/>
      <c r="D103" s="508"/>
      <c r="E103" s="32" t="s">
        <v>82</v>
      </c>
      <c r="F103" s="32">
        <v>1</v>
      </c>
      <c r="G103" s="39">
        <v>700</v>
      </c>
      <c r="H103" s="20">
        <f t="shared" si="3"/>
        <v>700</v>
      </c>
      <c r="I103" s="32" t="s">
        <v>82</v>
      </c>
      <c r="J103" s="29" t="s">
        <v>81</v>
      </c>
      <c r="K103" s="485"/>
    </row>
    <row r="104" spans="1:11">
      <c r="A104" s="497"/>
      <c r="B104" s="498"/>
      <c r="C104" s="496"/>
      <c r="D104" s="508"/>
      <c r="E104" s="32" t="s">
        <v>80</v>
      </c>
      <c r="F104" s="32">
        <v>1</v>
      </c>
      <c r="G104" s="39">
        <v>35</v>
      </c>
      <c r="H104" s="20">
        <f t="shared" si="3"/>
        <v>35</v>
      </c>
      <c r="I104" s="32" t="s">
        <v>80</v>
      </c>
      <c r="J104" s="29" t="s">
        <v>79</v>
      </c>
      <c r="K104" s="485"/>
    </row>
    <row r="105" spans="1:11">
      <c r="A105" s="497"/>
      <c r="B105" s="498"/>
      <c r="C105" s="496"/>
      <c r="D105" s="508"/>
      <c r="E105" s="32" t="s">
        <v>76</v>
      </c>
      <c r="F105" s="32">
        <v>1</v>
      </c>
      <c r="G105" s="39">
        <v>1000</v>
      </c>
      <c r="H105" s="20">
        <f t="shared" si="3"/>
        <v>1000</v>
      </c>
      <c r="I105" s="32" t="s">
        <v>76</v>
      </c>
      <c r="J105" s="29" t="s">
        <v>78</v>
      </c>
      <c r="K105" s="485"/>
    </row>
    <row r="106" spans="1:11">
      <c r="A106" s="497"/>
      <c r="B106" s="498"/>
      <c r="C106" s="496"/>
      <c r="D106" s="508"/>
      <c r="E106" s="32" t="s">
        <v>76</v>
      </c>
      <c r="F106" s="32">
        <v>1</v>
      </c>
      <c r="G106" s="39">
        <v>1000</v>
      </c>
      <c r="H106" s="20">
        <f t="shared" si="3"/>
        <v>1000</v>
      </c>
      <c r="I106" s="32" t="s">
        <v>76</v>
      </c>
      <c r="J106" s="29" t="s">
        <v>77</v>
      </c>
      <c r="K106" s="485"/>
    </row>
    <row r="107" spans="1:11">
      <c r="A107" s="497"/>
      <c r="B107" s="498"/>
      <c r="C107" s="496"/>
      <c r="D107" s="508"/>
      <c r="E107" s="32" t="s">
        <v>76</v>
      </c>
      <c r="F107" s="32">
        <v>1</v>
      </c>
      <c r="G107" s="39">
        <v>1000</v>
      </c>
      <c r="H107" s="20">
        <f t="shared" si="3"/>
        <v>1000</v>
      </c>
      <c r="I107" s="32" t="s">
        <v>76</v>
      </c>
      <c r="J107" s="29" t="s">
        <v>75</v>
      </c>
      <c r="K107" s="485"/>
    </row>
    <row r="108" spans="1:11">
      <c r="A108" s="497"/>
      <c r="B108" s="498"/>
      <c r="C108" s="496"/>
      <c r="D108" s="508"/>
      <c r="E108" s="32" t="s">
        <v>71</v>
      </c>
      <c r="F108" s="32">
        <v>1</v>
      </c>
      <c r="G108" s="39">
        <v>400</v>
      </c>
      <c r="H108" s="20">
        <f t="shared" si="3"/>
        <v>400</v>
      </c>
      <c r="I108" s="32" t="s">
        <v>71</v>
      </c>
      <c r="J108" s="29" t="s">
        <v>74</v>
      </c>
      <c r="K108" s="485"/>
    </row>
    <row r="109" spans="1:11">
      <c r="A109" s="497"/>
      <c r="B109" s="498"/>
      <c r="C109" s="496"/>
      <c r="D109" s="508"/>
      <c r="E109" s="32" t="s">
        <v>71</v>
      </c>
      <c r="F109" s="32">
        <v>1</v>
      </c>
      <c r="G109" s="39">
        <v>400</v>
      </c>
      <c r="H109" s="20">
        <f t="shared" si="3"/>
        <v>400</v>
      </c>
      <c r="I109" s="32" t="s">
        <v>71</v>
      </c>
      <c r="J109" s="29" t="s">
        <v>73</v>
      </c>
      <c r="K109" s="485"/>
    </row>
    <row r="110" spans="1:11">
      <c r="A110" s="497"/>
      <c r="B110" s="498"/>
      <c r="C110" s="496"/>
      <c r="D110" s="508"/>
      <c r="E110" s="32" t="s">
        <v>71</v>
      </c>
      <c r="F110" s="32">
        <v>1</v>
      </c>
      <c r="G110" s="39">
        <v>400</v>
      </c>
      <c r="H110" s="20">
        <f t="shared" si="3"/>
        <v>400</v>
      </c>
      <c r="I110" s="32" t="s">
        <v>71</v>
      </c>
      <c r="J110" s="29" t="s">
        <v>72</v>
      </c>
      <c r="K110" s="485"/>
    </row>
    <row r="111" spans="1:11">
      <c r="A111" s="497"/>
      <c r="B111" s="498"/>
      <c r="C111" s="496"/>
      <c r="D111" s="508"/>
      <c r="E111" s="32" t="s">
        <v>71</v>
      </c>
      <c r="F111" s="32">
        <v>1</v>
      </c>
      <c r="G111" s="39">
        <v>400</v>
      </c>
      <c r="H111" s="20">
        <f t="shared" si="3"/>
        <v>400</v>
      </c>
      <c r="I111" s="32" t="s">
        <v>71</v>
      </c>
      <c r="J111" s="29" t="s">
        <v>70</v>
      </c>
      <c r="K111" s="485"/>
    </row>
    <row r="112" spans="1:11">
      <c r="A112" s="497"/>
      <c r="B112" s="498"/>
      <c r="C112" s="496"/>
      <c r="D112" s="508"/>
      <c r="E112" s="32" t="s">
        <v>22</v>
      </c>
      <c r="F112" s="32">
        <v>1</v>
      </c>
      <c r="G112" s="37">
        <v>0.2</v>
      </c>
      <c r="H112" s="20">
        <f t="shared" si="3"/>
        <v>0.2</v>
      </c>
      <c r="I112" s="32" t="s">
        <v>22</v>
      </c>
      <c r="J112" s="29" t="s">
        <v>69</v>
      </c>
      <c r="K112" s="485"/>
    </row>
    <row r="113" spans="1:11">
      <c r="A113" s="497"/>
      <c r="B113" s="498"/>
      <c r="C113" s="496"/>
      <c r="D113" s="508"/>
      <c r="E113" s="32" t="s">
        <v>22</v>
      </c>
      <c r="F113" s="32">
        <v>1</v>
      </c>
      <c r="G113" s="37">
        <v>0.2</v>
      </c>
      <c r="H113" s="20">
        <f t="shared" si="3"/>
        <v>0.2</v>
      </c>
      <c r="I113" s="32" t="s">
        <v>22</v>
      </c>
      <c r="J113" s="29" t="s">
        <v>68</v>
      </c>
      <c r="K113" s="485"/>
    </row>
    <row r="114" spans="1:11">
      <c r="A114" s="497"/>
      <c r="B114" s="498"/>
      <c r="C114" s="496"/>
      <c r="D114" s="501"/>
      <c r="E114" s="32" t="s">
        <v>22</v>
      </c>
      <c r="F114" s="32">
        <v>1</v>
      </c>
      <c r="G114" s="37">
        <v>0.2</v>
      </c>
      <c r="H114" s="20">
        <f t="shared" si="3"/>
        <v>0.2</v>
      </c>
      <c r="I114" s="32" t="s">
        <v>22</v>
      </c>
      <c r="J114" s="29" t="s">
        <v>67</v>
      </c>
      <c r="K114" s="485"/>
    </row>
    <row r="115" spans="1:11" ht="13.5" customHeight="1">
      <c r="A115" s="497"/>
      <c r="B115" s="498"/>
      <c r="C115" s="496" t="s">
        <v>655</v>
      </c>
      <c r="D115" s="507" t="str">
        <f>VLOOKUP($C$2:$C$171,가상화배치내역!$A$2:$B$335,2,FALSE)</f>
        <v>pkvex1011</v>
      </c>
      <c r="E115" s="32" t="s">
        <v>82</v>
      </c>
      <c r="F115" s="32">
        <v>1</v>
      </c>
      <c r="G115" s="39">
        <v>700</v>
      </c>
      <c r="H115" s="20">
        <f t="shared" si="3"/>
        <v>700</v>
      </c>
      <c r="I115" s="32" t="s">
        <v>82</v>
      </c>
      <c r="J115" s="29" t="s">
        <v>83</v>
      </c>
      <c r="K115" s="485"/>
    </row>
    <row r="116" spans="1:11">
      <c r="A116" s="497"/>
      <c r="B116" s="498"/>
      <c r="C116" s="496"/>
      <c r="D116" s="508"/>
      <c r="E116" s="32" t="s">
        <v>82</v>
      </c>
      <c r="F116" s="32">
        <v>1</v>
      </c>
      <c r="G116" s="39">
        <v>700</v>
      </c>
      <c r="H116" s="20">
        <f t="shared" si="3"/>
        <v>700</v>
      </c>
      <c r="I116" s="32" t="s">
        <v>82</v>
      </c>
      <c r="J116" s="29" t="s">
        <v>81</v>
      </c>
      <c r="K116" s="485"/>
    </row>
    <row r="117" spans="1:11">
      <c r="A117" s="497"/>
      <c r="B117" s="498"/>
      <c r="C117" s="496"/>
      <c r="D117" s="508"/>
      <c r="E117" s="32" t="s">
        <v>80</v>
      </c>
      <c r="F117" s="32">
        <v>1</v>
      </c>
      <c r="G117" s="39">
        <v>35</v>
      </c>
      <c r="H117" s="20">
        <f t="shared" si="3"/>
        <v>35</v>
      </c>
      <c r="I117" s="32" t="s">
        <v>80</v>
      </c>
      <c r="J117" s="29" t="s">
        <v>79</v>
      </c>
      <c r="K117" s="485"/>
    </row>
    <row r="118" spans="1:11">
      <c r="A118" s="497"/>
      <c r="B118" s="498"/>
      <c r="C118" s="496"/>
      <c r="D118" s="508"/>
      <c r="E118" s="32" t="s">
        <v>76</v>
      </c>
      <c r="F118" s="32">
        <v>1</v>
      </c>
      <c r="G118" s="39">
        <v>1000</v>
      </c>
      <c r="H118" s="20">
        <f t="shared" si="3"/>
        <v>1000</v>
      </c>
      <c r="I118" s="32" t="s">
        <v>76</v>
      </c>
      <c r="J118" s="29" t="s">
        <v>78</v>
      </c>
      <c r="K118" s="485"/>
    </row>
    <row r="119" spans="1:11">
      <c r="A119" s="497"/>
      <c r="B119" s="498"/>
      <c r="C119" s="496"/>
      <c r="D119" s="508"/>
      <c r="E119" s="32" t="s">
        <v>76</v>
      </c>
      <c r="F119" s="32">
        <v>1</v>
      </c>
      <c r="G119" s="39">
        <v>1000</v>
      </c>
      <c r="H119" s="20">
        <f t="shared" si="3"/>
        <v>1000</v>
      </c>
      <c r="I119" s="32" t="s">
        <v>76</v>
      </c>
      <c r="J119" s="29" t="s">
        <v>77</v>
      </c>
      <c r="K119" s="485"/>
    </row>
    <row r="120" spans="1:11">
      <c r="A120" s="497"/>
      <c r="B120" s="498"/>
      <c r="C120" s="496"/>
      <c r="D120" s="508"/>
      <c r="E120" s="32" t="s">
        <v>76</v>
      </c>
      <c r="F120" s="32">
        <v>1</v>
      </c>
      <c r="G120" s="39">
        <v>1000</v>
      </c>
      <c r="H120" s="20">
        <f t="shared" si="3"/>
        <v>1000</v>
      </c>
      <c r="I120" s="32" t="s">
        <v>76</v>
      </c>
      <c r="J120" s="29" t="s">
        <v>75</v>
      </c>
      <c r="K120" s="485"/>
    </row>
    <row r="121" spans="1:11">
      <c r="A121" s="497"/>
      <c r="B121" s="498"/>
      <c r="C121" s="496"/>
      <c r="D121" s="508"/>
      <c r="E121" s="32" t="s">
        <v>71</v>
      </c>
      <c r="F121" s="32">
        <v>1</v>
      </c>
      <c r="G121" s="39">
        <v>400</v>
      </c>
      <c r="H121" s="20">
        <f t="shared" si="3"/>
        <v>400</v>
      </c>
      <c r="I121" s="32" t="s">
        <v>71</v>
      </c>
      <c r="J121" s="29" t="s">
        <v>74</v>
      </c>
      <c r="K121" s="485"/>
    </row>
    <row r="122" spans="1:11">
      <c r="A122" s="497"/>
      <c r="B122" s="498"/>
      <c r="C122" s="496"/>
      <c r="D122" s="508"/>
      <c r="E122" s="32" t="s">
        <v>71</v>
      </c>
      <c r="F122" s="32">
        <v>1</v>
      </c>
      <c r="G122" s="39">
        <v>400</v>
      </c>
      <c r="H122" s="20">
        <f t="shared" si="3"/>
        <v>400</v>
      </c>
      <c r="I122" s="32" t="s">
        <v>71</v>
      </c>
      <c r="J122" s="29" t="s">
        <v>73</v>
      </c>
      <c r="K122" s="485"/>
    </row>
    <row r="123" spans="1:11">
      <c r="A123" s="497"/>
      <c r="B123" s="498"/>
      <c r="C123" s="496"/>
      <c r="D123" s="508"/>
      <c r="E123" s="32" t="s">
        <v>71</v>
      </c>
      <c r="F123" s="32">
        <v>1</v>
      </c>
      <c r="G123" s="39">
        <v>400</v>
      </c>
      <c r="H123" s="20">
        <f t="shared" si="3"/>
        <v>400</v>
      </c>
      <c r="I123" s="32" t="s">
        <v>71</v>
      </c>
      <c r="J123" s="29" t="s">
        <v>72</v>
      </c>
      <c r="K123" s="485"/>
    </row>
    <row r="124" spans="1:11">
      <c r="A124" s="497"/>
      <c r="B124" s="498"/>
      <c r="C124" s="496"/>
      <c r="D124" s="508"/>
      <c r="E124" s="32" t="s">
        <v>71</v>
      </c>
      <c r="F124" s="32">
        <v>1</v>
      </c>
      <c r="G124" s="39">
        <v>400</v>
      </c>
      <c r="H124" s="20">
        <f t="shared" si="3"/>
        <v>400</v>
      </c>
      <c r="I124" s="32" t="s">
        <v>71</v>
      </c>
      <c r="J124" s="29" t="s">
        <v>70</v>
      </c>
      <c r="K124" s="485"/>
    </row>
    <row r="125" spans="1:11">
      <c r="A125" s="497"/>
      <c r="B125" s="498"/>
      <c r="C125" s="496"/>
      <c r="D125" s="508"/>
      <c r="E125" s="32" t="s">
        <v>22</v>
      </c>
      <c r="F125" s="32">
        <v>1</v>
      </c>
      <c r="G125" s="37">
        <v>0.2</v>
      </c>
      <c r="H125" s="20">
        <f t="shared" si="3"/>
        <v>0.2</v>
      </c>
      <c r="I125" s="32" t="s">
        <v>22</v>
      </c>
      <c r="J125" s="29" t="s">
        <v>69</v>
      </c>
      <c r="K125" s="485"/>
    </row>
    <row r="126" spans="1:11">
      <c r="A126" s="497"/>
      <c r="B126" s="498"/>
      <c r="C126" s="496"/>
      <c r="D126" s="508"/>
      <c r="E126" s="32" t="s">
        <v>22</v>
      </c>
      <c r="F126" s="32">
        <v>1</v>
      </c>
      <c r="G126" s="37">
        <v>0.2</v>
      </c>
      <c r="H126" s="20">
        <f t="shared" si="3"/>
        <v>0.2</v>
      </c>
      <c r="I126" s="32" t="s">
        <v>22</v>
      </c>
      <c r="J126" s="29" t="s">
        <v>68</v>
      </c>
      <c r="K126" s="485"/>
    </row>
    <row r="127" spans="1:11">
      <c r="A127" s="497"/>
      <c r="B127" s="498"/>
      <c r="C127" s="496"/>
      <c r="D127" s="501"/>
      <c r="E127" s="32" t="s">
        <v>22</v>
      </c>
      <c r="F127" s="32">
        <v>1</v>
      </c>
      <c r="G127" s="37">
        <v>0.2</v>
      </c>
      <c r="H127" s="20">
        <f t="shared" si="3"/>
        <v>0.2</v>
      </c>
      <c r="I127" s="32" t="s">
        <v>22</v>
      </c>
      <c r="J127" s="29" t="s">
        <v>67</v>
      </c>
      <c r="K127" s="485"/>
    </row>
    <row r="128" spans="1:11" ht="13.5" customHeight="1">
      <c r="A128" s="497"/>
      <c r="B128" s="498"/>
      <c r="C128" s="496" t="s">
        <v>656</v>
      </c>
      <c r="D128" s="507" t="str">
        <f>VLOOKUP($C$2:$C$171,가상화배치내역!$A$2:$B$335,2,FALSE)</f>
        <v>pkvex1007</v>
      </c>
      <c r="E128" s="30" t="s">
        <v>66</v>
      </c>
      <c r="F128" s="32">
        <v>1</v>
      </c>
      <c r="G128" s="31">
        <v>20</v>
      </c>
      <c r="H128" s="20">
        <f t="shared" si="3"/>
        <v>20</v>
      </c>
      <c r="I128" s="30" t="s">
        <v>65</v>
      </c>
      <c r="J128" s="44" t="s">
        <v>64</v>
      </c>
      <c r="K128" s="485"/>
    </row>
    <row r="129" spans="1:11">
      <c r="A129" s="497"/>
      <c r="B129" s="498"/>
      <c r="C129" s="496"/>
      <c r="D129" s="501"/>
      <c r="E129" s="30" t="s">
        <v>63</v>
      </c>
      <c r="F129" s="32">
        <v>1</v>
      </c>
      <c r="G129" s="31">
        <v>20</v>
      </c>
      <c r="H129" s="20">
        <f t="shared" si="3"/>
        <v>20</v>
      </c>
      <c r="I129" s="30" t="s">
        <v>46</v>
      </c>
      <c r="J129" s="44" t="s">
        <v>62</v>
      </c>
      <c r="K129" s="485"/>
    </row>
    <row r="130" spans="1:11" ht="13.5" customHeight="1">
      <c r="A130" s="497"/>
      <c r="B130" s="498"/>
      <c r="C130" s="496" t="s">
        <v>655</v>
      </c>
      <c r="D130" s="507" t="str">
        <f>VLOOKUP($C$2:$C$171,가상화배치내역!$A$2:$B$335,2,FALSE)</f>
        <v>pkvex1011</v>
      </c>
      <c r="E130" s="30" t="s">
        <v>66</v>
      </c>
      <c r="F130" s="32">
        <v>1</v>
      </c>
      <c r="G130" s="31">
        <v>20</v>
      </c>
      <c r="H130" s="20">
        <f t="shared" ref="H130:H161" si="4">F130*G130</f>
        <v>20</v>
      </c>
      <c r="I130" s="30" t="s">
        <v>65</v>
      </c>
      <c r="J130" s="44" t="s">
        <v>64</v>
      </c>
      <c r="K130" s="485"/>
    </row>
    <row r="131" spans="1:11">
      <c r="A131" s="497"/>
      <c r="B131" s="498"/>
      <c r="C131" s="496"/>
      <c r="D131" s="501"/>
      <c r="E131" s="30" t="s">
        <v>63</v>
      </c>
      <c r="F131" s="32">
        <v>1</v>
      </c>
      <c r="G131" s="31">
        <v>20</v>
      </c>
      <c r="H131" s="20">
        <f t="shared" si="4"/>
        <v>20</v>
      </c>
      <c r="I131" s="30" t="s">
        <v>46</v>
      </c>
      <c r="J131" s="44" t="s">
        <v>62</v>
      </c>
      <c r="K131" s="485"/>
    </row>
    <row r="132" spans="1:11">
      <c r="A132" s="497"/>
      <c r="B132" s="498"/>
      <c r="C132" s="43" t="s">
        <v>656</v>
      </c>
      <c r="D132" s="81" t="str">
        <f>VLOOKUP($C$2:$C$171,가상화배치내역!$A$2:$B$335,2,FALSE)</f>
        <v>pkvex1007</v>
      </c>
      <c r="E132" s="33" t="s">
        <v>61</v>
      </c>
      <c r="F132" s="32">
        <v>1</v>
      </c>
      <c r="G132" s="31">
        <v>2.2000000000000002</v>
      </c>
      <c r="H132" s="20">
        <f t="shared" si="4"/>
        <v>2.2000000000000002</v>
      </c>
      <c r="I132" s="33" t="s">
        <v>60</v>
      </c>
      <c r="J132" s="41" t="s">
        <v>59</v>
      </c>
      <c r="K132" s="485"/>
    </row>
    <row r="133" spans="1:11">
      <c r="A133" s="497"/>
      <c r="B133" s="498"/>
      <c r="C133" s="43" t="s">
        <v>231</v>
      </c>
      <c r="D133" s="81" t="str">
        <f>VLOOKUP($C$2:$C$171,가상화배치내역!$A$2:$B$335,2,FALSE)</f>
        <v>pkvex1011</v>
      </c>
      <c r="E133" s="33" t="s">
        <v>58</v>
      </c>
      <c r="F133" s="32">
        <v>1</v>
      </c>
      <c r="G133" s="31">
        <v>2.2000000000000002</v>
      </c>
      <c r="H133" s="20">
        <f t="shared" si="4"/>
        <v>2.2000000000000002</v>
      </c>
      <c r="I133" s="33" t="s">
        <v>57</v>
      </c>
      <c r="J133" s="41" t="s">
        <v>56</v>
      </c>
      <c r="K133" s="485"/>
    </row>
    <row r="134" spans="1:11" ht="13.5" customHeight="1">
      <c r="A134" s="497"/>
      <c r="B134" s="498"/>
      <c r="C134" s="496" t="s">
        <v>656</v>
      </c>
      <c r="D134" s="507" t="str">
        <f>VLOOKUP($C$2:$C$171,가상화배치내역!$A$2:$B$335,2,FALSE)</f>
        <v>pkvex1007</v>
      </c>
      <c r="E134" s="33" t="s">
        <v>55</v>
      </c>
      <c r="F134" s="32">
        <v>1</v>
      </c>
      <c r="G134" s="31">
        <v>361</v>
      </c>
      <c r="H134" s="20">
        <f t="shared" si="4"/>
        <v>361</v>
      </c>
      <c r="I134" s="33" t="s">
        <v>54</v>
      </c>
      <c r="J134" s="41" t="s">
        <v>53</v>
      </c>
      <c r="K134" s="485"/>
    </row>
    <row r="135" spans="1:11">
      <c r="A135" s="497"/>
      <c r="B135" s="498"/>
      <c r="C135" s="496"/>
      <c r="D135" s="508"/>
      <c r="E135" s="33" t="s">
        <v>52</v>
      </c>
      <c r="F135" s="32">
        <v>1</v>
      </c>
      <c r="G135" s="31">
        <v>280</v>
      </c>
      <c r="H135" s="20">
        <f t="shared" si="4"/>
        <v>280</v>
      </c>
      <c r="I135" s="33" t="s">
        <v>51</v>
      </c>
      <c r="J135" s="41" t="s">
        <v>50</v>
      </c>
      <c r="K135" s="485"/>
    </row>
    <row r="136" spans="1:11">
      <c r="A136" s="497"/>
      <c r="B136" s="498"/>
      <c r="C136" s="496"/>
      <c r="D136" s="508"/>
      <c r="E136" s="33" t="s">
        <v>47</v>
      </c>
      <c r="F136" s="32">
        <v>1</v>
      </c>
      <c r="G136" s="31">
        <v>160</v>
      </c>
      <c r="H136" s="20">
        <f t="shared" si="4"/>
        <v>160</v>
      </c>
      <c r="I136" s="33" t="s">
        <v>49</v>
      </c>
      <c r="J136" s="42" t="s">
        <v>48</v>
      </c>
      <c r="K136" s="485"/>
    </row>
    <row r="137" spans="1:11">
      <c r="A137" s="497"/>
      <c r="B137" s="498"/>
      <c r="C137" s="496"/>
      <c r="D137" s="508"/>
      <c r="E137" s="33" t="s">
        <v>47</v>
      </c>
      <c r="F137" s="32">
        <v>1</v>
      </c>
      <c r="G137" s="31">
        <v>4</v>
      </c>
      <c r="H137" s="20">
        <f t="shared" si="4"/>
        <v>4</v>
      </c>
      <c r="I137" s="33" t="s">
        <v>46</v>
      </c>
      <c r="J137" s="42" t="s">
        <v>45</v>
      </c>
      <c r="K137" s="485"/>
    </row>
    <row r="138" spans="1:11">
      <c r="A138" s="497"/>
      <c r="B138" s="498"/>
      <c r="C138" s="496"/>
      <c r="D138" s="508"/>
      <c r="E138" s="33" t="s">
        <v>44</v>
      </c>
      <c r="F138" s="32">
        <v>1</v>
      </c>
      <c r="G138" s="31">
        <v>3</v>
      </c>
      <c r="H138" s="20">
        <f t="shared" si="4"/>
        <v>3</v>
      </c>
      <c r="I138" s="33" t="s">
        <v>41</v>
      </c>
      <c r="J138" s="41" t="s">
        <v>43</v>
      </c>
      <c r="K138" s="485"/>
    </row>
    <row r="139" spans="1:11">
      <c r="A139" s="497"/>
      <c r="B139" s="498"/>
      <c r="C139" s="496"/>
      <c r="D139" s="501"/>
      <c r="E139" s="33" t="s">
        <v>42</v>
      </c>
      <c r="F139" s="32">
        <v>1</v>
      </c>
      <c r="G139" s="31">
        <v>3</v>
      </c>
      <c r="H139" s="20">
        <f t="shared" si="4"/>
        <v>3</v>
      </c>
      <c r="I139" s="33" t="s">
        <v>41</v>
      </c>
      <c r="J139" s="41" t="s">
        <v>40</v>
      </c>
      <c r="K139" s="485"/>
    </row>
    <row r="140" spans="1:11" ht="13.5" customHeight="1">
      <c r="A140" s="497"/>
      <c r="B140" s="498"/>
      <c r="C140" s="496" t="s">
        <v>655</v>
      </c>
      <c r="D140" s="507" t="str">
        <f>VLOOKUP($C$2:$C$171,가상화배치내역!$A$2:$B$335,2,FALSE)</f>
        <v>pkvex1011</v>
      </c>
      <c r="E140" s="33" t="s">
        <v>55</v>
      </c>
      <c r="F140" s="32">
        <v>1</v>
      </c>
      <c r="G140" s="31">
        <v>361</v>
      </c>
      <c r="H140" s="20">
        <f t="shared" si="4"/>
        <v>361</v>
      </c>
      <c r="I140" s="33" t="s">
        <v>54</v>
      </c>
      <c r="J140" s="41" t="s">
        <v>53</v>
      </c>
      <c r="K140" s="485"/>
    </row>
    <row r="141" spans="1:11">
      <c r="A141" s="497"/>
      <c r="B141" s="498"/>
      <c r="C141" s="496"/>
      <c r="D141" s="508"/>
      <c r="E141" s="33" t="s">
        <v>52</v>
      </c>
      <c r="F141" s="32">
        <v>1</v>
      </c>
      <c r="G141" s="31">
        <v>280</v>
      </c>
      <c r="H141" s="20">
        <f t="shared" si="4"/>
        <v>280</v>
      </c>
      <c r="I141" s="33" t="s">
        <v>51</v>
      </c>
      <c r="J141" s="41" t="s">
        <v>50</v>
      </c>
      <c r="K141" s="485"/>
    </row>
    <row r="142" spans="1:11">
      <c r="A142" s="497"/>
      <c r="B142" s="498"/>
      <c r="C142" s="496"/>
      <c r="D142" s="508"/>
      <c r="E142" s="33" t="s">
        <v>47</v>
      </c>
      <c r="F142" s="32">
        <v>1</v>
      </c>
      <c r="G142" s="31">
        <v>160</v>
      </c>
      <c r="H142" s="20">
        <f t="shared" si="4"/>
        <v>160</v>
      </c>
      <c r="I142" s="33" t="s">
        <v>49</v>
      </c>
      <c r="J142" s="42" t="s">
        <v>48</v>
      </c>
      <c r="K142" s="485"/>
    </row>
    <row r="143" spans="1:11">
      <c r="A143" s="497"/>
      <c r="B143" s="498"/>
      <c r="C143" s="496"/>
      <c r="D143" s="508"/>
      <c r="E143" s="33" t="s">
        <v>47</v>
      </c>
      <c r="F143" s="32">
        <v>1</v>
      </c>
      <c r="G143" s="31">
        <v>4</v>
      </c>
      <c r="H143" s="20">
        <f t="shared" si="4"/>
        <v>4</v>
      </c>
      <c r="I143" s="33" t="s">
        <v>46</v>
      </c>
      <c r="J143" s="42" t="s">
        <v>45</v>
      </c>
      <c r="K143" s="485"/>
    </row>
    <row r="144" spans="1:11">
      <c r="A144" s="497"/>
      <c r="B144" s="498"/>
      <c r="C144" s="496"/>
      <c r="D144" s="508"/>
      <c r="E144" s="33" t="s">
        <v>44</v>
      </c>
      <c r="F144" s="32">
        <v>1</v>
      </c>
      <c r="G144" s="31">
        <v>3</v>
      </c>
      <c r="H144" s="20">
        <f t="shared" si="4"/>
        <v>3</v>
      </c>
      <c r="I144" s="33" t="s">
        <v>41</v>
      </c>
      <c r="J144" s="41" t="s">
        <v>43</v>
      </c>
      <c r="K144" s="485"/>
    </row>
    <row r="145" spans="1:11">
      <c r="A145" s="497"/>
      <c r="B145" s="498"/>
      <c r="C145" s="496"/>
      <c r="D145" s="501"/>
      <c r="E145" s="33" t="s">
        <v>42</v>
      </c>
      <c r="F145" s="32">
        <v>1</v>
      </c>
      <c r="G145" s="31">
        <v>3</v>
      </c>
      <c r="H145" s="20">
        <f t="shared" si="4"/>
        <v>3</v>
      </c>
      <c r="I145" s="33" t="s">
        <v>41</v>
      </c>
      <c r="J145" s="41" t="s">
        <v>40</v>
      </c>
      <c r="K145" s="485"/>
    </row>
    <row r="146" spans="1:11">
      <c r="A146" s="497"/>
      <c r="B146" s="498"/>
      <c r="C146" s="33" t="s">
        <v>39</v>
      </c>
      <c r="D146" s="81" t="e">
        <f>VLOOKUP($C$2:$C$171,가상화배치내역!$A$2:$B$335,2,FALSE)</f>
        <v>#N/A</v>
      </c>
      <c r="E146" s="32" t="s">
        <v>8</v>
      </c>
      <c r="F146" s="38">
        <v>1</v>
      </c>
      <c r="G146" s="37">
        <v>1.5</v>
      </c>
      <c r="H146" s="20">
        <f t="shared" si="4"/>
        <v>1.5</v>
      </c>
      <c r="I146" s="32" t="s">
        <v>8</v>
      </c>
      <c r="J146" s="36" t="s">
        <v>38</v>
      </c>
      <c r="K146" s="485"/>
    </row>
    <row r="147" spans="1:11" ht="13.5" customHeight="1">
      <c r="A147" s="497" t="s">
        <v>37</v>
      </c>
      <c r="B147" s="498" t="s">
        <v>36</v>
      </c>
      <c r="C147" s="496" t="s">
        <v>661</v>
      </c>
      <c r="D147" s="507" t="str">
        <f>VLOOKUP($C$2:$C$171,가상화배치내역!$A$2:$B$335,2,FALSE)</f>
        <v>pkvex1020</v>
      </c>
      <c r="E147" s="27" t="s">
        <v>22</v>
      </c>
      <c r="F147" s="27">
        <v>1</v>
      </c>
      <c r="G147" s="40">
        <v>0.2</v>
      </c>
      <c r="H147" s="20">
        <f t="shared" si="4"/>
        <v>0.2</v>
      </c>
      <c r="I147" s="27" t="s">
        <v>22</v>
      </c>
      <c r="J147" s="24" t="s">
        <v>35</v>
      </c>
      <c r="K147" s="486" t="s">
        <v>34</v>
      </c>
    </row>
    <row r="148" spans="1:11">
      <c r="A148" s="497"/>
      <c r="B148" s="498"/>
      <c r="C148" s="496"/>
      <c r="D148" s="508"/>
      <c r="E148" s="32" t="s">
        <v>22</v>
      </c>
      <c r="F148" s="32">
        <v>1</v>
      </c>
      <c r="G148" s="37">
        <v>0.2</v>
      </c>
      <c r="H148" s="20">
        <f t="shared" si="4"/>
        <v>0.2</v>
      </c>
      <c r="I148" s="32" t="s">
        <v>22</v>
      </c>
      <c r="J148" s="29" t="s">
        <v>33</v>
      </c>
      <c r="K148" s="486"/>
    </row>
    <row r="149" spans="1:11">
      <c r="A149" s="497"/>
      <c r="B149" s="498"/>
      <c r="C149" s="496"/>
      <c r="D149" s="508"/>
      <c r="E149" s="32" t="s">
        <v>22</v>
      </c>
      <c r="F149" s="32">
        <v>1</v>
      </c>
      <c r="G149" s="37">
        <v>0.2</v>
      </c>
      <c r="H149" s="20">
        <f t="shared" si="4"/>
        <v>0.2</v>
      </c>
      <c r="I149" s="32" t="s">
        <v>22</v>
      </c>
      <c r="J149" s="29" t="s">
        <v>32</v>
      </c>
      <c r="K149" s="486"/>
    </row>
    <row r="150" spans="1:11">
      <c r="A150" s="497"/>
      <c r="B150" s="498"/>
      <c r="C150" s="496"/>
      <c r="D150" s="508"/>
      <c r="E150" s="32" t="s">
        <v>31</v>
      </c>
      <c r="F150" s="32">
        <v>1</v>
      </c>
      <c r="G150" s="39">
        <v>501</v>
      </c>
      <c r="H150" s="20">
        <f t="shared" si="4"/>
        <v>501</v>
      </c>
      <c r="I150" s="32" t="s">
        <v>30</v>
      </c>
      <c r="J150" s="29" t="s">
        <v>29</v>
      </c>
      <c r="K150" s="486"/>
    </row>
    <row r="151" spans="1:11" ht="13.5" customHeight="1">
      <c r="A151" s="497"/>
      <c r="B151" s="498"/>
      <c r="C151" s="496"/>
      <c r="D151" s="508"/>
      <c r="E151" s="32" t="s">
        <v>28</v>
      </c>
      <c r="F151" s="32">
        <v>1</v>
      </c>
      <c r="G151" s="39">
        <v>220</v>
      </c>
      <c r="H151" s="20">
        <f t="shared" si="4"/>
        <v>220</v>
      </c>
      <c r="I151" s="32" t="s">
        <v>28</v>
      </c>
      <c r="J151" s="29" t="s">
        <v>27</v>
      </c>
      <c r="K151" s="486"/>
    </row>
    <row r="152" spans="1:11">
      <c r="A152" s="497"/>
      <c r="B152" s="498"/>
      <c r="C152" s="496"/>
      <c r="D152" s="508"/>
      <c r="E152" s="32" t="s">
        <v>26</v>
      </c>
      <c r="F152" s="32">
        <v>1</v>
      </c>
      <c r="G152" s="39">
        <v>75</v>
      </c>
      <c r="H152" s="20">
        <f t="shared" si="4"/>
        <v>75</v>
      </c>
      <c r="I152" s="32" t="s">
        <v>26</v>
      </c>
      <c r="J152" s="29" t="s">
        <v>25</v>
      </c>
      <c r="K152" s="486"/>
    </row>
    <row r="153" spans="1:11">
      <c r="A153" s="497"/>
      <c r="B153" s="498"/>
      <c r="C153" s="496"/>
      <c r="D153" s="508"/>
      <c r="E153" s="32" t="s">
        <v>22</v>
      </c>
      <c r="F153" s="32">
        <v>1</v>
      </c>
      <c r="G153" s="37">
        <v>0.2</v>
      </c>
      <c r="H153" s="20">
        <f t="shared" si="4"/>
        <v>0.2</v>
      </c>
      <c r="I153" s="32" t="s">
        <v>22</v>
      </c>
      <c r="J153" s="29" t="s">
        <v>24</v>
      </c>
      <c r="K153" s="486"/>
    </row>
    <row r="154" spans="1:11">
      <c r="A154" s="497"/>
      <c r="B154" s="498"/>
      <c r="C154" s="496"/>
      <c r="D154" s="508"/>
      <c r="E154" s="32" t="s">
        <v>22</v>
      </c>
      <c r="F154" s="32">
        <v>1</v>
      </c>
      <c r="G154" s="37">
        <v>0.2</v>
      </c>
      <c r="H154" s="20">
        <f t="shared" si="4"/>
        <v>0.2</v>
      </c>
      <c r="I154" s="32" t="s">
        <v>22</v>
      </c>
      <c r="J154" s="29" t="s">
        <v>23</v>
      </c>
      <c r="K154" s="486"/>
    </row>
    <row r="155" spans="1:11">
      <c r="A155" s="497"/>
      <c r="B155" s="498"/>
      <c r="C155" s="496"/>
      <c r="D155" s="501"/>
      <c r="E155" s="32" t="s">
        <v>22</v>
      </c>
      <c r="F155" s="32">
        <v>1</v>
      </c>
      <c r="G155" s="37">
        <v>0.2</v>
      </c>
      <c r="H155" s="20">
        <f t="shared" si="4"/>
        <v>0.2</v>
      </c>
      <c r="I155" s="32" t="s">
        <v>22</v>
      </c>
      <c r="J155" s="29" t="s">
        <v>21</v>
      </c>
      <c r="K155" s="486"/>
    </row>
    <row r="156" spans="1:11" ht="13.5" customHeight="1">
      <c r="A156" s="497"/>
      <c r="B156" s="498"/>
      <c r="C156" s="496" t="s">
        <v>657</v>
      </c>
      <c r="D156" s="507" t="str">
        <f>VLOOKUP($C$2:$C$171,가상화배치내역!$A$2:$B$335,2,FALSE)</f>
        <v>pkvex1015</v>
      </c>
      <c r="E156" s="27" t="s">
        <v>22</v>
      </c>
      <c r="F156" s="27">
        <v>1</v>
      </c>
      <c r="G156" s="40">
        <v>0.2</v>
      </c>
      <c r="H156" s="20">
        <f t="shared" si="4"/>
        <v>0.2</v>
      </c>
      <c r="I156" s="27" t="s">
        <v>22</v>
      </c>
      <c r="J156" s="24" t="s">
        <v>35</v>
      </c>
      <c r="K156" s="486"/>
    </row>
    <row r="157" spans="1:11">
      <c r="A157" s="497"/>
      <c r="B157" s="498"/>
      <c r="C157" s="496"/>
      <c r="D157" s="508"/>
      <c r="E157" s="32" t="s">
        <v>22</v>
      </c>
      <c r="F157" s="32">
        <v>1</v>
      </c>
      <c r="G157" s="37">
        <v>0.2</v>
      </c>
      <c r="H157" s="20">
        <f t="shared" si="4"/>
        <v>0.2</v>
      </c>
      <c r="I157" s="32" t="s">
        <v>22</v>
      </c>
      <c r="J157" s="29" t="s">
        <v>33</v>
      </c>
      <c r="K157" s="486"/>
    </row>
    <row r="158" spans="1:11">
      <c r="A158" s="497"/>
      <c r="B158" s="498"/>
      <c r="C158" s="496"/>
      <c r="D158" s="508"/>
      <c r="E158" s="32" t="s">
        <v>22</v>
      </c>
      <c r="F158" s="32">
        <v>1</v>
      </c>
      <c r="G158" s="37">
        <v>0.2</v>
      </c>
      <c r="H158" s="20">
        <f t="shared" si="4"/>
        <v>0.2</v>
      </c>
      <c r="I158" s="32" t="s">
        <v>22</v>
      </c>
      <c r="J158" s="29" t="s">
        <v>32</v>
      </c>
      <c r="K158" s="486"/>
    </row>
    <row r="159" spans="1:11">
      <c r="A159" s="497"/>
      <c r="B159" s="498"/>
      <c r="C159" s="496"/>
      <c r="D159" s="508"/>
      <c r="E159" s="32" t="s">
        <v>31</v>
      </c>
      <c r="F159" s="32">
        <v>1</v>
      </c>
      <c r="G159" s="39">
        <v>501</v>
      </c>
      <c r="H159" s="20">
        <f t="shared" si="4"/>
        <v>501</v>
      </c>
      <c r="I159" s="32" t="s">
        <v>30</v>
      </c>
      <c r="J159" s="29" t="s">
        <v>29</v>
      </c>
      <c r="K159" s="486"/>
    </row>
    <row r="160" spans="1:11" ht="13.5" customHeight="1">
      <c r="A160" s="497"/>
      <c r="B160" s="498"/>
      <c r="C160" s="496"/>
      <c r="D160" s="508"/>
      <c r="E160" s="32" t="s">
        <v>28</v>
      </c>
      <c r="F160" s="32">
        <v>1</v>
      </c>
      <c r="G160" s="39">
        <v>220</v>
      </c>
      <c r="H160" s="20">
        <f t="shared" si="4"/>
        <v>220</v>
      </c>
      <c r="I160" s="32" t="s">
        <v>28</v>
      </c>
      <c r="J160" s="29" t="s">
        <v>27</v>
      </c>
      <c r="K160" s="486"/>
    </row>
    <row r="161" spans="1:11">
      <c r="A161" s="497"/>
      <c r="B161" s="498"/>
      <c r="C161" s="496"/>
      <c r="D161" s="508"/>
      <c r="E161" s="32" t="s">
        <v>26</v>
      </c>
      <c r="F161" s="32">
        <v>1</v>
      </c>
      <c r="G161" s="39">
        <v>75</v>
      </c>
      <c r="H161" s="20">
        <f t="shared" si="4"/>
        <v>75</v>
      </c>
      <c r="I161" s="32" t="s">
        <v>26</v>
      </c>
      <c r="J161" s="29" t="s">
        <v>25</v>
      </c>
      <c r="K161" s="486"/>
    </row>
    <row r="162" spans="1:11">
      <c r="A162" s="497"/>
      <c r="B162" s="498"/>
      <c r="C162" s="496"/>
      <c r="D162" s="508"/>
      <c r="E162" s="32" t="s">
        <v>22</v>
      </c>
      <c r="F162" s="32">
        <v>1</v>
      </c>
      <c r="G162" s="37">
        <v>0.2</v>
      </c>
      <c r="H162" s="20">
        <f t="shared" ref="H162:H171" si="5">F162*G162</f>
        <v>0.2</v>
      </c>
      <c r="I162" s="32" t="s">
        <v>22</v>
      </c>
      <c r="J162" s="29" t="s">
        <v>24</v>
      </c>
      <c r="K162" s="486"/>
    </row>
    <row r="163" spans="1:11">
      <c r="A163" s="497"/>
      <c r="B163" s="498"/>
      <c r="C163" s="496"/>
      <c r="D163" s="508"/>
      <c r="E163" s="32" t="s">
        <v>22</v>
      </c>
      <c r="F163" s="32">
        <v>1</v>
      </c>
      <c r="G163" s="37">
        <v>0.2</v>
      </c>
      <c r="H163" s="20">
        <f t="shared" si="5"/>
        <v>0.2</v>
      </c>
      <c r="I163" s="32" t="s">
        <v>22</v>
      </c>
      <c r="J163" s="29" t="s">
        <v>23</v>
      </c>
      <c r="K163" s="486"/>
    </row>
    <row r="164" spans="1:11">
      <c r="A164" s="497"/>
      <c r="B164" s="498"/>
      <c r="C164" s="496"/>
      <c r="D164" s="501"/>
      <c r="E164" s="32" t="s">
        <v>22</v>
      </c>
      <c r="F164" s="32">
        <v>1</v>
      </c>
      <c r="G164" s="37">
        <v>0.2</v>
      </c>
      <c r="H164" s="20">
        <f t="shared" si="5"/>
        <v>0.2</v>
      </c>
      <c r="I164" s="32" t="s">
        <v>22</v>
      </c>
      <c r="J164" s="29" t="s">
        <v>21</v>
      </c>
      <c r="K164" s="486"/>
    </row>
    <row r="165" spans="1:11">
      <c r="A165" s="497"/>
      <c r="B165" s="498"/>
      <c r="C165" s="33" t="s">
        <v>20</v>
      </c>
      <c r="D165" s="81" t="e">
        <f>VLOOKUP($C$2:$C$171,가상화배치내역!$A$2:$B$335,2,FALSE)</f>
        <v>#N/A</v>
      </c>
      <c r="E165" s="32" t="s">
        <v>8</v>
      </c>
      <c r="F165" s="38">
        <v>1</v>
      </c>
      <c r="G165" s="37">
        <v>1.5</v>
      </c>
      <c r="H165" s="20">
        <f t="shared" si="5"/>
        <v>1.5</v>
      </c>
      <c r="I165" s="32" t="s">
        <v>8</v>
      </c>
      <c r="J165" s="36" t="s">
        <v>19</v>
      </c>
      <c r="K165" s="486"/>
    </row>
    <row r="166" spans="1:11">
      <c r="A166" s="497"/>
      <c r="B166" s="498"/>
      <c r="C166" s="33" t="s">
        <v>18</v>
      </c>
      <c r="D166" s="81" t="e">
        <f>VLOOKUP($C$2:$C$171,가상화배치내역!$A$2:$B$335,2,FALSE)</f>
        <v>#N/A</v>
      </c>
      <c r="E166" s="32" t="s">
        <v>8</v>
      </c>
      <c r="F166" s="38">
        <v>1</v>
      </c>
      <c r="G166" s="37">
        <v>1.5</v>
      </c>
      <c r="H166" s="20">
        <f t="shared" si="5"/>
        <v>1.5</v>
      </c>
      <c r="I166" s="32" t="s">
        <v>8</v>
      </c>
      <c r="J166" s="36" t="s">
        <v>17</v>
      </c>
      <c r="K166" s="486"/>
    </row>
    <row r="167" spans="1:11" ht="13.5" customHeight="1">
      <c r="A167" s="35" t="s">
        <v>12</v>
      </c>
      <c r="B167" s="34" t="s">
        <v>16</v>
      </c>
      <c r="C167" s="33" t="s">
        <v>15</v>
      </c>
      <c r="D167" s="81" t="e">
        <f>VLOOKUP($C$2:$C$171,가상화배치내역!$A$2:$B$335,2,FALSE)</f>
        <v>#N/A</v>
      </c>
      <c r="E167" s="32" t="s">
        <v>8</v>
      </c>
      <c r="F167" s="32">
        <v>1</v>
      </c>
      <c r="G167" s="31">
        <v>500</v>
      </c>
      <c r="H167" s="20">
        <f t="shared" si="5"/>
        <v>500</v>
      </c>
      <c r="I167" s="32" t="s">
        <v>8</v>
      </c>
      <c r="J167" s="29" t="s">
        <v>14</v>
      </c>
      <c r="K167" s="486" t="s">
        <v>13</v>
      </c>
    </row>
    <row r="168" spans="1:11" ht="16.5" customHeight="1">
      <c r="A168" s="488" t="s">
        <v>12</v>
      </c>
      <c r="B168" s="489"/>
      <c r="C168" s="33" t="s">
        <v>11</v>
      </c>
      <c r="D168" s="81" t="e">
        <f>VLOOKUP($C$2:$C$171,가상화배치내역!$A$2:$B$335,2,FALSE)</f>
        <v>#N/A</v>
      </c>
      <c r="E168" s="33"/>
      <c r="F168" s="32">
        <v>1</v>
      </c>
      <c r="G168" s="31">
        <v>100</v>
      </c>
      <c r="H168" s="20">
        <f t="shared" si="5"/>
        <v>100</v>
      </c>
      <c r="I168" s="30" t="s">
        <v>8</v>
      </c>
      <c r="J168" s="29" t="s">
        <v>10</v>
      </c>
      <c r="K168" s="486"/>
    </row>
    <row r="169" spans="1:11" ht="16.5" customHeight="1">
      <c r="A169" s="490"/>
      <c r="B169" s="491"/>
      <c r="C169" s="33" t="s">
        <v>9</v>
      </c>
      <c r="D169" s="81" t="e">
        <f>VLOOKUP($C$2:$C$171,가상화배치내역!$A$2:$B$335,2,FALSE)</f>
        <v>#N/A</v>
      </c>
      <c r="E169" s="33"/>
      <c r="F169" s="32">
        <v>1</v>
      </c>
      <c r="G169" s="31">
        <v>100</v>
      </c>
      <c r="H169" s="20">
        <f t="shared" si="5"/>
        <v>100</v>
      </c>
      <c r="I169" s="30" t="s">
        <v>8</v>
      </c>
      <c r="J169" s="29" t="s">
        <v>7</v>
      </c>
      <c r="K169" s="486"/>
    </row>
    <row r="170" spans="1:11" ht="17.25" customHeight="1" thickBot="1">
      <c r="A170" s="492"/>
      <c r="B170" s="493"/>
      <c r="C170" s="28" t="s">
        <v>6</v>
      </c>
      <c r="D170" s="81" t="e">
        <f>VLOOKUP($C$2:$C$171,가상화배치내역!$A$2:$B$335,2,FALSE)</f>
        <v>#N/A</v>
      </c>
      <c r="E170" s="28"/>
      <c r="F170" s="27">
        <v>1</v>
      </c>
      <c r="G170" s="26">
        <v>1024</v>
      </c>
      <c r="H170" s="20">
        <f t="shared" si="5"/>
        <v>1024</v>
      </c>
      <c r="I170" s="25"/>
      <c r="J170" s="24" t="s">
        <v>5</v>
      </c>
      <c r="K170" s="487"/>
    </row>
    <row r="171" spans="1:11" ht="17.25" customHeight="1" thickBot="1">
      <c r="A171" s="503" t="s">
        <v>4</v>
      </c>
      <c r="B171" s="504"/>
      <c r="C171" s="23"/>
      <c r="D171" s="81" t="e">
        <f>VLOOKUP($C$2:$C$171,가상화배치내역!$A$2:$B$335,2,FALSE)</f>
        <v>#N/A</v>
      </c>
      <c r="E171" s="23"/>
      <c r="F171" s="22">
        <v>1</v>
      </c>
      <c r="G171" s="21">
        <v>33</v>
      </c>
      <c r="H171" s="20">
        <f t="shared" si="5"/>
        <v>33</v>
      </c>
      <c r="I171" s="19"/>
      <c r="J171" s="18" t="s">
        <v>3</v>
      </c>
      <c r="K171" s="17"/>
    </row>
    <row r="172" spans="1:11" ht="16.5" customHeight="1">
      <c r="A172" s="494" t="s">
        <v>2</v>
      </c>
      <c r="B172" s="495"/>
      <c r="C172" s="16">
        <v>13.36</v>
      </c>
      <c r="D172" s="15"/>
      <c r="E172" s="15"/>
      <c r="F172" s="14">
        <f>SUM(F2:F171)</f>
        <v>170</v>
      </c>
      <c r="G172" s="13"/>
      <c r="H172" s="12">
        <f>SUM(H2:H171)/1024</f>
        <v>21.022167968750008</v>
      </c>
      <c r="I172" s="11"/>
      <c r="J172" s="10"/>
      <c r="K172" s="9"/>
    </row>
    <row r="173" spans="1:11" ht="17.25" customHeight="1" thickBot="1">
      <c r="A173" s="505" t="s">
        <v>1</v>
      </c>
      <c r="B173" s="506"/>
      <c r="C173" s="8">
        <f>C172-H172</f>
        <v>-7.6621679687500084</v>
      </c>
      <c r="D173" s="82"/>
      <c r="E173" s="7"/>
      <c r="F173" s="7"/>
      <c r="G173" s="6"/>
      <c r="H173" s="6" t="s">
        <v>0</v>
      </c>
      <c r="I173" s="5"/>
      <c r="J173" s="5"/>
      <c r="K173" s="4"/>
    </row>
    <row r="174" spans="1:11">
      <c r="C174" s="2"/>
    </row>
    <row r="175" spans="1:11">
      <c r="C175" s="2"/>
    </row>
    <row r="176" spans="1:11">
      <c r="C176" s="2"/>
    </row>
    <row r="177" spans="3:3">
      <c r="C177" s="2"/>
    </row>
  </sheetData>
  <mergeCells count="69">
    <mergeCell ref="D147:D155"/>
    <mergeCell ref="D156:D164"/>
    <mergeCell ref="D102:D114"/>
    <mergeCell ref="D115:D127"/>
    <mergeCell ref="D128:D129"/>
    <mergeCell ref="D130:D131"/>
    <mergeCell ref="D134:D139"/>
    <mergeCell ref="D140:D145"/>
    <mergeCell ref="D95:D98"/>
    <mergeCell ref="D38:D39"/>
    <mergeCell ref="D40:D41"/>
    <mergeCell ref="D45:D50"/>
    <mergeCell ref="D51:D56"/>
    <mergeCell ref="D59:D61"/>
    <mergeCell ref="D62:D64"/>
    <mergeCell ref="D69:D73"/>
    <mergeCell ref="D74:D78"/>
    <mergeCell ref="D79:D83"/>
    <mergeCell ref="D87:D90"/>
    <mergeCell ref="D91:D94"/>
    <mergeCell ref="D5:D8"/>
    <mergeCell ref="D9:D12"/>
    <mergeCell ref="D13:D16"/>
    <mergeCell ref="D26:D30"/>
    <mergeCell ref="D31:D35"/>
    <mergeCell ref="C9:C12"/>
    <mergeCell ref="C13:C16"/>
    <mergeCell ref="C31:C35"/>
    <mergeCell ref="C40:C41"/>
    <mergeCell ref="C51:C56"/>
    <mergeCell ref="C26:C30"/>
    <mergeCell ref="C38:C39"/>
    <mergeCell ref="C79:C83"/>
    <mergeCell ref="C74:C78"/>
    <mergeCell ref="C95:C98"/>
    <mergeCell ref="C91:C94"/>
    <mergeCell ref="C115:C127"/>
    <mergeCell ref="B147:B166"/>
    <mergeCell ref="C147:C155"/>
    <mergeCell ref="A171:B171"/>
    <mergeCell ref="A173:B173"/>
    <mergeCell ref="C62:C64"/>
    <mergeCell ref="C156:C164"/>
    <mergeCell ref="C130:C131"/>
    <mergeCell ref="A43:A65"/>
    <mergeCell ref="A100:A146"/>
    <mergeCell ref="B100:B146"/>
    <mergeCell ref="C102:C114"/>
    <mergeCell ref="C128:C129"/>
    <mergeCell ref="C134:C139"/>
    <mergeCell ref="B43:B65"/>
    <mergeCell ref="C45:C50"/>
    <mergeCell ref="C140:C145"/>
    <mergeCell ref="K2:K146"/>
    <mergeCell ref="K147:K166"/>
    <mergeCell ref="K167:K170"/>
    <mergeCell ref="A168:B170"/>
    <mergeCell ref="A172:B172"/>
    <mergeCell ref="C59:C61"/>
    <mergeCell ref="A66:A99"/>
    <mergeCell ref="B66:B99"/>
    <mergeCell ref="C69:C73"/>
    <mergeCell ref="C87:C90"/>
    <mergeCell ref="A2:A23"/>
    <mergeCell ref="B2:B23"/>
    <mergeCell ref="C5:C8"/>
    <mergeCell ref="A24:A42"/>
    <mergeCell ref="B24:B42"/>
    <mergeCell ref="A147:A16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K171"/>
  <sheetViews>
    <sheetView topLeftCell="C1" zoomScale="90" zoomScaleNormal="90" zoomScalePageLayoutView="77" workbookViewId="0">
      <pane ySplit="1" topLeftCell="A2" activePane="bottomLeft" state="frozen"/>
      <selection pane="bottomLeft" activeCell="C5" sqref="C5"/>
    </sheetView>
  </sheetViews>
  <sheetFormatPr defaultColWidth="9" defaultRowHeight="13.5"/>
  <cols>
    <col min="1" max="1" width="21.5" style="1" bestFit="1" customWidth="1"/>
    <col min="2" max="2" width="10.875" style="1" bestFit="1" customWidth="1"/>
    <col min="3" max="3" width="15.875" style="2" customWidth="1"/>
    <col min="4" max="4" width="27.75" style="2" bestFit="1" customWidth="1"/>
    <col min="5" max="5" width="27.75" style="1" customWidth="1"/>
    <col min="6" max="6" width="5.625" style="1" bestFit="1" customWidth="1"/>
    <col min="7" max="7" width="9.625" style="3" bestFit="1" customWidth="1"/>
    <col min="8" max="8" width="13.375" style="3" bestFit="1" customWidth="1"/>
    <col min="9" max="9" width="16.5" style="2" bestFit="1" customWidth="1"/>
    <col min="10" max="10" width="7.625" style="2" bestFit="1" customWidth="1"/>
    <col min="11" max="11" width="24.75" style="1" bestFit="1" customWidth="1"/>
    <col min="12" max="16384" width="9" style="1"/>
  </cols>
  <sheetData>
    <row r="1" spans="1:11" s="2" customFormat="1" ht="33.75" thickBot="1">
      <c r="A1" s="57" t="s">
        <v>193</v>
      </c>
      <c r="B1" s="56" t="s">
        <v>192</v>
      </c>
      <c r="C1" s="83" t="s">
        <v>664</v>
      </c>
      <c r="D1" s="56" t="s">
        <v>659</v>
      </c>
      <c r="E1" s="55" t="s">
        <v>191</v>
      </c>
      <c r="F1" s="54" t="s">
        <v>190</v>
      </c>
      <c r="G1" s="54" t="s">
        <v>189</v>
      </c>
      <c r="H1" s="54" t="s">
        <v>188</v>
      </c>
      <c r="I1" s="53" t="s">
        <v>187</v>
      </c>
      <c r="J1" s="52" t="s">
        <v>186</v>
      </c>
      <c r="K1" s="51" t="s">
        <v>185</v>
      </c>
    </row>
    <row r="2" spans="1:11" ht="13.5" customHeight="1" thickBot="1">
      <c r="A2" s="499" t="s">
        <v>184</v>
      </c>
      <c r="B2" s="501" t="s">
        <v>183</v>
      </c>
      <c r="C2" s="81" t="str">
        <f>VLOOKUP($D$2:$D$171,가상화배치내역!$A$2:$B$335,2,FALSE)</f>
        <v>pkvex1006</v>
      </c>
      <c r="D2" s="81" t="s">
        <v>646</v>
      </c>
      <c r="E2" s="48" t="s">
        <v>177</v>
      </c>
      <c r="F2" s="49">
        <v>1</v>
      </c>
      <c r="G2" s="20">
        <v>590</v>
      </c>
      <c r="H2" s="20">
        <f t="shared" ref="H2:H33" si="0">F2*G2</f>
        <v>590</v>
      </c>
      <c r="I2" s="48" t="s">
        <v>177</v>
      </c>
      <c r="J2" s="47">
        <v>0</v>
      </c>
      <c r="K2" s="86" t="s">
        <v>182</v>
      </c>
    </row>
    <row r="3" spans="1:11" ht="14.25" thickBot="1">
      <c r="A3" s="500"/>
      <c r="B3" s="502"/>
      <c r="C3" s="81" t="str">
        <f>VLOOKUP($D$2:$D$171,가상화배치내역!$A$2:$B$335,2,FALSE)</f>
        <v>pkvex1010</v>
      </c>
      <c r="D3" s="43" t="s">
        <v>648</v>
      </c>
      <c r="E3" s="32" t="s">
        <v>174</v>
      </c>
      <c r="F3" s="38">
        <v>1</v>
      </c>
      <c r="G3" s="37">
        <v>590</v>
      </c>
      <c r="H3" s="20">
        <f t="shared" si="0"/>
        <v>590</v>
      </c>
      <c r="I3" s="32" t="s">
        <v>174</v>
      </c>
      <c r="J3" s="45">
        <v>6.9444444444444447E-4</v>
      </c>
      <c r="K3" s="86" t="s">
        <v>182</v>
      </c>
    </row>
    <row r="4" spans="1:11" ht="14.25" thickBot="1">
      <c r="A4" s="500"/>
      <c r="B4" s="502"/>
      <c r="C4" s="81" t="str">
        <f>VLOOKUP($D$2:$D$171,가상화배치내역!$A$2:$B$335,2,FALSE)</f>
        <v>pkvex1014</v>
      </c>
      <c r="D4" s="43" t="s">
        <v>240</v>
      </c>
      <c r="E4" s="32" t="s">
        <v>171</v>
      </c>
      <c r="F4" s="38">
        <v>1</v>
      </c>
      <c r="G4" s="37">
        <v>590</v>
      </c>
      <c r="H4" s="20">
        <f t="shared" si="0"/>
        <v>590</v>
      </c>
      <c r="I4" s="32" t="s">
        <v>171</v>
      </c>
      <c r="J4" s="45">
        <v>1.3888888888888889E-3</v>
      </c>
      <c r="K4" s="86" t="s">
        <v>182</v>
      </c>
    </row>
    <row r="5" spans="1:11" ht="13.5" customHeight="1" thickBot="1">
      <c r="A5" s="500"/>
      <c r="B5" s="502"/>
      <c r="C5" s="84" t="str">
        <f>VLOOKUP($D$2:$D$171,가상화배치내역!$A$2:$B$335,2,FALSE)</f>
        <v>pkvex1006</v>
      </c>
      <c r="D5" s="84" t="s">
        <v>646</v>
      </c>
      <c r="E5" s="32" t="s">
        <v>168</v>
      </c>
      <c r="F5" s="38">
        <v>1</v>
      </c>
      <c r="G5" s="37">
        <v>75</v>
      </c>
      <c r="H5" s="20">
        <f t="shared" si="0"/>
        <v>75</v>
      </c>
      <c r="I5" s="32" t="s">
        <v>168</v>
      </c>
      <c r="J5" s="45">
        <v>2.0833333333333333E-3</v>
      </c>
      <c r="K5" s="86" t="s">
        <v>182</v>
      </c>
    </row>
    <row r="6" spans="1:11" ht="14.25" thickBot="1">
      <c r="A6" s="500"/>
      <c r="B6" s="502"/>
      <c r="C6" s="84" t="str">
        <f>VLOOKUP($D$2:$D$171,가상화배치내역!$A$2:$B$335,2,FALSE)</f>
        <v>pkvex1006</v>
      </c>
      <c r="D6" s="84" t="s">
        <v>646</v>
      </c>
      <c r="E6" s="32" t="s">
        <v>22</v>
      </c>
      <c r="F6" s="38">
        <v>1</v>
      </c>
      <c r="G6" s="37">
        <v>0.2</v>
      </c>
      <c r="H6" s="20">
        <f t="shared" si="0"/>
        <v>0.2</v>
      </c>
      <c r="I6" s="32" t="s">
        <v>22</v>
      </c>
      <c r="J6" s="45" t="s">
        <v>181</v>
      </c>
      <c r="K6" s="86" t="s">
        <v>182</v>
      </c>
    </row>
    <row r="7" spans="1:11" ht="14.25" thickBot="1">
      <c r="A7" s="500"/>
      <c r="B7" s="502"/>
      <c r="C7" s="84" t="str">
        <f>VLOOKUP($D$2:$D$171,가상화배치내역!$A$2:$B$335,2,FALSE)</f>
        <v>pkvex1006</v>
      </c>
      <c r="D7" s="84" t="s">
        <v>646</v>
      </c>
      <c r="E7" s="32" t="s">
        <v>22</v>
      </c>
      <c r="F7" s="38">
        <v>1</v>
      </c>
      <c r="G7" s="37">
        <v>0.2</v>
      </c>
      <c r="H7" s="20">
        <f t="shared" si="0"/>
        <v>0.2</v>
      </c>
      <c r="I7" s="32" t="s">
        <v>22</v>
      </c>
      <c r="J7" s="45" t="s">
        <v>180</v>
      </c>
      <c r="K7" s="86" t="s">
        <v>182</v>
      </c>
    </row>
    <row r="8" spans="1:11" ht="14.25" thickBot="1">
      <c r="A8" s="500"/>
      <c r="B8" s="502"/>
      <c r="C8" s="84" t="str">
        <f>VLOOKUP($D$2:$D$171,가상화배치내역!$A$2:$B$335,2,FALSE)</f>
        <v>pkvex1006</v>
      </c>
      <c r="D8" s="84" t="s">
        <v>646</v>
      </c>
      <c r="E8" s="32" t="s">
        <v>22</v>
      </c>
      <c r="F8" s="38">
        <v>1</v>
      </c>
      <c r="G8" s="37">
        <v>0.2</v>
      </c>
      <c r="H8" s="20">
        <f t="shared" si="0"/>
        <v>0.2</v>
      </c>
      <c r="I8" s="32" t="s">
        <v>22</v>
      </c>
      <c r="J8" s="45" t="s">
        <v>179</v>
      </c>
      <c r="K8" s="86" t="s">
        <v>182</v>
      </c>
    </row>
    <row r="9" spans="1:11" ht="13.5" customHeight="1" thickBot="1">
      <c r="A9" s="500"/>
      <c r="B9" s="502"/>
      <c r="C9" s="84" t="str">
        <f>VLOOKUP($D$2:$D$171,가상화배치내역!$A$2:$B$335,2,FALSE)</f>
        <v>pkvex1010</v>
      </c>
      <c r="D9" s="84" t="s">
        <v>228</v>
      </c>
      <c r="E9" s="32" t="s">
        <v>168</v>
      </c>
      <c r="F9" s="38">
        <v>1</v>
      </c>
      <c r="G9" s="37">
        <v>75</v>
      </c>
      <c r="H9" s="20">
        <f t="shared" si="0"/>
        <v>75</v>
      </c>
      <c r="I9" s="32" t="s">
        <v>168</v>
      </c>
      <c r="J9" s="45">
        <v>2.0833333333333333E-3</v>
      </c>
      <c r="K9" s="86" t="s">
        <v>182</v>
      </c>
    </row>
    <row r="10" spans="1:11" ht="14.25" thickBot="1">
      <c r="A10" s="500"/>
      <c r="B10" s="502"/>
      <c r="C10" s="84" t="s">
        <v>227</v>
      </c>
      <c r="D10" s="84" t="s">
        <v>228</v>
      </c>
      <c r="E10" s="32" t="s">
        <v>22</v>
      </c>
      <c r="F10" s="38">
        <v>1</v>
      </c>
      <c r="G10" s="37">
        <v>0.2</v>
      </c>
      <c r="H10" s="20">
        <f t="shared" si="0"/>
        <v>0.2</v>
      </c>
      <c r="I10" s="32" t="s">
        <v>22</v>
      </c>
      <c r="J10" s="45" t="s">
        <v>181</v>
      </c>
      <c r="K10" s="86" t="s">
        <v>182</v>
      </c>
    </row>
    <row r="11" spans="1:11" ht="14.25" thickBot="1">
      <c r="A11" s="500"/>
      <c r="B11" s="502"/>
      <c r="C11" s="84" t="s">
        <v>227</v>
      </c>
      <c r="D11" s="84" t="s">
        <v>228</v>
      </c>
      <c r="E11" s="32" t="s">
        <v>22</v>
      </c>
      <c r="F11" s="38">
        <v>1</v>
      </c>
      <c r="G11" s="37">
        <v>0.2</v>
      </c>
      <c r="H11" s="20">
        <f t="shared" si="0"/>
        <v>0.2</v>
      </c>
      <c r="I11" s="32" t="s">
        <v>22</v>
      </c>
      <c r="J11" s="45" t="s">
        <v>180</v>
      </c>
      <c r="K11" s="86" t="s">
        <v>182</v>
      </c>
    </row>
    <row r="12" spans="1:11" ht="14.25" thickBot="1">
      <c r="A12" s="500"/>
      <c r="B12" s="502"/>
      <c r="C12" s="84" t="s">
        <v>227</v>
      </c>
      <c r="D12" s="84" t="s">
        <v>228</v>
      </c>
      <c r="E12" s="32" t="s">
        <v>22</v>
      </c>
      <c r="F12" s="38">
        <v>1</v>
      </c>
      <c r="G12" s="37">
        <v>0.2</v>
      </c>
      <c r="H12" s="20">
        <f t="shared" si="0"/>
        <v>0.2</v>
      </c>
      <c r="I12" s="32" t="s">
        <v>22</v>
      </c>
      <c r="J12" s="45" t="s">
        <v>179</v>
      </c>
      <c r="K12" s="86" t="s">
        <v>182</v>
      </c>
    </row>
    <row r="13" spans="1:11" ht="13.5" customHeight="1" thickBot="1">
      <c r="A13" s="500"/>
      <c r="B13" s="502"/>
      <c r="C13" s="84" t="str">
        <f>VLOOKUP($D$2:$D$171,가상화배치내역!$A$2:$B$335,2,FALSE)</f>
        <v>pkvex1014</v>
      </c>
      <c r="D13" s="84" t="s">
        <v>647</v>
      </c>
      <c r="E13" s="32" t="s">
        <v>168</v>
      </c>
      <c r="F13" s="38">
        <v>1</v>
      </c>
      <c r="G13" s="37">
        <v>75</v>
      </c>
      <c r="H13" s="20">
        <f t="shared" si="0"/>
        <v>75</v>
      </c>
      <c r="I13" s="32" t="s">
        <v>168</v>
      </c>
      <c r="J13" s="45">
        <v>2.0833333333333333E-3</v>
      </c>
      <c r="K13" s="86" t="s">
        <v>182</v>
      </c>
    </row>
    <row r="14" spans="1:11" ht="14.25" thickBot="1">
      <c r="A14" s="500"/>
      <c r="B14" s="502"/>
      <c r="C14" s="85" t="s">
        <v>241</v>
      </c>
      <c r="D14" s="84" t="s">
        <v>647</v>
      </c>
      <c r="E14" s="32" t="s">
        <v>22</v>
      </c>
      <c r="F14" s="38">
        <v>1</v>
      </c>
      <c r="G14" s="37">
        <v>0.2</v>
      </c>
      <c r="H14" s="20">
        <f t="shared" si="0"/>
        <v>0.2</v>
      </c>
      <c r="I14" s="32" t="s">
        <v>22</v>
      </c>
      <c r="J14" s="45" t="s">
        <v>181</v>
      </c>
      <c r="K14" s="86" t="s">
        <v>182</v>
      </c>
    </row>
    <row r="15" spans="1:11" ht="14.25" thickBot="1">
      <c r="A15" s="500"/>
      <c r="B15" s="502"/>
      <c r="C15" s="85" t="s">
        <v>241</v>
      </c>
      <c r="D15" s="84" t="s">
        <v>647</v>
      </c>
      <c r="E15" s="32" t="s">
        <v>22</v>
      </c>
      <c r="F15" s="38">
        <v>1</v>
      </c>
      <c r="G15" s="37">
        <v>0.2</v>
      </c>
      <c r="H15" s="20">
        <f t="shared" si="0"/>
        <v>0.2</v>
      </c>
      <c r="I15" s="32" t="s">
        <v>22</v>
      </c>
      <c r="J15" s="45" t="s">
        <v>180</v>
      </c>
      <c r="K15" s="86" t="s">
        <v>182</v>
      </c>
    </row>
    <row r="16" spans="1:11" ht="14.25" thickBot="1">
      <c r="A16" s="500"/>
      <c r="B16" s="502"/>
      <c r="C16" s="85" t="s">
        <v>241</v>
      </c>
      <c r="D16" s="84" t="s">
        <v>647</v>
      </c>
      <c r="E16" s="32" t="s">
        <v>22</v>
      </c>
      <c r="F16" s="38">
        <v>1</v>
      </c>
      <c r="G16" s="37">
        <v>0.2</v>
      </c>
      <c r="H16" s="20">
        <f t="shared" si="0"/>
        <v>0.2</v>
      </c>
      <c r="I16" s="32" t="s">
        <v>22</v>
      </c>
      <c r="J16" s="45" t="s">
        <v>179</v>
      </c>
      <c r="K16" s="86" t="s">
        <v>182</v>
      </c>
    </row>
    <row r="17" spans="1:11" ht="14.25" thickBot="1">
      <c r="A17" s="500"/>
      <c r="B17" s="502"/>
      <c r="C17" s="81" t="str">
        <f>VLOOKUP($D$2:$D$171,가상화배치내역!$A$2:$B$335,2,FALSE)</f>
        <v>pkvex1006</v>
      </c>
      <c r="D17" s="46" t="s">
        <v>646</v>
      </c>
      <c r="E17" s="33" t="s">
        <v>178</v>
      </c>
      <c r="F17" s="32">
        <v>1</v>
      </c>
      <c r="G17" s="31">
        <v>59</v>
      </c>
      <c r="H17" s="20">
        <f t="shared" si="0"/>
        <v>59</v>
      </c>
      <c r="I17" s="33" t="s">
        <v>177</v>
      </c>
      <c r="J17" s="41" t="s">
        <v>176</v>
      </c>
      <c r="K17" s="86" t="s">
        <v>182</v>
      </c>
    </row>
    <row r="18" spans="1:11" ht="14.25" thickBot="1">
      <c r="A18" s="500"/>
      <c r="B18" s="502"/>
      <c r="C18" s="81" t="str">
        <f>VLOOKUP($D$2:$D$171,가상화배치내역!$A$2:$B$335,2,FALSE)</f>
        <v>pkvex1010</v>
      </c>
      <c r="D18" s="43" t="s">
        <v>648</v>
      </c>
      <c r="E18" s="33" t="s">
        <v>175</v>
      </c>
      <c r="F18" s="32">
        <v>1</v>
      </c>
      <c r="G18" s="31">
        <v>59</v>
      </c>
      <c r="H18" s="20">
        <f t="shared" si="0"/>
        <v>59</v>
      </c>
      <c r="I18" s="33" t="s">
        <v>174</v>
      </c>
      <c r="J18" s="41" t="s">
        <v>173</v>
      </c>
      <c r="K18" s="86" t="s">
        <v>182</v>
      </c>
    </row>
    <row r="19" spans="1:11" ht="14.25" thickBot="1">
      <c r="A19" s="500"/>
      <c r="B19" s="502"/>
      <c r="C19" s="81" t="str">
        <f>VLOOKUP($D$2:$D$171,가상화배치내역!$A$2:$B$335,2,FALSE)</f>
        <v>pkvex1014</v>
      </c>
      <c r="D19" s="43" t="s">
        <v>647</v>
      </c>
      <c r="E19" s="33" t="s">
        <v>172</v>
      </c>
      <c r="F19" s="32">
        <v>1</v>
      </c>
      <c r="G19" s="31">
        <v>59</v>
      </c>
      <c r="H19" s="20">
        <f t="shared" si="0"/>
        <v>59</v>
      </c>
      <c r="I19" s="33" t="s">
        <v>171</v>
      </c>
      <c r="J19" s="41" t="s">
        <v>170</v>
      </c>
      <c r="K19" s="86" t="s">
        <v>182</v>
      </c>
    </row>
    <row r="20" spans="1:11" ht="14.25" thickBot="1">
      <c r="A20" s="500"/>
      <c r="B20" s="502"/>
      <c r="C20" s="81" t="str">
        <f>VLOOKUP($D$2:$D$171,가상화배치내역!$A$2:$B$335,2,FALSE)</f>
        <v>pkvex1006</v>
      </c>
      <c r="D20" s="46" t="s">
        <v>646</v>
      </c>
      <c r="E20" s="33" t="s">
        <v>169</v>
      </c>
      <c r="F20" s="32">
        <v>1</v>
      </c>
      <c r="G20" s="31">
        <v>7.5</v>
      </c>
      <c r="H20" s="20">
        <f t="shared" si="0"/>
        <v>7.5</v>
      </c>
      <c r="I20" s="33" t="s">
        <v>168</v>
      </c>
      <c r="J20" s="41" t="s">
        <v>167</v>
      </c>
      <c r="K20" s="86" t="s">
        <v>182</v>
      </c>
    </row>
    <row r="21" spans="1:11" ht="14.25" thickBot="1">
      <c r="A21" s="500"/>
      <c r="B21" s="502"/>
      <c r="C21" s="81" t="str">
        <f>VLOOKUP($D$2:$D$171,가상화배치내역!$A$2:$B$335,2,FALSE)</f>
        <v>pkvex1010</v>
      </c>
      <c r="D21" s="46" t="s">
        <v>648</v>
      </c>
      <c r="E21" s="33" t="s">
        <v>169</v>
      </c>
      <c r="F21" s="32">
        <v>1</v>
      </c>
      <c r="G21" s="31">
        <v>7.5</v>
      </c>
      <c r="H21" s="20">
        <f t="shared" si="0"/>
        <v>7.5</v>
      </c>
      <c r="I21" s="33" t="s">
        <v>168</v>
      </c>
      <c r="J21" s="41" t="s">
        <v>167</v>
      </c>
      <c r="K21" s="86" t="s">
        <v>182</v>
      </c>
    </row>
    <row r="22" spans="1:11" ht="14.25" thickBot="1">
      <c r="A22" s="500"/>
      <c r="B22" s="502"/>
      <c r="C22" s="81" t="str">
        <f>VLOOKUP($D$2:$D$171,가상화배치내역!$A$2:$B$335,2,FALSE)</f>
        <v>pkvex1014</v>
      </c>
      <c r="D22" s="46" t="s">
        <v>647</v>
      </c>
      <c r="E22" s="33" t="s">
        <v>169</v>
      </c>
      <c r="F22" s="32">
        <v>1</v>
      </c>
      <c r="G22" s="31">
        <v>7.5</v>
      </c>
      <c r="H22" s="20">
        <f t="shared" si="0"/>
        <v>7.5</v>
      </c>
      <c r="I22" s="33" t="s">
        <v>168</v>
      </c>
      <c r="J22" s="41" t="s">
        <v>167</v>
      </c>
      <c r="K22" s="86" t="s">
        <v>182</v>
      </c>
    </row>
    <row r="23" spans="1:11" ht="14.25" thickBot="1">
      <c r="A23" s="500"/>
      <c r="B23" s="502"/>
      <c r="C23" s="81" t="e">
        <f>VLOOKUP($D$2:$D$171,가상화배치내역!$A$2:$B$335,2,FALSE)</f>
        <v>#N/A</v>
      </c>
      <c r="D23" s="33" t="s">
        <v>166</v>
      </c>
      <c r="E23" s="32" t="s">
        <v>8</v>
      </c>
      <c r="F23" s="38">
        <v>1</v>
      </c>
      <c r="G23" s="37">
        <v>1.5</v>
      </c>
      <c r="H23" s="20">
        <f t="shared" si="0"/>
        <v>1.5</v>
      </c>
      <c r="I23" s="32" t="s">
        <v>8</v>
      </c>
      <c r="J23" s="38" t="s">
        <v>165</v>
      </c>
      <c r="K23" s="86" t="s">
        <v>182</v>
      </c>
    </row>
    <row r="24" spans="1:11" ht="13.5" customHeight="1" thickBot="1">
      <c r="A24" s="497" t="s">
        <v>164</v>
      </c>
      <c r="B24" s="498" t="s">
        <v>163</v>
      </c>
      <c r="C24" s="81" t="str">
        <f>VLOOKUP($D$2:$D$171,가상화배치내역!$A$2:$B$335,2,FALSE)</f>
        <v>pkvex1003</v>
      </c>
      <c r="D24" s="46" t="s">
        <v>649</v>
      </c>
      <c r="E24" s="32" t="s">
        <v>159</v>
      </c>
      <c r="F24" s="38">
        <v>1</v>
      </c>
      <c r="G24" s="37">
        <v>50</v>
      </c>
      <c r="H24" s="20">
        <f t="shared" si="0"/>
        <v>50</v>
      </c>
      <c r="I24" s="32" t="s">
        <v>130</v>
      </c>
      <c r="J24" s="45">
        <v>2.7777777777777779E-3</v>
      </c>
      <c r="K24" s="86" t="s">
        <v>182</v>
      </c>
    </row>
    <row r="25" spans="1:11" ht="14.25" thickBot="1">
      <c r="A25" s="497"/>
      <c r="B25" s="498"/>
      <c r="C25" s="81" t="str">
        <f>VLOOKUP($D$2:$D$171,가상화배치내역!$A$2:$B$335,2,FALSE)</f>
        <v>pkvex1013</v>
      </c>
      <c r="D25" s="43" t="s">
        <v>650</v>
      </c>
      <c r="E25" s="32" t="s">
        <v>157</v>
      </c>
      <c r="F25" s="38">
        <v>1</v>
      </c>
      <c r="G25" s="37">
        <v>50</v>
      </c>
      <c r="H25" s="20">
        <f t="shared" si="0"/>
        <v>50</v>
      </c>
      <c r="I25" s="32" t="s">
        <v>127</v>
      </c>
      <c r="J25" s="45">
        <v>3.472222222222222E-3</v>
      </c>
      <c r="K25" s="86" t="s">
        <v>182</v>
      </c>
    </row>
    <row r="26" spans="1:11" ht="13.5" customHeight="1" thickBot="1">
      <c r="A26" s="497"/>
      <c r="B26" s="498"/>
      <c r="C26" s="84" t="str">
        <f>VLOOKUP($D$2:$D$171,가상화배치내역!$A$2:$B$335,2,FALSE)</f>
        <v>pkvex1003</v>
      </c>
      <c r="D26" s="84" t="s">
        <v>649</v>
      </c>
      <c r="E26" s="32" t="s">
        <v>143</v>
      </c>
      <c r="F26" s="38">
        <v>1</v>
      </c>
      <c r="G26" s="37">
        <v>90</v>
      </c>
      <c r="H26" s="20">
        <f t="shared" si="0"/>
        <v>90</v>
      </c>
      <c r="I26" s="32" t="s">
        <v>124</v>
      </c>
      <c r="J26" s="45">
        <v>4.8611111111111112E-3</v>
      </c>
      <c r="K26" s="86" t="s">
        <v>182</v>
      </c>
    </row>
    <row r="27" spans="1:11" ht="14.25" thickBot="1">
      <c r="A27" s="497"/>
      <c r="B27" s="498"/>
      <c r="C27" s="85" t="s">
        <v>207</v>
      </c>
      <c r="D27" s="84" t="s">
        <v>649</v>
      </c>
      <c r="E27" s="32" t="s">
        <v>121</v>
      </c>
      <c r="F27" s="38">
        <v>1</v>
      </c>
      <c r="G27" s="37">
        <v>110</v>
      </c>
      <c r="H27" s="20">
        <f t="shared" si="0"/>
        <v>110</v>
      </c>
      <c r="I27" s="32" t="s">
        <v>118</v>
      </c>
      <c r="J27" s="45">
        <v>5.5555555555555558E-3</v>
      </c>
      <c r="K27" s="86" t="s">
        <v>182</v>
      </c>
    </row>
    <row r="28" spans="1:11" ht="14.25" thickBot="1">
      <c r="A28" s="497"/>
      <c r="B28" s="498"/>
      <c r="C28" s="85" t="s">
        <v>207</v>
      </c>
      <c r="D28" s="84" t="s">
        <v>649</v>
      </c>
      <c r="E28" s="32" t="s">
        <v>22</v>
      </c>
      <c r="F28" s="38">
        <v>1</v>
      </c>
      <c r="G28" s="37">
        <v>0.2</v>
      </c>
      <c r="H28" s="20">
        <f t="shared" si="0"/>
        <v>0.2</v>
      </c>
      <c r="I28" s="32" t="s">
        <v>22</v>
      </c>
      <c r="J28" s="45" t="s">
        <v>162</v>
      </c>
      <c r="K28" s="86" t="s">
        <v>182</v>
      </c>
    </row>
    <row r="29" spans="1:11" ht="14.25" thickBot="1">
      <c r="A29" s="497"/>
      <c r="B29" s="498"/>
      <c r="C29" s="85" t="s">
        <v>207</v>
      </c>
      <c r="D29" s="84" t="s">
        <v>649</v>
      </c>
      <c r="E29" s="32" t="s">
        <v>22</v>
      </c>
      <c r="F29" s="38">
        <v>1</v>
      </c>
      <c r="G29" s="37">
        <v>0.2</v>
      </c>
      <c r="H29" s="20">
        <f t="shared" si="0"/>
        <v>0.2</v>
      </c>
      <c r="I29" s="32" t="s">
        <v>22</v>
      </c>
      <c r="J29" s="45" t="s">
        <v>161</v>
      </c>
      <c r="K29" s="86" t="s">
        <v>182</v>
      </c>
    </row>
    <row r="30" spans="1:11" ht="14.25" thickBot="1">
      <c r="A30" s="497"/>
      <c r="B30" s="498"/>
      <c r="C30" s="85" t="s">
        <v>207</v>
      </c>
      <c r="D30" s="84" t="s">
        <v>649</v>
      </c>
      <c r="E30" s="32" t="s">
        <v>22</v>
      </c>
      <c r="F30" s="38">
        <v>1</v>
      </c>
      <c r="G30" s="37">
        <v>0.2</v>
      </c>
      <c r="H30" s="20">
        <f t="shared" si="0"/>
        <v>0.2</v>
      </c>
      <c r="I30" s="32" t="s">
        <v>22</v>
      </c>
      <c r="J30" s="45" t="s">
        <v>160</v>
      </c>
      <c r="K30" s="86" t="s">
        <v>182</v>
      </c>
    </row>
    <row r="31" spans="1:11" ht="13.5" customHeight="1" thickBot="1">
      <c r="A31" s="497"/>
      <c r="B31" s="498"/>
      <c r="C31" s="84" t="str">
        <f>VLOOKUP($D$2:$D$171,가상화배치내역!$A$2:$B$335,2,FALSE)</f>
        <v>pkvex1013</v>
      </c>
      <c r="D31" s="84" t="s">
        <v>650</v>
      </c>
      <c r="E31" s="32" t="s">
        <v>143</v>
      </c>
      <c r="F31" s="38">
        <v>1</v>
      </c>
      <c r="G31" s="37">
        <v>90</v>
      </c>
      <c r="H31" s="20">
        <f t="shared" si="0"/>
        <v>90</v>
      </c>
      <c r="I31" s="32" t="s">
        <v>124</v>
      </c>
      <c r="J31" s="45">
        <v>4.8611111111111112E-3</v>
      </c>
      <c r="K31" s="86" t="s">
        <v>182</v>
      </c>
    </row>
    <row r="32" spans="1:11" ht="14.25" thickBot="1">
      <c r="A32" s="497"/>
      <c r="B32" s="498"/>
      <c r="C32" s="85" t="s">
        <v>236</v>
      </c>
      <c r="D32" s="84" t="s">
        <v>650</v>
      </c>
      <c r="E32" s="32" t="s">
        <v>121</v>
      </c>
      <c r="F32" s="38">
        <v>1</v>
      </c>
      <c r="G32" s="37">
        <v>110</v>
      </c>
      <c r="H32" s="20">
        <f t="shared" si="0"/>
        <v>110</v>
      </c>
      <c r="I32" s="32" t="s">
        <v>118</v>
      </c>
      <c r="J32" s="45">
        <v>5.5555555555555558E-3</v>
      </c>
      <c r="K32" s="86" t="s">
        <v>182</v>
      </c>
    </row>
    <row r="33" spans="1:11" ht="14.25" thickBot="1">
      <c r="A33" s="497"/>
      <c r="B33" s="498"/>
      <c r="C33" s="85" t="s">
        <v>236</v>
      </c>
      <c r="D33" s="84" t="s">
        <v>650</v>
      </c>
      <c r="E33" s="32" t="s">
        <v>22</v>
      </c>
      <c r="F33" s="38">
        <v>1</v>
      </c>
      <c r="G33" s="37">
        <v>0.2</v>
      </c>
      <c r="H33" s="20">
        <f t="shared" si="0"/>
        <v>0.2</v>
      </c>
      <c r="I33" s="32" t="s">
        <v>22</v>
      </c>
      <c r="J33" s="45" t="s">
        <v>162</v>
      </c>
      <c r="K33" s="86" t="s">
        <v>182</v>
      </c>
    </row>
    <row r="34" spans="1:11" ht="14.25" thickBot="1">
      <c r="A34" s="497"/>
      <c r="B34" s="498"/>
      <c r="C34" s="85" t="s">
        <v>236</v>
      </c>
      <c r="D34" s="84" t="s">
        <v>650</v>
      </c>
      <c r="E34" s="32" t="s">
        <v>22</v>
      </c>
      <c r="F34" s="38">
        <v>1</v>
      </c>
      <c r="G34" s="37">
        <v>0.2</v>
      </c>
      <c r="H34" s="20">
        <f t="shared" ref="H34:H65" si="1">F34*G34</f>
        <v>0.2</v>
      </c>
      <c r="I34" s="32" t="s">
        <v>22</v>
      </c>
      <c r="J34" s="45" t="s">
        <v>161</v>
      </c>
      <c r="K34" s="86" t="s">
        <v>182</v>
      </c>
    </row>
    <row r="35" spans="1:11" ht="14.25" thickBot="1">
      <c r="A35" s="497"/>
      <c r="B35" s="498"/>
      <c r="C35" s="85" t="s">
        <v>236</v>
      </c>
      <c r="D35" s="84" t="s">
        <v>650</v>
      </c>
      <c r="E35" s="32" t="s">
        <v>22</v>
      </c>
      <c r="F35" s="38">
        <v>1</v>
      </c>
      <c r="G35" s="37">
        <v>0.2</v>
      </c>
      <c r="H35" s="20">
        <f t="shared" si="1"/>
        <v>0.2</v>
      </c>
      <c r="I35" s="32" t="s">
        <v>22</v>
      </c>
      <c r="J35" s="45" t="s">
        <v>160</v>
      </c>
      <c r="K35" s="86" t="s">
        <v>182</v>
      </c>
    </row>
    <row r="36" spans="1:11" ht="14.25" thickBot="1">
      <c r="A36" s="497"/>
      <c r="B36" s="498"/>
      <c r="C36" s="81" t="str">
        <f>VLOOKUP($D$2:$D$171,가상화배치내역!$A$2:$B$335,2,FALSE)</f>
        <v>pkvex1003</v>
      </c>
      <c r="D36" s="43" t="s">
        <v>649</v>
      </c>
      <c r="E36" s="33" t="s">
        <v>159</v>
      </c>
      <c r="F36" s="32">
        <v>1</v>
      </c>
      <c r="G36" s="31">
        <v>4.7</v>
      </c>
      <c r="H36" s="20">
        <f t="shared" si="1"/>
        <v>4.7</v>
      </c>
      <c r="I36" s="33" t="s">
        <v>130</v>
      </c>
      <c r="J36" s="41" t="s">
        <v>158</v>
      </c>
      <c r="K36" s="86" t="s">
        <v>182</v>
      </c>
    </row>
    <row r="37" spans="1:11" ht="14.25" thickBot="1">
      <c r="A37" s="497"/>
      <c r="B37" s="498"/>
      <c r="C37" s="81" t="str">
        <f>VLOOKUP($D$2:$D$171,가상화배치내역!$A$2:$B$335,2,FALSE)</f>
        <v>pkvex1013</v>
      </c>
      <c r="D37" s="43" t="s">
        <v>650</v>
      </c>
      <c r="E37" s="33" t="s">
        <v>157</v>
      </c>
      <c r="F37" s="32">
        <v>1</v>
      </c>
      <c r="G37" s="31">
        <v>4.7</v>
      </c>
      <c r="H37" s="20">
        <f t="shared" si="1"/>
        <v>4.7</v>
      </c>
      <c r="I37" s="33" t="s">
        <v>127</v>
      </c>
      <c r="J37" s="41" t="s">
        <v>156</v>
      </c>
      <c r="K37" s="86" t="s">
        <v>182</v>
      </c>
    </row>
    <row r="38" spans="1:11" ht="13.5" customHeight="1" thickBot="1">
      <c r="A38" s="497"/>
      <c r="B38" s="498"/>
      <c r="C38" s="84" t="str">
        <f>VLOOKUP($D$2:$D$171,가상화배치내역!$A$2:$B$335,2,FALSE)</f>
        <v>pkvex1003</v>
      </c>
      <c r="D38" s="84" t="s">
        <v>649</v>
      </c>
      <c r="E38" s="33" t="s">
        <v>155</v>
      </c>
      <c r="F38" s="32">
        <v>1</v>
      </c>
      <c r="G38" s="31">
        <v>9</v>
      </c>
      <c r="H38" s="20">
        <f t="shared" si="1"/>
        <v>9</v>
      </c>
      <c r="I38" s="33" t="s">
        <v>155</v>
      </c>
      <c r="J38" s="41" t="s">
        <v>154</v>
      </c>
      <c r="K38" s="86" t="s">
        <v>182</v>
      </c>
    </row>
    <row r="39" spans="1:11" ht="14.25" thickBot="1">
      <c r="A39" s="497"/>
      <c r="B39" s="498"/>
      <c r="C39" s="81" t="s">
        <v>207</v>
      </c>
      <c r="D39" s="84" t="s">
        <v>649</v>
      </c>
      <c r="E39" s="33" t="s">
        <v>121</v>
      </c>
      <c r="F39" s="32">
        <v>1</v>
      </c>
      <c r="G39" s="31">
        <v>10.199999999999999</v>
      </c>
      <c r="H39" s="20">
        <f t="shared" si="1"/>
        <v>10.199999999999999</v>
      </c>
      <c r="I39" s="33" t="s">
        <v>118</v>
      </c>
      <c r="J39" s="41" t="s">
        <v>153</v>
      </c>
      <c r="K39" s="86" t="s">
        <v>182</v>
      </c>
    </row>
    <row r="40" spans="1:11" ht="13.5" customHeight="1" thickBot="1">
      <c r="A40" s="497"/>
      <c r="B40" s="498"/>
      <c r="C40" s="84" t="str">
        <f>VLOOKUP($D$2:$D$171,가상화배치내역!$A$2:$B$335,2,FALSE)</f>
        <v>pkvex1013</v>
      </c>
      <c r="D40" s="84" t="s">
        <v>650</v>
      </c>
      <c r="E40" s="33" t="s">
        <v>155</v>
      </c>
      <c r="F40" s="32">
        <v>1</v>
      </c>
      <c r="G40" s="31">
        <v>9</v>
      </c>
      <c r="H40" s="20">
        <f t="shared" si="1"/>
        <v>9</v>
      </c>
      <c r="I40" s="33" t="s">
        <v>155</v>
      </c>
      <c r="J40" s="41" t="s">
        <v>154</v>
      </c>
      <c r="K40" s="86" t="s">
        <v>182</v>
      </c>
    </row>
    <row r="41" spans="1:11" ht="14.25" thickBot="1">
      <c r="A41" s="497"/>
      <c r="B41" s="498"/>
      <c r="C41" s="81" t="s">
        <v>236</v>
      </c>
      <c r="D41" s="84" t="s">
        <v>650</v>
      </c>
      <c r="E41" s="33" t="s">
        <v>121</v>
      </c>
      <c r="F41" s="32">
        <v>1</v>
      </c>
      <c r="G41" s="31">
        <v>10.199999999999999</v>
      </c>
      <c r="H41" s="20">
        <f t="shared" si="1"/>
        <v>10.199999999999999</v>
      </c>
      <c r="I41" s="33" t="s">
        <v>118</v>
      </c>
      <c r="J41" s="41" t="s">
        <v>153</v>
      </c>
      <c r="K41" s="86" t="s">
        <v>182</v>
      </c>
    </row>
    <row r="42" spans="1:11" ht="14.25" thickBot="1">
      <c r="A42" s="497"/>
      <c r="B42" s="498"/>
      <c r="C42" s="81" t="e">
        <f>VLOOKUP($D$2:$D$171,가상화배치내역!$A$2:$B$335,2,FALSE)</f>
        <v>#N/A</v>
      </c>
      <c r="D42" s="33" t="s">
        <v>152</v>
      </c>
      <c r="E42" s="32" t="s">
        <v>8</v>
      </c>
      <c r="F42" s="38">
        <v>1</v>
      </c>
      <c r="G42" s="37">
        <v>1.5</v>
      </c>
      <c r="H42" s="20">
        <f t="shared" si="1"/>
        <v>1.5</v>
      </c>
      <c r="I42" s="32" t="s">
        <v>8</v>
      </c>
      <c r="J42" s="38" t="s">
        <v>151</v>
      </c>
      <c r="K42" s="86" t="s">
        <v>182</v>
      </c>
    </row>
    <row r="43" spans="1:11" ht="13.5" customHeight="1" thickBot="1">
      <c r="A43" s="497" t="s">
        <v>150</v>
      </c>
      <c r="B43" s="498" t="s">
        <v>149</v>
      </c>
      <c r="C43" s="81" t="str">
        <f>VLOOKUP($D$2:$D$171,가상화배치내역!$A$2:$B$335,2,FALSE)</f>
        <v>pkvex1005</v>
      </c>
      <c r="D43" s="43" t="s">
        <v>651</v>
      </c>
      <c r="E43" s="32" t="s">
        <v>148</v>
      </c>
      <c r="F43" s="32">
        <v>1</v>
      </c>
      <c r="G43" s="39">
        <v>50</v>
      </c>
      <c r="H43" s="20">
        <f t="shared" si="1"/>
        <v>50</v>
      </c>
      <c r="I43" s="32" t="s">
        <v>147</v>
      </c>
      <c r="J43" s="45">
        <v>6.2499999999999995E-3</v>
      </c>
      <c r="K43" s="86" t="s">
        <v>182</v>
      </c>
    </row>
    <row r="44" spans="1:11" ht="14.25" thickBot="1">
      <c r="A44" s="497"/>
      <c r="B44" s="498"/>
      <c r="C44" s="81" t="str">
        <f>VLOOKUP($D$2:$D$171,가상화배치내역!$A$2:$B$335,2,FALSE)</f>
        <v>pkvex1009</v>
      </c>
      <c r="D44" s="43" t="s">
        <v>652</v>
      </c>
      <c r="E44" s="32" t="s">
        <v>146</v>
      </c>
      <c r="F44" s="32">
        <v>1</v>
      </c>
      <c r="G44" s="39">
        <v>50</v>
      </c>
      <c r="H44" s="20">
        <f t="shared" si="1"/>
        <v>50</v>
      </c>
      <c r="I44" s="32" t="s">
        <v>145</v>
      </c>
      <c r="J44" s="30" t="s">
        <v>144</v>
      </c>
      <c r="K44" s="86" t="s">
        <v>182</v>
      </c>
    </row>
    <row r="45" spans="1:11" ht="13.5" customHeight="1" thickBot="1">
      <c r="A45" s="497"/>
      <c r="B45" s="498"/>
      <c r="C45" s="84" t="str">
        <f>VLOOKUP($D$2:$D$171,가상화배치내역!$A$2:$B$335,2,FALSE)</f>
        <v>pkvex1005</v>
      </c>
      <c r="D45" s="84" t="s">
        <v>651</v>
      </c>
      <c r="E45" s="32" t="s">
        <v>143</v>
      </c>
      <c r="F45" s="32">
        <v>1</v>
      </c>
      <c r="G45" s="39">
        <v>45</v>
      </c>
      <c r="H45" s="20">
        <f t="shared" si="1"/>
        <v>45</v>
      </c>
      <c r="I45" s="32" t="s">
        <v>142</v>
      </c>
      <c r="J45" s="30" t="s">
        <v>141</v>
      </c>
      <c r="K45" s="86" t="s">
        <v>182</v>
      </c>
    </row>
    <row r="46" spans="1:11" ht="14.25" thickBot="1">
      <c r="A46" s="497"/>
      <c r="B46" s="498"/>
      <c r="C46" s="85" t="s">
        <v>213</v>
      </c>
      <c r="D46" s="84" t="s">
        <v>651</v>
      </c>
      <c r="E46" s="32" t="s">
        <v>140</v>
      </c>
      <c r="F46" s="32">
        <v>1</v>
      </c>
      <c r="G46" s="39">
        <v>7</v>
      </c>
      <c r="H46" s="20">
        <f t="shared" si="1"/>
        <v>7</v>
      </c>
      <c r="I46" s="32" t="s">
        <v>139</v>
      </c>
      <c r="J46" s="30" t="s">
        <v>138</v>
      </c>
      <c r="K46" s="86" t="s">
        <v>182</v>
      </c>
    </row>
    <row r="47" spans="1:11" ht="14.25" thickBot="1">
      <c r="A47" s="497"/>
      <c r="B47" s="498"/>
      <c r="C47" s="85" t="s">
        <v>213</v>
      </c>
      <c r="D47" s="84" t="s">
        <v>651</v>
      </c>
      <c r="E47" s="32" t="s">
        <v>137</v>
      </c>
      <c r="F47" s="32">
        <v>1</v>
      </c>
      <c r="G47" s="39">
        <v>110</v>
      </c>
      <c r="H47" s="20">
        <f t="shared" si="1"/>
        <v>110</v>
      </c>
      <c r="I47" s="32" t="s">
        <v>136</v>
      </c>
      <c r="J47" s="30" t="s">
        <v>135</v>
      </c>
      <c r="K47" s="86" t="s">
        <v>182</v>
      </c>
    </row>
    <row r="48" spans="1:11" ht="14.25" thickBot="1">
      <c r="A48" s="497"/>
      <c r="B48" s="498"/>
      <c r="C48" s="85" t="s">
        <v>213</v>
      </c>
      <c r="D48" s="84" t="s">
        <v>651</v>
      </c>
      <c r="E48" s="32" t="s">
        <v>22</v>
      </c>
      <c r="F48" s="32">
        <v>1</v>
      </c>
      <c r="G48" s="37">
        <v>0.2</v>
      </c>
      <c r="H48" s="20">
        <f t="shared" si="1"/>
        <v>0.2</v>
      </c>
      <c r="I48" s="32" t="s">
        <v>22</v>
      </c>
      <c r="J48" s="30" t="s">
        <v>134</v>
      </c>
      <c r="K48" s="86" t="s">
        <v>182</v>
      </c>
    </row>
    <row r="49" spans="1:11" ht="14.25" thickBot="1">
      <c r="A49" s="497"/>
      <c r="B49" s="498"/>
      <c r="C49" s="85" t="s">
        <v>213</v>
      </c>
      <c r="D49" s="84" t="s">
        <v>651</v>
      </c>
      <c r="E49" s="32" t="s">
        <v>22</v>
      </c>
      <c r="F49" s="32">
        <v>1</v>
      </c>
      <c r="G49" s="37">
        <v>0.2</v>
      </c>
      <c r="H49" s="20">
        <f t="shared" si="1"/>
        <v>0.2</v>
      </c>
      <c r="I49" s="32" t="s">
        <v>22</v>
      </c>
      <c r="J49" s="30" t="s">
        <v>133</v>
      </c>
      <c r="K49" s="86" t="s">
        <v>182</v>
      </c>
    </row>
    <row r="50" spans="1:11" ht="14.25" thickBot="1">
      <c r="A50" s="497"/>
      <c r="B50" s="498"/>
      <c r="C50" s="85" t="s">
        <v>213</v>
      </c>
      <c r="D50" s="84" t="s">
        <v>651</v>
      </c>
      <c r="E50" s="32" t="s">
        <v>22</v>
      </c>
      <c r="F50" s="32">
        <v>1</v>
      </c>
      <c r="G50" s="37">
        <v>0.2</v>
      </c>
      <c r="H50" s="20">
        <f t="shared" si="1"/>
        <v>0.2</v>
      </c>
      <c r="I50" s="32" t="s">
        <v>22</v>
      </c>
      <c r="J50" s="30" t="s">
        <v>132</v>
      </c>
      <c r="K50" s="86" t="s">
        <v>182</v>
      </c>
    </row>
    <row r="51" spans="1:11" ht="13.5" customHeight="1" thickBot="1">
      <c r="A51" s="497"/>
      <c r="B51" s="498"/>
      <c r="C51" s="84" t="str">
        <f>VLOOKUP($D$2:$D$171,가상화배치내역!$A$2:$B$335,2,FALSE)</f>
        <v>pkvex1009</v>
      </c>
      <c r="D51" s="84" t="s">
        <v>652</v>
      </c>
      <c r="E51" s="32" t="s">
        <v>143</v>
      </c>
      <c r="F51" s="32">
        <v>1</v>
      </c>
      <c r="G51" s="39">
        <v>45</v>
      </c>
      <c r="H51" s="20">
        <f t="shared" si="1"/>
        <v>45</v>
      </c>
      <c r="I51" s="32" t="s">
        <v>142</v>
      </c>
      <c r="J51" s="30" t="s">
        <v>141</v>
      </c>
      <c r="K51" s="86" t="s">
        <v>182</v>
      </c>
    </row>
    <row r="52" spans="1:11" ht="14.25" thickBot="1">
      <c r="A52" s="497"/>
      <c r="B52" s="498"/>
      <c r="C52" s="85" t="s">
        <v>224</v>
      </c>
      <c r="D52" s="84" t="s">
        <v>652</v>
      </c>
      <c r="E52" s="32" t="s">
        <v>140</v>
      </c>
      <c r="F52" s="32">
        <v>1</v>
      </c>
      <c r="G52" s="39">
        <v>7</v>
      </c>
      <c r="H52" s="20">
        <f t="shared" si="1"/>
        <v>7</v>
      </c>
      <c r="I52" s="32" t="s">
        <v>139</v>
      </c>
      <c r="J52" s="30" t="s">
        <v>138</v>
      </c>
      <c r="K52" s="86" t="s">
        <v>182</v>
      </c>
    </row>
    <row r="53" spans="1:11" ht="14.25" thickBot="1">
      <c r="A53" s="497"/>
      <c r="B53" s="498"/>
      <c r="C53" s="85" t="s">
        <v>224</v>
      </c>
      <c r="D53" s="84" t="s">
        <v>652</v>
      </c>
      <c r="E53" s="32" t="s">
        <v>137</v>
      </c>
      <c r="F53" s="32">
        <v>1</v>
      </c>
      <c r="G53" s="39">
        <v>110</v>
      </c>
      <c r="H53" s="20">
        <f t="shared" si="1"/>
        <v>110</v>
      </c>
      <c r="I53" s="32" t="s">
        <v>136</v>
      </c>
      <c r="J53" s="30" t="s">
        <v>135</v>
      </c>
      <c r="K53" s="86" t="s">
        <v>182</v>
      </c>
    </row>
    <row r="54" spans="1:11" ht="14.25" thickBot="1">
      <c r="A54" s="497"/>
      <c r="B54" s="498"/>
      <c r="C54" s="85" t="s">
        <v>224</v>
      </c>
      <c r="D54" s="84" t="s">
        <v>652</v>
      </c>
      <c r="E54" s="32" t="s">
        <v>22</v>
      </c>
      <c r="F54" s="32">
        <v>1</v>
      </c>
      <c r="G54" s="37">
        <v>0.2</v>
      </c>
      <c r="H54" s="20">
        <f t="shared" si="1"/>
        <v>0.2</v>
      </c>
      <c r="I54" s="32" t="s">
        <v>22</v>
      </c>
      <c r="J54" s="30" t="s">
        <v>134</v>
      </c>
      <c r="K54" s="86" t="s">
        <v>182</v>
      </c>
    </row>
    <row r="55" spans="1:11" ht="14.25" thickBot="1">
      <c r="A55" s="497"/>
      <c r="B55" s="498"/>
      <c r="C55" s="85" t="s">
        <v>224</v>
      </c>
      <c r="D55" s="84" t="s">
        <v>652</v>
      </c>
      <c r="E55" s="32" t="s">
        <v>22</v>
      </c>
      <c r="F55" s="32">
        <v>1</v>
      </c>
      <c r="G55" s="37">
        <v>0.2</v>
      </c>
      <c r="H55" s="20">
        <f t="shared" si="1"/>
        <v>0.2</v>
      </c>
      <c r="I55" s="32" t="s">
        <v>22</v>
      </c>
      <c r="J55" s="30" t="s">
        <v>133</v>
      </c>
      <c r="K55" s="86" t="s">
        <v>182</v>
      </c>
    </row>
    <row r="56" spans="1:11" ht="14.25" thickBot="1">
      <c r="A56" s="497"/>
      <c r="B56" s="498"/>
      <c r="C56" s="85" t="s">
        <v>224</v>
      </c>
      <c r="D56" s="84" t="s">
        <v>652</v>
      </c>
      <c r="E56" s="32" t="s">
        <v>22</v>
      </c>
      <c r="F56" s="32">
        <v>1</v>
      </c>
      <c r="G56" s="37">
        <v>0.2</v>
      </c>
      <c r="H56" s="20">
        <f t="shared" si="1"/>
        <v>0.2</v>
      </c>
      <c r="I56" s="32" t="s">
        <v>22</v>
      </c>
      <c r="J56" s="30" t="s">
        <v>132</v>
      </c>
      <c r="K56" s="86" t="s">
        <v>182</v>
      </c>
    </row>
    <row r="57" spans="1:11" ht="14.25" thickBot="1">
      <c r="A57" s="497"/>
      <c r="B57" s="498"/>
      <c r="C57" s="81" t="str">
        <f>VLOOKUP($D$2:$D$171,가상화배치내역!$A$2:$B$335,2,FALSE)</f>
        <v>pkvex1005</v>
      </c>
      <c r="D57" s="43" t="s">
        <v>651</v>
      </c>
      <c r="E57" s="33" t="s">
        <v>131</v>
      </c>
      <c r="F57" s="32">
        <v>1</v>
      </c>
      <c r="G57" s="31">
        <v>4.7</v>
      </c>
      <c r="H57" s="20">
        <f t="shared" si="1"/>
        <v>4.7</v>
      </c>
      <c r="I57" s="33" t="s">
        <v>130</v>
      </c>
      <c r="J57" s="41" t="s">
        <v>129</v>
      </c>
      <c r="K57" s="86" t="s">
        <v>182</v>
      </c>
    </row>
    <row r="58" spans="1:11" ht="14.25" thickBot="1">
      <c r="A58" s="497"/>
      <c r="B58" s="498"/>
      <c r="C58" s="81" t="str">
        <f>VLOOKUP($D$2:$D$171,가상화배치내역!$A$2:$B$335,2,FALSE)</f>
        <v>pkvex1009</v>
      </c>
      <c r="D58" s="43" t="s">
        <v>225</v>
      </c>
      <c r="E58" s="33" t="s">
        <v>128</v>
      </c>
      <c r="F58" s="32">
        <v>1</v>
      </c>
      <c r="G58" s="31">
        <v>4.7</v>
      </c>
      <c r="H58" s="20">
        <f t="shared" si="1"/>
        <v>4.7</v>
      </c>
      <c r="I58" s="33" t="s">
        <v>127</v>
      </c>
      <c r="J58" s="42" t="s">
        <v>126</v>
      </c>
      <c r="K58" s="86" t="s">
        <v>182</v>
      </c>
    </row>
    <row r="59" spans="1:11" ht="13.5" customHeight="1" thickBot="1">
      <c r="A59" s="497"/>
      <c r="B59" s="498"/>
      <c r="C59" s="84" t="str">
        <f>VLOOKUP($D$2:$D$171,가상화배치내역!$A$2:$B$335,2,FALSE)</f>
        <v>pkvex1005</v>
      </c>
      <c r="D59" s="84" t="s">
        <v>651</v>
      </c>
      <c r="E59" s="33" t="s">
        <v>125</v>
      </c>
      <c r="F59" s="32">
        <v>1</v>
      </c>
      <c r="G59" s="31">
        <v>4.2</v>
      </c>
      <c r="H59" s="20">
        <f t="shared" si="1"/>
        <v>4.2</v>
      </c>
      <c r="I59" s="33" t="s">
        <v>124</v>
      </c>
      <c r="J59" s="42" t="s">
        <v>123</v>
      </c>
      <c r="K59" s="86" t="s">
        <v>182</v>
      </c>
    </row>
    <row r="60" spans="1:11" ht="14.25" thickBot="1">
      <c r="A60" s="497"/>
      <c r="B60" s="498"/>
      <c r="C60" s="85" t="s">
        <v>213</v>
      </c>
      <c r="D60" s="84" t="s">
        <v>651</v>
      </c>
      <c r="E60" s="33" t="s">
        <v>122</v>
      </c>
      <c r="F60" s="32">
        <v>1</v>
      </c>
      <c r="G60" s="31">
        <v>1</v>
      </c>
      <c r="H60" s="20">
        <f t="shared" si="1"/>
        <v>1</v>
      </c>
      <c r="I60" s="33" t="s">
        <v>121</v>
      </c>
      <c r="J60" s="42" t="s">
        <v>120</v>
      </c>
      <c r="K60" s="86" t="s">
        <v>182</v>
      </c>
    </row>
    <row r="61" spans="1:11" ht="14.25" thickBot="1">
      <c r="A61" s="497"/>
      <c r="B61" s="498"/>
      <c r="C61" s="85" t="s">
        <v>213</v>
      </c>
      <c r="D61" s="84" t="s">
        <v>651</v>
      </c>
      <c r="E61" s="33" t="s">
        <v>119</v>
      </c>
      <c r="F61" s="32">
        <v>1</v>
      </c>
      <c r="G61" s="31">
        <v>10.199999999999999</v>
      </c>
      <c r="H61" s="20">
        <f t="shared" si="1"/>
        <v>10.199999999999999</v>
      </c>
      <c r="I61" s="33" t="s">
        <v>118</v>
      </c>
      <c r="J61" s="42" t="s">
        <v>117</v>
      </c>
      <c r="K61" s="86" t="s">
        <v>182</v>
      </c>
    </row>
    <row r="62" spans="1:11" ht="13.5" customHeight="1" thickBot="1">
      <c r="A62" s="497"/>
      <c r="B62" s="498"/>
      <c r="C62" s="84" t="str">
        <f>VLOOKUP($D$2:$D$171,가상화배치내역!$A$2:$B$335,2,FALSE)</f>
        <v>pkvex1009</v>
      </c>
      <c r="D62" s="84" t="s">
        <v>652</v>
      </c>
      <c r="E62" s="33" t="s">
        <v>125</v>
      </c>
      <c r="F62" s="32">
        <v>1</v>
      </c>
      <c r="G62" s="31">
        <v>4.2</v>
      </c>
      <c r="H62" s="20">
        <f t="shared" si="1"/>
        <v>4.2</v>
      </c>
      <c r="I62" s="33" t="s">
        <v>124</v>
      </c>
      <c r="J62" s="42" t="s">
        <v>123</v>
      </c>
      <c r="K62" s="86" t="s">
        <v>182</v>
      </c>
    </row>
    <row r="63" spans="1:11" ht="14.25" thickBot="1">
      <c r="A63" s="497"/>
      <c r="B63" s="498"/>
      <c r="C63" s="85" t="s">
        <v>224</v>
      </c>
      <c r="D63" s="84" t="s">
        <v>652</v>
      </c>
      <c r="E63" s="33" t="s">
        <v>122</v>
      </c>
      <c r="F63" s="32">
        <v>1</v>
      </c>
      <c r="G63" s="31">
        <v>1</v>
      </c>
      <c r="H63" s="20">
        <f t="shared" si="1"/>
        <v>1</v>
      </c>
      <c r="I63" s="33" t="s">
        <v>121</v>
      </c>
      <c r="J63" s="42" t="s">
        <v>120</v>
      </c>
      <c r="K63" s="86" t="s">
        <v>182</v>
      </c>
    </row>
    <row r="64" spans="1:11" ht="14.25" thickBot="1">
      <c r="A64" s="497"/>
      <c r="B64" s="498"/>
      <c r="C64" s="85" t="s">
        <v>224</v>
      </c>
      <c r="D64" s="84" t="s">
        <v>652</v>
      </c>
      <c r="E64" s="33" t="s">
        <v>119</v>
      </c>
      <c r="F64" s="32">
        <v>1</v>
      </c>
      <c r="G64" s="31">
        <v>10.199999999999999</v>
      </c>
      <c r="H64" s="20">
        <f t="shared" si="1"/>
        <v>10.199999999999999</v>
      </c>
      <c r="I64" s="33" t="s">
        <v>118</v>
      </c>
      <c r="J64" s="42" t="s">
        <v>117</v>
      </c>
      <c r="K64" s="86" t="s">
        <v>182</v>
      </c>
    </row>
    <row r="65" spans="1:11" ht="14.25" thickBot="1">
      <c r="A65" s="497"/>
      <c r="B65" s="498"/>
      <c r="C65" s="81" t="e">
        <f>VLOOKUP($D$2:$D$171,가상화배치내역!$A$2:$B$335,2,FALSE)</f>
        <v>#N/A</v>
      </c>
      <c r="D65" s="33" t="s">
        <v>116</v>
      </c>
      <c r="E65" s="32" t="s">
        <v>8</v>
      </c>
      <c r="F65" s="38">
        <v>1</v>
      </c>
      <c r="G65" s="37">
        <v>1.5</v>
      </c>
      <c r="H65" s="20">
        <f t="shared" si="1"/>
        <v>1.5</v>
      </c>
      <c r="I65" s="32" t="s">
        <v>8</v>
      </c>
      <c r="J65" s="38" t="s">
        <v>115</v>
      </c>
      <c r="K65" s="86" t="s">
        <v>182</v>
      </c>
    </row>
    <row r="66" spans="1:11" ht="13.5" customHeight="1" thickBot="1">
      <c r="A66" s="497" t="s">
        <v>114</v>
      </c>
      <c r="B66" s="498" t="s">
        <v>113</v>
      </c>
      <c r="C66" s="81" t="str">
        <f>VLOOKUP($D$2:$D$171,가상화배치내역!$A$2:$B$335,2,FALSE)</f>
        <v>pkvex1004</v>
      </c>
      <c r="D66" s="43" t="s">
        <v>653</v>
      </c>
      <c r="E66" s="32" t="s">
        <v>87</v>
      </c>
      <c r="F66" s="32">
        <v>1</v>
      </c>
      <c r="G66" s="39">
        <v>50</v>
      </c>
      <c r="H66" s="20">
        <f t="shared" ref="H66:H97" si="2">F66*G66</f>
        <v>50</v>
      </c>
      <c r="I66" s="32" t="s">
        <v>87</v>
      </c>
      <c r="J66" s="30" t="s">
        <v>112</v>
      </c>
      <c r="K66" s="86" t="s">
        <v>182</v>
      </c>
    </row>
    <row r="67" spans="1:11" ht="14.25" thickBot="1">
      <c r="A67" s="497"/>
      <c r="B67" s="498"/>
      <c r="C67" s="81" t="str">
        <f>VLOOKUP($D$2:$D$171,가상화배치내역!$A$2:$B$335,2,FALSE)</f>
        <v>pkvex1008</v>
      </c>
      <c r="D67" s="43" t="s">
        <v>222</v>
      </c>
      <c r="E67" s="32" t="s">
        <v>85</v>
      </c>
      <c r="F67" s="32">
        <v>1</v>
      </c>
      <c r="G67" s="39">
        <v>50</v>
      </c>
      <c r="H67" s="20">
        <f t="shared" si="2"/>
        <v>50</v>
      </c>
      <c r="I67" s="32" t="s">
        <v>85</v>
      </c>
      <c r="J67" s="45">
        <v>6.9444444444444441E-3</v>
      </c>
      <c r="K67" s="86" t="s">
        <v>182</v>
      </c>
    </row>
    <row r="68" spans="1:11" ht="14.25" thickBot="1">
      <c r="A68" s="497"/>
      <c r="B68" s="498"/>
      <c r="C68" s="81" t="str">
        <f>VLOOKUP($D$2:$D$171,가상화배치내역!$A$2:$B$335,2,FALSE)</f>
        <v>pkvex1012</v>
      </c>
      <c r="D68" s="43" t="s">
        <v>234</v>
      </c>
      <c r="E68" s="32" t="s">
        <v>111</v>
      </c>
      <c r="F68" s="32">
        <v>1</v>
      </c>
      <c r="G68" s="39">
        <v>50</v>
      </c>
      <c r="H68" s="20">
        <f t="shared" si="2"/>
        <v>50</v>
      </c>
      <c r="I68" s="32" t="s">
        <v>111</v>
      </c>
      <c r="J68" s="45">
        <v>7.6388888888888886E-3</v>
      </c>
      <c r="K68" s="86" t="s">
        <v>182</v>
      </c>
    </row>
    <row r="69" spans="1:11" ht="13.5" customHeight="1" thickBot="1">
      <c r="A69" s="497"/>
      <c r="B69" s="498"/>
      <c r="C69" s="84" t="str">
        <f>VLOOKUP($D$2:$D$171,가상화배치내역!$A$2:$B$335,2,FALSE)</f>
        <v>pkvex1004</v>
      </c>
      <c r="D69" s="84" t="s">
        <v>653</v>
      </c>
      <c r="E69" s="32" t="s">
        <v>82</v>
      </c>
      <c r="F69" s="32">
        <v>1</v>
      </c>
      <c r="G69" s="39">
        <v>80</v>
      </c>
      <c r="H69" s="20">
        <f t="shared" si="2"/>
        <v>80</v>
      </c>
      <c r="I69" s="32" t="s">
        <v>82</v>
      </c>
      <c r="J69" s="45">
        <v>8.3333333333333332E-3</v>
      </c>
      <c r="K69" s="86" t="s">
        <v>182</v>
      </c>
    </row>
    <row r="70" spans="1:11" ht="14.25" thickBot="1">
      <c r="A70" s="497"/>
      <c r="B70" s="498"/>
      <c r="C70" s="85" t="s">
        <v>210</v>
      </c>
      <c r="D70" s="84" t="s">
        <v>653</v>
      </c>
      <c r="E70" s="32" t="s">
        <v>110</v>
      </c>
      <c r="F70" s="32">
        <v>1</v>
      </c>
      <c r="G70" s="39">
        <v>102</v>
      </c>
      <c r="H70" s="20">
        <f t="shared" si="2"/>
        <v>102</v>
      </c>
      <c r="I70" s="32" t="s">
        <v>110</v>
      </c>
      <c r="J70" s="45">
        <v>9.0277777777777787E-3</v>
      </c>
      <c r="K70" s="86" t="s">
        <v>182</v>
      </c>
    </row>
    <row r="71" spans="1:11" ht="14.25" thickBot="1">
      <c r="A71" s="497"/>
      <c r="B71" s="498"/>
      <c r="C71" s="85" t="s">
        <v>210</v>
      </c>
      <c r="D71" s="84" t="s">
        <v>653</v>
      </c>
      <c r="E71" s="32" t="s">
        <v>109</v>
      </c>
      <c r="F71" s="32">
        <v>1</v>
      </c>
      <c r="G71" s="39">
        <v>110</v>
      </c>
      <c r="H71" s="20">
        <f t="shared" si="2"/>
        <v>110</v>
      </c>
      <c r="I71" s="32" t="s">
        <v>109</v>
      </c>
      <c r="J71" s="45">
        <v>9.7222222222222224E-3</v>
      </c>
      <c r="K71" s="86" t="s">
        <v>182</v>
      </c>
    </row>
    <row r="72" spans="1:11" ht="14.25" thickBot="1">
      <c r="A72" s="497"/>
      <c r="B72" s="498"/>
      <c r="C72" s="85" t="s">
        <v>210</v>
      </c>
      <c r="D72" s="84" t="s">
        <v>653</v>
      </c>
      <c r="E72" s="32" t="s">
        <v>93</v>
      </c>
      <c r="F72" s="32">
        <v>1</v>
      </c>
      <c r="G72" s="37">
        <v>0.2</v>
      </c>
      <c r="H72" s="20">
        <f t="shared" si="2"/>
        <v>0.2</v>
      </c>
      <c r="I72" s="32" t="s">
        <v>93</v>
      </c>
      <c r="J72" s="45" t="s">
        <v>108</v>
      </c>
      <c r="K72" s="86" t="s">
        <v>182</v>
      </c>
    </row>
    <row r="73" spans="1:11" ht="14.25" thickBot="1">
      <c r="A73" s="497"/>
      <c r="B73" s="498"/>
      <c r="C73" s="85" t="s">
        <v>210</v>
      </c>
      <c r="D73" s="84" t="s">
        <v>653</v>
      </c>
      <c r="E73" s="32" t="s">
        <v>93</v>
      </c>
      <c r="F73" s="32">
        <v>1</v>
      </c>
      <c r="G73" s="37">
        <v>0.2</v>
      </c>
      <c r="H73" s="20">
        <f t="shared" si="2"/>
        <v>0.2</v>
      </c>
      <c r="I73" s="32" t="s">
        <v>93</v>
      </c>
      <c r="J73" s="45" t="s">
        <v>107</v>
      </c>
      <c r="K73" s="86" t="s">
        <v>182</v>
      </c>
    </row>
    <row r="74" spans="1:11" ht="13.5" customHeight="1" thickBot="1">
      <c r="A74" s="497"/>
      <c r="B74" s="498"/>
      <c r="C74" s="84" t="str">
        <f>VLOOKUP($D$2:$D$171,가상화배치내역!$A$2:$B$335,2,FALSE)</f>
        <v>pkvex1008</v>
      </c>
      <c r="D74" s="84" t="s">
        <v>662</v>
      </c>
      <c r="E74" s="32" t="s">
        <v>82</v>
      </c>
      <c r="F74" s="32">
        <v>1</v>
      </c>
      <c r="G74" s="39">
        <v>80</v>
      </c>
      <c r="H74" s="20">
        <f t="shared" si="2"/>
        <v>80</v>
      </c>
      <c r="I74" s="32" t="s">
        <v>82</v>
      </c>
      <c r="J74" s="45">
        <v>8.3333333333333332E-3</v>
      </c>
      <c r="K74" s="86" t="s">
        <v>182</v>
      </c>
    </row>
    <row r="75" spans="1:11" ht="14.25" thickBot="1">
      <c r="A75" s="497"/>
      <c r="B75" s="498"/>
      <c r="C75" s="85" t="s">
        <v>221</v>
      </c>
      <c r="D75" s="84" t="s">
        <v>662</v>
      </c>
      <c r="E75" s="32" t="s">
        <v>110</v>
      </c>
      <c r="F75" s="32">
        <v>1</v>
      </c>
      <c r="G75" s="39">
        <v>102</v>
      </c>
      <c r="H75" s="20">
        <f t="shared" si="2"/>
        <v>102</v>
      </c>
      <c r="I75" s="32" t="s">
        <v>110</v>
      </c>
      <c r="J75" s="45">
        <v>9.0277777777777787E-3</v>
      </c>
      <c r="K75" s="86" t="s">
        <v>182</v>
      </c>
    </row>
    <row r="76" spans="1:11" ht="14.25" thickBot="1">
      <c r="A76" s="497"/>
      <c r="B76" s="498"/>
      <c r="C76" s="85" t="s">
        <v>221</v>
      </c>
      <c r="D76" s="84" t="s">
        <v>662</v>
      </c>
      <c r="E76" s="32" t="s">
        <v>109</v>
      </c>
      <c r="F76" s="32">
        <v>1</v>
      </c>
      <c r="G76" s="39">
        <v>110</v>
      </c>
      <c r="H76" s="20">
        <f t="shared" si="2"/>
        <v>110</v>
      </c>
      <c r="I76" s="32" t="s">
        <v>109</v>
      </c>
      <c r="J76" s="45">
        <v>9.7222222222222224E-3</v>
      </c>
      <c r="K76" s="86" t="s">
        <v>182</v>
      </c>
    </row>
    <row r="77" spans="1:11" ht="14.25" thickBot="1">
      <c r="A77" s="497"/>
      <c r="B77" s="498"/>
      <c r="C77" s="85" t="s">
        <v>221</v>
      </c>
      <c r="D77" s="84" t="s">
        <v>662</v>
      </c>
      <c r="E77" s="32" t="s">
        <v>93</v>
      </c>
      <c r="F77" s="32">
        <v>1</v>
      </c>
      <c r="G77" s="37">
        <v>0.2</v>
      </c>
      <c r="H77" s="20">
        <f t="shared" si="2"/>
        <v>0.2</v>
      </c>
      <c r="I77" s="32" t="s">
        <v>93</v>
      </c>
      <c r="J77" s="45" t="s">
        <v>108</v>
      </c>
      <c r="K77" s="86" t="s">
        <v>182</v>
      </c>
    </row>
    <row r="78" spans="1:11" ht="14.25" thickBot="1">
      <c r="A78" s="497"/>
      <c r="B78" s="498"/>
      <c r="C78" s="85" t="s">
        <v>221</v>
      </c>
      <c r="D78" s="84" t="s">
        <v>662</v>
      </c>
      <c r="E78" s="32" t="s">
        <v>93</v>
      </c>
      <c r="F78" s="32">
        <v>1</v>
      </c>
      <c r="G78" s="37">
        <v>0.2</v>
      </c>
      <c r="H78" s="20">
        <f t="shared" si="2"/>
        <v>0.2</v>
      </c>
      <c r="I78" s="32" t="s">
        <v>93</v>
      </c>
      <c r="J78" s="45" t="s">
        <v>107</v>
      </c>
      <c r="K78" s="86" t="s">
        <v>182</v>
      </c>
    </row>
    <row r="79" spans="1:11" ht="13.5" customHeight="1" thickBot="1">
      <c r="A79" s="497"/>
      <c r="B79" s="498"/>
      <c r="C79" s="84" t="str">
        <f>VLOOKUP($D$2:$D$171,가상화배치내역!$A$2:$B$335,2,FALSE)</f>
        <v>pkvex1012</v>
      </c>
      <c r="D79" s="84" t="s">
        <v>654</v>
      </c>
      <c r="E79" s="32" t="s">
        <v>82</v>
      </c>
      <c r="F79" s="32">
        <v>1</v>
      </c>
      <c r="G79" s="39">
        <v>80</v>
      </c>
      <c r="H79" s="20">
        <f t="shared" si="2"/>
        <v>80</v>
      </c>
      <c r="I79" s="32" t="s">
        <v>82</v>
      </c>
      <c r="J79" s="45">
        <v>8.3333333333333332E-3</v>
      </c>
      <c r="K79" s="86" t="s">
        <v>182</v>
      </c>
    </row>
    <row r="80" spans="1:11" ht="14.25" thickBot="1">
      <c r="A80" s="497"/>
      <c r="B80" s="498"/>
      <c r="C80" s="85" t="s">
        <v>233</v>
      </c>
      <c r="D80" s="84" t="s">
        <v>654</v>
      </c>
      <c r="E80" s="32" t="s">
        <v>110</v>
      </c>
      <c r="F80" s="32">
        <v>1</v>
      </c>
      <c r="G80" s="39">
        <v>102</v>
      </c>
      <c r="H80" s="20">
        <f t="shared" si="2"/>
        <v>102</v>
      </c>
      <c r="I80" s="32" t="s">
        <v>110</v>
      </c>
      <c r="J80" s="45">
        <v>9.0277777777777787E-3</v>
      </c>
      <c r="K80" s="86" t="s">
        <v>182</v>
      </c>
    </row>
    <row r="81" spans="1:11" ht="14.25" thickBot="1">
      <c r="A81" s="497"/>
      <c r="B81" s="498"/>
      <c r="C81" s="85" t="s">
        <v>233</v>
      </c>
      <c r="D81" s="84" t="s">
        <v>654</v>
      </c>
      <c r="E81" s="32" t="s">
        <v>109</v>
      </c>
      <c r="F81" s="32">
        <v>1</v>
      </c>
      <c r="G81" s="39">
        <v>110</v>
      </c>
      <c r="H81" s="20">
        <f t="shared" si="2"/>
        <v>110</v>
      </c>
      <c r="I81" s="32" t="s">
        <v>109</v>
      </c>
      <c r="J81" s="45">
        <v>9.7222222222222224E-3</v>
      </c>
      <c r="K81" s="86" t="s">
        <v>182</v>
      </c>
    </row>
    <row r="82" spans="1:11" ht="14.25" thickBot="1">
      <c r="A82" s="497"/>
      <c r="B82" s="498"/>
      <c r="C82" s="85" t="s">
        <v>233</v>
      </c>
      <c r="D82" s="84" t="s">
        <v>654</v>
      </c>
      <c r="E82" s="32" t="s">
        <v>93</v>
      </c>
      <c r="F82" s="32">
        <v>1</v>
      </c>
      <c r="G82" s="37">
        <v>0.2</v>
      </c>
      <c r="H82" s="20">
        <f t="shared" si="2"/>
        <v>0.2</v>
      </c>
      <c r="I82" s="32" t="s">
        <v>93</v>
      </c>
      <c r="J82" s="45" t="s">
        <v>108</v>
      </c>
      <c r="K82" s="86" t="s">
        <v>182</v>
      </c>
    </row>
    <row r="83" spans="1:11" ht="14.25" thickBot="1">
      <c r="A83" s="497"/>
      <c r="B83" s="498"/>
      <c r="C83" s="85" t="s">
        <v>233</v>
      </c>
      <c r="D83" s="84" t="s">
        <v>654</v>
      </c>
      <c r="E83" s="32" t="s">
        <v>93</v>
      </c>
      <c r="F83" s="32">
        <v>1</v>
      </c>
      <c r="G83" s="37">
        <v>0.2</v>
      </c>
      <c r="H83" s="20">
        <f t="shared" si="2"/>
        <v>0.2</v>
      </c>
      <c r="I83" s="32" t="s">
        <v>93</v>
      </c>
      <c r="J83" s="45" t="s">
        <v>107</v>
      </c>
      <c r="K83" s="86" t="s">
        <v>182</v>
      </c>
    </row>
    <row r="84" spans="1:11" ht="14.25" thickBot="1">
      <c r="A84" s="497"/>
      <c r="B84" s="498"/>
      <c r="C84" s="81" t="str">
        <f>VLOOKUP($D$2:$D$171,가상화배치내역!$A$2:$B$335,2,FALSE)</f>
        <v>pkvex1004</v>
      </c>
      <c r="D84" s="43" t="s">
        <v>653</v>
      </c>
      <c r="E84" s="33" t="s">
        <v>61</v>
      </c>
      <c r="F84" s="32">
        <v>1</v>
      </c>
      <c r="G84" s="31">
        <v>4.7</v>
      </c>
      <c r="H84" s="20">
        <f t="shared" si="2"/>
        <v>4.7</v>
      </c>
      <c r="I84" s="33" t="s">
        <v>60</v>
      </c>
      <c r="J84" s="42" t="s">
        <v>106</v>
      </c>
      <c r="K84" s="86" t="s">
        <v>182</v>
      </c>
    </row>
    <row r="85" spans="1:11" ht="14.25" thickBot="1">
      <c r="A85" s="497"/>
      <c r="B85" s="498"/>
      <c r="C85" s="81" t="str">
        <f>VLOOKUP($D$2:$D$171,가상화배치내역!$A$2:$B$335,2,FALSE)</f>
        <v>pkvex1008</v>
      </c>
      <c r="D85" s="43" t="s">
        <v>222</v>
      </c>
      <c r="E85" s="33" t="s">
        <v>58</v>
      </c>
      <c r="F85" s="32">
        <v>1</v>
      </c>
      <c r="G85" s="31">
        <v>4.7</v>
      </c>
      <c r="H85" s="20">
        <f t="shared" si="2"/>
        <v>4.7</v>
      </c>
      <c r="I85" s="33" t="s">
        <v>57</v>
      </c>
      <c r="J85" s="41" t="s">
        <v>105</v>
      </c>
      <c r="K85" s="86" t="s">
        <v>182</v>
      </c>
    </row>
    <row r="86" spans="1:11" ht="14.25" thickBot="1">
      <c r="A86" s="497"/>
      <c r="B86" s="498"/>
      <c r="C86" s="81" t="str">
        <f>VLOOKUP($D$2:$D$171,가상화배치내역!$A$2:$B$335,2,FALSE)</f>
        <v>pkvex1012</v>
      </c>
      <c r="D86" s="43" t="s">
        <v>234</v>
      </c>
      <c r="E86" s="33" t="s">
        <v>104</v>
      </c>
      <c r="F86" s="32">
        <v>1</v>
      </c>
      <c r="G86" s="31">
        <v>4.7</v>
      </c>
      <c r="H86" s="20">
        <f t="shared" si="2"/>
        <v>4.7</v>
      </c>
      <c r="I86" s="33" t="s">
        <v>103</v>
      </c>
      <c r="J86" s="41" t="s">
        <v>102</v>
      </c>
      <c r="K86" s="86" t="s">
        <v>182</v>
      </c>
    </row>
    <row r="87" spans="1:11" ht="13.5" customHeight="1" thickBot="1">
      <c r="A87" s="497"/>
      <c r="B87" s="498"/>
      <c r="C87" s="84" t="str">
        <f>VLOOKUP($D$2:$D$171,가상화배치내역!$A$2:$B$335,2,FALSE)</f>
        <v>pkvex1004</v>
      </c>
      <c r="D87" s="84" t="s">
        <v>653</v>
      </c>
      <c r="E87" s="33" t="s">
        <v>101</v>
      </c>
      <c r="F87" s="32">
        <v>1</v>
      </c>
      <c r="G87" s="31">
        <v>9</v>
      </c>
      <c r="H87" s="20">
        <f t="shared" si="2"/>
        <v>9</v>
      </c>
      <c r="I87" s="33" t="s">
        <v>54</v>
      </c>
      <c r="J87" s="41" t="s">
        <v>100</v>
      </c>
      <c r="K87" s="86" t="s">
        <v>182</v>
      </c>
    </row>
    <row r="88" spans="1:11" ht="14.25" thickBot="1">
      <c r="A88" s="497"/>
      <c r="B88" s="498"/>
      <c r="C88" s="85" t="s">
        <v>210</v>
      </c>
      <c r="D88" s="84" t="s">
        <v>653</v>
      </c>
      <c r="E88" s="33" t="s">
        <v>99</v>
      </c>
      <c r="F88" s="32">
        <v>1</v>
      </c>
      <c r="G88" s="31">
        <v>11</v>
      </c>
      <c r="H88" s="20">
        <f t="shared" si="2"/>
        <v>11</v>
      </c>
      <c r="I88" s="33" t="s">
        <v>98</v>
      </c>
      <c r="J88" s="41" t="s">
        <v>97</v>
      </c>
      <c r="K88" s="86" t="s">
        <v>182</v>
      </c>
    </row>
    <row r="89" spans="1:11" ht="14.25" thickBot="1">
      <c r="A89" s="497"/>
      <c r="B89" s="498"/>
      <c r="C89" s="85" t="s">
        <v>210</v>
      </c>
      <c r="D89" s="84" t="s">
        <v>653</v>
      </c>
      <c r="E89" s="33" t="s">
        <v>96</v>
      </c>
      <c r="F89" s="32">
        <v>1</v>
      </c>
      <c r="G89" s="31">
        <v>10.199999999999999</v>
      </c>
      <c r="H89" s="20">
        <f t="shared" si="2"/>
        <v>10.199999999999999</v>
      </c>
      <c r="I89" s="33" t="s">
        <v>95</v>
      </c>
      <c r="J89" s="41" t="s">
        <v>94</v>
      </c>
      <c r="K89" s="86" t="s">
        <v>182</v>
      </c>
    </row>
    <row r="90" spans="1:11" ht="14.25" thickBot="1">
      <c r="A90" s="497"/>
      <c r="B90" s="498"/>
      <c r="C90" s="85" t="s">
        <v>210</v>
      </c>
      <c r="D90" s="84" t="s">
        <v>653</v>
      </c>
      <c r="E90" s="32" t="s">
        <v>93</v>
      </c>
      <c r="F90" s="32">
        <v>1</v>
      </c>
      <c r="G90" s="37">
        <v>0.2</v>
      </c>
      <c r="H90" s="20">
        <f t="shared" si="2"/>
        <v>0.2</v>
      </c>
      <c r="I90" s="32" t="s">
        <v>93</v>
      </c>
      <c r="J90" s="45" t="s">
        <v>92</v>
      </c>
      <c r="K90" s="86" t="s">
        <v>182</v>
      </c>
    </row>
    <row r="91" spans="1:11" ht="13.5" customHeight="1" thickBot="1">
      <c r="A91" s="497"/>
      <c r="B91" s="498"/>
      <c r="C91" s="84" t="str">
        <f>VLOOKUP($D$2:$D$171,가상화배치내역!$A$2:$B$335,2,FALSE)</f>
        <v>pkvex1008</v>
      </c>
      <c r="D91" s="84" t="s">
        <v>662</v>
      </c>
      <c r="E91" s="33" t="s">
        <v>101</v>
      </c>
      <c r="F91" s="32">
        <v>1</v>
      </c>
      <c r="G91" s="31">
        <v>9</v>
      </c>
      <c r="H91" s="20">
        <f t="shared" si="2"/>
        <v>9</v>
      </c>
      <c r="I91" s="33" t="s">
        <v>54</v>
      </c>
      <c r="J91" s="41" t="s">
        <v>100</v>
      </c>
      <c r="K91" s="86" t="s">
        <v>182</v>
      </c>
    </row>
    <row r="92" spans="1:11" ht="14.25" thickBot="1">
      <c r="A92" s="497"/>
      <c r="B92" s="498"/>
      <c r="C92" s="85" t="s">
        <v>221</v>
      </c>
      <c r="D92" s="84" t="s">
        <v>662</v>
      </c>
      <c r="E92" s="33" t="s">
        <v>99</v>
      </c>
      <c r="F92" s="32">
        <v>1</v>
      </c>
      <c r="G92" s="31">
        <v>11</v>
      </c>
      <c r="H92" s="20">
        <f t="shared" si="2"/>
        <v>11</v>
      </c>
      <c r="I92" s="33" t="s">
        <v>98</v>
      </c>
      <c r="J92" s="41" t="s">
        <v>97</v>
      </c>
      <c r="K92" s="86" t="s">
        <v>182</v>
      </c>
    </row>
    <row r="93" spans="1:11" ht="14.25" thickBot="1">
      <c r="A93" s="497"/>
      <c r="B93" s="498"/>
      <c r="C93" s="85" t="s">
        <v>221</v>
      </c>
      <c r="D93" s="84" t="s">
        <v>662</v>
      </c>
      <c r="E93" s="33" t="s">
        <v>96</v>
      </c>
      <c r="F93" s="32">
        <v>1</v>
      </c>
      <c r="G93" s="31">
        <v>10.199999999999999</v>
      </c>
      <c r="H93" s="20">
        <f t="shared" si="2"/>
        <v>10.199999999999999</v>
      </c>
      <c r="I93" s="33" t="s">
        <v>95</v>
      </c>
      <c r="J93" s="41" t="s">
        <v>94</v>
      </c>
      <c r="K93" s="86" t="s">
        <v>182</v>
      </c>
    </row>
    <row r="94" spans="1:11" ht="14.25" thickBot="1">
      <c r="A94" s="497"/>
      <c r="B94" s="498"/>
      <c r="C94" s="85" t="s">
        <v>221</v>
      </c>
      <c r="D94" s="84" t="s">
        <v>662</v>
      </c>
      <c r="E94" s="32" t="s">
        <v>93</v>
      </c>
      <c r="F94" s="32">
        <v>1</v>
      </c>
      <c r="G94" s="37">
        <v>0.2</v>
      </c>
      <c r="H94" s="20">
        <f t="shared" si="2"/>
        <v>0.2</v>
      </c>
      <c r="I94" s="32" t="s">
        <v>93</v>
      </c>
      <c r="J94" s="45" t="s">
        <v>92</v>
      </c>
      <c r="K94" s="86" t="s">
        <v>182</v>
      </c>
    </row>
    <row r="95" spans="1:11" ht="13.5" customHeight="1" thickBot="1">
      <c r="A95" s="497"/>
      <c r="B95" s="498"/>
      <c r="C95" s="84" t="str">
        <f>VLOOKUP($D$2:$D$171,가상화배치내역!$A$2:$B$335,2,FALSE)</f>
        <v>pkvex1012</v>
      </c>
      <c r="D95" s="84" t="s">
        <v>654</v>
      </c>
      <c r="E95" s="33" t="s">
        <v>101</v>
      </c>
      <c r="F95" s="32">
        <v>1</v>
      </c>
      <c r="G95" s="31">
        <v>9</v>
      </c>
      <c r="H95" s="20">
        <f t="shared" si="2"/>
        <v>9</v>
      </c>
      <c r="I95" s="33" t="s">
        <v>54</v>
      </c>
      <c r="J95" s="41" t="s">
        <v>100</v>
      </c>
      <c r="K95" s="86" t="s">
        <v>182</v>
      </c>
    </row>
    <row r="96" spans="1:11" ht="14.25" thickBot="1">
      <c r="A96" s="497"/>
      <c r="B96" s="498"/>
      <c r="C96" s="85" t="s">
        <v>233</v>
      </c>
      <c r="D96" s="84" t="s">
        <v>654</v>
      </c>
      <c r="E96" s="33" t="s">
        <v>99</v>
      </c>
      <c r="F96" s="32">
        <v>1</v>
      </c>
      <c r="G96" s="31">
        <v>11</v>
      </c>
      <c r="H96" s="20">
        <f t="shared" si="2"/>
        <v>11</v>
      </c>
      <c r="I96" s="33" t="s">
        <v>98</v>
      </c>
      <c r="J96" s="41" t="s">
        <v>97</v>
      </c>
      <c r="K96" s="86" t="s">
        <v>182</v>
      </c>
    </row>
    <row r="97" spans="1:11" ht="14.25" thickBot="1">
      <c r="A97" s="497"/>
      <c r="B97" s="498"/>
      <c r="C97" s="85" t="s">
        <v>233</v>
      </c>
      <c r="D97" s="84" t="s">
        <v>654</v>
      </c>
      <c r="E97" s="33" t="s">
        <v>96</v>
      </c>
      <c r="F97" s="32">
        <v>1</v>
      </c>
      <c r="G97" s="31">
        <v>10.199999999999999</v>
      </c>
      <c r="H97" s="20">
        <f t="shared" si="2"/>
        <v>10.199999999999999</v>
      </c>
      <c r="I97" s="33" t="s">
        <v>95</v>
      </c>
      <c r="J97" s="41" t="s">
        <v>94</v>
      </c>
      <c r="K97" s="86" t="s">
        <v>182</v>
      </c>
    </row>
    <row r="98" spans="1:11" ht="14.25" thickBot="1">
      <c r="A98" s="497"/>
      <c r="B98" s="498"/>
      <c r="C98" s="85" t="s">
        <v>233</v>
      </c>
      <c r="D98" s="84" t="s">
        <v>654</v>
      </c>
      <c r="E98" s="32" t="s">
        <v>93</v>
      </c>
      <c r="F98" s="32">
        <v>1</v>
      </c>
      <c r="G98" s="37">
        <v>0.2</v>
      </c>
      <c r="H98" s="20">
        <f t="shared" ref="H98:H129" si="3">F98*G98</f>
        <v>0.2</v>
      </c>
      <c r="I98" s="32" t="s">
        <v>93</v>
      </c>
      <c r="J98" s="45" t="s">
        <v>92</v>
      </c>
      <c r="K98" s="86" t="s">
        <v>182</v>
      </c>
    </row>
    <row r="99" spans="1:11" ht="14.25" thickBot="1">
      <c r="A99" s="497"/>
      <c r="B99" s="498"/>
      <c r="C99" s="81" t="e">
        <f>VLOOKUP($D$2:$D$171,가상화배치내역!$A$2:$B$335,2,FALSE)</f>
        <v>#N/A</v>
      </c>
      <c r="D99" s="33" t="s">
        <v>91</v>
      </c>
      <c r="E99" s="32" t="s">
        <v>8</v>
      </c>
      <c r="F99" s="38">
        <v>1</v>
      </c>
      <c r="G99" s="37">
        <v>1.5</v>
      </c>
      <c r="H99" s="20">
        <f t="shared" si="3"/>
        <v>1.5</v>
      </c>
      <c r="I99" s="32" t="s">
        <v>8</v>
      </c>
      <c r="J99" s="38" t="s">
        <v>90</v>
      </c>
      <c r="K99" s="86" t="s">
        <v>182</v>
      </c>
    </row>
    <row r="100" spans="1:11" ht="13.5" customHeight="1" thickBot="1">
      <c r="A100" s="497" t="s">
        <v>89</v>
      </c>
      <c r="B100" s="498" t="s">
        <v>88</v>
      </c>
      <c r="C100" s="81" t="str">
        <f>VLOOKUP($D$2:$D$171,가상화배치내역!$A$2:$B$335,2,FALSE)</f>
        <v>pkvex1007</v>
      </c>
      <c r="D100" s="43" t="s">
        <v>656</v>
      </c>
      <c r="E100" s="32" t="s">
        <v>87</v>
      </c>
      <c r="F100" s="32">
        <v>1</v>
      </c>
      <c r="G100" s="39">
        <v>22</v>
      </c>
      <c r="H100" s="20">
        <f t="shared" si="3"/>
        <v>22</v>
      </c>
      <c r="I100" s="32" t="s">
        <v>87</v>
      </c>
      <c r="J100" s="36" t="s">
        <v>86</v>
      </c>
      <c r="K100" s="86" t="s">
        <v>182</v>
      </c>
    </row>
    <row r="101" spans="1:11" ht="14.25" thickBot="1">
      <c r="A101" s="497"/>
      <c r="B101" s="498"/>
      <c r="C101" s="81" t="str">
        <f>VLOOKUP($D$2:$D$171,가상화배치내역!$A$2:$B$335,2,FALSE)</f>
        <v>pkvex1011</v>
      </c>
      <c r="D101" s="43" t="s">
        <v>231</v>
      </c>
      <c r="E101" s="32" t="s">
        <v>85</v>
      </c>
      <c r="F101" s="32">
        <v>1</v>
      </c>
      <c r="G101" s="39">
        <v>22</v>
      </c>
      <c r="H101" s="20">
        <f t="shared" si="3"/>
        <v>22</v>
      </c>
      <c r="I101" s="32" t="s">
        <v>85</v>
      </c>
      <c r="J101" s="36" t="s">
        <v>84</v>
      </c>
      <c r="K101" s="86" t="s">
        <v>182</v>
      </c>
    </row>
    <row r="102" spans="1:11" ht="13.5" customHeight="1" thickBot="1">
      <c r="A102" s="497"/>
      <c r="B102" s="498"/>
      <c r="C102" s="84" t="str">
        <f>VLOOKUP($D$2:$D$171,가상화배치내역!$A$2:$B$335,2,FALSE)</f>
        <v>pkvex1007</v>
      </c>
      <c r="D102" s="84" t="s">
        <v>656</v>
      </c>
      <c r="E102" s="32" t="s">
        <v>82</v>
      </c>
      <c r="F102" s="32">
        <v>1</v>
      </c>
      <c r="G102" s="39">
        <v>700</v>
      </c>
      <c r="H102" s="20">
        <f t="shared" si="3"/>
        <v>700</v>
      </c>
      <c r="I102" s="32" t="s">
        <v>82</v>
      </c>
      <c r="J102" s="29" t="s">
        <v>83</v>
      </c>
      <c r="K102" s="86" t="s">
        <v>182</v>
      </c>
    </row>
    <row r="103" spans="1:11" ht="14.25" thickBot="1">
      <c r="A103" s="497"/>
      <c r="B103" s="498"/>
      <c r="C103" s="85" t="s">
        <v>218</v>
      </c>
      <c r="D103" s="84" t="s">
        <v>656</v>
      </c>
      <c r="E103" s="32" t="s">
        <v>82</v>
      </c>
      <c r="F103" s="32">
        <v>1</v>
      </c>
      <c r="G103" s="39">
        <v>700</v>
      </c>
      <c r="H103" s="20">
        <f t="shared" si="3"/>
        <v>700</v>
      </c>
      <c r="I103" s="32" t="s">
        <v>82</v>
      </c>
      <c r="J103" s="29" t="s">
        <v>81</v>
      </c>
      <c r="K103" s="86" t="s">
        <v>182</v>
      </c>
    </row>
    <row r="104" spans="1:11" ht="14.25" thickBot="1">
      <c r="A104" s="497"/>
      <c r="B104" s="498"/>
      <c r="C104" s="85" t="s">
        <v>218</v>
      </c>
      <c r="D104" s="84" t="s">
        <v>656</v>
      </c>
      <c r="E104" s="32" t="s">
        <v>80</v>
      </c>
      <c r="F104" s="32">
        <v>1</v>
      </c>
      <c r="G104" s="39">
        <v>35</v>
      </c>
      <c r="H104" s="20">
        <f t="shared" si="3"/>
        <v>35</v>
      </c>
      <c r="I104" s="32" t="s">
        <v>80</v>
      </c>
      <c r="J104" s="29" t="s">
        <v>79</v>
      </c>
      <c r="K104" s="86" t="s">
        <v>182</v>
      </c>
    </row>
    <row r="105" spans="1:11" ht="14.25" thickBot="1">
      <c r="A105" s="497"/>
      <c r="B105" s="498"/>
      <c r="C105" s="85" t="s">
        <v>218</v>
      </c>
      <c r="D105" s="84" t="s">
        <v>656</v>
      </c>
      <c r="E105" s="32" t="s">
        <v>76</v>
      </c>
      <c r="F105" s="32">
        <v>1</v>
      </c>
      <c r="G105" s="39">
        <v>1000</v>
      </c>
      <c r="H105" s="20">
        <f t="shared" si="3"/>
        <v>1000</v>
      </c>
      <c r="I105" s="32" t="s">
        <v>76</v>
      </c>
      <c r="J105" s="29" t="s">
        <v>78</v>
      </c>
      <c r="K105" s="86" t="s">
        <v>182</v>
      </c>
    </row>
    <row r="106" spans="1:11" ht="14.25" thickBot="1">
      <c r="A106" s="497"/>
      <c r="B106" s="498"/>
      <c r="C106" s="85" t="s">
        <v>218</v>
      </c>
      <c r="D106" s="84" t="s">
        <v>656</v>
      </c>
      <c r="E106" s="32" t="s">
        <v>76</v>
      </c>
      <c r="F106" s="32">
        <v>1</v>
      </c>
      <c r="G106" s="39">
        <v>1000</v>
      </c>
      <c r="H106" s="20">
        <f t="shared" si="3"/>
        <v>1000</v>
      </c>
      <c r="I106" s="32" t="s">
        <v>76</v>
      </c>
      <c r="J106" s="29" t="s">
        <v>77</v>
      </c>
      <c r="K106" s="86" t="s">
        <v>182</v>
      </c>
    </row>
    <row r="107" spans="1:11" ht="14.25" thickBot="1">
      <c r="A107" s="497"/>
      <c r="B107" s="498"/>
      <c r="C107" s="85" t="s">
        <v>218</v>
      </c>
      <c r="D107" s="84" t="s">
        <v>656</v>
      </c>
      <c r="E107" s="32" t="s">
        <v>76</v>
      </c>
      <c r="F107" s="32">
        <v>1</v>
      </c>
      <c r="G107" s="39">
        <v>1000</v>
      </c>
      <c r="H107" s="20">
        <f t="shared" si="3"/>
        <v>1000</v>
      </c>
      <c r="I107" s="32" t="s">
        <v>76</v>
      </c>
      <c r="J107" s="29" t="s">
        <v>75</v>
      </c>
      <c r="K107" s="86" t="s">
        <v>182</v>
      </c>
    </row>
    <row r="108" spans="1:11" ht="14.25" thickBot="1">
      <c r="A108" s="497"/>
      <c r="B108" s="498"/>
      <c r="C108" s="85" t="s">
        <v>218</v>
      </c>
      <c r="D108" s="84" t="s">
        <v>656</v>
      </c>
      <c r="E108" s="32" t="s">
        <v>71</v>
      </c>
      <c r="F108" s="32">
        <v>1</v>
      </c>
      <c r="G108" s="39">
        <v>400</v>
      </c>
      <c r="H108" s="20">
        <f t="shared" si="3"/>
        <v>400</v>
      </c>
      <c r="I108" s="32" t="s">
        <v>71</v>
      </c>
      <c r="J108" s="29" t="s">
        <v>74</v>
      </c>
      <c r="K108" s="86" t="s">
        <v>182</v>
      </c>
    </row>
    <row r="109" spans="1:11" ht="14.25" thickBot="1">
      <c r="A109" s="497"/>
      <c r="B109" s="498"/>
      <c r="C109" s="85" t="s">
        <v>218</v>
      </c>
      <c r="D109" s="84" t="s">
        <v>656</v>
      </c>
      <c r="E109" s="32" t="s">
        <v>71</v>
      </c>
      <c r="F109" s="32">
        <v>1</v>
      </c>
      <c r="G109" s="39">
        <v>400</v>
      </c>
      <c r="H109" s="20">
        <f t="shared" si="3"/>
        <v>400</v>
      </c>
      <c r="I109" s="32" t="s">
        <v>71</v>
      </c>
      <c r="J109" s="29" t="s">
        <v>73</v>
      </c>
      <c r="K109" s="86" t="s">
        <v>182</v>
      </c>
    </row>
    <row r="110" spans="1:11" ht="14.25" thickBot="1">
      <c r="A110" s="497"/>
      <c r="B110" s="498"/>
      <c r="C110" s="85" t="s">
        <v>218</v>
      </c>
      <c r="D110" s="84" t="s">
        <v>656</v>
      </c>
      <c r="E110" s="32" t="s">
        <v>71</v>
      </c>
      <c r="F110" s="32">
        <v>1</v>
      </c>
      <c r="G110" s="39">
        <v>400</v>
      </c>
      <c r="H110" s="20">
        <f t="shared" si="3"/>
        <v>400</v>
      </c>
      <c r="I110" s="32" t="s">
        <v>71</v>
      </c>
      <c r="J110" s="29" t="s">
        <v>72</v>
      </c>
      <c r="K110" s="86" t="s">
        <v>182</v>
      </c>
    </row>
    <row r="111" spans="1:11" ht="14.25" thickBot="1">
      <c r="A111" s="497"/>
      <c r="B111" s="498"/>
      <c r="C111" s="85" t="s">
        <v>218</v>
      </c>
      <c r="D111" s="84" t="s">
        <v>656</v>
      </c>
      <c r="E111" s="32" t="s">
        <v>71</v>
      </c>
      <c r="F111" s="32">
        <v>1</v>
      </c>
      <c r="G111" s="39">
        <v>400</v>
      </c>
      <c r="H111" s="20">
        <f t="shared" si="3"/>
        <v>400</v>
      </c>
      <c r="I111" s="32" t="s">
        <v>71</v>
      </c>
      <c r="J111" s="29" t="s">
        <v>70</v>
      </c>
      <c r="K111" s="86" t="s">
        <v>182</v>
      </c>
    </row>
    <row r="112" spans="1:11" ht="14.25" thickBot="1">
      <c r="A112" s="497"/>
      <c r="B112" s="498"/>
      <c r="C112" s="85" t="s">
        <v>218</v>
      </c>
      <c r="D112" s="84" t="s">
        <v>656</v>
      </c>
      <c r="E112" s="32" t="s">
        <v>22</v>
      </c>
      <c r="F112" s="32">
        <v>1</v>
      </c>
      <c r="G112" s="37">
        <v>0.2</v>
      </c>
      <c r="H112" s="20">
        <f t="shared" si="3"/>
        <v>0.2</v>
      </c>
      <c r="I112" s="32" t="s">
        <v>22</v>
      </c>
      <c r="J112" s="29" t="s">
        <v>69</v>
      </c>
      <c r="K112" s="86" t="s">
        <v>182</v>
      </c>
    </row>
    <row r="113" spans="1:11" ht="14.25" thickBot="1">
      <c r="A113" s="497"/>
      <c r="B113" s="498"/>
      <c r="C113" s="85" t="s">
        <v>218</v>
      </c>
      <c r="D113" s="84" t="s">
        <v>656</v>
      </c>
      <c r="E113" s="32" t="s">
        <v>22</v>
      </c>
      <c r="F113" s="32">
        <v>1</v>
      </c>
      <c r="G113" s="37">
        <v>0.2</v>
      </c>
      <c r="H113" s="20">
        <f t="shared" si="3"/>
        <v>0.2</v>
      </c>
      <c r="I113" s="32" t="s">
        <v>22</v>
      </c>
      <c r="J113" s="29" t="s">
        <v>68</v>
      </c>
      <c r="K113" s="86" t="s">
        <v>182</v>
      </c>
    </row>
    <row r="114" spans="1:11" ht="14.25" thickBot="1">
      <c r="A114" s="497"/>
      <c r="B114" s="498"/>
      <c r="C114" s="85" t="s">
        <v>218</v>
      </c>
      <c r="D114" s="84" t="s">
        <v>656</v>
      </c>
      <c r="E114" s="32" t="s">
        <v>22</v>
      </c>
      <c r="F114" s="32">
        <v>1</v>
      </c>
      <c r="G114" s="37">
        <v>0.2</v>
      </c>
      <c r="H114" s="20">
        <f t="shared" si="3"/>
        <v>0.2</v>
      </c>
      <c r="I114" s="32" t="s">
        <v>22</v>
      </c>
      <c r="J114" s="29" t="s">
        <v>67</v>
      </c>
      <c r="K114" s="86" t="s">
        <v>182</v>
      </c>
    </row>
    <row r="115" spans="1:11" ht="13.5" customHeight="1" thickBot="1">
      <c r="A115" s="497"/>
      <c r="B115" s="498"/>
      <c r="C115" s="84" t="str">
        <f>VLOOKUP($D$2:$D$171,가상화배치내역!$A$2:$B$335,2,FALSE)</f>
        <v>pkvex1011</v>
      </c>
      <c r="D115" s="84" t="s">
        <v>655</v>
      </c>
      <c r="E115" s="32" t="s">
        <v>82</v>
      </c>
      <c r="F115" s="32">
        <v>1</v>
      </c>
      <c r="G115" s="39">
        <v>700</v>
      </c>
      <c r="H115" s="20">
        <f t="shared" si="3"/>
        <v>700</v>
      </c>
      <c r="I115" s="32" t="s">
        <v>82</v>
      </c>
      <c r="J115" s="29" t="s">
        <v>83</v>
      </c>
      <c r="K115" s="86" t="s">
        <v>182</v>
      </c>
    </row>
    <row r="116" spans="1:11" ht="14.25" thickBot="1">
      <c r="A116" s="497"/>
      <c r="B116" s="498"/>
      <c r="C116" s="85" t="s">
        <v>230</v>
      </c>
      <c r="D116" s="84" t="s">
        <v>655</v>
      </c>
      <c r="E116" s="32" t="s">
        <v>82</v>
      </c>
      <c r="F116" s="32">
        <v>1</v>
      </c>
      <c r="G116" s="39">
        <v>700</v>
      </c>
      <c r="H116" s="20">
        <f t="shared" si="3"/>
        <v>700</v>
      </c>
      <c r="I116" s="32" t="s">
        <v>82</v>
      </c>
      <c r="J116" s="29" t="s">
        <v>81</v>
      </c>
      <c r="K116" s="86" t="s">
        <v>182</v>
      </c>
    </row>
    <row r="117" spans="1:11" ht="14.25" thickBot="1">
      <c r="A117" s="497"/>
      <c r="B117" s="498"/>
      <c r="C117" s="85" t="s">
        <v>230</v>
      </c>
      <c r="D117" s="84" t="s">
        <v>655</v>
      </c>
      <c r="E117" s="32" t="s">
        <v>80</v>
      </c>
      <c r="F117" s="32">
        <v>1</v>
      </c>
      <c r="G117" s="39">
        <v>35</v>
      </c>
      <c r="H117" s="20">
        <f t="shared" si="3"/>
        <v>35</v>
      </c>
      <c r="I117" s="32" t="s">
        <v>80</v>
      </c>
      <c r="J117" s="29" t="s">
        <v>79</v>
      </c>
      <c r="K117" s="86" t="s">
        <v>182</v>
      </c>
    </row>
    <row r="118" spans="1:11" ht="14.25" thickBot="1">
      <c r="A118" s="497"/>
      <c r="B118" s="498"/>
      <c r="C118" s="85" t="s">
        <v>230</v>
      </c>
      <c r="D118" s="84" t="s">
        <v>655</v>
      </c>
      <c r="E118" s="32" t="s">
        <v>76</v>
      </c>
      <c r="F118" s="32">
        <v>1</v>
      </c>
      <c r="G118" s="39">
        <v>1000</v>
      </c>
      <c r="H118" s="20">
        <f t="shared" si="3"/>
        <v>1000</v>
      </c>
      <c r="I118" s="32" t="s">
        <v>76</v>
      </c>
      <c r="J118" s="29" t="s">
        <v>78</v>
      </c>
      <c r="K118" s="86" t="s">
        <v>182</v>
      </c>
    </row>
    <row r="119" spans="1:11" ht="14.25" thickBot="1">
      <c r="A119" s="497"/>
      <c r="B119" s="498"/>
      <c r="C119" s="85" t="s">
        <v>230</v>
      </c>
      <c r="D119" s="84" t="s">
        <v>655</v>
      </c>
      <c r="E119" s="32" t="s">
        <v>76</v>
      </c>
      <c r="F119" s="32">
        <v>1</v>
      </c>
      <c r="G119" s="39">
        <v>1000</v>
      </c>
      <c r="H119" s="20">
        <f t="shared" si="3"/>
        <v>1000</v>
      </c>
      <c r="I119" s="32" t="s">
        <v>76</v>
      </c>
      <c r="J119" s="29" t="s">
        <v>77</v>
      </c>
      <c r="K119" s="86" t="s">
        <v>182</v>
      </c>
    </row>
    <row r="120" spans="1:11" ht="14.25" thickBot="1">
      <c r="A120" s="497"/>
      <c r="B120" s="498"/>
      <c r="C120" s="85" t="s">
        <v>230</v>
      </c>
      <c r="D120" s="84" t="s">
        <v>655</v>
      </c>
      <c r="E120" s="32" t="s">
        <v>76</v>
      </c>
      <c r="F120" s="32">
        <v>1</v>
      </c>
      <c r="G120" s="39">
        <v>1000</v>
      </c>
      <c r="H120" s="20">
        <f t="shared" si="3"/>
        <v>1000</v>
      </c>
      <c r="I120" s="32" t="s">
        <v>76</v>
      </c>
      <c r="J120" s="29" t="s">
        <v>75</v>
      </c>
      <c r="K120" s="86" t="s">
        <v>182</v>
      </c>
    </row>
    <row r="121" spans="1:11" ht="14.25" thickBot="1">
      <c r="A121" s="497"/>
      <c r="B121" s="498"/>
      <c r="C121" s="85" t="s">
        <v>230</v>
      </c>
      <c r="D121" s="84" t="s">
        <v>655</v>
      </c>
      <c r="E121" s="32" t="s">
        <v>71</v>
      </c>
      <c r="F121" s="32">
        <v>1</v>
      </c>
      <c r="G121" s="39">
        <v>400</v>
      </c>
      <c r="H121" s="20">
        <f t="shared" si="3"/>
        <v>400</v>
      </c>
      <c r="I121" s="32" t="s">
        <v>71</v>
      </c>
      <c r="J121" s="29" t="s">
        <v>74</v>
      </c>
      <c r="K121" s="86" t="s">
        <v>182</v>
      </c>
    </row>
    <row r="122" spans="1:11" ht="14.25" thickBot="1">
      <c r="A122" s="497"/>
      <c r="B122" s="498"/>
      <c r="C122" s="85" t="s">
        <v>230</v>
      </c>
      <c r="D122" s="84" t="s">
        <v>655</v>
      </c>
      <c r="E122" s="32" t="s">
        <v>71</v>
      </c>
      <c r="F122" s="32">
        <v>1</v>
      </c>
      <c r="G122" s="39">
        <v>400</v>
      </c>
      <c r="H122" s="20">
        <f t="shared" si="3"/>
        <v>400</v>
      </c>
      <c r="I122" s="32" t="s">
        <v>71</v>
      </c>
      <c r="J122" s="29" t="s">
        <v>73</v>
      </c>
      <c r="K122" s="86" t="s">
        <v>182</v>
      </c>
    </row>
    <row r="123" spans="1:11" ht="14.25" thickBot="1">
      <c r="A123" s="497"/>
      <c r="B123" s="498"/>
      <c r="C123" s="85" t="s">
        <v>230</v>
      </c>
      <c r="D123" s="84" t="s">
        <v>655</v>
      </c>
      <c r="E123" s="32" t="s">
        <v>71</v>
      </c>
      <c r="F123" s="32">
        <v>1</v>
      </c>
      <c r="G123" s="39">
        <v>400</v>
      </c>
      <c r="H123" s="20">
        <f t="shared" si="3"/>
        <v>400</v>
      </c>
      <c r="I123" s="32" t="s">
        <v>71</v>
      </c>
      <c r="J123" s="29" t="s">
        <v>72</v>
      </c>
      <c r="K123" s="86" t="s">
        <v>182</v>
      </c>
    </row>
    <row r="124" spans="1:11" ht="14.25" thickBot="1">
      <c r="A124" s="497"/>
      <c r="B124" s="498"/>
      <c r="C124" s="85" t="s">
        <v>230</v>
      </c>
      <c r="D124" s="84" t="s">
        <v>655</v>
      </c>
      <c r="E124" s="32" t="s">
        <v>71</v>
      </c>
      <c r="F124" s="32">
        <v>1</v>
      </c>
      <c r="G124" s="39">
        <v>400</v>
      </c>
      <c r="H124" s="20">
        <f t="shared" si="3"/>
        <v>400</v>
      </c>
      <c r="I124" s="32" t="s">
        <v>71</v>
      </c>
      <c r="J124" s="29" t="s">
        <v>70</v>
      </c>
      <c r="K124" s="86" t="s">
        <v>182</v>
      </c>
    </row>
    <row r="125" spans="1:11" ht="14.25" thickBot="1">
      <c r="A125" s="497"/>
      <c r="B125" s="498"/>
      <c r="C125" s="85" t="s">
        <v>230</v>
      </c>
      <c r="D125" s="84" t="s">
        <v>655</v>
      </c>
      <c r="E125" s="32" t="s">
        <v>22</v>
      </c>
      <c r="F125" s="32">
        <v>1</v>
      </c>
      <c r="G125" s="37">
        <v>0.2</v>
      </c>
      <c r="H125" s="20">
        <f t="shared" si="3"/>
        <v>0.2</v>
      </c>
      <c r="I125" s="32" t="s">
        <v>22</v>
      </c>
      <c r="J125" s="29" t="s">
        <v>69</v>
      </c>
      <c r="K125" s="86" t="s">
        <v>182</v>
      </c>
    </row>
    <row r="126" spans="1:11" ht="14.25" thickBot="1">
      <c r="A126" s="497"/>
      <c r="B126" s="498"/>
      <c r="C126" s="85" t="s">
        <v>230</v>
      </c>
      <c r="D126" s="84" t="s">
        <v>655</v>
      </c>
      <c r="E126" s="32" t="s">
        <v>22</v>
      </c>
      <c r="F126" s="32">
        <v>1</v>
      </c>
      <c r="G126" s="37">
        <v>0.2</v>
      </c>
      <c r="H126" s="20">
        <f t="shared" si="3"/>
        <v>0.2</v>
      </c>
      <c r="I126" s="32" t="s">
        <v>22</v>
      </c>
      <c r="J126" s="29" t="s">
        <v>68</v>
      </c>
      <c r="K126" s="86" t="s">
        <v>182</v>
      </c>
    </row>
    <row r="127" spans="1:11" ht="14.25" thickBot="1">
      <c r="A127" s="497"/>
      <c r="B127" s="498"/>
      <c r="C127" s="85" t="s">
        <v>230</v>
      </c>
      <c r="D127" s="84" t="s">
        <v>655</v>
      </c>
      <c r="E127" s="32" t="s">
        <v>22</v>
      </c>
      <c r="F127" s="32">
        <v>1</v>
      </c>
      <c r="G127" s="37">
        <v>0.2</v>
      </c>
      <c r="H127" s="20">
        <f t="shared" si="3"/>
        <v>0.2</v>
      </c>
      <c r="I127" s="32" t="s">
        <v>22</v>
      </c>
      <c r="J127" s="29" t="s">
        <v>67</v>
      </c>
      <c r="K127" s="86" t="s">
        <v>182</v>
      </c>
    </row>
    <row r="128" spans="1:11" ht="13.5" customHeight="1" thickBot="1">
      <c r="A128" s="497"/>
      <c r="B128" s="498"/>
      <c r="C128" s="84" t="str">
        <f>VLOOKUP($D$2:$D$171,가상화배치내역!$A$2:$B$335,2,FALSE)</f>
        <v>pkvex1007</v>
      </c>
      <c r="D128" s="84" t="s">
        <v>656</v>
      </c>
      <c r="E128" s="30" t="s">
        <v>66</v>
      </c>
      <c r="F128" s="32">
        <v>1</v>
      </c>
      <c r="G128" s="31">
        <v>20</v>
      </c>
      <c r="H128" s="20">
        <f t="shared" si="3"/>
        <v>20</v>
      </c>
      <c r="I128" s="30" t="s">
        <v>65</v>
      </c>
      <c r="J128" s="44" t="s">
        <v>64</v>
      </c>
      <c r="K128" s="86" t="s">
        <v>182</v>
      </c>
    </row>
    <row r="129" spans="1:11" ht="14.25" thickBot="1">
      <c r="A129" s="497"/>
      <c r="B129" s="498"/>
      <c r="C129" s="81" t="s">
        <v>218</v>
      </c>
      <c r="D129" s="84" t="s">
        <v>656</v>
      </c>
      <c r="E129" s="30" t="s">
        <v>63</v>
      </c>
      <c r="F129" s="32">
        <v>1</v>
      </c>
      <c r="G129" s="31">
        <v>20</v>
      </c>
      <c r="H129" s="20">
        <f t="shared" si="3"/>
        <v>20</v>
      </c>
      <c r="I129" s="30" t="s">
        <v>46</v>
      </c>
      <c r="J129" s="44" t="s">
        <v>62</v>
      </c>
      <c r="K129" s="86" t="s">
        <v>182</v>
      </c>
    </row>
    <row r="130" spans="1:11" ht="13.5" customHeight="1" thickBot="1">
      <c r="A130" s="497"/>
      <c r="B130" s="498"/>
      <c r="C130" s="84" t="str">
        <f>VLOOKUP($D$2:$D$171,가상화배치내역!$A$2:$B$335,2,FALSE)</f>
        <v>pkvex1011</v>
      </c>
      <c r="D130" s="84" t="s">
        <v>655</v>
      </c>
      <c r="E130" s="30" t="s">
        <v>66</v>
      </c>
      <c r="F130" s="32">
        <v>1</v>
      </c>
      <c r="G130" s="31">
        <v>20</v>
      </c>
      <c r="H130" s="20">
        <f t="shared" ref="H130:H161" si="4">F130*G130</f>
        <v>20</v>
      </c>
      <c r="I130" s="30" t="s">
        <v>65</v>
      </c>
      <c r="J130" s="44" t="s">
        <v>64</v>
      </c>
      <c r="K130" s="86" t="s">
        <v>182</v>
      </c>
    </row>
    <row r="131" spans="1:11" ht="14.25" thickBot="1">
      <c r="A131" s="497"/>
      <c r="B131" s="498"/>
      <c r="C131" s="81" t="s">
        <v>230</v>
      </c>
      <c r="D131" s="84" t="s">
        <v>655</v>
      </c>
      <c r="E131" s="30" t="s">
        <v>63</v>
      </c>
      <c r="F131" s="32">
        <v>1</v>
      </c>
      <c r="G131" s="31">
        <v>20</v>
      </c>
      <c r="H131" s="20">
        <f t="shared" si="4"/>
        <v>20</v>
      </c>
      <c r="I131" s="30" t="s">
        <v>46</v>
      </c>
      <c r="J131" s="44" t="s">
        <v>62</v>
      </c>
      <c r="K131" s="86" t="s">
        <v>182</v>
      </c>
    </row>
    <row r="132" spans="1:11" ht="14.25" thickBot="1">
      <c r="A132" s="497"/>
      <c r="B132" s="498"/>
      <c r="C132" s="81" t="str">
        <f>VLOOKUP($D$2:$D$171,가상화배치내역!$A$2:$B$335,2,FALSE)</f>
        <v>pkvex1007</v>
      </c>
      <c r="D132" s="43" t="s">
        <v>656</v>
      </c>
      <c r="E132" s="33" t="s">
        <v>61</v>
      </c>
      <c r="F132" s="32">
        <v>1</v>
      </c>
      <c r="G132" s="31">
        <v>2.2000000000000002</v>
      </c>
      <c r="H132" s="20">
        <f t="shared" si="4"/>
        <v>2.2000000000000002</v>
      </c>
      <c r="I132" s="33" t="s">
        <v>60</v>
      </c>
      <c r="J132" s="41" t="s">
        <v>59</v>
      </c>
      <c r="K132" s="86" t="s">
        <v>182</v>
      </c>
    </row>
    <row r="133" spans="1:11" ht="14.25" thickBot="1">
      <c r="A133" s="497"/>
      <c r="B133" s="498"/>
      <c r="C133" s="81" t="str">
        <f>VLOOKUP($D$2:$D$171,가상화배치내역!$A$2:$B$335,2,FALSE)</f>
        <v>pkvex1011</v>
      </c>
      <c r="D133" s="43" t="s">
        <v>231</v>
      </c>
      <c r="E133" s="33" t="s">
        <v>58</v>
      </c>
      <c r="F133" s="32">
        <v>1</v>
      </c>
      <c r="G133" s="31">
        <v>2.2000000000000002</v>
      </c>
      <c r="H133" s="20">
        <f t="shared" si="4"/>
        <v>2.2000000000000002</v>
      </c>
      <c r="I133" s="33" t="s">
        <v>57</v>
      </c>
      <c r="J133" s="41" t="s">
        <v>56</v>
      </c>
      <c r="K133" s="86" t="s">
        <v>182</v>
      </c>
    </row>
    <row r="134" spans="1:11" ht="13.5" customHeight="1" thickBot="1">
      <c r="A134" s="497"/>
      <c r="B134" s="498"/>
      <c r="C134" s="84" t="str">
        <f>VLOOKUP($D$2:$D$171,가상화배치내역!$A$2:$B$335,2,FALSE)</f>
        <v>pkvex1007</v>
      </c>
      <c r="D134" s="84" t="s">
        <v>656</v>
      </c>
      <c r="E134" s="33" t="s">
        <v>55</v>
      </c>
      <c r="F134" s="32">
        <v>1</v>
      </c>
      <c r="G134" s="31">
        <v>361</v>
      </c>
      <c r="H134" s="20">
        <f t="shared" si="4"/>
        <v>361</v>
      </c>
      <c r="I134" s="33" t="s">
        <v>54</v>
      </c>
      <c r="J134" s="41" t="s">
        <v>53</v>
      </c>
      <c r="K134" s="86" t="s">
        <v>182</v>
      </c>
    </row>
    <row r="135" spans="1:11" ht="14.25" thickBot="1">
      <c r="A135" s="497"/>
      <c r="B135" s="498"/>
      <c r="C135" s="85" t="s">
        <v>218</v>
      </c>
      <c r="D135" s="84" t="s">
        <v>656</v>
      </c>
      <c r="E135" s="33" t="s">
        <v>52</v>
      </c>
      <c r="F135" s="32">
        <v>1</v>
      </c>
      <c r="G135" s="31">
        <v>280</v>
      </c>
      <c r="H135" s="20">
        <f t="shared" si="4"/>
        <v>280</v>
      </c>
      <c r="I135" s="33" t="s">
        <v>51</v>
      </c>
      <c r="J135" s="41" t="s">
        <v>50</v>
      </c>
      <c r="K135" s="86" t="s">
        <v>182</v>
      </c>
    </row>
    <row r="136" spans="1:11" ht="14.25" thickBot="1">
      <c r="A136" s="497"/>
      <c r="B136" s="498"/>
      <c r="C136" s="85" t="s">
        <v>218</v>
      </c>
      <c r="D136" s="84" t="s">
        <v>656</v>
      </c>
      <c r="E136" s="33" t="s">
        <v>47</v>
      </c>
      <c r="F136" s="32">
        <v>1</v>
      </c>
      <c r="G136" s="31">
        <v>160</v>
      </c>
      <c r="H136" s="20">
        <f t="shared" si="4"/>
        <v>160</v>
      </c>
      <c r="I136" s="33" t="s">
        <v>49</v>
      </c>
      <c r="J136" s="42" t="s">
        <v>48</v>
      </c>
      <c r="K136" s="86" t="s">
        <v>182</v>
      </c>
    </row>
    <row r="137" spans="1:11" ht="14.25" thickBot="1">
      <c r="A137" s="497"/>
      <c r="B137" s="498"/>
      <c r="C137" s="85" t="s">
        <v>218</v>
      </c>
      <c r="D137" s="84" t="s">
        <v>656</v>
      </c>
      <c r="E137" s="33" t="s">
        <v>47</v>
      </c>
      <c r="F137" s="32">
        <v>1</v>
      </c>
      <c r="G137" s="31">
        <v>4</v>
      </c>
      <c r="H137" s="20">
        <f t="shared" si="4"/>
        <v>4</v>
      </c>
      <c r="I137" s="33" t="s">
        <v>46</v>
      </c>
      <c r="J137" s="42" t="s">
        <v>45</v>
      </c>
      <c r="K137" s="86" t="s">
        <v>182</v>
      </c>
    </row>
    <row r="138" spans="1:11" ht="14.25" thickBot="1">
      <c r="A138" s="497"/>
      <c r="B138" s="498"/>
      <c r="C138" s="85" t="s">
        <v>218</v>
      </c>
      <c r="D138" s="84" t="s">
        <v>656</v>
      </c>
      <c r="E138" s="33" t="s">
        <v>44</v>
      </c>
      <c r="F138" s="32">
        <v>1</v>
      </c>
      <c r="G138" s="31">
        <v>3</v>
      </c>
      <c r="H138" s="20">
        <f t="shared" si="4"/>
        <v>3</v>
      </c>
      <c r="I138" s="33" t="s">
        <v>41</v>
      </c>
      <c r="J138" s="41" t="s">
        <v>43</v>
      </c>
      <c r="K138" s="86" t="s">
        <v>182</v>
      </c>
    </row>
    <row r="139" spans="1:11" ht="14.25" thickBot="1">
      <c r="A139" s="497"/>
      <c r="B139" s="498"/>
      <c r="C139" s="85" t="s">
        <v>218</v>
      </c>
      <c r="D139" s="84" t="s">
        <v>656</v>
      </c>
      <c r="E139" s="33" t="s">
        <v>42</v>
      </c>
      <c r="F139" s="32">
        <v>1</v>
      </c>
      <c r="G139" s="31">
        <v>3</v>
      </c>
      <c r="H139" s="20">
        <f t="shared" si="4"/>
        <v>3</v>
      </c>
      <c r="I139" s="33" t="s">
        <v>41</v>
      </c>
      <c r="J139" s="41" t="s">
        <v>40</v>
      </c>
      <c r="K139" s="86" t="s">
        <v>182</v>
      </c>
    </row>
    <row r="140" spans="1:11" ht="13.5" customHeight="1" thickBot="1">
      <c r="A140" s="497"/>
      <c r="B140" s="498"/>
      <c r="C140" s="84" t="str">
        <f>VLOOKUP($D$2:$D$171,가상화배치내역!$A$2:$B$335,2,FALSE)</f>
        <v>pkvex1011</v>
      </c>
      <c r="D140" s="84" t="s">
        <v>655</v>
      </c>
      <c r="E140" s="33" t="s">
        <v>55</v>
      </c>
      <c r="F140" s="32">
        <v>1</v>
      </c>
      <c r="G140" s="31">
        <v>361</v>
      </c>
      <c r="H140" s="20">
        <f t="shared" si="4"/>
        <v>361</v>
      </c>
      <c r="I140" s="33" t="s">
        <v>54</v>
      </c>
      <c r="J140" s="41" t="s">
        <v>53</v>
      </c>
      <c r="K140" s="86" t="s">
        <v>182</v>
      </c>
    </row>
    <row r="141" spans="1:11" ht="14.25" thickBot="1">
      <c r="A141" s="497"/>
      <c r="B141" s="498"/>
      <c r="C141" s="85" t="s">
        <v>230</v>
      </c>
      <c r="D141" s="84" t="s">
        <v>655</v>
      </c>
      <c r="E141" s="33" t="s">
        <v>52</v>
      </c>
      <c r="F141" s="32">
        <v>1</v>
      </c>
      <c r="G141" s="31">
        <v>280</v>
      </c>
      <c r="H141" s="20">
        <f t="shared" si="4"/>
        <v>280</v>
      </c>
      <c r="I141" s="33" t="s">
        <v>51</v>
      </c>
      <c r="J141" s="41" t="s">
        <v>50</v>
      </c>
      <c r="K141" s="86" t="s">
        <v>182</v>
      </c>
    </row>
    <row r="142" spans="1:11" ht="14.25" thickBot="1">
      <c r="A142" s="497"/>
      <c r="B142" s="498"/>
      <c r="C142" s="85" t="s">
        <v>230</v>
      </c>
      <c r="D142" s="84" t="s">
        <v>655</v>
      </c>
      <c r="E142" s="33" t="s">
        <v>47</v>
      </c>
      <c r="F142" s="32">
        <v>1</v>
      </c>
      <c r="G142" s="31">
        <v>160</v>
      </c>
      <c r="H142" s="20">
        <f t="shared" si="4"/>
        <v>160</v>
      </c>
      <c r="I142" s="33" t="s">
        <v>49</v>
      </c>
      <c r="J142" s="42" t="s">
        <v>48</v>
      </c>
      <c r="K142" s="86" t="s">
        <v>182</v>
      </c>
    </row>
    <row r="143" spans="1:11" ht="14.25" thickBot="1">
      <c r="A143" s="497"/>
      <c r="B143" s="498"/>
      <c r="C143" s="85" t="s">
        <v>230</v>
      </c>
      <c r="D143" s="84" t="s">
        <v>655</v>
      </c>
      <c r="E143" s="33" t="s">
        <v>47</v>
      </c>
      <c r="F143" s="32">
        <v>1</v>
      </c>
      <c r="G143" s="31">
        <v>4</v>
      </c>
      <c r="H143" s="20">
        <f t="shared" si="4"/>
        <v>4</v>
      </c>
      <c r="I143" s="33" t="s">
        <v>46</v>
      </c>
      <c r="J143" s="42" t="s">
        <v>45</v>
      </c>
      <c r="K143" s="86" t="s">
        <v>182</v>
      </c>
    </row>
    <row r="144" spans="1:11" ht="14.25" thickBot="1">
      <c r="A144" s="497"/>
      <c r="B144" s="498"/>
      <c r="C144" s="85" t="s">
        <v>230</v>
      </c>
      <c r="D144" s="84" t="s">
        <v>655</v>
      </c>
      <c r="E144" s="33" t="s">
        <v>44</v>
      </c>
      <c r="F144" s="32">
        <v>1</v>
      </c>
      <c r="G144" s="31">
        <v>3</v>
      </c>
      <c r="H144" s="20">
        <f t="shared" si="4"/>
        <v>3</v>
      </c>
      <c r="I144" s="33" t="s">
        <v>41</v>
      </c>
      <c r="J144" s="41" t="s">
        <v>43</v>
      </c>
      <c r="K144" s="86" t="s">
        <v>182</v>
      </c>
    </row>
    <row r="145" spans="1:11" ht="14.25" thickBot="1">
      <c r="A145" s="497"/>
      <c r="B145" s="498"/>
      <c r="C145" s="85" t="s">
        <v>230</v>
      </c>
      <c r="D145" s="84" t="s">
        <v>655</v>
      </c>
      <c r="E145" s="33" t="s">
        <v>42</v>
      </c>
      <c r="F145" s="32">
        <v>1</v>
      </c>
      <c r="G145" s="31">
        <v>3</v>
      </c>
      <c r="H145" s="20">
        <f t="shared" si="4"/>
        <v>3</v>
      </c>
      <c r="I145" s="33" t="s">
        <v>41</v>
      </c>
      <c r="J145" s="41" t="s">
        <v>40</v>
      </c>
      <c r="K145" s="86" t="s">
        <v>182</v>
      </c>
    </row>
    <row r="146" spans="1:11">
      <c r="A146" s="497"/>
      <c r="B146" s="498"/>
      <c r="C146" s="81" t="e">
        <f>VLOOKUP($D$2:$D$171,가상화배치내역!$A$2:$B$335,2,FALSE)</f>
        <v>#N/A</v>
      </c>
      <c r="D146" s="33" t="s">
        <v>39</v>
      </c>
      <c r="E146" s="32" t="s">
        <v>8</v>
      </c>
      <c r="F146" s="38">
        <v>1</v>
      </c>
      <c r="G146" s="37">
        <v>1.5</v>
      </c>
      <c r="H146" s="20">
        <f t="shared" si="4"/>
        <v>1.5</v>
      </c>
      <c r="I146" s="32" t="s">
        <v>8</v>
      </c>
      <c r="J146" s="36" t="s">
        <v>38</v>
      </c>
      <c r="K146" s="86" t="s">
        <v>182</v>
      </c>
    </row>
    <row r="147" spans="1:11" ht="13.5" customHeight="1">
      <c r="A147" s="497" t="s">
        <v>37</v>
      </c>
      <c r="B147" s="498" t="s">
        <v>36</v>
      </c>
      <c r="C147" s="84" t="str">
        <f>VLOOKUP($D$2:$D$171,가상화배치내역!$A$2:$B$335,2,FALSE)</f>
        <v>pkvex1020</v>
      </c>
      <c r="D147" s="84" t="s">
        <v>661</v>
      </c>
      <c r="E147" s="27" t="s">
        <v>22</v>
      </c>
      <c r="F147" s="27">
        <v>1</v>
      </c>
      <c r="G147" s="40">
        <v>0.2</v>
      </c>
      <c r="H147" s="20">
        <f t="shared" si="4"/>
        <v>0.2</v>
      </c>
      <c r="I147" s="27" t="s">
        <v>22</v>
      </c>
      <c r="J147" s="24" t="s">
        <v>35</v>
      </c>
      <c r="K147" s="87" t="s">
        <v>34</v>
      </c>
    </row>
    <row r="148" spans="1:11">
      <c r="A148" s="497"/>
      <c r="B148" s="498"/>
      <c r="C148" s="85" t="s">
        <v>260</v>
      </c>
      <c r="D148" s="84" t="s">
        <v>661</v>
      </c>
      <c r="E148" s="32" t="s">
        <v>22</v>
      </c>
      <c r="F148" s="32">
        <v>1</v>
      </c>
      <c r="G148" s="37">
        <v>0.2</v>
      </c>
      <c r="H148" s="20">
        <f t="shared" si="4"/>
        <v>0.2</v>
      </c>
      <c r="I148" s="32" t="s">
        <v>22</v>
      </c>
      <c r="J148" s="29" t="s">
        <v>33</v>
      </c>
      <c r="K148" s="87" t="s">
        <v>34</v>
      </c>
    </row>
    <row r="149" spans="1:11">
      <c r="A149" s="497"/>
      <c r="B149" s="498"/>
      <c r="C149" s="85" t="s">
        <v>260</v>
      </c>
      <c r="D149" s="84" t="s">
        <v>661</v>
      </c>
      <c r="E149" s="32" t="s">
        <v>22</v>
      </c>
      <c r="F149" s="32">
        <v>1</v>
      </c>
      <c r="G149" s="37">
        <v>0.2</v>
      </c>
      <c r="H149" s="20">
        <f t="shared" si="4"/>
        <v>0.2</v>
      </c>
      <c r="I149" s="32" t="s">
        <v>22</v>
      </c>
      <c r="J149" s="29" t="s">
        <v>32</v>
      </c>
      <c r="K149" s="87" t="s">
        <v>34</v>
      </c>
    </row>
    <row r="150" spans="1:11">
      <c r="A150" s="497"/>
      <c r="B150" s="498"/>
      <c r="C150" s="85" t="s">
        <v>260</v>
      </c>
      <c r="D150" s="84" t="s">
        <v>661</v>
      </c>
      <c r="E150" s="32" t="s">
        <v>31</v>
      </c>
      <c r="F150" s="32">
        <v>1</v>
      </c>
      <c r="G150" s="39">
        <v>501</v>
      </c>
      <c r="H150" s="20">
        <f t="shared" si="4"/>
        <v>501</v>
      </c>
      <c r="I150" s="32" t="s">
        <v>30</v>
      </c>
      <c r="J150" s="29" t="s">
        <v>29</v>
      </c>
      <c r="K150" s="87" t="s">
        <v>34</v>
      </c>
    </row>
    <row r="151" spans="1:11" ht="13.5" customHeight="1">
      <c r="A151" s="497"/>
      <c r="B151" s="498"/>
      <c r="C151" s="85" t="s">
        <v>260</v>
      </c>
      <c r="D151" s="84" t="s">
        <v>661</v>
      </c>
      <c r="E151" s="32" t="s">
        <v>28</v>
      </c>
      <c r="F151" s="32">
        <v>1</v>
      </c>
      <c r="G151" s="39">
        <v>220</v>
      </c>
      <c r="H151" s="20">
        <f t="shared" si="4"/>
        <v>220</v>
      </c>
      <c r="I151" s="32" t="s">
        <v>28</v>
      </c>
      <c r="J151" s="29" t="s">
        <v>27</v>
      </c>
      <c r="K151" s="87" t="s">
        <v>34</v>
      </c>
    </row>
    <row r="152" spans="1:11">
      <c r="A152" s="497"/>
      <c r="B152" s="498"/>
      <c r="C152" s="85" t="s">
        <v>260</v>
      </c>
      <c r="D152" s="84" t="s">
        <v>661</v>
      </c>
      <c r="E152" s="32" t="s">
        <v>26</v>
      </c>
      <c r="F152" s="32">
        <v>1</v>
      </c>
      <c r="G152" s="39">
        <v>75</v>
      </c>
      <c r="H152" s="20">
        <f t="shared" si="4"/>
        <v>75</v>
      </c>
      <c r="I152" s="32" t="s">
        <v>26</v>
      </c>
      <c r="J152" s="29" t="s">
        <v>25</v>
      </c>
      <c r="K152" s="87" t="s">
        <v>34</v>
      </c>
    </row>
    <row r="153" spans="1:11">
      <c r="A153" s="497"/>
      <c r="B153" s="498"/>
      <c r="C153" s="85" t="s">
        <v>260</v>
      </c>
      <c r="D153" s="84" t="s">
        <v>661</v>
      </c>
      <c r="E153" s="32" t="s">
        <v>22</v>
      </c>
      <c r="F153" s="32">
        <v>1</v>
      </c>
      <c r="G153" s="37">
        <v>0.2</v>
      </c>
      <c r="H153" s="20">
        <f t="shared" si="4"/>
        <v>0.2</v>
      </c>
      <c r="I153" s="32" t="s">
        <v>22</v>
      </c>
      <c r="J153" s="29" t="s">
        <v>24</v>
      </c>
      <c r="K153" s="87" t="s">
        <v>34</v>
      </c>
    </row>
    <row r="154" spans="1:11">
      <c r="A154" s="497"/>
      <c r="B154" s="498"/>
      <c r="C154" s="85" t="s">
        <v>260</v>
      </c>
      <c r="D154" s="84" t="s">
        <v>661</v>
      </c>
      <c r="E154" s="32" t="s">
        <v>22</v>
      </c>
      <c r="F154" s="32">
        <v>1</v>
      </c>
      <c r="G154" s="37">
        <v>0.2</v>
      </c>
      <c r="H154" s="20">
        <f t="shared" si="4"/>
        <v>0.2</v>
      </c>
      <c r="I154" s="32" t="s">
        <v>22</v>
      </c>
      <c r="J154" s="29" t="s">
        <v>23</v>
      </c>
      <c r="K154" s="87" t="s">
        <v>34</v>
      </c>
    </row>
    <row r="155" spans="1:11">
      <c r="A155" s="497"/>
      <c r="B155" s="498"/>
      <c r="C155" s="85" t="s">
        <v>260</v>
      </c>
      <c r="D155" s="84" t="s">
        <v>661</v>
      </c>
      <c r="E155" s="32" t="s">
        <v>22</v>
      </c>
      <c r="F155" s="32">
        <v>1</v>
      </c>
      <c r="G155" s="37">
        <v>0.2</v>
      </c>
      <c r="H155" s="20">
        <f t="shared" si="4"/>
        <v>0.2</v>
      </c>
      <c r="I155" s="32" t="s">
        <v>22</v>
      </c>
      <c r="J155" s="29" t="s">
        <v>21</v>
      </c>
      <c r="K155" s="87" t="s">
        <v>34</v>
      </c>
    </row>
    <row r="156" spans="1:11" ht="13.5" customHeight="1">
      <c r="A156" s="497"/>
      <c r="B156" s="498"/>
      <c r="C156" s="84" t="str">
        <f>VLOOKUP($D$2:$D$171,가상화배치내역!$A$2:$B$335,2,FALSE)</f>
        <v>pkvex1015</v>
      </c>
      <c r="D156" s="84" t="s">
        <v>657</v>
      </c>
      <c r="E156" s="27" t="s">
        <v>22</v>
      </c>
      <c r="F156" s="27">
        <v>1</v>
      </c>
      <c r="G156" s="40">
        <v>0.2</v>
      </c>
      <c r="H156" s="20">
        <f t="shared" si="4"/>
        <v>0.2</v>
      </c>
      <c r="I156" s="27" t="s">
        <v>22</v>
      </c>
      <c r="J156" s="24" t="s">
        <v>35</v>
      </c>
      <c r="K156" s="87" t="s">
        <v>34</v>
      </c>
    </row>
    <row r="157" spans="1:11">
      <c r="A157" s="497"/>
      <c r="B157" s="498"/>
      <c r="C157" s="85" t="s">
        <v>243</v>
      </c>
      <c r="D157" s="84" t="s">
        <v>657</v>
      </c>
      <c r="E157" s="32" t="s">
        <v>22</v>
      </c>
      <c r="F157" s="32">
        <v>1</v>
      </c>
      <c r="G157" s="37">
        <v>0.2</v>
      </c>
      <c r="H157" s="20">
        <f t="shared" si="4"/>
        <v>0.2</v>
      </c>
      <c r="I157" s="32" t="s">
        <v>22</v>
      </c>
      <c r="J157" s="29" t="s">
        <v>33</v>
      </c>
      <c r="K157" s="87" t="s">
        <v>34</v>
      </c>
    </row>
    <row r="158" spans="1:11">
      <c r="A158" s="497"/>
      <c r="B158" s="498"/>
      <c r="C158" s="85" t="s">
        <v>243</v>
      </c>
      <c r="D158" s="84" t="s">
        <v>657</v>
      </c>
      <c r="E158" s="32" t="s">
        <v>22</v>
      </c>
      <c r="F158" s="32">
        <v>1</v>
      </c>
      <c r="G158" s="37">
        <v>0.2</v>
      </c>
      <c r="H158" s="20">
        <f t="shared" si="4"/>
        <v>0.2</v>
      </c>
      <c r="I158" s="32" t="s">
        <v>22</v>
      </c>
      <c r="J158" s="29" t="s">
        <v>32</v>
      </c>
      <c r="K158" s="87" t="s">
        <v>34</v>
      </c>
    </row>
    <row r="159" spans="1:11">
      <c r="A159" s="497"/>
      <c r="B159" s="498"/>
      <c r="C159" s="85" t="s">
        <v>243</v>
      </c>
      <c r="D159" s="84" t="s">
        <v>657</v>
      </c>
      <c r="E159" s="32" t="s">
        <v>31</v>
      </c>
      <c r="F159" s="32">
        <v>1</v>
      </c>
      <c r="G159" s="39">
        <v>501</v>
      </c>
      <c r="H159" s="20">
        <f t="shared" si="4"/>
        <v>501</v>
      </c>
      <c r="I159" s="32" t="s">
        <v>30</v>
      </c>
      <c r="J159" s="29" t="s">
        <v>29</v>
      </c>
      <c r="K159" s="87" t="s">
        <v>34</v>
      </c>
    </row>
    <row r="160" spans="1:11" ht="13.5" customHeight="1">
      <c r="A160" s="497"/>
      <c r="B160" s="498"/>
      <c r="C160" s="85" t="s">
        <v>243</v>
      </c>
      <c r="D160" s="84" t="s">
        <v>657</v>
      </c>
      <c r="E160" s="32" t="s">
        <v>28</v>
      </c>
      <c r="F160" s="32">
        <v>1</v>
      </c>
      <c r="G160" s="39">
        <v>220</v>
      </c>
      <c r="H160" s="20">
        <f t="shared" si="4"/>
        <v>220</v>
      </c>
      <c r="I160" s="32" t="s">
        <v>28</v>
      </c>
      <c r="J160" s="29" t="s">
        <v>27</v>
      </c>
      <c r="K160" s="87" t="s">
        <v>34</v>
      </c>
    </row>
    <row r="161" spans="1:11">
      <c r="A161" s="497"/>
      <c r="B161" s="498"/>
      <c r="C161" s="85" t="s">
        <v>243</v>
      </c>
      <c r="D161" s="84" t="s">
        <v>657</v>
      </c>
      <c r="E161" s="32" t="s">
        <v>26</v>
      </c>
      <c r="F161" s="32">
        <v>1</v>
      </c>
      <c r="G161" s="39">
        <v>75</v>
      </c>
      <c r="H161" s="20">
        <f t="shared" si="4"/>
        <v>75</v>
      </c>
      <c r="I161" s="32" t="s">
        <v>26</v>
      </c>
      <c r="J161" s="29" t="s">
        <v>25</v>
      </c>
      <c r="K161" s="87" t="s">
        <v>34</v>
      </c>
    </row>
    <row r="162" spans="1:11">
      <c r="A162" s="497"/>
      <c r="B162" s="498"/>
      <c r="C162" s="85" t="s">
        <v>243</v>
      </c>
      <c r="D162" s="84" t="s">
        <v>657</v>
      </c>
      <c r="E162" s="32" t="s">
        <v>22</v>
      </c>
      <c r="F162" s="32">
        <v>1</v>
      </c>
      <c r="G162" s="37">
        <v>0.2</v>
      </c>
      <c r="H162" s="20">
        <f t="shared" ref="H162:H171" si="5">F162*G162</f>
        <v>0.2</v>
      </c>
      <c r="I162" s="32" t="s">
        <v>22</v>
      </c>
      <c r="J162" s="29" t="s">
        <v>24</v>
      </c>
      <c r="K162" s="87" t="s">
        <v>34</v>
      </c>
    </row>
    <row r="163" spans="1:11">
      <c r="A163" s="497"/>
      <c r="B163" s="498"/>
      <c r="C163" s="85" t="s">
        <v>243</v>
      </c>
      <c r="D163" s="84" t="s">
        <v>657</v>
      </c>
      <c r="E163" s="32" t="s">
        <v>22</v>
      </c>
      <c r="F163" s="32">
        <v>1</v>
      </c>
      <c r="G163" s="37">
        <v>0.2</v>
      </c>
      <c r="H163" s="20">
        <f t="shared" si="5"/>
        <v>0.2</v>
      </c>
      <c r="I163" s="32" t="s">
        <v>22</v>
      </c>
      <c r="J163" s="29" t="s">
        <v>23</v>
      </c>
      <c r="K163" s="87" t="s">
        <v>34</v>
      </c>
    </row>
    <row r="164" spans="1:11">
      <c r="A164" s="497"/>
      <c r="B164" s="498"/>
      <c r="C164" s="85" t="s">
        <v>243</v>
      </c>
      <c r="D164" s="84" t="s">
        <v>657</v>
      </c>
      <c r="E164" s="32" t="s">
        <v>22</v>
      </c>
      <c r="F164" s="32">
        <v>1</v>
      </c>
      <c r="G164" s="37">
        <v>0.2</v>
      </c>
      <c r="H164" s="20">
        <f t="shared" si="5"/>
        <v>0.2</v>
      </c>
      <c r="I164" s="32" t="s">
        <v>22</v>
      </c>
      <c r="J164" s="29" t="s">
        <v>21</v>
      </c>
      <c r="K164" s="87" t="s">
        <v>34</v>
      </c>
    </row>
    <row r="165" spans="1:11">
      <c r="A165" s="497"/>
      <c r="B165" s="498"/>
      <c r="C165" s="81" t="e">
        <f>VLOOKUP($D$2:$D$171,가상화배치내역!$A$2:$B$335,2,FALSE)</f>
        <v>#N/A</v>
      </c>
      <c r="D165" s="33" t="s">
        <v>20</v>
      </c>
      <c r="E165" s="32" t="s">
        <v>8</v>
      </c>
      <c r="F165" s="38">
        <v>1</v>
      </c>
      <c r="G165" s="37">
        <v>1.5</v>
      </c>
      <c r="H165" s="20">
        <f t="shared" si="5"/>
        <v>1.5</v>
      </c>
      <c r="I165" s="32" t="s">
        <v>8</v>
      </c>
      <c r="J165" s="36" t="s">
        <v>19</v>
      </c>
      <c r="K165" s="87" t="s">
        <v>34</v>
      </c>
    </row>
    <row r="166" spans="1:11">
      <c r="A166" s="497"/>
      <c r="B166" s="498"/>
      <c r="C166" s="81" t="e">
        <f>VLOOKUP($D$2:$D$171,가상화배치내역!$A$2:$B$335,2,FALSE)</f>
        <v>#N/A</v>
      </c>
      <c r="D166" s="33" t="s">
        <v>18</v>
      </c>
      <c r="E166" s="32" t="s">
        <v>8</v>
      </c>
      <c r="F166" s="38">
        <v>1</v>
      </c>
      <c r="G166" s="37">
        <v>1.5</v>
      </c>
      <c r="H166" s="20">
        <f t="shared" si="5"/>
        <v>1.5</v>
      </c>
      <c r="I166" s="32" t="s">
        <v>8</v>
      </c>
      <c r="J166" s="36" t="s">
        <v>17</v>
      </c>
      <c r="K166" s="87" t="s">
        <v>34</v>
      </c>
    </row>
    <row r="167" spans="1:11" ht="13.5" customHeight="1">
      <c r="A167" s="35" t="s">
        <v>12</v>
      </c>
      <c r="B167" s="34" t="s">
        <v>16</v>
      </c>
      <c r="C167" s="81" t="e">
        <f>VLOOKUP($D$2:$D$171,가상화배치내역!$A$2:$B$335,2,FALSE)</f>
        <v>#N/A</v>
      </c>
      <c r="D167" s="33" t="s">
        <v>15</v>
      </c>
      <c r="E167" s="32" t="s">
        <v>8</v>
      </c>
      <c r="F167" s="32">
        <v>1</v>
      </c>
      <c r="G167" s="31">
        <v>500</v>
      </c>
      <c r="H167" s="20">
        <f t="shared" si="5"/>
        <v>500</v>
      </c>
      <c r="I167" s="32" t="s">
        <v>8</v>
      </c>
      <c r="J167" s="29" t="s">
        <v>14</v>
      </c>
      <c r="K167" s="87" t="s">
        <v>13</v>
      </c>
    </row>
    <row r="168" spans="1:11" ht="16.5" customHeight="1">
      <c r="A168" s="488" t="s">
        <v>12</v>
      </c>
      <c r="B168" s="489"/>
      <c r="C168" s="81" t="e">
        <f>VLOOKUP($D$2:$D$171,가상화배치내역!$A$2:$B$335,2,FALSE)</f>
        <v>#N/A</v>
      </c>
      <c r="D168" s="33" t="s">
        <v>11</v>
      </c>
      <c r="E168" s="33"/>
      <c r="F168" s="32">
        <v>1</v>
      </c>
      <c r="G168" s="31">
        <v>100</v>
      </c>
      <c r="H168" s="20">
        <f t="shared" si="5"/>
        <v>100</v>
      </c>
      <c r="I168" s="30" t="s">
        <v>8</v>
      </c>
      <c r="J168" s="29" t="s">
        <v>10</v>
      </c>
      <c r="K168" s="87" t="s">
        <v>13</v>
      </c>
    </row>
    <row r="169" spans="1:11" ht="16.5" customHeight="1">
      <c r="A169" s="490"/>
      <c r="B169" s="491"/>
      <c r="C169" s="81" t="e">
        <f>VLOOKUP($D$2:$D$171,가상화배치내역!$A$2:$B$335,2,FALSE)</f>
        <v>#N/A</v>
      </c>
      <c r="D169" s="33" t="s">
        <v>9</v>
      </c>
      <c r="E169" s="33"/>
      <c r="F169" s="32">
        <v>1</v>
      </c>
      <c r="G169" s="31">
        <v>100</v>
      </c>
      <c r="H169" s="20">
        <f t="shared" si="5"/>
        <v>100</v>
      </c>
      <c r="I169" s="30" t="s">
        <v>8</v>
      </c>
      <c r="J169" s="29" t="s">
        <v>7</v>
      </c>
      <c r="K169" s="87" t="s">
        <v>13</v>
      </c>
    </row>
    <row r="170" spans="1:11" ht="17.25" customHeight="1" thickBot="1">
      <c r="A170" s="492"/>
      <c r="B170" s="493"/>
      <c r="C170" s="81" t="e">
        <f>VLOOKUP($D$2:$D$171,가상화배치내역!$A$2:$B$335,2,FALSE)</f>
        <v>#N/A</v>
      </c>
      <c r="D170" s="28" t="s">
        <v>6</v>
      </c>
      <c r="E170" s="28"/>
      <c r="F170" s="27">
        <v>1</v>
      </c>
      <c r="G170" s="26">
        <v>1024</v>
      </c>
      <c r="H170" s="20">
        <f t="shared" si="5"/>
        <v>1024</v>
      </c>
      <c r="I170" s="25"/>
      <c r="J170" s="24" t="s">
        <v>5</v>
      </c>
      <c r="K170" s="87" t="s">
        <v>13</v>
      </c>
    </row>
    <row r="171" spans="1:11" ht="17.25" customHeight="1" thickBot="1">
      <c r="A171" s="503" t="s">
        <v>4</v>
      </c>
      <c r="B171" s="504"/>
      <c r="C171" s="81" t="e">
        <f>VLOOKUP($D$2:$D$171,가상화배치내역!$A$2:$B$335,2,FALSE)</f>
        <v>#N/A</v>
      </c>
      <c r="D171" s="50"/>
      <c r="E171" s="50"/>
      <c r="F171" s="48">
        <v>1</v>
      </c>
      <c r="G171" s="88">
        <v>33</v>
      </c>
      <c r="H171" s="20">
        <f t="shared" si="5"/>
        <v>33</v>
      </c>
      <c r="I171" s="89"/>
      <c r="J171" s="90" t="s">
        <v>3</v>
      </c>
      <c r="K171" s="91" t="s">
        <v>13</v>
      </c>
    </row>
  </sheetData>
  <mergeCells count="14">
    <mergeCell ref="A168:B170"/>
    <mergeCell ref="A171:B171"/>
    <mergeCell ref="A147:A166"/>
    <mergeCell ref="B147:B166"/>
    <mergeCell ref="A100:A146"/>
    <mergeCell ref="B100:B146"/>
    <mergeCell ref="A2:A23"/>
    <mergeCell ref="B2:B23"/>
    <mergeCell ref="A24:A42"/>
    <mergeCell ref="A66:A99"/>
    <mergeCell ref="B66:B99"/>
    <mergeCell ref="A43:A65"/>
    <mergeCell ref="B43:B65"/>
    <mergeCell ref="B24:B4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J171"/>
  <sheetViews>
    <sheetView topLeftCell="B1" zoomScale="90" zoomScaleNormal="90" zoomScalePageLayoutView="77" workbookViewId="0">
      <pane ySplit="1" topLeftCell="A2" activePane="bottomLeft" state="frozen"/>
      <selection pane="bottomLeft" activeCell="K13" sqref="K13"/>
    </sheetView>
  </sheetViews>
  <sheetFormatPr defaultColWidth="9" defaultRowHeight="13.5"/>
  <cols>
    <col min="1" max="1" width="15.875" style="2" hidden="1" customWidth="1"/>
    <col min="2" max="2" width="15.875" style="2" customWidth="1"/>
    <col min="3" max="3" width="27.75" style="2" bestFit="1" customWidth="1"/>
    <col min="4" max="4" width="27.75" style="1" customWidth="1"/>
    <col min="5" max="5" width="5.625" style="1" bestFit="1" customWidth="1"/>
    <col min="6" max="6" width="9.625" style="3" bestFit="1" customWidth="1"/>
    <col min="7" max="7" width="13.375" style="3" bestFit="1" customWidth="1"/>
    <col min="8" max="8" width="16.5" style="2" bestFit="1" customWidth="1"/>
    <col min="9" max="9" width="7.625" style="2" bestFit="1" customWidth="1"/>
    <col min="10" max="10" width="24.75" style="1" bestFit="1" customWidth="1"/>
    <col min="11" max="16384" width="9" style="1"/>
  </cols>
  <sheetData>
    <row r="1" spans="1:10" s="2" customFormat="1" ht="33.75" thickBot="1">
      <c r="A1" s="83" t="s">
        <v>664</v>
      </c>
      <c r="B1" s="83" t="s">
        <v>663</v>
      </c>
      <c r="C1" s="56" t="s">
        <v>659</v>
      </c>
      <c r="D1" s="55" t="s">
        <v>191</v>
      </c>
      <c r="E1" s="54" t="s">
        <v>190</v>
      </c>
      <c r="F1" s="54" t="s">
        <v>189</v>
      </c>
      <c r="G1" s="54" t="s">
        <v>188</v>
      </c>
      <c r="H1" s="53" t="s">
        <v>187</v>
      </c>
      <c r="I1" s="52" t="s">
        <v>186</v>
      </c>
      <c r="J1" s="51" t="s">
        <v>185</v>
      </c>
    </row>
    <row r="2" spans="1:10" ht="13.5" customHeight="1" thickBot="1">
      <c r="A2" s="81" t="e">
        <f>VLOOKUP($C$2:$C$171,가상화배치내역!$A$2:$B$335,2,FALSE)</f>
        <v>#N/A</v>
      </c>
      <c r="B2" s="81" t="e">
        <v>#N/A</v>
      </c>
      <c r="C2" s="50" t="s">
        <v>6</v>
      </c>
      <c r="D2" s="50"/>
      <c r="E2" s="48">
        <v>1</v>
      </c>
      <c r="F2" s="88">
        <v>1024</v>
      </c>
      <c r="G2" s="20">
        <f t="shared" ref="G2:G33" si="0">E2*F2</f>
        <v>1024</v>
      </c>
      <c r="H2" s="89"/>
      <c r="I2" s="90" t="s">
        <v>5</v>
      </c>
      <c r="J2" s="94" t="s">
        <v>13</v>
      </c>
    </row>
    <row r="3" spans="1:10" ht="14.25" thickBot="1">
      <c r="A3" s="81" t="str">
        <f>VLOOKUP($C$2:$C$171,가상화배치내역!$A$2:$B$335,2,FALSE)</f>
        <v>pkvex1006</v>
      </c>
      <c r="B3" s="81" t="s">
        <v>216</v>
      </c>
      <c r="C3" s="46" t="s">
        <v>646</v>
      </c>
      <c r="D3" s="32" t="s">
        <v>177</v>
      </c>
      <c r="E3" s="38">
        <v>1</v>
      </c>
      <c r="F3" s="37">
        <v>590</v>
      </c>
      <c r="G3" s="20">
        <f t="shared" si="0"/>
        <v>590</v>
      </c>
      <c r="H3" s="32" t="s">
        <v>177</v>
      </c>
      <c r="I3" s="45">
        <v>0</v>
      </c>
      <c r="J3" s="86" t="s">
        <v>182</v>
      </c>
    </row>
    <row r="4" spans="1:10" ht="14.25" thickBot="1">
      <c r="A4" s="81" t="str">
        <f>VLOOKUP($C$2:$C$171,가상화배치내역!$A$2:$B$335,2,FALSE)</f>
        <v>pkvex1006</v>
      </c>
      <c r="B4" s="81" t="s">
        <v>216</v>
      </c>
      <c r="C4" s="46" t="s">
        <v>646</v>
      </c>
      <c r="D4" s="32" t="s">
        <v>168</v>
      </c>
      <c r="E4" s="38">
        <v>1</v>
      </c>
      <c r="F4" s="37">
        <v>75</v>
      </c>
      <c r="G4" s="20">
        <f t="shared" si="0"/>
        <v>75</v>
      </c>
      <c r="H4" s="32" t="s">
        <v>168</v>
      </c>
      <c r="I4" s="45">
        <v>2.0833333333333333E-3</v>
      </c>
      <c r="J4" s="86" t="s">
        <v>182</v>
      </c>
    </row>
    <row r="5" spans="1:10" ht="13.5" customHeight="1" thickBot="1">
      <c r="A5" s="84" t="str">
        <f>VLOOKUP($C$2:$C$171,가상화배치내역!$A$2:$B$335,2,FALSE)</f>
        <v>pkvex1006</v>
      </c>
      <c r="B5" s="84" t="s">
        <v>216</v>
      </c>
      <c r="C5" s="84" t="s">
        <v>646</v>
      </c>
      <c r="D5" s="32" t="s">
        <v>22</v>
      </c>
      <c r="E5" s="38">
        <v>1</v>
      </c>
      <c r="F5" s="37">
        <v>0.2</v>
      </c>
      <c r="G5" s="20">
        <f t="shared" si="0"/>
        <v>0.2</v>
      </c>
      <c r="H5" s="32" t="s">
        <v>22</v>
      </c>
      <c r="I5" s="45" t="s">
        <v>181</v>
      </c>
      <c r="J5" s="86" t="s">
        <v>182</v>
      </c>
    </row>
    <row r="6" spans="1:10" ht="14.25" thickBot="1">
      <c r="A6" s="84" t="str">
        <f>VLOOKUP($C$2:$C$171,가상화배치내역!$A$2:$B$335,2,FALSE)</f>
        <v>pkvex1006</v>
      </c>
      <c r="B6" s="84" t="s">
        <v>216</v>
      </c>
      <c r="C6" s="84" t="s">
        <v>646</v>
      </c>
      <c r="D6" s="32" t="s">
        <v>22</v>
      </c>
      <c r="E6" s="38">
        <v>1</v>
      </c>
      <c r="F6" s="37">
        <v>0.2</v>
      </c>
      <c r="G6" s="20">
        <f t="shared" si="0"/>
        <v>0.2</v>
      </c>
      <c r="H6" s="32" t="s">
        <v>22</v>
      </c>
      <c r="I6" s="45" t="s">
        <v>180</v>
      </c>
      <c r="J6" s="86" t="s">
        <v>182</v>
      </c>
    </row>
    <row r="7" spans="1:10" ht="14.25" thickBot="1">
      <c r="A7" s="84" t="str">
        <f>VLOOKUP($C$2:$C$171,가상화배치내역!$A$2:$B$335,2,FALSE)</f>
        <v>pkvex1006</v>
      </c>
      <c r="B7" s="84" t="s">
        <v>216</v>
      </c>
      <c r="C7" s="84" t="s">
        <v>646</v>
      </c>
      <c r="D7" s="32" t="s">
        <v>22</v>
      </c>
      <c r="E7" s="38">
        <v>1</v>
      </c>
      <c r="F7" s="37">
        <v>0.2</v>
      </c>
      <c r="G7" s="20">
        <f t="shared" si="0"/>
        <v>0.2</v>
      </c>
      <c r="H7" s="32" t="s">
        <v>22</v>
      </c>
      <c r="I7" s="45" t="s">
        <v>179</v>
      </c>
      <c r="J7" s="86" t="s">
        <v>182</v>
      </c>
    </row>
    <row r="8" spans="1:10" ht="14.25" thickBot="1">
      <c r="A8" s="84" t="str">
        <f>VLOOKUP($C$2:$C$171,가상화배치내역!$A$2:$B$335,2,FALSE)</f>
        <v>pkvex1006</v>
      </c>
      <c r="B8" s="84" t="s">
        <v>216</v>
      </c>
      <c r="C8" s="84" t="s">
        <v>646</v>
      </c>
      <c r="D8" s="33" t="s">
        <v>178</v>
      </c>
      <c r="E8" s="32">
        <v>1</v>
      </c>
      <c r="F8" s="31">
        <v>59</v>
      </c>
      <c r="G8" s="20">
        <f t="shared" si="0"/>
        <v>59</v>
      </c>
      <c r="H8" s="33" t="s">
        <v>177</v>
      </c>
      <c r="I8" s="41" t="s">
        <v>176</v>
      </c>
      <c r="J8" s="86" t="s">
        <v>182</v>
      </c>
    </row>
    <row r="9" spans="1:10" ht="13.5" customHeight="1" thickBot="1">
      <c r="A9" s="84" t="str">
        <f>VLOOKUP($C$2:$C$171,가상화배치내역!$A$2:$B$335,2,FALSE)</f>
        <v>pkvex1006</v>
      </c>
      <c r="B9" s="84" t="s">
        <v>216</v>
      </c>
      <c r="C9" s="84" t="s">
        <v>646</v>
      </c>
      <c r="D9" s="33" t="s">
        <v>169</v>
      </c>
      <c r="E9" s="32">
        <v>1</v>
      </c>
      <c r="F9" s="31">
        <v>7.5</v>
      </c>
      <c r="G9" s="20">
        <f t="shared" si="0"/>
        <v>7.5</v>
      </c>
      <c r="H9" s="33" t="s">
        <v>168</v>
      </c>
      <c r="I9" s="41" t="s">
        <v>167</v>
      </c>
      <c r="J9" s="86" t="s">
        <v>182</v>
      </c>
    </row>
    <row r="10" spans="1:10" ht="14.25" thickBot="1">
      <c r="A10" s="84" t="s">
        <v>227</v>
      </c>
      <c r="B10" s="84" t="s">
        <v>227</v>
      </c>
      <c r="C10" s="28" t="s">
        <v>648</v>
      </c>
      <c r="D10" s="32" t="s">
        <v>174</v>
      </c>
      <c r="E10" s="38">
        <v>1</v>
      </c>
      <c r="F10" s="37">
        <v>590</v>
      </c>
      <c r="G10" s="20">
        <f t="shared" si="0"/>
        <v>590</v>
      </c>
      <c r="H10" s="32" t="s">
        <v>174</v>
      </c>
      <c r="I10" s="45">
        <v>6.9444444444444447E-4</v>
      </c>
      <c r="J10" s="86" t="s">
        <v>182</v>
      </c>
    </row>
    <row r="11" spans="1:10" ht="14.25" thickBot="1">
      <c r="A11" s="84" t="s">
        <v>227</v>
      </c>
      <c r="B11" s="84" t="s">
        <v>227</v>
      </c>
      <c r="C11" s="84" t="s">
        <v>228</v>
      </c>
      <c r="D11" s="32" t="s">
        <v>168</v>
      </c>
      <c r="E11" s="38">
        <v>1</v>
      </c>
      <c r="F11" s="37">
        <v>75</v>
      </c>
      <c r="G11" s="20">
        <f t="shared" si="0"/>
        <v>75</v>
      </c>
      <c r="H11" s="32" t="s">
        <v>168</v>
      </c>
      <c r="I11" s="45">
        <v>2.0833333333333333E-3</v>
      </c>
      <c r="J11" s="86" t="s">
        <v>182</v>
      </c>
    </row>
    <row r="12" spans="1:10" ht="14.25" thickBot="1">
      <c r="A12" s="84" t="s">
        <v>227</v>
      </c>
      <c r="B12" s="84" t="s">
        <v>227</v>
      </c>
      <c r="C12" s="84" t="s">
        <v>228</v>
      </c>
      <c r="D12" s="32" t="s">
        <v>22</v>
      </c>
      <c r="E12" s="38">
        <v>1</v>
      </c>
      <c r="F12" s="37">
        <v>0.2</v>
      </c>
      <c r="G12" s="20">
        <f t="shared" si="0"/>
        <v>0.2</v>
      </c>
      <c r="H12" s="32" t="s">
        <v>22</v>
      </c>
      <c r="I12" s="45" t="s">
        <v>181</v>
      </c>
      <c r="J12" s="86" t="s">
        <v>182</v>
      </c>
    </row>
    <row r="13" spans="1:10" ht="13.5" customHeight="1" thickBot="1">
      <c r="A13" s="84" t="str">
        <f>VLOOKUP($C$2:$C$171,가상화배치내역!$A$2:$B$335,2,FALSE)</f>
        <v>pkvex1010</v>
      </c>
      <c r="B13" s="84" t="s">
        <v>227</v>
      </c>
      <c r="C13" s="84" t="s">
        <v>228</v>
      </c>
      <c r="D13" s="32" t="s">
        <v>22</v>
      </c>
      <c r="E13" s="38">
        <v>1</v>
      </c>
      <c r="F13" s="37">
        <v>0.2</v>
      </c>
      <c r="G13" s="20">
        <f t="shared" si="0"/>
        <v>0.2</v>
      </c>
      <c r="H13" s="32" t="s">
        <v>22</v>
      </c>
      <c r="I13" s="45" t="s">
        <v>180</v>
      </c>
      <c r="J13" s="86" t="s">
        <v>182</v>
      </c>
    </row>
    <row r="14" spans="1:10" ht="14.25" thickBot="1">
      <c r="A14" s="85" t="s">
        <v>241</v>
      </c>
      <c r="B14" s="85" t="s">
        <v>227</v>
      </c>
      <c r="C14" s="84" t="s">
        <v>228</v>
      </c>
      <c r="D14" s="32" t="s">
        <v>22</v>
      </c>
      <c r="E14" s="38">
        <v>1</v>
      </c>
      <c r="F14" s="37">
        <v>0.2</v>
      </c>
      <c r="G14" s="20">
        <f t="shared" si="0"/>
        <v>0.2</v>
      </c>
      <c r="H14" s="32" t="s">
        <v>22</v>
      </c>
      <c r="I14" s="45" t="s">
        <v>179</v>
      </c>
      <c r="J14" s="86" t="s">
        <v>182</v>
      </c>
    </row>
    <row r="15" spans="1:10" ht="14.25" thickBot="1">
      <c r="A15" s="85" t="s">
        <v>241</v>
      </c>
      <c r="B15" s="85" t="s">
        <v>227</v>
      </c>
      <c r="C15" s="28" t="s">
        <v>648</v>
      </c>
      <c r="D15" s="33" t="s">
        <v>175</v>
      </c>
      <c r="E15" s="32">
        <v>1</v>
      </c>
      <c r="F15" s="31">
        <v>59</v>
      </c>
      <c r="G15" s="20">
        <f t="shared" si="0"/>
        <v>59</v>
      </c>
      <c r="H15" s="33" t="s">
        <v>174</v>
      </c>
      <c r="I15" s="41" t="s">
        <v>173</v>
      </c>
      <c r="J15" s="86" t="s">
        <v>182</v>
      </c>
    </row>
    <row r="16" spans="1:10" ht="14.25" thickBot="1">
      <c r="A16" s="85" t="s">
        <v>241</v>
      </c>
      <c r="B16" s="85" t="s">
        <v>227</v>
      </c>
      <c r="C16" s="84" t="s">
        <v>648</v>
      </c>
      <c r="D16" s="33" t="s">
        <v>169</v>
      </c>
      <c r="E16" s="32">
        <v>1</v>
      </c>
      <c r="F16" s="31">
        <v>7.5</v>
      </c>
      <c r="G16" s="20">
        <f t="shared" si="0"/>
        <v>7.5</v>
      </c>
      <c r="H16" s="33" t="s">
        <v>168</v>
      </c>
      <c r="I16" s="41" t="s">
        <v>167</v>
      </c>
      <c r="J16" s="86" t="s">
        <v>182</v>
      </c>
    </row>
    <row r="17" spans="1:10" ht="14.25" thickBot="1">
      <c r="A17" s="81" t="str">
        <f>VLOOKUP($C$2:$C$171,가상화배치내역!$A$2:$B$335,2,FALSE)</f>
        <v>pkvex1014</v>
      </c>
      <c r="B17" s="81" t="s">
        <v>241</v>
      </c>
      <c r="C17" s="43" t="s">
        <v>240</v>
      </c>
      <c r="D17" s="32" t="s">
        <v>171</v>
      </c>
      <c r="E17" s="38">
        <v>1</v>
      </c>
      <c r="F17" s="37">
        <v>590</v>
      </c>
      <c r="G17" s="20">
        <f t="shared" si="0"/>
        <v>590</v>
      </c>
      <c r="H17" s="32" t="s">
        <v>171</v>
      </c>
      <c r="I17" s="45">
        <v>1.3888888888888889E-3</v>
      </c>
      <c r="J17" s="86" t="s">
        <v>182</v>
      </c>
    </row>
    <row r="18" spans="1:10" ht="14.25" thickBot="1">
      <c r="A18" s="81" t="str">
        <f>VLOOKUP($C$2:$C$171,가상화배치내역!$A$2:$B$335,2,FALSE)</f>
        <v>pkvex1014</v>
      </c>
      <c r="B18" s="81" t="s">
        <v>241</v>
      </c>
      <c r="C18" s="46" t="s">
        <v>647</v>
      </c>
      <c r="D18" s="32" t="s">
        <v>168</v>
      </c>
      <c r="E18" s="38">
        <v>1</v>
      </c>
      <c r="F18" s="37">
        <v>75</v>
      </c>
      <c r="G18" s="20">
        <f t="shared" si="0"/>
        <v>75</v>
      </c>
      <c r="H18" s="32" t="s">
        <v>168</v>
      </c>
      <c r="I18" s="45">
        <v>2.0833333333333333E-3</v>
      </c>
      <c r="J18" s="86" t="s">
        <v>182</v>
      </c>
    </row>
    <row r="19" spans="1:10" ht="14.25" thickBot="1">
      <c r="A19" s="81" t="str">
        <f>VLOOKUP($C$2:$C$171,가상화배치내역!$A$2:$B$335,2,FALSE)</f>
        <v>pkvex1014</v>
      </c>
      <c r="B19" s="81" t="s">
        <v>241</v>
      </c>
      <c r="C19" s="46" t="s">
        <v>647</v>
      </c>
      <c r="D19" s="32" t="s">
        <v>22</v>
      </c>
      <c r="E19" s="38">
        <v>1</v>
      </c>
      <c r="F19" s="37">
        <v>0.2</v>
      </c>
      <c r="G19" s="20">
        <f t="shared" si="0"/>
        <v>0.2</v>
      </c>
      <c r="H19" s="32" t="s">
        <v>22</v>
      </c>
      <c r="I19" s="45" t="s">
        <v>181</v>
      </c>
      <c r="J19" s="86" t="s">
        <v>182</v>
      </c>
    </row>
    <row r="20" spans="1:10" ht="14.25" thickBot="1">
      <c r="A20" s="81" t="str">
        <f>VLOOKUP($C$2:$C$171,가상화배치내역!$A$2:$B$335,2,FALSE)</f>
        <v>pkvex1014</v>
      </c>
      <c r="B20" s="81" t="s">
        <v>241</v>
      </c>
      <c r="C20" s="46" t="s">
        <v>647</v>
      </c>
      <c r="D20" s="32" t="s">
        <v>22</v>
      </c>
      <c r="E20" s="38">
        <v>1</v>
      </c>
      <c r="F20" s="37">
        <v>0.2</v>
      </c>
      <c r="G20" s="20">
        <f t="shared" si="0"/>
        <v>0.2</v>
      </c>
      <c r="H20" s="32" t="s">
        <v>22</v>
      </c>
      <c r="I20" s="45" t="s">
        <v>180</v>
      </c>
      <c r="J20" s="86" t="s">
        <v>182</v>
      </c>
    </row>
    <row r="21" spans="1:10" ht="14.25" thickBot="1">
      <c r="A21" s="81" t="str">
        <f>VLOOKUP($C$2:$C$171,가상화배치내역!$A$2:$B$335,2,FALSE)</f>
        <v>pkvex1014</v>
      </c>
      <c r="B21" s="81" t="s">
        <v>241</v>
      </c>
      <c r="C21" s="46" t="s">
        <v>647</v>
      </c>
      <c r="D21" s="32" t="s">
        <v>22</v>
      </c>
      <c r="E21" s="38">
        <v>1</v>
      </c>
      <c r="F21" s="37">
        <v>0.2</v>
      </c>
      <c r="G21" s="20">
        <f t="shared" si="0"/>
        <v>0.2</v>
      </c>
      <c r="H21" s="32" t="s">
        <v>22</v>
      </c>
      <c r="I21" s="45" t="s">
        <v>179</v>
      </c>
      <c r="J21" s="86" t="s">
        <v>182</v>
      </c>
    </row>
    <row r="22" spans="1:10" ht="14.25" thickBot="1">
      <c r="A22" s="81" t="str">
        <f>VLOOKUP($C$2:$C$171,가상화배치내역!$A$2:$B$335,2,FALSE)</f>
        <v>pkvex1014</v>
      </c>
      <c r="B22" s="81" t="s">
        <v>241</v>
      </c>
      <c r="C22" s="43" t="s">
        <v>647</v>
      </c>
      <c r="D22" s="33" t="s">
        <v>172</v>
      </c>
      <c r="E22" s="32">
        <v>1</v>
      </c>
      <c r="F22" s="31">
        <v>59</v>
      </c>
      <c r="G22" s="20">
        <f t="shared" si="0"/>
        <v>59</v>
      </c>
      <c r="H22" s="33" t="s">
        <v>171</v>
      </c>
      <c r="I22" s="41" t="s">
        <v>170</v>
      </c>
      <c r="J22" s="86" t="s">
        <v>182</v>
      </c>
    </row>
    <row r="23" spans="1:10" ht="14.25" thickBot="1">
      <c r="A23" s="81" t="str">
        <f>VLOOKUP($C$2:$C$171,가상화배치내역!$A$2:$B$335,2,FALSE)</f>
        <v>pkvex1014</v>
      </c>
      <c r="B23" s="81" t="s">
        <v>241</v>
      </c>
      <c r="C23" s="46" t="s">
        <v>647</v>
      </c>
      <c r="D23" s="33" t="s">
        <v>169</v>
      </c>
      <c r="E23" s="32">
        <v>1</v>
      </c>
      <c r="F23" s="31">
        <v>7.5</v>
      </c>
      <c r="G23" s="20">
        <f t="shared" si="0"/>
        <v>7.5</v>
      </c>
      <c r="H23" s="33" t="s">
        <v>168</v>
      </c>
      <c r="I23" s="41" t="s">
        <v>167</v>
      </c>
      <c r="J23" s="86" t="s">
        <v>182</v>
      </c>
    </row>
    <row r="24" spans="1:10" ht="13.5" customHeight="1" thickBot="1">
      <c r="A24" s="81" t="str">
        <f>VLOOKUP($C$2:$C$171,가상화배치내역!$A$2:$B$335,2,FALSE)</f>
        <v>pkvex1003</v>
      </c>
      <c r="B24" s="81" t="s">
        <v>207</v>
      </c>
      <c r="C24" s="46" t="s">
        <v>649</v>
      </c>
      <c r="D24" s="32" t="s">
        <v>159</v>
      </c>
      <c r="E24" s="38">
        <v>1</v>
      </c>
      <c r="F24" s="37">
        <v>50</v>
      </c>
      <c r="G24" s="20">
        <f t="shared" si="0"/>
        <v>50</v>
      </c>
      <c r="H24" s="32" t="s">
        <v>130</v>
      </c>
      <c r="I24" s="45">
        <v>2.7777777777777779E-3</v>
      </c>
      <c r="J24" s="86" t="s">
        <v>182</v>
      </c>
    </row>
    <row r="25" spans="1:10" ht="14.25" thickBot="1">
      <c r="A25" s="81" t="str">
        <f>VLOOKUP($C$2:$C$171,가상화배치내역!$A$2:$B$335,2,FALSE)</f>
        <v>pkvex1003</v>
      </c>
      <c r="B25" s="81" t="s">
        <v>207</v>
      </c>
      <c r="C25" s="46" t="s">
        <v>649</v>
      </c>
      <c r="D25" s="32" t="s">
        <v>143</v>
      </c>
      <c r="E25" s="38">
        <v>1</v>
      </c>
      <c r="F25" s="37">
        <v>90</v>
      </c>
      <c r="G25" s="20">
        <f t="shared" si="0"/>
        <v>90</v>
      </c>
      <c r="H25" s="32" t="s">
        <v>124</v>
      </c>
      <c r="I25" s="45">
        <v>4.8611111111111112E-3</v>
      </c>
      <c r="J25" s="86" t="s">
        <v>182</v>
      </c>
    </row>
    <row r="26" spans="1:10" ht="13.5" customHeight="1" thickBot="1">
      <c r="A26" s="84" t="str">
        <f>VLOOKUP($C$2:$C$171,가상화배치내역!$A$2:$B$335,2,FALSE)</f>
        <v>pkvex1003</v>
      </c>
      <c r="B26" s="84" t="s">
        <v>207</v>
      </c>
      <c r="C26" s="84" t="s">
        <v>649</v>
      </c>
      <c r="D26" s="32" t="s">
        <v>121</v>
      </c>
      <c r="E26" s="38">
        <v>1</v>
      </c>
      <c r="F26" s="37">
        <v>110</v>
      </c>
      <c r="G26" s="20">
        <f t="shared" si="0"/>
        <v>110</v>
      </c>
      <c r="H26" s="32" t="s">
        <v>118</v>
      </c>
      <c r="I26" s="45">
        <v>5.5555555555555558E-3</v>
      </c>
      <c r="J26" s="86" t="s">
        <v>182</v>
      </c>
    </row>
    <row r="27" spans="1:10" ht="14.25" thickBot="1">
      <c r="A27" s="85" t="s">
        <v>207</v>
      </c>
      <c r="B27" s="85" t="s">
        <v>207</v>
      </c>
      <c r="C27" s="84" t="s">
        <v>649</v>
      </c>
      <c r="D27" s="32" t="s">
        <v>22</v>
      </c>
      <c r="E27" s="38">
        <v>1</v>
      </c>
      <c r="F27" s="37">
        <v>0.2</v>
      </c>
      <c r="G27" s="20">
        <f t="shared" si="0"/>
        <v>0.2</v>
      </c>
      <c r="H27" s="32" t="s">
        <v>22</v>
      </c>
      <c r="I27" s="45" t="s">
        <v>162</v>
      </c>
      <c r="J27" s="86" t="s">
        <v>182</v>
      </c>
    </row>
    <row r="28" spans="1:10" ht="14.25" thickBot="1">
      <c r="A28" s="85" t="s">
        <v>207</v>
      </c>
      <c r="B28" s="85" t="s">
        <v>207</v>
      </c>
      <c r="C28" s="84" t="s">
        <v>649</v>
      </c>
      <c r="D28" s="32" t="s">
        <v>22</v>
      </c>
      <c r="E28" s="38">
        <v>1</v>
      </c>
      <c r="F28" s="37">
        <v>0.2</v>
      </c>
      <c r="G28" s="20">
        <f t="shared" si="0"/>
        <v>0.2</v>
      </c>
      <c r="H28" s="32" t="s">
        <v>22</v>
      </c>
      <c r="I28" s="45" t="s">
        <v>161</v>
      </c>
      <c r="J28" s="86" t="s">
        <v>182</v>
      </c>
    </row>
    <row r="29" spans="1:10" ht="14.25" thickBot="1">
      <c r="A29" s="85" t="s">
        <v>207</v>
      </c>
      <c r="B29" s="85" t="s">
        <v>207</v>
      </c>
      <c r="C29" s="84" t="s">
        <v>649</v>
      </c>
      <c r="D29" s="32" t="s">
        <v>22</v>
      </c>
      <c r="E29" s="38">
        <v>1</v>
      </c>
      <c r="F29" s="37">
        <v>0.2</v>
      </c>
      <c r="G29" s="20">
        <f t="shared" si="0"/>
        <v>0.2</v>
      </c>
      <c r="H29" s="32" t="s">
        <v>22</v>
      </c>
      <c r="I29" s="45" t="s">
        <v>160</v>
      </c>
      <c r="J29" s="86" t="s">
        <v>182</v>
      </c>
    </row>
    <row r="30" spans="1:10" ht="14.25" thickBot="1">
      <c r="A30" s="85" t="s">
        <v>207</v>
      </c>
      <c r="B30" s="85" t="s">
        <v>207</v>
      </c>
      <c r="C30" s="28" t="s">
        <v>649</v>
      </c>
      <c r="D30" s="33" t="s">
        <v>159</v>
      </c>
      <c r="E30" s="32">
        <v>1</v>
      </c>
      <c r="F30" s="31">
        <v>4.7</v>
      </c>
      <c r="G30" s="20">
        <f t="shared" si="0"/>
        <v>4.7</v>
      </c>
      <c r="H30" s="33" t="s">
        <v>130</v>
      </c>
      <c r="I30" s="41" t="s">
        <v>158</v>
      </c>
      <c r="J30" s="86" t="s">
        <v>182</v>
      </c>
    </row>
    <row r="31" spans="1:10" ht="13.5" customHeight="1" thickBot="1">
      <c r="A31" s="84" t="str">
        <f>VLOOKUP($C$2:$C$171,가상화배치내역!$A$2:$B$335,2,FALSE)</f>
        <v>pkvex1003</v>
      </c>
      <c r="B31" s="84" t="s">
        <v>207</v>
      </c>
      <c r="C31" s="84" t="s">
        <v>649</v>
      </c>
      <c r="D31" s="33" t="s">
        <v>155</v>
      </c>
      <c r="E31" s="32">
        <v>1</v>
      </c>
      <c r="F31" s="31">
        <v>9</v>
      </c>
      <c r="G31" s="20">
        <f t="shared" si="0"/>
        <v>9</v>
      </c>
      <c r="H31" s="33" t="s">
        <v>155</v>
      </c>
      <c r="I31" s="41" t="s">
        <v>154</v>
      </c>
      <c r="J31" s="86" t="s">
        <v>182</v>
      </c>
    </row>
    <row r="32" spans="1:10" ht="14.25" thickBot="1">
      <c r="A32" s="85" t="s">
        <v>236</v>
      </c>
      <c r="B32" s="85" t="s">
        <v>207</v>
      </c>
      <c r="C32" s="84" t="s">
        <v>649</v>
      </c>
      <c r="D32" s="33" t="s">
        <v>121</v>
      </c>
      <c r="E32" s="32">
        <v>1</v>
      </c>
      <c r="F32" s="31">
        <v>10.199999999999999</v>
      </c>
      <c r="G32" s="20">
        <f t="shared" si="0"/>
        <v>10.199999999999999</v>
      </c>
      <c r="H32" s="33" t="s">
        <v>118</v>
      </c>
      <c r="I32" s="41" t="s">
        <v>153</v>
      </c>
      <c r="J32" s="86" t="s">
        <v>182</v>
      </c>
    </row>
    <row r="33" spans="1:10" ht="14.25" thickBot="1">
      <c r="A33" s="85" t="s">
        <v>236</v>
      </c>
      <c r="B33" s="85" t="s">
        <v>236</v>
      </c>
      <c r="C33" s="28" t="s">
        <v>650</v>
      </c>
      <c r="D33" s="32" t="s">
        <v>157</v>
      </c>
      <c r="E33" s="38">
        <v>1</v>
      </c>
      <c r="F33" s="37">
        <v>50</v>
      </c>
      <c r="G33" s="20">
        <f t="shared" si="0"/>
        <v>50</v>
      </c>
      <c r="H33" s="32" t="s">
        <v>127</v>
      </c>
      <c r="I33" s="45">
        <v>3.472222222222222E-3</v>
      </c>
      <c r="J33" s="86" t="s">
        <v>182</v>
      </c>
    </row>
    <row r="34" spans="1:10" ht="14.25" thickBot="1">
      <c r="A34" s="85" t="s">
        <v>236</v>
      </c>
      <c r="B34" s="85" t="s">
        <v>236</v>
      </c>
      <c r="C34" s="84" t="s">
        <v>650</v>
      </c>
      <c r="D34" s="32" t="s">
        <v>143</v>
      </c>
      <c r="E34" s="38">
        <v>1</v>
      </c>
      <c r="F34" s="37">
        <v>90</v>
      </c>
      <c r="G34" s="20">
        <f t="shared" ref="G34:G65" si="1">E34*F34</f>
        <v>90</v>
      </c>
      <c r="H34" s="32" t="s">
        <v>124</v>
      </c>
      <c r="I34" s="45">
        <v>4.8611111111111112E-3</v>
      </c>
      <c r="J34" s="86" t="s">
        <v>182</v>
      </c>
    </row>
    <row r="35" spans="1:10" ht="14.25" thickBot="1">
      <c r="A35" s="85" t="s">
        <v>236</v>
      </c>
      <c r="B35" s="85" t="s">
        <v>236</v>
      </c>
      <c r="C35" s="84" t="s">
        <v>650</v>
      </c>
      <c r="D35" s="32" t="s">
        <v>121</v>
      </c>
      <c r="E35" s="38">
        <v>1</v>
      </c>
      <c r="F35" s="37">
        <v>110</v>
      </c>
      <c r="G35" s="20">
        <f t="shared" si="1"/>
        <v>110</v>
      </c>
      <c r="H35" s="32" t="s">
        <v>118</v>
      </c>
      <c r="I35" s="45">
        <v>5.5555555555555558E-3</v>
      </c>
      <c r="J35" s="86" t="s">
        <v>182</v>
      </c>
    </row>
    <row r="36" spans="1:10" ht="14.25" thickBot="1">
      <c r="A36" s="81" t="str">
        <f>VLOOKUP($C$2:$C$171,가상화배치내역!$A$2:$B$335,2,FALSE)</f>
        <v>pkvex1013</v>
      </c>
      <c r="B36" s="81" t="s">
        <v>236</v>
      </c>
      <c r="C36" s="46" t="s">
        <v>650</v>
      </c>
      <c r="D36" s="32" t="s">
        <v>22</v>
      </c>
      <c r="E36" s="38">
        <v>1</v>
      </c>
      <c r="F36" s="37">
        <v>0.2</v>
      </c>
      <c r="G36" s="20">
        <f t="shared" si="1"/>
        <v>0.2</v>
      </c>
      <c r="H36" s="32" t="s">
        <v>22</v>
      </c>
      <c r="I36" s="45" t="s">
        <v>162</v>
      </c>
      <c r="J36" s="86" t="s">
        <v>182</v>
      </c>
    </row>
    <row r="37" spans="1:10" ht="14.25" thickBot="1">
      <c r="A37" s="81" t="str">
        <f>VLOOKUP($C$2:$C$171,가상화배치내역!$A$2:$B$335,2,FALSE)</f>
        <v>pkvex1013</v>
      </c>
      <c r="B37" s="81" t="s">
        <v>236</v>
      </c>
      <c r="C37" s="46" t="s">
        <v>650</v>
      </c>
      <c r="D37" s="32" t="s">
        <v>22</v>
      </c>
      <c r="E37" s="38">
        <v>1</v>
      </c>
      <c r="F37" s="37">
        <v>0.2</v>
      </c>
      <c r="G37" s="20">
        <f t="shared" si="1"/>
        <v>0.2</v>
      </c>
      <c r="H37" s="32" t="s">
        <v>22</v>
      </c>
      <c r="I37" s="45" t="s">
        <v>161</v>
      </c>
      <c r="J37" s="86" t="s">
        <v>182</v>
      </c>
    </row>
    <row r="38" spans="1:10" ht="13.5" customHeight="1" thickBot="1">
      <c r="A38" s="84" t="str">
        <f>VLOOKUP($C$2:$C$171,가상화배치내역!$A$2:$B$335,2,FALSE)</f>
        <v>pkvex1013</v>
      </c>
      <c r="B38" s="84" t="s">
        <v>236</v>
      </c>
      <c r="C38" s="84" t="s">
        <v>650</v>
      </c>
      <c r="D38" s="32" t="s">
        <v>22</v>
      </c>
      <c r="E38" s="38">
        <v>1</v>
      </c>
      <c r="F38" s="37">
        <v>0.2</v>
      </c>
      <c r="G38" s="20">
        <f t="shared" si="1"/>
        <v>0.2</v>
      </c>
      <c r="H38" s="32" t="s">
        <v>22</v>
      </c>
      <c r="I38" s="45" t="s">
        <v>160</v>
      </c>
      <c r="J38" s="86" t="s">
        <v>182</v>
      </c>
    </row>
    <row r="39" spans="1:10" ht="14.25" thickBot="1">
      <c r="A39" s="81" t="s">
        <v>207</v>
      </c>
      <c r="B39" s="85" t="s">
        <v>236</v>
      </c>
      <c r="C39" s="28" t="s">
        <v>650</v>
      </c>
      <c r="D39" s="33" t="s">
        <v>157</v>
      </c>
      <c r="E39" s="32">
        <v>1</v>
      </c>
      <c r="F39" s="31">
        <v>4.7</v>
      </c>
      <c r="G39" s="20">
        <f t="shared" si="1"/>
        <v>4.7</v>
      </c>
      <c r="H39" s="33" t="s">
        <v>127</v>
      </c>
      <c r="I39" s="41" t="s">
        <v>156</v>
      </c>
      <c r="J39" s="86" t="s">
        <v>182</v>
      </c>
    </row>
    <row r="40" spans="1:10" ht="13.5" customHeight="1" thickBot="1">
      <c r="A40" s="84" t="str">
        <f>VLOOKUP($C$2:$C$171,가상화배치내역!$A$2:$B$335,2,FALSE)</f>
        <v>pkvex1013</v>
      </c>
      <c r="B40" s="84" t="s">
        <v>236</v>
      </c>
      <c r="C40" s="84" t="s">
        <v>650</v>
      </c>
      <c r="D40" s="33" t="s">
        <v>155</v>
      </c>
      <c r="E40" s="32">
        <v>1</v>
      </c>
      <c r="F40" s="31">
        <v>9</v>
      </c>
      <c r="G40" s="20">
        <f t="shared" si="1"/>
        <v>9</v>
      </c>
      <c r="H40" s="33" t="s">
        <v>155</v>
      </c>
      <c r="I40" s="41" t="s">
        <v>154</v>
      </c>
      <c r="J40" s="86" t="s">
        <v>182</v>
      </c>
    </row>
    <row r="41" spans="1:10" ht="14.25" thickBot="1">
      <c r="A41" s="81" t="s">
        <v>236</v>
      </c>
      <c r="B41" s="85" t="s">
        <v>236</v>
      </c>
      <c r="C41" s="84" t="s">
        <v>650</v>
      </c>
      <c r="D41" s="33" t="s">
        <v>121</v>
      </c>
      <c r="E41" s="32">
        <v>1</v>
      </c>
      <c r="F41" s="31">
        <v>10.199999999999999</v>
      </c>
      <c r="G41" s="20">
        <f t="shared" si="1"/>
        <v>10.199999999999999</v>
      </c>
      <c r="H41" s="33" t="s">
        <v>118</v>
      </c>
      <c r="I41" s="41" t="s">
        <v>153</v>
      </c>
      <c r="J41" s="86" t="s">
        <v>182</v>
      </c>
    </row>
    <row r="42" spans="1:10" ht="14.25" thickBot="1">
      <c r="A42" s="81" t="str">
        <f>VLOOKUP($C$2:$C$171,가상화배치내역!$A$2:$B$335,2,FALSE)</f>
        <v>pkvex1005</v>
      </c>
      <c r="B42" s="81" t="s">
        <v>213</v>
      </c>
      <c r="C42" s="43" t="s">
        <v>651</v>
      </c>
      <c r="D42" s="32" t="s">
        <v>148</v>
      </c>
      <c r="E42" s="32">
        <v>1</v>
      </c>
      <c r="F42" s="39">
        <v>50</v>
      </c>
      <c r="G42" s="20">
        <f t="shared" si="1"/>
        <v>50</v>
      </c>
      <c r="H42" s="32" t="s">
        <v>147</v>
      </c>
      <c r="I42" s="45">
        <v>6.2499999999999995E-3</v>
      </c>
      <c r="J42" s="86" t="s">
        <v>182</v>
      </c>
    </row>
    <row r="43" spans="1:10" ht="13.5" customHeight="1" thickBot="1">
      <c r="A43" s="81" t="str">
        <f>VLOOKUP($C$2:$C$171,가상화배치내역!$A$2:$B$335,2,FALSE)</f>
        <v>pkvex1005</v>
      </c>
      <c r="B43" s="81" t="s">
        <v>213</v>
      </c>
      <c r="C43" s="46" t="s">
        <v>651</v>
      </c>
      <c r="D43" s="32" t="s">
        <v>143</v>
      </c>
      <c r="E43" s="32">
        <v>1</v>
      </c>
      <c r="F43" s="39">
        <v>45</v>
      </c>
      <c r="G43" s="20">
        <f t="shared" si="1"/>
        <v>45</v>
      </c>
      <c r="H43" s="32" t="s">
        <v>142</v>
      </c>
      <c r="I43" s="30" t="s">
        <v>141</v>
      </c>
      <c r="J43" s="86" t="s">
        <v>182</v>
      </c>
    </row>
    <row r="44" spans="1:10" ht="14.25" thickBot="1">
      <c r="A44" s="81" t="str">
        <f>VLOOKUP($C$2:$C$171,가상화배치내역!$A$2:$B$335,2,FALSE)</f>
        <v>pkvex1005</v>
      </c>
      <c r="B44" s="81" t="s">
        <v>213</v>
      </c>
      <c r="C44" s="46" t="s">
        <v>651</v>
      </c>
      <c r="D44" s="32" t="s">
        <v>140</v>
      </c>
      <c r="E44" s="32">
        <v>1</v>
      </c>
      <c r="F44" s="39">
        <v>7</v>
      </c>
      <c r="G44" s="20">
        <f t="shared" si="1"/>
        <v>7</v>
      </c>
      <c r="H44" s="32" t="s">
        <v>139</v>
      </c>
      <c r="I44" s="30" t="s">
        <v>138</v>
      </c>
      <c r="J44" s="86" t="s">
        <v>182</v>
      </c>
    </row>
    <row r="45" spans="1:10" ht="13.5" customHeight="1" thickBot="1">
      <c r="A45" s="84" t="str">
        <f>VLOOKUP($C$2:$C$171,가상화배치내역!$A$2:$B$335,2,FALSE)</f>
        <v>pkvex1005</v>
      </c>
      <c r="B45" s="84" t="s">
        <v>213</v>
      </c>
      <c r="C45" s="84" t="s">
        <v>651</v>
      </c>
      <c r="D45" s="32" t="s">
        <v>137</v>
      </c>
      <c r="E45" s="32">
        <v>1</v>
      </c>
      <c r="F45" s="39">
        <v>110</v>
      </c>
      <c r="G45" s="20">
        <f t="shared" si="1"/>
        <v>110</v>
      </c>
      <c r="H45" s="32" t="s">
        <v>136</v>
      </c>
      <c r="I45" s="30" t="s">
        <v>135</v>
      </c>
      <c r="J45" s="86" t="s">
        <v>182</v>
      </c>
    </row>
    <row r="46" spans="1:10" ht="14.25" thickBot="1">
      <c r="A46" s="85" t="s">
        <v>213</v>
      </c>
      <c r="B46" s="85" t="s">
        <v>213</v>
      </c>
      <c r="C46" s="84" t="s">
        <v>651</v>
      </c>
      <c r="D46" s="32" t="s">
        <v>22</v>
      </c>
      <c r="E46" s="32">
        <v>1</v>
      </c>
      <c r="F46" s="37">
        <v>0.2</v>
      </c>
      <c r="G46" s="20">
        <f t="shared" si="1"/>
        <v>0.2</v>
      </c>
      <c r="H46" s="32" t="s">
        <v>22</v>
      </c>
      <c r="I46" s="30" t="s">
        <v>134</v>
      </c>
      <c r="J46" s="86" t="s">
        <v>182</v>
      </c>
    </row>
    <row r="47" spans="1:10" ht="14.25" thickBot="1">
      <c r="A47" s="85" t="s">
        <v>213</v>
      </c>
      <c r="B47" s="85" t="s">
        <v>213</v>
      </c>
      <c r="C47" s="84" t="s">
        <v>651</v>
      </c>
      <c r="D47" s="32" t="s">
        <v>22</v>
      </c>
      <c r="E47" s="32">
        <v>1</v>
      </c>
      <c r="F47" s="37">
        <v>0.2</v>
      </c>
      <c r="G47" s="20">
        <f t="shared" si="1"/>
        <v>0.2</v>
      </c>
      <c r="H47" s="32" t="s">
        <v>22</v>
      </c>
      <c r="I47" s="30" t="s">
        <v>133</v>
      </c>
      <c r="J47" s="86" t="s">
        <v>182</v>
      </c>
    </row>
    <row r="48" spans="1:10" ht="14.25" thickBot="1">
      <c r="A48" s="85" t="s">
        <v>213</v>
      </c>
      <c r="B48" s="85" t="s">
        <v>213</v>
      </c>
      <c r="C48" s="84" t="s">
        <v>651</v>
      </c>
      <c r="D48" s="32" t="s">
        <v>22</v>
      </c>
      <c r="E48" s="32">
        <v>1</v>
      </c>
      <c r="F48" s="37">
        <v>0.2</v>
      </c>
      <c r="G48" s="20">
        <f t="shared" si="1"/>
        <v>0.2</v>
      </c>
      <c r="H48" s="32" t="s">
        <v>22</v>
      </c>
      <c r="I48" s="30" t="s">
        <v>132</v>
      </c>
      <c r="J48" s="86" t="s">
        <v>182</v>
      </c>
    </row>
    <row r="49" spans="1:10" ht="14.25" thickBot="1">
      <c r="A49" s="85" t="s">
        <v>213</v>
      </c>
      <c r="B49" s="85" t="s">
        <v>213</v>
      </c>
      <c r="C49" s="28" t="s">
        <v>651</v>
      </c>
      <c r="D49" s="33" t="s">
        <v>131</v>
      </c>
      <c r="E49" s="32">
        <v>1</v>
      </c>
      <c r="F49" s="31">
        <v>4.7</v>
      </c>
      <c r="G49" s="20">
        <f t="shared" si="1"/>
        <v>4.7</v>
      </c>
      <c r="H49" s="33" t="s">
        <v>130</v>
      </c>
      <c r="I49" s="41" t="s">
        <v>129</v>
      </c>
      <c r="J49" s="86" t="s">
        <v>182</v>
      </c>
    </row>
    <row r="50" spans="1:10" ht="14.25" thickBot="1">
      <c r="A50" s="85" t="s">
        <v>213</v>
      </c>
      <c r="B50" s="85" t="s">
        <v>213</v>
      </c>
      <c r="C50" s="84" t="s">
        <v>651</v>
      </c>
      <c r="D50" s="33" t="s">
        <v>125</v>
      </c>
      <c r="E50" s="32">
        <v>1</v>
      </c>
      <c r="F50" s="31">
        <v>4.2</v>
      </c>
      <c r="G50" s="20">
        <f t="shared" si="1"/>
        <v>4.2</v>
      </c>
      <c r="H50" s="33" t="s">
        <v>124</v>
      </c>
      <c r="I50" s="42" t="s">
        <v>123</v>
      </c>
      <c r="J50" s="86" t="s">
        <v>182</v>
      </c>
    </row>
    <row r="51" spans="1:10" ht="13.5" customHeight="1" thickBot="1">
      <c r="A51" s="84" t="str">
        <f>VLOOKUP($C$2:$C$171,가상화배치내역!$A$2:$B$335,2,FALSE)</f>
        <v>pkvex1005</v>
      </c>
      <c r="B51" s="84" t="s">
        <v>213</v>
      </c>
      <c r="C51" s="84" t="s">
        <v>651</v>
      </c>
      <c r="D51" s="33" t="s">
        <v>122</v>
      </c>
      <c r="E51" s="32">
        <v>1</v>
      </c>
      <c r="F51" s="31">
        <v>1</v>
      </c>
      <c r="G51" s="20">
        <f t="shared" si="1"/>
        <v>1</v>
      </c>
      <c r="H51" s="33" t="s">
        <v>121</v>
      </c>
      <c r="I51" s="42" t="s">
        <v>120</v>
      </c>
      <c r="J51" s="86" t="s">
        <v>182</v>
      </c>
    </row>
    <row r="52" spans="1:10" ht="14.25" thickBot="1">
      <c r="A52" s="85" t="s">
        <v>224</v>
      </c>
      <c r="B52" s="85" t="s">
        <v>213</v>
      </c>
      <c r="C52" s="84" t="s">
        <v>651</v>
      </c>
      <c r="D52" s="33" t="s">
        <v>119</v>
      </c>
      <c r="E52" s="32">
        <v>1</v>
      </c>
      <c r="F52" s="31">
        <v>10.199999999999999</v>
      </c>
      <c r="G52" s="20">
        <f t="shared" si="1"/>
        <v>10.199999999999999</v>
      </c>
      <c r="H52" s="33" t="s">
        <v>118</v>
      </c>
      <c r="I52" s="42" t="s">
        <v>117</v>
      </c>
      <c r="J52" s="86" t="s">
        <v>182</v>
      </c>
    </row>
    <row r="53" spans="1:10" ht="14.25" thickBot="1">
      <c r="A53" s="85" t="s">
        <v>224</v>
      </c>
      <c r="B53" s="85" t="s">
        <v>224</v>
      </c>
      <c r="C53" s="28" t="s">
        <v>652</v>
      </c>
      <c r="D53" s="32" t="s">
        <v>146</v>
      </c>
      <c r="E53" s="32">
        <v>1</v>
      </c>
      <c r="F53" s="39">
        <v>50</v>
      </c>
      <c r="G53" s="20">
        <f t="shared" si="1"/>
        <v>50</v>
      </c>
      <c r="H53" s="32" t="s">
        <v>145</v>
      </c>
      <c r="I53" s="30" t="s">
        <v>144</v>
      </c>
      <c r="J53" s="86" t="s">
        <v>182</v>
      </c>
    </row>
    <row r="54" spans="1:10" ht="14.25" thickBot="1">
      <c r="A54" s="85" t="s">
        <v>224</v>
      </c>
      <c r="B54" s="85" t="s">
        <v>224</v>
      </c>
      <c r="C54" s="84" t="s">
        <v>652</v>
      </c>
      <c r="D54" s="32" t="s">
        <v>143</v>
      </c>
      <c r="E54" s="32">
        <v>1</v>
      </c>
      <c r="F54" s="39">
        <v>45</v>
      </c>
      <c r="G54" s="20">
        <f t="shared" si="1"/>
        <v>45</v>
      </c>
      <c r="H54" s="32" t="s">
        <v>142</v>
      </c>
      <c r="I54" s="30" t="s">
        <v>141</v>
      </c>
      <c r="J54" s="86" t="s">
        <v>182</v>
      </c>
    </row>
    <row r="55" spans="1:10" ht="14.25" thickBot="1">
      <c r="A55" s="85" t="s">
        <v>224</v>
      </c>
      <c r="B55" s="85" t="s">
        <v>224</v>
      </c>
      <c r="C55" s="84" t="s">
        <v>652</v>
      </c>
      <c r="D55" s="32" t="s">
        <v>140</v>
      </c>
      <c r="E55" s="32">
        <v>1</v>
      </c>
      <c r="F55" s="39">
        <v>7</v>
      </c>
      <c r="G55" s="20">
        <f t="shared" si="1"/>
        <v>7</v>
      </c>
      <c r="H55" s="32" t="s">
        <v>139</v>
      </c>
      <c r="I55" s="30" t="s">
        <v>138</v>
      </c>
      <c r="J55" s="86" t="s">
        <v>182</v>
      </c>
    </row>
    <row r="56" spans="1:10" ht="14.25" thickBot="1">
      <c r="A56" s="85" t="s">
        <v>224</v>
      </c>
      <c r="B56" s="85" t="s">
        <v>224</v>
      </c>
      <c r="C56" s="84" t="s">
        <v>652</v>
      </c>
      <c r="D56" s="32" t="s">
        <v>137</v>
      </c>
      <c r="E56" s="32">
        <v>1</v>
      </c>
      <c r="F56" s="39">
        <v>110</v>
      </c>
      <c r="G56" s="20">
        <f t="shared" si="1"/>
        <v>110</v>
      </c>
      <c r="H56" s="32" t="s">
        <v>136</v>
      </c>
      <c r="I56" s="30" t="s">
        <v>135</v>
      </c>
      <c r="J56" s="86" t="s">
        <v>182</v>
      </c>
    </row>
    <row r="57" spans="1:10" ht="14.25" thickBot="1">
      <c r="A57" s="81" t="str">
        <f>VLOOKUP($C$2:$C$171,가상화배치내역!$A$2:$B$335,2,FALSE)</f>
        <v>pkvex1009</v>
      </c>
      <c r="B57" s="81" t="s">
        <v>224</v>
      </c>
      <c r="C57" s="46" t="s">
        <v>652</v>
      </c>
      <c r="D57" s="32" t="s">
        <v>22</v>
      </c>
      <c r="E57" s="32">
        <v>1</v>
      </c>
      <c r="F57" s="37">
        <v>0.2</v>
      </c>
      <c r="G57" s="20">
        <f t="shared" si="1"/>
        <v>0.2</v>
      </c>
      <c r="H57" s="32" t="s">
        <v>22</v>
      </c>
      <c r="I57" s="30" t="s">
        <v>134</v>
      </c>
      <c r="J57" s="86" t="s">
        <v>182</v>
      </c>
    </row>
    <row r="58" spans="1:10" ht="14.25" thickBot="1">
      <c r="A58" s="81" t="str">
        <f>VLOOKUP($C$2:$C$171,가상화배치내역!$A$2:$B$335,2,FALSE)</f>
        <v>pkvex1009</v>
      </c>
      <c r="B58" s="81" t="s">
        <v>224</v>
      </c>
      <c r="C58" s="46" t="s">
        <v>652</v>
      </c>
      <c r="D58" s="32" t="s">
        <v>22</v>
      </c>
      <c r="E58" s="32">
        <v>1</v>
      </c>
      <c r="F58" s="37">
        <v>0.2</v>
      </c>
      <c r="G58" s="20">
        <f t="shared" si="1"/>
        <v>0.2</v>
      </c>
      <c r="H58" s="32" t="s">
        <v>22</v>
      </c>
      <c r="I58" s="30" t="s">
        <v>133</v>
      </c>
      <c r="J58" s="86" t="s">
        <v>182</v>
      </c>
    </row>
    <row r="59" spans="1:10" ht="13.5" customHeight="1" thickBot="1">
      <c r="A59" s="84" t="str">
        <f>VLOOKUP($C$2:$C$171,가상화배치내역!$A$2:$B$335,2,FALSE)</f>
        <v>pkvex1009</v>
      </c>
      <c r="B59" s="84" t="s">
        <v>224</v>
      </c>
      <c r="C59" s="84" t="s">
        <v>652</v>
      </c>
      <c r="D59" s="32" t="s">
        <v>22</v>
      </c>
      <c r="E59" s="32">
        <v>1</v>
      </c>
      <c r="F59" s="37">
        <v>0.2</v>
      </c>
      <c r="G59" s="20">
        <f t="shared" si="1"/>
        <v>0.2</v>
      </c>
      <c r="H59" s="32" t="s">
        <v>22</v>
      </c>
      <c r="I59" s="30" t="s">
        <v>132</v>
      </c>
      <c r="J59" s="86" t="s">
        <v>182</v>
      </c>
    </row>
    <row r="60" spans="1:10" ht="14.25" thickBot="1">
      <c r="A60" s="85" t="s">
        <v>213</v>
      </c>
      <c r="B60" s="85" t="s">
        <v>224</v>
      </c>
      <c r="C60" s="28" t="s">
        <v>225</v>
      </c>
      <c r="D60" s="33" t="s">
        <v>128</v>
      </c>
      <c r="E60" s="32">
        <v>1</v>
      </c>
      <c r="F60" s="31">
        <v>4.7</v>
      </c>
      <c r="G60" s="20">
        <f t="shared" si="1"/>
        <v>4.7</v>
      </c>
      <c r="H60" s="33" t="s">
        <v>127</v>
      </c>
      <c r="I60" s="42" t="s">
        <v>126</v>
      </c>
      <c r="J60" s="86" t="s">
        <v>182</v>
      </c>
    </row>
    <row r="61" spans="1:10" ht="14.25" thickBot="1">
      <c r="A61" s="85" t="s">
        <v>213</v>
      </c>
      <c r="B61" s="85" t="s">
        <v>224</v>
      </c>
      <c r="C61" s="84" t="s">
        <v>652</v>
      </c>
      <c r="D61" s="33" t="s">
        <v>125</v>
      </c>
      <c r="E61" s="32">
        <v>1</v>
      </c>
      <c r="F61" s="31">
        <v>4.2</v>
      </c>
      <c r="G61" s="20">
        <f t="shared" si="1"/>
        <v>4.2</v>
      </c>
      <c r="H61" s="33" t="s">
        <v>124</v>
      </c>
      <c r="I61" s="42" t="s">
        <v>123</v>
      </c>
      <c r="J61" s="86" t="s">
        <v>182</v>
      </c>
    </row>
    <row r="62" spans="1:10" ht="13.5" customHeight="1" thickBot="1">
      <c r="A62" s="84" t="str">
        <f>VLOOKUP($C$2:$C$171,가상화배치내역!$A$2:$B$335,2,FALSE)</f>
        <v>pkvex1009</v>
      </c>
      <c r="B62" s="84" t="s">
        <v>224</v>
      </c>
      <c r="C62" s="84" t="s">
        <v>652</v>
      </c>
      <c r="D62" s="33" t="s">
        <v>122</v>
      </c>
      <c r="E62" s="32">
        <v>1</v>
      </c>
      <c r="F62" s="31">
        <v>1</v>
      </c>
      <c r="G62" s="20">
        <f t="shared" si="1"/>
        <v>1</v>
      </c>
      <c r="H62" s="33" t="s">
        <v>121</v>
      </c>
      <c r="I62" s="42" t="s">
        <v>120</v>
      </c>
      <c r="J62" s="86" t="s">
        <v>182</v>
      </c>
    </row>
    <row r="63" spans="1:10" ht="14.25" thickBot="1">
      <c r="A63" s="85" t="s">
        <v>224</v>
      </c>
      <c r="B63" s="85" t="s">
        <v>224</v>
      </c>
      <c r="C63" s="84" t="s">
        <v>652</v>
      </c>
      <c r="D63" s="33" t="s">
        <v>119</v>
      </c>
      <c r="E63" s="32">
        <v>1</v>
      </c>
      <c r="F63" s="31">
        <v>10.199999999999999</v>
      </c>
      <c r="G63" s="20">
        <f t="shared" si="1"/>
        <v>10.199999999999999</v>
      </c>
      <c r="H63" s="33" t="s">
        <v>118</v>
      </c>
      <c r="I63" s="42" t="s">
        <v>117</v>
      </c>
      <c r="J63" s="86" t="s">
        <v>182</v>
      </c>
    </row>
    <row r="64" spans="1:10" ht="14.25" thickBot="1">
      <c r="A64" s="85" t="s">
        <v>224</v>
      </c>
      <c r="B64" s="85" t="s">
        <v>210</v>
      </c>
      <c r="C64" s="28" t="s">
        <v>653</v>
      </c>
      <c r="D64" s="32" t="s">
        <v>87</v>
      </c>
      <c r="E64" s="32">
        <v>1</v>
      </c>
      <c r="F64" s="39">
        <v>50</v>
      </c>
      <c r="G64" s="20">
        <f t="shared" si="1"/>
        <v>50</v>
      </c>
      <c r="H64" s="32" t="s">
        <v>87</v>
      </c>
      <c r="I64" s="30" t="s">
        <v>112</v>
      </c>
      <c r="J64" s="86" t="s">
        <v>182</v>
      </c>
    </row>
    <row r="65" spans="1:10" ht="14.25" thickBot="1">
      <c r="A65" s="81" t="str">
        <f>VLOOKUP($C$2:$C$171,가상화배치내역!$A$2:$B$335,2,FALSE)</f>
        <v>pkvex1004</v>
      </c>
      <c r="B65" s="81" t="s">
        <v>210</v>
      </c>
      <c r="C65" s="46" t="s">
        <v>653</v>
      </c>
      <c r="D65" s="32" t="s">
        <v>82</v>
      </c>
      <c r="E65" s="32">
        <v>1</v>
      </c>
      <c r="F65" s="39">
        <v>80</v>
      </c>
      <c r="G65" s="20">
        <f t="shared" si="1"/>
        <v>80</v>
      </c>
      <c r="H65" s="32" t="s">
        <v>82</v>
      </c>
      <c r="I65" s="45">
        <v>8.3333333333333332E-3</v>
      </c>
      <c r="J65" s="86" t="s">
        <v>182</v>
      </c>
    </row>
    <row r="66" spans="1:10" ht="13.5" customHeight="1" thickBot="1">
      <c r="A66" s="81" t="str">
        <f>VLOOKUP($C$2:$C$171,가상화배치내역!$A$2:$B$335,2,FALSE)</f>
        <v>pkvex1004</v>
      </c>
      <c r="B66" s="81" t="s">
        <v>210</v>
      </c>
      <c r="C66" s="46" t="s">
        <v>653</v>
      </c>
      <c r="D66" s="32" t="s">
        <v>110</v>
      </c>
      <c r="E66" s="32">
        <v>1</v>
      </c>
      <c r="F66" s="39">
        <v>102</v>
      </c>
      <c r="G66" s="20">
        <f t="shared" ref="G66:G97" si="2">E66*F66</f>
        <v>102</v>
      </c>
      <c r="H66" s="32" t="s">
        <v>110</v>
      </c>
      <c r="I66" s="45">
        <v>9.0277777777777787E-3</v>
      </c>
      <c r="J66" s="86" t="s">
        <v>182</v>
      </c>
    </row>
    <row r="67" spans="1:10" ht="14.25" thickBot="1">
      <c r="A67" s="81" t="str">
        <f>VLOOKUP($C$2:$C$171,가상화배치내역!$A$2:$B$335,2,FALSE)</f>
        <v>pkvex1004</v>
      </c>
      <c r="B67" s="81" t="s">
        <v>210</v>
      </c>
      <c r="C67" s="46" t="s">
        <v>653</v>
      </c>
      <c r="D67" s="32" t="s">
        <v>109</v>
      </c>
      <c r="E67" s="32">
        <v>1</v>
      </c>
      <c r="F67" s="39">
        <v>110</v>
      </c>
      <c r="G67" s="20">
        <f t="shared" si="2"/>
        <v>110</v>
      </c>
      <c r="H67" s="32" t="s">
        <v>109</v>
      </c>
      <c r="I67" s="45">
        <v>9.7222222222222224E-3</v>
      </c>
      <c r="J67" s="86" t="s">
        <v>182</v>
      </c>
    </row>
    <row r="68" spans="1:10" ht="14.25" thickBot="1">
      <c r="A68" s="81" t="str">
        <f>VLOOKUP($C$2:$C$171,가상화배치내역!$A$2:$B$335,2,FALSE)</f>
        <v>pkvex1004</v>
      </c>
      <c r="B68" s="81" t="s">
        <v>210</v>
      </c>
      <c r="C68" s="46" t="s">
        <v>653</v>
      </c>
      <c r="D68" s="32" t="s">
        <v>93</v>
      </c>
      <c r="E68" s="32">
        <v>1</v>
      </c>
      <c r="F68" s="37">
        <v>0.2</v>
      </c>
      <c r="G68" s="20">
        <f t="shared" si="2"/>
        <v>0.2</v>
      </c>
      <c r="H68" s="32" t="s">
        <v>93</v>
      </c>
      <c r="I68" s="45" t="s">
        <v>108</v>
      </c>
      <c r="J68" s="86" t="s">
        <v>182</v>
      </c>
    </row>
    <row r="69" spans="1:10" ht="13.5" customHeight="1" thickBot="1">
      <c r="A69" s="84" t="str">
        <f>VLOOKUP($C$2:$C$171,가상화배치내역!$A$2:$B$335,2,FALSE)</f>
        <v>pkvex1004</v>
      </c>
      <c r="B69" s="84" t="s">
        <v>210</v>
      </c>
      <c r="C69" s="84" t="s">
        <v>653</v>
      </c>
      <c r="D69" s="32" t="s">
        <v>93</v>
      </c>
      <c r="E69" s="32">
        <v>1</v>
      </c>
      <c r="F69" s="37">
        <v>0.2</v>
      </c>
      <c r="G69" s="20">
        <f t="shared" si="2"/>
        <v>0.2</v>
      </c>
      <c r="H69" s="32" t="s">
        <v>93</v>
      </c>
      <c r="I69" s="45" t="s">
        <v>107</v>
      </c>
      <c r="J69" s="86" t="s">
        <v>182</v>
      </c>
    </row>
    <row r="70" spans="1:10" ht="14.25" thickBot="1">
      <c r="A70" s="85" t="s">
        <v>210</v>
      </c>
      <c r="B70" s="85" t="s">
        <v>210</v>
      </c>
      <c r="C70" s="28" t="s">
        <v>653</v>
      </c>
      <c r="D70" s="33" t="s">
        <v>61</v>
      </c>
      <c r="E70" s="32">
        <v>1</v>
      </c>
      <c r="F70" s="31">
        <v>4.7</v>
      </c>
      <c r="G70" s="20">
        <f t="shared" si="2"/>
        <v>4.7</v>
      </c>
      <c r="H70" s="33" t="s">
        <v>60</v>
      </c>
      <c r="I70" s="42" t="s">
        <v>106</v>
      </c>
      <c r="J70" s="86" t="s">
        <v>182</v>
      </c>
    </row>
    <row r="71" spans="1:10" ht="14.25" thickBot="1">
      <c r="A71" s="85" t="s">
        <v>210</v>
      </c>
      <c r="B71" s="85" t="s">
        <v>210</v>
      </c>
      <c r="C71" s="84" t="s">
        <v>653</v>
      </c>
      <c r="D71" s="33" t="s">
        <v>101</v>
      </c>
      <c r="E71" s="32">
        <v>1</v>
      </c>
      <c r="F71" s="31">
        <v>9</v>
      </c>
      <c r="G71" s="20">
        <f t="shared" si="2"/>
        <v>9</v>
      </c>
      <c r="H71" s="33" t="s">
        <v>54</v>
      </c>
      <c r="I71" s="41" t="s">
        <v>100</v>
      </c>
      <c r="J71" s="86" t="s">
        <v>182</v>
      </c>
    </row>
    <row r="72" spans="1:10" ht="14.25" thickBot="1">
      <c r="A72" s="85" t="s">
        <v>210</v>
      </c>
      <c r="B72" s="85" t="s">
        <v>210</v>
      </c>
      <c r="C72" s="84" t="s">
        <v>653</v>
      </c>
      <c r="D72" s="33" t="s">
        <v>99</v>
      </c>
      <c r="E72" s="32">
        <v>1</v>
      </c>
      <c r="F72" s="31">
        <v>11</v>
      </c>
      <c r="G72" s="20">
        <f t="shared" si="2"/>
        <v>11</v>
      </c>
      <c r="H72" s="33" t="s">
        <v>98</v>
      </c>
      <c r="I72" s="41" t="s">
        <v>97</v>
      </c>
      <c r="J72" s="86" t="s">
        <v>182</v>
      </c>
    </row>
    <row r="73" spans="1:10" ht="14.25" thickBot="1">
      <c r="A73" s="85" t="s">
        <v>210</v>
      </c>
      <c r="B73" s="85" t="s">
        <v>210</v>
      </c>
      <c r="C73" s="84" t="s">
        <v>653</v>
      </c>
      <c r="D73" s="33" t="s">
        <v>96</v>
      </c>
      <c r="E73" s="32">
        <v>1</v>
      </c>
      <c r="F73" s="31">
        <v>10.199999999999999</v>
      </c>
      <c r="G73" s="20">
        <f t="shared" si="2"/>
        <v>10.199999999999999</v>
      </c>
      <c r="H73" s="33" t="s">
        <v>95</v>
      </c>
      <c r="I73" s="41" t="s">
        <v>94</v>
      </c>
      <c r="J73" s="86" t="s">
        <v>182</v>
      </c>
    </row>
    <row r="74" spans="1:10" ht="13.5" customHeight="1" thickBot="1">
      <c r="A74" s="84" t="str">
        <f>VLOOKUP($C$2:$C$171,가상화배치내역!$A$2:$B$335,2,FALSE)</f>
        <v>pkvex1004</v>
      </c>
      <c r="B74" s="84" t="s">
        <v>210</v>
      </c>
      <c r="C74" s="84" t="s">
        <v>653</v>
      </c>
      <c r="D74" s="32" t="s">
        <v>93</v>
      </c>
      <c r="E74" s="32">
        <v>1</v>
      </c>
      <c r="F74" s="37">
        <v>0.2</v>
      </c>
      <c r="G74" s="20">
        <f t="shared" si="2"/>
        <v>0.2</v>
      </c>
      <c r="H74" s="32" t="s">
        <v>93</v>
      </c>
      <c r="I74" s="45" t="s">
        <v>92</v>
      </c>
      <c r="J74" s="86" t="s">
        <v>182</v>
      </c>
    </row>
    <row r="75" spans="1:10" ht="14.25" thickBot="1">
      <c r="A75" s="85" t="s">
        <v>221</v>
      </c>
      <c r="B75" s="85" t="s">
        <v>221</v>
      </c>
      <c r="C75" s="28" t="s">
        <v>222</v>
      </c>
      <c r="D75" s="32" t="s">
        <v>85</v>
      </c>
      <c r="E75" s="32">
        <v>1</v>
      </c>
      <c r="F75" s="39">
        <v>50</v>
      </c>
      <c r="G75" s="20">
        <f t="shared" si="2"/>
        <v>50</v>
      </c>
      <c r="H75" s="32" t="s">
        <v>85</v>
      </c>
      <c r="I75" s="45">
        <v>6.9444444444444441E-3</v>
      </c>
      <c r="J75" s="86" t="s">
        <v>182</v>
      </c>
    </row>
    <row r="76" spans="1:10" ht="14.25" thickBot="1">
      <c r="A76" s="85" t="s">
        <v>221</v>
      </c>
      <c r="B76" s="85" t="s">
        <v>221</v>
      </c>
      <c r="C76" s="84" t="s">
        <v>662</v>
      </c>
      <c r="D76" s="32" t="s">
        <v>82</v>
      </c>
      <c r="E76" s="32">
        <v>1</v>
      </c>
      <c r="F76" s="39">
        <v>80</v>
      </c>
      <c r="G76" s="20">
        <f t="shared" si="2"/>
        <v>80</v>
      </c>
      <c r="H76" s="32" t="s">
        <v>82</v>
      </c>
      <c r="I76" s="45">
        <v>8.3333333333333332E-3</v>
      </c>
      <c r="J76" s="86" t="s">
        <v>182</v>
      </c>
    </row>
    <row r="77" spans="1:10" ht="14.25" thickBot="1">
      <c r="A77" s="85" t="s">
        <v>221</v>
      </c>
      <c r="B77" s="85" t="s">
        <v>221</v>
      </c>
      <c r="C77" s="84" t="s">
        <v>662</v>
      </c>
      <c r="D77" s="32" t="s">
        <v>110</v>
      </c>
      <c r="E77" s="32">
        <v>1</v>
      </c>
      <c r="F77" s="39">
        <v>102</v>
      </c>
      <c r="G77" s="20">
        <f t="shared" si="2"/>
        <v>102</v>
      </c>
      <c r="H77" s="32" t="s">
        <v>110</v>
      </c>
      <c r="I77" s="45">
        <v>9.0277777777777787E-3</v>
      </c>
      <c r="J77" s="86" t="s">
        <v>182</v>
      </c>
    </row>
    <row r="78" spans="1:10" ht="14.25" thickBot="1">
      <c r="A78" s="85" t="s">
        <v>221</v>
      </c>
      <c r="B78" s="85" t="s">
        <v>221</v>
      </c>
      <c r="C78" s="84" t="s">
        <v>662</v>
      </c>
      <c r="D78" s="32" t="s">
        <v>109</v>
      </c>
      <c r="E78" s="32">
        <v>1</v>
      </c>
      <c r="F78" s="39">
        <v>110</v>
      </c>
      <c r="G78" s="20">
        <f t="shared" si="2"/>
        <v>110</v>
      </c>
      <c r="H78" s="32" t="s">
        <v>109</v>
      </c>
      <c r="I78" s="45">
        <v>9.7222222222222224E-3</v>
      </c>
      <c r="J78" s="86" t="s">
        <v>182</v>
      </c>
    </row>
    <row r="79" spans="1:10" ht="13.5" customHeight="1" thickBot="1">
      <c r="A79" s="84" t="str">
        <f>VLOOKUP($C$2:$C$171,가상화배치내역!$A$2:$B$335,2,FALSE)</f>
        <v>pkvex1008</v>
      </c>
      <c r="B79" s="84" t="s">
        <v>221</v>
      </c>
      <c r="C79" s="84" t="s">
        <v>662</v>
      </c>
      <c r="D79" s="32" t="s">
        <v>93</v>
      </c>
      <c r="E79" s="32">
        <v>1</v>
      </c>
      <c r="F79" s="37">
        <v>0.2</v>
      </c>
      <c r="G79" s="20">
        <f t="shared" si="2"/>
        <v>0.2</v>
      </c>
      <c r="H79" s="32" t="s">
        <v>93</v>
      </c>
      <c r="I79" s="45" t="s">
        <v>108</v>
      </c>
      <c r="J79" s="86" t="s">
        <v>182</v>
      </c>
    </row>
    <row r="80" spans="1:10" ht="14.25" thickBot="1">
      <c r="A80" s="85" t="s">
        <v>233</v>
      </c>
      <c r="B80" s="85" t="s">
        <v>221</v>
      </c>
      <c r="C80" s="84" t="s">
        <v>662</v>
      </c>
      <c r="D80" s="32" t="s">
        <v>93</v>
      </c>
      <c r="E80" s="32">
        <v>1</v>
      </c>
      <c r="F80" s="37">
        <v>0.2</v>
      </c>
      <c r="G80" s="20">
        <f t="shared" si="2"/>
        <v>0.2</v>
      </c>
      <c r="H80" s="32" t="s">
        <v>93</v>
      </c>
      <c r="I80" s="45" t="s">
        <v>107</v>
      </c>
      <c r="J80" s="86" t="s">
        <v>182</v>
      </c>
    </row>
    <row r="81" spans="1:10" ht="14.25" thickBot="1">
      <c r="A81" s="85" t="s">
        <v>233</v>
      </c>
      <c r="B81" s="85" t="s">
        <v>221</v>
      </c>
      <c r="C81" s="28" t="s">
        <v>222</v>
      </c>
      <c r="D81" s="33" t="s">
        <v>58</v>
      </c>
      <c r="E81" s="32">
        <v>1</v>
      </c>
      <c r="F81" s="31">
        <v>4.7</v>
      </c>
      <c r="G81" s="20">
        <f t="shared" si="2"/>
        <v>4.7</v>
      </c>
      <c r="H81" s="33" t="s">
        <v>57</v>
      </c>
      <c r="I81" s="41" t="s">
        <v>105</v>
      </c>
      <c r="J81" s="86" t="s">
        <v>182</v>
      </c>
    </row>
    <row r="82" spans="1:10" ht="14.25" thickBot="1">
      <c r="A82" s="85" t="s">
        <v>233</v>
      </c>
      <c r="B82" s="85" t="s">
        <v>221</v>
      </c>
      <c r="C82" s="84" t="s">
        <v>662</v>
      </c>
      <c r="D82" s="33" t="s">
        <v>101</v>
      </c>
      <c r="E82" s="32">
        <v>1</v>
      </c>
      <c r="F82" s="31">
        <v>9</v>
      </c>
      <c r="G82" s="20">
        <f t="shared" si="2"/>
        <v>9</v>
      </c>
      <c r="H82" s="33" t="s">
        <v>54</v>
      </c>
      <c r="I82" s="41" t="s">
        <v>100</v>
      </c>
      <c r="J82" s="86" t="s">
        <v>182</v>
      </c>
    </row>
    <row r="83" spans="1:10" ht="14.25" thickBot="1">
      <c r="A83" s="85" t="s">
        <v>233</v>
      </c>
      <c r="B83" s="85" t="s">
        <v>221</v>
      </c>
      <c r="C83" s="84" t="s">
        <v>662</v>
      </c>
      <c r="D83" s="33" t="s">
        <v>99</v>
      </c>
      <c r="E83" s="32">
        <v>1</v>
      </c>
      <c r="F83" s="31">
        <v>11</v>
      </c>
      <c r="G83" s="20">
        <f t="shared" si="2"/>
        <v>11</v>
      </c>
      <c r="H83" s="33" t="s">
        <v>98</v>
      </c>
      <c r="I83" s="41" t="s">
        <v>97</v>
      </c>
      <c r="J83" s="86" t="s">
        <v>182</v>
      </c>
    </row>
    <row r="84" spans="1:10" ht="14.25" thickBot="1">
      <c r="A84" s="81" t="str">
        <f>VLOOKUP($C$2:$C$171,가상화배치내역!$A$2:$B$335,2,FALSE)</f>
        <v>pkvex1008</v>
      </c>
      <c r="B84" s="81" t="s">
        <v>221</v>
      </c>
      <c r="C84" s="46" t="s">
        <v>662</v>
      </c>
      <c r="D84" s="33" t="s">
        <v>96</v>
      </c>
      <c r="E84" s="32">
        <v>1</v>
      </c>
      <c r="F84" s="31">
        <v>10.199999999999999</v>
      </c>
      <c r="G84" s="20">
        <f t="shared" si="2"/>
        <v>10.199999999999999</v>
      </c>
      <c r="H84" s="33" t="s">
        <v>95</v>
      </c>
      <c r="I84" s="41" t="s">
        <v>94</v>
      </c>
      <c r="J84" s="86" t="s">
        <v>182</v>
      </c>
    </row>
    <row r="85" spans="1:10" ht="14.25" thickBot="1">
      <c r="A85" s="81" t="str">
        <f>VLOOKUP($C$2:$C$171,가상화배치내역!$A$2:$B$335,2,FALSE)</f>
        <v>pkvex1008</v>
      </c>
      <c r="B85" s="81" t="s">
        <v>221</v>
      </c>
      <c r="C85" s="46" t="s">
        <v>662</v>
      </c>
      <c r="D85" s="32" t="s">
        <v>93</v>
      </c>
      <c r="E85" s="32">
        <v>1</v>
      </c>
      <c r="F85" s="37">
        <v>0.2</v>
      </c>
      <c r="G85" s="20">
        <f t="shared" si="2"/>
        <v>0.2</v>
      </c>
      <c r="H85" s="32" t="s">
        <v>93</v>
      </c>
      <c r="I85" s="45" t="s">
        <v>92</v>
      </c>
      <c r="J85" s="86" t="s">
        <v>182</v>
      </c>
    </row>
    <row r="86" spans="1:10" ht="14.25" thickBot="1">
      <c r="A86" s="81" t="str">
        <f>VLOOKUP($C$2:$C$171,가상화배치내역!$A$2:$B$335,2,FALSE)</f>
        <v>pkvex1012</v>
      </c>
      <c r="B86" s="81" t="s">
        <v>233</v>
      </c>
      <c r="C86" s="43" t="s">
        <v>234</v>
      </c>
      <c r="D86" s="32" t="s">
        <v>111</v>
      </c>
      <c r="E86" s="32">
        <v>1</v>
      </c>
      <c r="F86" s="39">
        <v>50</v>
      </c>
      <c r="G86" s="20">
        <f t="shared" si="2"/>
        <v>50</v>
      </c>
      <c r="H86" s="32" t="s">
        <v>111</v>
      </c>
      <c r="I86" s="45">
        <v>7.6388888888888886E-3</v>
      </c>
      <c r="J86" s="86" t="s">
        <v>182</v>
      </c>
    </row>
    <row r="87" spans="1:10" ht="13.5" customHeight="1" thickBot="1">
      <c r="A87" s="84" t="str">
        <f>VLOOKUP($C$2:$C$171,가상화배치내역!$A$2:$B$335,2,FALSE)</f>
        <v>pkvex1012</v>
      </c>
      <c r="B87" s="84" t="s">
        <v>233</v>
      </c>
      <c r="C87" s="84" t="s">
        <v>654</v>
      </c>
      <c r="D87" s="32" t="s">
        <v>82</v>
      </c>
      <c r="E87" s="32">
        <v>1</v>
      </c>
      <c r="F87" s="39">
        <v>80</v>
      </c>
      <c r="G87" s="20">
        <f t="shared" si="2"/>
        <v>80</v>
      </c>
      <c r="H87" s="32" t="s">
        <v>82</v>
      </c>
      <c r="I87" s="45">
        <v>8.3333333333333332E-3</v>
      </c>
      <c r="J87" s="86" t="s">
        <v>182</v>
      </c>
    </row>
    <row r="88" spans="1:10" ht="14.25" thickBot="1">
      <c r="A88" s="85" t="s">
        <v>210</v>
      </c>
      <c r="B88" s="85" t="s">
        <v>233</v>
      </c>
      <c r="C88" s="84" t="s">
        <v>654</v>
      </c>
      <c r="D88" s="32" t="s">
        <v>110</v>
      </c>
      <c r="E88" s="32">
        <v>1</v>
      </c>
      <c r="F88" s="39">
        <v>102</v>
      </c>
      <c r="G88" s="20">
        <f t="shared" si="2"/>
        <v>102</v>
      </c>
      <c r="H88" s="32" t="s">
        <v>110</v>
      </c>
      <c r="I88" s="45">
        <v>9.0277777777777787E-3</v>
      </c>
      <c r="J88" s="86" t="s">
        <v>182</v>
      </c>
    </row>
    <row r="89" spans="1:10" ht="14.25" thickBot="1">
      <c r="A89" s="85" t="s">
        <v>210</v>
      </c>
      <c r="B89" s="85" t="s">
        <v>233</v>
      </c>
      <c r="C89" s="84" t="s">
        <v>654</v>
      </c>
      <c r="D89" s="32" t="s">
        <v>109</v>
      </c>
      <c r="E89" s="32">
        <v>1</v>
      </c>
      <c r="F89" s="39">
        <v>110</v>
      </c>
      <c r="G89" s="20">
        <f t="shared" si="2"/>
        <v>110</v>
      </c>
      <c r="H89" s="32" t="s">
        <v>109</v>
      </c>
      <c r="I89" s="45">
        <v>9.7222222222222224E-3</v>
      </c>
      <c r="J89" s="86" t="s">
        <v>182</v>
      </c>
    </row>
    <row r="90" spans="1:10" ht="14.25" thickBot="1">
      <c r="A90" s="85" t="s">
        <v>210</v>
      </c>
      <c r="B90" s="85" t="s">
        <v>233</v>
      </c>
      <c r="C90" s="84" t="s">
        <v>654</v>
      </c>
      <c r="D90" s="32" t="s">
        <v>93</v>
      </c>
      <c r="E90" s="32">
        <v>1</v>
      </c>
      <c r="F90" s="37">
        <v>0.2</v>
      </c>
      <c r="G90" s="20">
        <f t="shared" si="2"/>
        <v>0.2</v>
      </c>
      <c r="H90" s="32" t="s">
        <v>93</v>
      </c>
      <c r="I90" s="45" t="s">
        <v>108</v>
      </c>
      <c r="J90" s="86" t="s">
        <v>182</v>
      </c>
    </row>
    <row r="91" spans="1:10" ht="13.5" customHeight="1" thickBot="1">
      <c r="A91" s="84" t="str">
        <f>VLOOKUP($C$2:$C$171,가상화배치내역!$A$2:$B$335,2,FALSE)</f>
        <v>pkvex1012</v>
      </c>
      <c r="B91" s="84" t="s">
        <v>233</v>
      </c>
      <c r="C91" s="84" t="s">
        <v>654</v>
      </c>
      <c r="D91" s="32" t="s">
        <v>93</v>
      </c>
      <c r="E91" s="32">
        <v>1</v>
      </c>
      <c r="F91" s="37">
        <v>0.2</v>
      </c>
      <c r="G91" s="20">
        <f t="shared" si="2"/>
        <v>0.2</v>
      </c>
      <c r="H91" s="32" t="s">
        <v>93</v>
      </c>
      <c r="I91" s="45" t="s">
        <v>107</v>
      </c>
      <c r="J91" s="86" t="s">
        <v>182</v>
      </c>
    </row>
    <row r="92" spans="1:10" ht="14.25" thickBot="1">
      <c r="A92" s="85" t="s">
        <v>221</v>
      </c>
      <c r="B92" s="85" t="s">
        <v>233</v>
      </c>
      <c r="C92" s="28" t="s">
        <v>234</v>
      </c>
      <c r="D92" s="33" t="s">
        <v>104</v>
      </c>
      <c r="E92" s="32">
        <v>1</v>
      </c>
      <c r="F92" s="31">
        <v>4.7</v>
      </c>
      <c r="G92" s="20">
        <f t="shared" si="2"/>
        <v>4.7</v>
      </c>
      <c r="H92" s="33" t="s">
        <v>103</v>
      </c>
      <c r="I92" s="41" t="s">
        <v>102</v>
      </c>
      <c r="J92" s="86" t="s">
        <v>182</v>
      </c>
    </row>
    <row r="93" spans="1:10" ht="14.25" thickBot="1">
      <c r="A93" s="85" t="s">
        <v>221</v>
      </c>
      <c r="B93" s="85" t="s">
        <v>233</v>
      </c>
      <c r="C93" s="84" t="s">
        <v>654</v>
      </c>
      <c r="D93" s="33" t="s">
        <v>101</v>
      </c>
      <c r="E93" s="32">
        <v>1</v>
      </c>
      <c r="F93" s="31">
        <v>9</v>
      </c>
      <c r="G93" s="20">
        <f t="shared" si="2"/>
        <v>9</v>
      </c>
      <c r="H93" s="33" t="s">
        <v>54</v>
      </c>
      <c r="I93" s="41" t="s">
        <v>100</v>
      </c>
      <c r="J93" s="86" t="s">
        <v>182</v>
      </c>
    </row>
    <row r="94" spans="1:10" ht="14.25" thickBot="1">
      <c r="A94" s="85" t="s">
        <v>221</v>
      </c>
      <c r="B94" s="85" t="s">
        <v>233</v>
      </c>
      <c r="C94" s="84" t="s">
        <v>654</v>
      </c>
      <c r="D94" s="33" t="s">
        <v>99</v>
      </c>
      <c r="E94" s="32">
        <v>1</v>
      </c>
      <c r="F94" s="31">
        <v>11</v>
      </c>
      <c r="G94" s="20">
        <f t="shared" si="2"/>
        <v>11</v>
      </c>
      <c r="H94" s="33" t="s">
        <v>98</v>
      </c>
      <c r="I94" s="41" t="s">
        <v>97</v>
      </c>
      <c r="J94" s="86" t="s">
        <v>182</v>
      </c>
    </row>
    <row r="95" spans="1:10" ht="13.5" customHeight="1" thickBot="1">
      <c r="A95" s="84" t="str">
        <f>VLOOKUP($C$2:$C$171,가상화배치내역!$A$2:$B$335,2,FALSE)</f>
        <v>pkvex1012</v>
      </c>
      <c r="B95" s="84" t="s">
        <v>233</v>
      </c>
      <c r="C95" s="84" t="s">
        <v>654</v>
      </c>
      <c r="D95" s="33" t="s">
        <v>96</v>
      </c>
      <c r="E95" s="32">
        <v>1</v>
      </c>
      <c r="F95" s="31">
        <v>10.199999999999999</v>
      </c>
      <c r="G95" s="20">
        <f t="shared" si="2"/>
        <v>10.199999999999999</v>
      </c>
      <c r="H95" s="33" t="s">
        <v>95</v>
      </c>
      <c r="I95" s="41" t="s">
        <v>94</v>
      </c>
      <c r="J95" s="86" t="s">
        <v>182</v>
      </c>
    </row>
    <row r="96" spans="1:10" ht="14.25" thickBot="1">
      <c r="A96" s="85" t="s">
        <v>233</v>
      </c>
      <c r="B96" s="85" t="s">
        <v>233</v>
      </c>
      <c r="C96" s="84" t="s">
        <v>654</v>
      </c>
      <c r="D96" s="32" t="s">
        <v>93</v>
      </c>
      <c r="E96" s="32">
        <v>1</v>
      </c>
      <c r="F96" s="37">
        <v>0.2</v>
      </c>
      <c r="G96" s="20">
        <f t="shared" si="2"/>
        <v>0.2</v>
      </c>
      <c r="H96" s="32" t="s">
        <v>93</v>
      </c>
      <c r="I96" s="45" t="s">
        <v>92</v>
      </c>
      <c r="J96" s="86" t="s">
        <v>182</v>
      </c>
    </row>
    <row r="97" spans="1:10" ht="14.25" thickBot="1">
      <c r="A97" s="85" t="s">
        <v>233</v>
      </c>
      <c r="B97" s="85" t="s">
        <v>218</v>
      </c>
      <c r="C97" s="28" t="s">
        <v>656</v>
      </c>
      <c r="D97" s="32" t="s">
        <v>87</v>
      </c>
      <c r="E97" s="32">
        <v>1</v>
      </c>
      <c r="F97" s="39">
        <v>22</v>
      </c>
      <c r="G97" s="20">
        <f t="shared" si="2"/>
        <v>22</v>
      </c>
      <c r="H97" s="32" t="s">
        <v>87</v>
      </c>
      <c r="I97" s="36" t="s">
        <v>86</v>
      </c>
      <c r="J97" s="86" t="s">
        <v>182</v>
      </c>
    </row>
    <row r="98" spans="1:10" ht="14.25" thickBot="1">
      <c r="A98" s="85" t="s">
        <v>233</v>
      </c>
      <c r="B98" s="85" t="s">
        <v>218</v>
      </c>
      <c r="C98" s="84" t="s">
        <v>656</v>
      </c>
      <c r="D98" s="32" t="s">
        <v>82</v>
      </c>
      <c r="E98" s="32">
        <v>1</v>
      </c>
      <c r="F98" s="39">
        <v>700</v>
      </c>
      <c r="G98" s="20">
        <f t="shared" ref="G98:G129" si="3">E98*F98</f>
        <v>700</v>
      </c>
      <c r="H98" s="32" t="s">
        <v>82</v>
      </c>
      <c r="I98" s="29" t="s">
        <v>83</v>
      </c>
      <c r="J98" s="86" t="s">
        <v>182</v>
      </c>
    </row>
    <row r="99" spans="1:10" ht="14.25" thickBot="1">
      <c r="A99" s="81" t="str">
        <f>VLOOKUP($C$2:$C$171,가상화배치내역!$A$2:$B$335,2,FALSE)</f>
        <v>pkvex1007</v>
      </c>
      <c r="B99" s="81" t="s">
        <v>218</v>
      </c>
      <c r="C99" s="46" t="s">
        <v>656</v>
      </c>
      <c r="D99" s="32" t="s">
        <v>82</v>
      </c>
      <c r="E99" s="32">
        <v>1</v>
      </c>
      <c r="F99" s="39">
        <v>700</v>
      </c>
      <c r="G99" s="20">
        <f t="shared" si="3"/>
        <v>700</v>
      </c>
      <c r="H99" s="32" t="s">
        <v>82</v>
      </c>
      <c r="I99" s="29" t="s">
        <v>81</v>
      </c>
      <c r="J99" s="86" t="s">
        <v>182</v>
      </c>
    </row>
    <row r="100" spans="1:10" ht="13.5" customHeight="1" thickBot="1">
      <c r="A100" s="81" t="str">
        <f>VLOOKUP($C$2:$C$171,가상화배치내역!$A$2:$B$335,2,FALSE)</f>
        <v>pkvex1007</v>
      </c>
      <c r="B100" s="81" t="s">
        <v>218</v>
      </c>
      <c r="C100" s="46" t="s">
        <v>656</v>
      </c>
      <c r="D100" s="32" t="s">
        <v>80</v>
      </c>
      <c r="E100" s="32">
        <v>1</v>
      </c>
      <c r="F100" s="39">
        <v>35</v>
      </c>
      <c r="G100" s="20">
        <f t="shared" si="3"/>
        <v>35</v>
      </c>
      <c r="H100" s="32" t="s">
        <v>80</v>
      </c>
      <c r="I100" s="29" t="s">
        <v>79</v>
      </c>
      <c r="J100" s="86" t="s">
        <v>182</v>
      </c>
    </row>
    <row r="101" spans="1:10" ht="14.25" thickBot="1">
      <c r="A101" s="81" t="str">
        <f>VLOOKUP($C$2:$C$171,가상화배치내역!$A$2:$B$335,2,FALSE)</f>
        <v>pkvex1007</v>
      </c>
      <c r="B101" s="81" t="s">
        <v>218</v>
      </c>
      <c r="C101" s="46" t="s">
        <v>656</v>
      </c>
      <c r="D101" s="32" t="s">
        <v>76</v>
      </c>
      <c r="E101" s="32">
        <v>1</v>
      </c>
      <c r="F101" s="39">
        <v>1000</v>
      </c>
      <c r="G101" s="20">
        <f t="shared" si="3"/>
        <v>1000</v>
      </c>
      <c r="H101" s="32" t="s">
        <v>76</v>
      </c>
      <c r="I101" s="29" t="s">
        <v>78</v>
      </c>
      <c r="J101" s="86" t="s">
        <v>182</v>
      </c>
    </row>
    <row r="102" spans="1:10" ht="13.5" customHeight="1" thickBot="1">
      <c r="A102" s="84" t="str">
        <f>VLOOKUP($C$2:$C$171,가상화배치내역!$A$2:$B$335,2,FALSE)</f>
        <v>pkvex1007</v>
      </c>
      <c r="B102" s="84" t="s">
        <v>218</v>
      </c>
      <c r="C102" s="84" t="s">
        <v>656</v>
      </c>
      <c r="D102" s="32" t="s">
        <v>76</v>
      </c>
      <c r="E102" s="32">
        <v>1</v>
      </c>
      <c r="F102" s="39">
        <v>1000</v>
      </c>
      <c r="G102" s="20">
        <f t="shared" si="3"/>
        <v>1000</v>
      </c>
      <c r="H102" s="32" t="s">
        <v>76</v>
      </c>
      <c r="I102" s="29" t="s">
        <v>77</v>
      </c>
      <c r="J102" s="86" t="s">
        <v>182</v>
      </c>
    </row>
    <row r="103" spans="1:10" ht="14.25" thickBot="1">
      <c r="A103" s="85" t="s">
        <v>218</v>
      </c>
      <c r="B103" s="85" t="s">
        <v>218</v>
      </c>
      <c r="C103" s="84" t="s">
        <v>656</v>
      </c>
      <c r="D103" s="32" t="s">
        <v>76</v>
      </c>
      <c r="E103" s="32">
        <v>1</v>
      </c>
      <c r="F103" s="39">
        <v>1000</v>
      </c>
      <c r="G103" s="20">
        <f t="shared" si="3"/>
        <v>1000</v>
      </c>
      <c r="H103" s="32" t="s">
        <v>76</v>
      </c>
      <c r="I103" s="29" t="s">
        <v>75</v>
      </c>
      <c r="J103" s="86" t="s">
        <v>182</v>
      </c>
    </row>
    <row r="104" spans="1:10" ht="14.25" thickBot="1">
      <c r="A104" s="85" t="s">
        <v>218</v>
      </c>
      <c r="B104" s="85" t="s">
        <v>218</v>
      </c>
      <c r="C104" s="84" t="s">
        <v>656</v>
      </c>
      <c r="D104" s="32" t="s">
        <v>71</v>
      </c>
      <c r="E104" s="32">
        <v>1</v>
      </c>
      <c r="F104" s="39">
        <v>400</v>
      </c>
      <c r="G104" s="20">
        <f t="shared" si="3"/>
        <v>400</v>
      </c>
      <c r="H104" s="32" t="s">
        <v>71</v>
      </c>
      <c r="I104" s="29" t="s">
        <v>74</v>
      </c>
      <c r="J104" s="86" t="s">
        <v>182</v>
      </c>
    </row>
    <row r="105" spans="1:10" ht="14.25" thickBot="1">
      <c r="A105" s="85" t="s">
        <v>218</v>
      </c>
      <c r="B105" s="85" t="s">
        <v>218</v>
      </c>
      <c r="C105" s="84" t="s">
        <v>656</v>
      </c>
      <c r="D105" s="32" t="s">
        <v>71</v>
      </c>
      <c r="E105" s="32">
        <v>1</v>
      </c>
      <c r="F105" s="39">
        <v>400</v>
      </c>
      <c r="G105" s="20">
        <f t="shared" si="3"/>
        <v>400</v>
      </c>
      <c r="H105" s="32" t="s">
        <v>71</v>
      </c>
      <c r="I105" s="29" t="s">
        <v>73</v>
      </c>
      <c r="J105" s="86" t="s">
        <v>182</v>
      </c>
    </row>
    <row r="106" spans="1:10" ht="14.25" thickBot="1">
      <c r="A106" s="85" t="s">
        <v>218</v>
      </c>
      <c r="B106" s="85" t="s">
        <v>218</v>
      </c>
      <c r="C106" s="84" t="s">
        <v>656</v>
      </c>
      <c r="D106" s="32" t="s">
        <v>71</v>
      </c>
      <c r="E106" s="32">
        <v>1</v>
      </c>
      <c r="F106" s="39">
        <v>400</v>
      </c>
      <c r="G106" s="20">
        <f t="shared" si="3"/>
        <v>400</v>
      </c>
      <c r="H106" s="32" t="s">
        <v>71</v>
      </c>
      <c r="I106" s="29" t="s">
        <v>72</v>
      </c>
      <c r="J106" s="86" t="s">
        <v>182</v>
      </c>
    </row>
    <row r="107" spans="1:10" ht="14.25" thickBot="1">
      <c r="A107" s="85" t="s">
        <v>218</v>
      </c>
      <c r="B107" s="85" t="s">
        <v>218</v>
      </c>
      <c r="C107" s="84" t="s">
        <v>656</v>
      </c>
      <c r="D107" s="32" t="s">
        <v>71</v>
      </c>
      <c r="E107" s="32">
        <v>1</v>
      </c>
      <c r="F107" s="39">
        <v>400</v>
      </c>
      <c r="G107" s="20">
        <f t="shared" si="3"/>
        <v>400</v>
      </c>
      <c r="H107" s="32" t="s">
        <v>71</v>
      </c>
      <c r="I107" s="29" t="s">
        <v>70</v>
      </c>
      <c r="J107" s="86" t="s">
        <v>182</v>
      </c>
    </row>
    <row r="108" spans="1:10" ht="14.25" thickBot="1">
      <c r="A108" s="85" t="s">
        <v>218</v>
      </c>
      <c r="B108" s="85" t="s">
        <v>218</v>
      </c>
      <c r="C108" s="84" t="s">
        <v>656</v>
      </c>
      <c r="D108" s="32" t="s">
        <v>22</v>
      </c>
      <c r="E108" s="32">
        <v>1</v>
      </c>
      <c r="F108" s="37">
        <v>0.2</v>
      </c>
      <c r="G108" s="20">
        <f t="shared" si="3"/>
        <v>0.2</v>
      </c>
      <c r="H108" s="32" t="s">
        <v>22</v>
      </c>
      <c r="I108" s="29" t="s">
        <v>69</v>
      </c>
      <c r="J108" s="86" t="s">
        <v>182</v>
      </c>
    </row>
    <row r="109" spans="1:10" ht="14.25" thickBot="1">
      <c r="A109" s="85" t="s">
        <v>218</v>
      </c>
      <c r="B109" s="85" t="s">
        <v>218</v>
      </c>
      <c r="C109" s="84" t="s">
        <v>656</v>
      </c>
      <c r="D109" s="32" t="s">
        <v>22</v>
      </c>
      <c r="E109" s="32">
        <v>1</v>
      </c>
      <c r="F109" s="37">
        <v>0.2</v>
      </c>
      <c r="G109" s="20">
        <f t="shared" si="3"/>
        <v>0.2</v>
      </c>
      <c r="H109" s="32" t="s">
        <v>22</v>
      </c>
      <c r="I109" s="29" t="s">
        <v>68</v>
      </c>
      <c r="J109" s="86" t="s">
        <v>182</v>
      </c>
    </row>
    <row r="110" spans="1:10" ht="14.25" thickBot="1">
      <c r="A110" s="85" t="s">
        <v>218</v>
      </c>
      <c r="B110" s="85" t="s">
        <v>218</v>
      </c>
      <c r="C110" s="84" t="s">
        <v>656</v>
      </c>
      <c r="D110" s="32" t="s">
        <v>22</v>
      </c>
      <c r="E110" s="32">
        <v>1</v>
      </c>
      <c r="F110" s="37">
        <v>0.2</v>
      </c>
      <c r="G110" s="20">
        <f t="shared" si="3"/>
        <v>0.2</v>
      </c>
      <c r="H110" s="32" t="s">
        <v>22</v>
      </c>
      <c r="I110" s="29" t="s">
        <v>67</v>
      </c>
      <c r="J110" s="86" t="s">
        <v>182</v>
      </c>
    </row>
    <row r="111" spans="1:10" ht="14.25" thickBot="1">
      <c r="A111" s="85" t="s">
        <v>218</v>
      </c>
      <c r="B111" s="85" t="s">
        <v>218</v>
      </c>
      <c r="C111" s="84" t="s">
        <v>656</v>
      </c>
      <c r="D111" s="30" t="s">
        <v>66</v>
      </c>
      <c r="E111" s="32">
        <v>1</v>
      </c>
      <c r="F111" s="31">
        <v>20</v>
      </c>
      <c r="G111" s="20">
        <f t="shared" si="3"/>
        <v>20</v>
      </c>
      <c r="H111" s="30" t="s">
        <v>65</v>
      </c>
      <c r="I111" s="44" t="s">
        <v>64</v>
      </c>
      <c r="J111" s="86" t="s">
        <v>182</v>
      </c>
    </row>
    <row r="112" spans="1:10" ht="14.25" thickBot="1">
      <c r="A112" s="85" t="s">
        <v>218</v>
      </c>
      <c r="B112" s="85" t="s">
        <v>218</v>
      </c>
      <c r="C112" s="84" t="s">
        <v>656</v>
      </c>
      <c r="D112" s="30" t="s">
        <v>63</v>
      </c>
      <c r="E112" s="32">
        <v>1</v>
      </c>
      <c r="F112" s="31">
        <v>20</v>
      </c>
      <c r="G112" s="20">
        <f t="shared" si="3"/>
        <v>20</v>
      </c>
      <c r="H112" s="30" t="s">
        <v>46</v>
      </c>
      <c r="I112" s="44" t="s">
        <v>62</v>
      </c>
      <c r="J112" s="86" t="s">
        <v>182</v>
      </c>
    </row>
    <row r="113" spans="1:10" ht="14.25" thickBot="1">
      <c r="A113" s="85" t="s">
        <v>218</v>
      </c>
      <c r="B113" s="85" t="s">
        <v>218</v>
      </c>
      <c r="C113" s="28" t="s">
        <v>656</v>
      </c>
      <c r="D113" s="33" t="s">
        <v>61</v>
      </c>
      <c r="E113" s="32">
        <v>1</v>
      </c>
      <c r="F113" s="31">
        <v>2.2000000000000002</v>
      </c>
      <c r="G113" s="20">
        <f t="shared" si="3"/>
        <v>2.2000000000000002</v>
      </c>
      <c r="H113" s="33" t="s">
        <v>60</v>
      </c>
      <c r="I113" s="41" t="s">
        <v>59</v>
      </c>
      <c r="J113" s="86" t="s">
        <v>182</v>
      </c>
    </row>
    <row r="114" spans="1:10" ht="14.25" thickBot="1">
      <c r="A114" s="85" t="s">
        <v>218</v>
      </c>
      <c r="B114" s="85" t="s">
        <v>218</v>
      </c>
      <c r="C114" s="84" t="s">
        <v>656</v>
      </c>
      <c r="D114" s="33" t="s">
        <v>55</v>
      </c>
      <c r="E114" s="32">
        <v>1</v>
      </c>
      <c r="F114" s="31">
        <v>361</v>
      </c>
      <c r="G114" s="20">
        <f t="shared" si="3"/>
        <v>361</v>
      </c>
      <c r="H114" s="33" t="s">
        <v>54</v>
      </c>
      <c r="I114" s="41" t="s">
        <v>53</v>
      </c>
      <c r="J114" s="86" t="s">
        <v>182</v>
      </c>
    </row>
    <row r="115" spans="1:10" ht="13.5" customHeight="1" thickBot="1">
      <c r="A115" s="84" t="str">
        <f>VLOOKUP($C$2:$C$171,가상화배치내역!$A$2:$B$335,2,FALSE)</f>
        <v>pkvex1007</v>
      </c>
      <c r="B115" s="84" t="s">
        <v>218</v>
      </c>
      <c r="C115" s="84" t="s">
        <v>656</v>
      </c>
      <c r="D115" s="33" t="s">
        <v>52</v>
      </c>
      <c r="E115" s="32">
        <v>1</v>
      </c>
      <c r="F115" s="31">
        <v>280</v>
      </c>
      <c r="G115" s="20">
        <f t="shared" si="3"/>
        <v>280</v>
      </c>
      <c r="H115" s="33" t="s">
        <v>51</v>
      </c>
      <c r="I115" s="41" t="s">
        <v>50</v>
      </c>
      <c r="J115" s="86" t="s">
        <v>182</v>
      </c>
    </row>
    <row r="116" spans="1:10" ht="14.25" thickBot="1">
      <c r="A116" s="85" t="s">
        <v>230</v>
      </c>
      <c r="B116" s="85" t="s">
        <v>218</v>
      </c>
      <c r="C116" s="84" t="s">
        <v>656</v>
      </c>
      <c r="D116" s="33" t="s">
        <v>47</v>
      </c>
      <c r="E116" s="32">
        <v>1</v>
      </c>
      <c r="F116" s="31">
        <v>160</v>
      </c>
      <c r="G116" s="20">
        <f t="shared" si="3"/>
        <v>160</v>
      </c>
      <c r="H116" s="33" t="s">
        <v>49</v>
      </c>
      <c r="I116" s="42" t="s">
        <v>48</v>
      </c>
      <c r="J116" s="86" t="s">
        <v>182</v>
      </c>
    </row>
    <row r="117" spans="1:10" ht="14.25" thickBot="1">
      <c r="A117" s="85" t="s">
        <v>230</v>
      </c>
      <c r="B117" s="85" t="s">
        <v>218</v>
      </c>
      <c r="C117" s="84" t="s">
        <v>656</v>
      </c>
      <c r="D117" s="33" t="s">
        <v>47</v>
      </c>
      <c r="E117" s="32">
        <v>1</v>
      </c>
      <c r="F117" s="31">
        <v>4</v>
      </c>
      <c r="G117" s="20">
        <f t="shared" si="3"/>
        <v>4</v>
      </c>
      <c r="H117" s="33" t="s">
        <v>46</v>
      </c>
      <c r="I117" s="42" t="s">
        <v>45</v>
      </c>
      <c r="J117" s="86" t="s">
        <v>182</v>
      </c>
    </row>
    <row r="118" spans="1:10" ht="14.25" thickBot="1">
      <c r="A118" s="85" t="s">
        <v>230</v>
      </c>
      <c r="B118" s="85" t="s">
        <v>218</v>
      </c>
      <c r="C118" s="84" t="s">
        <v>656</v>
      </c>
      <c r="D118" s="33" t="s">
        <v>44</v>
      </c>
      <c r="E118" s="32">
        <v>1</v>
      </c>
      <c r="F118" s="31">
        <v>3</v>
      </c>
      <c r="G118" s="20">
        <f t="shared" si="3"/>
        <v>3</v>
      </c>
      <c r="H118" s="33" t="s">
        <v>41</v>
      </c>
      <c r="I118" s="41" t="s">
        <v>43</v>
      </c>
      <c r="J118" s="86" t="s">
        <v>182</v>
      </c>
    </row>
    <row r="119" spans="1:10" ht="14.25" thickBot="1">
      <c r="A119" s="85" t="s">
        <v>230</v>
      </c>
      <c r="B119" s="85" t="s">
        <v>218</v>
      </c>
      <c r="C119" s="84" t="s">
        <v>656</v>
      </c>
      <c r="D119" s="33" t="s">
        <v>42</v>
      </c>
      <c r="E119" s="32">
        <v>1</v>
      </c>
      <c r="F119" s="31">
        <v>3</v>
      </c>
      <c r="G119" s="20">
        <f t="shared" si="3"/>
        <v>3</v>
      </c>
      <c r="H119" s="33" t="s">
        <v>41</v>
      </c>
      <c r="I119" s="41" t="s">
        <v>40</v>
      </c>
      <c r="J119" s="86" t="s">
        <v>182</v>
      </c>
    </row>
    <row r="120" spans="1:10" ht="14.25" thickBot="1">
      <c r="A120" s="85" t="s">
        <v>230</v>
      </c>
      <c r="B120" s="85" t="s">
        <v>230</v>
      </c>
      <c r="C120" s="28" t="s">
        <v>231</v>
      </c>
      <c r="D120" s="32" t="s">
        <v>85</v>
      </c>
      <c r="E120" s="32">
        <v>1</v>
      </c>
      <c r="F120" s="39">
        <v>22</v>
      </c>
      <c r="G120" s="20">
        <f t="shared" si="3"/>
        <v>22</v>
      </c>
      <c r="H120" s="32" t="s">
        <v>85</v>
      </c>
      <c r="I120" s="36" t="s">
        <v>84</v>
      </c>
      <c r="J120" s="86" t="s">
        <v>182</v>
      </c>
    </row>
    <row r="121" spans="1:10" ht="14.25" thickBot="1">
      <c r="A121" s="85" t="s">
        <v>230</v>
      </c>
      <c r="B121" s="85" t="s">
        <v>230</v>
      </c>
      <c r="C121" s="84" t="s">
        <v>655</v>
      </c>
      <c r="D121" s="32" t="s">
        <v>82</v>
      </c>
      <c r="E121" s="32">
        <v>1</v>
      </c>
      <c r="F121" s="39">
        <v>700</v>
      </c>
      <c r="G121" s="20">
        <f t="shared" si="3"/>
        <v>700</v>
      </c>
      <c r="H121" s="32" t="s">
        <v>82</v>
      </c>
      <c r="I121" s="29" t="s">
        <v>83</v>
      </c>
      <c r="J121" s="86" t="s">
        <v>182</v>
      </c>
    </row>
    <row r="122" spans="1:10" ht="14.25" thickBot="1">
      <c r="A122" s="85" t="s">
        <v>230</v>
      </c>
      <c r="B122" s="85" t="s">
        <v>230</v>
      </c>
      <c r="C122" s="84" t="s">
        <v>655</v>
      </c>
      <c r="D122" s="32" t="s">
        <v>82</v>
      </c>
      <c r="E122" s="32">
        <v>1</v>
      </c>
      <c r="F122" s="39">
        <v>700</v>
      </c>
      <c r="G122" s="20">
        <f t="shared" si="3"/>
        <v>700</v>
      </c>
      <c r="H122" s="32" t="s">
        <v>82</v>
      </c>
      <c r="I122" s="29" t="s">
        <v>81</v>
      </c>
      <c r="J122" s="86" t="s">
        <v>182</v>
      </c>
    </row>
    <row r="123" spans="1:10" ht="14.25" thickBot="1">
      <c r="A123" s="85" t="s">
        <v>230</v>
      </c>
      <c r="B123" s="85" t="s">
        <v>230</v>
      </c>
      <c r="C123" s="84" t="s">
        <v>655</v>
      </c>
      <c r="D123" s="32" t="s">
        <v>80</v>
      </c>
      <c r="E123" s="32">
        <v>1</v>
      </c>
      <c r="F123" s="39">
        <v>35</v>
      </c>
      <c r="G123" s="20">
        <f t="shared" si="3"/>
        <v>35</v>
      </c>
      <c r="H123" s="32" t="s">
        <v>80</v>
      </c>
      <c r="I123" s="29" t="s">
        <v>79</v>
      </c>
      <c r="J123" s="86" t="s">
        <v>182</v>
      </c>
    </row>
    <row r="124" spans="1:10" ht="14.25" thickBot="1">
      <c r="A124" s="85" t="s">
        <v>230</v>
      </c>
      <c r="B124" s="85" t="s">
        <v>230</v>
      </c>
      <c r="C124" s="84" t="s">
        <v>655</v>
      </c>
      <c r="D124" s="32" t="s">
        <v>76</v>
      </c>
      <c r="E124" s="32">
        <v>1</v>
      </c>
      <c r="F124" s="39">
        <v>1000</v>
      </c>
      <c r="G124" s="20">
        <f t="shared" si="3"/>
        <v>1000</v>
      </c>
      <c r="H124" s="32" t="s">
        <v>76</v>
      </c>
      <c r="I124" s="29" t="s">
        <v>78</v>
      </c>
      <c r="J124" s="86" t="s">
        <v>182</v>
      </c>
    </row>
    <row r="125" spans="1:10" ht="14.25" thickBot="1">
      <c r="A125" s="85" t="s">
        <v>230</v>
      </c>
      <c r="B125" s="85" t="s">
        <v>230</v>
      </c>
      <c r="C125" s="84" t="s">
        <v>655</v>
      </c>
      <c r="D125" s="32" t="s">
        <v>76</v>
      </c>
      <c r="E125" s="32">
        <v>1</v>
      </c>
      <c r="F125" s="39">
        <v>1000</v>
      </c>
      <c r="G125" s="20">
        <f t="shared" si="3"/>
        <v>1000</v>
      </c>
      <c r="H125" s="32" t="s">
        <v>76</v>
      </c>
      <c r="I125" s="29" t="s">
        <v>77</v>
      </c>
      <c r="J125" s="86" t="s">
        <v>182</v>
      </c>
    </row>
    <row r="126" spans="1:10" ht="14.25" thickBot="1">
      <c r="A126" s="85" t="s">
        <v>230</v>
      </c>
      <c r="B126" s="85" t="s">
        <v>230</v>
      </c>
      <c r="C126" s="84" t="s">
        <v>655</v>
      </c>
      <c r="D126" s="32" t="s">
        <v>76</v>
      </c>
      <c r="E126" s="32">
        <v>1</v>
      </c>
      <c r="F126" s="39">
        <v>1000</v>
      </c>
      <c r="G126" s="20">
        <f t="shared" si="3"/>
        <v>1000</v>
      </c>
      <c r="H126" s="32" t="s">
        <v>76</v>
      </c>
      <c r="I126" s="29" t="s">
        <v>75</v>
      </c>
      <c r="J126" s="86" t="s">
        <v>182</v>
      </c>
    </row>
    <row r="127" spans="1:10" ht="14.25" thickBot="1">
      <c r="A127" s="85" t="s">
        <v>230</v>
      </c>
      <c r="B127" s="85" t="s">
        <v>230</v>
      </c>
      <c r="C127" s="84" t="s">
        <v>655</v>
      </c>
      <c r="D127" s="32" t="s">
        <v>71</v>
      </c>
      <c r="E127" s="32">
        <v>1</v>
      </c>
      <c r="F127" s="39">
        <v>400</v>
      </c>
      <c r="G127" s="20">
        <f t="shared" si="3"/>
        <v>400</v>
      </c>
      <c r="H127" s="32" t="s">
        <v>71</v>
      </c>
      <c r="I127" s="29" t="s">
        <v>74</v>
      </c>
      <c r="J127" s="86" t="s">
        <v>182</v>
      </c>
    </row>
    <row r="128" spans="1:10" ht="13.5" customHeight="1" thickBot="1">
      <c r="A128" s="84" t="str">
        <f>VLOOKUP($C$2:$C$171,가상화배치내역!$A$2:$B$335,2,FALSE)</f>
        <v>pkvex1011</v>
      </c>
      <c r="B128" s="84" t="s">
        <v>230</v>
      </c>
      <c r="C128" s="84" t="s">
        <v>655</v>
      </c>
      <c r="D128" s="32" t="s">
        <v>71</v>
      </c>
      <c r="E128" s="32">
        <v>1</v>
      </c>
      <c r="F128" s="39">
        <v>400</v>
      </c>
      <c r="G128" s="20">
        <f t="shared" si="3"/>
        <v>400</v>
      </c>
      <c r="H128" s="32" t="s">
        <v>71</v>
      </c>
      <c r="I128" s="29" t="s">
        <v>73</v>
      </c>
      <c r="J128" s="86" t="s">
        <v>182</v>
      </c>
    </row>
    <row r="129" spans="1:10" ht="14.25" thickBot="1">
      <c r="A129" s="81" t="s">
        <v>218</v>
      </c>
      <c r="B129" s="85" t="s">
        <v>230</v>
      </c>
      <c r="C129" s="84" t="s">
        <v>655</v>
      </c>
      <c r="D129" s="32" t="s">
        <v>71</v>
      </c>
      <c r="E129" s="32">
        <v>1</v>
      </c>
      <c r="F129" s="39">
        <v>400</v>
      </c>
      <c r="G129" s="20">
        <f t="shared" si="3"/>
        <v>400</v>
      </c>
      <c r="H129" s="32" t="s">
        <v>71</v>
      </c>
      <c r="I129" s="29" t="s">
        <v>72</v>
      </c>
      <c r="J129" s="86" t="s">
        <v>182</v>
      </c>
    </row>
    <row r="130" spans="1:10" ht="13.5" customHeight="1" thickBot="1">
      <c r="A130" s="84" t="str">
        <f>VLOOKUP($C$2:$C$171,가상화배치내역!$A$2:$B$335,2,FALSE)</f>
        <v>pkvex1011</v>
      </c>
      <c r="B130" s="84" t="s">
        <v>230</v>
      </c>
      <c r="C130" s="84" t="s">
        <v>655</v>
      </c>
      <c r="D130" s="32" t="s">
        <v>71</v>
      </c>
      <c r="E130" s="32">
        <v>1</v>
      </c>
      <c r="F130" s="39">
        <v>400</v>
      </c>
      <c r="G130" s="20">
        <f t="shared" ref="G130:G161" si="4">E130*F130</f>
        <v>400</v>
      </c>
      <c r="H130" s="32" t="s">
        <v>71</v>
      </c>
      <c r="I130" s="29" t="s">
        <v>70</v>
      </c>
      <c r="J130" s="86" t="s">
        <v>182</v>
      </c>
    </row>
    <row r="131" spans="1:10" ht="14.25" thickBot="1">
      <c r="A131" s="81" t="s">
        <v>230</v>
      </c>
      <c r="B131" s="85" t="s">
        <v>230</v>
      </c>
      <c r="C131" s="84" t="s">
        <v>655</v>
      </c>
      <c r="D131" s="32" t="s">
        <v>22</v>
      </c>
      <c r="E131" s="32">
        <v>1</v>
      </c>
      <c r="F131" s="37">
        <v>0.2</v>
      </c>
      <c r="G131" s="20">
        <f t="shared" si="4"/>
        <v>0.2</v>
      </c>
      <c r="H131" s="32" t="s">
        <v>22</v>
      </c>
      <c r="I131" s="29" t="s">
        <v>69</v>
      </c>
      <c r="J131" s="86" t="s">
        <v>182</v>
      </c>
    </row>
    <row r="132" spans="1:10" ht="14.25" thickBot="1">
      <c r="A132" s="81" t="str">
        <f>VLOOKUP($C$2:$C$171,가상화배치내역!$A$2:$B$335,2,FALSE)</f>
        <v>pkvex1011</v>
      </c>
      <c r="B132" s="81" t="s">
        <v>230</v>
      </c>
      <c r="C132" s="46" t="s">
        <v>655</v>
      </c>
      <c r="D132" s="32" t="s">
        <v>22</v>
      </c>
      <c r="E132" s="32">
        <v>1</v>
      </c>
      <c r="F132" s="37">
        <v>0.2</v>
      </c>
      <c r="G132" s="20">
        <f t="shared" si="4"/>
        <v>0.2</v>
      </c>
      <c r="H132" s="32" t="s">
        <v>22</v>
      </c>
      <c r="I132" s="29" t="s">
        <v>68</v>
      </c>
      <c r="J132" s="86" t="s">
        <v>182</v>
      </c>
    </row>
    <row r="133" spans="1:10" ht="14.25" thickBot="1">
      <c r="A133" s="81" t="str">
        <f>VLOOKUP($C$2:$C$171,가상화배치내역!$A$2:$B$335,2,FALSE)</f>
        <v>pkvex1011</v>
      </c>
      <c r="B133" s="81" t="s">
        <v>230</v>
      </c>
      <c r="C133" s="46" t="s">
        <v>655</v>
      </c>
      <c r="D133" s="32" t="s">
        <v>22</v>
      </c>
      <c r="E133" s="32">
        <v>1</v>
      </c>
      <c r="F133" s="37">
        <v>0.2</v>
      </c>
      <c r="G133" s="20">
        <f t="shared" si="4"/>
        <v>0.2</v>
      </c>
      <c r="H133" s="32" t="s">
        <v>22</v>
      </c>
      <c r="I133" s="29" t="s">
        <v>67</v>
      </c>
      <c r="J133" s="86" t="s">
        <v>182</v>
      </c>
    </row>
    <row r="134" spans="1:10" ht="13.5" customHeight="1" thickBot="1">
      <c r="A134" s="84" t="str">
        <f>VLOOKUP($C$2:$C$171,가상화배치내역!$A$2:$B$335,2,FALSE)</f>
        <v>pkvex1011</v>
      </c>
      <c r="B134" s="84" t="s">
        <v>230</v>
      </c>
      <c r="C134" s="84" t="s">
        <v>655</v>
      </c>
      <c r="D134" s="30" t="s">
        <v>66</v>
      </c>
      <c r="E134" s="32">
        <v>1</v>
      </c>
      <c r="F134" s="31">
        <v>20</v>
      </c>
      <c r="G134" s="20">
        <f t="shared" si="4"/>
        <v>20</v>
      </c>
      <c r="H134" s="30" t="s">
        <v>65</v>
      </c>
      <c r="I134" s="44" t="s">
        <v>64</v>
      </c>
      <c r="J134" s="86" t="s">
        <v>182</v>
      </c>
    </row>
    <row r="135" spans="1:10" ht="14.25" thickBot="1">
      <c r="A135" s="85" t="s">
        <v>218</v>
      </c>
      <c r="B135" s="85" t="s">
        <v>230</v>
      </c>
      <c r="C135" s="84" t="s">
        <v>655</v>
      </c>
      <c r="D135" s="30" t="s">
        <v>63</v>
      </c>
      <c r="E135" s="32">
        <v>1</v>
      </c>
      <c r="F135" s="31">
        <v>20</v>
      </c>
      <c r="G135" s="20">
        <f t="shared" si="4"/>
        <v>20</v>
      </c>
      <c r="H135" s="30" t="s">
        <v>46</v>
      </c>
      <c r="I135" s="44" t="s">
        <v>62</v>
      </c>
      <c r="J135" s="86" t="s">
        <v>182</v>
      </c>
    </row>
    <row r="136" spans="1:10" ht="14.25" thickBot="1">
      <c r="A136" s="85" t="s">
        <v>218</v>
      </c>
      <c r="B136" s="85" t="s">
        <v>230</v>
      </c>
      <c r="C136" s="28" t="s">
        <v>231</v>
      </c>
      <c r="D136" s="33" t="s">
        <v>58</v>
      </c>
      <c r="E136" s="32">
        <v>1</v>
      </c>
      <c r="F136" s="31">
        <v>2.2000000000000002</v>
      </c>
      <c r="G136" s="20">
        <f t="shared" si="4"/>
        <v>2.2000000000000002</v>
      </c>
      <c r="H136" s="33" t="s">
        <v>57</v>
      </c>
      <c r="I136" s="41" t="s">
        <v>56</v>
      </c>
      <c r="J136" s="86" t="s">
        <v>182</v>
      </c>
    </row>
    <row r="137" spans="1:10" ht="14.25" thickBot="1">
      <c r="A137" s="85" t="s">
        <v>218</v>
      </c>
      <c r="B137" s="85" t="s">
        <v>230</v>
      </c>
      <c r="C137" s="84" t="s">
        <v>655</v>
      </c>
      <c r="D137" s="33" t="s">
        <v>55</v>
      </c>
      <c r="E137" s="32">
        <v>1</v>
      </c>
      <c r="F137" s="31">
        <v>361</v>
      </c>
      <c r="G137" s="20">
        <f t="shared" si="4"/>
        <v>361</v>
      </c>
      <c r="H137" s="33" t="s">
        <v>54</v>
      </c>
      <c r="I137" s="41" t="s">
        <v>53</v>
      </c>
      <c r="J137" s="86" t="s">
        <v>182</v>
      </c>
    </row>
    <row r="138" spans="1:10" ht="14.25" thickBot="1">
      <c r="A138" s="85" t="s">
        <v>218</v>
      </c>
      <c r="B138" s="85" t="s">
        <v>230</v>
      </c>
      <c r="C138" s="84" t="s">
        <v>655</v>
      </c>
      <c r="D138" s="33" t="s">
        <v>52</v>
      </c>
      <c r="E138" s="32">
        <v>1</v>
      </c>
      <c r="F138" s="31">
        <v>280</v>
      </c>
      <c r="G138" s="20">
        <f t="shared" si="4"/>
        <v>280</v>
      </c>
      <c r="H138" s="33" t="s">
        <v>51</v>
      </c>
      <c r="I138" s="41" t="s">
        <v>50</v>
      </c>
      <c r="J138" s="86" t="s">
        <v>182</v>
      </c>
    </row>
    <row r="139" spans="1:10" ht="14.25" thickBot="1">
      <c r="A139" s="85" t="s">
        <v>218</v>
      </c>
      <c r="B139" s="85" t="s">
        <v>230</v>
      </c>
      <c r="C139" s="84" t="s">
        <v>655</v>
      </c>
      <c r="D139" s="33" t="s">
        <v>47</v>
      </c>
      <c r="E139" s="32">
        <v>1</v>
      </c>
      <c r="F139" s="31">
        <v>160</v>
      </c>
      <c r="G139" s="20">
        <f t="shared" si="4"/>
        <v>160</v>
      </c>
      <c r="H139" s="33" t="s">
        <v>49</v>
      </c>
      <c r="I139" s="42" t="s">
        <v>48</v>
      </c>
      <c r="J139" s="86" t="s">
        <v>182</v>
      </c>
    </row>
    <row r="140" spans="1:10" ht="13.5" customHeight="1" thickBot="1">
      <c r="A140" s="84" t="str">
        <f>VLOOKUP($C$2:$C$171,가상화배치내역!$A$2:$B$335,2,FALSE)</f>
        <v>pkvex1011</v>
      </c>
      <c r="B140" s="84" t="s">
        <v>230</v>
      </c>
      <c r="C140" s="84" t="s">
        <v>655</v>
      </c>
      <c r="D140" s="33" t="s">
        <v>47</v>
      </c>
      <c r="E140" s="32">
        <v>1</v>
      </c>
      <c r="F140" s="31">
        <v>4</v>
      </c>
      <c r="G140" s="20">
        <f t="shared" si="4"/>
        <v>4</v>
      </c>
      <c r="H140" s="33" t="s">
        <v>46</v>
      </c>
      <c r="I140" s="42" t="s">
        <v>45</v>
      </c>
      <c r="J140" s="86" t="s">
        <v>182</v>
      </c>
    </row>
    <row r="141" spans="1:10" ht="14.25" thickBot="1">
      <c r="A141" s="85" t="s">
        <v>230</v>
      </c>
      <c r="B141" s="85" t="s">
        <v>230</v>
      </c>
      <c r="C141" s="84" t="s">
        <v>655</v>
      </c>
      <c r="D141" s="33" t="s">
        <v>44</v>
      </c>
      <c r="E141" s="32">
        <v>1</v>
      </c>
      <c r="F141" s="31">
        <v>3</v>
      </c>
      <c r="G141" s="20">
        <f t="shared" si="4"/>
        <v>3</v>
      </c>
      <c r="H141" s="33" t="s">
        <v>41</v>
      </c>
      <c r="I141" s="41" t="s">
        <v>43</v>
      </c>
      <c r="J141" s="86" t="s">
        <v>182</v>
      </c>
    </row>
    <row r="142" spans="1:10" ht="14.25" thickBot="1">
      <c r="A142" s="85" t="s">
        <v>230</v>
      </c>
      <c r="B142" s="85" t="s">
        <v>230</v>
      </c>
      <c r="C142" s="84" t="s">
        <v>655</v>
      </c>
      <c r="D142" s="33" t="s">
        <v>42</v>
      </c>
      <c r="E142" s="32">
        <v>1</v>
      </c>
      <c r="F142" s="31">
        <v>3</v>
      </c>
      <c r="G142" s="20">
        <f t="shared" si="4"/>
        <v>3</v>
      </c>
      <c r="H142" s="33" t="s">
        <v>41</v>
      </c>
      <c r="I142" s="41" t="s">
        <v>40</v>
      </c>
      <c r="J142" s="86" t="s">
        <v>182</v>
      </c>
    </row>
    <row r="143" spans="1:10" ht="14.25" thickBot="1">
      <c r="A143" s="85" t="s">
        <v>230</v>
      </c>
      <c r="B143" s="85" t="s">
        <v>260</v>
      </c>
      <c r="C143" s="84" t="s">
        <v>661</v>
      </c>
      <c r="D143" s="32" t="s">
        <v>22</v>
      </c>
      <c r="E143" s="32">
        <v>1</v>
      </c>
      <c r="F143" s="37">
        <v>0.2</v>
      </c>
      <c r="G143" s="20">
        <f t="shared" si="4"/>
        <v>0.2</v>
      </c>
      <c r="H143" s="32" t="s">
        <v>22</v>
      </c>
      <c r="I143" s="29" t="s">
        <v>35</v>
      </c>
      <c r="J143" s="94" t="s">
        <v>34</v>
      </c>
    </row>
    <row r="144" spans="1:10" ht="14.25" thickBot="1">
      <c r="A144" s="85" t="s">
        <v>230</v>
      </c>
      <c r="B144" s="85" t="s">
        <v>260</v>
      </c>
      <c r="C144" s="84" t="s">
        <v>661</v>
      </c>
      <c r="D144" s="32" t="s">
        <v>22</v>
      </c>
      <c r="E144" s="32">
        <v>1</v>
      </c>
      <c r="F144" s="37">
        <v>0.2</v>
      </c>
      <c r="G144" s="20">
        <f t="shared" si="4"/>
        <v>0.2</v>
      </c>
      <c r="H144" s="32" t="s">
        <v>22</v>
      </c>
      <c r="I144" s="29" t="s">
        <v>33</v>
      </c>
      <c r="J144" s="94" t="s">
        <v>34</v>
      </c>
    </row>
    <row r="145" spans="1:10" ht="14.25" thickBot="1">
      <c r="A145" s="85" t="s">
        <v>230</v>
      </c>
      <c r="B145" s="85" t="s">
        <v>260</v>
      </c>
      <c r="C145" s="84" t="s">
        <v>661</v>
      </c>
      <c r="D145" s="32" t="s">
        <v>22</v>
      </c>
      <c r="E145" s="32">
        <v>1</v>
      </c>
      <c r="F145" s="37">
        <v>0.2</v>
      </c>
      <c r="G145" s="20">
        <f t="shared" si="4"/>
        <v>0.2</v>
      </c>
      <c r="H145" s="32" t="s">
        <v>22</v>
      </c>
      <c r="I145" s="29" t="s">
        <v>32</v>
      </c>
      <c r="J145" s="94" t="s">
        <v>34</v>
      </c>
    </row>
    <row r="146" spans="1:10">
      <c r="A146" s="81" t="str">
        <f>VLOOKUP($C$2:$C$171,가상화배치내역!$A$2:$B$335,2,FALSE)</f>
        <v>pkvex1020</v>
      </c>
      <c r="B146" s="81" t="s">
        <v>260</v>
      </c>
      <c r="C146" s="46" t="s">
        <v>661</v>
      </c>
      <c r="D146" s="32" t="s">
        <v>31</v>
      </c>
      <c r="E146" s="32">
        <v>1</v>
      </c>
      <c r="F146" s="39">
        <v>501</v>
      </c>
      <c r="G146" s="20">
        <f t="shared" si="4"/>
        <v>501</v>
      </c>
      <c r="H146" s="32" t="s">
        <v>30</v>
      </c>
      <c r="I146" s="29" t="s">
        <v>29</v>
      </c>
      <c r="J146" s="94" t="s">
        <v>34</v>
      </c>
    </row>
    <row r="147" spans="1:10" ht="13.5" customHeight="1">
      <c r="A147" s="84" t="str">
        <f>VLOOKUP($C$2:$C$171,가상화배치내역!$A$2:$B$335,2,FALSE)</f>
        <v>pkvex1020</v>
      </c>
      <c r="B147" s="84" t="s">
        <v>260</v>
      </c>
      <c r="C147" s="84" t="s">
        <v>661</v>
      </c>
      <c r="D147" s="27" t="s">
        <v>28</v>
      </c>
      <c r="E147" s="27">
        <v>1</v>
      </c>
      <c r="F147" s="93">
        <v>220</v>
      </c>
      <c r="G147" s="20">
        <f t="shared" si="4"/>
        <v>220</v>
      </c>
      <c r="H147" s="27" t="s">
        <v>28</v>
      </c>
      <c r="I147" s="24" t="s">
        <v>27</v>
      </c>
      <c r="J147" s="87" t="s">
        <v>34</v>
      </c>
    </row>
    <row r="148" spans="1:10">
      <c r="A148" s="85" t="s">
        <v>260</v>
      </c>
      <c r="B148" s="85" t="s">
        <v>260</v>
      </c>
      <c r="C148" s="84" t="s">
        <v>661</v>
      </c>
      <c r="D148" s="32" t="s">
        <v>26</v>
      </c>
      <c r="E148" s="32">
        <v>1</v>
      </c>
      <c r="F148" s="39">
        <v>75</v>
      </c>
      <c r="G148" s="20">
        <f t="shared" si="4"/>
        <v>75</v>
      </c>
      <c r="H148" s="32" t="s">
        <v>26</v>
      </c>
      <c r="I148" s="29" t="s">
        <v>25</v>
      </c>
      <c r="J148" s="87" t="s">
        <v>34</v>
      </c>
    </row>
    <row r="149" spans="1:10">
      <c r="A149" s="85" t="s">
        <v>260</v>
      </c>
      <c r="B149" s="85" t="s">
        <v>260</v>
      </c>
      <c r="C149" s="84" t="s">
        <v>661</v>
      </c>
      <c r="D149" s="32" t="s">
        <v>22</v>
      </c>
      <c r="E149" s="32">
        <v>1</v>
      </c>
      <c r="F149" s="37">
        <v>0.2</v>
      </c>
      <c r="G149" s="20">
        <f t="shared" si="4"/>
        <v>0.2</v>
      </c>
      <c r="H149" s="32" t="s">
        <v>22</v>
      </c>
      <c r="I149" s="29" t="s">
        <v>24</v>
      </c>
      <c r="J149" s="87" t="s">
        <v>34</v>
      </c>
    </row>
    <row r="150" spans="1:10">
      <c r="A150" s="85" t="s">
        <v>260</v>
      </c>
      <c r="B150" s="85" t="s">
        <v>260</v>
      </c>
      <c r="C150" s="84" t="s">
        <v>661</v>
      </c>
      <c r="D150" s="32" t="s">
        <v>22</v>
      </c>
      <c r="E150" s="32">
        <v>1</v>
      </c>
      <c r="F150" s="37">
        <v>0.2</v>
      </c>
      <c r="G150" s="20">
        <f t="shared" si="4"/>
        <v>0.2</v>
      </c>
      <c r="H150" s="32" t="s">
        <v>22</v>
      </c>
      <c r="I150" s="29" t="s">
        <v>23</v>
      </c>
      <c r="J150" s="87" t="s">
        <v>34</v>
      </c>
    </row>
    <row r="151" spans="1:10" ht="13.5" customHeight="1">
      <c r="A151" s="85" t="s">
        <v>260</v>
      </c>
      <c r="B151" s="85" t="s">
        <v>260</v>
      </c>
      <c r="C151" s="84" t="s">
        <v>661</v>
      </c>
      <c r="D151" s="32" t="s">
        <v>22</v>
      </c>
      <c r="E151" s="32">
        <v>1</v>
      </c>
      <c r="F151" s="37">
        <v>0.2</v>
      </c>
      <c r="G151" s="20">
        <f t="shared" si="4"/>
        <v>0.2</v>
      </c>
      <c r="H151" s="32" t="s">
        <v>22</v>
      </c>
      <c r="I151" s="29" t="s">
        <v>21</v>
      </c>
      <c r="J151" s="87" t="s">
        <v>34</v>
      </c>
    </row>
    <row r="152" spans="1:10">
      <c r="A152" s="85" t="s">
        <v>260</v>
      </c>
      <c r="B152" s="85" t="s">
        <v>243</v>
      </c>
      <c r="C152" s="84" t="s">
        <v>657</v>
      </c>
      <c r="D152" s="32" t="s">
        <v>22</v>
      </c>
      <c r="E152" s="32">
        <v>1</v>
      </c>
      <c r="F152" s="37">
        <v>0.2</v>
      </c>
      <c r="G152" s="20">
        <f t="shared" si="4"/>
        <v>0.2</v>
      </c>
      <c r="H152" s="32" t="s">
        <v>22</v>
      </c>
      <c r="I152" s="29" t="s">
        <v>35</v>
      </c>
      <c r="J152" s="87" t="s">
        <v>34</v>
      </c>
    </row>
    <row r="153" spans="1:10">
      <c r="A153" s="85" t="s">
        <v>260</v>
      </c>
      <c r="B153" s="85" t="s">
        <v>243</v>
      </c>
      <c r="C153" s="84" t="s">
        <v>657</v>
      </c>
      <c r="D153" s="32" t="s">
        <v>22</v>
      </c>
      <c r="E153" s="32">
        <v>1</v>
      </c>
      <c r="F153" s="37">
        <v>0.2</v>
      </c>
      <c r="G153" s="20">
        <f t="shared" si="4"/>
        <v>0.2</v>
      </c>
      <c r="H153" s="32" t="s">
        <v>22</v>
      </c>
      <c r="I153" s="29" t="s">
        <v>33</v>
      </c>
      <c r="J153" s="87" t="s">
        <v>34</v>
      </c>
    </row>
    <row r="154" spans="1:10">
      <c r="A154" s="85" t="s">
        <v>260</v>
      </c>
      <c r="B154" s="85" t="s">
        <v>243</v>
      </c>
      <c r="C154" s="84" t="s">
        <v>657</v>
      </c>
      <c r="D154" s="32" t="s">
        <v>22</v>
      </c>
      <c r="E154" s="32">
        <v>1</v>
      </c>
      <c r="F154" s="37">
        <v>0.2</v>
      </c>
      <c r="G154" s="20">
        <f t="shared" si="4"/>
        <v>0.2</v>
      </c>
      <c r="H154" s="32" t="s">
        <v>22</v>
      </c>
      <c r="I154" s="29" t="s">
        <v>32</v>
      </c>
      <c r="J154" s="87" t="s">
        <v>34</v>
      </c>
    </row>
    <row r="155" spans="1:10">
      <c r="A155" s="85" t="s">
        <v>260</v>
      </c>
      <c r="B155" s="85" t="s">
        <v>243</v>
      </c>
      <c r="C155" s="84" t="s">
        <v>657</v>
      </c>
      <c r="D155" s="32" t="s">
        <v>31</v>
      </c>
      <c r="E155" s="32">
        <v>1</v>
      </c>
      <c r="F155" s="39">
        <v>501</v>
      </c>
      <c r="G155" s="20">
        <f t="shared" si="4"/>
        <v>501</v>
      </c>
      <c r="H155" s="32" t="s">
        <v>30</v>
      </c>
      <c r="I155" s="29" t="s">
        <v>29</v>
      </c>
      <c r="J155" s="87" t="s">
        <v>34</v>
      </c>
    </row>
    <row r="156" spans="1:10" ht="13.5" customHeight="1">
      <c r="A156" s="84" t="str">
        <f>VLOOKUP($C$2:$C$171,가상화배치내역!$A$2:$B$335,2,FALSE)</f>
        <v>pkvex1015</v>
      </c>
      <c r="B156" s="84" t="s">
        <v>243</v>
      </c>
      <c r="C156" s="84" t="s">
        <v>657</v>
      </c>
      <c r="D156" s="27" t="s">
        <v>28</v>
      </c>
      <c r="E156" s="27">
        <v>1</v>
      </c>
      <c r="F156" s="93">
        <v>220</v>
      </c>
      <c r="G156" s="20">
        <f t="shared" si="4"/>
        <v>220</v>
      </c>
      <c r="H156" s="27" t="s">
        <v>28</v>
      </c>
      <c r="I156" s="24" t="s">
        <v>27</v>
      </c>
      <c r="J156" s="87" t="s">
        <v>34</v>
      </c>
    </row>
    <row r="157" spans="1:10">
      <c r="A157" s="85" t="s">
        <v>243</v>
      </c>
      <c r="B157" s="85" t="s">
        <v>243</v>
      </c>
      <c r="C157" s="84" t="s">
        <v>657</v>
      </c>
      <c r="D157" s="32" t="s">
        <v>26</v>
      </c>
      <c r="E157" s="32">
        <v>1</v>
      </c>
      <c r="F157" s="39">
        <v>75</v>
      </c>
      <c r="G157" s="20">
        <f t="shared" si="4"/>
        <v>75</v>
      </c>
      <c r="H157" s="32" t="s">
        <v>26</v>
      </c>
      <c r="I157" s="29" t="s">
        <v>25</v>
      </c>
      <c r="J157" s="87" t="s">
        <v>34</v>
      </c>
    </row>
    <row r="158" spans="1:10">
      <c r="A158" s="85" t="s">
        <v>243</v>
      </c>
      <c r="B158" s="85" t="s">
        <v>243</v>
      </c>
      <c r="C158" s="84" t="s">
        <v>657</v>
      </c>
      <c r="D158" s="32" t="s">
        <v>22</v>
      </c>
      <c r="E158" s="32">
        <v>1</v>
      </c>
      <c r="F158" s="37">
        <v>0.2</v>
      </c>
      <c r="G158" s="20">
        <f t="shared" si="4"/>
        <v>0.2</v>
      </c>
      <c r="H158" s="32" t="s">
        <v>22</v>
      </c>
      <c r="I158" s="29" t="s">
        <v>24</v>
      </c>
      <c r="J158" s="87" t="s">
        <v>34</v>
      </c>
    </row>
    <row r="159" spans="1:10">
      <c r="A159" s="85" t="s">
        <v>243</v>
      </c>
      <c r="B159" s="85" t="s">
        <v>243</v>
      </c>
      <c r="C159" s="84" t="s">
        <v>657</v>
      </c>
      <c r="D159" s="32" t="s">
        <v>22</v>
      </c>
      <c r="E159" s="32">
        <v>1</v>
      </c>
      <c r="F159" s="37">
        <v>0.2</v>
      </c>
      <c r="G159" s="20">
        <f t="shared" si="4"/>
        <v>0.2</v>
      </c>
      <c r="H159" s="32" t="s">
        <v>22</v>
      </c>
      <c r="I159" s="29" t="s">
        <v>23</v>
      </c>
      <c r="J159" s="87" t="s">
        <v>34</v>
      </c>
    </row>
    <row r="160" spans="1:10" ht="13.5" customHeight="1">
      <c r="A160" s="85" t="s">
        <v>243</v>
      </c>
      <c r="B160" s="85" t="s">
        <v>243</v>
      </c>
      <c r="C160" s="84" t="s">
        <v>657</v>
      </c>
      <c r="D160" s="32" t="s">
        <v>22</v>
      </c>
      <c r="E160" s="32">
        <v>1</v>
      </c>
      <c r="F160" s="37">
        <v>0.2</v>
      </c>
      <c r="G160" s="20">
        <f t="shared" si="4"/>
        <v>0.2</v>
      </c>
      <c r="H160" s="32" t="s">
        <v>22</v>
      </c>
      <c r="I160" s="29" t="s">
        <v>21</v>
      </c>
      <c r="J160" s="87" t="s">
        <v>34</v>
      </c>
    </row>
    <row r="161" spans="1:10">
      <c r="A161" s="85" t="s">
        <v>243</v>
      </c>
      <c r="B161" s="85" t="e">
        <v>#N/A</v>
      </c>
      <c r="C161" s="92" t="s">
        <v>11</v>
      </c>
      <c r="D161" s="33"/>
      <c r="E161" s="32">
        <v>1</v>
      </c>
      <c r="F161" s="31">
        <v>100</v>
      </c>
      <c r="G161" s="20">
        <f t="shared" si="4"/>
        <v>100</v>
      </c>
      <c r="H161" s="30" t="s">
        <v>8</v>
      </c>
      <c r="I161" s="29" t="s">
        <v>10</v>
      </c>
      <c r="J161" s="87" t="s">
        <v>13</v>
      </c>
    </row>
    <row r="162" spans="1:10">
      <c r="A162" s="85" t="s">
        <v>243</v>
      </c>
      <c r="B162" s="85" t="e">
        <v>#N/A</v>
      </c>
      <c r="C162" s="92" t="s">
        <v>9</v>
      </c>
      <c r="D162" s="33"/>
      <c r="E162" s="32">
        <v>1</v>
      </c>
      <c r="F162" s="31">
        <v>100</v>
      </c>
      <c r="G162" s="20">
        <f t="shared" ref="G162:G171" si="5">E162*F162</f>
        <v>100</v>
      </c>
      <c r="H162" s="30" t="s">
        <v>8</v>
      </c>
      <c r="I162" s="29" t="s">
        <v>7</v>
      </c>
      <c r="J162" s="87" t="s">
        <v>13</v>
      </c>
    </row>
    <row r="163" spans="1:10">
      <c r="A163" s="85" t="s">
        <v>243</v>
      </c>
      <c r="B163" s="85" t="e">
        <v>#N/A</v>
      </c>
      <c r="C163" s="92" t="s">
        <v>15</v>
      </c>
      <c r="D163" s="32" t="s">
        <v>8</v>
      </c>
      <c r="E163" s="32">
        <v>1</v>
      </c>
      <c r="F163" s="31">
        <v>500</v>
      </c>
      <c r="G163" s="20">
        <f t="shared" si="5"/>
        <v>500</v>
      </c>
      <c r="H163" s="32" t="s">
        <v>8</v>
      </c>
      <c r="I163" s="29" t="s">
        <v>14</v>
      </c>
      <c r="J163" s="87" t="s">
        <v>13</v>
      </c>
    </row>
    <row r="164" spans="1:10">
      <c r="A164" s="85" t="s">
        <v>243</v>
      </c>
      <c r="B164" s="85" t="e">
        <v>#N/A</v>
      </c>
      <c r="C164" s="92" t="s">
        <v>166</v>
      </c>
      <c r="D164" s="32" t="s">
        <v>8</v>
      </c>
      <c r="E164" s="38">
        <v>1</v>
      </c>
      <c r="F164" s="37">
        <v>1.5</v>
      </c>
      <c r="G164" s="20">
        <f t="shared" si="5"/>
        <v>1.5</v>
      </c>
      <c r="H164" s="32" t="s">
        <v>8</v>
      </c>
      <c r="I164" s="38" t="s">
        <v>165</v>
      </c>
      <c r="J164" s="95" t="s">
        <v>182</v>
      </c>
    </row>
    <row r="165" spans="1:10">
      <c r="A165" s="81" t="e">
        <f>VLOOKUP($C$2:$C$171,가상화배치내역!$A$2:$B$335,2,FALSE)</f>
        <v>#N/A</v>
      </c>
      <c r="B165" s="81" t="e">
        <v>#N/A</v>
      </c>
      <c r="C165" s="33" t="s">
        <v>152</v>
      </c>
      <c r="D165" s="32" t="s">
        <v>8</v>
      </c>
      <c r="E165" s="38">
        <v>1</v>
      </c>
      <c r="F165" s="37">
        <v>1.5</v>
      </c>
      <c r="G165" s="20">
        <f t="shared" si="5"/>
        <v>1.5</v>
      </c>
      <c r="H165" s="32" t="s">
        <v>8</v>
      </c>
      <c r="I165" s="38" t="s">
        <v>151</v>
      </c>
      <c r="J165" s="95" t="s">
        <v>182</v>
      </c>
    </row>
    <row r="166" spans="1:10">
      <c r="A166" s="81" t="e">
        <f>VLOOKUP($C$2:$C$171,가상화배치내역!$A$2:$B$335,2,FALSE)</f>
        <v>#N/A</v>
      </c>
      <c r="B166" s="81" t="e">
        <v>#N/A</v>
      </c>
      <c r="C166" s="33" t="s">
        <v>116</v>
      </c>
      <c r="D166" s="32" t="s">
        <v>8</v>
      </c>
      <c r="E166" s="38">
        <v>1</v>
      </c>
      <c r="F166" s="37">
        <v>1.5</v>
      </c>
      <c r="G166" s="20">
        <f t="shared" si="5"/>
        <v>1.5</v>
      </c>
      <c r="H166" s="32" t="s">
        <v>8</v>
      </c>
      <c r="I166" s="38" t="s">
        <v>115</v>
      </c>
      <c r="J166" s="95" t="s">
        <v>182</v>
      </c>
    </row>
    <row r="167" spans="1:10" ht="13.5" customHeight="1">
      <c r="A167" s="81" t="e">
        <f>VLOOKUP($C$2:$C$171,가상화배치내역!$A$2:$B$335,2,FALSE)</f>
        <v>#N/A</v>
      </c>
      <c r="B167" s="81" t="e">
        <v>#N/A</v>
      </c>
      <c r="C167" s="33" t="s">
        <v>91</v>
      </c>
      <c r="D167" s="32" t="s">
        <v>8</v>
      </c>
      <c r="E167" s="38">
        <v>1</v>
      </c>
      <c r="F167" s="37">
        <v>1.5</v>
      </c>
      <c r="G167" s="20">
        <f t="shared" si="5"/>
        <v>1.5</v>
      </c>
      <c r="H167" s="32" t="s">
        <v>8</v>
      </c>
      <c r="I167" s="38" t="s">
        <v>90</v>
      </c>
      <c r="J167" s="95" t="s">
        <v>182</v>
      </c>
    </row>
    <row r="168" spans="1:10" ht="16.5" customHeight="1">
      <c r="A168" s="81" t="e">
        <f>VLOOKUP($C$2:$C$171,가상화배치내역!$A$2:$B$335,2,FALSE)</f>
        <v>#N/A</v>
      </c>
      <c r="B168" s="81" t="e">
        <v>#N/A</v>
      </c>
      <c r="C168" s="33" t="s">
        <v>39</v>
      </c>
      <c r="D168" s="32" t="s">
        <v>8</v>
      </c>
      <c r="E168" s="38">
        <v>1</v>
      </c>
      <c r="F168" s="37">
        <v>1.5</v>
      </c>
      <c r="G168" s="20">
        <f t="shared" si="5"/>
        <v>1.5</v>
      </c>
      <c r="H168" s="32" t="s">
        <v>8</v>
      </c>
      <c r="I168" s="36" t="s">
        <v>38</v>
      </c>
      <c r="J168" s="95" t="s">
        <v>182</v>
      </c>
    </row>
    <row r="169" spans="1:10" ht="16.5" customHeight="1">
      <c r="A169" s="81" t="e">
        <f>VLOOKUP($C$2:$C$171,가상화배치내역!$A$2:$B$335,2,FALSE)</f>
        <v>#N/A</v>
      </c>
      <c r="B169" s="81" t="e">
        <v>#N/A</v>
      </c>
      <c r="C169" s="33" t="s">
        <v>20</v>
      </c>
      <c r="D169" s="32" t="s">
        <v>8</v>
      </c>
      <c r="E169" s="38">
        <v>1</v>
      </c>
      <c r="F169" s="37">
        <v>1.5</v>
      </c>
      <c r="G169" s="20">
        <f t="shared" si="5"/>
        <v>1.5</v>
      </c>
      <c r="H169" s="32" t="s">
        <v>8</v>
      </c>
      <c r="I169" s="36" t="s">
        <v>19</v>
      </c>
      <c r="J169" s="87" t="s">
        <v>34</v>
      </c>
    </row>
    <row r="170" spans="1:10" ht="17.25" customHeight="1">
      <c r="A170" s="81" t="e">
        <f>VLOOKUP($C$2:$C$171,가상화배치내역!$A$2:$B$335,2,FALSE)</f>
        <v>#N/A</v>
      </c>
      <c r="B170" s="85" t="e">
        <v>#N/A</v>
      </c>
      <c r="C170" s="92" t="s">
        <v>18</v>
      </c>
      <c r="D170" s="27" t="s">
        <v>8</v>
      </c>
      <c r="E170" s="96">
        <v>1</v>
      </c>
      <c r="F170" s="40">
        <v>1.5</v>
      </c>
      <c r="G170" s="20">
        <f t="shared" si="5"/>
        <v>1.5</v>
      </c>
      <c r="H170" s="27" t="s">
        <v>8</v>
      </c>
      <c r="I170" s="97" t="s">
        <v>17</v>
      </c>
      <c r="J170" s="87" t="s">
        <v>34</v>
      </c>
    </row>
    <row r="171" spans="1:10" ht="17.25" customHeight="1">
      <c r="A171" s="81" t="e">
        <f>VLOOKUP($C$2:$C$171,가상화배치내역!$A$2:$B$335,2,FALSE)</f>
        <v>#N/A</v>
      </c>
      <c r="B171" s="81" t="e">
        <v>#N/A</v>
      </c>
      <c r="C171" s="50"/>
      <c r="D171" s="50"/>
      <c r="E171" s="48">
        <v>1</v>
      </c>
      <c r="F171" s="88">
        <v>33</v>
      </c>
      <c r="G171" s="20">
        <f t="shared" si="5"/>
        <v>33</v>
      </c>
      <c r="H171" s="89"/>
      <c r="I171" s="90" t="s">
        <v>3</v>
      </c>
      <c r="J171" s="91" t="s">
        <v>13</v>
      </c>
    </row>
  </sheetData>
  <sortState xmlns:xlrd2="http://schemas.microsoft.com/office/spreadsheetml/2017/richdata2" ref="B2:J171">
    <sortCondition ref="C2:C171"/>
  </sortState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O172"/>
  <sheetViews>
    <sheetView topLeftCell="B1" zoomScale="90" zoomScaleNormal="90" zoomScalePageLayoutView="77" workbookViewId="0">
      <pane ySplit="2" topLeftCell="A6" activePane="bottomLeft" state="frozen"/>
      <selection pane="bottomLeft" activeCell="I43" sqref="I43"/>
    </sheetView>
  </sheetViews>
  <sheetFormatPr defaultColWidth="9" defaultRowHeight="13.5"/>
  <cols>
    <col min="1" max="1" width="15.875" style="2" hidden="1" customWidth="1"/>
    <col min="2" max="2" width="15.875" style="2" customWidth="1"/>
    <col min="3" max="3" width="13.5" style="2" bestFit="1" customWidth="1"/>
    <col min="4" max="7" width="8.375" style="2" bestFit="1" customWidth="1"/>
    <col min="8" max="8" width="29.625" style="2" bestFit="1" customWidth="1"/>
    <col min="9" max="9" width="18.75" style="1" bestFit="1" customWidth="1"/>
    <col min="10" max="10" width="7.25" style="1" customWidth="1"/>
    <col min="11" max="11" width="9.625" style="3" bestFit="1" customWidth="1"/>
    <col min="12" max="12" width="13.375" style="3" bestFit="1" customWidth="1"/>
    <col min="13" max="13" width="16.5" style="2" bestFit="1" customWidth="1"/>
    <col min="14" max="14" width="10.875" style="2" customWidth="1"/>
    <col min="15" max="15" width="24.75" style="1" bestFit="1" customWidth="1"/>
    <col min="16" max="16384" width="9" style="1"/>
  </cols>
  <sheetData>
    <row r="1" spans="1:15" ht="17.25" customHeight="1" thickBot="1">
      <c r="B1" s="521" t="s">
        <v>663</v>
      </c>
      <c r="C1" s="523" t="s">
        <v>665</v>
      </c>
      <c r="D1" s="523"/>
      <c r="E1" s="522" t="s">
        <v>670</v>
      </c>
      <c r="F1" s="522"/>
      <c r="G1" s="522"/>
      <c r="H1" s="513" t="s">
        <v>659</v>
      </c>
      <c r="I1" s="515" t="s">
        <v>191</v>
      </c>
      <c r="J1" s="517" t="s">
        <v>190</v>
      </c>
      <c r="K1" s="517" t="s">
        <v>189</v>
      </c>
      <c r="L1" s="517" t="s">
        <v>188</v>
      </c>
      <c r="M1" s="519" t="s">
        <v>187</v>
      </c>
      <c r="N1" s="509" t="s">
        <v>671</v>
      </c>
      <c r="O1" s="511" t="s">
        <v>672</v>
      </c>
    </row>
    <row r="2" spans="1:15" s="2" customFormat="1" ht="14.25" thickBot="1">
      <c r="A2" s="100" t="s">
        <v>664</v>
      </c>
      <c r="B2" s="521"/>
      <c r="C2" s="101" t="s">
        <v>669</v>
      </c>
      <c r="D2" s="101" t="s">
        <v>667</v>
      </c>
      <c r="E2" s="102" t="s">
        <v>666</v>
      </c>
      <c r="F2" s="102" t="s">
        <v>667</v>
      </c>
      <c r="G2" s="102" t="s">
        <v>668</v>
      </c>
      <c r="H2" s="514"/>
      <c r="I2" s="516"/>
      <c r="J2" s="518"/>
      <c r="K2" s="518"/>
      <c r="L2" s="518"/>
      <c r="M2" s="520"/>
      <c r="N2" s="510"/>
      <c r="O2" s="512"/>
    </row>
    <row r="3" spans="1:15" ht="13.5" customHeight="1">
      <c r="A3" s="81" t="e">
        <f>VLOOKUP($H$3:$H$172,가상화배치내역!$A$2:$B$335,2,FALSE)</f>
        <v>#N/A</v>
      </c>
      <c r="B3" s="46" t="e">
        <v>#N/A</v>
      </c>
      <c r="C3" s="46"/>
      <c r="D3" s="46"/>
      <c r="E3" s="46"/>
      <c r="F3" s="46"/>
      <c r="G3" s="46"/>
      <c r="H3" s="43" t="s">
        <v>6</v>
      </c>
      <c r="I3" s="43"/>
      <c r="J3" s="32">
        <v>1</v>
      </c>
      <c r="K3" s="31">
        <v>1024</v>
      </c>
      <c r="L3" s="37">
        <f t="shared" ref="L3:L34" si="0">J3*K3</f>
        <v>1024</v>
      </c>
      <c r="M3" s="30"/>
      <c r="N3" s="29" t="s">
        <v>5</v>
      </c>
      <c r="O3" s="98" t="s">
        <v>13</v>
      </c>
    </row>
    <row r="4" spans="1:15">
      <c r="A4" s="81" t="str">
        <f>VLOOKUP($H$3:$H$172,가상화배치내역!$A$2:$B$335,2,FALSE)</f>
        <v>pkvex1006</v>
      </c>
      <c r="B4" s="496" t="s">
        <v>216</v>
      </c>
      <c r="C4" s="46"/>
      <c r="D4" s="46"/>
      <c r="E4" s="46"/>
      <c r="F4" s="46"/>
      <c r="G4" s="46"/>
      <c r="H4" s="496" t="s">
        <v>646</v>
      </c>
      <c r="I4" s="32" t="s">
        <v>177</v>
      </c>
      <c r="J4" s="38">
        <v>1</v>
      </c>
      <c r="K4" s="37">
        <v>590</v>
      </c>
      <c r="L4" s="37">
        <f t="shared" si="0"/>
        <v>590</v>
      </c>
      <c r="M4" s="32" t="s">
        <v>177</v>
      </c>
      <c r="N4" s="45">
        <v>0</v>
      </c>
      <c r="O4" s="99" t="s">
        <v>182</v>
      </c>
    </row>
    <row r="5" spans="1:15">
      <c r="A5" s="81" t="e">
        <f>VLOOKUP($H$3:$H$172,가상화배치내역!$A$2:$B$335,2,FALSE)</f>
        <v>#N/A</v>
      </c>
      <c r="B5" s="496"/>
      <c r="C5" s="46"/>
      <c r="D5" s="46"/>
      <c r="E5" s="46"/>
      <c r="F5" s="46"/>
      <c r="G5" s="46"/>
      <c r="H5" s="496"/>
      <c r="I5" s="32" t="s">
        <v>168</v>
      </c>
      <c r="J5" s="38">
        <v>1</v>
      </c>
      <c r="K5" s="37">
        <v>75</v>
      </c>
      <c r="L5" s="37">
        <f t="shared" si="0"/>
        <v>75</v>
      </c>
      <c r="M5" s="32" t="s">
        <v>168</v>
      </c>
      <c r="N5" s="45">
        <v>2.0833333333333333E-3</v>
      </c>
      <c r="O5" s="99" t="s">
        <v>182</v>
      </c>
    </row>
    <row r="6" spans="1:15" ht="13.5" customHeight="1">
      <c r="A6" s="84" t="e">
        <f>VLOOKUP($H$3:$H$172,가상화배치내역!$A$2:$B$335,2,FALSE)</f>
        <v>#N/A</v>
      </c>
      <c r="B6" s="496"/>
      <c r="C6" s="46"/>
      <c r="D6" s="46"/>
      <c r="E6" s="46"/>
      <c r="F6" s="46"/>
      <c r="G6" s="46"/>
      <c r="H6" s="496"/>
      <c r="I6" s="32" t="s">
        <v>22</v>
      </c>
      <c r="J6" s="38">
        <v>1</v>
      </c>
      <c r="K6" s="37">
        <v>0.2</v>
      </c>
      <c r="L6" s="37">
        <f t="shared" si="0"/>
        <v>0.2</v>
      </c>
      <c r="M6" s="32" t="s">
        <v>22</v>
      </c>
      <c r="N6" s="45" t="s">
        <v>181</v>
      </c>
      <c r="O6" s="99" t="s">
        <v>182</v>
      </c>
    </row>
    <row r="7" spans="1:15">
      <c r="A7" s="84" t="e">
        <f>VLOOKUP($H$3:$H$172,가상화배치내역!$A$2:$B$335,2,FALSE)</f>
        <v>#N/A</v>
      </c>
      <c r="B7" s="496"/>
      <c r="C7" s="46"/>
      <c r="D7" s="46"/>
      <c r="E7" s="46"/>
      <c r="F7" s="46"/>
      <c r="G7" s="46"/>
      <c r="H7" s="496"/>
      <c r="I7" s="32" t="s">
        <v>22</v>
      </c>
      <c r="J7" s="38">
        <v>1</v>
      </c>
      <c r="K7" s="37">
        <v>0.2</v>
      </c>
      <c r="L7" s="37">
        <f t="shared" si="0"/>
        <v>0.2</v>
      </c>
      <c r="M7" s="32" t="s">
        <v>22</v>
      </c>
      <c r="N7" s="45" t="s">
        <v>180</v>
      </c>
      <c r="O7" s="99" t="s">
        <v>182</v>
      </c>
    </row>
    <row r="8" spans="1:15">
      <c r="A8" s="84" t="e">
        <f>VLOOKUP($H$3:$H$172,가상화배치내역!$A$2:$B$335,2,FALSE)</f>
        <v>#N/A</v>
      </c>
      <c r="B8" s="496"/>
      <c r="C8" s="46"/>
      <c r="D8" s="46"/>
      <c r="E8" s="46"/>
      <c r="F8" s="46"/>
      <c r="G8" s="46"/>
      <c r="H8" s="496"/>
      <c r="I8" s="32" t="s">
        <v>22</v>
      </c>
      <c r="J8" s="38">
        <v>1</v>
      </c>
      <c r="K8" s="37">
        <v>0.2</v>
      </c>
      <c r="L8" s="37">
        <f t="shared" si="0"/>
        <v>0.2</v>
      </c>
      <c r="M8" s="32" t="s">
        <v>22</v>
      </c>
      <c r="N8" s="45" t="s">
        <v>179</v>
      </c>
      <c r="O8" s="99" t="s">
        <v>182</v>
      </c>
    </row>
    <row r="9" spans="1:15">
      <c r="A9" s="84" t="e">
        <f>VLOOKUP($H$3:$H$172,가상화배치내역!$A$2:$B$335,2,FALSE)</f>
        <v>#N/A</v>
      </c>
      <c r="B9" s="496"/>
      <c r="C9" s="46"/>
      <c r="D9" s="46"/>
      <c r="E9" s="46"/>
      <c r="F9" s="46"/>
      <c r="G9" s="46"/>
      <c r="H9" s="496"/>
      <c r="I9" s="33" t="s">
        <v>178</v>
      </c>
      <c r="J9" s="32">
        <v>1</v>
      </c>
      <c r="K9" s="31">
        <v>59</v>
      </c>
      <c r="L9" s="37">
        <f t="shared" si="0"/>
        <v>59</v>
      </c>
      <c r="M9" s="33" t="s">
        <v>177</v>
      </c>
      <c r="N9" s="41" t="s">
        <v>176</v>
      </c>
      <c r="O9" s="99" t="s">
        <v>182</v>
      </c>
    </row>
    <row r="10" spans="1:15" ht="13.5" customHeight="1">
      <c r="A10" s="84" t="e">
        <f>VLOOKUP($H$3:$H$172,가상화배치내역!$A$2:$B$335,2,FALSE)</f>
        <v>#N/A</v>
      </c>
      <c r="B10" s="496"/>
      <c r="C10" s="46"/>
      <c r="D10" s="46"/>
      <c r="E10" s="46"/>
      <c r="F10" s="46"/>
      <c r="G10" s="46"/>
      <c r="H10" s="496"/>
      <c r="I10" s="33" t="s">
        <v>169</v>
      </c>
      <c r="J10" s="32">
        <v>1</v>
      </c>
      <c r="K10" s="31">
        <v>7.5</v>
      </c>
      <c r="L10" s="37">
        <f t="shared" si="0"/>
        <v>7.5</v>
      </c>
      <c r="M10" s="33" t="s">
        <v>168</v>
      </c>
      <c r="N10" s="41" t="s">
        <v>167</v>
      </c>
      <c r="O10" s="99" t="s">
        <v>182</v>
      </c>
    </row>
    <row r="11" spans="1:15">
      <c r="A11" s="84" t="s">
        <v>227</v>
      </c>
      <c r="B11" s="496" t="s">
        <v>227</v>
      </c>
      <c r="C11" s="46"/>
      <c r="D11" s="46"/>
      <c r="E11" s="46"/>
      <c r="F11" s="46"/>
      <c r="G11" s="46"/>
      <c r="H11" s="524" t="s">
        <v>648</v>
      </c>
      <c r="I11" s="32" t="s">
        <v>174</v>
      </c>
      <c r="J11" s="38">
        <v>1</v>
      </c>
      <c r="K11" s="37">
        <v>590</v>
      </c>
      <c r="L11" s="37">
        <f t="shared" si="0"/>
        <v>590</v>
      </c>
      <c r="M11" s="32" t="s">
        <v>174</v>
      </c>
      <c r="N11" s="45">
        <v>6.9444444444444447E-4</v>
      </c>
      <c r="O11" s="99" t="s">
        <v>182</v>
      </c>
    </row>
    <row r="12" spans="1:15">
      <c r="A12" s="84" t="s">
        <v>227</v>
      </c>
      <c r="B12" s="496"/>
      <c r="C12" s="46"/>
      <c r="D12" s="46"/>
      <c r="E12" s="46"/>
      <c r="F12" s="46"/>
      <c r="G12" s="46"/>
      <c r="H12" s="524"/>
      <c r="I12" s="32" t="s">
        <v>168</v>
      </c>
      <c r="J12" s="38">
        <v>1</v>
      </c>
      <c r="K12" s="37">
        <v>75</v>
      </c>
      <c r="L12" s="37">
        <f t="shared" si="0"/>
        <v>75</v>
      </c>
      <c r="M12" s="32" t="s">
        <v>168</v>
      </c>
      <c r="N12" s="45">
        <v>2.0833333333333333E-3</v>
      </c>
      <c r="O12" s="99" t="s">
        <v>182</v>
      </c>
    </row>
    <row r="13" spans="1:15">
      <c r="A13" s="84" t="s">
        <v>227</v>
      </c>
      <c r="B13" s="496"/>
      <c r="C13" s="46"/>
      <c r="D13" s="46"/>
      <c r="E13" s="46"/>
      <c r="F13" s="46"/>
      <c r="G13" s="46"/>
      <c r="H13" s="524"/>
      <c r="I13" s="32" t="s">
        <v>22</v>
      </c>
      <c r="J13" s="38">
        <v>1</v>
      </c>
      <c r="K13" s="37">
        <v>0.2</v>
      </c>
      <c r="L13" s="37">
        <f t="shared" si="0"/>
        <v>0.2</v>
      </c>
      <c r="M13" s="32" t="s">
        <v>22</v>
      </c>
      <c r="N13" s="45" t="s">
        <v>181</v>
      </c>
      <c r="O13" s="99" t="s">
        <v>182</v>
      </c>
    </row>
    <row r="14" spans="1:15" ht="13.5" customHeight="1">
      <c r="A14" s="84" t="e">
        <f>VLOOKUP($H$3:$H$172,가상화배치내역!$A$2:$B$335,2,FALSE)</f>
        <v>#N/A</v>
      </c>
      <c r="B14" s="496"/>
      <c r="C14" s="46"/>
      <c r="D14" s="46"/>
      <c r="E14" s="46"/>
      <c r="F14" s="46"/>
      <c r="G14" s="46"/>
      <c r="H14" s="524"/>
      <c r="I14" s="32" t="s">
        <v>22</v>
      </c>
      <c r="J14" s="38">
        <v>1</v>
      </c>
      <c r="K14" s="37">
        <v>0.2</v>
      </c>
      <c r="L14" s="37">
        <f t="shared" si="0"/>
        <v>0.2</v>
      </c>
      <c r="M14" s="32" t="s">
        <v>22</v>
      </c>
      <c r="N14" s="45" t="s">
        <v>180</v>
      </c>
      <c r="O14" s="99" t="s">
        <v>182</v>
      </c>
    </row>
    <row r="15" spans="1:15">
      <c r="A15" s="85" t="s">
        <v>241</v>
      </c>
      <c r="B15" s="496"/>
      <c r="C15" s="46"/>
      <c r="D15" s="46"/>
      <c r="E15" s="46"/>
      <c r="F15" s="46"/>
      <c r="G15" s="46"/>
      <c r="H15" s="524"/>
      <c r="I15" s="32" t="s">
        <v>22</v>
      </c>
      <c r="J15" s="38">
        <v>1</v>
      </c>
      <c r="K15" s="37">
        <v>0.2</v>
      </c>
      <c r="L15" s="37">
        <f t="shared" si="0"/>
        <v>0.2</v>
      </c>
      <c r="M15" s="32" t="s">
        <v>22</v>
      </c>
      <c r="N15" s="45" t="s">
        <v>179</v>
      </c>
      <c r="O15" s="99" t="s">
        <v>182</v>
      </c>
    </row>
    <row r="16" spans="1:15">
      <c r="A16" s="85" t="s">
        <v>241</v>
      </c>
      <c r="B16" s="496"/>
      <c r="C16" s="46"/>
      <c r="D16" s="46"/>
      <c r="E16" s="46"/>
      <c r="F16" s="46"/>
      <c r="G16" s="46"/>
      <c r="H16" s="524"/>
      <c r="I16" s="33" t="s">
        <v>175</v>
      </c>
      <c r="J16" s="32">
        <v>1</v>
      </c>
      <c r="K16" s="31">
        <v>59</v>
      </c>
      <c r="L16" s="37">
        <f t="shared" si="0"/>
        <v>59</v>
      </c>
      <c r="M16" s="33" t="s">
        <v>174</v>
      </c>
      <c r="N16" s="41" t="s">
        <v>173</v>
      </c>
      <c r="O16" s="99" t="s">
        <v>182</v>
      </c>
    </row>
    <row r="17" spans="1:15">
      <c r="A17" s="85" t="s">
        <v>241</v>
      </c>
      <c r="B17" s="496"/>
      <c r="C17" s="46"/>
      <c r="D17" s="46"/>
      <c r="E17" s="46"/>
      <c r="F17" s="46"/>
      <c r="G17" s="46"/>
      <c r="H17" s="524"/>
      <c r="I17" s="33" t="s">
        <v>169</v>
      </c>
      <c r="J17" s="32">
        <v>1</v>
      </c>
      <c r="K17" s="31">
        <v>7.5</v>
      </c>
      <c r="L17" s="37">
        <f t="shared" si="0"/>
        <v>7.5</v>
      </c>
      <c r="M17" s="33" t="s">
        <v>168</v>
      </c>
      <c r="N17" s="41" t="s">
        <v>167</v>
      </c>
      <c r="O17" s="99" t="s">
        <v>182</v>
      </c>
    </row>
    <row r="18" spans="1:15">
      <c r="A18" s="81" t="str">
        <f>VLOOKUP($H$3:$H$172,가상화배치내역!$A$2:$B$335,2,FALSE)</f>
        <v>pkvex1014</v>
      </c>
      <c r="B18" s="496" t="s">
        <v>241</v>
      </c>
      <c r="C18" s="46"/>
      <c r="D18" s="46"/>
      <c r="E18" s="46"/>
      <c r="F18" s="46"/>
      <c r="G18" s="46"/>
      <c r="H18" s="524" t="s">
        <v>240</v>
      </c>
      <c r="I18" s="32" t="s">
        <v>171</v>
      </c>
      <c r="J18" s="38">
        <v>1</v>
      </c>
      <c r="K18" s="37">
        <v>590</v>
      </c>
      <c r="L18" s="37">
        <f t="shared" si="0"/>
        <v>590</v>
      </c>
      <c r="M18" s="32" t="s">
        <v>171</v>
      </c>
      <c r="N18" s="45">
        <v>1.3888888888888889E-3</v>
      </c>
      <c r="O18" s="99" t="s">
        <v>182</v>
      </c>
    </row>
    <row r="19" spans="1:15">
      <c r="A19" s="81" t="e">
        <f>VLOOKUP($H$3:$H$172,가상화배치내역!$A$2:$B$335,2,FALSE)</f>
        <v>#N/A</v>
      </c>
      <c r="B19" s="496"/>
      <c r="C19" s="46"/>
      <c r="D19" s="46"/>
      <c r="E19" s="46"/>
      <c r="F19" s="46"/>
      <c r="G19" s="46"/>
      <c r="H19" s="524"/>
      <c r="I19" s="32" t="s">
        <v>168</v>
      </c>
      <c r="J19" s="38">
        <v>1</v>
      </c>
      <c r="K19" s="37">
        <v>75</v>
      </c>
      <c r="L19" s="37">
        <f t="shared" si="0"/>
        <v>75</v>
      </c>
      <c r="M19" s="32" t="s">
        <v>168</v>
      </c>
      <c r="N19" s="45">
        <v>2.0833333333333333E-3</v>
      </c>
      <c r="O19" s="99" t="s">
        <v>182</v>
      </c>
    </row>
    <row r="20" spans="1:15">
      <c r="A20" s="81" t="e">
        <f>VLOOKUP($H$3:$H$172,가상화배치내역!$A$2:$B$335,2,FALSE)</f>
        <v>#N/A</v>
      </c>
      <c r="B20" s="496"/>
      <c r="C20" s="46"/>
      <c r="D20" s="46"/>
      <c r="E20" s="46"/>
      <c r="F20" s="46"/>
      <c r="G20" s="46"/>
      <c r="H20" s="524"/>
      <c r="I20" s="32" t="s">
        <v>22</v>
      </c>
      <c r="J20" s="38">
        <v>1</v>
      </c>
      <c r="K20" s="37">
        <v>0.2</v>
      </c>
      <c r="L20" s="37">
        <f t="shared" si="0"/>
        <v>0.2</v>
      </c>
      <c r="M20" s="32" t="s">
        <v>22</v>
      </c>
      <c r="N20" s="45" t="s">
        <v>181</v>
      </c>
      <c r="O20" s="99" t="s">
        <v>182</v>
      </c>
    </row>
    <row r="21" spans="1:15">
      <c r="A21" s="81" t="e">
        <f>VLOOKUP($H$3:$H$172,가상화배치내역!$A$2:$B$335,2,FALSE)</f>
        <v>#N/A</v>
      </c>
      <c r="B21" s="496"/>
      <c r="C21" s="46"/>
      <c r="D21" s="46"/>
      <c r="E21" s="46"/>
      <c r="F21" s="46"/>
      <c r="G21" s="46"/>
      <c r="H21" s="524"/>
      <c r="I21" s="32" t="s">
        <v>22</v>
      </c>
      <c r="J21" s="38">
        <v>1</v>
      </c>
      <c r="K21" s="37">
        <v>0.2</v>
      </c>
      <c r="L21" s="37">
        <f t="shared" si="0"/>
        <v>0.2</v>
      </c>
      <c r="M21" s="32" t="s">
        <v>22</v>
      </c>
      <c r="N21" s="45" t="s">
        <v>180</v>
      </c>
      <c r="O21" s="99" t="s">
        <v>182</v>
      </c>
    </row>
    <row r="22" spans="1:15">
      <c r="A22" s="81" t="e">
        <f>VLOOKUP($H$3:$H$172,가상화배치내역!$A$2:$B$335,2,FALSE)</f>
        <v>#N/A</v>
      </c>
      <c r="B22" s="496"/>
      <c r="C22" s="46"/>
      <c r="D22" s="46"/>
      <c r="E22" s="46"/>
      <c r="F22" s="46"/>
      <c r="G22" s="46"/>
      <c r="H22" s="524"/>
      <c r="I22" s="32" t="s">
        <v>22</v>
      </c>
      <c r="J22" s="38">
        <v>1</v>
      </c>
      <c r="K22" s="37">
        <v>0.2</v>
      </c>
      <c r="L22" s="37">
        <f t="shared" si="0"/>
        <v>0.2</v>
      </c>
      <c r="M22" s="32" t="s">
        <v>22</v>
      </c>
      <c r="N22" s="45" t="s">
        <v>179</v>
      </c>
      <c r="O22" s="99" t="s">
        <v>182</v>
      </c>
    </row>
    <row r="23" spans="1:15">
      <c r="A23" s="81" t="e">
        <f>VLOOKUP($H$3:$H$172,가상화배치내역!$A$2:$B$335,2,FALSE)</f>
        <v>#N/A</v>
      </c>
      <c r="B23" s="496"/>
      <c r="C23" s="46"/>
      <c r="D23" s="46"/>
      <c r="E23" s="46"/>
      <c r="F23" s="46"/>
      <c r="G23" s="46"/>
      <c r="H23" s="524"/>
      <c r="I23" s="33" t="s">
        <v>172</v>
      </c>
      <c r="J23" s="32">
        <v>1</v>
      </c>
      <c r="K23" s="31">
        <v>59</v>
      </c>
      <c r="L23" s="37">
        <f t="shared" si="0"/>
        <v>59</v>
      </c>
      <c r="M23" s="33" t="s">
        <v>171</v>
      </c>
      <c r="N23" s="41" t="s">
        <v>170</v>
      </c>
      <c r="O23" s="99" t="s">
        <v>182</v>
      </c>
    </row>
    <row r="24" spans="1:15">
      <c r="A24" s="81" t="e">
        <f>VLOOKUP($H$3:$H$172,가상화배치내역!$A$2:$B$335,2,FALSE)</f>
        <v>#N/A</v>
      </c>
      <c r="B24" s="496"/>
      <c r="C24" s="46"/>
      <c r="D24" s="46"/>
      <c r="E24" s="46"/>
      <c r="F24" s="46"/>
      <c r="G24" s="46"/>
      <c r="H24" s="524"/>
      <c r="I24" s="33" t="s">
        <v>169</v>
      </c>
      <c r="J24" s="32">
        <v>1</v>
      </c>
      <c r="K24" s="31">
        <v>7.5</v>
      </c>
      <c r="L24" s="37">
        <f t="shared" si="0"/>
        <v>7.5</v>
      </c>
      <c r="M24" s="33" t="s">
        <v>168</v>
      </c>
      <c r="N24" s="41" t="s">
        <v>167</v>
      </c>
      <c r="O24" s="99" t="s">
        <v>182</v>
      </c>
    </row>
    <row r="25" spans="1:15" ht="13.5" customHeight="1">
      <c r="A25" s="81" t="str">
        <f>VLOOKUP($H$3:$H$172,가상화배치내역!$A$2:$B$335,2,FALSE)</f>
        <v>pkvex1003</v>
      </c>
      <c r="B25" s="496" t="s">
        <v>207</v>
      </c>
      <c r="C25" s="46"/>
      <c r="D25" s="46"/>
      <c r="E25" s="46"/>
      <c r="F25" s="46"/>
      <c r="G25" s="46"/>
      <c r="H25" s="496" t="s">
        <v>649</v>
      </c>
      <c r="I25" s="32" t="s">
        <v>159</v>
      </c>
      <c r="J25" s="38">
        <v>1</v>
      </c>
      <c r="K25" s="37">
        <v>50</v>
      </c>
      <c r="L25" s="37">
        <f t="shared" si="0"/>
        <v>50</v>
      </c>
      <c r="M25" s="32" t="s">
        <v>130</v>
      </c>
      <c r="N25" s="45">
        <v>2.7777777777777779E-3</v>
      </c>
      <c r="O25" s="99" t="s">
        <v>182</v>
      </c>
    </row>
    <row r="26" spans="1:15">
      <c r="A26" s="81" t="e">
        <f>VLOOKUP($H$3:$H$172,가상화배치내역!$A$2:$B$335,2,FALSE)</f>
        <v>#N/A</v>
      </c>
      <c r="B26" s="496"/>
      <c r="C26" s="46"/>
      <c r="D26" s="46"/>
      <c r="E26" s="46"/>
      <c r="F26" s="46"/>
      <c r="G26" s="46"/>
      <c r="H26" s="496"/>
      <c r="I26" s="32" t="s">
        <v>143</v>
      </c>
      <c r="J26" s="38">
        <v>1</v>
      </c>
      <c r="K26" s="37">
        <v>90</v>
      </c>
      <c r="L26" s="37">
        <f t="shared" si="0"/>
        <v>90</v>
      </c>
      <c r="M26" s="32" t="s">
        <v>124</v>
      </c>
      <c r="N26" s="45">
        <v>4.8611111111111112E-3</v>
      </c>
      <c r="O26" s="99" t="s">
        <v>182</v>
      </c>
    </row>
    <row r="27" spans="1:15" ht="13.5" customHeight="1">
      <c r="A27" s="84" t="e">
        <f>VLOOKUP($H$3:$H$172,가상화배치내역!$A$2:$B$335,2,FALSE)</f>
        <v>#N/A</v>
      </c>
      <c r="B27" s="496"/>
      <c r="C27" s="46"/>
      <c r="D27" s="46"/>
      <c r="E27" s="46"/>
      <c r="F27" s="46"/>
      <c r="G27" s="46"/>
      <c r="H27" s="496"/>
      <c r="I27" s="32" t="s">
        <v>121</v>
      </c>
      <c r="J27" s="38">
        <v>1</v>
      </c>
      <c r="K27" s="37">
        <v>110</v>
      </c>
      <c r="L27" s="37">
        <f t="shared" si="0"/>
        <v>110</v>
      </c>
      <c r="M27" s="32" t="s">
        <v>118</v>
      </c>
      <c r="N27" s="45">
        <v>5.5555555555555558E-3</v>
      </c>
      <c r="O27" s="99" t="s">
        <v>182</v>
      </c>
    </row>
    <row r="28" spans="1:15">
      <c r="A28" s="85" t="s">
        <v>207</v>
      </c>
      <c r="B28" s="496"/>
      <c r="C28" s="46"/>
      <c r="D28" s="46"/>
      <c r="E28" s="46"/>
      <c r="F28" s="46"/>
      <c r="G28" s="46"/>
      <c r="H28" s="496"/>
      <c r="I28" s="32" t="s">
        <v>22</v>
      </c>
      <c r="J28" s="38">
        <v>1</v>
      </c>
      <c r="K28" s="37">
        <v>0.2</v>
      </c>
      <c r="L28" s="37">
        <f t="shared" si="0"/>
        <v>0.2</v>
      </c>
      <c r="M28" s="32" t="s">
        <v>22</v>
      </c>
      <c r="N28" s="45" t="s">
        <v>162</v>
      </c>
      <c r="O28" s="99" t="s">
        <v>182</v>
      </c>
    </row>
    <row r="29" spans="1:15">
      <c r="A29" s="85" t="s">
        <v>207</v>
      </c>
      <c r="B29" s="496"/>
      <c r="C29" s="46"/>
      <c r="D29" s="46"/>
      <c r="E29" s="46"/>
      <c r="F29" s="46"/>
      <c r="G29" s="46"/>
      <c r="H29" s="496"/>
      <c r="I29" s="32" t="s">
        <v>22</v>
      </c>
      <c r="J29" s="38">
        <v>1</v>
      </c>
      <c r="K29" s="37">
        <v>0.2</v>
      </c>
      <c r="L29" s="37">
        <f t="shared" si="0"/>
        <v>0.2</v>
      </c>
      <c r="M29" s="32" t="s">
        <v>22</v>
      </c>
      <c r="N29" s="45" t="s">
        <v>161</v>
      </c>
      <c r="O29" s="99" t="s">
        <v>182</v>
      </c>
    </row>
    <row r="30" spans="1:15">
      <c r="A30" s="85" t="s">
        <v>207</v>
      </c>
      <c r="B30" s="496"/>
      <c r="C30" s="46"/>
      <c r="D30" s="46"/>
      <c r="E30" s="46"/>
      <c r="F30" s="46"/>
      <c r="G30" s="46"/>
      <c r="H30" s="496"/>
      <c r="I30" s="32" t="s">
        <v>22</v>
      </c>
      <c r="J30" s="38">
        <v>1</v>
      </c>
      <c r="K30" s="37">
        <v>0.2</v>
      </c>
      <c r="L30" s="37">
        <f t="shared" si="0"/>
        <v>0.2</v>
      </c>
      <c r="M30" s="32" t="s">
        <v>22</v>
      </c>
      <c r="N30" s="45" t="s">
        <v>160</v>
      </c>
      <c r="O30" s="99" t="s">
        <v>182</v>
      </c>
    </row>
    <row r="31" spans="1:15">
      <c r="A31" s="85" t="s">
        <v>207</v>
      </c>
      <c r="B31" s="496"/>
      <c r="C31" s="46"/>
      <c r="D31" s="46"/>
      <c r="E31" s="46"/>
      <c r="F31" s="46"/>
      <c r="G31" s="46"/>
      <c r="H31" s="496"/>
      <c r="I31" s="33" t="s">
        <v>159</v>
      </c>
      <c r="J31" s="32">
        <v>1</v>
      </c>
      <c r="K31" s="31">
        <v>4.7</v>
      </c>
      <c r="L31" s="37">
        <f t="shared" si="0"/>
        <v>4.7</v>
      </c>
      <c r="M31" s="33" t="s">
        <v>130</v>
      </c>
      <c r="N31" s="41" t="s">
        <v>158</v>
      </c>
      <c r="O31" s="99" t="s">
        <v>182</v>
      </c>
    </row>
    <row r="32" spans="1:15" ht="13.5" customHeight="1">
      <c r="A32" s="84" t="e">
        <f>VLOOKUP($H$3:$H$172,가상화배치내역!$A$2:$B$335,2,FALSE)</f>
        <v>#N/A</v>
      </c>
      <c r="B32" s="496"/>
      <c r="C32" s="46"/>
      <c r="D32" s="46"/>
      <c r="E32" s="46"/>
      <c r="F32" s="46"/>
      <c r="G32" s="46"/>
      <c r="H32" s="496"/>
      <c r="I32" s="33" t="s">
        <v>155</v>
      </c>
      <c r="J32" s="32">
        <v>1</v>
      </c>
      <c r="K32" s="31">
        <v>9</v>
      </c>
      <c r="L32" s="37">
        <f t="shared" si="0"/>
        <v>9</v>
      </c>
      <c r="M32" s="33" t="s">
        <v>155</v>
      </c>
      <c r="N32" s="41" t="s">
        <v>154</v>
      </c>
      <c r="O32" s="99" t="s">
        <v>182</v>
      </c>
    </row>
    <row r="33" spans="1:15">
      <c r="A33" s="85" t="s">
        <v>236</v>
      </c>
      <c r="B33" s="496"/>
      <c r="C33" s="46"/>
      <c r="D33" s="46"/>
      <c r="E33" s="46"/>
      <c r="F33" s="46"/>
      <c r="G33" s="46"/>
      <c r="H33" s="496"/>
      <c r="I33" s="33" t="s">
        <v>121</v>
      </c>
      <c r="J33" s="32">
        <v>1</v>
      </c>
      <c r="K33" s="31">
        <v>10.199999999999999</v>
      </c>
      <c r="L33" s="37">
        <f t="shared" si="0"/>
        <v>10.199999999999999</v>
      </c>
      <c r="M33" s="33" t="s">
        <v>118</v>
      </c>
      <c r="N33" s="41" t="s">
        <v>153</v>
      </c>
      <c r="O33" s="99" t="s">
        <v>182</v>
      </c>
    </row>
    <row r="34" spans="1:15">
      <c r="A34" s="85" t="s">
        <v>236</v>
      </c>
      <c r="B34" s="496" t="s">
        <v>236</v>
      </c>
      <c r="C34" s="46"/>
      <c r="D34" s="46"/>
      <c r="E34" s="46"/>
      <c r="F34" s="46"/>
      <c r="G34" s="46"/>
      <c r="H34" s="524" t="s">
        <v>650</v>
      </c>
      <c r="I34" s="32" t="s">
        <v>157</v>
      </c>
      <c r="J34" s="38">
        <v>1</v>
      </c>
      <c r="K34" s="37">
        <v>50</v>
      </c>
      <c r="L34" s="37">
        <f t="shared" si="0"/>
        <v>50</v>
      </c>
      <c r="M34" s="32" t="s">
        <v>127</v>
      </c>
      <c r="N34" s="45">
        <v>3.472222222222222E-3</v>
      </c>
      <c r="O34" s="99" t="s">
        <v>182</v>
      </c>
    </row>
    <row r="35" spans="1:15">
      <c r="A35" s="85" t="s">
        <v>236</v>
      </c>
      <c r="B35" s="496"/>
      <c r="C35" s="46"/>
      <c r="D35" s="46"/>
      <c r="E35" s="46"/>
      <c r="F35" s="46"/>
      <c r="G35" s="46"/>
      <c r="H35" s="524"/>
      <c r="I35" s="32" t="s">
        <v>143</v>
      </c>
      <c r="J35" s="38">
        <v>1</v>
      </c>
      <c r="K35" s="37">
        <v>90</v>
      </c>
      <c r="L35" s="37">
        <f t="shared" ref="L35:L66" si="1">J35*K35</f>
        <v>90</v>
      </c>
      <c r="M35" s="32" t="s">
        <v>124</v>
      </c>
      <c r="N35" s="45">
        <v>4.8611111111111112E-3</v>
      </c>
      <c r="O35" s="99" t="s">
        <v>182</v>
      </c>
    </row>
    <row r="36" spans="1:15">
      <c r="A36" s="85" t="s">
        <v>236</v>
      </c>
      <c r="B36" s="496"/>
      <c r="C36" s="46"/>
      <c r="D36" s="46"/>
      <c r="E36" s="46"/>
      <c r="F36" s="46"/>
      <c r="G36" s="46"/>
      <c r="H36" s="524"/>
      <c r="I36" s="32" t="s">
        <v>121</v>
      </c>
      <c r="J36" s="38">
        <v>1</v>
      </c>
      <c r="K36" s="37">
        <v>110</v>
      </c>
      <c r="L36" s="37">
        <f t="shared" si="1"/>
        <v>110</v>
      </c>
      <c r="M36" s="32" t="s">
        <v>118</v>
      </c>
      <c r="N36" s="45">
        <v>5.5555555555555558E-3</v>
      </c>
      <c r="O36" s="99" t="s">
        <v>182</v>
      </c>
    </row>
    <row r="37" spans="1:15">
      <c r="A37" s="81" t="e">
        <f>VLOOKUP($H$3:$H$172,가상화배치내역!$A$2:$B$335,2,FALSE)</f>
        <v>#N/A</v>
      </c>
      <c r="B37" s="496"/>
      <c r="C37" s="46"/>
      <c r="D37" s="46"/>
      <c r="E37" s="46"/>
      <c r="F37" s="46"/>
      <c r="G37" s="46"/>
      <c r="H37" s="524"/>
      <c r="I37" s="32" t="s">
        <v>22</v>
      </c>
      <c r="J37" s="38">
        <v>1</v>
      </c>
      <c r="K37" s="37">
        <v>0.2</v>
      </c>
      <c r="L37" s="37">
        <f t="shared" si="1"/>
        <v>0.2</v>
      </c>
      <c r="M37" s="32" t="s">
        <v>22</v>
      </c>
      <c r="N37" s="45" t="s">
        <v>162</v>
      </c>
      <c r="O37" s="99" t="s">
        <v>182</v>
      </c>
    </row>
    <row r="38" spans="1:15">
      <c r="A38" s="81" t="e">
        <f>VLOOKUP($H$3:$H$172,가상화배치내역!$A$2:$B$335,2,FALSE)</f>
        <v>#N/A</v>
      </c>
      <c r="B38" s="496"/>
      <c r="C38" s="46"/>
      <c r="D38" s="46"/>
      <c r="E38" s="46"/>
      <c r="F38" s="46"/>
      <c r="G38" s="46"/>
      <c r="H38" s="524"/>
      <c r="I38" s="32" t="s">
        <v>22</v>
      </c>
      <c r="J38" s="38">
        <v>1</v>
      </c>
      <c r="K38" s="37">
        <v>0.2</v>
      </c>
      <c r="L38" s="37">
        <f t="shared" si="1"/>
        <v>0.2</v>
      </c>
      <c r="M38" s="32" t="s">
        <v>22</v>
      </c>
      <c r="N38" s="45" t="s">
        <v>161</v>
      </c>
      <c r="O38" s="99" t="s">
        <v>182</v>
      </c>
    </row>
    <row r="39" spans="1:15" ht="13.5" customHeight="1">
      <c r="A39" s="84" t="e">
        <f>VLOOKUP($H$3:$H$172,가상화배치내역!$A$2:$B$335,2,FALSE)</f>
        <v>#N/A</v>
      </c>
      <c r="B39" s="496"/>
      <c r="C39" s="46"/>
      <c r="D39" s="46"/>
      <c r="E39" s="46"/>
      <c r="F39" s="46"/>
      <c r="G39" s="46"/>
      <c r="H39" s="524"/>
      <c r="I39" s="32" t="s">
        <v>22</v>
      </c>
      <c r="J39" s="38">
        <v>1</v>
      </c>
      <c r="K39" s="37">
        <v>0.2</v>
      </c>
      <c r="L39" s="37">
        <f t="shared" si="1"/>
        <v>0.2</v>
      </c>
      <c r="M39" s="32" t="s">
        <v>22</v>
      </c>
      <c r="N39" s="45" t="s">
        <v>160</v>
      </c>
      <c r="O39" s="99" t="s">
        <v>182</v>
      </c>
    </row>
    <row r="40" spans="1:15">
      <c r="A40" s="81" t="s">
        <v>207</v>
      </c>
      <c r="B40" s="496"/>
      <c r="C40" s="46"/>
      <c r="D40" s="46"/>
      <c r="E40" s="46"/>
      <c r="F40" s="46"/>
      <c r="G40" s="46"/>
      <c r="H40" s="524"/>
      <c r="I40" s="33" t="s">
        <v>157</v>
      </c>
      <c r="J40" s="32">
        <v>1</v>
      </c>
      <c r="K40" s="31">
        <v>4.7</v>
      </c>
      <c r="L40" s="37">
        <f t="shared" si="1"/>
        <v>4.7</v>
      </c>
      <c r="M40" s="33" t="s">
        <v>127</v>
      </c>
      <c r="N40" s="41" t="s">
        <v>156</v>
      </c>
      <c r="O40" s="99" t="s">
        <v>182</v>
      </c>
    </row>
    <row r="41" spans="1:15" ht="13.5" customHeight="1">
      <c r="A41" s="84" t="e">
        <f>VLOOKUP($H$3:$H$172,가상화배치내역!$A$2:$B$335,2,FALSE)</f>
        <v>#N/A</v>
      </c>
      <c r="B41" s="496"/>
      <c r="C41" s="46"/>
      <c r="D41" s="46"/>
      <c r="E41" s="46"/>
      <c r="F41" s="46"/>
      <c r="G41" s="46"/>
      <c r="H41" s="524"/>
      <c r="I41" s="33" t="s">
        <v>155</v>
      </c>
      <c r="J41" s="32">
        <v>1</v>
      </c>
      <c r="K41" s="31">
        <v>9</v>
      </c>
      <c r="L41" s="37">
        <f t="shared" si="1"/>
        <v>9</v>
      </c>
      <c r="M41" s="33" t="s">
        <v>155</v>
      </c>
      <c r="N41" s="41" t="s">
        <v>154</v>
      </c>
      <c r="O41" s="99" t="s">
        <v>182</v>
      </c>
    </row>
    <row r="42" spans="1:15">
      <c r="A42" s="81" t="s">
        <v>236</v>
      </c>
      <c r="B42" s="496"/>
      <c r="C42" s="46"/>
      <c r="D42" s="46"/>
      <c r="E42" s="46"/>
      <c r="F42" s="46"/>
      <c r="G42" s="46"/>
      <c r="H42" s="524"/>
      <c r="I42" s="33" t="s">
        <v>121</v>
      </c>
      <c r="J42" s="32">
        <v>1</v>
      </c>
      <c r="K42" s="31">
        <v>10.199999999999999</v>
      </c>
      <c r="L42" s="37">
        <f t="shared" si="1"/>
        <v>10.199999999999999</v>
      </c>
      <c r="M42" s="33" t="s">
        <v>118</v>
      </c>
      <c r="N42" s="41" t="s">
        <v>153</v>
      </c>
      <c r="O42" s="99" t="s">
        <v>182</v>
      </c>
    </row>
    <row r="43" spans="1:15">
      <c r="A43" s="81" t="str">
        <f>VLOOKUP($H$3:$H$172,가상화배치내역!$A$2:$B$335,2,FALSE)</f>
        <v>pkvex1005</v>
      </c>
      <c r="B43" s="496" t="s">
        <v>213</v>
      </c>
      <c r="C43" s="46"/>
      <c r="D43" s="46"/>
      <c r="E43" s="46"/>
      <c r="F43" s="46"/>
      <c r="G43" s="46"/>
      <c r="H43" s="524" t="s">
        <v>651</v>
      </c>
      <c r="I43" s="32" t="s">
        <v>148</v>
      </c>
      <c r="J43" s="32">
        <v>1</v>
      </c>
      <c r="K43" s="39">
        <v>50</v>
      </c>
      <c r="L43" s="37">
        <f t="shared" si="1"/>
        <v>50</v>
      </c>
      <c r="M43" s="32" t="s">
        <v>147</v>
      </c>
      <c r="N43" s="45">
        <v>6.2499999999999995E-3</v>
      </c>
      <c r="O43" s="99" t="s">
        <v>182</v>
      </c>
    </row>
    <row r="44" spans="1:15" ht="13.5" customHeight="1">
      <c r="A44" s="81" t="e">
        <f>VLOOKUP($H$3:$H$172,가상화배치내역!$A$2:$B$335,2,FALSE)</f>
        <v>#N/A</v>
      </c>
      <c r="B44" s="496"/>
      <c r="C44" s="46"/>
      <c r="D44" s="46"/>
      <c r="E44" s="46"/>
      <c r="F44" s="46"/>
      <c r="G44" s="46"/>
      <c r="H44" s="524"/>
      <c r="I44" s="32" t="s">
        <v>143</v>
      </c>
      <c r="J44" s="32">
        <v>1</v>
      </c>
      <c r="K44" s="39">
        <v>45</v>
      </c>
      <c r="L44" s="37">
        <f t="shared" si="1"/>
        <v>45</v>
      </c>
      <c r="M44" s="32" t="s">
        <v>142</v>
      </c>
      <c r="N44" s="30" t="s">
        <v>141</v>
      </c>
      <c r="O44" s="99" t="s">
        <v>182</v>
      </c>
    </row>
    <row r="45" spans="1:15">
      <c r="A45" s="81" t="e">
        <f>VLOOKUP($H$3:$H$172,가상화배치내역!$A$2:$B$335,2,FALSE)</f>
        <v>#N/A</v>
      </c>
      <c r="B45" s="496"/>
      <c r="C45" s="46"/>
      <c r="D45" s="46"/>
      <c r="E45" s="46"/>
      <c r="F45" s="46"/>
      <c r="G45" s="46"/>
      <c r="H45" s="524"/>
      <c r="I45" s="32" t="s">
        <v>140</v>
      </c>
      <c r="J45" s="32">
        <v>1</v>
      </c>
      <c r="K45" s="39">
        <v>7</v>
      </c>
      <c r="L45" s="37">
        <f t="shared" si="1"/>
        <v>7</v>
      </c>
      <c r="M45" s="32" t="s">
        <v>139</v>
      </c>
      <c r="N45" s="30" t="s">
        <v>138</v>
      </c>
      <c r="O45" s="99" t="s">
        <v>182</v>
      </c>
    </row>
    <row r="46" spans="1:15" ht="13.5" customHeight="1">
      <c r="A46" s="84" t="e">
        <f>VLOOKUP($H$3:$H$172,가상화배치내역!$A$2:$B$335,2,FALSE)</f>
        <v>#N/A</v>
      </c>
      <c r="B46" s="496"/>
      <c r="C46" s="46"/>
      <c r="D46" s="46"/>
      <c r="E46" s="46"/>
      <c r="F46" s="46"/>
      <c r="G46" s="46"/>
      <c r="H46" s="524"/>
      <c r="I46" s="32" t="s">
        <v>137</v>
      </c>
      <c r="J46" s="32">
        <v>1</v>
      </c>
      <c r="K46" s="39">
        <v>110</v>
      </c>
      <c r="L46" s="37">
        <f t="shared" si="1"/>
        <v>110</v>
      </c>
      <c r="M46" s="32" t="s">
        <v>136</v>
      </c>
      <c r="N46" s="30" t="s">
        <v>135</v>
      </c>
      <c r="O46" s="99" t="s">
        <v>182</v>
      </c>
    </row>
    <row r="47" spans="1:15">
      <c r="A47" s="85" t="s">
        <v>213</v>
      </c>
      <c r="B47" s="496"/>
      <c r="C47" s="46"/>
      <c r="D47" s="46"/>
      <c r="E47" s="46"/>
      <c r="F47" s="46"/>
      <c r="G47" s="46"/>
      <c r="H47" s="524"/>
      <c r="I47" s="32" t="s">
        <v>22</v>
      </c>
      <c r="J47" s="32">
        <v>1</v>
      </c>
      <c r="K47" s="37">
        <v>0.2</v>
      </c>
      <c r="L47" s="37">
        <f t="shared" si="1"/>
        <v>0.2</v>
      </c>
      <c r="M47" s="32" t="s">
        <v>22</v>
      </c>
      <c r="N47" s="30" t="s">
        <v>134</v>
      </c>
      <c r="O47" s="99" t="s">
        <v>182</v>
      </c>
    </row>
    <row r="48" spans="1:15">
      <c r="A48" s="85" t="s">
        <v>213</v>
      </c>
      <c r="B48" s="496"/>
      <c r="C48" s="46"/>
      <c r="D48" s="46"/>
      <c r="E48" s="46"/>
      <c r="F48" s="46"/>
      <c r="G48" s="46"/>
      <c r="H48" s="524"/>
      <c r="I48" s="32" t="s">
        <v>22</v>
      </c>
      <c r="J48" s="32">
        <v>1</v>
      </c>
      <c r="K48" s="37">
        <v>0.2</v>
      </c>
      <c r="L48" s="37">
        <f t="shared" si="1"/>
        <v>0.2</v>
      </c>
      <c r="M48" s="32" t="s">
        <v>22</v>
      </c>
      <c r="N48" s="30" t="s">
        <v>133</v>
      </c>
      <c r="O48" s="99" t="s">
        <v>182</v>
      </c>
    </row>
    <row r="49" spans="1:15">
      <c r="A49" s="85" t="s">
        <v>213</v>
      </c>
      <c r="B49" s="496"/>
      <c r="C49" s="46"/>
      <c r="D49" s="46"/>
      <c r="E49" s="46"/>
      <c r="F49" s="46"/>
      <c r="G49" s="46"/>
      <c r="H49" s="524"/>
      <c r="I49" s="32" t="s">
        <v>22</v>
      </c>
      <c r="J49" s="32">
        <v>1</v>
      </c>
      <c r="K49" s="37">
        <v>0.2</v>
      </c>
      <c r="L49" s="37">
        <f t="shared" si="1"/>
        <v>0.2</v>
      </c>
      <c r="M49" s="32" t="s">
        <v>22</v>
      </c>
      <c r="N49" s="30" t="s">
        <v>132</v>
      </c>
      <c r="O49" s="99" t="s">
        <v>182</v>
      </c>
    </row>
    <row r="50" spans="1:15">
      <c r="A50" s="85" t="s">
        <v>213</v>
      </c>
      <c r="B50" s="496"/>
      <c r="C50" s="46"/>
      <c r="D50" s="46"/>
      <c r="E50" s="46"/>
      <c r="F50" s="46"/>
      <c r="G50" s="46"/>
      <c r="H50" s="524"/>
      <c r="I50" s="33" t="s">
        <v>131</v>
      </c>
      <c r="J50" s="32">
        <v>1</v>
      </c>
      <c r="K50" s="31">
        <v>4.7</v>
      </c>
      <c r="L50" s="37">
        <f t="shared" si="1"/>
        <v>4.7</v>
      </c>
      <c r="M50" s="33" t="s">
        <v>130</v>
      </c>
      <c r="N50" s="41" t="s">
        <v>129</v>
      </c>
      <c r="O50" s="99" t="s">
        <v>182</v>
      </c>
    </row>
    <row r="51" spans="1:15">
      <c r="A51" s="85" t="s">
        <v>213</v>
      </c>
      <c r="B51" s="496"/>
      <c r="C51" s="46"/>
      <c r="D51" s="46"/>
      <c r="E51" s="46"/>
      <c r="F51" s="46"/>
      <c r="G51" s="46"/>
      <c r="H51" s="524"/>
      <c r="I51" s="33" t="s">
        <v>125</v>
      </c>
      <c r="J51" s="32">
        <v>1</v>
      </c>
      <c r="K51" s="31">
        <v>4.2</v>
      </c>
      <c r="L51" s="37">
        <f t="shared" si="1"/>
        <v>4.2</v>
      </c>
      <c r="M51" s="33" t="s">
        <v>124</v>
      </c>
      <c r="N51" s="42" t="s">
        <v>123</v>
      </c>
      <c r="O51" s="99" t="s">
        <v>182</v>
      </c>
    </row>
    <row r="52" spans="1:15" ht="13.5" customHeight="1">
      <c r="A52" s="84" t="e">
        <f>VLOOKUP($H$3:$H$172,가상화배치내역!$A$2:$B$335,2,FALSE)</f>
        <v>#N/A</v>
      </c>
      <c r="B52" s="496"/>
      <c r="C52" s="46"/>
      <c r="D52" s="46"/>
      <c r="E52" s="46"/>
      <c r="F52" s="46"/>
      <c r="G52" s="46"/>
      <c r="H52" s="524"/>
      <c r="I52" s="33" t="s">
        <v>122</v>
      </c>
      <c r="J52" s="32">
        <v>1</v>
      </c>
      <c r="K52" s="31">
        <v>1</v>
      </c>
      <c r="L52" s="37">
        <f t="shared" si="1"/>
        <v>1</v>
      </c>
      <c r="M52" s="33" t="s">
        <v>121</v>
      </c>
      <c r="N52" s="42" t="s">
        <v>120</v>
      </c>
      <c r="O52" s="99" t="s">
        <v>182</v>
      </c>
    </row>
    <row r="53" spans="1:15">
      <c r="A53" s="85" t="s">
        <v>224</v>
      </c>
      <c r="B53" s="496"/>
      <c r="C53" s="46"/>
      <c r="D53" s="46"/>
      <c r="E53" s="46"/>
      <c r="F53" s="46"/>
      <c r="G53" s="46"/>
      <c r="H53" s="524"/>
      <c r="I53" s="33" t="s">
        <v>119</v>
      </c>
      <c r="J53" s="32">
        <v>1</v>
      </c>
      <c r="K53" s="31">
        <v>10.199999999999999</v>
      </c>
      <c r="L53" s="37">
        <f t="shared" si="1"/>
        <v>10.199999999999999</v>
      </c>
      <c r="M53" s="33" t="s">
        <v>118</v>
      </c>
      <c r="N53" s="42" t="s">
        <v>117</v>
      </c>
      <c r="O53" s="99" t="s">
        <v>182</v>
      </c>
    </row>
    <row r="54" spans="1:15">
      <c r="A54" s="85" t="s">
        <v>224</v>
      </c>
      <c r="B54" s="496" t="s">
        <v>224</v>
      </c>
      <c r="C54" s="46"/>
      <c r="D54" s="46"/>
      <c r="E54" s="46"/>
      <c r="F54" s="46"/>
      <c r="G54" s="46"/>
      <c r="H54" s="524" t="s">
        <v>652</v>
      </c>
      <c r="I54" s="32" t="s">
        <v>146</v>
      </c>
      <c r="J54" s="32">
        <v>1</v>
      </c>
      <c r="K54" s="39">
        <v>50</v>
      </c>
      <c r="L54" s="37">
        <f t="shared" si="1"/>
        <v>50</v>
      </c>
      <c r="M54" s="32" t="s">
        <v>145</v>
      </c>
      <c r="N54" s="30" t="s">
        <v>144</v>
      </c>
      <c r="O54" s="99" t="s">
        <v>182</v>
      </c>
    </row>
    <row r="55" spans="1:15">
      <c r="A55" s="85" t="s">
        <v>224</v>
      </c>
      <c r="B55" s="496"/>
      <c r="C55" s="46"/>
      <c r="D55" s="46"/>
      <c r="E55" s="46"/>
      <c r="F55" s="46"/>
      <c r="G55" s="46"/>
      <c r="H55" s="524"/>
      <c r="I55" s="32" t="s">
        <v>143</v>
      </c>
      <c r="J55" s="32">
        <v>1</v>
      </c>
      <c r="K55" s="39">
        <v>45</v>
      </c>
      <c r="L55" s="37">
        <f t="shared" si="1"/>
        <v>45</v>
      </c>
      <c r="M55" s="32" t="s">
        <v>142</v>
      </c>
      <c r="N55" s="30" t="s">
        <v>141</v>
      </c>
      <c r="O55" s="99" t="s">
        <v>182</v>
      </c>
    </row>
    <row r="56" spans="1:15">
      <c r="A56" s="85" t="s">
        <v>224</v>
      </c>
      <c r="B56" s="496"/>
      <c r="C56" s="46"/>
      <c r="D56" s="46"/>
      <c r="E56" s="46"/>
      <c r="F56" s="46"/>
      <c r="G56" s="46"/>
      <c r="H56" s="524"/>
      <c r="I56" s="32" t="s">
        <v>140</v>
      </c>
      <c r="J56" s="32">
        <v>1</v>
      </c>
      <c r="K56" s="39">
        <v>7</v>
      </c>
      <c r="L56" s="37">
        <f t="shared" si="1"/>
        <v>7</v>
      </c>
      <c r="M56" s="32" t="s">
        <v>139</v>
      </c>
      <c r="N56" s="30" t="s">
        <v>138</v>
      </c>
      <c r="O56" s="99" t="s">
        <v>182</v>
      </c>
    </row>
    <row r="57" spans="1:15">
      <c r="A57" s="85" t="s">
        <v>224</v>
      </c>
      <c r="B57" s="496"/>
      <c r="C57" s="46"/>
      <c r="D57" s="46"/>
      <c r="E57" s="46"/>
      <c r="F57" s="46"/>
      <c r="G57" s="46"/>
      <c r="H57" s="524"/>
      <c r="I57" s="32" t="s">
        <v>137</v>
      </c>
      <c r="J57" s="32">
        <v>1</v>
      </c>
      <c r="K57" s="39">
        <v>110</v>
      </c>
      <c r="L57" s="37">
        <f t="shared" si="1"/>
        <v>110</v>
      </c>
      <c r="M57" s="32" t="s">
        <v>136</v>
      </c>
      <c r="N57" s="30" t="s">
        <v>135</v>
      </c>
      <c r="O57" s="99" t="s">
        <v>182</v>
      </c>
    </row>
    <row r="58" spans="1:15">
      <c r="A58" s="81" t="e">
        <f>VLOOKUP($H$3:$H$172,가상화배치내역!$A$2:$B$335,2,FALSE)</f>
        <v>#N/A</v>
      </c>
      <c r="B58" s="496"/>
      <c r="C58" s="46"/>
      <c r="D58" s="46"/>
      <c r="E58" s="46"/>
      <c r="F58" s="46"/>
      <c r="G58" s="46"/>
      <c r="H58" s="524"/>
      <c r="I58" s="32" t="s">
        <v>22</v>
      </c>
      <c r="J58" s="32">
        <v>1</v>
      </c>
      <c r="K58" s="37">
        <v>0.2</v>
      </c>
      <c r="L58" s="37">
        <f t="shared" si="1"/>
        <v>0.2</v>
      </c>
      <c r="M58" s="32" t="s">
        <v>22</v>
      </c>
      <c r="N58" s="30" t="s">
        <v>134</v>
      </c>
      <c r="O58" s="99" t="s">
        <v>182</v>
      </c>
    </row>
    <row r="59" spans="1:15">
      <c r="A59" s="81" t="e">
        <f>VLOOKUP($H$3:$H$172,가상화배치내역!$A$2:$B$335,2,FALSE)</f>
        <v>#N/A</v>
      </c>
      <c r="B59" s="496"/>
      <c r="C59" s="46"/>
      <c r="D59" s="46"/>
      <c r="E59" s="46"/>
      <c r="F59" s="46"/>
      <c r="G59" s="46"/>
      <c r="H59" s="524"/>
      <c r="I59" s="32" t="s">
        <v>22</v>
      </c>
      <c r="J59" s="32">
        <v>1</v>
      </c>
      <c r="K59" s="37">
        <v>0.2</v>
      </c>
      <c r="L59" s="37">
        <f t="shared" si="1"/>
        <v>0.2</v>
      </c>
      <c r="M59" s="32" t="s">
        <v>22</v>
      </c>
      <c r="N59" s="30" t="s">
        <v>133</v>
      </c>
      <c r="O59" s="99" t="s">
        <v>182</v>
      </c>
    </row>
    <row r="60" spans="1:15" ht="13.5" customHeight="1">
      <c r="A60" s="84" t="e">
        <f>VLOOKUP($H$3:$H$172,가상화배치내역!$A$2:$B$335,2,FALSE)</f>
        <v>#N/A</v>
      </c>
      <c r="B60" s="496"/>
      <c r="C60" s="46"/>
      <c r="D60" s="46"/>
      <c r="E60" s="46"/>
      <c r="F60" s="46"/>
      <c r="G60" s="46"/>
      <c r="H60" s="524"/>
      <c r="I60" s="32" t="s">
        <v>22</v>
      </c>
      <c r="J60" s="32">
        <v>1</v>
      </c>
      <c r="K60" s="37">
        <v>0.2</v>
      </c>
      <c r="L60" s="37">
        <f t="shared" si="1"/>
        <v>0.2</v>
      </c>
      <c r="M60" s="32" t="s">
        <v>22</v>
      </c>
      <c r="N60" s="30" t="s">
        <v>132</v>
      </c>
      <c r="O60" s="99" t="s">
        <v>182</v>
      </c>
    </row>
    <row r="61" spans="1:15">
      <c r="A61" s="85" t="s">
        <v>213</v>
      </c>
      <c r="B61" s="496"/>
      <c r="C61" s="46"/>
      <c r="D61" s="46"/>
      <c r="E61" s="46"/>
      <c r="F61" s="46"/>
      <c r="G61" s="46"/>
      <c r="H61" s="524"/>
      <c r="I61" s="33" t="s">
        <v>128</v>
      </c>
      <c r="J61" s="32">
        <v>1</v>
      </c>
      <c r="K61" s="31">
        <v>4.7</v>
      </c>
      <c r="L61" s="37">
        <f t="shared" si="1"/>
        <v>4.7</v>
      </c>
      <c r="M61" s="33" t="s">
        <v>127</v>
      </c>
      <c r="N61" s="42" t="s">
        <v>126</v>
      </c>
      <c r="O61" s="99" t="s">
        <v>182</v>
      </c>
    </row>
    <row r="62" spans="1:15">
      <c r="A62" s="85" t="s">
        <v>213</v>
      </c>
      <c r="B62" s="496"/>
      <c r="C62" s="46"/>
      <c r="D62" s="46"/>
      <c r="E62" s="46"/>
      <c r="F62" s="46"/>
      <c r="G62" s="46"/>
      <c r="H62" s="524"/>
      <c r="I62" s="33" t="s">
        <v>125</v>
      </c>
      <c r="J62" s="32">
        <v>1</v>
      </c>
      <c r="K62" s="31">
        <v>4.2</v>
      </c>
      <c r="L62" s="37">
        <f t="shared" si="1"/>
        <v>4.2</v>
      </c>
      <c r="M62" s="33" t="s">
        <v>124</v>
      </c>
      <c r="N62" s="42" t="s">
        <v>123</v>
      </c>
      <c r="O62" s="99" t="s">
        <v>182</v>
      </c>
    </row>
    <row r="63" spans="1:15" ht="13.5" customHeight="1">
      <c r="A63" s="84" t="e">
        <f>VLOOKUP($H$3:$H$172,가상화배치내역!$A$2:$B$335,2,FALSE)</f>
        <v>#N/A</v>
      </c>
      <c r="B63" s="496"/>
      <c r="C63" s="46"/>
      <c r="D63" s="46"/>
      <c r="E63" s="46"/>
      <c r="F63" s="46"/>
      <c r="G63" s="46"/>
      <c r="H63" s="524"/>
      <c r="I63" s="33" t="s">
        <v>122</v>
      </c>
      <c r="J63" s="32">
        <v>1</v>
      </c>
      <c r="K63" s="31">
        <v>1</v>
      </c>
      <c r="L63" s="37">
        <f t="shared" si="1"/>
        <v>1</v>
      </c>
      <c r="M63" s="33" t="s">
        <v>121</v>
      </c>
      <c r="N63" s="42" t="s">
        <v>120</v>
      </c>
      <c r="O63" s="99" t="s">
        <v>182</v>
      </c>
    </row>
    <row r="64" spans="1:15">
      <c r="A64" s="85" t="s">
        <v>224</v>
      </c>
      <c r="B64" s="496"/>
      <c r="C64" s="46"/>
      <c r="D64" s="46"/>
      <c r="E64" s="46"/>
      <c r="F64" s="46"/>
      <c r="G64" s="46"/>
      <c r="H64" s="524"/>
      <c r="I64" s="33" t="s">
        <v>119</v>
      </c>
      <c r="J64" s="32">
        <v>1</v>
      </c>
      <c r="K64" s="31">
        <v>10.199999999999999</v>
      </c>
      <c r="L64" s="37">
        <f t="shared" si="1"/>
        <v>10.199999999999999</v>
      </c>
      <c r="M64" s="33" t="s">
        <v>118</v>
      </c>
      <c r="N64" s="42" t="s">
        <v>117</v>
      </c>
      <c r="O64" s="99" t="s">
        <v>182</v>
      </c>
    </row>
    <row r="65" spans="1:15">
      <c r="A65" s="85" t="s">
        <v>224</v>
      </c>
      <c r="B65" s="496" t="s">
        <v>210</v>
      </c>
      <c r="C65" s="46"/>
      <c r="D65" s="46"/>
      <c r="E65" s="46"/>
      <c r="F65" s="46"/>
      <c r="G65" s="46"/>
      <c r="H65" s="524" t="s">
        <v>653</v>
      </c>
      <c r="I65" s="32" t="s">
        <v>87</v>
      </c>
      <c r="J65" s="32">
        <v>1</v>
      </c>
      <c r="K65" s="39">
        <v>50</v>
      </c>
      <c r="L65" s="37">
        <f t="shared" si="1"/>
        <v>50</v>
      </c>
      <c r="M65" s="32" t="s">
        <v>87</v>
      </c>
      <c r="N65" s="30" t="s">
        <v>112</v>
      </c>
      <c r="O65" s="99" t="s">
        <v>182</v>
      </c>
    </row>
    <row r="66" spans="1:15">
      <c r="A66" s="81" t="e">
        <f>VLOOKUP($H$3:$H$172,가상화배치내역!$A$2:$B$335,2,FALSE)</f>
        <v>#N/A</v>
      </c>
      <c r="B66" s="496"/>
      <c r="C66" s="46"/>
      <c r="D66" s="46"/>
      <c r="E66" s="46"/>
      <c r="F66" s="46"/>
      <c r="G66" s="46"/>
      <c r="H66" s="524"/>
      <c r="I66" s="32" t="s">
        <v>82</v>
      </c>
      <c r="J66" s="32">
        <v>1</v>
      </c>
      <c r="K66" s="39">
        <v>80</v>
      </c>
      <c r="L66" s="37">
        <f t="shared" si="1"/>
        <v>80</v>
      </c>
      <c r="M66" s="32" t="s">
        <v>82</v>
      </c>
      <c r="N66" s="45">
        <v>8.3333333333333332E-3</v>
      </c>
      <c r="O66" s="99" t="s">
        <v>182</v>
      </c>
    </row>
    <row r="67" spans="1:15" ht="13.5" customHeight="1">
      <c r="A67" s="81" t="e">
        <f>VLOOKUP($H$3:$H$172,가상화배치내역!$A$2:$B$335,2,FALSE)</f>
        <v>#N/A</v>
      </c>
      <c r="B67" s="496"/>
      <c r="C67" s="46"/>
      <c r="D67" s="46"/>
      <c r="E67" s="46"/>
      <c r="F67" s="46"/>
      <c r="G67" s="46"/>
      <c r="H67" s="524"/>
      <c r="I67" s="32" t="s">
        <v>110</v>
      </c>
      <c r="J67" s="32">
        <v>1</v>
      </c>
      <c r="K67" s="39">
        <v>102</v>
      </c>
      <c r="L67" s="37">
        <f t="shared" ref="L67:L98" si="2">J67*K67</f>
        <v>102</v>
      </c>
      <c r="M67" s="32" t="s">
        <v>110</v>
      </c>
      <c r="N67" s="45">
        <v>9.0277777777777787E-3</v>
      </c>
      <c r="O67" s="99" t="s">
        <v>182</v>
      </c>
    </row>
    <row r="68" spans="1:15">
      <c r="A68" s="81" t="e">
        <f>VLOOKUP($H$3:$H$172,가상화배치내역!$A$2:$B$335,2,FALSE)</f>
        <v>#N/A</v>
      </c>
      <c r="B68" s="496"/>
      <c r="C68" s="46"/>
      <c r="D68" s="46"/>
      <c r="E68" s="46"/>
      <c r="F68" s="46"/>
      <c r="G68" s="46"/>
      <c r="H68" s="524"/>
      <c r="I68" s="32" t="s">
        <v>109</v>
      </c>
      <c r="J68" s="32">
        <v>1</v>
      </c>
      <c r="K68" s="39">
        <v>110</v>
      </c>
      <c r="L68" s="37">
        <f t="shared" si="2"/>
        <v>110</v>
      </c>
      <c r="M68" s="32" t="s">
        <v>109</v>
      </c>
      <c r="N68" s="45">
        <v>9.7222222222222224E-3</v>
      </c>
      <c r="O68" s="99" t="s">
        <v>182</v>
      </c>
    </row>
    <row r="69" spans="1:15">
      <c r="A69" s="81" t="e">
        <f>VLOOKUP($H$3:$H$172,가상화배치내역!$A$2:$B$335,2,FALSE)</f>
        <v>#N/A</v>
      </c>
      <c r="B69" s="496"/>
      <c r="C69" s="46"/>
      <c r="D69" s="46"/>
      <c r="E69" s="46"/>
      <c r="F69" s="46"/>
      <c r="G69" s="46"/>
      <c r="H69" s="524"/>
      <c r="I69" s="32" t="s">
        <v>93</v>
      </c>
      <c r="J69" s="32">
        <v>1</v>
      </c>
      <c r="K69" s="37">
        <v>0.2</v>
      </c>
      <c r="L69" s="37">
        <f t="shared" si="2"/>
        <v>0.2</v>
      </c>
      <c r="M69" s="32" t="s">
        <v>93</v>
      </c>
      <c r="N69" s="45" t="s">
        <v>108</v>
      </c>
      <c r="O69" s="99" t="s">
        <v>182</v>
      </c>
    </row>
    <row r="70" spans="1:15" ht="13.5" customHeight="1">
      <c r="A70" s="84" t="e">
        <f>VLOOKUP($H$3:$H$172,가상화배치내역!$A$2:$B$335,2,FALSE)</f>
        <v>#N/A</v>
      </c>
      <c r="B70" s="496"/>
      <c r="C70" s="46"/>
      <c r="D70" s="46"/>
      <c r="E70" s="46"/>
      <c r="F70" s="46"/>
      <c r="G70" s="46"/>
      <c r="H70" s="524"/>
      <c r="I70" s="32" t="s">
        <v>93</v>
      </c>
      <c r="J70" s="32">
        <v>1</v>
      </c>
      <c r="K70" s="37">
        <v>0.2</v>
      </c>
      <c r="L70" s="37">
        <f t="shared" si="2"/>
        <v>0.2</v>
      </c>
      <c r="M70" s="32" t="s">
        <v>93</v>
      </c>
      <c r="N70" s="45" t="s">
        <v>107</v>
      </c>
      <c r="O70" s="99" t="s">
        <v>182</v>
      </c>
    </row>
    <row r="71" spans="1:15">
      <c r="A71" s="85" t="s">
        <v>210</v>
      </c>
      <c r="B71" s="496"/>
      <c r="C71" s="46"/>
      <c r="D71" s="46"/>
      <c r="E71" s="46"/>
      <c r="F71" s="46"/>
      <c r="G71" s="46"/>
      <c r="H71" s="524"/>
      <c r="I71" s="33" t="s">
        <v>61</v>
      </c>
      <c r="J71" s="32">
        <v>1</v>
      </c>
      <c r="K71" s="31">
        <v>4.7</v>
      </c>
      <c r="L71" s="37">
        <f t="shared" si="2"/>
        <v>4.7</v>
      </c>
      <c r="M71" s="33" t="s">
        <v>60</v>
      </c>
      <c r="N71" s="42" t="s">
        <v>106</v>
      </c>
      <c r="O71" s="99" t="s">
        <v>182</v>
      </c>
    </row>
    <row r="72" spans="1:15">
      <c r="A72" s="85" t="s">
        <v>210</v>
      </c>
      <c r="B72" s="496"/>
      <c r="C72" s="46"/>
      <c r="D72" s="46"/>
      <c r="E72" s="46"/>
      <c r="F72" s="46"/>
      <c r="G72" s="46"/>
      <c r="H72" s="524"/>
      <c r="I72" s="33" t="s">
        <v>101</v>
      </c>
      <c r="J72" s="32">
        <v>1</v>
      </c>
      <c r="K72" s="31">
        <v>9</v>
      </c>
      <c r="L72" s="37">
        <f t="shared" si="2"/>
        <v>9</v>
      </c>
      <c r="M72" s="33" t="s">
        <v>54</v>
      </c>
      <c r="N72" s="41" t="s">
        <v>100</v>
      </c>
      <c r="O72" s="99" t="s">
        <v>182</v>
      </c>
    </row>
    <row r="73" spans="1:15">
      <c r="A73" s="85" t="s">
        <v>210</v>
      </c>
      <c r="B73" s="496"/>
      <c r="C73" s="46"/>
      <c r="D73" s="46"/>
      <c r="E73" s="46"/>
      <c r="F73" s="46"/>
      <c r="G73" s="46"/>
      <c r="H73" s="524"/>
      <c r="I73" s="33" t="s">
        <v>99</v>
      </c>
      <c r="J73" s="32">
        <v>1</v>
      </c>
      <c r="K73" s="31">
        <v>11</v>
      </c>
      <c r="L73" s="37">
        <f t="shared" si="2"/>
        <v>11</v>
      </c>
      <c r="M73" s="33" t="s">
        <v>98</v>
      </c>
      <c r="N73" s="41" t="s">
        <v>97</v>
      </c>
      <c r="O73" s="99" t="s">
        <v>182</v>
      </c>
    </row>
    <row r="74" spans="1:15">
      <c r="A74" s="85" t="s">
        <v>210</v>
      </c>
      <c r="B74" s="496"/>
      <c r="C74" s="46"/>
      <c r="D74" s="46"/>
      <c r="E74" s="46"/>
      <c r="F74" s="46"/>
      <c r="G74" s="46"/>
      <c r="H74" s="524"/>
      <c r="I74" s="33" t="s">
        <v>96</v>
      </c>
      <c r="J74" s="32">
        <v>1</v>
      </c>
      <c r="K74" s="31">
        <v>10.199999999999999</v>
      </c>
      <c r="L74" s="37">
        <f t="shared" si="2"/>
        <v>10.199999999999999</v>
      </c>
      <c r="M74" s="33" t="s">
        <v>95</v>
      </c>
      <c r="N74" s="41" t="s">
        <v>94</v>
      </c>
      <c r="O74" s="99" t="s">
        <v>182</v>
      </c>
    </row>
    <row r="75" spans="1:15" ht="13.5" customHeight="1">
      <c r="A75" s="84" t="e">
        <f>VLOOKUP($H$3:$H$172,가상화배치내역!$A$2:$B$335,2,FALSE)</f>
        <v>#N/A</v>
      </c>
      <c r="B75" s="496"/>
      <c r="C75" s="46"/>
      <c r="D75" s="46"/>
      <c r="E75" s="46"/>
      <c r="F75" s="46"/>
      <c r="G75" s="46"/>
      <c r="H75" s="524"/>
      <c r="I75" s="32" t="s">
        <v>93</v>
      </c>
      <c r="J75" s="32">
        <v>1</v>
      </c>
      <c r="K75" s="37">
        <v>0.2</v>
      </c>
      <c r="L75" s="37">
        <f t="shared" si="2"/>
        <v>0.2</v>
      </c>
      <c r="M75" s="32" t="s">
        <v>93</v>
      </c>
      <c r="N75" s="45" t="s">
        <v>92</v>
      </c>
      <c r="O75" s="99" t="s">
        <v>182</v>
      </c>
    </row>
    <row r="76" spans="1:15">
      <c r="A76" s="85" t="s">
        <v>221</v>
      </c>
      <c r="B76" s="496" t="s">
        <v>221</v>
      </c>
      <c r="C76" s="46"/>
      <c r="D76" s="46"/>
      <c r="E76" s="46"/>
      <c r="F76" s="46"/>
      <c r="G76" s="46"/>
      <c r="H76" s="524" t="s">
        <v>222</v>
      </c>
      <c r="I76" s="32" t="s">
        <v>85</v>
      </c>
      <c r="J76" s="32">
        <v>1</v>
      </c>
      <c r="K76" s="39">
        <v>50</v>
      </c>
      <c r="L76" s="37">
        <f t="shared" si="2"/>
        <v>50</v>
      </c>
      <c r="M76" s="32" t="s">
        <v>85</v>
      </c>
      <c r="N76" s="45">
        <v>6.9444444444444441E-3</v>
      </c>
      <c r="O76" s="99" t="s">
        <v>182</v>
      </c>
    </row>
    <row r="77" spans="1:15">
      <c r="A77" s="85" t="s">
        <v>221</v>
      </c>
      <c r="B77" s="496"/>
      <c r="C77" s="46"/>
      <c r="D77" s="46"/>
      <c r="E77" s="46"/>
      <c r="F77" s="46"/>
      <c r="G77" s="46"/>
      <c r="H77" s="524"/>
      <c r="I77" s="32" t="s">
        <v>82</v>
      </c>
      <c r="J77" s="32">
        <v>1</v>
      </c>
      <c r="K77" s="39">
        <v>80</v>
      </c>
      <c r="L77" s="37">
        <f t="shared" si="2"/>
        <v>80</v>
      </c>
      <c r="M77" s="32" t="s">
        <v>82</v>
      </c>
      <c r="N77" s="45">
        <v>8.3333333333333332E-3</v>
      </c>
      <c r="O77" s="99" t="s">
        <v>182</v>
      </c>
    </row>
    <row r="78" spans="1:15">
      <c r="A78" s="85" t="s">
        <v>221</v>
      </c>
      <c r="B78" s="496"/>
      <c r="C78" s="46"/>
      <c r="D78" s="46"/>
      <c r="E78" s="46"/>
      <c r="F78" s="46"/>
      <c r="G78" s="46"/>
      <c r="H78" s="524"/>
      <c r="I78" s="32" t="s">
        <v>110</v>
      </c>
      <c r="J78" s="32">
        <v>1</v>
      </c>
      <c r="K78" s="39">
        <v>102</v>
      </c>
      <c r="L78" s="37">
        <f t="shared" si="2"/>
        <v>102</v>
      </c>
      <c r="M78" s="32" t="s">
        <v>110</v>
      </c>
      <c r="N78" s="45">
        <v>9.0277777777777787E-3</v>
      </c>
      <c r="O78" s="99" t="s">
        <v>182</v>
      </c>
    </row>
    <row r="79" spans="1:15">
      <c r="A79" s="85" t="s">
        <v>221</v>
      </c>
      <c r="B79" s="496"/>
      <c r="C79" s="46"/>
      <c r="D79" s="46"/>
      <c r="E79" s="46"/>
      <c r="F79" s="46"/>
      <c r="G79" s="46"/>
      <c r="H79" s="524"/>
      <c r="I79" s="32" t="s">
        <v>109</v>
      </c>
      <c r="J79" s="32">
        <v>1</v>
      </c>
      <c r="K79" s="39">
        <v>110</v>
      </c>
      <c r="L79" s="37">
        <f t="shared" si="2"/>
        <v>110</v>
      </c>
      <c r="M79" s="32" t="s">
        <v>109</v>
      </c>
      <c r="N79" s="45">
        <v>9.7222222222222224E-3</v>
      </c>
      <c r="O79" s="99" t="s">
        <v>182</v>
      </c>
    </row>
    <row r="80" spans="1:15" ht="13.5" customHeight="1">
      <c r="A80" s="84" t="e">
        <f>VLOOKUP($H$3:$H$172,가상화배치내역!$A$2:$B$335,2,FALSE)</f>
        <v>#N/A</v>
      </c>
      <c r="B80" s="496"/>
      <c r="C80" s="46"/>
      <c r="D80" s="46"/>
      <c r="E80" s="46"/>
      <c r="F80" s="46"/>
      <c r="G80" s="46"/>
      <c r="H80" s="524"/>
      <c r="I80" s="32" t="s">
        <v>93</v>
      </c>
      <c r="J80" s="32">
        <v>1</v>
      </c>
      <c r="K80" s="37">
        <v>0.2</v>
      </c>
      <c r="L80" s="37">
        <f t="shared" si="2"/>
        <v>0.2</v>
      </c>
      <c r="M80" s="32" t="s">
        <v>93</v>
      </c>
      <c r="N80" s="45" t="s">
        <v>108</v>
      </c>
      <c r="O80" s="99" t="s">
        <v>182</v>
      </c>
    </row>
    <row r="81" spans="1:15">
      <c r="A81" s="85" t="s">
        <v>233</v>
      </c>
      <c r="B81" s="496"/>
      <c r="C81" s="46"/>
      <c r="D81" s="46"/>
      <c r="E81" s="46"/>
      <c r="F81" s="46"/>
      <c r="G81" s="46"/>
      <c r="H81" s="524"/>
      <c r="I81" s="32" t="s">
        <v>93</v>
      </c>
      <c r="J81" s="32">
        <v>1</v>
      </c>
      <c r="K81" s="37">
        <v>0.2</v>
      </c>
      <c r="L81" s="37">
        <f t="shared" si="2"/>
        <v>0.2</v>
      </c>
      <c r="M81" s="32" t="s">
        <v>93</v>
      </c>
      <c r="N81" s="45" t="s">
        <v>107</v>
      </c>
      <c r="O81" s="99" t="s">
        <v>182</v>
      </c>
    </row>
    <row r="82" spans="1:15">
      <c r="A82" s="85" t="s">
        <v>233</v>
      </c>
      <c r="B82" s="496"/>
      <c r="C82" s="46"/>
      <c r="D82" s="46"/>
      <c r="E82" s="46"/>
      <c r="F82" s="46"/>
      <c r="G82" s="46"/>
      <c r="H82" s="524"/>
      <c r="I82" s="33" t="s">
        <v>58</v>
      </c>
      <c r="J82" s="32">
        <v>1</v>
      </c>
      <c r="K82" s="31">
        <v>4.7</v>
      </c>
      <c r="L82" s="37">
        <f t="shared" si="2"/>
        <v>4.7</v>
      </c>
      <c r="M82" s="33" t="s">
        <v>57</v>
      </c>
      <c r="N82" s="41" t="s">
        <v>105</v>
      </c>
      <c r="O82" s="99" t="s">
        <v>182</v>
      </c>
    </row>
    <row r="83" spans="1:15">
      <c r="A83" s="85" t="s">
        <v>233</v>
      </c>
      <c r="B83" s="496"/>
      <c r="C83" s="46"/>
      <c r="D83" s="46"/>
      <c r="E83" s="46"/>
      <c r="F83" s="46"/>
      <c r="G83" s="46"/>
      <c r="H83" s="524"/>
      <c r="I83" s="33" t="s">
        <v>101</v>
      </c>
      <c r="J83" s="32">
        <v>1</v>
      </c>
      <c r="K83" s="31">
        <v>9</v>
      </c>
      <c r="L83" s="37">
        <f t="shared" si="2"/>
        <v>9</v>
      </c>
      <c r="M83" s="33" t="s">
        <v>54</v>
      </c>
      <c r="N83" s="41" t="s">
        <v>100</v>
      </c>
      <c r="O83" s="99" t="s">
        <v>182</v>
      </c>
    </row>
    <row r="84" spans="1:15">
      <c r="A84" s="85" t="s">
        <v>233</v>
      </c>
      <c r="B84" s="496"/>
      <c r="C84" s="46"/>
      <c r="D84" s="46"/>
      <c r="E84" s="46"/>
      <c r="F84" s="46"/>
      <c r="G84" s="46"/>
      <c r="H84" s="524"/>
      <c r="I84" s="33" t="s">
        <v>99</v>
      </c>
      <c r="J84" s="32">
        <v>1</v>
      </c>
      <c r="K84" s="31">
        <v>11</v>
      </c>
      <c r="L84" s="37">
        <f t="shared" si="2"/>
        <v>11</v>
      </c>
      <c r="M84" s="33" t="s">
        <v>98</v>
      </c>
      <c r="N84" s="41" t="s">
        <v>97</v>
      </c>
      <c r="O84" s="99" t="s">
        <v>182</v>
      </c>
    </row>
    <row r="85" spans="1:15">
      <c r="A85" s="81" t="e">
        <f>VLOOKUP($H$3:$H$172,가상화배치내역!$A$2:$B$335,2,FALSE)</f>
        <v>#N/A</v>
      </c>
      <c r="B85" s="496"/>
      <c r="C85" s="46"/>
      <c r="D85" s="46"/>
      <c r="E85" s="46"/>
      <c r="F85" s="46"/>
      <c r="G85" s="46"/>
      <c r="H85" s="524"/>
      <c r="I85" s="33" t="s">
        <v>96</v>
      </c>
      <c r="J85" s="32">
        <v>1</v>
      </c>
      <c r="K85" s="31">
        <v>10.199999999999999</v>
      </c>
      <c r="L85" s="37">
        <f t="shared" si="2"/>
        <v>10.199999999999999</v>
      </c>
      <c r="M85" s="33" t="s">
        <v>95</v>
      </c>
      <c r="N85" s="41" t="s">
        <v>94</v>
      </c>
      <c r="O85" s="99" t="s">
        <v>182</v>
      </c>
    </row>
    <row r="86" spans="1:15">
      <c r="A86" s="81" t="e">
        <f>VLOOKUP($H$3:$H$172,가상화배치내역!$A$2:$B$335,2,FALSE)</f>
        <v>#N/A</v>
      </c>
      <c r="B86" s="496"/>
      <c r="C86" s="46"/>
      <c r="D86" s="46"/>
      <c r="E86" s="46"/>
      <c r="F86" s="46"/>
      <c r="G86" s="46"/>
      <c r="H86" s="524"/>
      <c r="I86" s="32" t="s">
        <v>93</v>
      </c>
      <c r="J86" s="32">
        <v>1</v>
      </c>
      <c r="K86" s="37">
        <v>0.2</v>
      </c>
      <c r="L86" s="37">
        <f t="shared" si="2"/>
        <v>0.2</v>
      </c>
      <c r="M86" s="32" t="s">
        <v>93</v>
      </c>
      <c r="N86" s="45" t="s">
        <v>92</v>
      </c>
      <c r="O86" s="99" t="s">
        <v>182</v>
      </c>
    </row>
    <row r="87" spans="1:15">
      <c r="A87" s="81" t="str">
        <f>VLOOKUP($H$3:$H$172,가상화배치내역!$A$2:$B$335,2,FALSE)</f>
        <v>pkvex1012</v>
      </c>
      <c r="B87" s="496" t="s">
        <v>233</v>
      </c>
      <c r="C87" s="46"/>
      <c r="D87" s="46"/>
      <c r="E87" s="46"/>
      <c r="F87" s="46"/>
      <c r="G87" s="46"/>
      <c r="H87" s="524" t="s">
        <v>234</v>
      </c>
      <c r="I87" s="32" t="s">
        <v>111</v>
      </c>
      <c r="J87" s="32">
        <v>1</v>
      </c>
      <c r="K87" s="39">
        <v>50</v>
      </c>
      <c r="L87" s="37">
        <f t="shared" si="2"/>
        <v>50</v>
      </c>
      <c r="M87" s="32" t="s">
        <v>111</v>
      </c>
      <c r="N87" s="45">
        <v>7.6388888888888886E-3</v>
      </c>
      <c r="O87" s="99" t="s">
        <v>182</v>
      </c>
    </row>
    <row r="88" spans="1:15" ht="13.5" customHeight="1">
      <c r="A88" s="84" t="e">
        <f>VLOOKUP($H$3:$H$172,가상화배치내역!$A$2:$B$335,2,FALSE)</f>
        <v>#N/A</v>
      </c>
      <c r="B88" s="496"/>
      <c r="C88" s="46"/>
      <c r="D88" s="46"/>
      <c r="E88" s="46"/>
      <c r="F88" s="46"/>
      <c r="G88" s="46"/>
      <c r="H88" s="524"/>
      <c r="I88" s="32" t="s">
        <v>82</v>
      </c>
      <c r="J88" s="32">
        <v>1</v>
      </c>
      <c r="K88" s="39">
        <v>80</v>
      </c>
      <c r="L88" s="37">
        <f t="shared" si="2"/>
        <v>80</v>
      </c>
      <c r="M88" s="32" t="s">
        <v>82</v>
      </c>
      <c r="N88" s="45">
        <v>8.3333333333333332E-3</v>
      </c>
      <c r="O88" s="99" t="s">
        <v>182</v>
      </c>
    </row>
    <row r="89" spans="1:15">
      <c r="A89" s="85" t="s">
        <v>210</v>
      </c>
      <c r="B89" s="496"/>
      <c r="C89" s="46"/>
      <c r="D89" s="46"/>
      <c r="E89" s="46"/>
      <c r="F89" s="46"/>
      <c r="G89" s="46"/>
      <c r="H89" s="524"/>
      <c r="I89" s="32" t="s">
        <v>110</v>
      </c>
      <c r="J89" s="32">
        <v>1</v>
      </c>
      <c r="K89" s="39">
        <v>102</v>
      </c>
      <c r="L89" s="37">
        <f t="shared" si="2"/>
        <v>102</v>
      </c>
      <c r="M89" s="32" t="s">
        <v>110</v>
      </c>
      <c r="N89" s="45">
        <v>9.0277777777777787E-3</v>
      </c>
      <c r="O89" s="99" t="s">
        <v>182</v>
      </c>
    </row>
    <row r="90" spans="1:15">
      <c r="A90" s="85" t="s">
        <v>210</v>
      </c>
      <c r="B90" s="496"/>
      <c r="C90" s="46"/>
      <c r="D90" s="46"/>
      <c r="E90" s="46"/>
      <c r="F90" s="46"/>
      <c r="G90" s="46"/>
      <c r="H90" s="524"/>
      <c r="I90" s="32" t="s">
        <v>109</v>
      </c>
      <c r="J90" s="32">
        <v>1</v>
      </c>
      <c r="K90" s="39">
        <v>110</v>
      </c>
      <c r="L90" s="37">
        <f t="shared" si="2"/>
        <v>110</v>
      </c>
      <c r="M90" s="32" t="s">
        <v>109</v>
      </c>
      <c r="N90" s="45">
        <v>9.7222222222222224E-3</v>
      </c>
      <c r="O90" s="99" t="s">
        <v>182</v>
      </c>
    </row>
    <row r="91" spans="1:15">
      <c r="A91" s="85" t="s">
        <v>210</v>
      </c>
      <c r="B91" s="496"/>
      <c r="C91" s="46"/>
      <c r="D91" s="46"/>
      <c r="E91" s="46"/>
      <c r="F91" s="46"/>
      <c r="G91" s="46"/>
      <c r="H91" s="524"/>
      <c r="I91" s="32" t="s">
        <v>93</v>
      </c>
      <c r="J91" s="32">
        <v>1</v>
      </c>
      <c r="K91" s="37">
        <v>0.2</v>
      </c>
      <c r="L91" s="37">
        <f t="shared" si="2"/>
        <v>0.2</v>
      </c>
      <c r="M91" s="32" t="s">
        <v>93</v>
      </c>
      <c r="N91" s="45" t="s">
        <v>108</v>
      </c>
      <c r="O91" s="99" t="s">
        <v>182</v>
      </c>
    </row>
    <row r="92" spans="1:15" ht="13.5" customHeight="1">
      <c r="A92" s="84" t="e">
        <f>VLOOKUP($H$3:$H$172,가상화배치내역!$A$2:$B$335,2,FALSE)</f>
        <v>#N/A</v>
      </c>
      <c r="B92" s="496"/>
      <c r="C92" s="46"/>
      <c r="D92" s="46"/>
      <c r="E92" s="46"/>
      <c r="F92" s="46"/>
      <c r="G92" s="46"/>
      <c r="H92" s="524"/>
      <c r="I92" s="32" t="s">
        <v>93</v>
      </c>
      <c r="J92" s="32">
        <v>1</v>
      </c>
      <c r="K92" s="37">
        <v>0.2</v>
      </c>
      <c r="L92" s="37">
        <f t="shared" si="2"/>
        <v>0.2</v>
      </c>
      <c r="M92" s="32" t="s">
        <v>93</v>
      </c>
      <c r="N92" s="45" t="s">
        <v>107</v>
      </c>
      <c r="O92" s="99" t="s">
        <v>182</v>
      </c>
    </row>
    <row r="93" spans="1:15">
      <c r="A93" s="85" t="s">
        <v>221</v>
      </c>
      <c r="B93" s="496"/>
      <c r="C93" s="46"/>
      <c r="D93" s="46"/>
      <c r="E93" s="46"/>
      <c r="F93" s="46"/>
      <c r="G93" s="46"/>
      <c r="H93" s="524"/>
      <c r="I93" s="33" t="s">
        <v>104</v>
      </c>
      <c r="J93" s="32">
        <v>1</v>
      </c>
      <c r="K93" s="31">
        <v>4.7</v>
      </c>
      <c r="L93" s="37">
        <f t="shared" si="2"/>
        <v>4.7</v>
      </c>
      <c r="M93" s="33" t="s">
        <v>103</v>
      </c>
      <c r="N93" s="41" t="s">
        <v>102</v>
      </c>
      <c r="O93" s="99" t="s">
        <v>182</v>
      </c>
    </row>
    <row r="94" spans="1:15">
      <c r="A94" s="85" t="s">
        <v>221</v>
      </c>
      <c r="B94" s="496"/>
      <c r="C94" s="46"/>
      <c r="D94" s="46"/>
      <c r="E94" s="46"/>
      <c r="F94" s="46"/>
      <c r="G94" s="46"/>
      <c r="H94" s="524"/>
      <c r="I94" s="33" t="s">
        <v>101</v>
      </c>
      <c r="J94" s="32">
        <v>1</v>
      </c>
      <c r="K94" s="31">
        <v>9</v>
      </c>
      <c r="L94" s="37">
        <f t="shared" si="2"/>
        <v>9</v>
      </c>
      <c r="M94" s="33" t="s">
        <v>54</v>
      </c>
      <c r="N94" s="41" t="s">
        <v>100</v>
      </c>
      <c r="O94" s="99" t="s">
        <v>182</v>
      </c>
    </row>
    <row r="95" spans="1:15">
      <c r="A95" s="85" t="s">
        <v>221</v>
      </c>
      <c r="B95" s="496"/>
      <c r="C95" s="46"/>
      <c r="D95" s="46"/>
      <c r="E95" s="46"/>
      <c r="F95" s="46"/>
      <c r="G95" s="46"/>
      <c r="H95" s="524"/>
      <c r="I95" s="33" t="s">
        <v>99</v>
      </c>
      <c r="J95" s="32">
        <v>1</v>
      </c>
      <c r="K95" s="31">
        <v>11</v>
      </c>
      <c r="L95" s="37">
        <f t="shared" si="2"/>
        <v>11</v>
      </c>
      <c r="M95" s="33" t="s">
        <v>98</v>
      </c>
      <c r="N95" s="41" t="s">
        <v>97</v>
      </c>
      <c r="O95" s="99" t="s">
        <v>182</v>
      </c>
    </row>
    <row r="96" spans="1:15" ht="13.5" customHeight="1">
      <c r="A96" s="84" t="e">
        <f>VLOOKUP($H$3:$H$172,가상화배치내역!$A$2:$B$335,2,FALSE)</f>
        <v>#N/A</v>
      </c>
      <c r="B96" s="496"/>
      <c r="C96" s="46"/>
      <c r="D96" s="46"/>
      <c r="E96" s="46"/>
      <c r="F96" s="46"/>
      <c r="G96" s="46"/>
      <c r="H96" s="524"/>
      <c r="I96" s="33" t="s">
        <v>96</v>
      </c>
      <c r="J96" s="32">
        <v>1</v>
      </c>
      <c r="K96" s="31">
        <v>10.199999999999999</v>
      </c>
      <c r="L96" s="37">
        <f t="shared" si="2"/>
        <v>10.199999999999999</v>
      </c>
      <c r="M96" s="33" t="s">
        <v>95</v>
      </c>
      <c r="N96" s="41" t="s">
        <v>94</v>
      </c>
      <c r="O96" s="99" t="s">
        <v>182</v>
      </c>
    </row>
    <row r="97" spans="1:15">
      <c r="A97" s="85" t="s">
        <v>233</v>
      </c>
      <c r="B97" s="496"/>
      <c r="C97" s="46"/>
      <c r="D97" s="46"/>
      <c r="E97" s="46"/>
      <c r="F97" s="46"/>
      <c r="G97" s="46"/>
      <c r="H97" s="524"/>
      <c r="I97" s="32" t="s">
        <v>93</v>
      </c>
      <c r="J97" s="32">
        <v>1</v>
      </c>
      <c r="K97" s="37">
        <v>0.2</v>
      </c>
      <c r="L97" s="37">
        <f t="shared" si="2"/>
        <v>0.2</v>
      </c>
      <c r="M97" s="32" t="s">
        <v>93</v>
      </c>
      <c r="N97" s="45" t="s">
        <v>92</v>
      </c>
      <c r="O97" s="99" t="s">
        <v>182</v>
      </c>
    </row>
    <row r="98" spans="1:15">
      <c r="A98" s="85" t="s">
        <v>233</v>
      </c>
      <c r="B98" s="496" t="s">
        <v>218</v>
      </c>
      <c r="C98" s="46"/>
      <c r="D98" s="46"/>
      <c r="E98" s="46"/>
      <c r="F98" s="46"/>
      <c r="G98" s="46"/>
      <c r="H98" s="524" t="s">
        <v>656</v>
      </c>
      <c r="I98" s="32" t="s">
        <v>87</v>
      </c>
      <c r="J98" s="32">
        <v>1</v>
      </c>
      <c r="K98" s="39">
        <v>22</v>
      </c>
      <c r="L98" s="37">
        <f t="shared" si="2"/>
        <v>22</v>
      </c>
      <c r="M98" s="32" t="s">
        <v>87</v>
      </c>
      <c r="N98" s="36" t="s">
        <v>86</v>
      </c>
      <c r="O98" s="99" t="s">
        <v>182</v>
      </c>
    </row>
    <row r="99" spans="1:15">
      <c r="A99" s="85" t="s">
        <v>233</v>
      </c>
      <c r="B99" s="496"/>
      <c r="C99" s="46"/>
      <c r="D99" s="46"/>
      <c r="E99" s="46"/>
      <c r="F99" s="46"/>
      <c r="G99" s="46"/>
      <c r="H99" s="524"/>
      <c r="I99" s="32" t="s">
        <v>82</v>
      </c>
      <c r="J99" s="32">
        <v>1</v>
      </c>
      <c r="K99" s="39">
        <v>700</v>
      </c>
      <c r="L99" s="37">
        <f t="shared" ref="L99:L130" si="3">J99*K99</f>
        <v>700</v>
      </c>
      <c r="M99" s="32" t="s">
        <v>82</v>
      </c>
      <c r="N99" s="29" t="s">
        <v>83</v>
      </c>
      <c r="O99" s="99" t="s">
        <v>182</v>
      </c>
    </row>
    <row r="100" spans="1:15">
      <c r="A100" s="81" t="e">
        <f>VLOOKUP($H$3:$H$172,가상화배치내역!$A$2:$B$335,2,FALSE)</f>
        <v>#N/A</v>
      </c>
      <c r="B100" s="496"/>
      <c r="C100" s="46"/>
      <c r="D100" s="46"/>
      <c r="E100" s="46"/>
      <c r="F100" s="46"/>
      <c r="G100" s="46"/>
      <c r="H100" s="524"/>
      <c r="I100" s="32" t="s">
        <v>82</v>
      </c>
      <c r="J100" s="32">
        <v>1</v>
      </c>
      <c r="K100" s="39">
        <v>700</v>
      </c>
      <c r="L100" s="37">
        <f t="shared" si="3"/>
        <v>700</v>
      </c>
      <c r="M100" s="32" t="s">
        <v>82</v>
      </c>
      <c r="N100" s="29" t="s">
        <v>81</v>
      </c>
      <c r="O100" s="99" t="s">
        <v>182</v>
      </c>
    </row>
    <row r="101" spans="1:15" ht="13.5" customHeight="1">
      <c r="A101" s="81" t="e">
        <f>VLOOKUP($H$3:$H$172,가상화배치내역!$A$2:$B$335,2,FALSE)</f>
        <v>#N/A</v>
      </c>
      <c r="B101" s="496"/>
      <c r="C101" s="46"/>
      <c r="D101" s="46"/>
      <c r="E101" s="46"/>
      <c r="F101" s="46"/>
      <c r="G101" s="46"/>
      <c r="H101" s="524"/>
      <c r="I101" s="32" t="s">
        <v>80</v>
      </c>
      <c r="J101" s="32">
        <v>1</v>
      </c>
      <c r="K101" s="39">
        <v>35</v>
      </c>
      <c r="L101" s="37">
        <f t="shared" si="3"/>
        <v>35</v>
      </c>
      <c r="M101" s="32" t="s">
        <v>80</v>
      </c>
      <c r="N101" s="29" t="s">
        <v>79</v>
      </c>
      <c r="O101" s="99" t="s">
        <v>182</v>
      </c>
    </row>
    <row r="102" spans="1:15">
      <c r="A102" s="81" t="e">
        <f>VLOOKUP($H$3:$H$172,가상화배치내역!$A$2:$B$335,2,FALSE)</f>
        <v>#N/A</v>
      </c>
      <c r="B102" s="496"/>
      <c r="C102" s="46"/>
      <c r="D102" s="46"/>
      <c r="E102" s="46"/>
      <c r="F102" s="46"/>
      <c r="G102" s="46"/>
      <c r="H102" s="524"/>
      <c r="I102" s="32" t="s">
        <v>76</v>
      </c>
      <c r="J102" s="32">
        <v>1</v>
      </c>
      <c r="K102" s="39">
        <v>1000</v>
      </c>
      <c r="L102" s="37">
        <f t="shared" si="3"/>
        <v>1000</v>
      </c>
      <c r="M102" s="32" t="s">
        <v>76</v>
      </c>
      <c r="N102" s="29" t="s">
        <v>78</v>
      </c>
      <c r="O102" s="99" t="s">
        <v>182</v>
      </c>
    </row>
    <row r="103" spans="1:15" ht="13.5" customHeight="1">
      <c r="A103" s="84" t="e">
        <f>VLOOKUP($H$3:$H$172,가상화배치내역!$A$2:$B$335,2,FALSE)</f>
        <v>#N/A</v>
      </c>
      <c r="B103" s="496"/>
      <c r="C103" s="46"/>
      <c r="D103" s="46"/>
      <c r="E103" s="46"/>
      <c r="F103" s="46"/>
      <c r="G103" s="46"/>
      <c r="H103" s="524"/>
      <c r="I103" s="32" t="s">
        <v>76</v>
      </c>
      <c r="J103" s="32">
        <v>1</v>
      </c>
      <c r="K103" s="39">
        <v>1000</v>
      </c>
      <c r="L103" s="37">
        <f t="shared" si="3"/>
        <v>1000</v>
      </c>
      <c r="M103" s="32" t="s">
        <v>76</v>
      </c>
      <c r="N103" s="29" t="s">
        <v>77</v>
      </c>
      <c r="O103" s="99" t="s">
        <v>182</v>
      </c>
    </row>
    <row r="104" spans="1:15">
      <c r="A104" s="85" t="s">
        <v>218</v>
      </c>
      <c r="B104" s="496"/>
      <c r="C104" s="46"/>
      <c r="D104" s="46"/>
      <c r="E104" s="46"/>
      <c r="F104" s="46"/>
      <c r="G104" s="46"/>
      <c r="H104" s="524"/>
      <c r="I104" s="32" t="s">
        <v>76</v>
      </c>
      <c r="J104" s="32">
        <v>1</v>
      </c>
      <c r="K104" s="39">
        <v>1000</v>
      </c>
      <c r="L104" s="37">
        <f t="shared" si="3"/>
        <v>1000</v>
      </c>
      <c r="M104" s="32" t="s">
        <v>76</v>
      </c>
      <c r="N104" s="29" t="s">
        <v>75</v>
      </c>
      <c r="O104" s="99" t="s">
        <v>182</v>
      </c>
    </row>
    <row r="105" spans="1:15">
      <c r="A105" s="85" t="s">
        <v>218</v>
      </c>
      <c r="B105" s="496"/>
      <c r="C105" s="46"/>
      <c r="D105" s="46"/>
      <c r="E105" s="46"/>
      <c r="F105" s="46"/>
      <c r="G105" s="46"/>
      <c r="H105" s="524"/>
      <c r="I105" s="32" t="s">
        <v>71</v>
      </c>
      <c r="J105" s="32">
        <v>1</v>
      </c>
      <c r="K105" s="39">
        <v>400</v>
      </c>
      <c r="L105" s="37">
        <f t="shared" si="3"/>
        <v>400</v>
      </c>
      <c r="M105" s="32" t="s">
        <v>71</v>
      </c>
      <c r="N105" s="29" t="s">
        <v>74</v>
      </c>
      <c r="O105" s="99" t="s">
        <v>182</v>
      </c>
    </row>
    <row r="106" spans="1:15">
      <c r="A106" s="85" t="s">
        <v>218</v>
      </c>
      <c r="B106" s="496"/>
      <c r="C106" s="46"/>
      <c r="D106" s="46"/>
      <c r="E106" s="46"/>
      <c r="F106" s="46"/>
      <c r="G106" s="46"/>
      <c r="H106" s="524"/>
      <c r="I106" s="32" t="s">
        <v>71</v>
      </c>
      <c r="J106" s="32">
        <v>1</v>
      </c>
      <c r="K106" s="39">
        <v>400</v>
      </c>
      <c r="L106" s="37">
        <f t="shared" si="3"/>
        <v>400</v>
      </c>
      <c r="M106" s="32" t="s">
        <v>71</v>
      </c>
      <c r="N106" s="29" t="s">
        <v>73</v>
      </c>
      <c r="O106" s="99" t="s">
        <v>182</v>
      </c>
    </row>
    <row r="107" spans="1:15">
      <c r="A107" s="85" t="s">
        <v>218</v>
      </c>
      <c r="B107" s="496"/>
      <c r="C107" s="46"/>
      <c r="D107" s="46"/>
      <c r="E107" s="46"/>
      <c r="F107" s="46"/>
      <c r="G107" s="46"/>
      <c r="H107" s="524"/>
      <c r="I107" s="32" t="s">
        <v>71</v>
      </c>
      <c r="J107" s="32">
        <v>1</v>
      </c>
      <c r="K107" s="39">
        <v>400</v>
      </c>
      <c r="L107" s="37">
        <f t="shared" si="3"/>
        <v>400</v>
      </c>
      <c r="M107" s="32" t="s">
        <v>71</v>
      </c>
      <c r="N107" s="29" t="s">
        <v>72</v>
      </c>
      <c r="O107" s="99" t="s">
        <v>182</v>
      </c>
    </row>
    <row r="108" spans="1:15">
      <c r="A108" s="85" t="s">
        <v>218</v>
      </c>
      <c r="B108" s="496"/>
      <c r="C108" s="46"/>
      <c r="D108" s="46"/>
      <c r="E108" s="46"/>
      <c r="F108" s="46"/>
      <c r="G108" s="46"/>
      <c r="H108" s="524"/>
      <c r="I108" s="32" t="s">
        <v>71</v>
      </c>
      <c r="J108" s="32">
        <v>1</v>
      </c>
      <c r="K108" s="39">
        <v>400</v>
      </c>
      <c r="L108" s="37">
        <f t="shared" si="3"/>
        <v>400</v>
      </c>
      <c r="M108" s="32" t="s">
        <v>71</v>
      </c>
      <c r="N108" s="29" t="s">
        <v>70</v>
      </c>
      <c r="O108" s="99" t="s">
        <v>182</v>
      </c>
    </row>
    <row r="109" spans="1:15">
      <c r="A109" s="85" t="s">
        <v>218</v>
      </c>
      <c r="B109" s="496"/>
      <c r="C109" s="46"/>
      <c r="D109" s="46"/>
      <c r="E109" s="46"/>
      <c r="F109" s="46"/>
      <c r="G109" s="46"/>
      <c r="H109" s="524"/>
      <c r="I109" s="32" t="s">
        <v>22</v>
      </c>
      <c r="J109" s="32">
        <v>1</v>
      </c>
      <c r="K109" s="37">
        <v>0.2</v>
      </c>
      <c r="L109" s="37">
        <f t="shared" si="3"/>
        <v>0.2</v>
      </c>
      <c r="M109" s="32" t="s">
        <v>22</v>
      </c>
      <c r="N109" s="29" t="s">
        <v>69</v>
      </c>
      <c r="O109" s="99" t="s">
        <v>182</v>
      </c>
    </row>
    <row r="110" spans="1:15">
      <c r="A110" s="85" t="s">
        <v>218</v>
      </c>
      <c r="B110" s="496"/>
      <c r="C110" s="46"/>
      <c r="D110" s="46"/>
      <c r="E110" s="46"/>
      <c r="F110" s="46"/>
      <c r="G110" s="46"/>
      <c r="H110" s="524"/>
      <c r="I110" s="32" t="s">
        <v>22</v>
      </c>
      <c r="J110" s="32">
        <v>1</v>
      </c>
      <c r="K110" s="37">
        <v>0.2</v>
      </c>
      <c r="L110" s="37">
        <f t="shared" si="3"/>
        <v>0.2</v>
      </c>
      <c r="M110" s="32" t="s">
        <v>22</v>
      </c>
      <c r="N110" s="29" t="s">
        <v>68</v>
      </c>
      <c r="O110" s="99" t="s">
        <v>182</v>
      </c>
    </row>
    <row r="111" spans="1:15">
      <c r="A111" s="85" t="s">
        <v>218</v>
      </c>
      <c r="B111" s="496"/>
      <c r="C111" s="46"/>
      <c r="D111" s="46"/>
      <c r="E111" s="46"/>
      <c r="F111" s="46"/>
      <c r="G111" s="46"/>
      <c r="H111" s="524"/>
      <c r="I111" s="32" t="s">
        <v>22</v>
      </c>
      <c r="J111" s="32">
        <v>1</v>
      </c>
      <c r="K111" s="37">
        <v>0.2</v>
      </c>
      <c r="L111" s="37">
        <f t="shared" si="3"/>
        <v>0.2</v>
      </c>
      <c r="M111" s="32" t="s">
        <v>22</v>
      </c>
      <c r="N111" s="29" t="s">
        <v>67</v>
      </c>
      <c r="O111" s="99" t="s">
        <v>182</v>
      </c>
    </row>
    <row r="112" spans="1:15">
      <c r="A112" s="85" t="s">
        <v>218</v>
      </c>
      <c r="B112" s="496"/>
      <c r="C112" s="46"/>
      <c r="D112" s="46"/>
      <c r="E112" s="46"/>
      <c r="F112" s="46"/>
      <c r="G112" s="46"/>
      <c r="H112" s="524"/>
      <c r="I112" s="30" t="s">
        <v>66</v>
      </c>
      <c r="J112" s="32">
        <v>1</v>
      </c>
      <c r="K112" s="31">
        <v>20</v>
      </c>
      <c r="L112" s="37">
        <f t="shared" si="3"/>
        <v>20</v>
      </c>
      <c r="M112" s="30" t="s">
        <v>65</v>
      </c>
      <c r="N112" s="44" t="s">
        <v>64</v>
      </c>
      <c r="O112" s="99" t="s">
        <v>182</v>
      </c>
    </row>
    <row r="113" spans="1:15">
      <c r="A113" s="85" t="s">
        <v>218</v>
      </c>
      <c r="B113" s="496"/>
      <c r="C113" s="46"/>
      <c r="D113" s="46"/>
      <c r="E113" s="46"/>
      <c r="F113" s="46"/>
      <c r="G113" s="46"/>
      <c r="H113" s="524"/>
      <c r="I113" s="30" t="s">
        <v>63</v>
      </c>
      <c r="J113" s="32">
        <v>1</v>
      </c>
      <c r="K113" s="31">
        <v>20</v>
      </c>
      <c r="L113" s="37">
        <f t="shared" si="3"/>
        <v>20</v>
      </c>
      <c r="M113" s="30" t="s">
        <v>46</v>
      </c>
      <c r="N113" s="44" t="s">
        <v>62</v>
      </c>
      <c r="O113" s="99" t="s">
        <v>182</v>
      </c>
    </row>
    <row r="114" spans="1:15">
      <c r="A114" s="85" t="s">
        <v>218</v>
      </c>
      <c r="B114" s="496"/>
      <c r="C114" s="46"/>
      <c r="D114" s="46"/>
      <c r="E114" s="46"/>
      <c r="F114" s="46"/>
      <c r="G114" s="46"/>
      <c r="H114" s="524"/>
      <c r="I114" s="33" t="s">
        <v>61</v>
      </c>
      <c r="J114" s="32">
        <v>1</v>
      </c>
      <c r="K114" s="31">
        <v>2.2000000000000002</v>
      </c>
      <c r="L114" s="37">
        <f t="shared" si="3"/>
        <v>2.2000000000000002</v>
      </c>
      <c r="M114" s="33" t="s">
        <v>60</v>
      </c>
      <c r="N114" s="41" t="s">
        <v>59</v>
      </c>
      <c r="O114" s="99" t="s">
        <v>182</v>
      </c>
    </row>
    <row r="115" spans="1:15">
      <c r="A115" s="85" t="s">
        <v>218</v>
      </c>
      <c r="B115" s="496"/>
      <c r="C115" s="46"/>
      <c r="D115" s="46"/>
      <c r="E115" s="46"/>
      <c r="F115" s="46"/>
      <c r="G115" s="46"/>
      <c r="H115" s="524"/>
      <c r="I115" s="33" t="s">
        <v>55</v>
      </c>
      <c r="J115" s="32">
        <v>1</v>
      </c>
      <c r="K115" s="31">
        <v>361</v>
      </c>
      <c r="L115" s="37">
        <f t="shared" si="3"/>
        <v>361</v>
      </c>
      <c r="M115" s="33" t="s">
        <v>54</v>
      </c>
      <c r="N115" s="41" t="s">
        <v>53</v>
      </c>
      <c r="O115" s="99" t="s">
        <v>182</v>
      </c>
    </row>
    <row r="116" spans="1:15" ht="13.5" customHeight="1">
      <c r="A116" s="84" t="e">
        <f>VLOOKUP($H$3:$H$172,가상화배치내역!$A$2:$B$335,2,FALSE)</f>
        <v>#N/A</v>
      </c>
      <c r="B116" s="496"/>
      <c r="C116" s="46"/>
      <c r="D116" s="46"/>
      <c r="E116" s="46"/>
      <c r="F116" s="46"/>
      <c r="G116" s="46"/>
      <c r="H116" s="524"/>
      <c r="I116" s="33" t="s">
        <v>52</v>
      </c>
      <c r="J116" s="32">
        <v>1</v>
      </c>
      <c r="K116" s="31">
        <v>280</v>
      </c>
      <c r="L116" s="37">
        <f t="shared" si="3"/>
        <v>280</v>
      </c>
      <c r="M116" s="33" t="s">
        <v>51</v>
      </c>
      <c r="N116" s="41" t="s">
        <v>50</v>
      </c>
      <c r="O116" s="99" t="s">
        <v>182</v>
      </c>
    </row>
    <row r="117" spans="1:15">
      <c r="A117" s="85" t="s">
        <v>230</v>
      </c>
      <c r="B117" s="496"/>
      <c r="C117" s="46"/>
      <c r="D117" s="46"/>
      <c r="E117" s="46"/>
      <c r="F117" s="46"/>
      <c r="G117" s="46"/>
      <c r="H117" s="524"/>
      <c r="I117" s="33" t="s">
        <v>47</v>
      </c>
      <c r="J117" s="32">
        <v>1</v>
      </c>
      <c r="K117" s="31">
        <v>160</v>
      </c>
      <c r="L117" s="37">
        <f t="shared" si="3"/>
        <v>160</v>
      </c>
      <c r="M117" s="33" t="s">
        <v>49</v>
      </c>
      <c r="N117" s="42" t="s">
        <v>48</v>
      </c>
      <c r="O117" s="99" t="s">
        <v>182</v>
      </c>
    </row>
    <row r="118" spans="1:15">
      <c r="A118" s="85" t="s">
        <v>230</v>
      </c>
      <c r="B118" s="496"/>
      <c r="C118" s="46"/>
      <c r="D118" s="46"/>
      <c r="E118" s="46"/>
      <c r="F118" s="46"/>
      <c r="G118" s="46"/>
      <c r="H118" s="524"/>
      <c r="I118" s="33" t="s">
        <v>47</v>
      </c>
      <c r="J118" s="32">
        <v>1</v>
      </c>
      <c r="K118" s="31">
        <v>4</v>
      </c>
      <c r="L118" s="37">
        <f t="shared" si="3"/>
        <v>4</v>
      </c>
      <c r="M118" s="33" t="s">
        <v>46</v>
      </c>
      <c r="N118" s="42" t="s">
        <v>45</v>
      </c>
      <c r="O118" s="99" t="s">
        <v>182</v>
      </c>
    </row>
    <row r="119" spans="1:15">
      <c r="A119" s="85" t="s">
        <v>230</v>
      </c>
      <c r="B119" s="496"/>
      <c r="C119" s="46"/>
      <c r="D119" s="46"/>
      <c r="E119" s="46"/>
      <c r="F119" s="46"/>
      <c r="G119" s="46"/>
      <c r="H119" s="524"/>
      <c r="I119" s="33" t="s">
        <v>44</v>
      </c>
      <c r="J119" s="32">
        <v>1</v>
      </c>
      <c r="K119" s="31">
        <v>3</v>
      </c>
      <c r="L119" s="37">
        <f t="shared" si="3"/>
        <v>3</v>
      </c>
      <c r="M119" s="33" t="s">
        <v>41</v>
      </c>
      <c r="N119" s="41" t="s">
        <v>43</v>
      </c>
      <c r="O119" s="99" t="s">
        <v>182</v>
      </c>
    </row>
    <row r="120" spans="1:15">
      <c r="A120" s="85" t="s">
        <v>230</v>
      </c>
      <c r="B120" s="496"/>
      <c r="C120" s="46"/>
      <c r="D120" s="46"/>
      <c r="E120" s="46"/>
      <c r="F120" s="46"/>
      <c r="G120" s="46"/>
      <c r="H120" s="524"/>
      <c r="I120" s="33" t="s">
        <v>42</v>
      </c>
      <c r="J120" s="32">
        <v>1</v>
      </c>
      <c r="K120" s="31">
        <v>3</v>
      </c>
      <c r="L120" s="37">
        <f t="shared" si="3"/>
        <v>3</v>
      </c>
      <c r="M120" s="33" t="s">
        <v>41</v>
      </c>
      <c r="N120" s="41" t="s">
        <v>40</v>
      </c>
      <c r="O120" s="99" t="s">
        <v>182</v>
      </c>
    </row>
    <row r="121" spans="1:15">
      <c r="A121" s="85" t="s">
        <v>230</v>
      </c>
      <c r="B121" s="496" t="s">
        <v>230</v>
      </c>
      <c r="C121" s="46"/>
      <c r="D121" s="46"/>
      <c r="E121" s="46"/>
      <c r="F121" s="46"/>
      <c r="G121" s="46"/>
      <c r="H121" s="524" t="s">
        <v>231</v>
      </c>
      <c r="I121" s="32" t="s">
        <v>85</v>
      </c>
      <c r="J121" s="32">
        <v>1</v>
      </c>
      <c r="K121" s="39">
        <v>22</v>
      </c>
      <c r="L121" s="37">
        <f t="shared" si="3"/>
        <v>22</v>
      </c>
      <c r="M121" s="32" t="s">
        <v>85</v>
      </c>
      <c r="N121" s="36" t="s">
        <v>84</v>
      </c>
      <c r="O121" s="99" t="s">
        <v>182</v>
      </c>
    </row>
    <row r="122" spans="1:15">
      <c r="A122" s="85" t="s">
        <v>230</v>
      </c>
      <c r="B122" s="496"/>
      <c r="C122" s="46"/>
      <c r="D122" s="46"/>
      <c r="E122" s="46"/>
      <c r="F122" s="46"/>
      <c r="G122" s="46"/>
      <c r="H122" s="524"/>
      <c r="I122" s="32" t="s">
        <v>82</v>
      </c>
      <c r="J122" s="32">
        <v>1</v>
      </c>
      <c r="K122" s="39">
        <v>700</v>
      </c>
      <c r="L122" s="37">
        <f t="shared" si="3"/>
        <v>700</v>
      </c>
      <c r="M122" s="32" t="s">
        <v>82</v>
      </c>
      <c r="N122" s="29" t="s">
        <v>83</v>
      </c>
      <c r="O122" s="99" t="s">
        <v>182</v>
      </c>
    </row>
    <row r="123" spans="1:15">
      <c r="A123" s="85" t="s">
        <v>230</v>
      </c>
      <c r="B123" s="496"/>
      <c r="C123" s="46"/>
      <c r="D123" s="46"/>
      <c r="E123" s="46"/>
      <c r="F123" s="46"/>
      <c r="G123" s="46"/>
      <c r="H123" s="524"/>
      <c r="I123" s="32" t="s">
        <v>82</v>
      </c>
      <c r="J123" s="32">
        <v>1</v>
      </c>
      <c r="K123" s="39">
        <v>700</v>
      </c>
      <c r="L123" s="37">
        <f t="shared" si="3"/>
        <v>700</v>
      </c>
      <c r="M123" s="32" t="s">
        <v>82</v>
      </c>
      <c r="N123" s="29" t="s">
        <v>81</v>
      </c>
      <c r="O123" s="99" t="s">
        <v>182</v>
      </c>
    </row>
    <row r="124" spans="1:15">
      <c r="A124" s="85" t="s">
        <v>230</v>
      </c>
      <c r="B124" s="496"/>
      <c r="C124" s="46"/>
      <c r="D124" s="46"/>
      <c r="E124" s="46"/>
      <c r="F124" s="46"/>
      <c r="G124" s="46"/>
      <c r="H124" s="524"/>
      <c r="I124" s="32" t="s">
        <v>80</v>
      </c>
      <c r="J124" s="32">
        <v>1</v>
      </c>
      <c r="K124" s="39">
        <v>35</v>
      </c>
      <c r="L124" s="37">
        <f t="shared" si="3"/>
        <v>35</v>
      </c>
      <c r="M124" s="32" t="s">
        <v>80</v>
      </c>
      <c r="N124" s="29" t="s">
        <v>79</v>
      </c>
      <c r="O124" s="99" t="s">
        <v>182</v>
      </c>
    </row>
    <row r="125" spans="1:15">
      <c r="A125" s="85" t="s">
        <v>230</v>
      </c>
      <c r="B125" s="496"/>
      <c r="C125" s="46"/>
      <c r="D125" s="46"/>
      <c r="E125" s="46"/>
      <c r="F125" s="46"/>
      <c r="G125" s="46"/>
      <c r="H125" s="524"/>
      <c r="I125" s="32" t="s">
        <v>76</v>
      </c>
      <c r="J125" s="32">
        <v>1</v>
      </c>
      <c r="K125" s="39">
        <v>1000</v>
      </c>
      <c r="L125" s="37">
        <f t="shared" si="3"/>
        <v>1000</v>
      </c>
      <c r="M125" s="32" t="s">
        <v>76</v>
      </c>
      <c r="N125" s="29" t="s">
        <v>78</v>
      </c>
      <c r="O125" s="99" t="s">
        <v>182</v>
      </c>
    </row>
    <row r="126" spans="1:15">
      <c r="A126" s="85" t="s">
        <v>230</v>
      </c>
      <c r="B126" s="496"/>
      <c r="C126" s="46"/>
      <c r="D126" s="46"/>
      <c r="E126" s="46"/>
      <c r="F126" s="46"/>
      <c r="G126" s="46"/>
      <c r="H126" s="524"/>
      <c r="I126" s="32" t="s">
        <v>76</v>
      </c>
      <c r="J126" s="32">
        <v>1</v>
      </c>
      <c r="K126" s="39">
        <v>1000</v>
      </c>
      <c r="L126" s="37">
        <f t="shared" si="3"/>
        <v>1000</v>
      </c>
      <c r="M126" s="32" t="s">
        <v>76</v>
      </c>
      <c r="N126" s="29" t="s">
        <v>77</v>
      </c>
      <c r="O126" s="99" t="s">
        <v>182</v>
      </c>
    </row>
    <row r="127" spans="1:15">
      <c r="A127" s="85" t="s">
        <v>230</v>
      </c>
      <c r="B127" s="496"/>
      <c r="C127" s="46"/>
      <c r="D127" s="46"/>
      <c r="E127" s="46"/>
      <c r="F127" s="46"/>
      <c r="G127" s="46"/>
      <c r="H127" s="524"/>
      <c r="I127" s="32" t="s">
        <v>76</v>
      </c>
      <c r="J127" s="32">
        <v>1</v>
      </c>
      <c r="K127" s="39">
        <v>1000</v>
      </c>
      <c r="L127" s="37">
        <f t="shared" si="3"/>
        <v>1000</v>
      </c>
      <c r="M127" s="32" t="s">
        <v>76</v>
      </c>
      <c r="N127" s="29" t="s">
        <v>75</v>
      </c>
      <c r="O127" s="99" t="s">
        <v>182</v>
      </c>
    </row>
    <row r="128" spans="1:15">
      <c r="A128" s="85" t="s">
        <v>230</v>
      </c>
      <c r="B128" s="496"/>
      <c r="C128" s="46"/>
      <c r="D128" s="46"/>
      <c r="E128" s="46"/>
      <c r="F128" s="46"/>
      <c r="G128" s="46"/>
      <c r="H128" s="524"/>
      <c r="I128" s="32" t="s">
        <v>71</v>
      </c>
      <c r="J128" s="32">
        <v>1</v>
      </c>
      <c r="K128" s="39">
        <v>400</v>
      </c>
      <c r="L128" s="37">
        <f t="shared" si="3"/>
        <v>400</v>
      </c>
      <c r="M128" s="32" t="s">
        <v>71</v>
      </c>
      <c r="N128" s="29" t="s">
        <v>74</v>
      </c>
      <c r="O128" s="99" t="s">
        <v>182</v>
      </c>
    </row>
    <row r="129" spans="1:15" ht="13.5" customHeight="1">
      <c r="A129" s="84" t="e">
        <f>VLOOKUP($H$3:$H$172,가상화배치내역!$A$2:$B$335,2,FALSE)</f>
        <v>#N/A</v>
      </c>
      <c r="B129" s="496"/>
      <c r="C129" s="46"/>
      <c r="D129" s="46"/>
      <c r="E129" s="46"/>
      <c r="F129" s="46"/>
      <c r="G129" s="46"/>
      <c r="H129" s="524"/>
      <c r="I129" s="32" t="s">
        <v>71</v>
      </c>
      <c r="J129" s="32">
        <v>1</v>
      </c>
      <c r="K129" s="39">
        <v>400</v>
      </c>
      <c r="L129" s="37">
        <f t="shared" si="3"/>
        <v>400</v>
      </c>
      <c r="M129" s="32" t="s">
        <v>71</v>
      </c>
      <c r="N129" s="29" t="s">
        <v>73</v>
      </c>
      <c r="O129" s="99" t="s">
        <v>182</v>
      </c>
    </row>
    <row r="130" spans="1:15">
      <c r="A130" s="81" t="s">
        <v>218</v>
      </c>
      <c r="B130" s="496"/>
      <c r="C130" s="46"/>
      <c r="D130" s="46"/>
      <c r="E130" s="46"/>
      <c r="F130" s="46"/>
      <c r="G130" s="46"/>
      <c r="H130" s="524"/>
      <c r="I130" s="32" t="s">
        <v>71</v>
      </c>
      <c r="J130" s="32">
        <v>1</v>
      </c>
      <c r="K130" s="39">
        <v>400</v>
      </c>
      <c r="L130" s="37">
        <f t="shared" si="3"/>
        <v>400</v>
      </c>
      <c r="M130" s="32" t="s">
        <v>71</v>
      </c>
      <c r="N130" s="29" t="s">
        <v>72</v>
      </c>
      <c r="O130" s="99" t="s">
        <v>182</v>
      </c>
    </row>
    <row r="131" spans="1:15" ht="13.5" customHeight="1">
      <c r="A131" s="84" t="e">
        <f>VLOOKUP($H$3:$H$172,가상화배치내역!$A$2:$B$335,2,FALSE)</f>
        <v>#N/A</v>
      </c>
      <c r="B131" s="496"/>
      <c r="C131" s="46"/>
      <c r="D131" s="46"/>
      <c r="E131" s="46"/>
      <c r="F131" s="46"/>
      <c r="G131" s="46"/>
      <c r="H131" s="524"/>
      <c r="I131" s="32" t="s">
        <v>71</v>
      </c>
      <c r="J131" s="32">
        <v>1</v>
      </c>
      <c r="K131" s="39">
        <v>400</v>
      </c>
      <c r="L131" s="37">
        <f t="shared" ref="L131:L162" si="4">J131*K131</f>
        <v>400</v>
      </c>
      <c r="M131" s="32" t="s">
        <v>71</v>
      </c>
      <c r="N131" s="29" t="s">
        <v>70</v>
      </c>
      <c r="O131" s="99" t="s">
        <v>182</v>
      </c>
    </row>
    <row r="132" spans="1:15">
      <c r="A132" s="81" t="s">
        <v>230</v>
      </c>
      <c r="B132" s="496"/>
      <c r="C132" s="46"/>
      <c r="D132" s="46"/>
      <c r="E132" s="46"/>
      <c r="F132" s="46"/>
      <c r="G132" s="46"/>
      <c r="H132" s="524"/>
      <c r="I132" s="32" t="s">
        <v>22</v>
      </c>
      <c r="J132" s="32">
        <v>1</v>
      </c>
      <c r="K132" s="37">
        <v>0.2</v>
      </c>
      <c r="L132" s="37">
        <f t="shared" si="4"/>
        <v>0.2</v>
      </c>
      <c r="M132" s="32" t="s">
        <v>22</v>
      </c>
      <c r="N132" s="29" t="s">
        <v>69</v>
      </c>
      <c r="O132" s="99" t="s">
        <v>182</v>
      </c>
    </row>
    <row r="133" spans="1:15">
      <c r="A133" s="81" t="e">
        <f>VLOOKUP($H$3:$H$172,가상화배치내역!$A$2:$B$335,2,FALSE)</f>
        <v>#N/A</v>
      </c>
      <c r="B133" s="496"/>
      <c r="C133" s="46"/>
      <c r="D133" s="46"/>
      <c r="E133" s="46"/>
      <c r="F133" s="46"/>
      <c r="G133" s="46"/>
      <c r="H133" s="524"/>
      <c r="I133" s="32" t="s">
        <v>22</v>
      </c>
      <c r="J133" s="32">
        <v>1</v>
      </c>
      <c r="K133" s="37">
        <v>0.2</v>
      </c>
      <c r="L133" s="37">
        <f t="shared" si="4"/>
        <v>0.2</v>
      </c>
      <c r="M133" s="32" t="s">
        <v>22</v>
      </c>
      <c r="N133" s="29" t="s">
        <v>68</v>
      </c>
      <c r="O133" s="99" t="s">
        <v>182</v>
      </c>
    </row>
    <row r="134" spans="1:15">
      <c r="A134" s="81" t="e">
        <f>VLOOKUP($H$3:$H$172,가상화배치내역!$A$2:$B$335,2,FALSE)</f>
        <v>#N/A</v>
      </c>
      <c r="B134" s="496"/>
      <c r="C134" s="46"/>
      <c r="D134" s="46"/>
      <c r="E134" s="46"/>
      <c r="F134" s="46"/>
      <c r="G134" s="46"/>
      <c r="H134" s="524"/>
      <c r="I134" s="32" t="s">
        <v>22</v>
      </c>
      <c r="J134" s="32">
        <v>1</v>
      </c>
      <c r="K134" s="37">
        <v>0.2</v>
      </c>
      <c r="L134" s="37">
        <f t="shared" si="4"/>
        <v>0.2</v>
      </c>
      <c r="M134" s="32" t="s">
        <v>22</v>
      </c>
      <c r="N134" s="29" t="s">
        <v>67</v>
      </c>
      <c r="O134" s="99" t="s">
        <v>182</v>
      </c>
    </row>
    <row r="135" spans="1:15" ht="13.5" customHeight="1">
      <c r="A135" s="84" t="e">
        <f>VLOOKUP($H$3:$H$172,가상화배치내역!$A$2:$B$335,2,FALSE)</f>
        <v>#N/A</v>
      </c>
      <c r="B135" s="496"/>
      <c r="C135" s="46"/>
      <c r="D135" s="46"/>
      <c r="E135" s="46"/>
      <c r="F135" s="46"/>
      <c r="G135" s="46"/>
      <c r="H135" s="524"/>
      <c r="I135" s="30" t="s">
        <v>66</v>
      </c>
      <c r="J135" s="32">
        <v>1</v>
      </c>
      <c r="K135" s="31">
        <v>20</v>
      </c>
      <c r="L135" s="37">
        <f t="shared" si="4"/>
        <v>20</v>
      </c>
      <c r="M135" s="30" t="s">
        <v>65</v>
      </c>
      <c r="N135" s="44" t="s">
        <v>64</v>
      </c>
      <c r="O135" s="99" t="s">
        <v>182</v>
      </c>
    </row>
    <row r="136" spans="1:15">
      <c r="A136" s="85" t="s">
        <v>218</v>
      </c>
      <c r="B136" s="496"/>
      <c r="C136" s="46"/>
      <c r="D136" s="46"/>
      <c r="E136" s="46"/>
      <c r="F136" s="46"/>
      <c r="G136" s="46"/>
      <c r="H136" s="524"/>
      <c r="I136" s="30" t="s">
        <v>63</v>
      </c>
      <c r="J136" s="32">
        <v>1</v>
      </c>
      <c r="K136" s="31">
        <v>20</v>
      </c>
      <c r="L136" s="37">
        <f t="shared" si="4"/>
        <v>20</v>
      </c>
      <c r="M136" s="30" t="s">
        <v>46</v>
      </c>
      <c r="N136" s="44" t="s">
        <v>62</v>
      </c>
      <c r="O136" s="99" t="s">
        <v>182</v>
      </c>
    </row>
    <row r="137" spans="1:15">
      <c r="A137" s="85" t="s">
        <v>218</v>
      </c>
      <c r="B137" s="496"/>
      <c r="C137" s="46"/>
      <c r="D137" s="46"/>
      <c r="E137" s="46"/>
      <c r="F137" s="46"/>
      <c r="G137" s="46"/>
      <c r="H137" s="524"/>
      <c r="I137" s="33" t="s">
        <v>58</v>
      </c>
      <c r="J137" s="32">
        <v>1</v>
      </c>
      <c r="K137" s="31">
        <v>2.2000000000000002</v>
      </c>
      <c r="L137" s="37">
        <f t="shared" si="4"/>
        <v>2.2000000000000002</v>
      </c>
      <c r="M137" s="33" t="s">
        <v>57</v>
      </c>
      <c r="N137" s="41" t="s">
        <v>56</v>
      </c>
      <c r="O137" s="99" t="s">
        <v>182</v>
      </c>
    </row>
    <row r="138" spans="1:15">
      <c r="A138" s="85" t="s">
        <v>218</v>
      </c>
      <c r="B138" s="496"/>
      <c r="C138" s="46"/>
      <c r="D138" s="46"/>
      <c r="E138" s="46"/>
      <c r="F138" s="46"/>
      <c r="G138" s="46"/>
      <c r="H138" s="524"/>
      <c r="I138" s="33" t="s">
        <v>55</v>
      </c>
      <c r="J138" s="32">
        <v>1</v>
      </c>
      <c r="K138" s="31">
        <v>361</v>
      </c>
      <c r="L138" s="37">
        <f t="shared" si="4"/>
        <v>361</v>
      </c>
      <c r="M138" s="33" t="s">
        <v>54</v>
      </c>
      <c r="N138" s="41" t="s">
        <v>53</v>
      </c>
      <c r="O138" s="99" t="s">
        <v>182</v>
      </c>
    </row>
    <row r="139" spans="1:15">
      <c r="A139" s="85" t="s">
        <v>218</v>
      </c>
      <c r="B139" s="496"/>
      <c r="C139" s="46"/>
      <c r="D139" s="46"/>
      <c r="E139" s="46"/>
      <c r="F139" s="46"/>
      <c r="G139" s="46"/>
      <c r="H139" s="524"/>
      <c r="I139" s="33" t="s">
        <v>52</v>
      </c>
      <c r="J139" s="32">
        <v>1</v>
      </c>
      <c r="K139" s="31">
        <v>280</v>
      </c>
      <c r="L139" s="37">
        <f t="shared" si="4"/>
        <v>280</v>
      </c>
      <c r="M139" s="33" t="s">
        <v>51</v>
      </c>
      <c r="N139" s="41" t="s">
        <v>50</v>
      </c>
      <c r="O139" s="99" t="s">
        <v>182</v>
      </c>
    </row>
    <row r="140" spans="1:15">
      <c r="A140" s="85" t="s">
        <v>218</v>
      </c>
      <c r="B140" s="496"/>
      <c r="C140" s="46"/>
      <c r="D140" s="46"/>
      <c r="E140" s="46"/>
      <c r="F140" s="46"/>
      <c r="G140" s="46"/>
      <c r="H140" s="524"/>
      <c r="I140" s="33" t="s">
        <v>47</v>
      </c>
      <c r="J140" s="32">
        <v>1</v>
      </c>
      <c r="K140" s="31">
        <v>160</v>
      </c>
      <c r="L140" s="37">
        <f t="shared" si="4"/>
        <v>160</v>
      </c>
      <c r="M140" s="33" t="s">
        <v>49</v>
      </c>
      <c r="N140" s="42" t="s">
        <v>48</v>
      </c>
      <c r="O140" s="99" t="s">
        <v>182</v>
      </c>
    </row>
    <row r="141" spans="1:15" ht="13.5" customHeight="1">
      <c r="A141" s="84" t="e">
        <f>VLOOKUP($H$3:$H$172,가상화배치내역!$A$2:$B$335,2,FALSE)</f>
        <v>#N/A</v>
      </c>
      <c r="B141" s="496"/>
      <c r="C141" s="46"/>
      <c r="D141" s="46"/>
      <c r="E141" s="46"/>
      <c r="F141" s="46"/>
      <c r="G141" s="46"/>
      <c r="H141" s="524"/>
      <c r="I141" s="33" t="s">
        <v>47</v>
      </c>
      <c r="J141" s="32">
        <v>1</v>
      </c>
      <c r="K141" s="31">
        <v>4</v>
      </c>
      <c r="L141" s="37">
        <f t="shared" si="4"/>
        <v>4</v>
      </c>
      <c r="M141" s="33" t="s">
        <v>46</v>
      </c>
      <c r="N141" s="42" t="s">
        <v>45</v>
      </c>
      <c r="O141" s="99" t="s">
        <v>182</v>
      </c>
    </row>
    <row r="142" spans="1:15">
      <c r="A142" s="85" t="s">
        <v>230</v>
      </c>
      <c r="B142" s="496"/>
      <c r="C142" s="46"/>
      <c r="D142" s="46"/>
      <c r="E142" s="46"/>
      <c r="F142" s="46"/>
      <c r="G142" s="46"/>
      <c r="H142" s="524"/>
      <c r="I142" s="33" t="s">
        <v>44</v>
      </c>
      <c r="J142" s="32">
        <v>1</v>
      </c>
      <c r="K142" s="31">
        <v>3</v>
      </c>
      <c r="L142" s="37">
        <f t="shared" si="4"/>
        <v>3</v>
      </c>
      <c r="M142" s="33" t="s">
        <v>41</v>
      </c>
      <c r="N142" s="41" t="s">
        <v>43</v>
      </c>
      <c r="O142" s="99" t="s">
        <v>182</v>
      </c>
    </row>
    <row r="143" spans="1:15">
      <c r="A143" s="85" t="s">
        <v>230</v>
      </c>
      <c r="B143" s="496"/>
      <c r="C143" s="46"/>
      <c r="D143" s="46"/>
      <c r="E143" s="46"/>
      <c r="F143" s="46"/>
      <c r="G143" s="46"/>
      <c r="H143" s="524"/>
      <c r="I143" s="33" t="s">
        <v>42</v>
      </c>
      <c r="J143" s="32">
        <v>1</v>
      </c>
      <c r="K143" s="31">
        <v>3</v>
      </c>
      <c r="L143" s="37">
        <f t="shared" si="4"/>
        <v>3</v>
      </c>
      <c r="M143" s="33" t="s">
        <v>41</v>
      </c>
      <c r="N143" s="41" t="s">
        <v>40</v>
      </c>
      <c r="O143" s="99" t="s">
        <v>182</v>
      </c>
    </row>
    <row r="144" spans="1:15">
      <c r="A144" s="85" t="s">
        <v>230</v>
      </c>
      <c r="B144" s="496" t="s">
        <v>260</v>
      </c>
      <c r="C144" s="46"/>
      <c r="D144" s="46"/>
      <c r="E144" s="46"/>
      <c r="F144" s="46"/>
      <c r="G144" s="46"/>
      <c r="H144" s="496" t="s">
        <v>661</v>
      </c>
      <c r="I144" s="32" t="s">
        <v>22</v>
      </c>
      <c r="J144" s="32">
        <v>1</v>
      </c>
      <c r="K144" s="37">
        <v>0.2</v>
      </c>
      <c r="L144" s="37">
        <f t="shared" si="4"/>
        <v>0.2</v>
      </c>
      <c r="M144" s="32" t="s">
        <v>22</v>
      </c>
      <c r="N144" s="29" t="s">
        <v>35</v>
      </c>
      <c r="O144" s="98" t="s">
        <v>34</v>
      </c>
    </row>
    <row r="145" spans="1:15">
      <c r="A145" s="85" t="s">
        <v>230</v>
      </c>
      <c r="B145" s="496"/>
      <c r="C145" s="46"/>
      <c r="D145" s="46"/>
      <c r="E145" s="46"/>
      <c r="F145" s="46"/>
      <c r="G145" s="46"/>
      <c r="H145" s="496"/>
      <c r="I145" s="32" t="s">
        <v>22</v>
      </c>
      <c r="J145" s="32">
        <v>1</v>
      </c>
      <c r="K145" s="37">
        <v>0.2</v>
      </c>
      <c r="L145" s="37">
        <f t="shared" si="4"/>
        <v>0.2</v>
      </c>
      <c r="M145" s="32" t="s">
        <v>22</v>
      </c>
      <c r="N145" s="29" t="s">
        <v>33</v>
      </c>
      <c r="O145" s="98" t="s">
        <v>34</v>
      </c>
    </row>
    <row r="146" spans="1:15">
      <c r="A146" s="85" t="s">
        <v>230</v>
      </c>
      <c r="B146" s="496"/>
      <c r="C146" s="46"/>
      <c r="D146" s="46"/>
      <c r="E146" s="46"/>
      <c r="F146" s="46"/>
      <c r="G146" s="46"/>
      <c r="H146" s="496"/>
      <c r="I146" s="32" t="s">
        <v>22</v>
      </c>
      <c r="J146" s="32">
        <v>1</v>
      </c>
      <c r="K146" s="37">
        <v>0.2</v>
      </c>
      <c r="L146" s="37">
        <f t="shared" si="4"/>
        <v>0.2</v>
      </c>
      <c r="M146" s="32" t="s">
        <v>22</v>
      </c>
      <c r="N146" s="29" t="s">
        <v>32</v>
      </c>
      <c r="O146" s="98" t="s">
        <v>34</v>
      </c>
    </row>
    <row r="147" spans="1:15">
      <c r="A147" s="81" t="e">
        <f>VLOOKUP($H$3:$H$172,가상화배치내역!$A$2:$B$335,2,FALSE)</f>
        <v>#N/A</v>
      </c>
      <c r="B147" s="496"/>
      <c r="C147" s="46"/>
      <c r="D147" s="46"/>
      <c r="E147" s="46"/>
      <c r="F147" s="46"/>
      <c r="G147" s="46"/>
      <c r="H147" s="496"/>
      <c r="I147" s="32" t="s">
        <v>31</v>
      </c>
      <c r="J147" s="32">
        <v>1</v>
      </c>
      <c r="K147" s="39">
        <v>501</v>
      </c>
      <c r="L147" s="37">
        <f t="shared" si="4"/>
        <v>501</v>
      </c>
      <c r="M147" s="32" t="s">
        <v>30</v>
      </c>
      <c r="N147" s="29" t="s">
        <v>29</v>
      </c>
      <c r="O147" s="98" t="s">
        <v>34</v>
      </c>
    </row>
    <row r="148" spans="1:15" ht="13.5" customHeight="1">
      <c r="A148" s="84" t="e">
        <f>VLOOKUP($H$3:$H$172,가상화배치내역!$A$2:$B$335,2,FALSE)</f>
        <v>#N/A</v>
      </c>
      <c r="B148" s="496"/>
      <c r="C148" s="46"/>
      <c r="D148" s="46"/>
      <c r="E148" s="46"/>
      <c r="F148" s="46"/>
      <c r="G148" s="46"/>
      <c r="H148" s="496"/>
      <c r="I148" s="32" t="s">
        <v>28</v>
      </c>
      <c r="J148" s="32">
        <v>1</v>
      </c>
      <c r="K148" s="39">
        <v>220</v>
      </c>
      <c r="L148" s="37">
        <f t="shared" si="4"/>
        <v>220</v>
      </c>
      <c r="M148" s="32" t="s">
        <v>28</v>
      </c>
      <c r="N148" s="29" t="s">
        <v>27</v>
      </c>
      <c r="O148" s="98" t="s">
        <v>34</v>
      </c>
    </row>
    <row r="149" spans="1:15">
      <c r="A149" s="85" t="s">
        <v>260</v>
      </c>
      <c r="B149" s="496"/>
      <c r="C149" s="46"/>
      <c r="D149" s="46"/>
      <c r="E149" s="46"/>
      <c r="F149" s="46"/>
      <c r="G149" s="46"/>
      <c r="H149" s="496"/>
      <c r="I149" s="32" t="s">
        <v>26</v>
      </c>
      <c r="J149" s="32">
        <v>1</v>
      </c>
      <c r="K149" s="39">
        <v>75</v>
      </c>
      <c r="L149" s="37">
        <f t="shared" si="4"/>
        <v>75</v>
      </c>
      <c r="M149" s="32" t="s">
        <v>26</v>
      </c>
      <c r="N149" s="29" t="s">
        <v>25</v>
      </c>
      <c r="O149" s="98" t="s">
        <v>34</v>
      </c>
    </row>
    <row r="150" spans="1:15">
      <c r="A150" s="85" t="s">
        <v>260</v>
      </c>
      <c r="B150" s="496"/>
      <c r="C150" s="46"/>
      <c r="D150" s="46"/>
      <c r="E150" s="46"/>
      <c r="F150" s="46"/>
      <c r="G150" s="46"/>
      <c r="H150" s="496"/>
      <c r="I150" s="32" t="s">
        <v>22</v>
      </c>
      <c r="J150" s="32">
        <v>1</v>
      </c>
      <c r="K150" s="37">
        <v>0.2</v>
      </c>
      <c r="L150" s="37">
        <f t="shared" si="4"/>
        <v>0.2</v>
      </c>
      <c r="M150" s="32" t="s">
        <v>22</v>
      </c>
      <c r="N150" s="29" t="s">
        <v>24</v>
      </c>
      <c r="O150" s="98" t="s">
        <v>34</v>
      </c>
    </row>
    <row r="151" spans="1:15">
      <c r="A151" s="85" t="s">
        <v>260</v>
      </c>
      <c r="B151" s="496"/>
      <c r="C151" s="46"/>
      <c r="D151" s="46"/>
      <c r="E151" s="46"/>
      <c r="F151" s="46"/>
      <c r="G151" s="46"/>
      <c r="H151" s="496"/>
      <c r="I151" s="32" t="s">
        <v>22</v>
      </c>
      <c r="J151" s="32">
        <v>1</v>
      </c>
      <c r="K151" s="37">
        <v>0.2</v>
      </c>
      <c r="L151" s="37">
        <f t="shared" si="4"/>
        <v>0.2</v>
      </c>
      <c r="M151" s="32" t="s">
        <v>22</v>
      </c>
      <c r="N151" s="29" t="s">
        <v>23</v>
      </c>
      <c r="O151" s="98" t="s">
        <v>34</v>
      </c>
    </row>
    <row r="152" spans="1:15" ht="13.5" customHeight="1">
      <c r="A152" s="85" t="s">
        <v>260</v>
      </c>
      <c r="B152" s="496"/>
      <c r="C152" s="46"/>
      <c r="D152" s="46"/>
      <c r="E152" s="46"/>
      <c r="F152" s="46"/>
      <c r="G152" s="46"/>
      <c r="H152" s="496"/>
      <c r="I152" s="32" t="s">
        <v>22</v>
      </c>
      <c r="J152" s="32">
        <v>1</v>
      </c>
      <c r="K152" s="37">
        <v>0.2</v>
      </c>
      <c r="L152" s="37">
        <f t="shared" si="4"/>
        <v>0.2</v>
      </c>
      <c r="M152" s="32" t="s">
        <v>22</v>
      </c>
      <c r="N152" s="29" t="s">
        <v>21</v>
      </c>
      <c r="O152" s="98" t="s">
        <v>34</v>
      </c>
    </row>
    <row r="153" spans="1:15">
      <c r="A153" s="85" t="s">
        <v>260</v>
      </c>
      <c r="B153" s="496" t="s">
        <v>243</v>
      </c>
      <c r="C153" s="46"/>
      <c r="D153" s="46"/>
      <c r="E153" s="46"/>
      <c r="F153" s="46"/>
      <c r="G153" s="46"/>
      <c r="H153" s="496" t="s">
        <v>657</v>
      </c>
      <c r="I153" s="32" t="s">
        <v>22</v>
      </c>
      <c r="J153" s="32">
        <v>1</v>
      </c>
      <c r="K153" s="37">
        <v>0.2</v>
      </c>
      <c r="L153" s="37">
        <f t="shared" si="4"/>
        <v>0.2</v>
      </c>
      <c r="M153" s="32" t="s">
        <v>22</v>
      </c>
      <c r="N153" s="29" t="s">
        <v>35</v>
      </c>
      <c r="O153" s="98" t="s">
        <v>34</v>
      </c>
    </row>
    <row r="154" spans="1:15">
      <c r="A154" s="85" t="s">
        <v>260</v>
      </c>
      <c r="B154" s="496"/>
      <c r="C154" s="46"/>
      <c r="D154" s="46"/>
      <c r="E154" s="46"/>
      <c r="F154" s="46"/>
      <c r="G154" s="46"/>
      <c r="H154" s="496"/>
      <c r="I154" s="32" t="s">
        <v>22</v>
      </c>
      <c r="J154" s="32">
        <v>1</v>
      </c>
      <c r="K154" s="37">
        <v>0.2</v>
      </c>
      <c r="L154" s="37">
        <f t="shared" si="4"/>
        <v>0.2</v>
      </c>
      <c r="M154" s="32" t="s">
        <v>22</v>
      </c>
      <c r="N154" s="29" t="s">
        <v>33</v>
      </c>
      <c r="O154" s="98" t="s">
        <v>34</v>
      </c>
    </row>
    <row r="155" spans="1:15">
      <c r="A155" s="85" t="s">
        <v>260</v>
      </c>
      <c r="B155" s="496"/>
      <c r="C155" s="46"/>
      <c r="D155" s="46"/>
      <c r="E155" s="46"/>
      <c r="F155" s="46"/>
      <c r="G155" s="46"/>
      <c r="H155" s="496"/>
      <c r="I155" s="32" t="s">
        <v>22</v>
      </c>
      <c r="J155" s="32">
        <v>1</v>
      </c>
      <c r="K155" s="37">
        <v>0.2</v>
      </c>
      <c r="L155" s="37">
        <f t="shared" si="4"/>
        <v>0.2</v>
      </c>
      <c r="M155" s="32" t="s">
        <v>22</v>
      </c>
      <c r="N155" s="29" t="s">
        <v>32</v>
      </c>
      <c r="O155" s="98" t="s">
        <v>34</v>
      </c>
    </row>
    <row r="156" spans="1:15">
      <c r="A156" s="85" t="s">
        <v>260</v>
      </c>
      <c r="B156" s="496"/>
      <c r="C156" s="46"/>
      <c r="D156" s="46"/>
      <c r="E156" s="46"/>
      <c r="F156" s="46"/>
      <c r="G156" s="46"/>
      <c r="H156" s="496"/>
      <c r="I156" s="32" t="s">
        <v>31</v>
      </c>
      <c r="J156" s="32">
        <v>1</v>
      </c>
      <c r="K156" s="39">
        <v>501</v>
      </c>
      <c r="L156" s="37">
        <f t="shared" si="4"/>
        <v>501</v>
      </c>
      <c r="M156" s="32" t="s">
        <v>30</v>
      </c>
      <c r="N156" s="29" t="s">
        <v>29</v>
      </c>
      <c r="O156" s="98" t="s">
        <v>34</v>
      </c>
    </row>
    <row r="157" spans="1:15" ht="13.5" customHeight="1">
      <c r="A157" s="84" t="e">
        <f>VLOOKUP($H$3:$H$172,가상화배치내역!$A$2:$B$335,2,FALSE)</f>
        <v>#N/A</v>
      </c>
      <c r="B157" s="496"/>
      <c r="C157" s="46"/>
      <c r="D157" s="46"/>
      <c r="E157" s="46"/>
      <c r="F157" s="46"/>
      <c r="G157" s="46"/>
      <c r="H157" s="496"/>
      <c r="I157" s="32" t="s">
        <v>28</v>
      </c>
      <c r="J157" s="32">
        <v>1</v>
      </c>
      <c r="K157" s="39">
        <v>220</v>
      </c>
      <c r="L157" s="37">
        <f t="shared" si="4"/>
        <v>220</v>
      </c>
      <c r="M157" s="32" t="s">
        <v>28</v>
      </c>
      <c r="N157" s="29" t="s">
        <v>27</v>
      </c>
      <c r="O157" s="98" t="s">
        <v>34</v>
      </c>
    </row>
    <row r="158" spans="1:15">
      <c r="A158" s="85" t="s">
        <v>243</v>
      </c>
      <c r="B158" s="496"/>
      <c r="C158" s="46"/>
      <c r="D158" s="46"/>
      <c r="E158" s="46"/>
      <c r="F158" s="46"/>
      <c r="G158" s="46"/>
      <c r="H158" s="496"/>
      <c r="I158" s="32" t="s">
        <v>26</v>
      </c>
      <c r="J158" s="32">
        <v>1</v>
      </c>
      <c r="K158" s="39">
        <v>75</v>
      </c>
      <c r="L158" s="37">
        <f t="shared" si="4"/>
        <v>75</v>
      </c>
      <c r="M158" s="32" t="s">
        <v>26</v>
      </c>
      <c r="N158" s="29" t="s">
        <v>25</v>
      </c>
      <c r="O158" s="98" t="s">
        <v>34</v>
      </c>
    </row>
    <row r="159" spans="1:15">
      <c r="A159" s="85" t="s">
        <v>243</v>
      </c>
      <c r="B159" s="496"/>
      <c r="C159" s="46"/>
      <c r="D159" s="46"/>
      <c r="E159" s="46"/>
      <c r="F159" s="46"/>
      <c r="G159" s="46"/>
      <c r="H159" s="496"/>
      <c r="I159" s="32" t="s">
        <v>22</v>
      </c>
      <c r="J159" s="32">
        <v>1</v>
      </c>
      <c r="K159" s="37">
        <v>0.2</v>
      </c>
      <c r="L159" s="37">
        <f t="shared" si="4"/>
        <v>0.2</v>
      </c>
      <c r="M159" s="32" t="s">
        <v>22</v>
      </c>
      <c r="N159" s="29" t="s">
        <v>24</v>
      </c>
      <c r="O159" s="98" t="s">
        <v>34</v>
      </c>
    </row>
    <row r="160" spans="1:15">
      <c r="A160" s="85" t="s">
        <v>243</v>
      </c>
      <c r="B160" s="496"/>
      <c r="C160" s="46"/>
      <c r="D160" s="46"/>
      <c r="E160" s="46"/>
      <c r="F160" s="46"/>
      <c r="G160" s="46"/>
      <c r="H160" s="496"/>
      <c r="I160" s="32" t="s">
        <v>22</v>
      </c>
      <c r="J160" s="32">
        <v>1</v>
      </c>
      <c r="K160" s="37">
        <v>0.2</v>
      </c>
      <c r="L160" s="37">
        <f t="shared" si="4"/>
        <v>0.2</v>
      </c>
      <c r="M160" s="32" t="s">
        <v>22</v>
      </c>
      <c r="N160" s="29" t="s">
        <v>23</v>
      </c>
      <c r="O160" s="98" t="s">
        <v>34</v>
      </c>
    </row>
    <row r="161" spans="1:15" ht="13.5" customHeight="1">
      <c r="A161" s="85" t="s">
        <v>243</v>
      </c>
      <c r="B161" s="496"/>
      <c r="C161" s="46"/>
      <c r="D161" s="46"/>
      <c r="E161" s="46"/>
      <c r="F161" s="46"/>
      <c r="G161" s="46"/>
      <c r="H161" s="496"/>
      <c r="I161" s="32" t="s">
        <v>22</v>
      </c>
      <c r="J161" s="32">
        <v>1</v>
      </c>
      <c r="K161" s="37">
        <v>0.2</v>
      </c>
      <c r="L161" s="37">
        <f t="shared" si="4"/>
        <v>0.2</v>
      </c>
      <c r="M161" s="32" t="s">
        <v>22</v>
      </c>
      <c r="N161" s="29" t="s">
        <v>21</v>
      </c>
      <c r="O161" s="98" t="s">
        <v>34</v>
      </c>
    </row>
    <row r="162" spans="1:15">
      <c r="A162" s="85" t="s">
        <v>243</v>
      </c>
      <c r="B162" s="46" t="e">
        <v>#N/A</v>
      </c>
      <c r="C162" s="46"/>
      <c r="D162" s="46"/>
      <c r="E162" s="46"/>
      <c r="F162" s="46"/>
      <c r="G162" s="46"/>
      <c r="H162" s="33" t="s">
        <v>11</v>
      </c>
      <c r="I162" s="33"/>
      <c r="J162" s="32">
        <v>1</v>
      </c>
      <c r="K162" s="31">
        <v>100</v>
      </c>
      <c r="L162" s="37">
        <f t="shared" si="4"/>
        <v>100</v>
      </c>
      <c r="M162" s="30" t="s">
        <v>8</v>
      </c>
      <c r="N162" s="29" t="s">
        <v>10</v>
      </c>
      <c r="O162" s="98" t="s">
        <v>13</v>
      </c>
    </row>
    <row r="163" spans="1:15">
      <c r="A163" s="85" t="s">
        <v>243</v>
      </c>
      <c r="B163" s="46" t="e">
        <v>#N/A</v>
      </c>
      <c r="C163" s="46"/>
      <c r="D163" s="46"/>
      <c r="E163" s="46"/>
      <c r="F163" s="46"/>
      <c r="G163" s="46"/>
      <c r="H163" s="33" t="s">
        <v>9</v>
      </c>
      <c r="I163" s="33"/>
      <c r="J163" s="32">
        <v>1</v>
      </c>
      <c r="K163" s="31">
        <v>100</v>
      </c>
      <c r="L163" s="37">
        <f t="shared" ref="L163:L172" si="5">J163*K163</f>
        <v>100</v>
      </c>
      <c r="M163" s="30" t="s">
        <v>8</v>
      </c>
      <c r="N163" s="29" t="s">
        <v>7</v>
      </c>
      <c r="O163" s="98" t="s">
        <v>13</v>
      </c>
    </row>
    <row r="164" spans="1:15">
      <c r="A164" s="85" t="s">
        <v>243</v>
      </c>
      <c r="B164" s="46" t="e">
        <v>#N/A</v>
      </c>
      <c r="C164" s="46"/>
      <c r="D164" s="46"/>
      <c r="E164" s="46"/>
      <c r="F164" s="46"/>
      <c r="G164" s="46"/>
      <c r="H164" s="33" t="s">
        <v>15</v>
      </c>
      <c r="I164" s="32" t="s">
        <v>8</v>
      </c>
      <c r="J164" s="32">
        <v>1</v>
      </c>
      <c r="K164" s="31">
        <v>500</v>
      </c>
      <c r="L164" s="37">
        <f t="shared" si="5"/>
        <v>500</v>
      </c>
      <c r="M164" s="32" t="s">
        <v>8</v>
      </c>
      <c r="N164" s="29" t="s">
        <v>14</v>
      </c>
      <c r="O164" s="98" t="s">
        <v>13</v>
      </c>
    </row>
    <row r="165" spans="1:15">
      <c r="A165" s="85" t="s">
        <v>243</v>
      </c>
      <c r="B165" s="46" t="e">
        <v>#N/A</v>
      </c>
      <c r="C165" s="46"/>
      <c r="D165" s="46"/>
      <c r="E165" s="46"/>
      <c r="F165" s="46"/>
      <c r="G165" s="46"/>
      <c r="H165" s="33" t="s">
        <v>166</v>
      </c>
      <c r="I165" s="32" t="s">
        <v>8</v>
      </c>
      <c r="J165" s="38">
        <v>1</v>
      </c>
      <c r="K165" s="37">
        <v>1.5</v>
      </c>
      <c r="L165" s="37">
        <f t="shared" si="5"/>
        <v>1.5</v>
      </c>
      <c r="M165" s="32" t="s">
        <v>8</v>
      </c>
      <c r="N165" s="38" t="s">
        <v>165</v>
      </c>
      <c r="O165" s="99" t="s">
        <v>182</v>
      </c>
    </row>
    <row r="166" spans="1:15">
      <c r="A166" s="81" t="e">
        <f>VLOOKUP($H$3:$H$172,가상화배치내역!$A$2:$B$335,2,FALSE)</f>
        <v>#N/A</v>
      </c>
      <c r="B166" s="46" t="e">
        <v>#N/A</v>
      </c>
      <c r="C166" s="46"/>
      <c r="D166" s="46"/>
      <c r="E166" s="46"/>
      <c r="F166" s="46"/>
      <c r="G166" s="46"/>
      <c r="H166" s="33" t="s">
        <v>152</v>
      </c>
      <c r="I166" s="32" t="s">
        <v>8</v>
      </c>
      <c r="J166" s="38">
        <v>1</v>
      </c>
      <c r="K166" s="37">
        <v>1.5</v>
      </c>
      <c r="L166" s="37">
        <f t="shared" si="5"/>
        <v>1.5</v>
      </c>
      <c r="M166" s="32" t="s">
        <v>8</v>
      </c>
      <c r="N166" s="38" t="s">
        <v>151</v>
      </c>
      <c r="O166" s="99" t="s">
        <v>182</v>
      </c>
    </row>
    <row r="167" spans="1:15">
      <c r="A167" s="81" t="e">
        <f>VLOOKUP($H$3:$H$172,가상화배치내역!$A$2:$B$335,2,FALSE)</f>
        <v>#N/A</v>
      </c>
      <c r="B167" s="46" t="e">
        <v>#N/A</v>
      </c>
      <c r="C167" s="46"/>
      <c r="D167" s="46"/>
      <c r="E167" s="46"/>
      <c r="F167" s="46"/>
      <c r="G167" s="46"/>
      <c r="H167" s="33" t="s">
        <v>116</v>
      </c>
      <c r="I167" s="32" t="s">
        <v>8</v>
      </c>
      <c r="J167" s="38">
        <v>1</v>
      </c>
      <c r="K167" s="37">
        <v>1.5</v>
      </c>
      <c r="L167" s="37">
        <f t="shared" si="5"/>
        <v>1.5</v>
      </c>
      <c r="M167" s="32" t="s">
        <v>8</v>
      </c>
      <c r="N167" s="38" t="s">
        <v>115</v>
      </c>
      <c r="O167" s="99" t="s">
        <v>182</v>
      </c>
    </row>
    <row r="168" spans="1:15" ht="13.5" customHeight="1">
      <c r="A168" s="81" t="e">
        <f>VLOOKUP($H$3:$H$172,가상화배치내역!$A$2:$B$335,2,FALSE)</f>
        <v>#N/A</v>
      </c>
      <c r="B168" s="46" t="e">
        <v>#N/A</v>
      </c>
      <c r="C168" s="46"/>
      <c r="D168" s="46"/>
      <c r="E168" s="46"/>
      <c r="F168" s="46"/>
      <c r="G168" s="46"/>
      <c r="H168" s="33" t="s">
        <v>91</v>
      </c>
      <c r="I168" s="32" t="s">
        <v>8</v>
      </c>
      <c r="J168" s="38">
        <v>1</v>
      </c>
      <c r="K168" s="37">
        <v>1.5</v>
      </c>
      <c r="L168" s="37">
        <f t="shared" si="5"/>
        <v>1.5</v>
      </c>
      <c r="M168" s="32" t="s">
        <v>8</v>
      </c>
      <c r="N168" s="38" t="s">
        <v>90</v>
      </c>
      <c r="O168" s="99" t="s">
        <v>182</v>
      </c>
    </row>
    <row r="169" spans="1:15" ht="16.5" customHeight="1">
      <c r="A169" s="81" t="e">
        <f>VLOOKUP($H$3:$H$172,가상화배치내역!$A$2:$B$335,2,FALSE)</f>
        <v>#N/A</v>
      </c>
      <c r="B169" s="46" t="e">
        <v>#N/A</v>
      </c>
      <c r="C169" s="46"/>
      <c r="D169" s="46"/>
      <c r="E169" s="46"/>
      <c r="F169" s="46"/>
      <c r="G169" s="46"/>
      <c r="H169" s="33" t="s">
        <v>39</v>
      </c>
      <c r="I169" s="32" t="s">
        <v>8</v>
      </c>
      <c r="J169" s="38">
        <v>1</v>
      </c>
      <c r="K169" s="37">
        <v>1.5</v>
      </c>
      <c r="L169" s="37">
        <f t="shared" si="5"/>
        <v>1.5</v>
      </c>
      <c r="M169" s="32" t="s">
        <v>8</v>
      </c>
      <c r="N169" s="36" t="s">
        <v>38</v>
      </c>
      <c r="O169" s="99" t="s">
        <v>182</v>
      </c>
    </row>
    <row r="170" spans="1:15" ht="16.5" customHeight="1">
      <c r="A170" s="81" t="e">
        <f>VLOOKUP($H$3:$H$172,가상화배치내역!$A$2:$B$335,2,FALSE)</f>
        <v>#N/A</v>
      </c>
      <c r="B170" s="46" t="e">
        <v>#N/A</v>
      </c>
      <c r="C170" s="46"/>
      <c r="D170" s="46"/>
      <c r="E170" s="46"/>
      <c r="F170" s="46"/>
      <c r="G170" s="46"/>
      <c r="H170" s="33" t="s">
        <v>20</v>
      </c>
      <c r="I170" s="32" t="s">
        <v>8</v>
      </c>
      <c r="J170" s="38">
        <v>1</v>
      </c>
      <c r="K170" s="37">
        <v>1.5</v>
      </c>
      <c r="L170" s="37">
        <f t="shared" si="5"/>
        <v>1.5</v>
      </c>
      <c r="M170" s="32" t="s">
        <v>8</v>
      </c>
      <c r="N170" s="36" t="s">
        <v>19</v>
      </c>
      <c r="O170" s="98" t="s">
        <v>34</v>
      </c>
    </row>
    <row r="171" spans="1:15" ht="17.25" customHeight="1">
      <c r="A171" s="81" t="e">
        <f>VLOOKUP($H$3:$H$172,가상화배치내역!$A$2:$B$335,2,FALSE)</f>
        <v>#N/A</v>
      </c>
      <c r="B171" s="46" t="e">
        <v>#N/A</v>
      </c>
      <c r="C171" s="46"/>
      <c r="D171" s="46"/>
      <c r="E171" s="46"/>
      <c r="F171" s="46"/>
      <c r="G171" s="46"/>
      <c r="H171" s="33" t="s">
        <v>18</v>
      </c>
      <c r="I171" s="32" t="s">
        <v>8</v>
      </c>
      <c r="J171" s="38">
        <v>1</v>
      </c>
      <c r="K171" s="37">
        <v>1.5</v>
      </c>
      <c r="L171" s="37">
        <f t="shared" si="5"/>
        <v>1.5</v>
      </c>
      <c r="M171" s="32" t="s">
        <v>8</v>
      </c>
      <c r="N171" s="36" t="s">
        <v>17</v>
      </c>
      <c r="O171" s="98" t="s">
        <v>34</v>
      </c>
    </row>
    <row r="172" spans="1:15" ht="17.25" customHeight="1">
      <c r="A172" s="81" t="e">
        <f>VLOOKUP($H$3:$H$172,가상화배치내역!$A$2:$B$335,2,FALSE)</f>
        <v>#N/A</v>
      </c>
      <c r="B172" s="46" t="e">
        <v>#N/A</v>
      </c>
      <c r="C172" s="46"/>
      <c r="D172" s="46"/>
      <c r="E172" s="46"/>
      <c r="F172" s="46"/>
      <c r="G172" s="46"/>
      <c r="H172" s="43"/>
      <c r="I172" s="43"/>
      <c r="J172" s="32">
        <v>1</v>
      </c>
      <c r="K172" s="31">
        <v>33</v>
      </c>
      <c r="L172" s="37">
        <f t="shared" si="5"/>
        <v>33</v>
      </c>
      <c r="M172" s="30"/>
      <c r="N172" s="29" t="s">
        <v>3</v>
      </c>
      <c r="O172" s="98" t="s">
        <v>13</v>
      </c>
    </row>
  </sheetData>
  <mergeCells count="39">
    <mergeCell ref="B4:B10"/>
    <mergeCell ref="H4:H10"/>
    <mergeCell ref="B11:B17"/>
    <mergeCell ref="H11:H17"/>
    <mergeCell ref="B18:B24"/>
    <mergeCell ref="H18:H24"/>
    <mergeCell ref="H65:H75"/>
    <mergeCell ref="B76:B86"/>
    <mergeCell ref="H76:H86"/>
    <mergeCell ref="B25:B33"/>
    <mergeCell ref="H25:H33"/>
    <mergeCell ref="B34:B42"/>
    <mergeCell ref="H34:H42"/>
    <mergeCell ref="B43:B53"/>
    <mergeCell ref="H43:H53"/>
    <mergeCell ref="B144:B152"/>
    <mergeCell ref="H144:H152"/>
    <mergeCell ref="B153:B161"/>
    <mergeCell ref="H153:H161"/>
    <mergeCell ref="B1:B2"/>
    <mergeCell ref="E1:G1"/>
    <mergeCell ref="C1:D1"/>
    <mergeCell ref="B87:B97"/>
    <mergeCell ref="H87:H97"/>
    <mergeCell ref="B98:B120"/>
    <mergeCell ref="H98:H120"/>
    <mergeCell ref="B121:B143"/>
    <mergeCell ref="H121:H143"/>
    <mergeCell ref="B54:B64"/>
    <mergeCell ref="H54:H64"/>
    <mergeCell ref="B65:B75"/>
    <mergeCell ref="N1:N2"/>
    <mergeCell ref="O1:O2"/>
    <mergeCell ref="H1:H2"/>
    <mergeCell ref="I1:I2"/>
    <mergeCell ref="J1:J2"/>
    <mergeCell ref="K1:K2"/>
    <mergeCell ref="L1:L2"/>
    <mergeCell ref="M1:M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D83D-C087-41F8-B438-464718648480}">
  <dimension ref="A1:D349"/>
  <sheetViews>
    <sheetView workbookViewId="0">
      <selection activeCell="C4" sqref="C4"/>
    </sheetView>
  </sheetViews>
  <sheetFormatPr defaultRowHeight="16.5"/>
  <cols>
    <col min="3" max="3" width="38.75" bestFit="1" customWidth="1"/>
    <col min="4" max="4" width="50.25" customWidth="1"/>
  </cols>
  <sheetData>
    <row r="1" spans="1:4">
      <c r="B1" t="s">
        <v>10719</v>
      </c>
    </row>
    <row r="2" spans="1:4" ht="33">
      <c r="B2" s="108" t="str">
        <f>RIGHT(C2,4)</f>
        <v>004c</v>
      </c>
      <c r="C2" s="108" t="s">
        <v>5083</v>
      </c>
      <c r="D2" s="474" t="s">
        <v>10721</v>
      </c>
    </row>
    <row r="3" spans="1:4">
      <c r="A3" s="480"/>
      <c r="B3" s="480" t="s">
        <v>10720</v>
      </c>
      <c r="C3" s="480" t="s">
        <v>10722</v>
      </c>
    </row>
    <row r="4" spans="1:4">
      <c r="A4" s="107">
        <v>1</v>
      </c>
      <c r="B4" s="107" t="str">
        <f>RIGHT(C4,4)</f>
        <v>004c</v>
      </c>
      <c r="C4" s="108" t="s">
        <v>5083</v>
      </c>
    </row>
    <row r="5" spans="1:4">
      <c r="A5" s="107">
        <v>2</v>
      </c>
      <c r="B5" s="107" t="str">
        <f t="shared" ref="B5:B68" si="0">RIGHT(C5,4)</f>
        <v/>
      </c>
      <c r="C5" s="107"/>
    </row>
    <row r="6" spans="1:4">
      <c r="A6" s="107">
        <v>3</v>
      </c>
      <c r="B6" s="107" t="str">
        <f t="shared" si="0"/>
        <v/>
      </c>
      <c r="C6" s="107"/>
    </row>
    <row r="7" spans="1:4">
      <c r="A7" s="107">
        <v>4</v>
      </c>
      <c r="B7" s="107" t="str">
        <f t="shared" si="0"/>
        <v/>
      </c>
      <c r="C7" s="107"/>
    </row>
    <row r="8" spans="1:4">
      <c r="A8" s="107">
        <v>5</v>
      </c>
      <c r="B8" s="107" t="str">
        <f t="shared" si="0"/>
        <v/>
      </c>
      <c r="C8" s="107"/>
    </row>
    <row r="9" spans="1:4">
      <c r="A9" s="107">
        <v>6</v>
      </c>
      <c r="B9" s="107" t="str">
        <f t="shared" si="0"/>
        <v/>
      </c>
      <c r="C9" s="107"/>
    </row>
    <row r="10" spans="1:4">
      <c r="A10" s="107">
        <v>7</v>
      </c>
      <c r="B10" s="107" t="str">
        <f t="shared" si="0"/>
        <v/>
      </c>
      <c r="C10" s="107"/>
    </row>
    <row r="11" spans="1:4">
      <c r="A11" s="107">
        <v>8</v>
      </c>
      <c r="B11" s="107" t="str">
        <f t="shared" si="0"/>
        <v/>
      </c>
      <c r="C11" s="107"/>
    </row>
    <row r="12" spans="1:4">
      <c r="A12" s="107">
        <v>9</v>
      </c>
      <c r="B12" s="107" t="str">
        <f t="shared" si="0"/>
        <v/>
      </c>
      <c r="C12" s="107"/>
    </row>
    <row r="13" spans="1:4">
      <c r="A13" s="107">
        <v>10</v>
      </c>
      <c r="B13" s="107" t="str">
        <f t="shared" si="0"/>
        <v/>
      </c>
      <c r="C13" s="107"/>
    </row>
    <row r="14" spans="1:4">
      <c r="A14" s="107">
        <v>11</v>
      </c>
      <c r="B14" s="107" t="str">
        <f t="shared" si="0"/>
        <v/>
      </c>
      <c r="C14" s="107"/>
    </row>
    <row r="15" spans="1:4">
      <c r="A15" s="107">
        <v>12</v>
      </c>
      <c r="B15" s="107" t="str">
        <f t="shared" si="0"/>
        <v/>
      </c>
      <c r="C15" s="107"/>
    </row>
    <row r="16" spans="1:4">
      <c r="A16" s="107">
        <v>13</v>
      </c>
      <c r="B16" s="107" t="str">
        <f t="shared" si="0"/>
        <v/>
      </c>
      <c r="C16" s="107"/>
    </row>
    <row r="17" spans="1:3">
      <c r="A17" s="107">
        <v>14</v>
      </c>
      <c r="B17" s="107" t="str">
        <f t="shared" si="0"/>
        <v/>
      </c>
      <c r="C17" s="107"/>
    </row>
    <row r="18" spans="1:3">
      <c r="A18" s="107">
        <v>15</v>
      </c>
      <c r="B18" s="107" t="str">
        <f t="shared" si="0"/>
        <v/>
      </c>
      <c r="C18" s="107"/>
    </row>
    <row r="19" spans="1:3">
      <c r="A19" s="107">
        <v>16</v>
      </c>
      <c r="B19" s="107" t="str">
        <f t="shared" si="0"/>
        <v/>
      </c>
      <c r="C19" s="107"/>
    </row>
    <row r="20" spans="1:3">
      <c r="A20" s="107">
        <v>17</v>
      </c>
      <c r="B20" s="107" t="str">
        <f t="shared" si="0"/>
        <v/>
      </c>
      <c r="C20" s="107"/>
    </row>
    <row r="21" spans="1:3">
      <c r="A21" s="107">
        <v>18</v>
      </c>
      <c r="B21" s="107" t="str">
        <f t="shared" si="0"/>
        <v/>
      </c>
      <c r="C21" s="107"/>
    </row>
    <row r="22" spans="1:3">
      <c r="A22" s="107">
        <v>19</v>
      </c>
      <c r="B22" s="107" t="str">
        <f t="shared" si="0"/>
        <v/>
      </c>
      <c r="C22" s="107"/>
    </row>
    <row r="23" spans="1:3">
      <c r="A23" s="107">
        <v>20</v>
      </c>
      <c r="B23" s="107" t="str">
        <f t="shared" si="0"/>
        <v/>
      </c>
      <c r="C23" s="107"/>
    </row>
    <row r="24" spans="1:3">
      <c r="A24" s="107">
        <v>21</v>
      </c>
      <c r="B24" s="107" t="str">
        <f t="shared" si="0"/>
        <v/>
      </c>
      <c r="C24" s="107"/>
    </row>
    <row r="25" spans="1:3">
      <c r="A25" s="107">
        <v>22</v>
      </c>
      <c r="B25" s="107" t="str">
        <f t="shared" si="0"/>
        <v/>
      </c>
      <c r="C25" s="107"/>
    </row>
    <row r="26" spans="1:3">
      <c r="A26" s="107">
        <v>23</v>
      </c>
      <c r="B26" s="107" t="str">
        <f t="shared" si="0"/>
        <v/>
      </c>
      <c r="C26" s="107"/>
    </row>
    <row r="27" spans="1:3">
      <c r="A27" s="107">
        <v>24</v>
      </c>
      <c r="B27" s="107" t="str">
        <f t="shared" si="0"/>
        <v/>
      </c>
      <c r="C27" s="107"/>
    </row>
    <row r="28" spans="1:3">
      <c r="A28" s="107">
        <v>25</v>
      </c>
      <c r="B28" s="107" t="str">
        <f t="shared" si="0"/>
        <v/>
      </c>
      <c r="C28" s="107"/>
    </row>
    <row r="29" spans="1:3">
      <c r="A29" s="107">
        <v>26</v>
      </c>
      <c r="B29" s="107" t="str">
        <f t="shared" si="0"/>
        <v/>
      </c>
      <c r="C29" s="107"/>
    </row>
    <row r="30" spans="1:3">
      <c r="A30" s="107">
        <v>27</v>
      </c>
      <c r="B30" s="107" t="str">
        <f t="shared" si="0"/>
        <v/>
      </c>
      <c r="C30" s="107"/>
    </row>
    <row r="31" spans="1:3">
      <c r="A31" s="107">
        <v>28</v>
      </c>
      <c r="B31" s="107" t="str">
        <f t="shared" si="0"/>
        <v/>
      </c>
      <c r="C31" s="107"/>
    </row>
    <row r="32" spans="1:3">
      <c r="A32" s="107">
        <v>29</v>
      </c>
      <c r="B32" s="107" t="str">
        <f t="shared" si="0"/>
        <v/>
      </c>
      <c r="C32" s="107"/>
    </row>
    <row r="33" spans="1:3">
      <c r="A33" s="107">
        <v>30</v>
      </c>
      <c r="B33" s="107" t="str">
        <f t="shared" si="0"/>
        <v/>
      </c>
      <c r="C33" s="107"/>
    </row>
    <row r="34" spans="1:3">
      <c r="A34" s="107">
        <v>31</v>
      </c>
      <c r="B34" s="107" t="str">
        <f t="shared" si="0"/>
        <v/>
      </c>
      <c r="C34" s="107"/>
    </row>
    <row r="35" spans="1:3">
      <c r="A35" s="107">
        <v>32</v>
      </c>
      <c r="B35" s="107" t="str">
        <f t="shared" si="0"/>
        <v/>
      </c>
      <c r="C35" s="107"/>
    </row>
    <row r="36" spans="1:3">
      <c r="A36" s="107">
        <v>33</v>
      </c>
      <c r="B36" s="107" t="str">
        <f t="shared" si="0"/>
        <v/>
      </c>
      <c r="C36" s="107"/>
    </row>
    <row r="37" spans="1:3">
      <c r="A37" s="107">
        <v>34</v>
      </c>
      <c r="B37" s="107" t="str">
        <f t="shared" si="0"/>
        <v/>
      </c>
      <c r="C37" s="107"/>
    </row>
    <row r="38" spans="1:3">
      <c r="A38" s="107">
        <v>35</v>
      </c>
      <c r="B38" s="107" t="str">
        <f t="shared" si="0"/>
        <v/>
      </c>
      <c r="C38" s="107"/>
    </row>
    <row r="39" spans="1:3">
      <c r="A39" s="107">
        <v>36</v>
      </c>
      <c r="B39" s="107" t="str">
        <f t="shared" si="0"/>
        <v/>
      </c>
      <c r="C39" s="107"/>
    </row>
    <row r="40" spans="1:3">
      <c r="A40" s="107">
        <v>37</v>
      </c>
      <c r="B40" s="107" t="str">
        <f t="shared" si="0"/>
        <v/>
      </c>
      <c r="C40" s="107"/>
    </row>
    <row r="41" spans="1:3">
      <c r="A41" s="107">
        <v>38</v>
      </c>
      <c r="B41" s="107" t="str">
        <f t="shared" si="0"/>
        <v/>
      </c>
      <c r="C41" s="107"/>
    </row>
    <row r="42" spans="1:3">
      <c r="A42" s="107">
        <v>39</v>
      </c>
      <c r="B42" s="107" t="str">
        <f t="shared" si="0"/>
        <v/>
      </c>
      <c r="C42" s="107"/>
    </row>
    <row r="43" spans="1:3">
      <c r="A43" s="107">
        <v>40</v>
      </c>
      <c r="B43" s="107" t="str">
        <f t="shared" si="0"/>
        <v/>
      </c>
      <c r="C43" s="107"/>
    </row>
    <row r="44" spans="1:3">
      <c r="A44" s="107">
        <v>41</v>
      </c>
      <c r="B44" s="107" t="str">
        <f t="shared" si="0"/>
        <v/>
      </c>
      <c r="C44" s="107"/>
    </row>
    <row r="45" spans="1:3">
      <c r="A45" s="107">
        <v>42</v>
      </c>
      <c r="B45" s="107" t="str">
        <f t="shared" si="0"/>
        <v/>
      </c>
      <c r="C45" s="107"/>
    </row>
    <row r="46" spans="1:3">
      <c r="A46" s="107">
        <v>43</v>
      </c>
      <c r="B46" s="107" t="str">
        <f t="shared" si="0"/>
        <v/>
      </c>
      <c r="C46" s="107"/>
    </row>
    <row r="47" spans="1:3">
      <c r="A47" s="107">
        <v>44</v>
      </c>
      <c r="B47" s="107" t="str">
        <f t="shared" si="0"/>
        <v/>
      </c>
      <c r="C47" s="107"/>
    </row>
    <row r="48" spans="1:3">
      <c r="A48" s="107">
        <v>45</v>
      </c>
      <c r="B48" s="107" t="str">
        <f t="shared" si="0"/>
        <v/>
      </c>
      <c r="C48" s="107"/>
    </row>
    <row r="49" spans="1:3">
      <c r="A49" s="107">
        <v>46</v>
      </c>
      <c r="B49" s="107" t="str">
        <f t="shared" si="0"/>
        <v/>
      </c>
      <c r="C49" s="107"/>
    </row>
    <row r="50" spans="1:3">
      <c r="A50" s="107">
        <v>47</v>
      </c>
      <c r="B50" s="107" t="str">
        <f t="shared" si="0"/>
        <v/>
      </c>
      <c r="C50" s="107"/>
    </row>
    <row r="51" spans="1:3">
      <c r="A51" s="107">
        <v>48</v>
      </c>
      <c r="B51" s="107" t="str">
        <f t="shared" si="0"/>
        <v/>
      </c>
      <c r="C51" s="107"/>
    </row>
    <row r="52" spans="1:3">
      <c r="A52" s="107">
        <v>49</v>
      </c>
      <c r="B52" s="107" t="str">
        <f t="shared" si="0"/>
        <v/>
      </c>
      <c r="C52" s="107"/>
    </row>
    <row r="53" spans="1:3">
      <c r="A53" s="107">
        <v>50</v>
      </c>
      <c r="B53" s="107" t="str">
        <f t="shared" si="0"/>
        <v/>
      </c>
      <c r="C53" s="107"/>
    </row>
    <row r="54" spans="1:3">
      <c r="A54" s="107">
        <v>51</v>
      </c>
      <c r="B54" s="107" t="str">
        <f t="shared" si="0"/>
        <v/>
      </c>
      <c r="C54" s="107"/>
    </row>
    <row r="55" spans="1:3">
      <c r="A55" s="107">
        <v>52</v>
      </c>
      <c r="B55" s="107" t="str">
        <f t="shared" si="0"/>
        <v/>
      </c>
      <c r="C55" s="107"/>
    </row>
    <row r="56" spans="1:3">
      <c r="A56" s="107">
        <v>53</v>
      </c>
      <c r="B56" s="107" t="str">
        <f t="shared" si="0"/>
        <v/>
      </c>
      <c r="C56" s="107"/>
    </row>
    <row r="57" spans="1:3">
      <c r="A57" s="107">
        <v>54</v>
      </c>
      <c r="B57" s="107" t="str">
        <f t="shared" si="0"/>
        <v/>
      </c>
      <c r="C57" s="107"/>
    </row>
    <row r="58" spans="1:3">
      <c r="A58" s="107">
        <v>55</v>
      </c>
      <c r="B58" s="107" t="str">
        <f t="shared" si="0"/>
        <v/>
      </c>
      <c r="C58" s="107"/>
    </row>
    <row r="59" spans="1:3">
      <c r="A59" s="107">
        <v>56</v>
      </c>
      <c r="B59" s="107" t="str">
        <f t="shared" si="0"/>
        <v/>
      </c>
      <c r="C59" s="107"/>
    </row>
    <row r="60" spans="1:3">
      <c r="A60" s="107">
        <v>57</v>
      </c>
      <c r="B60" s="107" t="str">
        <f t="shared" si="0"/>
        <v/>
      </c>
      <c r="C60" s="107"/>
    </row>
    <row r="61" spans="1:3">
      <c r="A61" s="107">
        <v>58</v>
      </c>
      <c r="B61" s="107" t="str">
        <f t="shared" si="0"/>
        <v/>
      </c>
      <c r="C61" s="107"/>
    </row>
    <row r="62" spans="1:3">
      <c r="A62" s="107">
        <v>59</v>
      </c>
      <c r="B62" s="107" t="str">
        <f t="shared" si="0"/>
        <v/>
      </c>
      <c r="C62" s="107"/>
    </row>
    <row r="63" spans="1:3">
      <c r="A63" s="107">
        <v>60</v>
      </c>
      <c r="B63" s="107" t="str">
        <f t="shared" si="0"/>
        <v/>
      </c>
      <c r="C63" s="107"/>
    </row>
    <row r="64" spans="1:3">
      <c r="A64" s="107">
        <v>61</v>
      </c>
      <c r="B64" s="107" t="str">
        <f t="shared" si="0"/>
        <v/>
      </c>
      <c r="C64" s="107"/>
    </row>
    <row r="65" spans="1:3">
      <c r="A65" s="107">
        <v>62</v>
      </c>
      <c r="B65" s="107" t="str">
        <f t="shared" si="0"/>
        <v/>
      </c>
      <c r="C65" s="107"/>
    </row>
    <row r="66" spans="1:3">
      <c r="A66" s="107">
        <v>63</v>
      </c>
      <c r="B66" s="107" t="str">
        <f t="shared" si="0"/>
        <v/>
      </c>
      <c r="C66" s="107"/>
    </row>
    <row r="67" spans="1:3">
      <c r="A67" s="107">
        <v>64</v>
      </c>
      <c r="B67" s="107" t="str">
        <f t="shared" si="0"/>
        <v/>
      </c>
      <c r="C67" s="107"/>
    </row>
    <row r="68" spans="1:3">
      <c r="A68" s="107">
        <v>65</v>
      </c>
      <c r="B68" s="107" t="str">
        <f t="shared" si="0"/>
        <v/>
      </c>
      <c r="C68" s="107"/>
    </row>
    <row r="69" spans="1:3">
      <c r="A69" s="107">
        <v>66</v>
      </c>
      <c r="B69" s="107" t="str">
        <f t="shared" ref="B69:B132" si="1">RIGHT(C69,4)</f>
        <v/>
      </c>
      <c r="C69" s="107"/>
    </row>
    <row r="70" spans="1:3">
      <c r="A70" s="107">
        <v>67</v>
      </c>
      <c r="B70" s="107" t="str">
        <f t="shared" si="1"/>
        <v/>
      </c>
      <c r="C70" s="107"/>
    </row>
    <row r="71" spans="1:3">
      <c r="A71" s="107">
        <v>68</v>
      </c>
      <c r="B71" s="107" t="str">
        <f t="shared" si="1"/>
        <v/>
      </c>
      <c r="C71" s="107"/>
    </row>
    <row r="72" spans="1:3">
      <c r="A72" s="107">
        <v>69</v>
      </c>
      <c r="B72" s="107" t="str">
        <f t="shared" si="1"/>
        <v/>
      </c>
      <c r="C72" s="107"/>
    </row>
    <row r="73" spans="1:3">
      <c r="A73" s="107">
        <v>70</v>
      </c>
      <c r="B73" s="107" t="str">
        <f t="shared" si="1"/>
        <v/>
      </c>
      <c r="C73" s="107"/>
    </row>
    <row r="74" spans="1:3">
      <c r="A74" s="107">
        <v>71</v>
      </c>
      <c r="B74" s="107" t="str">
        <f t="shared" si="1"/>
        <v/>
      </c>
      <c r="C74" s="107"/>
    </row>
    <row r="75" spans="1:3">
      <c r="A75" s="107">
        <v>72</v>
      </c>
      <c r="B75" s="107" t="str">
        <f t="shared" si="1"/>
        <v/>
      </c>
      <c r="C75" s="107"/>
    </row>
    <row r="76" spans="1:3">
      <c r="A76" s="107">
        <v>73</v>
      </c>
      <c r="B76" s="107" t="str">
        <f t="shared" si="1"/>
        <v/>
      </c>
      <c r="C76" s="107"/>
    </row>
    <row r="77" spans="1:3">
      <c r="A77" s="107">
        <v>74</v>
      </c>
      <c r="B77" s="107" t="str">
        <f t="shared" si="1"/>
        <v/>
      </c>
      <c r="C77" s="107"/>
    </row>
    <row r="78" spans="1:3">
      <c r="A78" s="107">
        <v>75</v>
      </c>
      <c r="B78" s="107" t="str">
        <f t="shared" si="1"/>
        <v/>
      </c>
      <c r="C78" s="107"/>
    </row>
    <row r="79" spans="1:3">
      <c r="A79" s="107">
        <v>76</v>
      </c>
      <c r="B79" s="107" t="str">
        <f t="shared" si="1"/>
        <v/>
      </c>
      <c r="C79" s="107"/>
    </row>
    <row r="80" spans="1:3">
      <c r="A80" s="107">
        <v>77</v>
      </c>
      <c r="B80" s="107" t="str">
        <f t="shared" si="1"/>
        <v/>
      </c>
      <c r="C80" s="107"/>
    </row>
    <row r="81" spans="1:3">
      <c r="A81" s="107">
        <v>78</v>
      </c>
      <c r="B81" s="107" t="str">
        <f t="shared" si="1"/>
        <v/>
      </c>
      <c r="C81" s="107"/>
    </row>
    <row r="82" spans="1:3">
      <c r="A82" s="107">
        <v>79</v>
      </c>
      <c r="B82" s="107" t="str">
        <f t="shared" si="1"/>
        <v/>
      </c>
      <c r="C82" s="107"/>
    </row>
    <row r="83" spans="1:3">
      <c r="A83" s="107">
        <v>80</v>
      </c>
      <c r="B83" s="107" t="str">
        <f t="shared" si="1"/>
        <v/>
      </c>
      <c r="C83" s="107"/>
    </row>
    <row r="84" spans="1:3">
      <c r="A84" s="107">
        <v>81</v>
      </c>
      <c r="B84" s="107" t="str">
        <f t="shared" si="1"/>
        <v/>
      </c>
      <c r="C84" s="107"/>
    </row>
    <row r="85" spans="1:3">
      <c r="A85" s="107">
        <v>82</v>
      </c>
      <c r="B85" s="107" t="str">
        <f t="shared" si="1"/>
        <v/>
      </c>
      <c r="C85" s="107"/>
    </row>
    <row r="86" spans="1:3">
      <c r="A86" s="107">
        <v>83</v>
      </c>
      <c r="B86" s="107" t="str">
        <f t="shared" si="1"/>
        <v/>
      </c>
      <c r="C86" s="107"/>
    </row>
    <row r="87" spans="1:3">
      <c r="A87" s="107">
        <v>84</v>
      </c>
      <c r="B87" s="107" t="str">
        <f t="shared" si="1"/>
        <v/>
      </c>
      <c r="C87" s="107"/>
    </row>
    <row r="88" spans="1:3">
      <c r="A88" s="107">
        <v>85</v>
      </c>
      <c r="B88" s="107" t="str">
        <f t="shared" si="1"/>
        <v/>
      </c>
      <c r="C88" s="107"/>
    </row>
    <row r="89" spans="1:3">
      <c r="A89" s="107">
        <v>86</v>
      </c>
      <c r="B89" s="107" t="str">
        <f t="shared" si="1"/>
        <v/>
      </c>
      <c r="C89" s="107"/>
    </row>
    <row r="90" spans="1:3">
      <c r="A90" s="107">
        <v>87</v>
      </c>
      <c r="B90" s="107" t="str">
        <f t="shared" si="1"/>
        <v/>
      </c>
      <c r="C90" s="107"/>
    </row>
    <row r="91" spans="1:3">
      <c r="A91" s="107">
        <v>88</v>
      </c>
      <c r="B91" s="107" t="str">
        <f t="shared" si="1"/>
        <v/>
      </c>
      <c r="C91" s="107"/>
    </row>
    <row r="92" spans="1:3">
      <c r="A92" s="107">
        <v>89</v>
      </c>
      <c r="B92" s="107" t="str">
        <f t="shared" si="1"/>
        <v/>
      </c>
      <c r="C92" s="107"/>
    </row>
    <row r="93" spans="1:3">
      <c r="A93" s="107">
        <v>90</v>
      </c>
      <c r="B93" s="107" t="str">
        <f t="shared" si="1"/>
        <v/>
      </c>
      <c r="C93" s="107"/>
    </row>
    <row r="94" spans="1:3">
      <c r="A94" s="107">
        <v>91</v>
      </c>
      <c r="B94" s="107" t="str">
        <f t="shared" si="1"/>
        <v/>
      </c>
      <c r="C94" s="107"/>
    </row>
    <row r="95" spans="1:3">
      <c r="A95" s="107">
        <v>92</v>
      </c>
      <c r="B95" s="107" t="str">
        <f t="shared" si="1"/>
        <v/>
      </c>
      <c r="C95" s="107"/>
    </row>
    <row r="96" spans="1:3">
      <c r="A96" s="107">
        <v>93</v>
      </c>
      <c r="B96" s="107" t="str">
        <f t="shared" si="1"/>
        <v/>
      </c>
      <c r="C96" s="107"/>
    </row>
    <row r="97" spans="1:3">
      <c r="A97" s="107">
        <v>94</v>
      </c>
      <c r="B97" s="107" t="str">
        <f t="shared" si="1"/>
        <v/>
      </c>
      <c r="C97" s="107"/>
    </row>
    <row r="98" spans="1:3">
      <c r="A98" s="107">
        <v>95</v>
      </c>
      <c r="B98" s="107" t="str">
        <f t="shared" si="1"/>
        <v/>
      </c>
      <c r="C98" s="107"/>
    </row>
    <row r="99" spans="1:3">
      <c r="A99" s="107">
        <v>96</v>
      </c>
      <c r="B99" s="107" t="str">
        <f t="shared" si="1"/>
        <v/>
      </c>
      <c r="C99" s="107"/>
    </row>
    <row r="100" spans="1:3">
      <c r="A100" s="107">
        <v>97</v>
      </c>
      <c r="B100" s="107" t="str">
        <f t="shared" si="1"/>
        <v/>
      </c>
      <c r="C100" s="107"/>
    </row>
    <row r="101" spans="1:3">
      <c r="A101" s="107">
        <v>98</v>
      </c>
      <c r="B101" s="107" t="str">
        <f t="shared" si="1"/>
        <v/>
      </c>
      <c r="C101" s="107"/>
    </row>
    <row r="102" spans="1:3">
      <c r="A102" s="107">
        <v>99</v>
      </c>
      <c r="B102" s="107" t="str">
        <f t="shared" si="1"/>
        <v/>
      </c>
      <c r="C102" s="107"/>
    </row>
    <row r="103" spans="1:3">
      <c r="A103" s="107">
        <v>100</v>
      </c>
      <c r="B103" s="107" t="str">
        <f t="shared" si="1"/>
        <v/>
      </c>
      <c r="C103" s="107"/>
    </row>
    <row r="104" spans="1:3">
      <c r="A104" s="107">
        <v>101</v>
      </c>
      <c r="B104" s="107" t="str">
        <f t="shared" si="1"/>
        <v/>
      </c>
      <c r="C104" s="107"/>
    </row>
    <row r="105" spans="1:3">
      <c r="A105" s="107">
        <v>102</v>
      </c>
      <c r="B105" s="107" t="str">
        <f t="shared" si="1"/>
        <v/>
      </c>
      <c r="C105" s="107"/>
    </row>
    <row r="106" spans="1:3">
      <c r="A106" s="107">
        <v>103</v>
      </c>
      <c r="B106" s="107" t="str">
        <f t="shared" si="1"/>
        <v/>
      </c>
      <c r="C106" s="107"/>
    </row>
    <row r="107" spans="1:3">
      <c r="A107" s="107">
        <v>104</v>
      </c>
      <c r="B107" s="107" t="str">
        <f t="shared" si="1"/>
        <v/>
      </c>
      <c r="C107" s="107"/>
    </row>
    <row r="108" spans="1:3">
      <c r="A108" s="107">
        <v>105</v>
      </c>
      <c r="B108" s="107" t="str">
        <f t="shared" si="1"/>
        <v/>
      </c>
      <c r="C108" s="107"/>
    </row>
    <row r="109" spans="1:3">
      <c r="A109" s="107">
        <v>106</v>
      </c>
      <c r="B109" s="107" t="str">
        <f t="shared" si="1"/>
        <v/>
      </c>
      <c r="C109" s="107"/>
    </row>
    <row r="110" spans="1:3">
      <c r="A110" s="107">
        <v>107</v>
      </c>
      <c r="B110" s="107" t="str">
        <f t="shared" si="1"/>
        <v/>
      </c>
      <c r="C110" s="107"/>
    </row>
    <row r="111" spans="1:3">
      <c r="A111" s="107">
        <v>108</v>
      </c>
      <c r="B111" s="107" t="str">
        <f t="shared" si="1"/>
        <v/>
      </c>
      <c r="C111" s="107"/>
    </row>
    <row r="112" spans="1:3">
      <c r="A112" s="107">
        <v>109</v>
      </c>
      <c r="B112" s="107" t="str">
        <f t="shared" si="1"/>
        <v/>
      </c>
      <c r="C112" s="107"/>
    </row>
    <row r="113" spans="1:3">
      <c r="A113" s="107">
        <v>110</v>
      </c>
      <c r="B113" s="107" t="str">
        <f t="shared" si="1"/>
        <v/>
      </c>
      <c r="C113" s="107"/>
    </row>
    <row r="114" spans="1:3">
      <c r="A114" s="107">
        <v>111</v>
      </c>
      <c r="B114" s="107" t="str">
        <f t="shared" si="1"/>
        <v/>
      </c>
      <c r="C114" s="107"/>
    </row>
    <row r="115" spans="1:3">
      <c r="A115" s="107">
        <v>112</v>
      </c>
      <c r="B115" s="107" t="str">
        <f t="shared" si="1"/>
        <v/>
      </c>
      <c r="C115" s="107"/>
    </row>
    <row r="116" spans="1:3">
      <c r="A116" s="107">
        <v>113</v>
      </c>
      <c r="B116" s="107" t="str">
        <f t="shared" si="1"/>
        <v/>
      </c>
      <c r="C116" s="107"/>
    </row>
    <row r="117" spans="1:3">
      <c r="A117" s="107">
        <v>114</v>
      </c>
      <c r="B117" s="107" t="str">
        <f t="shared" si="1"/>
        <v/>
      </c>
      <c r="C117" s="107"/>
    </row>
    <row r="118" spans="1:3">
      <c r="A118" s="107">
        <v>115</v>
      </c>
      <c r="B118" s="107" t="str">
        <f t="shared" si="1"/>
        <v/>
      </c>
      <c r="C118" s="107"/>
    </row>
    <row r="119" spans="1:3">
      <c r="A119" s="107">
        <v>116</v>
      </c>
      <c r="B119" s="107" t="str">
        <f t="shared" si="1"/>
        <v/>
      </c>
      <c r="C119" s="107"/>
    </row>
    <row r="120" spans="1:3">
      <c r="A120" s="107">
        <v>117</v>
      </c>
      <c r="B120" s="107" t="str">
        <f t="shared" si="1"/>
        <v/>
      </c>
      <c r="C120" s="107"/>
    </row>
    <row r="121" spans="1:3">
      <c r="A121" s="107">
        <v>118</v>
      </c>
      <c r="B121" s="107" t="str">
        <f t="shared" si="1"/>
        <v/>
      </c>
      <c r="C121" s="107"/>
    </row>
    <row r="122" spans="1:3">
      <c r="A122" s="107">
        <v>119</v>
      </c>
      <c r="B122" s="107" t="str">
        <f t="shared" si="1"/>
        <v/>
      </c>
      <c r="C122" s="107"/>
    </row>
    <row r="123" spans="1:3">
      <c r="A123" s="107">
        <v>120</v>
      </c>
      <c r="B123" s="107" t="str">
        <f t="shared" si="1"/>
        <v/>
      </c>
      <c r="C123" s="107"/>
    </row>
    <row r="124" spans="1:3">
      <c r="A124" s="107">
        <v>121</v>
      </c>
      <c r="B124" s="107" t="str">
        <f t="shared" si="1"/>
        <v/>
      </c>
      <c r="C124" s="107"/>
    </row>
    <row r="125" spans="1:3">
      <c r="A125" s="107">
        <v>122</v>
      </c>
      <c r="B125" s="107" t="str">
        <f t="shared" si="1"/>
        <v/>
      </c>
      <c r="C125" s="107"/>
    </row>
    <row r="126" spans="1:3">
      <c r="A126" s="107">
        <v>123</v>
      </c>
      <c r="B126" s="107" t="str">
        <f t="shared" si="1"/>
        <v/>
      </c>
      <c r="C126" s="107"/>
    </row>
    <row r="127" spans="1:3">
      <c r="A127" s="107">
        <v>124</v>
      </c>
      <c r="B127" s="107" t="str">
        <f t="shared" si="1"/>
        <v/>
      </c>
      <c r="C127" s="107"/>
    </row>
    <row r="128" spans="1:3">
      <c r="A128" s="107">
        <v>125</v>
      </c>
      <c r="B128" s="107" t="str">
        <f t="shared" si="1"/>
        <v/>
      </c>
      <c r="C128" s="107"/>
    </row>
    <row r="129" spans="1:3">
      <c r="A129" s="107">
        <v>126</v>
      </c>
      <c r="B129" s="107" t="str">
        <f t="shared" si="1"/>
        <v/>
      </c>
      <c r="C129" s="107"/>
    </row>
    <row r="130" spans="1:3">
      <c r="A130" s="107">
        <v>127</v>
      </c>
      <c r="B130" s="107" t="str">
        <f t="shared" si="1"/>
        <v/>
      </c>
      <c r="C130" s="107"/>
    </row>
    <row r="131" spans="1:3">
      <c r="A131" s="107">
        <v>128</v>
      </c>
      <c r="B131" s="107" t="str">
        <f t="shared" si="1"/>
        <v/>
      </c>
      <c r="C131" s="107"/>
    </row>
    <row r="132" spans="1:3">
      <c r="A132" s="107">
        <v>129</v>
      </c>
      <c r="B132" s="107" t="str">
        <f t="shared" si="1"/>
        <v/>
      </c>
      <c r="C132" s="107"/>
    </row>
    <row r="133" spans="1:3">
      <c r="A133" s="107">
        <v>130</v>
      </c>
      <c r="B133" s="107" t="str">
        <f t="shared" ref="B133:B196" si="2">RIGHT(C133,4)</f>
        <v/>
      </c>
      <c r="C133" s="107"/>
    </row>
    <row r="134" spans="1:3">
      <c r="A134" s="107">
        <v>131</v>
      </c>
      <c r="B134" s="107" t="str">
        <f t="shared" si="2"/>
        <v/>
      </c>
      <c r="C134" s="107"/>
    </row>
    <row r="135" spans="1:3">
      <c r="A135" s="107">
        <v>132</v>
      </c>
      <c r="B135" s="107" t="str">
        <f t="shared" si="2"/>
        <v/>
      </c>
      <c r="C135" s="107"/>
    </row>
    <row r="136" spans="1:3">
      <c r="A136" s="107">
        <v>133</v>
      </c>
      <c r="B136" s="107" t="str">
        <f t="shared" si="2"/>
        <v/>
      </c>
      <c r="C136" s="107"/>
    </row>
    <row r="137" spans="1:3">
      <c r="A137" s="107">
        <v>134</v>
      </c>
      <c r="B137" s="107" t="str">
        <f t="shared" si="2"/>
        <v/>
      </c>
      <c r="C137" s="107"/>
    </row>
    <row r="138" spans="1:3">
      <c r="A138" s="107">
        <v>135</v>
      </c>
      <c r="B138" s="107" t="str">
        <f t="shared" si="2"/>
        <v/>
      </c>
      <c r="C138" s="107"/>
    </row>
    <row r="139" spans="1:3">
      <c r="A139" s="107">
        <v>136</v>
      </c>
      <c r="B139" s="107" t="str">
        <f t="shared" si="2"/>
        <v/>
      </c>
      <c r="C139" s="107"/>
    </row>
    <row r="140" spans="1:3">
      <c r="A140" s="107">
        <v>137</v>
      </c>
      <c r="B140" s="107" t="str">
        <f t="shared" si="2"/>
        <v/>
      </c>
      <c r="C140" s="107"/>
    </row>
    <row r="141" spans="1:3">
      <c r="A141" s="107">
        <v>138</v>
      </c>
      <c r="B141" s="107" t="str">
        <f t="shared" si="2"/>
        <v/>
      </c>
      <c r="C141" s="107"/>
    </row>
    <row r="142" spans="1:3">
      <c r="A142" s="107">
        <v>139</v>
      </c>
      <c r="B142" s="107" t="str">
        <f t="shared" si="2"/>
        <v/>
      </c>
      <c r="C142" s="107"/>
    </row>
    <row r="143" spans="1:3">
      <c r="A143" s="107">
        <v>140</v>
      </c>
      <c r="B143" s="107" t="str">
        <f t="shared" si="2"/>
        <v/>
      </c>
      <c r="C143" s="107"/>
    </row>
    <row r="144" spans="1:3">
      <c r="A144" s="107">
        <v>141</v>
      </c>
      <c r="B144" s="107" t="str">
        <f t="shared" si="2"/>
        <v/>
      </c>
      <c r="C144" s="107"/>
    </row>
    <row r="145" spans="1:3">
      <c r="A145" s="107">
        <v>142</v>
      </c>
      <c r="B145" s="107" t="str">
        <f t="shared" si="2"/>
        <v/>
      </c>
      <c r="C145" s="107"/>
    </row>
    <row r="146" spans="1:3">
      <c r="A146" s="107">
        <v>143</v>
      </c>
      <c r="B146" s="107" t="str">
        <f t="shared" si="2"/>
        <v/>
      </c>
      <c r="C146" s="107"/>
    </row>
    <row r="147" spans="1:3">
      <c r="A147" s="107">
        <v>144</v>
      </c>
      <c r="B147" s="107" t="str">
        <f t="shared" si="2"/>
        <v/>
      </c>
      <c r="C147" s="107"/>
    </row>
    <row r="148" spans="1:3">
      <c r="A148" s="107">
        <v>145</v>
      </c>
      <c r="B148" s="107" t="str">
        <f t="shared" si="2"/>
        <v/>
      </c>
      <c r="C148" s="107"/>
    </row>
    <row r="149" spans="1:3">
      <c r="A149" s="107">
        <v>146</v>
      </c>
      <c r="B149" s="107" t="str">
        <f t="shared" si="2"/>
        <v/>
      </c>
      <c r="C149" s="107"/>
    </row>
    <row r="150" spans="1:3">
      <c r="A150" s="107">
        <v>147</v>
      </c>
      <c r="B150" s="107" t="str">
        <f t="shared" si="2"/>
        <v/>
      </c>
      <c r="C150" s="107"/>
    </row>
    <row r="151" spans="1:3">
      <c r="A151" s="107">
        <v>148</v>
      </c>
      <c r="B151" s="107" t="str">
        <f t="shared" si="2"/>
        <v/>
      </c>
      <c r="C151" s="107"/>
    </row>
    <row r="152" spans="1:3">
      <c r="A152" s="107">
        <v>149</v>
      </c>
      <c r="B152" s="107" t="str">
        <f t="shared" si="2"/>
        <v/>
      </c>
      <c r="C152" s="107"/>
    </row>
    <row r="153" spans="1:3">
      <c r="A153" s="107">
        <v>150</v>
      </c>
      <c r="B153" s="107" t="str">
        <f t="shared" si="2"/>
        <v/>
      </c>
      <c r="C153" s="107"/>
    </row>
    <row r="154" spans="1:3">
      <c r="A154" s="107">
        <v>151</v>
      </c>
      <c r="B154" s="107" t="str">
        <f t="shared" si="2"/>
        <v/>
      </c>
      <c r="C154" s="107"/>
    </row>
    <row r="155" spans="1:3">
      <c r="A155" s="107">
        <v>152</v>
      </c>
      <c r="B155" s="107" t="str">
        <f t="shared" si="2"/>
        <v/>
      </c>
      <c r="C155" s="107"/>
    </row>
    <row r="156" spans="1:3">
      <c r="A156" s="107">
        <v>153</v>
      </c>
      <c r="B156" s="107" t="str">
        <f t="shared" si="2"/>
        <v/>
      </c>
      <c r="C156" s="107"/>
    </row>
    <row r="157" spans="1:3">
      <c r="A157" s="107">
        <v>154</v>
      </c>
      <c r="B157" s="107" t="str">
        <f t="shared" si="2"/>
        <v/>
      </c>
      <c r="C157" s="107"/>
    </row>
    <row r="158" spans="1:3">
      <c r="A158" s="107">
        <v>155</v>
      </c>
      <c r="B158" s="107" t="str">
        <f t="shared" si="2"/>
        <v/>
      </c>
      <c r="C158" s="107"/>
    </row>
    <row r="159" spans="1:3">
      <c r="A159" s="107">
        <v>156</v>
      </c>
      <c r="B159" s="107" t="str">
        <f t="shared" si="2"/>
        <v/>
      </c>
      <c r="C159" s="107"/>
    </row>
    <row r="160" spans="1:3">
      <c r="A160" s="107">
        <v>157</v>
      </c>
      <c r="B160" s="107" t="str">
        <f t="shared" si="2"/>
        <v/>
      </c>
      <c r="C160" s="107"/>
    </row>
    <row r="161" spans="1:3">
      <c r="A161" s="107">
        <v>158</v>
      </c>
      <c r="B161" s="107" t="str">
        <f t="shared" si="2"/>
        <v/>
      </c>
      <c r="C161" s="107"/>
    </row>
    <row r="162" spans="1:3">
      <c r="A162" s="107">
        <v>159</v>
      </c>
      <c r="B162" s="107" t="str">
        <f t="shared" si="2"/>
        <v/>
      </c>
      <c r="C162" s="107"/>
    </row>
    <row r="163" spans="1:3">
      <c r="A163" s="107">
        <v>160</v>
      </c>
      <c r="B163" s="107" t="str">
        <f t="shared" si="2"/>
        <v/>
      </c>
      <c r="C163" s="107"/>
    </row>
    <row r="164" spans="1:3">
      <c r="A164" s="107">
        <v>161</v>
      </c>
      <c r="B164" s="107" t="str">
        <f t="shared" si="2"/>
        <v/>
      </c>
      <c r="C164" s="107"/>
    </row>
    <row r="165" spans="1:3">
      <c r="A165" s="107">
        <v>162</v>
      </c>
      <c r="B165" s="107" t="str">
        <f t="shared" si="2"/>
        <v/>
      </c>
      <c r="C165" s="107"/>
    </row>
    <row r="166" spans="1:3">
      <c r="A166" s="107">
        <v>163</v>
      </c>
      <c r="B166" s="107" t="str">
        <f t="shared" si="2"/>
        <v/>
      </c>
      <c r="C166" s="107"/>
    </row>
    <row r="167" spans="1:3">
      <c r="A167" s="107">
        <v>164</v>
      </c>
      <c r="B167" s="107" t="str">
        <f t="shared" si="2"/>
        <v/>
      </c>
      <c r="C167" s="107"/>
    </row>
    <row r="168" spans="1:3">
      <c r="A168" s="107">
        <v>165</v>
      </c>
      <c r="B168" s="107" t="str">
        <f t="shared" si="2"/>
        <v/>
      </c>
      <c r="C168" s="107"/>
    </row>
    <row r="169" spans="1:3">
      <c r="A169" s="107">
        <v>166</v>
      </c>
      <c r="B169" s="107" t="str">
        <f t="shared" si="2"/>
        <v/>
      </c>
      <c r="C169" s="107"/>
    </row>
    <row r="170" spans="1:3">
      <c r="A170" s="107">
        <v>167</v>
      </c>
      <c r="B170" s="107" t="str">
        <f t="shared" si="2"/>
        <v/>
      </c>
      <c r="C170" s="107"/>
    </row>
    <row r="171" spans="1:3">
      <c r="A171" s="107">
        <v>168</v>
      </c>
      <c r="B171" s="107" t="str">
        <f t="shared" si="2"/>
        <v/>
      </c>
      <c r="C171" s="107"/>
    </row>
    <row r="172" spans="1:3">
      <c r="A172" s="107">
        <v>169</v>
      </c>
      <c r="B172" s="107" t="str">
        <f t="shared" si="2"/>
        <v/>
      </c>
      <c r="C172" s="107"/>
    </row>
    <row r="173" spans="1:3">
      <c r="A173" s="107">
        <v>170</v>
      </c>
      <c r="B173" s="107" t="str">
        <f t="shared" si="2"/>
        <v/>
      </c>
      <c r="C173" s="107"/>
    </row>
    <row r="174" spans="1:3">
      <c r="A174" s="107">
        <v>171</v>
      </c>
      <c r="B174" s="107" t="str">
        <f t="shared" si="2"/>
        <v/>
      </c>
      <c r="C174" s="107"/>
    </row>
    <row r="175" spans="1:3">
      <c r="A175" s="107">
        <v>172</v>
      </c>
      <c r="B175" s="107" t="str">
        <f t="shared" si="2"/>
        <v/>
      </c>
      <c r="C175" s="107"/>
    </row>
    <row r="176" spans="1:3">
      <c r="A176" s="107">
        <v>173</v>
      </c>
      <c r="B176" s="107" t="str">
        <f t="shared" si="2"/>
        <v/>
      </c>
      <c r="C176" s="107"/>
    </row>
    <row r="177" spans="1:3">
      <c r="A177" s="107">
        <v>174</v>
      </c>
      <c r="B177" s="107" t="str">
        <f t="shared" si="2"/>
        <v/>
      </c>
      <c r="C177" s="107"/>
    </row>
    <row r="178" spans="1:3">
      <c r="A178" s="107">
        <v>175</v>
      </c>
      <c r="B178" s="107" t="str">
        <f t="shared" si="2"/>
        <v/>
      </c>
      <c r="C178" s="107"/>
    </row>
    <row r="179" spans="1:3">
      <c r="A179" s="107">
        <v>176</v>
      </c>
      <c r="B179" s="107" t="str">
        <f t="shared" si="2"/>
        <v/>
      </c>
      <c r="C179" s="107"/>
    </row>
    <row r="180" spans="1:3">
      <c r="A180" s="107">
        <v>177</v>
      </c>
      <c r="B180" s="107" t="str">
        <f t="shared" si="2"/>
        <v/>
      </c>
      <c r="C180" s="107"/>
    </row>
    <row r="181" spans="1:3">
      <c r="A181" s="107">
        <v>178</v>
      </c>
      <c r="B181" s="107" t="str">
        <f t="shared" si="2"/>
        <v/>
      </c>
      <c r="C181" s="107"/>
    </row>
    <row r="182" spans="1:3">
      <c r="A182" s="107">
        <v>179</v>
      </c>
      <c r="B182" s="107" t="str">
        <f t="shared" si="2"/>
        <v/>
      </c>
      <c r="C182" s="107"/>
    </row>
    <row r="183" spans="1:3">
      <c r="A183" s="107">
        <v>180</v>
      </c>
      <c r="B183" s="107" t="str">
        <f t="shared" si="2"/>
        <v/>
      </c>
      <c r="C183" s="107"/>
    </row>
    <row r="184" spans="1:3">
      <c r="A184" s="107">
        <v>181</v>
      </c>
      <c r="B184" s="107" t="str">
        <f t="shared" si="2"/>
        <v/>
      </c>
      <c r="C184" s="107"/>
    </row>
    <row r="185" spans="1:3">
      <c r="A185" s="107">
        <v>182</v>
      </c>
      <c r="B185" s="107" t="str">
        <f t="shared" si="2"/>
        <v/>
      </c>
      <c r="C185" s="107"/>
    </row>
    <row r="186" spans="1:3">
      <c r="A186" s="107">
        <v>183</v>
      </c>
      <c r="B186" s="107" t="str">
        <f t="shared" si="2"/>
        <v/>
      </c>
      <c r="C186" s="107"/>
    </row>
    <row r="187" spans="1:3">
      <c r="A187" s="107">
        <v>184</v>
      </c>
      <c r="B187" s="107" t="str">
        <f t="shared" si="2"/>
        <v/>
      </c>
      <c r="C187" s="107"/>
    </row>
    <row r="188" spans="1:3">
      <c r="A188" s="107">
        <v>185</v>
      </c>
      <c r="B188" s="107" t="str">
        <f t="shared" si="2"/>
        <v/>
      </c>
      <c r="C188" s="107"/>
    </row>
    <row r="189" spans="1:3">
      <c r="A189" s="107">
        <v>186</v>
      </c>
      <c r="B189" s="107" t="str">
        <f t="shared" si="2"/>
        <v/>
      </c>
      <c r="C189" s="107"/>
    </row>
    <row r="190" spans="1:3">
      <c r="A190" s="107">
        <v>187</v>
      </c>
      <c r="B190" s="107" t="str">
        <f t="shared" si="2"/>
        <v/>
      </c>
      <c r="C190" s="107"/>
    </row>
    <row r="191" spans="1:3">
      <c r="A191" s="107">
        <v>188</v>
      </c>
      <c r="B191" s="107" t="str">
        <f t="shared" si="2"/>
        <v/>
      </c>
      <c r="C191" s="107"/>
    </row>
    <row r="192" spans="1:3">
      <c r="A192" s="107">
        <v>189</v>
      </c>
      <c r="B192" s="107" t="str">
        <f t="shared" si="2"/>
        <v/>
      </c>
      <c r="C192" s="107"/>
    </row>
    <row r="193" spans="1:3">
      <c r="A193" s="107">
        <v>190</v>
      </c>
      <c r="B193" s="107" t="str">
        <f t="shared" si="2"/>
        <v/>
      </c>
      <c r="C193" s="107"/>
    </row>
    <row r="194" spans="1:3">
      <c r="A194" s="107">
        <v>191</v>
      </c>
      <c r="B194" s="107" t="str">
        <f t="shared" si="2"/>
        <v/>
      </c>
      <c r="C194" s="107"/>
    </row>
    <row r="195" spans="1:3">
      <c r="A195" s="107">
        <v>192</v>
      </c>
      <c r="B195" s="107" t="str">
        <f t="shared" si="2"/>
        <v/>
      </c>
      <c r="C195" s="107"/>
    </row>
    <row r="196" spans="1:3">
      <c r="A196" s="107">
        <v>193</v>
      </c>
      <c r="B196" s="107" t="str">
        <f t="shared" si="2"/>
        <v/>
      </c>
      <c r="C196" s="107"/>
    </row>
    <row r="197" spans="1:3">
      <c r="A197" s="107">
        <v>194</v>
      </c>
      <c r="B197" s="107" t="str">
        <f t="shared" ref="B197:B260" si="3">RIGHT(C197,4)</f>
        <v/>
      </c>
      <c r="C197" s="107"/>
    </row>
    <row r="198" spans="1:3">
      <c r="A198" s="107">
        <v>195</v>
      </c>
      <c r="B198" s="107" t="str">
        <f t="shared" si="3"/>
        <v/>
      </c>
      <c r="C198" s="107"/>
    </row>
    <row r="199" spans="1:3">
      <c r="A199" s="107">
        <v>196</v>
      </c>
      <c r="B199" s="107" t="str">
        <f t="shared" si="3"/>
        <v/>
      </c>
      <c r="C199" s="107"/>
    </row>
    <row r="200" spans="1:3">
      <c r="A200" s="107">
        <v>197</v>
      </c>
      <c r="B200" s="107" t="str">
        <f t="shared" si="3"/>
        <v/>
      </c>
      <c r="C200" s="107"/>
    </row>
    <row r="201" spans="1:3">
      <c r="A201" s="107">
        <v>198</v>
      </c>
      <c r="B201" s="107" t="str">
        <f t="shared" si="3"/>
        <v/>
      </c>
      <c r="C201" s="107"/>
    </row>
    <row r="202" spans="1:3">
      <c r="A202" s="107">
        <v>199</v>
      </c>
      <c r="B202" s="107" t="str">
        <f t="shared" si="3"/>
        <v/>
      </c>
      <c r="C202" s="107"/>
    </row>
    <row r="203" spans="1:3">
      <c r="A203" s="107">
        <v>200</v>
      </c>
      <c r="B203" s="107" t="str">
        <f t="shared" si="3"/>
        <v/>
      </c>
      <c r="C203" s="107"/>
    </row>
    <row r="204" spans="1:3">
      <c r="A204" s="107">
        <v>201</v>
      </c>
      <c r="B204" s="107" t="str">
        <f t="shared" si="3"/>
        <v/>
      </c>
      <c r="C204" s="107"/>
    </row>
    <row r="205" spans="1:3">
      <c r="A205" s="107">
        <v>202</v>
      </c>
      <c r="B205" s="107" t="str">
        <f t="shared" si="3"/>
        <v/>
      </c>
      <c r="C205" s="107"/>
    </row>
    <row r="206" spans="1:3">
      <c r="A206" s="107">
        <v>203</v>
      </c>
      <c r="B206" s="107" t="str">
        <f t="shared" si="3"/>
        <v/>
      </c>
      <c r="C206" s="107"/>
    </row>
    <row r="207" spans="1:3">
      <c r="A207" s="107">
        <v>204</v>
      </c>
      <c r="B207" s="107" t="str">
        <f t="shared" si="3"/>
        <v/>
      </c>
      <c r="C207" s="107"/>
    </row>
    <row r="208" spans="1:3">
      <c r="A208" s="107">
        <v>205</v>
      </c>
      <c r="B208" s="107" t="str">
        <f t="shared" si="3"/>
        <v/>
      </c>
      <c r="C208" s="107"/>
    </row>
    <row r="209" spans="1:3">
      <c r="A209" s="107">
        <v>206</v>
      </c>
      <c r="B209" s="107" t="str">
        <f t="shared" si="3"/>
        <v/>
      </c>
      <c r="C209" s="107"/>
    </row>
    <row r="210" spans="1:3">
      <c r="A210" s="107">
        <v>207</v>
      </c>
      <c r="B210" s="107" t="str">
        <f t="shared" si="3"/>
        <v/>
      </c>
      <c r="C210" s="107"/>
    </row>
    <row r="211" spans="1:3">
      <c r="A211" s="107">
        <v>208</v>
      </c>
      <c r="B211" s="107" t="str">
        <f t="shared" si="3"/>
        <v/>
      </c>
      <c r="C211" s="107"/>
    </row>
    <row r="212" spans="1:3">
      <c r="A212" s="107">
        <v>209</v>
      </c>
      <c r="B212" s="107" t="str">
        <f t="shared" si="3"/>
        <v/>
      </c>
      <c r="C212" s="107"/>
    </row>
    <row r="213" spans="1:3">
      <c r="A213" s="107">
        <v>210</v>
      </c>
      <c r="B213" s="107" t="str">
        <f t="shared" si="3"/>
        <v/>
      </c>
      <c r="C213" s="107"/>
    </row>
    <row r="214" spans="1:3">
      <c r="A214" s="107">
        <v>211</v>
      </c>
      <c r="B214" s="107" t="str">
        <f t="shared" si="3"/>
        <v/>
      </c>
      <c r="C214" s="107"/>
    </row>
    <row r="215" spans="1:3">
      <c r="A215" s="107">
        <v>212</v>
      </c>
      <c r="B215" s="107" t="str">
        <f t="shared" si="3"/>
        <v/>
      </c>
      <c r="C215" s="107"/>
    </row>
    <row r="216" spans="1:3">
      <c r="A216" s="107">
        <v>213</v>
      </c>
      <c r="B216" s="107" t="str">
        <f t="shared" si="3"/>
        <v/>
      </c>
      <c r="C216" s="107"/>
    </row>
    <row r="217" spans="1:3">
      <c r="A217" s="107">
        <v>214</v>
      </c>
      <c r="B217" s="107" t="str">
        <f t="shared" si="3"/>
        <v/>
      </c>
      <c r="C217" s="107"/>
    </row>
    <row r="218" spans="1:3">
      <c r="A218" s="107">
        <v>215</v>
      </c>
      <c r="B218" s="107" t="str">
        <f t="shared" si="3"/>
        <v/>
      </c>
      <c r="C218" s="107"/>
    </row>
    <row r="219" spans="1:3">
      <c r="A219" s="107">
        <v>216</v>
      </c>
      <c r="B219" s="107" t="str">
        <f t="shared" si="3"/>
        <v/>
      </c>
      <c r="C219" s="107"/>
    </row>
    <row r="220" spans="1:3">
      <c r="A220" s="107">
        <v>217</v>
      </c>
      <c r="B220" s="107" t="str">
        <f t="shared" si="3"/>
        <v/>
      </c>
      <c r="C220" s="107"/>
    </row>
    <row r="221" spans="1:3">
      <c r="A221" s="107">
        <v>218</v>
      </c>
      <c r="B221" s="107" t="str">
        <f t="shared" si="3"/>
        <v/>
      </c>
      <c r="C221" s="107"/>
    </row>
    <row r="222" spans="1:3">
      <c r="A222" s="107">
        <v>219</v>
      </c>
      <c r="B222" s="107" t="str">
        <f t="shared" si="3"/>
        <v/>
      </c>
      <c r="C222" s="107"/>
    </row>
    <row r="223" spans="1:3">
      <c r="A223" s="107">
        <v>220</v>
      </c>
      <c r="B223" s="107" t="str">
        <f t="shared" si="3"/>
        <v/>
      </c>
      <c r="C223" s="107"/>
    </row>
    <row r="224" spans="1:3">
      <c r="A224" s="107">
        <v>221</v>
      </c>
      <c r="B224" s="107" t="str">
        <f t="shared" si="3"/>
        <v/>
      </c>
      <c r="C224" s="107"/>
    </row>
    <row r="225" spans="1:3">
      <c r="A225" s="107">
        <v>222</v>
      </c>
      <c r="B225" s="107" t="str">
        <f t="shared" si="3"/>
        <v/>
      </c>
      <c r="C225" s="107"/>
    </row>
    <row r="226" spans="1:3">
      <c r="A226" s="107">
        <v>223</v>
      </c>
      <c r="B226" s="107" t="str">
        <f t="shared" si="3"/>
        <v/>
      </c>
      <c r="C226" s="107"/>
    </row>
    <row r="227" spans="1:3">
      <c r="A227" s="107">
        <v>224</v>
      </c>
      <c r="B227" s="107" t="str">
        <f t="shared" si="3"/>
        <v/>
      </c>
      <c r="C227" s="107"/>
    </row>
    <row r="228" spans="1:3">
      <c r="A228" s="107">
        <v>225</v>
      </c>
      <c r="B228" s="107" t="str">
        <f t="shared" si="3"/>
        <v/>
      </c>
      <c r="C228" s="107"/>
    </row>
    <row r="229" spans="1:3">
      <c r="A229" s="107">
        <v>226</v>
      </c>
      <c r="B229" s="107" t="str">
        <f t="shared" si="3"/>
        <v/>
      </c>
      <c r="C229" s="107"/>
    </row>
    <row r="230" spans="1:3">
      <c r="A230" s="107">
        <v>227</v>
      </c>
      <c r="B230" s="107" t="str">
        <f t="shared" si="3"/>
        <v/>
      </c>
      <c r="C230" s="107"/>
    </row>
    <row r="231" spans="1:3">
      <c r="A231" s="107">
        <v>228</v>
      </c>
      <c r="B231" s="107" t="str">
        <f t="shared" si="3"/>
        <v/>
      </c>
      <c r="C231" s="107"/>
    </row>
    <row r="232" spans="1:3">
      <c r="A232" s="107">
        <v>229</v>
      </c>
      <c r="B232" s="107" t="str">
        <f t="shared" si="3"/>
        <v/>
      </c>
      <c r="C232" s="107"/>
    </row>
    <row r="233" spans="1:3">
      <c r="A233" s="107">
        <v>230</v>
      </c>
      <c r="B233" s="107" t="str">
        <f t="shared" si="3"/>
        <v/>
      </c>
      <c r="C233" s="107"/>
    </row>
    <row r="234" spans="1:3">
      <c r="A234" s="107">
        <v>231</v>
      </c>
      <c r="B234" s="107" t="str">
        <f t="shared" si="3"/>
        <v/>
      </c>
      <c r="C234" s="107"/>
    </row>
    <row r="235" spans="1:3">
      <c r="A235" s="107">
        <v>232</v>
      </c>
      <c r="B235" s="107" t="str">
        <f t="shared" si="3"/>
        <v/>
      </c>
      <c r="C235" s="107"/>
    </row>
    <row r="236" spans="1:3">
      <c r="A236" s="107">
        <v>233</v>
      </c>
      <c r="B236" s="107" t="str">
        <f t="shared" si="3"/>
        <v/>
      </c>
      <c r="C236" s="107"/>
    </row>
    <row r="237" spans="1:3">
      <c r="A237" s="107">
        <v>234</v>
      </c>
      <c r="B237" s="107" t="str">
        <f t="shared" si="3"/>
        <v/>
      </c>
      <c r="C237" s="107"/>
    </row>
    <row r="238" spans="1:3">
      <c r="A238" s="107">
        <v>235</v>
      </c>
      <c r="B238" s="107" t="str">
        <f t="shared" si="3"/>
        <v/>
      </c>
      <c r="C238" s="107"/>
    </row>
    <row r="239" spans="1:3">
      <c r="A239" s="107">
        <v>236</v>
      </c>
      <c r="B239" s="107" t="str">
        <f t="shared" si="3"/>
        <v/>
      </c>
      <c r="C239" s="107"/>
    </row>
    <row r="240" spans="1:3">
      <c r="A240" s="107">
        <v>237</v>
      </c>
      <c r="B240" s="107" t="str">
        <f t="shared" si="3"/>
        <v/>
      </c>
      <c r="C240" s="107"/>
    </row>
    <row r="241" spans="1:3">
      <c r="A241" s="107">
        <v>238</v>
      </c>
      <c r="B241" s="107" t="str">
        <f t="shared" si="3"/>
        <v/>
      </c>
      <c r="C241" s="107"/>
    </row>
    <row r="242" spans="1:3">
      <c r="A242" s="107">
        <v>239</v>
      </c>
      <c r="B242" s="107" t="str">
        <f t="shared" si="3"/>
        <v/>
      </c>
      <c r="C242" s="107"/>
    </row>
    <row r="243" spans="1:3">
      <c r="A243" s="107">
        <v>240</v>
      </c>
      <c r="B243" s="107" t="str">
        <f t="shared" si="3"/>
        <v/>
      </c>
      <c r="C243" s="107"/>
    </row>
    <row r="244" spans="1:3">
      <c r="A244" s="107">
        <v>241</v>
      </c>
      <c r="B244" s="107" t="str">
        <f t="shared" si="3"/>
        <v/>
      </c>
      <c r="C244" s="107"/>
    </row>
    <row r="245" spans="1:3">
      <c r="A245" s="107">
        <v>242</v>
      </c>
      <c r="B245" s="107" t="str">
        <f t="shared" si="3"/>
        <v/>
      </c>
      <c r="C245" s="107"/>
    </row>
    <row r="246" spans="1:3">
      <c r="A246" s="107">
        <v>243</v>
      </c>
      <c r="B246" s="107" t="str">
        <f t="shared" si="3"/>
        <v/>
      </c>
      <c r="C246" s="107"/>
    </row>
    <row r="247" spans="1:3">
      <c r="A247" s="107">
        <v>244</v>
      </c>
      <c r="B247" s="107" t="str">
        <f t="shared" si="3"/>
        <v/>
      </c>
      <c r="C247" s="107"/>
    </row>
    <row r="248" spans="1:3">
      <c r="A248" s="107">
        <v>245</v>
      </c>
      <c r="B248" s="107" t="str">
        <f t="shared" si="3"/>
        <v/>
      </c>
      <c r="C248" s="107"/>
    </row>
    <row r="249" spans="1:3">
      <c r="A249" s="107">
        <v>246</v>
      </c>
      <c r="B249" s="107" t="str">
        <f t="shared" si="3"/>
        <v/>
      </c>
      <c r="C249" s="107"/>
    </row>
    <row r="250" spans="1:3">
      <c r="A250" s="107">
        <v>247</v>
      </c>
      <c r="B250" s="107" t="str">
        <f t="shared" si="3"/>
        <v/>
      </c>
      <c r="C250" s="107"/>
    </row>
    <row r="251" spans="1:3">
      <c r="A251" s="107">
        <v>248</v>
      </c>
      <c r="B251" s="107" t="str">
        <f t="shared" si="3"/>
        <v/>
      </c>
      <c r="C251" s="107"/>
    </row>
    <row r="252" spans="1:3">
      <c r="A252" s="107">
        <v>249</v>
      </c>
      <c r="B252" s="107" t="str">
        <f t="shared" si="3"/>
        <v/>
      </c>
      <c r="C252" s="107"/>
    </row>
    <row r="253" spans="1:3">
      <c r="A253" s="107">
        <v>250</v>
      </c>
      <c r="B253" s="107" t="str">
        <f t="shared" si="3"/>
        <v/>
      </c>
      <c r="C253" s="107"/>
    </row>
    <row r="254" spans="1:3">
      <c r="A254" s="107">
        <v>251</v>
      </c>
      <c r="B254" s="107" t="str">
        <f t="shared" si="3"/>
        <v/>
      </c>
      <c r="C254" s="107"/>
    </row>
    <row r="255" spans="1:3">
      <c r="A255" s="107">
        <v>252</v>
      </c>
      <c r="B255" s="107" t="str">
        <f t="shared" si="3"/>
        <v/>
      </c>
      <c r="C255" s="107"/>
    </row>
    <row r="256" spans="1:3">
      <c r="A256" s="107">
        <v>253</v>
      </c>
      <c r="B256" s="107" t="str">
        <f t="shared" si="3"/>
        <v/>
      </c>
      <c r="C256" s="107"/>
    </row>
    <row r="257" spans="1:3">
      <c r="A257" s="107">
        <v>254</v>
      </c>
      <c r="B257" s="107" t="str">
        <f t="shared" si="3"/>
        <v/>
      </c>
      <c r="C257" s="107"/>
    </row>
    <row r="258" spans="1:3">
      <c r="A258" s="107">
        <v>255</v>
      </c>
      <c r="B258" s="107" t="str">
        <f t="shared" si="3"/>
        <v/>
      </c>
      <c r="C258" s="107"/>
    </row>
    <row r="259" spans="1:3">
      <c r="A259" s="107">
        <v>256</v>
      </c>
      <c r="B259" s="107" t="str">
        <f t="shared" si="3"/>
        <v/>
      </c>
      <c r="C259" s="107"/>
    </row>
    <row r="260" spans="1:3">
      <c r="A260" s="107">
        <v>257</v>
      </c>
      <c r="B260" s="107" t="str">
        <f t="shared" si="3"/>
        <v/>
      </c>
      <c r="C260" s="107"/>
    </row>
    <row r="261" spans="1:3">
      <c r="A261" s="107">
        <v>258</v>
      </c>
      <c r="B261" s="107" t="str">
        <f t="shared" ref="B261:B324" si="4">RIGHT(C261,4)</f>
        <v/>
      </c>
      <c r="C261" s="107"/>
    </row>
    <row r="262" spans="1:3">
      <c r="A262" s="107">
        <v>259</v>
      </c>
      <c r="B262" s="107" t="str">
        <f t="shared" si="4"/>
        <v/>
      </c>
      <c r="C262" s="107"/>
    </row>
    <row r="263" spans="1:3">
      <c r="A263" s="107">
        <v>260</v>
      </c>
      <c r="B263" s="107" t="str">
        <f t="shared" si="4"/>
        <v/>
      </c>
      <c r="C263" s="107"/>
    </row>
    <row r="264" spans="1:3">
      <c r="A264" s="107">
        <v>261</v>
      </c>
      <c r="B264" s="107" t="str">
        <f t="shared" si="4"/>
        <v/>
      </c>
      <c r="C264" s="107"/>
    </row>
    <row r="265" spans="1:3">
      <c r="A265" s="107">
        <v>262</v>
      </c>
      <c r="B265" s="107" t="str">
        <f t="shared" si="4"/>
        <v/>
      </c>
      <c r="C265" s="107"/>
    </row>
    <row r="266" spans="1:3">
      <c r="A266" s="107">
        <v>263</v>
      </c>
      <c r="B266" s="107" t="str">
        <f t="shared" si="4"/>
        <v/>
      </c>
      <c r="C266" s="107"/>
    </row>
    <row r="267" spans="1:3">
      <c r="A267" s="107">
        <v>264</v>
      </c>
      <c r="B267" s="107" t="str">
        <f t="shared" si="4"/>
        <v/>
      </c>
      <c r="C267" s="107"/>
    </row>
    <row r="268" spans="1:3">
      <c r="A268" s="107">
        <v>265</v>
      </c>
      <c r="B268" s="107" t="str">
        <f t="shared" si="4"/>
        <v/>
      </c>
      <c r="C268" s="107"/>
    </row>
    <row r="269" spans="1:3">
      <c r="A269" s="107">
        <v>266</v>
      </c>
      <c r="B269" s="107" t="str">
        <f t="shared" si="4"/>
        <v/>
      </c>
      <c r="C269" s="107"/>
    </row>
    <row r="270" spans="1:3">
      <c r="A270" s="107">
        <v>267</v>
      </c>
      <c r="B270" s="107" t="str">
        <f t="shared" si="4"/>
        <v/>
      </c>
      <c r="C270" s="107"/>
    </row>
    <row r="271" spans="1:3">
      <c r="A271" s="107">
        <v>268</v>
      </c>
      <c r="B271" s="107" t="str">
        <f t="shared" si="4"/>
        <v/>
      </c>
      <c r="C271" s="107"/>
    </row>
    <row r="272" spans="1:3">
      <c r="A272" s="107">
        <v>269</v>
      </c>
      <c r="B272" s="107" t="str">
        <f t="shared" si="4"/>
        <v/>
      </c>
      <c r="C272" s="107"/>
    </row>
    <row r="273" spans="1:3">
      <c r="A273" s="107">
        <v>270</v>
      </c>
      <c r="B273" s="107" t="str">
        <f t="shared" si="4"/>
        <v/>
      </c>
      <c r="C273" s="107"/>
    </row>
    <row r="274" spans="1:3">
      <c r="A274" s="107">
        <v>271</v>
      </c>
      <c r="B274" s="107" t="str">
        <f t="shared" si="4"/>
        <v/>
      </c>
      <c r="C274" s="107"/>
    </row>
    <row r="275" spans="1:3">
      <c r="A275" s="107">
        <v>272</v>
      </c>
      <c r="B275" s="107" t="str">
        <f t="shared" si="4"/>
        <v/>
      </c>
      <c r="C275" s="107"/>
    </row>
    <row r="276" spans="1:3">
      <c r="A276" s="107">
        <v>273</v>
      </c>
      <c r="B276" s="107" t="str">
        <f t="shared" si="4"/>
        <v/>
      </c>
      <c r="C276" s="107"/>
    </row>
    <row r="277" spans="1:3">
      <c r="A277" s="107">
        <v>274</v>
      </c>
      <c r="B277" s="107" t="str">
        <f t="shared" si="4"/>
        <v/>
      </c>
      <c r="C277" s="107"/>
    </row>
    <row r="278" spans="1:3">
      <c r="A278" s="107">
        <v>275</v>
      </c>
      <c r="B278" s="107" t="str">
        <f t="shared" si="4"/>
        <v/>
      </c>
      <c r="C278" s="107"/>
    </row>
    <row r="279" spans="1:3">
      <c r="A279" s="107">
        <v>276</v>
      </c>
      <c r="B279" s="107" t="str">
        <f t="shared" si="4"/>
        <v/>
      </c>
      <c r="C279" s="107"/>
    </row>
    <row r="280" spans="1:3">
      <c r="A280" s="107">
        <v>277</v>
      </c>
      <c r="B280" s="107" t="str">
        <f t="shared" si="4"/>
        <v/>
      </c>
      <c r="C280" s="107"/>
    </row>
    <row r="281" spans="1:3">
      <c r="A281" s="107">
        <v>278</v>
      </c>
      <c r="B281" s="107" t="str">
        <f t="shared" si="4"/>
        <v/>
      </c>
      <c r="C281" s="107"/>
    </row>
    <row r="282" spans="1:3">
      <c r="A282" s="107">
        <v>279</v>
      </c>
      <c r="B282" s="107" t="str">
        <f t="shared" si="4"/>
        <v/>
      </c>
      <c r="C282" s="107"/>
    </row>
    <row r="283" spans="1:3">
      <c r="A283" s="107">
        <v>280</v>
      </c>
      <c r="B283" s="107" t="str">
        <f t="shared" si="4"/>
        <v/>
      </c>
      <c r="C283" s="107"/>
    </row>
    <row r="284" spans="1:3">
      <c r="A284" s="107">
        <v>281</v>
      </c>
      <c r="B284" s="107" t="str">
        <f t="shared" si="4"/>
        <v/>
      </c>
      <c r="C284" s="107"/>
    </row>
    <row r="285" spans="1:3">
      <c r="A285" s="107">
        <v>282</v>
      </c>
      <c r="B285" s="107" t="str">
        <f t="shared" si="4"/>
        <v/>
      </c>
      <c r="C285" s="107"/>
    </row>
    <row r="286" spans="1:3">
      <c r="A286" s="107">
        <v>283</v>
      </c>
      <c r="B286" s="107" t="str">
        <f t="shared" si="4"/>
        <v/>
      </c>
      <c r="C286" s="107"/>
    </row>
    <row r="287" spans="1:3">
      <c r="A287" s="107">
        <v>284</v>
      </c>
      <c r="B287" s="107" t="str">
        <f t="shared" si="4"/>
        <v/>
      </c>
      <c r="C287" s="107"/>
    </row>
    <row r="288" spans="1:3">
      <c r="A288" s="107">
        <v>285</v>
      </c>
      <c r="B288" s="107" t="str">
        <f t="shared" si="4"/>
        <v/>
      </c>
      <c r="C288" s="107"/>
    </row>
    <row r="289" spans="1:3">
      <c r="A289" s="107">
        <v>286</v>
      </c>
      <c r="B289" s="107" t="str">
        <f t="shared" si="4"/>
        <v/>
      </c>
      <c r="C289" s="107"/>
    </row>
    <row r="290" spans="1:3">
      <c r="A290" s="107">
        <v>287</v>
      </c>
      <c r="B290" s="107" t="str">
        <f t="shared" si="4"/>
        <v/>
      </c>
      <c r="C290" s="107"/>
    </row>
    <row r="291" spans="1:3">
      <c r="A291" s="107">
        <v>288</v>
      </c>
      <c r="B291" s="107" t="str">
        <f t="shared" si="4"/>
        <v/>
      </c>
      <c r="C291" s="107"/>
    </row>
    <row r="292" spans="1:3">
      <c r="A292" s="107">
        <v>289</v>
      </c>
      <c r="B292" s="107" t="str">
        <f t="shared" si="4"/>
        <v/>
      </c>
      <c r="C292" s="107"/>
    </row>
    <row r="293" spans="1:3">
      <c r="A293" s="107">
        <v>290</v>
      </c>
      <c r="B293" s="107" t="str">
        <f t="shared" si="4"/>
        <v/>
      </c>
      <c r="C293" s="107"/>
    </row>
    <row r="294" spans="1:3">
      <c r="A294" s="107">
        <v>291</v>
      </c>
      <c r="B294" s="107" t="str">
        <f t="shared" si="4"/>
        <v/>
      </c>
      <c r="C294" s="107"/>
    </row>
    <row r="295" spans="1:3">
      <c r="A295" s="107">
        <v>292</v>
      </c>
      <c r="B295" s="107" t="str">
        <f t="shared" si="4"/>
        <v/>
      </c>
      <c r="C295" s="107"/>
    </row>
    <row r="296" spans="1:3">
      <c r="A296" s="107">
        <v>293</v>
      </c>
      <c r="B296" s="107" t="str">
        <f t="shared" si="4"/>
        <v/>
      </c>
      <c r="C296" s="107"/>
    </row>
    <row r="297" spans="1:3">
      <c r="A297" s="107">
        <v>294</v>
      </c>
      <c r="B297" s="107" t="str">
        <f t="shared" si="4"/>
        <v/>
      </c>
      <c r="C297" s="107"/>
    </row>
    <row r="298" spans="1:3">
      <c r="A298" s="107">
        <v>295</v>
      </c>
      <c r="B298" s="107" t="str">
        <f t="shared" si="4"/>
        <v/>
      </c>
      <c r="C298" s="107"/>
    </row>
    <row r="299" spans="1:3">
      <c r="A299" s="107">
        <v>296</v>
      </c>
      <c r="B299" s="107" t="str">
        <f t="shared" si="4"/>
        <v/>
      </c>
      <c r="C299" s="107"/>
    </row>
    <row r="300" spans="1:3">
      <c r="A300" s="107">
        <v>297</v>
      </c>
      <c r="B300" s="107" t="str">
        <f t="shared" si="4"/>
        <v/>
      </c>
      <c r="C300" s="107"/>
    </row>
    <row r="301" spans="1:3">
      <c r="A301" s="107">
        <v>298</v>
      </c>
      <c r="B301" s="107" t="str">
        <f t="shared" si="4"/>
        <v/>
      </c>
      <c r="C301" s="107"/>
    </row>
    <row r="302" spans="1:3">
      <c r="A302" s="107">
        <v>299</v>
      </c>
      <c r="B302" s="107" t="str">
        <f t="shared" si="4"/>
        <v/>
      </c>
      <c r="C302" s="107"/>
    </row>
    <row r="303" spans="1:3">
      <c r="A303" s="107">
        <v>300</v>
      </c>
      <c r="B303" s="107" t="str">
        <f t="shared" si="4"/>
        <v/>
      </c>
      <c r="C303" s="107"/>
    </row>
    <row r="304" spans="1:3">
      <c r="A304" s="107">
        <v>301</v>
      </c>
      <c r="B304" s="107" t="str">
        <f t="shared" si="4"/>
        <v/>
      </c>
      <c r="C304" s="107"/>
    </row>
    <row r="305" spans="1:3">
      <c r="A305" s="107">
        <v>302</v>
      </c>
      <c r="B305" s="107" t="str">
        <f t="shared" si="4"/>
        <v/>
      </c>
      <c r="C305" s="107"/>
    </row>
    <row r="306" spans="1:3">
      <c r="A306" s="107">
        <v>303</v>
      </c>
      <c r="B306" s="107" t="str">
        <f t="shared" si="4"/>
        <v/>
      </c>
      <c r="C306" s="107"/>
    </row>
    <row r="307" spans="1:3">
      <c r="A307" s="107">
        <v>304</v>
      </c>
      <c r="B307" s="107" t="str">
        <f t="shared" si="4"/>
        <v/>
      </c>
      <c r="C307" s="107"/>
    </row>
    <row r="308" spans="1:3">
      <c r="A308" s="107">
        <v>305</v>
      </c>
      <c r="B308" s="107" t="str">
        <f t="shared" si="4"/>
        <v/>
      </c>
      <c r="C308" s="107"/>
    </row>
    <row r="309" spans="1:3">
      <c r="A309" s="107">
        <v>306</v>
      </c>
      <c r="B309" s="107" t="str">
        <f t="shared" si="4"/>
        <v/>
      </c>
      <c r="C309" s="107"/>
    </row>
    <row r="310" spans="1:3">
      <c r="A310" s="107">
        <v>307</v>
      </c>
      <c r="B310" s="107" t="str">
        <f t="shared" si="4"/>
        <v/>
      </c>
      <c r="C310" s="107"/>
    </row>
    <row r="311" spans="1:3">
      <c r="A311" s="107">
        <v>308</v>
      </c>
      <c r="B311" s="107" t="str">
        <f t="shared" si="4"/>
        <v/>
      </c>
      <c r="C311" s="107"/>
    </row>
    <row r="312" spans="1:3">
      <c r="A312" s="107">
        <v>309</v>
      </c>
      <c r="B312" s="107" t="str">
        <f t="shared" si="4"/>
        <v/>
      </c>
      <c r="C312" s="107"/>
    </row>
    <row r="313" spans="1:3">
      <c r="A313" s="107">
        <v>310</v>
      </c>
      <c r="B313" s="107" t="str">
        <f t="shared" si="4"/>
        <v/>
      </c>
      <c r="C313" s="107"/>
    </row>
    <row r="314" spans="1:3">
      <c r="A314" s="107">
        <v>311</v>
      </c>
      <c r="B314" s="107" t="str">
        <f t="shared" si="4"/>
        <v/>
      </c>
      <c r="C314" s="107"/>
    </row>
    <row r="315" spans="1:3">
      <c r="A315" s="107">
        <v>312</v>
      </c>
      <c r="B315" s="107" t="str">
        <f t="shared" si="4"/>
        <v/>
      </c>
      <c r="C315" s="107"/>
    </row>
    <row r="316" spans="1:3">
      <c r="A316" s="107">
        <v>313</v>
      </c>
      <c r="B316" s="107" t="str">
        <f t="shared" si="4"/>
        <v/>
      </c>
      <c r="C316" s="107"/>
    </row>
    <row r="317" spans="1:3">
      <c r="A317" s="107">
        <v>314</v>
      </c>
      <c r="B317" s="107" t="str">
        <f t="shared" si="4"/>
        <v/>
      </c>
      <c r="C317" s="107"/>
    </row>
    <row r="318" spans="1:3">
      <c r="A318" s="107">
        <v>315</v>
      </c>
      <c r="B318" s="107" t="str">
        <f t="shared" si="4"/>
        <v/>
      </c>
      <c r="C318" s="107"/>
    </row>
    <row r="319" spans="1:3">
      <c r="A319" s="107">
        <v>316</v>
      </c>
      <c r="B319" s="107" t="str">
        <f t="shared" si="4"/>
        <v/>
      </c>
      <c r="C319" s="107"/>
    </row>
    <row r="320" spans="1:3">
      <c r="A320" s="107">
        <v>317</v>
      </c>
      <c r="B320" s="107" t="str">
        <f t="shared" si="4"/>
        <v/>
      </c>
      <c r="C320" s="107"/>
    </row>
    <row r="321" spans="1:3">
      <c r="A321" s="107">
        <v>318</v>
      </c>
      <c r="B321" s="107" t="str">
        <f t="shared" si="4"/>
        <v/>
      </c>
      <c r="C321" s="107"/>
    </row>
    <row r="322" spans="1:3">
      <c r="A322" s="107">
        <v>319</v>
      </c>
      <c r="B322" s="107" t="str">
        <f t="shared" si="4"/>
        <v/>
      </c>
      <c r="C322" s="107"/>
    </row>
    <row r="323" spans="1:3">
      <c r="A323" s="107">
        <v>320</v>
      </c>
      <c r="B323" s="107" t="str">
        <f t="shared" si="4"/>
        <v/>
      </c>
      <c r="C323" s="107"/>
    </row>
    <row r="324" spans="1:3">
      <c r="A324" s="107">
        <v>321</v>
      </c>
      <c r="B324" s="107" t="str">
        <f t="shared" si="4"/>
        <v/>
      </c>
      <c r="C324" s="107"/>
    </row>
    <row r="325" spans="1:3">
      <c r="A325" s="107">
        <v>322</v>
      </c>
      <c r="B325" s="107" t="str">
        <f t="shared" ref="B325:B349" si="5">RIGHT(C325,4)</f>
        <v/>
      </c>
      <c r="C325" s="107"/>
    </row>
    <row r="326" spans="1:3">
      <c r="A326" s="107">
        <v>323</v>
      </c>
      <c r="B326" s="107" t="str">
        <f t="shared" si="5"/>
        <v/>
      </c>
      <c r="C326" s="107"/>
    </row>
    <row r="327" spans="1:3">
      <c r="A327" s="107">
        <v>324</v>
      </c>
      <c r="B327" s="107" t="str">
        <f t="shared" si="5"/>
        <v/>
      </c>
      <c r="C327" s="107"/>
    </row>
    <row r="328" spans="1:3">
      <c r="A328" s="107">
        <v>325</v>
      </c>
      <c r="B328" s="107" t="str">
        <f t="shared" si="5"/>
        <v/>
      </c>
      <c r="C328" s="107"/>
    </row>
    <row r="329" spans="1:3">
      <c r="A329" s="107">
        <v>326</v>
      </c>
      <c r="B329" s="107" t="str">
        <f t="shared" si="5"/>
        <v/>
      </c>
      <c r="C329" s="107"/>
    </row>
    <row r="330" spans="1:3">
      <c r="A330" s="107">
        <v>327</v>
      </c>
      <c r="B330" s="107" t="str">
        <f t="shared" si="5"/>
        <v/>
      </c>
      <c r="C330" s="107"/>
    </row>
    <row r="331" spans="1:3">
      <c r="A331" s="107">
        <v>328</v>
      </c>
      <c r="B331" s="107" t="str">
        <f t="shared" si="5"/>
        <v/>
      </c>
      <c r="C331" s="107"/>
    </row>
    <row r="332" spans="1:3">
      <c r="A332" s="107">
        <v>329</v>
      </c>
      <c r="B332" s="107" t="str">
        <f t="shared" si="5"/>
        <v/>
      </c>
      <c r="C332" s="107"/>
    </row>
    <row r="333" spans="1:3">
      <c r="A333" s="107">
        <v>330</v>
      </c>
      <c r="B333" s="107" t="str">
        <f t="shared" si="5"/>
        <v/>
      </c>
      <c r="C333" s="107"/>
    </row>
    <row r="334" spans="1:3">
      <c r="A334" s="107">
        <v>331</v>
      </c>
      <c r="B334" s="107" t="str">
        <f t="shared" si="5"/>
        <v/>
      </c>
      <c r="C334" s="107"/>
    </row>
    <row r="335" spans="1:3">
      <c r="A335" s="107">
        <v>332</v>
      </c>
      <c r="B335" s="107" t="str">
        <f t="shared" si="5"/>
        <v/>
      </c>
      <c r="C335" s="107"/>
    </row>
    <row r="336" spans="1:3">
      <c r="A336" s="107">
        <v>333</v>
      </c>
      <c r="B336" s="107" t="str">
        <f t="shared" si="5"/>
        <v/>
      </c>
      <c r="C336" s="107"/>
    </row>
    <row r="337" spans="1:3">
      <c r="A337" s="107">
        <v>334</v>
      </c>
      <c r="B337" s="107" t="str">
        <f t="shared" si="5"/>
        <v/>
      </c>
      <c r="C337" s="107"/>
    </row>
    <row r="338" spans="1:3">
      <c r="A338" s="107">
        <v>335</v>
      </c>
      <c r="B338" s="107" t="str">
        <f t="shared" si="5"/>
        <v/>
      </c>
      <c r="C338" s="107"/>
    </row>
    <row r="339" spans="1:3">
      <c r="A339" s="107">
        <v>336</v>
      </c>
      <c r="B339" s="107" t="str">
        <f t="shared" si="5"/>
        <v/>
      </c>
      <c r="C339" s="107"/>
    </row>
    <row r="340" spans="1:3">
      <c r="A340" s="107">
        <v>337</v>
      </c>
      <c r="B340" s="107" t="str">
        <f t="shared" si="5"/>
        <v/>
      </c>
      <c r="C340" s="107"/>
    </row>
    <row r="341" spans="1:3">
      <c r="A341" s="107">
        <v>338</v>
      </c>
      <c r="B341" s="107" t="str">
        <f t="shared" si="5"/>
        <v/>
      </c>
      <c r="C341" s="107"/>
    </row>
    <row r="342" spans="1:3">
      <c r="A342" s="107">
        <v>339</v>
      </c>
      <c r="B342" s="107" t="str">
        <f t="shared" si="5"/>
        <v/>
      </c>
      <c r="C342" s="107"/>
    </row>
    <row r="343" spans="1:3">
      <c r="A343" s="107">
        <v>340</v>
      </c>
      <c r="B343" s="107" t="str">
        <f t="shared" si="5"/>
        <v/>
      </c>
      <c r="C343" s="107"/>
    </row>
    <row r="344" spans="1:3">
      <c r="A344" s="107">
        <v>341</v>
      </c>
      <c r="B344" s="107" t="str">
        <f t="shared" si="5"/>
        <v/>
      </c>
      <c r="C344" s="107"/>
    </row>
    <row r="345" spans="1:3">
      <c r="A345" s="107">
        <v>342</v>
      </c>
      <c r="B345" s="107" t="str">
        <f t="shared" si="5"/>
        <v/>
      </c>
      <c r="C345" s="107"/>
    </row>
    <row r="346" spans="1:3">
      <c r="A346" s="107">
        <v>343</v>
      </c>
      <c r="B346" s="107" t="str">
        <f t="shared" si="5"/>
        <v/>
      </c>
      <c r="C346" s="107"/>
    </row>
    <row r="347" spans="1:3">
      <c r="A347" s="107">
        <v>344</v>
      </c>
      <c r="B347" s="107" t="str">
        <f t="shared" si="5"/>
        <v/>
      </c>
      <c r="C347" s="107"/>
    </row>
    <row r="348" spans="1:3">
      <c r="A348" s="107">
        <v>345</v>
      </c>
      <c r="B348" s="107" t="str">
        <f t="shared" si="5"/>
        <v/>
      </c>
      <c r="C348" s="107"/>
    </row>
    <row r="349" spans="1:3">
      <c r="A349" s="107">
        <v>346</v>
      </c>
      <c r="B349" s="107" t="str">
        <f t="shared" si="5"/>
        <v/>
      </c>
      <c r="C349" s="107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P613"/>
  <sheetViews>
    <sheetView tabSelected="1" zoomScale="70" zoomScaleNormal="70" workbookViewId="0">
      <pane xSplit="3" ySplit="5" topLeftCell="M6" activePane="bottomRight" state="frozen"/>
      <selection pane="topRight" activeCell="D1" sqref="D1"/>
      <selection pane="bottomLeft" activeCell="A6" sqref="A6"/>
      <selection pane="bottomRight" activeCell="AO6" sqref="AO6"/>
    </sheetView>
  </sheetViews>
  <sheetFormatPr defaultColWidth="9" defaultRowHeight="13.5"/>
  <cols>
    <col min="1" max="1" width="12.125" style="156" customWidth="1"/>
    <col min="2" max="2" width="13.25" style="156" customWidth="1"/>
    <col min="3" max="3" width="11" style="156" customWidth="1"/>
    <col min="4" max="4" width="6.25" style="156" customWidth="1"/>
    <col min="5" max="5" width="5.25" style="156" customWidth="1"/>
    <col min="6" max="6" width="30.75" style="156" customWidth="1"/>
    <col min="7" max="7" width="38.25" style="156" hidden="1" customWidth="1"/>
    <col min="8" max="8" width="32.75" style="156" customWidth="1"/>
    <col min="9" max="9" width="58.875" style="156" hidden="1" customWidth="1"/>
    <col min="10" max="10" width="38.875" style="156" customWidth="1"/>
    <col min="11" max="11" width="51.25" style="156" hidden="1" customWidth="1"/>
    <col min="12" max="12" width="20.25" style="156" hidden="1" customWidth="1"/>
    <col min="13" max="13" width="11.25" style="156" customWidth="1"/>
    <col min="14" max="14" width="7.625" style="156" hidden="1" customWidth="1"/>
    <col min="15" max="15" width="9.5" style="175" customWidth="1"/>
    <col min="16" max="16" width="14.125" style="198" hidden="1" customWidth="1"/>
    <col min="17" max="17" width="8.25" style="156" bestFit="1" customWidth="1"/>
    <col min="18" max="18" width="9.125" style="156" hidden="1" customWidth="1"/>
    <col min="19" max="19" width="19.125" style="156" hidden="1" customWidth="1"/>
    <col min="20" max="20" width="17.875" style="156" hidden="1" customWidth="1"/>
    <col min="21" max="21" width="21.75" style="156" hidden="1" customWidth="1"/>
    <col min="22" max="22" width="10.875" style="198" hidden="1" customWidth="1"/>
    <col min="23" max="23" width="18.875" style="198" hidden="1" customWidth="1"/>
    <col min="24" max="24" width="20.875" style="156" hidden="1" customWidth="1"/>
    <col min="25" max="25" width="10.875" style="198" hidden="1" customWidth="1"/>
    <col min="26" max="26" width="10" style="197" hidden="1" customWidth="1"/>
    <col min="27" max="28" width="29.75" style="156" hidden="1" customWidth="1"/>
    <col min="29" max="29" width="9.125" style="198" hidden="1" customWidth="1"/>
    <col min="30" max="30" width="13" style="198" hidden="1" customWidth="1"/>
    <col min="31" max="31" width="21.875" style="198" hidden="1" customWidth="1"/>
    <col min="32" max="32" width="10.625" style="198" hidden="1" customWidth="1"/>
    <col min="33" max="33" width="12.5" style="198" hidden="1" customWidth="1"/>
    <col min="34" max="34" width="25.25" style="318" hidden="1" customWidth="1"/>
    <col min="35" max="35" width="10" style="198" hidden="1" customWidth="1"/>
    <col min="36" max="36" width="12.5" style="198" hidden="1" customWidth="1"/>
    <col min="37" max="37" width="11.625" style="156" hidden="1" customWidth="1"/>
    <col min="38" max="38" width="10" style="156" hidden="1" customWidth="1"/>
    <col min="39" max="39" width="26.125" style="156" customWidth="1"/>
    <col min="40" max="40" width="25.125" style="479" customWidth="1"/>
    <col min="41" max="41" width="142.375" style="156" customWidth="1"/>
    <col min="42" max="42" width="66.25" style="156" customWidth="1"/>
    <col min="43" max="16384" width="9" style="156"/>
  </cols>
  <sheetData>
    <row r="1" spans="1:42" s="1" customFormat="1">
      <c r="A1" s="525" t="s">
        <v>9687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  <c r="AI1" s="525"/>
      <c r="AJ1" s="525"/>
      <c r="AK1" s="525"/>
      <c r="AL1" s="525"/>
      <c r="AM1" s="468"/>
      <c r="AN1" s="475"/>
    </row>
    <row r="2" spans="1:42" s="1" customForma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N2" s="475"/>
    </row>
    <row r="3" spans="1:42" s="155" customFormat="1" ht="20.25" customHeight="1">
      <c r="A3" s="537" t="s">
        <v>2460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181"/>
      <c r="R3" s="181"/>
      <c r="S3" s="181"/>
      <c r="T3" s="181"/>
      <c r="U3" s="181"/>
      <c r="V3" s="532" t="s">
        <v>7621</v>
      </c>
      <c r="W3" s="533"/>
      <c r="X3" s="533"/>
      <c r="Y3" s="533"/>
      <c r="Z3" s="533"/>
      <c r="AA3" s="534" t="s">
        <v>7622</v>
      </c>
      <c r="AB3" s="535"/>
      <c r="AC3" s="535"/>
      <c r="AD3" s="535"/>
      <c r="AE3" s="536"/>
      <c r="AF3" s="262"/>
      <c r="AG3" s="540" t="s">
        <v>7623</v>
      </c>
      <c r="AH3" s="541"/>
      <c r="AI3" s="541"/>
      <c r="AJ3" s="541"/>
      <c r="AK3" s="541"/>
      <c r="AL3" s="542"/>
      <c r="AN3" s="476" t="s">
        <v>10398</v>
      </c>
    </row>
    <row r="4" spans="1:42" s="155" customFormat="1" ht="20.25" customHeight="1">
      <c r="A4" s="527" t="s">
        <v>7607</v>
      </c>
      <c r="B4" s="528"/>
      <c r="C4" s="528"/>
      <c r="D4" s="529"/>
      <c r="E4" s="537" t="s">
        <v>7646</v>
      </c>
      <c r="F4" s="538"/>
      <c r="G4" s="538"/>
      <c r="H4" s="538"/>
      <c r="I4" s="538"/>
      <c r="J4" s="538"/>
      <c r="K4" s="538"/>
      <c r="L4" s="539"/>
      <c r="M4" s="530" t="s">
        <v>7619</v>
      </c>
      <c r="N4" s="531"/>
      <c r="O4" s="531"/>
      <c r="P4" s="531"/>
      <c r="Q4" s="543" t="s">
        <v>7624</v>
      </c>
      <c r="R4" s="544"/>
      <c r="S4" s="544"/>
      <c r="T4" s="545"/>
      <c r="U4" s="182"/>
      <c r="V4" s="183" t="s">
        <v>7625</v>
      </c>
      <c r="W4" s="546" t="s">
        <v>7626</v>
      </c>
      <c r="X4" s="546"/>
      <c r="Y4" s="546"/>
      <c r="Z4" s="546"/>
      <c r="AA4" s="185" t="s">
        <v>7607</v>
      </c>
      <c r="AB4" s="547" t="s">
        <v>7627</v>
      </c>
      <c r="AC4" s="548"/>
      <c r="AD4" s="548"/>
      <c r="AE4" s="548"/>
      <c r="AF4" s="549"/>
      <c r="AG4" s="550" t="s">
        <v>7628</v>
      </c>
      <c r="AH4" s="551"/>
      <c r="AI4" s="551"/>
      <c r="AJ4" s="552" t="s">
        <v>7629</v>
      </c>
      <c r="AK4" s="553"/>
      <c r="AL4" s="553"/>
      <c r="AN4" s="477"/>
    </row>
    <row r="5" spans="1:42" s="155" customFormat="1" ht="69.599999999999994" customHeight="1">
      <c r="A5" s="178" t="s">
        <v>7608</v>
      </c>
      <c r="B5" s="179" t="s">
        <v>7609</v>
      </c>
      <c r="C5" s="179" t="s">
        <v>7610</v>
      </c>
      <c r="D5" s="179" t="s">
        <v>7611</v>
      </c>
      <c r="E5" s="180" t="s">
        <v>7612</v>
      </c>
      <c r="F5" s="440" t="s">
        <v>7613</v>
      </c>
      <c r="G5" s="440" t="s">
        <v>7614</v>
      </c>
      <c r="H5" s="441" t="s">
        <v>7615</v>
      </c>
      <c r="I5" s="441" t="s">
        <v>7616</v>
      </c>
      <c r="J5" s="441" t="s">
        <v>7617</v>
      </c>
      <c r="K5" s="442"/>
      <c r="L5" s="130" t="s">
        <v>7618</v>
      </c>
      <c r="M5" s="130" t="s">
        <v>1167</v>
      </c>
      <c r="N5" s="130" t="s">
        <v>7620</v>
      </c>
      <c r="O5" s="130" t="s">
        <v>10396</v>
      </c>
      <c r="P5" s="130" t="s">
        <v>2461</v>
      </c>
      <c r="Q5" s="469" t="s">
        <v>10397</v>
      </c>
      <c r="R5" s="186" t="s">
        <v>7630</v>
      </c>
      <c r="S5" s="186" t="s">
        <v>7631</v>
      </c>
      <c r="T5" s="186" t="s">
        <v>7615</v>
      </c>
      <c r="U5" s="186" t="s">
        <v>7632</v>
      </c>
      <c r="V5" s="183" t="s">
        <v>7633</v>
      </c>
      <c r="W5" s="184" t="s">
        <v>7634</v>
      </c>
      <c r="X5" s="187" t="s">
        <v>7635</v>
      </c>
      <c r="Y5" s="184" t="s">
        <v>7636</v>
      </c>
      <c r="Z5" s="195" t="s">
        <v>7637</v>
      </c>
      <c r="AA5" s="185" t="s">
        <v>7633</v>
      </c>
      <c r="AB5" s="188" t="s">
        <v>7638</v>
      </c>
      <c r="AC5" s="189" t="s">
        <v>7639</v>
      </c>
      <c r="AD5" s="189" t="s">
        <v>7640</v>
      </c>
      <c r="AE5" s="190" t="s">
        <v>7641</v>
      </c>
      <c r="AF5" s="190" t="s">
        <v>7642</v>
      </c>
      <c r="AG5" s="138" t="s">
        <v>7643</v>
      </c>
      <c r="AH5" s="316" t="s">
        <v>7644</v>
      </c>
      <c r="AI5" s="138" t="s">
        <v>7645</v>
      </c>
      <c r="AJ5" s="207" t="s">
        <v>7643</v>
      </c>
      <c r="AK5" s="207" t="s">
        <v>7644</v>
      </c>
      <c r="AL5" s="207" t="s">
        <v>7645</v>
      </c>
      <c r="AM5" s="155" t="s">
        <v>10717</v>
      </c>
      <c r="AN5" s="478" t="s">
        <v>10723</v>
      </c>
      <c r="AO5" s="155" t="s">
        <v>10724</v>
      </c>
      <c r="AP5" s="155" t="s">
        <v>10399</v>
      </c>
    </row>
    <row r="6" spans="1:42" s="1" customFormat="1">
      <c r="A6" s="128" t="s">
        <v>1215</v>
      </c>
      <c r="B6" s="128" t="s">
        <v>1701</v>
      </c>
      <c r="C6" s="128" t="s">
        <v>467</v>
      </c>
      <c r="D6" s="128" t="s">
        <v>1724</v>
      </c>
      <c r="E6" s="128" t="s">
        <v>1688</v>
      </c>
      <c r="F6" s="128" t="s">
        <v>1288</v>
      </c>
      <c r="G6" s="128" t="s">
        <v>1289</v>
      </c>
      <c r="H6" s="128" t="s">
        <v>3273</v>
      </c>
      <c r="I6" s="128" t="s">
        <v>1725</v>
      </c>
      <c r="J6" s="128" t="s">
        <v>10718</v>
      </c>
      <c r="K6" s="128" t="s">
        <v>6855</v>
      </c>
      <c r="L6" s="128" t="s">
        <v>4638</v>
      </c>
      <c r="M6" s="128" t="s">
        <v>6856</v>
      </c>
      <c r="N6" s="129" t="s">
        <v>7799</v>
      </c>
      <c r="O6" s="471" t="s">
        <v>8210</v>
      </c>
      <c r="P6" s="443">
        <v>2.50030517578125</v>
      </c>
      <c r="Q6" s="470" t="str">
        <f>VLOOKUP($O6,'스토리지_LUN(TO-BE)'!$B$2:$G$347,4,FALSE)</f>
        <v>00:4c</v>
      </c>
      <c r="R6" s="103"/>
      <c r="S6" s="110"/>
      <c r="T6" s="103"/>
      <c r="U6" s="103"/>
      <c r="V6" s="110" t="str">
        <f>VLOOKUP($N6,OS_Disk!$A$2:$F$573,2,FALSE)</f>
        <v>pkbtsdbr1</v>
      </c>
      <c r="W6" s="110" t="str">
        <f>VLOOKUP($N6,OS_Disk!$A$2:$F$573,3,FALSE)</f>
        <v>hitachi_vsp0_004c</v>
      </c>
      <c r="X6" s="133"/>
      <c r="Y6" s="110" t="str">
        <f>VLOOKUP($N6,OS_Disk!$A$2:$F$573,4,FALSE)</f>
        <v>sdc</v>
      </c>
      <c r="Z6" s="196">
        <f>VLOOKUP($N6,OS_Disk!$A$2:$F$573,6,FALSE)</f>
        <v>25.00030517578125</v>
      </c>
      <c r="AA6" s="110" t="str">
        <f>VLOOKUP($O6,Veritas_LUN!$D$3:$J$487,2,FALSE)</f>
        <v>pkbtsdbr1</v>
      </c>
      <c r="AB6" s="110" t="str">
        <f>VLOOKUP($O6,Veritas_LUN!$D$3:$J$487,3,FALSE)</f>
        <v>vg_ts1fs01</v>
      </c>
      <c r="AC6" s="110">
        <f>VLOOKUP($O6,Veritas_LUN!$D$3:$J$487,4,FALSE)</f>
        <v>1</v>
      </c>
      <c r="AD6" s="110">
        <f>VLOOKUP($O6,Veritas_LUN!$D$3:$J$487,5,FALSE)</f>
        <v>25</v>
      </c>
      <c r="AE6" s="110" t="str">
        <f>VLOOKUP($O6,Veritas_LUN!$D$3:$J$487,7,FALSE)</f>
        <v>vg_ts1fs01</v>
      </c>
      <c r="AF6" s="110" t="str">
        <f>VLOOKUP($O6,Veritas_LUN!$D$3:$K$487,8,FALSE)</f>
        <v>00:4c</v>
      </c>
      <c r="AG6" s="194" t="s">
        <v>7434</v>
      </c>
      <c r="AH6" s="279" t="str">
        <f>VLOOKUP(AG6,'스토리지_LUN(AS-IS)'!$B$4:$G$541,4,FALSE)</f>
        <v>vg_ts1fs01</v>
      </c>
      <c r="AI6" s="110">
        <f>VLOOKUP(AG6,'스토리지_LUN(AS-IS)'!$B$4:$G$541,6,FALSE)</f>
        <v>25</v>
      </c>
      <c r="AJ6" s="110" t="str">
        <f>VLOOKUP($AG6,'스토리지_LUN(TO-BE)'!$B$2:$G$347,4,FALSE)</f>
        <v>00:4c</v>
      </c>
      <c r="AK6" s="103"/>
      <c r="AL6" s="103"/>
      <c r="AM6" s="1" t="str">
        <f t="shared" ref="AM6:AM69" si="0">VLOOKUP(F6,$F$580:$AM$608,34,FALSE)</f>
        <v>NB-DR-RDMP-0FAE-PKBTSDBR</v>
      </c>
      <c r="AN6" s="475" t="str">
        <f>VLOOKUP(SUBSTITUTE(Q6,":",""),'naa정보-입력'!B4:C349,2,FALSE)</f>
        <v>naa.60060e8016622100000162210000004c</v>
      </c>
      <c r="AO6" s="1" t="str">
        <f>_xlfn.CONCAT($AN$3,AN6," ","/vmfs/volumes/",AM6,"/",H6)</f>
        <v>vmkfstools -z /vmfs/devices/disks/naa.60060e8016622100000162210000004c /vmfs/volumes/NB-DR-RDMP-0FAE-PKBTSDBR/pkbtsdbr1/pkbtsdbr1.vmdk</v>
      </c>
      <c r="AP6" s="1" t="s">
        <v>10401</v>
      </c>
    </row>
    <row r="7" spans="1:42" s="1" customFormat="1">
      <c r="A7" s="128" t="s">
        <v>1215</v>
      </c>
      <c r="B7" s="128" t="s">
        <v>1701</v>
      </c>
      <c r="C7" s="128" t="s">
        <v>467</v>
      </c>
      <c r="D7" s="128" t="s">
        <v>1724</v>
      </c>
      <c r="E7" s="128" t="s">
        <v>1704</v>
      </c>
      <c r="F7" s="128" t="s">
        <v>1288</v>
      </c>
      <c r="G7" s="128" t="s">
        <v>1289</v>
      </c>
      <c r="H7" s="128" t="s">
        <v>3274</v>
      </c>
      <c r="I7" s="128" t="s">
        <v>1726</v>
      </c>
      <c r="J7" s="128" t="s">
        <v>5040</v>
      </c>
      <c r="K7" s="128" t="s">
        <v>10268</v>
      </c>
      <c r="L7" s="128" t="s">
        <v>4635</v>
      </c>
      <c r="M7" s="128" t="s">
        <v>6856</v>
      </c>
      <c r="N7" s="129" t="s">
        <v>7800</v>
      </c>
      <c r="O7" s="471" t="s">
        <v>8211</v>
      </c>
      <c r="P7" s="443">
        <v>50</v>
      </c>
      <c r="Q7" s="470" t="str">
        <f>VLOOKUP($O7,'스토리지_LUN(TO-BE)'!$B$2:$G$347,4,FALSE)</f>
        <v>05:4c</v>
      </c>
      <c r="R7" s="103"/>
      <c r="S7" s="110"/>
      <c r="T7" s="103"/>
      <c r="U7" s="103"/>
      <c r="V7" s="110" t="str">
        <f>VLOOKUP($N7,OS_Disk!$A$2:$F$573,2,FALSE)</f>
        <v>pkbtsdbr1</v>
      </c>
      <c r="W7" s="110" t="str">
        <f>VLOOKUP($N7,OS_Disk!$A$2:$F$573,3,FALSE)</f>
        <v>hitachi_vsp0_104c</v>
      </c>
      <c r="X7" s="133"/>
      <c r="Y7" s="110" t="str">
        <f>VLOOKUP($N7,OS_Disk!$A$2:$F$573,4,FALSE)</f>
        <v>sdd</v>
      </c>
      <c r="Z7" s="196">
        <f>VLOOKUP($N7,OS_Disk!$A$2:$F$573,6,FALSE)</f>
        <v>2.50030517578125</v>
      </c>
      <c r="AA7" s="110" t="str">
        <f>VLOOKUP($O7,Veritas_LUN!$D$3:$J$487,2,FALSE)</f>
        <v>pkbtsdbr1</v>
      </c>
      <c r="AB7" s="110" t="str">
        <f>VLOOKUP($O7,Veritas_LUN!$D$3:$J$487,3,FALSE)</f>
        <v>vvr_vg_ts1fs01</v>
      </c>
      <c r="AC7" s="110">
        <f>VLOOKUP($O7,Veritas_LUN!$D$3:$J$487,4,FALSE)</f>
        <v>1</v>
      </c>
      <c r="AD7" s="110">
        <f>VLOOKUP($O7,Veritas_LUN!$D$3:$J$487,5,FALSE)</f>
        <v>2.5</v>
      </c>
      <c r="AE7" s="110" t="str">
        <f>VLOOKUP($O7,Veritas_LUN!$D$3:$J$487,7,FALSE)</f>
        <v>VVR-vg_ts1fs01</v>
      </c>
      <c r="AF7" s="110" t="str">
        <f>VLOOKUP($O7,Veritas_LUN!$D$3:$K$487,8,FALSE)</f>
        <v>10:4c</v>
      </c>
      <c r="AG7" s="194" t="s">
        <v>7435</v>
      </c>
      <c r="AH7" s="279" t="str">
        <f>VLOOKUP(AG7,'스토리지_LUN(AS-IS)'!$B$4:$G$541,4,FALSE)</f>
        <v>VVR-vg_ts1fs01</v>
      </c>
      <c r="AI7" s="110">
        <f>VLOOKUP(AG7,'스토리지_LUN(AS-IS)'!$B$4:$G$541,6,FALSE)</f>
        <v>2.5</v>
      </c>
      <c r="AJ7" s="110" t="str">
        <f>VLOOKUP($AG7,'스토리지_LUN(TO-BE)'!$B$2:$G$347,4,FALSE)</f>
        <v>05:4c</v>
      </c>
      <c r="AK7" s="103"/>
      <c r="AL7" s="103"/>
      <c r="AM7" s="1" t="str">
        <f t="shared" si="0"/>
        <v>NB-DR-RDMP-0FAE-PKBTSDBR</v>
      </c>
      <c r="AN7" s="475" t="e">
        <f>VLOOKUP(SUBSTITUTE(Q7,":",""),'naa정보-입력'!B5:C350,2,FALSE)</f>
        <v>#N/A</v>
      </c>
      <c r="AO7" s="1" t="e">
        <f t="shared" ref="AO7:AO70" si="1">_xlfn.CONCAT($AN$3,AN7," ","/vmfs/volumes/",AM7,"/",H7)</f>
        <v>#N/A</v>
      </c>
      <c r="AP7" s="1" t="s">
        <v>10402</v>
      </c>
    </row>
    <row r="8" spans="1:42" s="1" customFormat="1">
      <c r="A8" s="128" t="s">
        <v>1215</v>
      </c>
      <c r="B8" s="128" t="s">
        <v>1701</v>
      </c>
      <c r="C8" s="128" t="s">
        <v>467</v>
      </c>
      <c r="D8" s="128" t="s">
        <v>1724</v>
      </c>
      <c r="E8" s="128" t="s">
        <v>1693</v>
      </c>
      <c r="F8" s="128" t="s">
        <v>1288</v>
      </c>
      <c r="G8" s="128" t="s">
        <v>1289</v>
      </c>
      <c r="H8" s="128" t="s">
        <v>3275</v>
      </c>
      <c r="I8" s="128" t="s">
        <v>1727</v>
      </c>
      <c r="J8" s="128" t="s">
        <v>5036</v>
      </c>
      <c r="K8" s="128" t="s">
        <v>6857</v>
      </c>
      <c r="L8" s="128" t="s">
        <v>2520</v>
      </c>
      <c r="M8" s="128" t="s">
        <v>6856</v>
      </c>
      <c r="N8" s="129" t="s">
        <v>7801</v>
      </c>
      <c r="O8" s="471" t="s">
        <v>8212</v>
      </c>
      <c r="P8" s="443">
        <v>20.0006103515625</v>
      </c>
      <c r="Q8" s="470" t="str">
        <f>VLOOKUP($O8,'스토리지_LUN(TO-BE)'!$B$2:$G$347,4,FALSE)</f>
        <v>00:4e</v>
      </c>
      <c r="R8" s="103"/>
      <c r="S8" s="110"/>
      <c r="T8" s="103"/>
      <c r="U8" s="103"/>
      <c r="V8" s="110" t="str">
        <f>VLOOKUP($N8,OS_Disk!$A$2:$F$573,2,FALSE)</f>
        <v>pkbtsdbr1</v>
      </c>
      <c r="W8" s="110" t="str">
        <f>VLOOKUP($N8,OS_Disk!$A$2:$F$573,3,FALSE)</f>
        <v>hitachi_vsp0_004e</v>
      </c>
      <c r="X8" s="133"/>
      <c r="Y8" s="110" t="str">
        <f>VLOOKUP($N8,OS_Disk!$A$2:$F$573,4,FALSE)</f>
        <v>sdi</v>
      </c>
      <c r="Z8" s="196">
        <f>VLOOKUP($N8,OS_Disk!$A$2:$F$573,6,FALSE)</f>
        <v>210</v>
      </c>
      <c r="AA8" s="110" t="str">
        <f>VLOOKUP($O8,Veritas_LUN!$D$3:$J$487,2,FALSE)</f>
        <v>pkbtsdbr1/pkbtsdbr2</v>
      </c>
      <c r="AB8" s="110" t="str">
        <f>VLOOKUP($O8,Veritas_LUN!$D$3:$J$487,3,FALSE)</f>
        <v>vg_tscfs01</v>
      </c>
      <c r="AC8" s="110">
        <f>VLOOKUP($O8,Veritas_LUN!$D$3:$J$487,4,FALSE)</f>
        <v>1</v>
      </c>
      <c r="AD8" s="110">
        <f>VLOOKUP($O8,Veritas_LUN!$D$3:$J$487,5,FALSE)</f>
        <v>210</v>
      </c>
      <c r="AE8" s="110" t="str">
        <f>VLOOKUP($O8,Veritas_LUN!$D$3:$J$487,7,FALSE)</f>
        <v>vg_tscfs01</v>
      </c>
      <c r="AF8" s="110" t="str">
        <f>VLOOKUP($O8,Veritas_LUN!$D$3:$K$487,8,FALSE)</f>
        <v>00:4e</v>
      </c>
      <c r="AG8" s="194" t="s">
        <v>7436</v>
      </c>
      <c r="AH8" s="279" t="str">
        <f>VLOOKUP(AG8,'스토리지_LUN(AS-IS)'!$B$4:$G$541,4,FALSE)</f>
        <v>vg_tscfs01</v>
      </c>
      <c r="AI8" s="110">
        <f>VLOOKUP(AG8,'스토리지_LUN(AS-IS)'!$B$4:$G$541,6,FALSE)</f>
        <v>210</v>
      </c>
      <c r="AJ8" s="110" t="str">
        <f>VLOOKUP($AG8,'스토리지_LUN(TO-BE)'!$B$2:$G$347,4,FALSE)</f>
        <v>00:4e</v>
      </c>
      <c r="AK8" s="103"/>
      <c r="AL8" s="103"/>
      <c r="AM8" s="1" t="str">
        <f t="shared" si="0"/>
        <v>NB-DR-RDMP-0FAE-PKBTSDBR</v>
      </c>
      <c r="AN8" s="475" t="e">
        <f>VLOOKUP(SUBSTITUTE(Q8,":",""),'naa정보-입력'!B6:C351,2,FALSE)</f>
        <v>#N/A</v>
      </c>
      <c r="AO8" s="1" t="e">
        <f t="shared" si="1"/>
        <v>#N/A</v>
      </c>
      <c r="AP8" s="1" t="s">
        <v>10403</v>
      </c>
    </row>
    <row r="9" spans="1:42" s="1" customFormat="1">
      <c r="A9" s="128" t="s">
        <v>1215</v>
      </c>
      <c r="B9" s="128" t="s">
        <v>1701</v>
      </c>
      <c r="C9" s="128" t="s">
        <v>467</v>
      </c>
      <c r="D9" s="128" t="s">
        <v>1724</v>
      </c>
      <c r="E9" s="128" t="s">
        <v>1697</v>
      </c>
      <c r="F9" s="128" t="s">
        <v>1288</v>
      </c>
      <c r="G9" s="128" t="s">
        <v>1289</v>
      </c>
      <c r="H9" s="128" t="s">
        <v>3276</v>
      </c>
      <c r="I9" s="128" t="s">
        <v>1728</v>
      </c>
      <c r="J9" s="128" t="s">
        <v>5033</v>
      </c>
      <c r="K9" s="128" t="s">
        <v>6858</v>
      </c>
      <c r="L9" s="128" t="s">
        <v>4498</v>
      </c>
      <c r="M9" s="128" t="s">
        <v>6856</v>
      </c>
      <c r="N9" s="129" t="s">
        <v>7802</v>
      </c>
      <c r="O9" s="471" t="s">
        <v>8213</v>
      </c>
      <c r="P9" s="443">
        <v>35.0006103515625</v>
      </c>
      <c r="Q9" s="470" t="str">
        <f>VLOOKUP($O9,'스토리지_LUN(TO-BE)'!$B$2:$G$347,4,FALSE)</f>
        <v>01:04</v>
      </c>
      <c r="R9" s="103"/>
      <c r="S9" s="110"/>
      <c r="T9" s="103"/>
      <c r="U9" s="103"/>
      <c r="V9" s="110" t="str">
        <f>VLOOKUP($N9,OS_Disk!$A$2:$F$573,2,FALSE)</f>
        <v>pkbtsdbr1</v>
      </c>
      <c r="W9" s="110" t="str">
        <f>VLOOKUP($N9,OS_Disk!$A$2:$F$573,3,FALSE)</f>
        <v>hitachi_vsp0_0104</v>
      </c>
      <c r="X9" s="133"/>
      <c r="Y9" s="110" t="str">
        <f>VLOOKUP($N9,OS_Disk!$A$2:$F$573,4,FALSE)</f>
        <v>sdj</v>
      </c>
      <c r="Z9" s="196">
        <f>VLOOKUP($N9,OS_Disk!$A$2:$F$573,6,FALSE)</f>
        <v>20.0006103515625</v>
      </c>
      <c r="AA9" s="110" t="str">
        <f>VLOOKUP($O9,Veritas_LUN!$D$3:$J$487,2,FALSE)</f>
        <v>pkbtsdbr1/pkbtsdbr2</v>
      </c>
      <c r="AB9" s="110" t="str">
        <f>VLOOKUP($O9,Veritas_LUN!$D$3:$J$487,3,FALSE)</f>
        <v>vg_tssys01_01</v>
      </c>
      <c r="AC9" s="110">
        <f>VLOOKUP($O9,Veritas_LUN!$D$3:$J$487,4,FALSE)</f>
        <v>1</v>
      </c>
      <c r="AD9" s="110">
        <f>VLOOKUP($O9,Veritas_LUN!$D$3:$J$487,5,FALSE)</f>
        <v>20</v>
      </c>
      <c r="AE9" s="110" t="str">
        <f>VLOOKUP($O9,Veritas_LUN!$D$3:$J$487,7,FALSE)</f>
        <v>vg_tssys_new</v>
      </c>
      <c r="AF9" s="110" t="str">
        <f>VLOOKUP($O9,Veritas_LUN!$D$3:$K$487,8,FALSE)</f>
        <v>01:04</v>
      </c>
      <c r="AG9" s="194" t="s">
        <v>7437</v>
      </c>
      <c r="AH9" s="279" t="str">
        <f>VLOOKUP(AG9,'스토리지_LUN(AS-IS)'!$B$4:$G$541,4,FALSE)</f>
        <v>vg_tssys_new</v>
      </c>
      <c r="AI9" s="110">
        <f>VLOOKUP(AG9,'스토리지_LUN(AS-IS)'!$B$4:$G$541,6,FALSE)</f>
        <v>20</v>
      </c>
      <c r="AJ9" s="110" t="str">
        <f>VLOOKUP($AG9,'스토리지_LUN(TO-BE)'!$B$2:$G$347,4,FALSE)</f>
        <v>01:04</v>
      </c>
      <c r="AK9" s="103"/>
      <c r="AL9" s="103"/>
      <c r="AM9" s="1" t="str">
        <f t="shared" si="0"/>
        <v>NB-DR-RDMP-0FAE-PKBTSDBR</v>
      </c>
      <c r="AN9" s="475" t="e">
        <f>VLOOKUP(SUBSTITUTE(Q9,":",""),'naa정보-입력'!B7:C352,2,FALSE)</f>
        <v>#N/A</v>
      </c>
      <c r="AO9" s="1" t="e">
        <f t="shared" si="1"/>
        <v>#N/A</v>
      </c>
      <c r="AP9" s="1" t="s">
        <v>10404</v>
      </c>
    </row>
    <row r="10" spans="1:42" s="1" customFormat="1">
      <c r="A10" s="128" t="s">
        <v>1215</v>
      </c>
      <c r="B10" s="128" t="s">
        <v>1701</v>
      </c>
      <c r="C10" s="128" t="s">
        <v>467</v>
      </c>
      <c r="D10" s="128" t="s">
        <v>1724</v>
      </c>
      <c r="E10" s="128" t="s">
        <v>1699</v>
      </c>
      <c r="F10" s="128" t="s">
        <v>1288</v>
      </c>
      <c r="G10" s="128" t="s">
        <v>1289</v>
      </c>
      <c r="H10" s="128" t="s">
        <v>3277</v>
      </c>
      <c r="I10" s="128" t="s">
        <v>1729</v>
      </c>
      <c r="J10" s="128" t="s">
        <v>5022</v>
      </c>
      <c r="K10" s="128" t="s">
        <v>6859</v>
      </c>
      <c r="L10" s="128" t="s">
        <v>2522</v>
      </c>
      <c r="M10" s="128" t="s">
        <v>6856</v>
      </c>
      <c r="N10" s="129" t="s">
        <v>7803</v>
      </c>
      <c r="O10" s="471" t="s">
        <v>8214</v>
      </c>
      <c r="P10" s="443">
        <v>110.000610351563</v>
      </c>
      <c r="Q10" s="470" t="str">
        <f>VLOOKUP($O10,'스토리지_LUN(TO-BE)'!$B$2:$G$347,4,FALSE)</f>
        <v>00:50</v>
      </c>
      <c r="R10" s="103"/>
      <c r="S10" s="110"/>
      <c r="T10" s="103"/>
      <c r="U10" s="103"/>
      <c r="V10" s="110" t="str">
        <f>VLOOKUP($N10,OS_Disk!$A$2:$F$573,2,FALSE)</f>
        <v>pkbtsdbr1</v>
      </c>
      <c r="W10" s="110" t="str">
        <f>VLOOKUP($N10,OS_Disk!$A$2:$F$573,3,FALSE)</f>
        <v>hitachi_vsp0_0050</v>
      </c>
      <c r="X10" s="133"/>
      <c r="Y10" s="110" t="str">
        <f>VLOOKUP($N10,OS_Disk!$A$2:$F$573,4,FALSE)</f>
        <v>sdk</v>
      </c>
      <c r="Z10" s="196">
        <f>VLOOKUP($N10,OS_Disk!$A$2:$F$573,6,FALSE)</f>
        <v>35.0006103515625</v>
      </c>
      <c r="AA10" s="110" t="str">
        <f>VLOOKUP($O10,Veritas_LUN!$D$3:$J$487,2,FALSE)</f>
        <v>pkbtsdbr1/pkbtsdbr2</v>
      </c>
      <c r="AB10" s="110" t="str">
        <f>VLOOKUP($O10,Veritas_LUN!$D$3:$J$487,3,FALSE)</f>
        <v>vg_tssys02</v>
      </c>
      <c r="AC10" s="110">
        <f>VLOOKUP($O10,Veritas_LUN!$D$3:$J$487,4,FALSE)</f>
        <v>1</v>
      </c>
      <c r="AD10" s="110">
        <f>VLOOKUP($O10,Veritas_LUN!$D$3:$J$487,5,FALSE)</f>
        <v>35</v>
      </c>
      <c r="AE10" s="110" t="str">
        <f>VLOOKUP($O10,Veritas_LUN!$D$3:$J$487,7,FALSE)</f>
        <v>vg_tssys02</v>
      </c>
      <c r="AF10" s="110" t="str">
        <f>VLOOKUP($O10,Veritas_LUN!$D$3:$K$487,8,FALSE)</f>
        <v>00:50</v>
      </c>
      <c r="AG10" s="194" t="s">
        <v>7438</v>
      </c>
      <c r="AH10" s="279" t="str">
        <f>VLOOKUP(AG10,'스토리지_LUN(AS-IS)'!$B$4:$G$541,4,FALSE)</f>
        <v>vg_tssys02</v>
      </c>
      <c r="AI10" s="110">
        <f>VLOOKUP(AG10,'스토리지_LUN(AS-IS)'!$B$4:$G$541,6,FALSE)</f>
        <v>35</v>
      </c>
      <c r="AJ10" s="110" t="str">
        <f>VLOOKUP($AG10,'스토리지_LUN(TO-BE)'!$B$2:$G$347,4,FALSE)</f>
        <v>00:50</v>
      </c>
      <c r="AK10" s="103"/>
      <c r="AL10" s="103"/>
      <c r="AM10" s="1" t="str">
        <f t="shared" si="0"/>
        <v>NB-DR-RDMP-0FAE-PKBTSDBR</v>
      </c>
      <c r="AN10" s="475" t="e">
        <f>VLOOKUP(SUBSTITUTE(Q10,":",""),'naa정보-입력'!B8:C353,2,FALSE)</f>
        <v>#N/A</v>
      </c>
      <c r="AO10" s="1" t="e">
        <f t="shared" si="1"/>
        <v>#N/A</v>
      </c>
      <c r="AP10" s="1" t="s">
        <v>10405</v>
      </c>
    </row>
    <row r="11" spans="1:42" s="1" customFormat="1">
      <c r="A11" s="128" t="s">
        <v>1215</v>
      </c>
      <c r="B11" s="128" t="s">
        <v>1701</v>
      </c>
      <c r="C11" s="128" t="s">
        <v>467</v>
      </c>
      <c r="D11" s="128" t="s">
        <v>1724</v>
      </c>
      <c r="E11" s="128" t="s">
        <v>1730</v>
      </c>
      <c r="F11" s="128" t="s">
        <v>1288</v>
      </c>
      <c r="G11" s="128" t="s">
        <v>1289</v>
      </c>
      <c r="H11" s="128" t="s">
        <v>3278</v>
      </c>
      <c r="I11" s="128" t="s">
        <v>1731</v>
      </c>
      <c r="J11" s="128" t="s">
        <v>5024</v>
      </c>
      <c r="K11" s="128" t="s">
        <v>6860</v>
      </c>
      <c r="L11" s="128" t="s">
        <v>2523</v>
      </c>
      <c r="M11" s="128" t="s">
        <v>6856</v>
      </c>
      <c r="N11" s="129" t="s">
        <v>7804</v>
      </c>
      <c r="O11" s="471" t="s">
        <v>8215</v>
      </c>
      <c r="P11" s="443">
        <v>65.0006103515625</v>
      </c>
      <c r="Q11" s="470" t="str">
        <f>VLOOKUP($O11,'스토리지_LUN(TO-BE)'!$B$2:$G$347,4,FALSE)</f>
        <v>00:51</v>
      </c>
      <c r="R11" s="103"/>
      <c r="S11" s="110"/>
      <c r="T11" s="103"/>
      <c r="U11" s="103"/>
      <c r="V11" s="110" t="str">
        <f>VLOOKUP($N11,OS_Disk!$A$2:$F$573,2,FALSE)</f>
        <v>pkbtsdbr1</v>
      </c>
      <c r="W11" s="110" t="str">
        <f>VLOOKUP($N11,OS_Disk!$A$2:$F$573,3,FALSE)</f>
        <v>hitachi_vsp0_0051</v>
      </c>
      <c r="X11" s="133"/>
      <c r="Y11" s="110" t="str">
        <f>VLOOKUP($N11,OS_Disk!$A$2:$F$573,4,FALSE)</f>
        <v>sdl</v>
      </c>
      <c r="Z11" s="196">
        <f>VLOOKUP($N11,OS_Disk!$A$2:$F$573,6,FALSE)</f>
        <v>525</v>
      </c>
      <c r="AA11" s="110" t="str">
        <f>VLOOKUP($O11,Veritas_LUN!$D$3:$J$487,2,FALSE)</f>
        <v>pkbtsdbr1/pkbtsdbr2</v>
      </c>
      <c r="AB11" s="110" t="str">
        <f>VLOOKUP($O11,Veritas_LUN!$D$3:$J$487,3,FALSE)</f>
        <v>vg_tsdb01</v>
      </c>
      <c r="AC11" s="110">
        <f>VLOOKUP($O11,Veritas_LUN!$D$3:$J$487,4,FALSE)</f>
        <v>1</v>
      </c>
      <c r="AD11" s="110">
        <f>VLOOKUP($O11,Veritas_LUN!$D$3:$J$487,5,FALSE)</f>
        <v>525</v>
      </c>
      <c r="AE11" s="110" t="str">
        <f>VLOOKUP($O11,Veritas_LUN!$D$3:$J$487,7,FALSE)</f>
        <v>vg_tsdb01</v>
      </c>
      <c r="AF11" s="110" t="str">
        <f>VLOOKUP($O11,Veritas_LUN!$D$3:$K$487,8,FALSE)</f>
        <v>00:51</v>
      </c>
      <c r="AG11" s="194" t="s">
        <v>7439</v>
      </c>
      <c r="AH11" s="279" t="str">
        <f>VLOOKUP(AG11,'스토리지_LUN(AS-IS)'!$B$4:$G$541,4,FALSE)</f>
        <v>vg_tsdb01</v>
      </c>
      <c r="AI11" s="110">
        <f>VLOOKUP(AG11,'스토리지_LUN(AS-IS)'!$B$4:$G$541,6,FALSE)</f>
        <v>525</v>
      </c>
      <c r="AJ11" s="110" t="str">
        <f>VLOOKUP($AG11,'스토리지_LUN(TO-BE)'!$B$2:$G$347,4,FALSE)</f>
        <v>00:51</v>
      </c>
      <c r="AK11" s="103"/>
      <c r="AL11" s="103"/>
      <c r="AM11" s="1" t="str">
        <f t="shared" si="0"/>
        <v>NB-DR-RDMP-0FAE-PKBTSDBR</v>
      </c>
      <c r="AN11" s="475" t="e">
        <f>VLOOKUP(SUBSTITUTE(Q11,":",""),'naa정보-입력'!B9:C354,2,FALSE)</f>
        <v>#N/A</v>
      </c>
      <c r="AO11" s="1" t="e">
        <f t="shared" si="1"/>
        <v>#N/A</v>
      </c>
      <c r="AP11" s="1" t="s">
        <v>10406</v>
      </c>
    </row>
    <row r="12" spans="1:42" s="1" customFormat="1">
      <c r="A12" s="128" t="s">
        <v>1215</v>
      </c>
      <c r="B12" s="128" t="s">
        <v>1701</v>
      </c>
      <c r="C12" s="128" t="s">
        <v>467</v>
      </c>
      <c r="D12" s="128" t="s">
        <v>1724</v>
      </c>
      <c r="E12" s="128" t="s">
        <v>1732</v>
      </c>
      <c r="F12" s="128" t="s">
        <v>1288</v>
      </c>
      <c r="G12" s="128" t="s">
        <v>1289</v>
      </c>
      <c r="H12" s="128" t="s">
        <v>3279</v>
      </c>
      <c r="I12" s="128" t="s">
        <v>1733</v>
      </c>
      <c r="J12" s="128" t="s">
        <v>5029</v>
      </c>
      <c r="K12" s="128" t="s">
        <v>6861</v>
      </c>
      <c r="L12" s="128" t="s">
        <v>4500</v>
      </c>
      <c r="M12" s="128" t="s">
        <v>6856</v>
      </c>
      <c r="N12" s="129" t="s">
        <v>7805</v>
      </c>
      <c r="O12" s="471" t="s">
        <v>8216</v>
      </c>
      <c r="P12" s="443">
        <v>20.0006103515625</v>
      </c>
      <c r="Q12" s="470" t="str">
        <f>VLOOKUP($O12,'스토리지_LUN(TO-BE)'!$B$2:$G$347,4,FALSE)</f>
        <v>00:52</v>
      </c>
      <c r="R12" s="103"/>
      <c r="S12" s="110"/>
      <c r="T12" s="103"/>
      <c r="U12" s="103"/>
      <c r="V12" s="110" t="str">
        <f>VLOOKUP($N12,OS_Disk!$A$2:$F$573,2,FALSE)</f>
        <v>pkbtsdbr1</v>
      </c>
      <c r="W12" s="110" t="str">
        <f>VLOOKUP($N12,OS_Disk!$A$2:$F$573,3,FALSE)</f>
        <v>hitachi_vsp0_0052</v>
      </c>
      <c r="X12" s="133"/>
      <c r="Y12" s="110" t="str">
        <f>VLOOKUP($N12,OS_Disk!$A$2:$F$573,4,FALSE)</f>
        <v>sdm</v>
      </c>
      <c r="Z12" s="196">
        <f>VLOOKUP($N12,OS_Disk!$A$2:$F$573,6,FALSE)</f>
        <v>295.00030517578125</v>
      </c>
      <c r="AA12" s="110" t="str">
        <f>VLOOKUP($O12,Veritas_LUN!$D$3:$J$487,2,FALSE)</f>
        <v>pkbtsdbr1/pkbtsdbr2</v>
      </c>
      <c r="AB12" s="110" t="str">
        <f>VLOOKUP($O12,Veritas_LUN!$D$3:$J$487,3,FALSE)</f>
        <v>vg_tsidx01</v>
      </c>
      <c r="AC12" s="110">
        <f>VLOOKUP($O12,Veritas_LUN!$D$3:$J$487,4,FALSE)</f>
        <v>1</v>
      </c>
      <c r="AD12" s="110">
        <f>VLOOKUP($O12,Veritas_LUN!$D$3:$J$487,5,FALSE)</f>
        <v>295</v>
      </c>
      <c r="AE12" s="110" t="str">
        <f>VLOOKUP($O12,Veritas_LUN!$D$3:$J$487,7,FALSE)</f>
        <v>vg_tsidx01</v>
      </c>
      <c r="AF12" s="110" t="str">
        <f>VLOOKUP($O12,Veritas_LUN!$D$3:$K$487,8,FALSE)</f>
        <v>00:52</v>
      </c>
      <c r="AG12" s="194" t="s">
        <v>7440</v>
      </c>
      <c r="AH12" s="279" t="str">
        <f>VLOOKUP(AG12,'스토리지_LUN(AS-IS)'!$B$4:$G$541,4,FALSE)</f>
        <v>vg_tsidx01</v>
      </c>
      <c r="AI12" s="110">
        <f>VLOOKUP(AG12,'스토리지_LUN(AS-IS)'!$B$4:$G$541,6,FALSE)</f>
        <v>295</v>
      </c>
      <c r="AJ12" s="110" t="str">
        <f>VLOOKUP($AG12,'스토리지_LUN(TO-BE)'!$B$2:$G$347,4,FALSE)</f>
        <v>00:52</v>
      </c>
      <c r="AK12" s="103"/>
      <c r="AL12" s="103"/>
      <c r="AM12" s="1" t="str">
        <f t="shared" si="0"/>
        <v>NB-DR-RDMP-0FAE-PKBTSDBR</v>
      </c>
      <c r="AN12" s="475" t="e">
        <f>VLOOKUP(SUBSTITUTE(Q12,":",""),'naa정보-입력'!B10:C355,2,FALSE)</f>
        <v>#N/A</v>
      </c>
      <c r="AO12" s="1" t="e">
        <f t="shared" si="1"/>
        <v>#N/A</v>
      </c>
      <c r="AP12" s="1" t="s">
        <v>10407</v>
      </c>
    </row>
    <row r="13" spans="1:42" s="1" customFormat="1">
      <c r="A13" s="128" t="s">
        <v>1215</v>
      </c>
      <c r="B13" s="128" t="s">
        <v>1701</v>
      </c>
      <c r="C13" s="128" t="s">
        <v>467</v>
      </c>
      <c r="D13" s="128" t="s">
        <v>1724</v>
      </c>
      <c r="E13" s="128" t="s">
        <v>1734</v>
      </c>
      <c r="F13" s="128" t="s">
        <v>1288</v>
      </c>
      <c r="G13" s="128" t="s">
        <v>1289</v>
      </c>
      <c r="H13" s="128" t="s">
        <v>3280</v>
      </c>
      <c r="I13" s="128" t="s">
        <v>1735</v>
      </c>
      <c r="J13" s="128" t="s">
        <v>5030</v>
      </c>
      <c r="K13" s="128" t="s">
        <v>6862</v>
      </c>
      <c r="L13" s="128" t="s">
        <v>4856</v>
      </c>
      <c r="M13" s="128" t="s">
        <v>6856</v>
      </c>
      <c r="N13" s="129" t="s">
        <v>7806</v>
      </c>
      <c r="O13" s="471" t="s">
        <v>8217</v>
      </c>
      <c r="P13" s="443">
        <v>21.0003662109375</v>
      </c>
      <c r="Q13" s="470" t="str">
        <f>VLOOKUP($O13,'스토리지_LUN(TO-BE)'!$B$2:$G$347,4,FALSE)</f>
        <v>01:05</v>
      </c>
      <c r="R13" s="103"/>
      <c r="S13" s="110"/>
      <c r="T13" s="103"/>
      <c r="U13" s="103"/>
      <c r="V13" s="110" t="str">
        <f>VLOOKUP($N13,OS_Disk!$A$2:$F$573,2,FALSE)</f>
        <v>pkbtsdbr1</v>
      </c>
      <c r="W13" s="110" t="str">
        <f>VLOOKUP($N13,OS_Disk!$A$2:$F$573,3,FALSE)</f>
        <v>hitachi_vsp0_0105</v>
      </c>
      <c r="X13" s="133"/>
      <c r="Y13" s="110" t="str">
        <f>VLOOKUP($N13,OS_Disk!$A$2:$F$573,4,FALSE)</f>
        <v>sdn</v>
      </c>
      <c r="Z13" s="196">
        <f>VLOOKUP($N13,OS_Disk!$A$2:$F$573,6,FALSE)</f>
        <v>20.0006103515625</v>
      </c>
      <c r="AA13" s="110" t="str">
        <f>VLOOKUP($O13,Veritas_LUN!$D$3:$J$487,2,FALSE)</f>
        <v>pkbtsdbr1/pkbtsdbr2</v>
      </c>
      <c r="AB13" s="110" t="str">
        <f>VLOOKUP($O13,Veritas_LUN!$D$3:$J$487,3,FALSE)</f>
        <v>vg_tssys01_02</v>
      </c>
      <c r="AC13" s="110">
        <f>VLOOKUP($O13,Veritas_LUN!$D$3:$J$487,4,FALSE)</f>
        <v>1</v>
      </c>
      <c r="AD13" s="110">
        <f>VLOOKUP($O13,Veritas_LUN!$D$3:$J$487,5,FALSE)</f>
        <v>20</v>
      </c>
      <c r="AE13" s="110" t="str">
        <f>VLOOKUP($O13,Veritas_LUN!$D$3:$J$487,7,FALSE)</f>
        <v>vg_tssys_new</v>
      </c>
      <c r="AF13" s="110" t="str">
        <f>VLOOKUP($O13,Veritas_LUN!$D$3:$K$487,8,FALSE)</f>
        <v>01:05</v>
      </c>
      <c r="AG13" s="194" t="s">
        <v>7441</v>
      </c>
      <c r="AH13" s="279" t="str">
        <f>VLOOKUP(AG13,'스토리지_LUN(AS-IS)'!$B$4:$G$541,4,FALSE)</f>
        <v>vg_tssys_new</v>
      </c>
      <c r="AI13" s="110">
        <f>VLOOKUP(AG13,'스토리지_LUN(AS-IS)'!$B$4:$G$541,6,FALSE)</f>
        <v>20</v>
      </c>
      <c r="AJ13" s="110" t="str">
        <f>VLOOKUP($AG13,'스토리지_LUN(TO-BE)'!$B$2:$G$347,4,FALSE)</f>
        <v>01:05</v>
      </c>
      <c r="AK13" s="103"/>
      <c r="AL13" s="103"/>
      <c r="AM13" s="1" t="str">
        <f t="shared" si="0"/>
        <v>NB-DR-RDMP-0FAE-PKBTSDBR</v>
      </c>
      <c r="AN13" s="475" t="e">
        <f>VLOOKUP(SUBSTITUTE(Q13,":",""),'naa정보-입력'!B11:C356,2,FALSE)</f>
        <v>#N/A</v>
      </c>
      <c r="AO13" s="1" t="e">
        <f t="shared" si="1"/>
        <v>#N/A</v>
      </c>
      <c r="AP13" s="1" t="s">
        <v>10408</v>
      </c>
    </row>
    <row r="14" spans="1:42" s="1" customFormat="1">
      <c r="A14" s="128" t="s">
        <v>1215</v>
      </c>
      <c r="B14" s="128" t="s">
        <v>1701</v>
      </c>
      <c r="C14" s="128" t="s">
        <v>467</v>
      </c>
      <c r="D14" s="128" t="s">
        <v>1724</v>
      </c>
      <c r="E14" s="128" t="s">
        <v>1737</v>
      </c>
      <c r="F14" s="128" t="s">
        <v>1288</v>
      </c>
      <c r="G14" s="128" t="s">
        <v>1289</v>
      </c>
      <c r="H14" s="128" t="s">
        <v>3281</v>
      </c>
      <c r="I14" s="128" t="s">
        <v>1738</v>
      </c>
      <c r="J14" s="128" t="s">
        <v>5087</v>
      </c>
      <c r="K14" s="128" t="s">
        <v>6863</v>
      </c>
      <c r="L14" s="128" t="s">
        <v>4529</v>
      </c>
      <c r="M14" s="128" t="s">
        <v>6856</v>
      </c>
      <c r="N14" s="129" t="s">
        <v>7807</v>
      </c>
      <c r="O14" s="471" t="s">
        <v>8218</v>
      </c>
      <c r="P14" s="443">
        <v>3.00018310546875</v>
      </c>
      <c r="Q14" s="470" t="str">
        <f>VLOOKUP($O14,'스토리지_LUN(TO-BE)'!$B$2:$G$347,4,FALSE)</f>
        <v>05:4e</v>
      </c>
      <c r="R14" s="103"/>
      <c r="S14" s="110"/>
      <c r="T14" s="103"/>
      <c r="U14" s="103"/>
      <c r="V14" s="110" t="str">
        <f>VLOOKUP($N14,OS_Disk!$A$2:$F$573,2,FALSE)</f>
        <v>pkbtsdbr1</v>
      </c>
      <c r="W14" s="110" t="str">
        <f>VLOOKUP($N14,OS_Disk!$A$2:$F$573,3,FALSE)</f>
        <v>hitachi_vsp0_104e</v>
      </c>
      <c r="X14" s="133"/>
      <c r="Y14" s="110" t="str">
        <f>VLOOKUP($N14,OS_Disk!$A$2:$F$573,4,FALSE)</f>
        <v>sdo</v>
      </c>
      <c r="Z14" s="196">
        <f>VLOOKUP($N14,OS_Disk!$A$2:$F$573,6,FALSE)</f>
        <v>21.0003662109375</v>
      </c>
      <c r="AA14" s="110" t="str">
        <f>VLOOKUP($O14,Veritas_LUN!$D$3:$J$487,2,FALSE)</f>
        <v>pkbtsdbr1/pkbtsdbr2</v>
      </c>
      <c r="AB14" s="110" t="str">
        <f>VLOOKUP($O14,Veritas_LUN!$D$3:$J$487,3,FALSE)</f>
        <v>none</v>
      </c>
      <c r="AC14" s="110">
        <f>VLOOKUP($O14,Veritas_LUN!$D$3:$J$487,4,FALSE)</f>
        <v>1</v>
      </c>
      <c r="AD14" s="110">
        <f>VLOOKUP($O14,Veritas_LUN!$D$3:$J$487,5,FALSE)</f>
        <v>21</v>
      </c>
      <c r="AE14" s="110" t="str">
        <f>VLOOKUP($O14,Veritas_LUN!$D$3:$J$487,7,FALSE)</f>
        <v>VVR-vg_tscfs01</v>
      </c>
      <c r="AF14" s="110" t="str">
        <f>VLOOKUP($O14,Veritas_LUN!$D$3:$K$487,8,FALSE)</f>
        <v>10:4e</v>
      </c>
      <c r="AG14" s="194" t="s">
        <v>7442</v>
      </c>
      <c r="AH14" s="279" t="str">
        <f>VLOOKUP(AG14,'스토리지_LUN(AS-IS)'!$B$4:$G$541,4,FALSE)</f>
        <v>VVR-vg_tscfs01</v>
      </c>
      <c r="AI14" s="110">
        <f>VLOOKUP(AG14,'스토리지_LUN(AS-IS)'!$B$4:$G$541,6,FALSE)</f>
        <v>21</v>
      </c>
      <c r="AJ14" s="110" t="str">
        <f>VLOOKUP($AG14,'스토리지_LUN(TO-BE)'!$B$2:$G$347,4,FALSE)</f>
        <v>05:4e</v>
      </c>
      <c r="AK14" s="103"/>
      <c r="AL14" s="103"/>
      <c r="AM14" s="1" t="str">
        <f t="shared" si="0"/>
        <v>NB-DR-RDMP-0FAE-PKBTSDBR</v>
      </c>
      <c r="AN14" s="475" t="e">
        <f>VLOOKUP(SUBSTITUTE(Q14,":",""),'naa정보-입력'!B12:C357,2,FALSE)</f>
        <v>#N/A</v>
      </c>
      <c r="AO14" s="1" t="e">
        <f t="shared" si="1"/>
        <v>#N/A</v>
      </c>
      <c r="AP14" s="1" t="s">
        <v>10409</v>
      </c>
    </row>
    <row r="15" spans="1:42" s="1" customFormat="1">
      <c r="A15" s="128" t="s">
        <v>1215</v>
      </c>
      <c r="B15" s="128" t="s">
        <v>1701</v>
      </c>
      <c r="C15" s="128" t="s">
        <v>467</v>
      </c>
      <c r="D15" s="128" t="s">
        <v>1724</v>
      </c>
      <c r="E15" s="128" t="s">
        <v>1740</v>
      </c>
      <c r="F15" s="128" t="s">
        <v>1288</v>
      </c>
      <c r="G15" s="128" t="s">
        <v>1289</v>
      </c>
      <c r="H15" s="128" t="s">
        <v>3282</v>
      </c>
      <c r="I15" s="128" t="s">
        <v>1741</v>
      </c>
      <c r="J15" s="128" t="s">
        <v>5086</v>
      </c>
      <c r="K15" s="128" t="s">
        <v>6864</v>
      </c>
      <c r="L15" s="128" t="s">
        <v>4502</v>
      </c>
      <c r="M15" s="128" t="s">
        <v>6856</v>
      </c>
      <c r="N15" s="129" t="s">
        <v>7809</v>
      </c>
      <c r="O15" s="471" t="s">
        <v>8219</v>
      </c>
      <c r="P15" s="443">
        <v>11.0000610351563</v>
      </c>
      <c r="Q15" s="470" t="str">
        <f>VLOOKUP($O15,'스토리지_LUN(TO-BE)'!$B$2:$G$347,4,FALSE)</f>
        <v>05:85</v>
      </c>
      <c r="R15" s="103"/>
      <c r="S15" s="110"/>
      <c r="T15" s="103"/>
      <c r="U15" s="103"/>
      <c r="V15" s="110" t="str">
        <f>VLOOKUP($N15,OS_Disk!$A$2:$F$573,2,FALSE)</f>
        <v>pkbtsdbr1</v>
      </c>
      <c r="W15" s="110" t="str">
        <f>VLOOKUP($N15,OS_Disk!$A$2:$F$573,3,FALSE)</f>
        <v>hitachi_vsp0_1104</v>
      </c>
      <c r="X15" s="133"/>
      <c r="Y15" s="110" t="str">
        <f>VLOOKUP($N15,OS_Disk!$A$2:$F$573,4,FALSE)</f>
        <v>sdp</v>
      </c>
      <c r="Z15" s="196">
        <f>VLOOKUP($N15,OS_Disk!$A$2:$F$573,6,FALSE)</f>
        <v>3.00018310546875</v>
      </c>
      <c r="AA15" s="110" t="str">
        <f>VLOOKUP($O15,Veritas_LUN!$D$3:$J$487,2,FALSE)</f>
        <v>pkbtsdbr1/pkbtsdbr2</v>
      </c>
      <c r="AB15" s="110" t="str">
        <f>VLOOKUP($O15,Veritas_LUN!$D$3:$J$487,3,FALSE)</f>
        <v>vvr_vg_tssys01_01</v>
      </c>
      <c r="AC15" s="110">
        <f>VLOOKUP($O15,Veritas_LUN!$D$3:$J$487,4,FALSE)</f>
        <v>1</v>
      </c>
      <c r="AD15" s="110">
        <f>VLOOKUP($O15,Veritas_LUN!$D$3:$J$487,5,FALSE)</f>
        <v>3</v>
      </c>
      <c r="AE15" s="110" t="str">
        <f>VLOOKUP($O15,Veritas_LUN!$D$3:$J$487,7,FALSE)</f>
        <v>VVR_vg_tssys_new</v>
      </c>
      <c r="AF15" s="110" t="str">
        <f>VLOOKUP($O15,Veritas_LUN!$D$3:$K$487,8,FALSE)</f>
        <v>11:04</v>
      </c>
      <c r="AG15" s="194" t="s">
        <v>7443</v>
      </c>
      <c r="AH15" s="279" t="str">
        <f>VLOOKUP(AG15,'스토리지_LUN(AS-IS)'!$B$4:$G$541,4,FALSE)</f>
        <v>VVR_vg_tssys_new</v>
      </c>
      <c r="AI15" s="110">
        <f>VLOOKUP(AG15,'스토리지_LUN(AS-IS)'!$B$4:$G$541,6,FALSE)</f>
        <v>3</v>
      </c>
      <c r="AJ15" s="110" t="str">
        <f>VLOOKUP($AG15,'스토리지_LUN(TO-BE)'!$B$2:$G$347,4,FALSE)</f>
        <v>05:85</v>
      </c>
      <c r="AK15" s="103"/>
      <c r="AL15" s="103"/>
      <c r="AM15" s="1" t="str">
        <f t="shared" si="0"/>
        <v>NB-DR-RDMP-0FAE-PKBTSDBR</v>
      </c>
      <c r="AN15" s="475" t="e">
        <f>VLOOKUP(SUBSTITUTE(Q15,":",""),'naa정보-입력'!B13:C358,2,FALSE)</f>
        <v>#N/A</v>
      </c>
      <c r="AO15" s="1" t="e">
        <f t="shared" si="1"/>
        <v>#N/A</v>
      </c>
      <c r="AP15" s="1" t="s">
        <v>10410</v>
      </c>
    </row>
    <row r="16" spans="1:42" s="1" customFormat="1">
      <c r="A16" s="128" t="s">
        <v>1215</v>
      </c>
      <c r="B16" s="128" t="s">
        <v>1701</v>
      </c>
      <c r="C16" s="128" t="s">
        <v>467</v>
      </c>
      <c r="D16" s="128" t="s">
        <v>1724</v>
      </c>
      <c r="E16" s="128" t="s">
        <v>1743</v>
      </c>
      <c r="F16" s="128" t="s">
        <v>1288</v>
      </c>
      <c r="G16" s="128" t="s">
        <v>1289</v>
      </c>
      <c r="H16" s="128" t="s">
        <v>3283</v>
      </c>
      <c r="I16" s="128" t="s">
        <v>1744</v>
      </c>
      <c r="J16" s="128" t="s">
        <v>5098</v>
      </c>
      <c r="K16" s="128" t="s">
        <v>6865</v>
      </c>
      <c r="L16" s="128" t="s">
        <v>4516</v>
      </c>
      <c r="M16" s="128" t="s">
        <v>6856</v>
      </c>
      <c r="N16" s="129" t="s">
        <v>7810</v>
      </c>
      <c r="O16" s="471" t="s">
        <v>8220</v>
      </c>
      <c r="P16" s="443">
        <v>6.500244140625</v>
      </c>
      <c r="Q16" s="470" t="str">
        <f>VLOOKUP($O16,'스토리지_LUN(TO-BE)'!$B$2:$G$347,4,FALSE)</f>
        <v>05:51</v>
      </c>
      <c r="R16" s="103"/>
      <c r="S16" s="110"/>
      <c r="T16" s="103"/>
      <c r="U16" s="103"/>
      <c r="V16" s="110" t="str">
        <f>VLOOKUP($N16,OS_Disk!$A$2:$F$573,2,FALSE)</f>
        <v>pkbtsdbr1</v>
      </c>
      <c r="W16" s="110" t="str">
        <f>VLOOKUP($N16,OS_Disk!$A$2:$F$573,3,FALSE)</f>
        <v>hitachi_vsp0_1051</v>
      </c>
      <c r="X16" s="133"/>
      <c r="Y16" s="110" t="str">
        <f>VLOOKUP($N16,OS_Disk!$A$2:$F$573,4,FALSE)</f>
        <v>sdq</v>
      </c>
      <c r="Z16" s="196">
        <f>VLOOKUP($N16,OS_Disk!$A$2:$F$573,6,FALSE)</f>
        <v>57.000732421875</v>
      </c>
      <c r="AA16" s="110" t="str">
        <f>VLOOKUP($O16,Veritas_LUN!$D$3:$J$487,2,FALSE)</f>
        <v>pkbtsdbr1/pkbtsdbr2</v>
      </c>
      <c r="AB16" s="110" t="str">
        <f>VLOOKUP($O16,Veritas_LUN!$D$3:$J$487,3,FALSE)</f>
        <v>vvr_vg_tsdb01</v>
      </c>
      <c r="AC16" s="110">
        <f>VLOOKUP($O16,Veritas_LUN!$D$3:$J$487,4,FALSE)</f>
        <v>1</v>
      </c>
      <c r="AD16" s="110">
        <f>VLOOKUP($O16,Veritas_LUN!$D$3:$J$487,5,FALSE)</f>
        <v>57</v>
      </c>
      <c r="AE16" s="110" t="str">
        <f>VLOOKUP($O16,Veritas_LUN!$D$3:$J$487,7,FALSE)</f>
        <v>VVR-vg_tsdb01</v>
      </c>
      <c r="AF16" s="110" t="str">
        <f>VLOOKUP($O16,Veritas_LUN!$D$3:$K$487,8,FALSE)</f>
        <v>10:51</v>
      </c>
      <c r="AG16" s="194" t="s">
        <v>7444</v>
      </c>
      <c r="AH16" s="279" t="str">
        <f>VLOOKUP(AG16,'스토리지_LUN(AS-IS)'!$B$4:$G$541,4,FALSE)</f>
        <v>VVR-vg_tsdb01</v>
      </c>
      <c r="AI16" s="110">
        <f>VLOOKUP(AG16,'스토리지_LUN(AS-IS)'!$B$4:$G$541,6,FALSE)</f>
        <v>57</v>
      </c>
      <c r="AJ16" s="110" t="str">
        <f>VLOOKUP($AG16,'스토리지_LUN(TO-BE)'!$B$2:$G$347,4,FALSE)</f>
        <v>05:51</v>
      </c>
      <c r="AK16" s="103"/>
      <c r="AL16" s="103"/>
      <c r="AM16" s="1" t="str">
        <f t="shared" si="0"/>
        <v>NB-DR-RDMP-0FAE-PKBTSDBR</v>
      </c>
      <c r="AN16" s="475" t="e">
        <f>VLOOKUP(SUBSTITUTE(Q16,":",""),'naa정보-입력'!B14:C359,2,FALSE)</f>
        <v>#N/A</v>
      </c>
      <c r="AO16" s="1" t="e">
        <f t="shared" si="1"/>
        <v>#N/A</v>
      </c>
      <c r="AP16" s="1" t="s">
        <v>10411</v>
      </c>
    </row>
    <row r="17" spans="1:42" s="1" customFormat="1">
      <c r="A17" s="128" t="s">
        <v>1215</v>
      </c>
      <c r="B17" s="128" t="s">
        <v>1701</v>
      </c>
      <c r="C17" s="128" t="s">
        <v>467</v>
      </c>
      <c r="D17" s="128" t="s">
        <v>1724</v>
      </c>
      <c r="E17" s="128" t="s">
        <v>1746</v>
      </c>
      <c r="F17" s="128" t="s">
        <v>1288</v>
      </c>
      <c r="G17" s="128" t="s">
        <v>1289</v>
      </c>
      <c r="H17" s="128" t="s">
        <v>3284</v>
      </c>
      <c r="I17" s="128" t="s">
        <v>1747</v>
      </c>
      <c r="J17" s="128" t="s">
        <v>5094</v>
      </c>
      <c r="K17" s="128" t="s">
        <v>6866</v>
      </c>
      <c r="L17" s="128" t="s">
        <v>4504</v>
      </c>
      <c r="M17" s="128" t="s">
        <v>6856</v>
      </c>
      <c r="N17" s="129" t="s">
        <v>7811</v>
      </c>
      <c r="O17" s="471" t="s">
        <v>8221</v>
      </c>
      <c r="P17" s="443">
        <v>3.00018310546875</v>
      </c>
      <c r="Q17" s="470" t="str">
        <f>VLOOKUP($O17,'스토리지_LUN(TO-BE)'!$B$2:$G$347,4,FALSE)</f>
        <v>05:52</v>
      </c>
      <c r="R17" s="103"/>
      <c r="S17" s="110"/>
      <c r="T17" s="103"/>
      <c r="U17" s="103"/>
      <c r="V17" s="110" t="str">
        <f>VLOOKUP($N17,OS_Disk!$A$2:$F$573,2,FALSE)</f>
        <v>pkbtsdbr1</v>
      </c>
      <c r="W17" s="110" t="str">
        <f>VLOOKUP($N17,OS_Disk!$A$2:$F$573,3,FALSE)</f>
        <v>hitachi_vsp0_1052</v>
      </c>
      <c r="X17" s="133"/>
      <c r="Y17" s="110" t="str">
        <f>VLOOKUP($N17,OS_Disk!$A$2:$F$573,4,FALSE)</f>
        <v>sdr</v>
      </c>
      <c r="Z17" s="196">
        <f>VLOOKUP($N17,OS_Disk!$A$2:$F$573,6,FALSE)</f>
        <v>33.00018310546875</v>
      </c>
      <c r="AA17" s="110" t="str">
        <f>VLOOKUP($O17,Veritas_LUN!$D$3:$J$487,2,FALSE)</f>
        <v>pkbtsdbr1/pkbtsdbr2</v>
      </c>
      <c r="AB17" s="110" t="str">
        <f>VLOOKUP($O17,Veritas_LUN!$D$3:$J$487,3,FALSE)</f>
        <v>vvr_vg_tsidx01</v>
      </c>
      <c r="AC17" s="110">
        <f>VLOOKUP($O17,Veritas_LUN!$D$3:$J$487,4,FALSE)</f>
        <v>1</v>
      </c>
      <c r="AD17" s="110">
        <f>VLOOKUP($O17,Veritas_LUN!$D$3:$J$487,5,FALSE)</f>
        <v>33</v>
      </c>
      <c r="AE17" s="110" t="str">
        <f>VLOOKUP($O17,Veritas_LUN!$D$3:$J$487,7,FALSE)</f>
        <v>VVR-vg_tsidx01</v>
      </c>
      <c r="AF17" s="110" t="str">
        <f>VLOOKUP($O17,Veritas_LUN!$D$3:$K$487,8,FALSE)</f>
        <v>10:52</v>
      </c>
      <c r="AG17" s="194" t="s">
        <v>7445</v>
      </c>
      <c r="AH17" s="279" t="str">
        <f>VLOOKUP(AG17,'스토리지_LUN(AS-IS)'!$B$4:$G$541,4,FALSE)</f>
        <v>VVR-vg_tsidx01</v>
      </c>
      <c r="AI17" s="110">
        <f>VLOOKUP(AG17,'스토리지_LUN(AS-IS)'!$B$4:$G$541,6,FALSE)</f>
        <v>33</v>
      </c>
      <c r="AJ17" s="110" t="str">
        <f>VLOOKUP($AG17,'스토리지_LUN(TO-BE)'!$B$2:$G$347,4,FALSE)</f>
        <v>05:52</v>
      </c>
      <c r="AK17" s="103"/>
      <c r="AL17" s="103"/>
      <c r="AM17" s="1" t="str">
        <f t="shared" si="0"/>
        <v>NB-DR-RDMP-0FAE-PKBTSDBR</v>
      </c>
      <c r="AN17" s="475" t="e">
        <f>VLOOKUP(SUBSTITUTE(Q17,":",""),'naa정보-입력'!B15:C360,2,FALSE)</f>
        <v>#N/A</v>
      </c>
      <c r="AO17" s="1" t="e">
        <f t="shared" si="1"/>
        <v>#N/A</v>
      </c>
      <c r="AP17" s="1" t="s">
        <v>10412</v>
      </c>
    </row>
    <row r="18" spans="1:42" s="1" customFormat="1">
      <c r="A18" s="128" t="s">
        <v>1215</v>
      </c>
      <c r="B18" s="128" t="s">
        <v>1701</v>
      </c>
      <c r="C18" s="128" t="s">
        <v>467</v>
      </c>
      <c r="D18" s="128" t="s">
        <v>1724</v>
      </c>
      <c r="E18" s="128" t="s">
        <v>1749</v>
      </c>
      <c r="F18" s="128" t="s">
        <v>1288</v>
      </c>
      <c r="G18" s="128" t="s">
        <v>1289</v>
      </c>
      <c r="H18" s="128" t="s">
        <v>3285</v>
      </c>
      <c r="I18" s="128" t="s">
        <v>1750</v>
      </c>
      <c r="J18" s="128" t="s">
        <v>5079</v>
      </c>
      <c r="K18" s="128" t="s">
        <v>6867</v>
      </c>
      <c r="L18" s="128" t="s">
        <v>4501</v>
      </c>
      <c r="M18" s="128" t="s">
        <v>6856</v>
      </c>
      <c r="N18" s="129" t="s">
        <v>7797</v>
      </c>
      <c r="O18" s="471" t="s">
        <v>8222</v>
      </c>
      <c r="P18" s="443">
        <v>0.20050048828125</v>
      </c>
      <c r="Q18" s="470" t="str">
        <f>VLOOKUP($O18,'스토리지_LUN(TO-BE)'!$B$2:$G$347,4,FALSE)</f>
        <v>05:86</v>
      </c>
      <c r="R18" s="103"/>
      <c r="S18" s="110"/>
      <c r="T18" s="103"/>
      <c r="U18" s="103"/>
      <c r="V18" s="110" t="str">
        <f>VLOOKUP($N18,OS_Disk!$A$2:$F$573,2,FALSE)</f>
        <v>pkbtsdbr1</v>
      </c>
      <c r="W18" s="110" t="str">
        <f>VLOOKUP($N18,OS_Disk!$A$2:$F$573,3,FALSE)</f>
        <v>hitachi_vsp0_1105</v>
      </c>
      <c r="X18" s="133"/>
      <c r="Y18" s="110" t="str">
        <f>VLOOKUP($N18,OS_Disk!$A$2:$F$573,4,FALSE)</f>
        <v>sds</v>
      </c>
      <c r="Z18" s="196">
        <f>VLOOKUP($N18,OS_Disk!$A$2:$F$573,6,FALSE)</f>
        <v>3.00018310546875</v>
      </c>
      <c r="AA18" s="110" t="str">
        <f>VLOOKUP($O18,Veritas_LUN!$D$3:$J$487,2,FALSE)</f>
        <v>pkbtsdbr1/pkbtsdbr2</v>
      </c>
      <c r="AB18" s="110" t="str">
        <f>VLOOKUP($O18,Veritas_LUN!$D$3:$J$487,3,FALSE)</f>
        <v>vvr_vg_tssys01_02</v>
      </c>
      <c r="AC18" s="110">
        <f>VLOOKUP($O18,Veritas_LUN!$D$3:$J$487,4,FALSE)</f>
        <v>1</v>
      </c>
      <c r="AD18" s="110">
        <f>VLOOKUP($O18,Veritas_LUN!$D$3:$J$487,5,FALSE)</f>
        <v>3</v>
      </c>
      <c r="AE18" s="110" t="str">
        <f>VLOOKUP($O18,Veritas_LUN!$D$3:$J$487,7,FALSE)</f>
        <v>VVR_vg_tssys_new</v>
      </c>
      <c r="AF18" s="110" t="str">
        <f>VLOOKUP($O18,Veritas_LUN!$D$3:$K$487,8,FALSE)</f>
        <v>11:05</v>
      </c>
      <c r="AG18" s="194" t="s">
        <v>7446</v>
      </c>
      <c r="AH18" s="279" t="str">
        <f>VLOOKUP(AG18,'스토리지_LUN(AS-IS)'!$B$4:$G$541,4,FALSE)</f>
        <v>VVR_vg_tssys_new</v>
      </c>
      <c r="AI18" s="110">
        <f>VLOOKUP(AG18,'스토리지_LUN(AS-IS)'!$B$4:$G$541,6,FALSE)</f>
        <v>3</v>
      </c>
      <c r="AJ18" s="110" t="str">
        <f>VLOOKUP($AG18,'스토리지_LUN(TO-BE)'!$B$2:$G$347,4,FALSE)</f>
        <v>05:86</v>
      </c>
      <c r="AK18" s="103"/>
      <c r="AL18" s="103"/>
      <c r="AM18" s="1" t="str">
        <f t="shared" si="0"/>
        <v>NB-DR-RDMP-0FAE-PKBTSDBR</v>
      </c>
      <c r="AN18" s="475" t="e">
        <f>VLOOKUP(SUBSTITUTE(Q18,":",""),'naa정보-입력'!B16:C361,2,FALSE)</f>
        <v>#N/A</v>
      </c>
      <c r="AO18" s="1" t="e">
        <f t="shared" si="1"/>
        <v>#N/A</v>
      </c>
      <c r="AP18" s="1" t="s">
        <v>10413</v>
      </c>
    </row>
    <row r="19" spans="1:42" s="1" customFormat="1">
      <c r="A19" s="128" t="s">
        <v>1215</v>
      </c>
      <c r="B19" s="128" t="s">
        <v>1701</v>
      </c>
      <c r="C19" s="128" t="s">
        <v>467</v>
      </c>
      <c r="D19" s="128" t="s">
        <v>1724</v>
      </c>
      <c r="E19" s="128" t="s">
        <v>1752</v>
      </c>
      <c r="F19" s="128" t="s">
        <v>1288</v>
      </c>
      <c r="G19" s="128" t="s">
        <v>1289</v>
      </c>
      <c r="H19" s="128" t="s">
        <v>3286</v>
      </c>
      <c r="I19" s="128" t="s">
        <v>1753</v>
      </c>
      <c r="J19" s="128" t="s">
        <v>5005</v>
      </c>
      <c r="K19" s="128" t="s">
        <v>6868</v>
      </c>
      <c r="L19" s="128" t="s">
        <v>4607</v>
      </c>
      <c r="M19" s="128" t="s">
        <v>6856</v>
      </c>
      <c r="N19" s="129" t="s">
        <v>7812</v>
      </c>
      <c r="O19" s="471" t="s">
        <v>8223</v>
      </c>
      <c r="P19" s="443">
        <v>0.20050048828125</v>
      </c>
      <c r="Q19" s="470" t="str">
        <f>VLOOKUP($O19,'스토리지_LUN(TO-BE)'!$B$2:$G$347,4,FALSE)</f>
        <v>0f:2a</v>
      </c>
      <c r="R19" s="103"/>
      <c r="S19" s="110"/>
      <c r="T19" s="103"/>
      <c r="U19" s="103"/>
      <c r="V19" s="110" t="str">
        <f>VLOOKUP($N19,OS_Disk!$A$2:$F$573,2,FALSE)</f>
        <v>pkbtsdbr1</v>
      </c>
      <c r="W19" s="110" t="str">
        <f>VLOOKUP($N19,OS_Disk!$A$2:$F$573,3,FALSE)</f>
        <v>hitachi_vsp0_0f2a</v>
      </c>
      <c r="X19" s="133"/>
      <c r="Y19" s="110" t="str">
        <f>VLOOKUP($N19,OS_Disk!$A$2:$F$573,4,FALSE)</f>
        <v>sdf</v>
      </c>
      <c r="Z19" s="196">
        <f>VLOOKUP($N19,OS_Disk!$A$2:$F$573,6,FALSE)</f>
        <v>0.20050048828125</v>
      </c>
      <c r="AA19" s="110" t="str">
        <f>VLOOKUP($O19,Veritas_LUN!$D$3:$J$487,2,FALSE)</f>
        <v>pkbtsdbr1/pkbtsdbr2</v>
      </c>
      <c r="AB19" s="110" t="str">
        <f>VLOOKUP($O19,Veritas_LUN!$D$3:$J$487,3,FALSE)</f>
        <v>Lock Device</v>
      </c>
      <c r="AC19" s="110">
        <f>VLOOKUP($O19,Veritas_LUN!$D$3:$J$487,4,FALSE)</f>
        <v>1</v>
      </c>
      <c r="AD19" s="110">
        <f>VLOOKUP($O19,Veritas_LUN!$D$3:$J$487,5,FALSE)</f>
        <v>0.2</v>
      </c>
      <c r="AE19" s="110" t="str">
        <f>VLOOKUP($O19,Veritas_LUN!$D$3:$J$487,7,FALSE)</f>
        <v>Lock Device</v>
      </c>
      <c r="AF19" s="110" t="str">
        <f>VLOOKUP($O19,Veritas_LUN!$D$3:$K$487,8,FALSE)</f>
        <v>0f:2a</v>
      </c>
      <c r="AG19" s="194" t="s">
        <v>7447</v>
      </c>
      <c r="AH19" s="279" t="str">
        <f>VLOOKUP(AG19,'스토리지_LUN(AS-IS)'!$B$4:$G$541,4,FALSE)</f>
        <v>Lock Device</v>
      </c>
      <c r="AI19" s="110">
        <f>VLOOKUP(AG19,'스토리지_LUN(AS-IS)'!$B$4:$G$541,6,FALSE)</f>
        <v>0.2</v>
      </c>
      <c r="AJ19" s="110" t="str">
        <f>VLOOKUP($AG19,'스토리지_LUN(TO-BE)'!$B$2:$G$347,4,FALSE)</f>
        <v>0f:2a</v>
      </c>
      <c r="AK19" s="103"/>
      <c r="AL19" s="103"/>
      <c r="AM19" s="1" t="str">
        <f t="shared" si="0"/>
        <v>NB-DR-RDMP-0FAE-PKBTSDBR</v>
      </c>
      <c r="AN19" s="475" t="e">
        <f>VLOOKUP(SUBSTITUTE(Q19,":",""),'naa정보-입력'!B17:C362,2,FALSE)</f>
        <v>#N/A</v>
      </c>
      <c r="AO19" s="1" t="e">
        <f t="shared" si="1"/>
        <v>#N/A</v>
      </c>
      <c r="AP19" s="1" t="s">
        <v>10414</v>
      </c>
    </row>
    <row r="20" spans="1:42" s="1" customFormat="1">
      <c r="A20" s="128" t="s">
        <v>1215</v>
      </c>
      <c r="B20" s="128" t="s">
        <v>1701</v>
      </c>
      <c r="C20" s="128" t="s">
        <v>467</v>
      </c>
      <c r="D20" s="128" t="s">
        <v>1724</v>
      </c>
      <c r="E20" s="128" t="s">
        <v>1755</v>
      </c>
      <c r="F20" s="128" t="s">
        <v>1288</v>
      </c>
      <c r="G20" s="128" t="s">
        <v>1289</v>
      </c>
      <c r="H20" s="128" t="s">
        <v>3287</v>
      </c>
      <c r="I20" s="128" t="s">
        <v>1756</v>
      </c>
      <c r="J20" s="128" t="s">
        <v>5042</v>
      </c>
      <c r="K20" s="128" t="s">
        <v>6869</v>
      </c>
      <c r="L20" s="128" t="s">
        <v>4611</v>
      </c>
      <c r="M20" s="128" t="s">
        <v>6856</v>
      </c>
      <c r="N20" s="129" t="s">
        <v>7813</v>
      </c>
      <c r="O20" s="471" t="s">
        <v>8224</v>
      </c>
      <c r="P20" s="443">
        <v>0.20050048828125</v>
      </c>
      <c r="Q20" s="470" t="str">
        <f>VLOOKUP($O20,'스토리지_LUN(TO-BE)'!$B$2:$G$347,4,FALSE)</f>
        <v>0f:2b</v>
      </c>
      <c r="R20" s="103"/>
      <c r="S20" s="110"/>
      <c r="T20" s="103"/>
      <c r="U20" s="103"/>
      <c r="V20" s="110" t="str">
        <f>VLOOKUP($N20,OS_Disk!$A$2:$F$573,2,FALSE)</f>
        <v>pkbtsdbr1</v>
      </c>
      <c r="W20" s="110" t="str">
        <f>VLOOKUP($N20,OS_Disk!$A$2:$F$573,3,FALSE)</f>
        <v>hitachi_vsp0_0f2b</v>
      </c>
      <c r="X20" s="133"/>
      <c r="Y20" s="110" t="str">
        <f>VLOOKUP($N20,OS_Disk!$A$2:$F$573,4,FALSE)</f>
        <v>sdg</v>
      </c>
      <c r="Z20" s="196">
        <f>VLOOKUP($N20,OS_Disk!$A$2:$F$573,6,FALSE)</f>
        <v>0.20050048828125</v>
      </c>
      <c r="AA20" s="110" t="str">
        <f>VLOOKUP($O20,Veritas_LUN!$D$3:$J$487,2,FALSE)</f>
        <v>pkbtsdbr1/pkbtsdbr2</v>
      </c>
      <c r="AB20" s="110" t="str">
        <f>VLOOKUP($O20,Veritas_LUN!$D$3:$J$487,3,FALSE)</f>
        <v>Lock Device</v>
      </c>
      <c r="AC20" s="110">
        <f>VLOOKUP($O20,Veritas_LUN!$D$3:$J$487,4,FALSE)</f>
        <v>1</v>
      </c>
      <c r="AD20" s="110">
        <f>VLOOKUP($O20,Veritas_LUN!$D$3:$J$487,5,FALSE)</f>
        <v>0.2</v>
      </c>
      <c r="AE20" s="110" t="str">
        <f>VLOOKUP($O20,Veritas_LUN!$D$3:$J$487,7,FALSE)</f>
        <v>Lock Device</v>
      </c>
      <c r="AF20" s="110" t="str">
        <f>VLOOKUP($O20,Veritas_LUN!$D$3:$K$487,8,FALSE)</f>
        <v>0f:2b</v>
      </c>
      <c r="AG20" s="194" t="s">
        <v>7448</v>
      </c>
      <c r="AH20" s="279" t="str">
        <f>VLOOKUP(AG20,'스토리지_LUN(AS-IS)'!$B$4:$G$541,4,FALSE)</f>
        <v>Lock Device</v>
      </c>
      <c r="AI20" s="110">
        <f>VLOOKUP(AG20,'스토리지_LUN(AS-IS)'!$B$4:$G$541,6,FALSE)</f>
        <v>0.2</v>
      </c>
      <c r="AJ20" s="110" t="str">
        <f>VLOOKUP($AG20,'스토리지_LUN(TO-BE)'!$B$2:$G$347,4,FALSE)</f>
        <v>0f:2b</v>
      </c>
      <c r="AK20" s="103"/>
      <c r="AL20" s="103"/>
      <c r="AM20" s="1" t="str">
        <f t="shared" si="0"/>
        <v>NB-DR-RDMP-0FAE-PKBTSDBR</v>
      </c>
      <c r="AN20" s="475" t="e">
        <f>VLOOKUP(SUBSTITUTE(Q20,":",""),'naa정보-입력'!B18:C363,2,FALSE)</f>
        <v>#N/A</v>
      </c>
      <c r="AO20" s="1" t="e">
        <f t="shared" si="1"/>
        <v>#N/A</v>
      </c>
      <c r="AP20" s="1" t="s">
        <v>10415</v>
      </c>
    </row>
    <row r="21" spans="1:42" s="1" customFormat="1">
      <c r="A21" s="128" t="s">
        <v>1215</v>
      </c>
      <c r="B21" s="128" t="s">
        <v>1701</v>
      </c>
      <c r="C21" s="128" t="s">
        <v>467</v>
      </c>
      <c r="D21" s="128" t="s">
        <v>1724</v>
      </c>
      <c r="E21" s="128" t="s">
        <v>1758</v>
      </c>
      <c r="F21" s="128" t="s">
        <v>1288</v>
      </c>
      <c r="G21" s="128" t="s">
        <v>1289</v>
      </c>
      <c r="H21" s="128" t="s">
        <v>3288</v>
      </c>
      <c r="I21" s="128" t="s">
        <v>1759</v>
      </c>
      <c r="J21" s="128" t="s">
        <v>5039</v>
      </c>
      <c r="K21" s="128" t="s">
        <v>6870</v>
      </c>
      <c r="L21" s="128" t="s">
        <v>4612</v>
      </c>
      <c r="M21" s="128" t="s">
        <v>6856</v>
      </c>
      <c r="N21" s="129" t="s">
        <v>7814</v>
      </c>
      <c r="O21" s="471" t="s">
        <v>8225</v>
      </c>
      <c r="P21" s="443">
        <v>40</v>
      </c>
      <c r="Q21" s="470" t="str">
        <f>VLOOKUP($O21,'스토리지_LUN(TO-BE)'!$B$2:$G$347,4,FALSE)</f>
        <v>0f:2c</v>
      </c>
      <c r="R21" s="103"/>
      <c r="S21" s="110"/>
      <c r="T21" s="103"/>
      <c r="U21" s="103"/>
      <c r="V21" s="110" t="str">
        <f>VLOOKUP($N21,OS_Disk!$A$2:$F$573,2,FALSE)</f>
        <v>pkbtsdbr1</v>
      </c>
      <c r="W21" s="110" t="str">
        <f>VLOOKUP($N21,OS_Disk!$A$2:$F$573,3,FALSE)</f>
        <v>hitachi_vsp0_0f2c</v>
      </c>
      <c r="X21" s="133"/>
      <c r="Y21" s="110" t="str">
        <f>VLOOKUP($N21,OS_Disk!$A$2:$F$573,4,FALSE)</f>
        <v>sdh</v>
      </c>
      <c r="Z21" s="196">
        <f>VLOOKUP($N21,OS_Disk!$A$2:$F$573,6,FALSE)</f>
        <v>0.20050048828125</v>
      </c>
      <c r="AA21" s="110" t="str">
        <f>VLOOKUP($O21,Veritas_LUN!$D$3:$J$487,2,FALSE)</f>
        <v>pkbtsdbr1/pkbtsdbr2</v>
      </c>
      <c r="AB21" s="110" t="str">
        <f>VLOOKUP($O21,Veritas_LUN!$D$3:$J$487,3,FALSE)</f>
        <v>Lock Device</v>
      </c>
      <c r="AC21" s="110">
        <f>VLOOKUP($O21,Veritas_LUN!$D$3:$J$487,4,FALSE)</f>
        <v>1</v>
      </c>
      <c r="AD21" s="110">
        <f>VLOOKUP($O21,Veritas_LUN!$D$3:$J$487,5,FALSE)</f>
        <v>0.2</v>
      </c>
      <c r="AE21" s="110" t="str">
        <f>VLOOKUP($O21,Veritas_LUN!$D$3:$J$487,7,FALSE)</f>
        <v>Lock Device</v>
      </c>
      <c r="AF21" s="110" t="str">
        <f>VLOOKUP($O21,Veritas_LUN!$D$3:$K$487,8,FALSE)</f>
        <v>0f:2c</v>
      </c>
      <c r="AG21" s="194" t="s">
        <v>7449</v>
      </c>
      <c r="AH21" s="279" t="str">
        <f>VLOOKUP(AG21,'스토리지_LUN(AS-IS)'!$B$4:$G$541,4,FALSE)</f>
        <v>Lock Device</v>
      </c>
      <c r="AI21" s="110">
        <f>VLOOKUP(AG21,'스토리지_LUN(AS-IS)'!$B$4:$G$541,6,FALSE)</f>
        <v>0.2</v>
      </c>
      <c r="AJ21" s="110" t="str">
        <f>VLOOKUP($AG21,'스토리지_LUN(TO-BE)'!$B$2:$G$347,4,FALSE)</f>
        <v>0f:2c</v>
      </c>
      <c r="AK21" s="103"/>
      <c r="AL21" s="103"/>
      <c r="AM21" s="1" t="str">
        <f t="shared" si="0"/>
        <v>NB-DR-RDMP-0FAE-PKBTSDBR</v>
      </c>
      <c r="AN21" s="475" t="e">
        <f>VLOOKUP(SUBSTITUTE(Q21,":",""),'naa정보-입력'!B19:C364,2,FALSE)</f>
        <v>#N/A</v>
      </c>
      <c r="AO21" s="1" t="e">
        <f t="shared" si="1"/>
        <v>#N/A</v>
      </c>
      <c r="AP21" s="1" t="s">
        <v>10416</v>
      </c>
    </row>
    <row r="22" spans="1:42" s="1" customFormat="1">
      <c r="A22" s="128" t="s">
        <v>1216</v>
      </c>
      <c r="B22" s="128" t="s">
        <v>1701</v>
      </c>
      <c r="C22" s="128" t="s">
        <v>470</v>
      </c>
      <c r="D22" s="128" t="s">
        <v>1724</v>
      </c>
      <c r="E22" s="128" t="s">
        <v>1688</v>
      </c>
      <c r="F22" s="128" t="s">
        <v>1278</v>
      </c>
      <c r="G22" s="128" t="s">
        <v>1279</v>
      </c>
      <c r="H22" s="128" t="s">
        <v>3296</v>
      </c>
      <c r="I22" s="128" t="s">
        <v>1767</v>
      </c>
      <c r="J22" s="128" t="s">
        <v>5074</v>
      </c>
      <c r="K22" s="128" t="s">
        <v>6871</v>
      </c>
      <c r="L22" s="128" t="s">
        <v>4603</v>
      </c>
      <c r="M22" s="128" t="s">
        <v>6856</v>
      </c>
      <c r="N22" s="129" t="s">
        <v>7815</v>
      </c>
      <c r="O22" s="471" t="s">
        <v>8226</v>
      </c>
      <c r="P22" s="443">
        <v>5.0006103515625</v>
      </c>
      <c r="Q22" s="470" t="str">
        <f>VLOOKUP($O22,'스토리지_LUN(TO-BE)'!$B$2:$G$347,4,FALSE)</f>
        <v>00:46</v>
      </c>
      <c r="R22" s="103"/>
      <c r="S22" s="110"/>
      <c r="T22" s="103"/>
      <c r="U22" s="103"/>
      <c r="V22" s="110" t="str">
        <f>VLOOKUP($N22,OS_Disk!$A$2:$F$573,2,FALSE)</f>
        <v>pkbtsapr1</v>
      </c>
      <c r="W22" s="110" t="str">
        <f>VLOOKUP($N22,OS_Disk!$A$2:$F$573,3,FALSE)</f>
        <v>hitachi_vsp0_0046</v>
      </c>
      <c r="X22" s="133"/>
      <c r="Y22" s="110" t="str">
        <f>VLOOKUP($N22,OS_Disk!$A$2:$F$573,4,FALSE)</f>
        <v>sdb</v>
      </c>
      <c r="Z22" s="196">
        <f>VLOOKUP($N22,OS_Disk!$A$2:$F$573,6,FALSE)</f>
        <v>50.0006103515625</v>
      </c>
      <c r="AA22" s="110" t="str">
        <f>VLOOKUP($O22,Veritas_LUN!$D$3:$J$487,2,FALSE)</f>
        <v>pkbtsapr1</v>
      </c>
      <c r="AB22" s="110" t="str">
        <f>VLOOKUP($O22,Veritas_LUN!$D$3:$J$487,3,FALSE)</f>
        <v>vg_ts1fs01</v>
      </c>
      <c r="AC22" s="110">
        <f>VLOOKUP($O22,Veritas_LUN!$D$3:$J$487,4,FALSE)</f>
        <v>1</v>
      </c>
      <c r="AD22" s="110">
        <f>VLOOKUP($O22,Veritas_LUN!$D$3:$J$487,5,FALSE)</f>
        <v>50</v>
      </c>
      <c r="AE22" s="110" t="str">
        <f>VLOOKUP($O22,Veritas_LUN!$D$3:$J$487,7,FALSE)</f>
        <v>vg_ts1fs01</v>
      </c>
      <c r="AF22" s="110" t="str">
        <f>VLOOKUP($O22,Veritas_LUN!$D$3:$K$487,8,FALSE)</f>
        <v>00:46</v>
      </c>
      <c r="AG22" s="194" t="s">
        <v>7450</v>
      </c>
      <c r="AH22" s="279" t="str">
        <f>VLOOKUP(AG22,'스토리지_LUN(AS-IS)'!$B$4:$G$541,4,FALSE)</f>
        <v>vg_ts1fs01</v>
      </c>
      <c r="AI22" s="110">
        <f>VLOOKUP(AG22,'스토리지_LUN(AS-IS)'!$B$4:$G$541,6,FALSE)</f>
        <v>50</v>
      </c>
      <c r="AJ22" s="110" t="str">
        <f>VLOOKUP($AG22,'스토리지_LUN(TO-BE)'!$B$2:$G$347,4,FALSE)</f>
        <v>00:46</v>
      </c>
      <c r="AK22" s="103"/>
      <c r="AL22" s="103"/>
      <c r="AM22" s="1" t="str">
        <f t="shared" si="0"/>
        <v>NB-DR-RDMP-0FAD-PKBTSAPR</v>
      </c>
      <c r="AN22" s="475" t="e">
        <f>VLOOKUP(SUBSTITUTE(Q22,":",""),'naa정보-입력'!B20:C365,2,FALSE)</f>
        <v>#N/A</v>
      </c>
      <c r="AO22" s="1" t="e">
        <f t="shared" si="1"/>
        <v>#N/A</v>
      </c>
      <c r="AP22" s="1" t="s">
        <v>10417</v>
      </c>
    </row>
    <row r="23" spans="1:42" s="1" customFormat="1">
      <c r="A23" s="128" t="s">
        <v>1216</v>
      </c>
      <c r="B23" s="128" t="s">
        <v>1701</v>
      </c>
      <c r="C23" s="128" t="s">
        <v>470</v>
      </c>
      <c r="D23" s="128" t="s">
        <v>1724</v>
      </c>
      <c r="E23" s="128" t="s">
        <v>1704</v>
      </c>
      <c r="F23" s="128" t="s">
        <v>1278</v>
      </c>
      <c r="G23" s="128" t="s">
        <v>1279</v>
      </c>
      <c r="H23" s="128" t="s">
        <v>3297</v>
      </c>
      <c r="I23" s="128" t="s">
        <v>1768</v>
      </c>
      <c r="J23" s="128" t="s">
        <v>5017</v>
      </c>
      <c r="K23" s="128" t="s">
        <v>6872</v>
      </c>
      <c r="L23" s="128" t="s">
        <v>4646</v>
      </c>
      <c r="M23" s="128" t="s">
        <v>6856</v>
      </c>
      <c r="N23" s="129" t="s">
        <v>7816</v>
      </c>
      <c r="O23" s="471" t="s">
        <v>8227</v>
      </c>
      <c r="P23" s="443">
        <v>50</v>
      </c>
      <c r="Q23" s="470" t="str">
        <f>VLOOKUP($O23,'스토리지_LUN(TO-BE)'!$B$2:$G$347,4,FALSE)</f>
        <v>05:46</v>
      </c>
      <c r="R23" s="103"/>
      <c r="S23" s="110"/>
      <c r="T23" s="103"/>
      <c r="U23" s="103"/>
      <c r="V23" s="110" t="str">
        <f>VLOOKUP($N23,OS_Disk!$A$2:$F$573,2,FALSE)</f>
        <v>pkbtsapr1</v>
      </c>
      <c r="W23" s="110" t="str">
        <f>VLOOKUP($N23,OS_Disk!$A$2:$F$573,3,FALSE)</f>
        <v>hitachi_vsp0_1046</v>
      </c>
      <c r="X23" s="133"/>
      <c r="Y23" s="110" t="str">
        <f>VLOOKUP($N23,OS_Disk!$A$2:$F$573,4,FALSE)</f>
        <v>sdc</v>
      </c>
      <c r="Z23" s="196">
        <f>VLOOKUP($N23,OS_Disk!$A$2:$F$573,6,FALSE)</f>
        <v>5.0006103515625</v>
      </c>
      <c r="AA23" s="110" t="str">
        <f>VLOOKUP($O23,Veritas_LUN!$D$3:$J$487,2,FALSE)</f>
        <v>pkbtsapr1</v>
      </c>
      <c r="AB23" s="110" t="str">
        <f>VLOOKUP($O23,Veritas_LUN!$D$3:$J$487,3,FALSE)</f>
        <v>vvr_vg_ts1fs01</v>
      </c>
      <c r="AC23" s="110">
        <f>VLOOKUP($O23,Veritas_LUN!$D$3:$J$487,4,FALSE)</f>
        <v>1</v>
      </c>
      <c r="AD23" s="110">
        <f>VLOOKUP($O23,Veritas_LUN!$D$3:$J$487,5,FALSE)</f>
        <v>5</v>
      </c>
      <c r="AE23" s="110" t="str">
        <f>VLOOKUP($O23,Veritas_LUN!$D$3:$J$487,7,FALSE)</f>
        <v>VVR-vg_ts1fs01</v>
      </c>
      <c r="AF23" s="110" t="str">
        <f>VLOOKUP($O23,Veritas_LUN!$D$3:$K$487,8,FALSE)</f>
        <v>10:46</v>
      </c>
      <c r="AG23" s="194" t="s">
        <v>7451</v>
      </c>
      <c r="AH23" s="279" t="str">
        <f>VLOOKUP(AG23,'스토리지_LUN(AS-IS)'!$B$4:$G$541,4,FALSE)</f>
        <v>VVR-vg_ts1fs01</v>
      </c>
      <c r="AI23" s="110">
        <f>VLOOKUP(AG23,'스토리지_LUN(AS-IS)'!$B$4:$G$541,6,FALSE)</f>
        <v>5</v>
      </c>
      <c r="AJ23" s="110" t="str">
        <f>VLOOKUP($AG23,'스토리지_LUN(TO-BE)'!$B$2:$G$347,4,FALSE)</f>
        <v>05:46</v>
      </c>
      <c r="AK23" s="103"/>
      <c r="AL23" s="103"/>
      <c r="AM23" s="1" t="str">
        <f t="shared" si="0"/>
        <v>NB-DR-RDMP-0FAD-PKBTSAPR</v>
      </c>
      <c r="AN23" s="475" t="e">
        <f>VLOOKUP(SUBSTITUTE(Q23,":",""),'naa정보-입력'!B21:C366,2,FALSE)</f>
        <v>#N/A</v>
      </c>
      <c r="AO23" s="1" t="e">
        <f t="shared" si="1"/>
        <v>#N/A</v>
      </c>
      <c r="AP23" s="1" t="s">
        <v>10418</v>
      </c>
    </row>
    <row r="24" spans="1:42" s="1" customFormat="1">
      <c r="A24" s="128" t="s">
        <v>1216</v>
      </c>
      <c r="B24" s="128" t="s">
        <v>1701</v>
      </c>
      <c r="C24" s="128" t="s">
        <v>470</v>
      </c>
      <c r="D24" s="128" t="s">
        <v>1724</v>
      </c>
      <c r="E24" s="128" t="s">
        <v>1693</v>
      </c>
      <c r="F24" s="128" t="s">
        <v>1278</v>
      </c>
      <c r="G24" s="128" t="s">
        <v>1279</v>
      </c>
      <c r="H24" s="128" t="s">
        <v>3298</v>
      </c>
      <c r="I24" s="128" t="s">
        <v>1769</v>
      </c>
      <c r="J24" s="128" t="s">
        <v>5084</v>
      </c>
      <c r="K24" s="128" t="s">
        <v>6873</v>
      </c>
      <c r="L24" s="128" t="s">
        <v>4602</v>
      </c>
      <c r="M24" s="128" t="s">
        <v>6856</v>
      </c>
      <c r="N24" s="129" t="s">
        <v>7817</v>
      </c>
      <c r="O24" s="471" t="s">
        <v>8228</v>
      </c>
      <c r="P24" s="443">
        <v>70.000305175781307</v>
      </c>
      <c r="Q24" s="470" t="str">
        <f>VLOOKUP($O24,'스토리지_LUN(TO-BE)'!$B$2:$G$347,4,FALSE)</f>
        <v>00:49</v>
      </c>
      <c r="R24" s="103"/>
      <c r="S24" s="110"/>
      <c r="T24" s="103"/>
      <c r="U24" s="103"/>
      <c r="V24" s="110" t="str">
        <f>VLOOKUP($N24,OS_Disk!$A$2:$F$573,2,FALSE)</f>
        <v>pkbtsapr1</v>
      </c>
      <c r="W24" s="110" t="str">
        <f>VLOOKUP($N24,OS_Disk!$A$2:$F$573,3,FALSE)</f>
        <v>hitachi_vsp0_0049</v>
      </c>
      <c r="X24" s="133"/>
      <c r="Y24" s="110" t="str">
        <f>VLOOKUP($N24,OS_Disk!$A$2:$F$573,4,FALSE)</f>
        <v>sdh</v>
      </c>
      <c r="Z24" s="196">
        <f>VLOOKUP($N24,OS_Disk!$A$2:$F$573,6,FALSE)</f>
        <v>65.0006103515625</v>
      </c>
      <c r="AA24" s="110" t="str">
        <f>VLOOKUP($O24,Veritas_LUN!$D$3:$J$487,2,FALSE)</f>
        <v>pkbtsapr1/pkbtsapr2/pkbtsapr3</v>
      </c>
      <c r="AB24" s="110" t="str">
        <f>VLOOKUP($O24,Veritas_LUN!$D$3:$J$487,3,FALSE)</f>
        <v>vg_tscfs01</v>
      </c>
      <c r="AC24" s="110">
        <f>VLOOKUP($O24,Veritas_LUN!$D$3:$J$487,4,FALSE)</f>
        <v>1</v>
      </c>
      <c r="AD24" s="110">
        <f>VLOOKUP($O24,Veritas_LUN!$D$3:$J$487,5,FALSE)</f>
        <v>65</v>
      </c>
      <c r="AE24" s="110" t="str">
        <f>VLOOKUP($O24,Veritas_LUN!$D$3:$J$487,7,FALSE)</f>
        <v>vg_tscfs01</v>
      </c>
      <c r="AF24" s="110" t="str">
        <f>VLOOKUP($O24,Veritas_LUN!$D$3:$K$487,8,FALSE)</f>
        <v>00:49</v>
      </c>
      <c r="AG24" s="194" t="s">
        <v>7452</v>
      </c>
      <c r="AH24" s="279" t="str">
        <f>VLOOKUP(AG24,'스토리지_LUN(AS-IS)'!$B$4:$G$541,4,FALSE)</f>
        <v>vg_tscfs01</v>
      </c>
      <c r="AI24" s="110">
        <f>VLOOKUP(AG24,'스토리지_LUN(AS-IS)'!$B$4:$G$541,6,FALSE)</f>
        <v>65</v>
      </c>
      <c r="AJ24" s="110" t="str">
        <f>VLOOKUP($AG24,'스토리지_LUN(TO-BE)'!$B$2:$G$347,4,FALSE)</f>
        <v>00:49</v>
      </c>
      <c r="AK24" s="103"/>
      <c r="AL24" s="103"/>
      <c r="AM24" s="1" t="str">
        <f t="shared" si="0"/>
        <v>NB-DR-RDMP-0FAD-PKBTSAPR</v>
      </c>
      <c r="AN24" s="475" t="e">
        <f>VLOOKUP(SUBSTITUTE(Q24,":",""),'naa정보-입력'!B22:C367,2,FALSE)</f>
        <v>#N/A</v>
      </c>
      <c r="AO24" s="1" t="e">
        <f t="shared" si="1"/>
        <v>#N/A</v>
      </c>
      <c r="AP24" s="1" t="s">
        <v>10419</v>
      </c>
    </row>
    <row r="25" spans="1:42" s="1" customFormat="1">
      <c r="A25" s="128" t="s">
        <v>1216</v>
      </c>
      <c r="B25" s="128" t="s">
        <v>1701</v>
      </c>
      <c r="C25" s="128" t="s">
        <v>470</v>
      </c>
      <c r="D25" s="128" t="s">
        <v>1724</v>
      </c>
      <c r="E25" s="128" t="s">
        <v>1697</v>
      </c>
      <c r="F25" s="128" t="s">
        <v>1278</v>
      </c>
      <c r="G25" s="128" t="s">
        <v>1279</v>
      </c>
      <c r="H25" s="128" t="s">
        <v>3299</v>
      </c>
      <c r="I25" s="128" t="s">
        <v>1770</v>
      </c>
      <c r="J25" s="128" t="s">
        <v>5085</v>
      </c>
      <c r="K25" s="128" t="s">
        <v>6874</v>
      </c>
      <c r="L25" s="128" t="s">
        <v>4601</v>
      </c>
      <c r="M25" s="128" t="s">
        <v>6856</v>
      </c>
      <c r="N25" s="129" t="s">
        <v>7818</v>
      </c>
      <c r="O25" s="471" t="s">
        <v>8229</v>
      </c>
      <c r="P25" s="443">
        <v>110.000610351563</v>
      </c>
      <c r="Q25" s="470" t="str">
        <f>VLOOKUP($O25,'스토리지_LUN(TO-BE)'!$B$2:$G$347,4,FALSE)</f>
        <v>00:4a</v>
      </c>
      <c r="R25" s="103"/>
      <c r="S25" s="110"/>
      <c r="T25" s="103"/>
      <c r="U25" s="103"/>
      <c r="V25" s="110" t="str">
        <f>VLOOKUP($N25,OS_Disk!$A$2:$F$573,2,FALSE)</f>
        <v>pkbtsapr1</v>
      </c>
      <c r="W25" s="110" t="str">
        <f>VLOOKUP($N25,OS_Disk!$A$2:$F$573,3,FALSE)</f>
        <v>hitachi_vsp0_004a</v>
      </c>
      <c r="X25" s="133"/>
      <c r="Y25" s="110" t="str">
        <f>VLOOKUP($N25,OS_Disk!$A$2:$F$573,4,FALSE)</f>
        <v>sdi</v>
      </c>
      <c r="Z25" s="196">
        <f>VLOOKUP($N25,OS_Disk!$A$2:$F$573,6,FALSE)</f>
        <v>105</v>
      </c>
      <c r="AA25" s="110" t="str">
        <f>VLOOKUP($O25,Veritas_LUN!$D$3:$J$487,2,FALSE)</f>
        <v>pkbtsapr1/pkbtsapr2/pkbtsapr3</v>
      </c>
      <c r="AB25" s="110" t="str">
        <f>VLOOKUP($O25,Veritas_LUN!$D$3:$J$487,3,FALSE)</f>
        <v>vg_tscfs02</v>
      </c>
      <c r="AC25" s="110">
        <f>VLOOKUP($O25,Veritas_LUN!$D$3:$J$487,4,FALSE)</f>
        <v>1</v>
      </c>
      <c r="AD25" s="110">
        <f>VLOOKUP($O25,Veritas_LUN!$D$3:$J$487,5,FALSE)</f>
        <v>105</v>
      </c>
      <c r="AE25" s="110" t="str">
        <f>VLOOKUP($O25,Veritas_LUN!$D$3:$J$487,7,FALSE)</f>
        <v>vg_tscfs02</v>
      </c>
      <c r="AF25" s="110" t="str">
        <f>VLOOKUP($O25,Veritas_LUN!$D$3:$K$487,8,FALSE)</f>
        <v>00:4a</v>
      </c>
      <c r="AG25" s="194" t="s">
        <v>7453</v>
      </c>
      <c r="AH25" s="279" t="str">
        <f>VLOOKUP(AG25,'스토리지_LUN(AS-IS)'!$B$4:$G$541,4,FALSE)</f>
        <v>vg_tscfs02</v>
      </c>
      <c r="AI25" s="110">
        <f>VLOOKUP(AG25,'스토리지_LUN(AS-IS)'!$B$4:$G$541,6,FALSE)</f>
        <v>105</v>
      </c>
      <c r="AJ25" s="110" t="str">
        <f>VLOOKUP($AG25,'스토리지_LUN(TO-BE)'!$B$2:$G$347,4,FALSE)</f>
        <v>00:4a</v>
      </c>
      <c r="AK25" s="103"/>
      <c r="AL25" s="103"/>
      <c r="AM25" s="1" t="str">
        <f t="shared" si="0"/>
        <v>NB-DR-RDMP-0FAD-PKBTSAPR</v>
      </c>
      <c r="AN25" s="475" t="e">
        <f>VLOOKUP(SUBSTITUTE(Q25,":",""),'naa정보-입력'!B23:C368,2,FALSE)</f>
        <v>#N/A</v>
      </c>
      <c r="AO25" s="1" t="e">
        <f t="shared" si="1"/>
        <v>#N/A</v>
      </c>
      <c r="AP25" s="1" t="s">
        <v>10420</v>
      </c>
    </row>
    <row r="26" spans="1:42" s="1" customFormat="1">
      <c r="A26" s="128" t="s">
        <v>1216</v>
      </c>
      <c r="B26" s="128" t="s">
        <v>1701</v>
      </c>
      <c r="C26" s="128" t="s">
        <v>470</v>
      </c>
      <c r="D26" s="128" t="s">
        <v>1724</v>
      </c>
      <c r="E26" s="128" t="s">
        <v>1699</v>
      </c>
      <c r="F26" s="128" t="s">
        <v>1278</v>
      </c>
      <c r="G26" s="128" t="s">
        <v>1279</v>
      </c>
      <c r="H26" s="128" t="s">
        <v>3300</v>
      </c>
      <c r="I26" s="128" t="s">
        <v>1771</v>
      </c>
      <c r="J26" s="128" t="s">
        <v>5082</v>
      </c>
      <c r="K26" s="128" t="s">
        <v>6875</v>
      </c>
      <c r="L26" s="128" t="s">
        <v>4637</v>
      </c>
      <c r="M26" s="128" t="s">
        <v>6856</v>
      </c>
      <c r="N26" s="129" t="s">
        <v>7819</v>
      </c>
      <c r="O26" s="471" t="s">
        <v>8230</v>
      </c>
      <c r="P26" s="443">
        <v>4.500732421875</v>
      </c>
      <c r="Q26" s="470" t="str">
        <f>VLOOKUP($O26,'스토리지_LUN(TO-BE)'!$B$2:$G$347,4,FALSE)</f>
        <v>00:4b</v>
      </c>
      <c r="R26" s="103"/>
      <c r="S26" s="110"/>
      <c r="T26" s="103"/>
      <c r="U26" s="103"/>
      <c r="V26" s="110" t="str">
        <f>VLOOKUP($N26,OS_Disk!$A$2:$F$573,2,FALSE)</f>
        <v>pkbtsapr1</v>
      </c>
      <c r="W26" s="110" t="str">
        <f>VLOOKUP($N26,OS_Disk!$A$2:$F$573,3,FALSE)</f>
        <v>hitachi_vsp0_004b</v>
      </c>
      <c r="X26" s="133"/>
      <c r="Y26" s="110" t="str">
        <f>VLOOKUP($N26,OS_Disk!$A$2:$F$573,4,FALSE)</f>
        <v>sdj</v>
      </c>
      <c r="Z26" s="196">
        <f>VLOOKUP($N26,OS_Disk!$A$2:$F$573,6,FALSE)</f>
        <v>110.0006103515625</v>
      </c>
      <c r="AA26" s="110" t="str">
        <f>VLOOKUP($O26,Veritas_LUN!$D$3:$J$487,2,FALSE)</f>
        <v>pkbtsapr1/pkbtsapr2/pkbtsapr3</v>
      </c>
      <c r="AB26" s="110" t="str">
        <f>VLOOKUP($O26,Veritas_LUN!$D$3:$J$487,3,FALSE)</f>
        <v>vg_tscfs03</v>
      </c>
      <c r="AC26" s="110">
        <f>VLOOKUP($O26,Veritas_LUN!$D$3:$J$487,4,FALSE)</f>
        <v>1</v>
      </c>
      <c r="AD26" s="110">
        <f>VLOOKUP($O26,Veritas_LUN!$D$3:$J$487,5,FALSE)</f>
        <v>110</v>
      </c>
      <c r="AE26" s="110" t="str">
        <f>VLOOKUP($O26,Veritas_LUN!$D$3:$J$487,7,FALSE)</f>
        <v>vg_tscfs03</v>
      </c>
      <c r="AF26" s="110" t="str">
        <f>VLOOKUP($O26,Veritas_LUN!$D$3:$K$487,8,FALSE)</f>
        <v>00:4b</v>
      </c>
      <c r="AG26" s="194" t="s">
        <v>7454</v>
      </c>
      <c r="AH26" s="279" t="str">
        <f>VLOOKUP(AG26,'스토리지_LUN(AS-IS)'!$B$4:$G$541,4,FALSE)</f>
        <v>vg_tscfs03</v>
      </c>
      <c r="AI26" s="110">
        <f>VLOOKUP(AG26,'스토리지_LUN(AS-IS)'!$B$4:$G$541,6,FALSE)</f>
        <v>110</v>
      </c>
      <c r="AJ26" s="110" t="str">
        <f>VLOOKUP($AG26,'스토리지_LUN(TO-BE)'!$B$2:$G$347,4,FALSE)</f>
        <v>00:4b</v>
      </c>
      <c r="AK26" s="103"/>
      <c r="AL26" s="103"/>
      <c r="AM26" s="1" t="str">
        <f t="shared" si="0"/>
        <v>NB-DR-RDMP-0FAD-PKBTSAPR</v>
      </c>
      <c r="AN26" s="475" t="e">
        <f>VLOOKUP(SUBSTITUTE(Q26,":",""),'naa정보-입력'!B24:C369,2,FALSE)</f>
        <v>#N/A</v>
      </c>
      <c r="AO26" s="1" t="e">
        <f t="shared" si="1"/>
        <v>#N/A</v>
      </c>
      <c r="AP26" s="1" t="s">
        <v>10421</v>
      </c>
    </row>
    <row r="27" spans="1:42" s="1" customFormat="1">
      <c r="A27" s="128" t="s">
        <v>1216</v>
      </c>
      <c r="B27" s="128" t="s">
        <v>1701</v>
      </c>
      <c r="C27" s="128" t="s">
        <v>470</v>
      </c>
      <c r="D27" s="128" t="s">
        <v>1724</v>
      </c>
      <c r="E27" s="128" t="s">
        <v>1737</v>
      </c>
      <c r="F27" s="128" t="s">
        <v>1278</v>
      </c>
      <c r="G27" s="128" t="s">
        <v>1279</v>
      </c>
      <c r="H27" s="128" t="s">
        <v>3301</v>
      </c>
      <c r="I27" s="128" t="s">
        <v>1772</v>
      </c>
      <c r="J27" s="128" t="s">
        <v>4997</v>
      </c>
      <c r="K27" s="128" t="s">
        <v>6876</v>
      </c>
      <c r="L27" s="128" t="s">
        <v>4639</v>
      </c>
      <c r="M27" s="128" t="s">
        <v>6856</v>
      </c>
      <c r="N27" s="129" t="s">
        <v>7820</v>
      </c>
      <c r="O27" s="471" t="s">
        <v>8231</v>
      </c>
      <c r="P27" s="443">
        <v>7.0001220703125</v>
      </c>
      <c r="Q27" s="470" t="str">
        <f>VLOOKUP($O27,'스토리지_LUN(TO-BE)'!$B$2:$G$347,4,FALSE)</f>
        <v>05:49</v>
      </c>
      <c r="R27" s="103"/>
      <c r="S27" s="110"/>
      <c r="T27" s="103"/>
      <c r="U27" s="103"/>
      <c r="V27" s="110" t="str">
        <f>VLOOKUP($N27,OS_Disk!$A$2:$F$573,2,FALSE)</f>
        <v>pkbtsapr1</v>
      </c>
      <c r="W27" s="110" t="str">
        <f>VLOOKUP($N27,OS_Disk!$A$2:$F$573,3,FALSE)</f>
        <v>hitachi_vsp0_1049</v>
      </c>
      <c r="X27" s="133"/>
      <c r="Y27" s="110" t="str">
        <f>VLOOKUP($N27,OS_Disk!$A$2:$F$573,4,FALSE)</f>
        <v>sdk</v>
      </c>
      <c r="Z27" s="196">
        <f>VLOOKUP($N27,OS_Disk!$A$2:$F$573,6,FALSE)</f>
        <v>6.500244140625</v>
      </c>
      <c r="AA27" s="110" t="str">
        <f>VLOOKUP($O27,Veritas_LUN!$D$3:$J$487,2,FALSE)</f>
        <v>pkbtsapr1/pkbtsapr2/pkbtsapr3</v>
      </c>
      <c r="AB27" s="110" t="str">
        <f>VLOOKUP($O27,Veritas_LUN!$D$3:$J$487,3,FALSE)</f>
        <v>vvr_vg_tscfs01</v>
      </c>
      <c r="AC27" s="110">
        <f>VLOOKUP($O27,Veritas_LUN!$D$3:$J$487,4,FALSE)</f>
        <v>1</v>
      </c>
      <c r="AD27" s="110">
        <f>VLOOKUP($O27,Veritas_LUN!$D$3:$J$487,5,FALSE)</f>
        <v>6.5</v>
      </c>
      <c r="AE27" s="110" t="str">
        <f>VLOOKUP($O27,Veritas_LUN!$D$3:$J$487,7,FALSE)</f>
        <v>VVR-vg_tscfs01</v>
      </c>
      <c r="AF27" s="110" t="str">
        <f>VLOOKUP($O27,Veritas_LUN!$D$3:$K$487,8,FALSE)</f>
        <v>10:49</v>
      </c>
      <c r="AG27" s="194" t="s">
        <v>7455</v>
      </c>
      <c r="AH27" s="279" t="str">
        <f>VLOOKUP(AG27,'스토리지_LUN(AS-IS)'!$B$4:$G$541,4,FALSE)</f>
        <v>VVR-vg_tscfs01</v>
      </c>
      <c r="AI27" s="110">
        <f>VLOOKUP(AG27,'스토리지_LUN(AS-IS)'!$B$4:$G$541,6,FALSE)</f>
        <v>6.5</v>
      </c>
      <c r="AJ27" s="110" t="str">
        <f>VLOOKUP($AG27,'스토리지_LUN(TO-BE)'!$B$2:$G$347,4,FALSE)</f>
        <v>05:49</v>
      </c>
      <c r="AK27" s="103"/>
      <c r="AL27" s="103"/>
      <c r="AM27" s="1" t="str">
        <f t="shared" si="0"/>
        <v>NB-DR-RDMP-0FAD-PKBTSAPR</v>
      </c>
      <c r="AN27" s="475" t="e">
        <f>VLOOKUP(SUBSTITUTE(Q27,":",""),'naa정보-입력'!B25:C370,2,FALSE)</f>
        <v>#N/A</v>
      </c>
      <c r="AO27" s="1" t="e">
        <f t="shared" si="1"/>
        <v>#N/A</v>
      </c>
      <c r="AP27" s="1" t="s">
        <v>10422</v>
      </c>
    </row>
    <row r="28" spans="1:42" s="1" customFormat="1">
      <c r="A28" s="128" t="s">
        <v>1216</v>
      </c>
      <c r="B28" s="128" t="s">
        <v>1701</v>
      </c>
      <c r="C28" s="128" t="s">
        <v>470</v>
      </c>
      <c r="D28" s="128" t="s">
        <v>1724</v>
      </c>
      <c r="E28" s="128" t="s">
        <v>1740</v>
      </c>
      <c r="F28" s="128" t="s">
        <v>1278</v>
      </c>
      <c r="G28" s="128" t="s">
        <v>1279</v>
      </c>
      <c r="H28" s="128" t="s">
        <v>3302</v>
      </c>
      <c r="I28" s="128" t="s">
        <v>1773</v>
      </c>
      <c r="J28" s="128" t="s">
        <v>5004</v>
      </c>
      <c r="K28" s="128" t="s">
        <v>6877</v>
      </c>
      <c r="L28" s="128" t="s">
        <v>4640</v>
      </c>
      <c r="M28" s="128" t="s">
        <v>6856</v>
      </c>
      <c r="N28" s="129" t="s">
        <v>7821</v>
      </c>
      <c r="O28" s="471" t="s">
        <v>8232</v>
      </c>
      <c r="P28" s="443">
        <v>11.0000610351563</v>
      </c>
      <c r="Q28" s="470" t="str">
        <f>VLOOKUP($O28,'스토리지_LUN(TO-BE)'!$B$2:$G$347,4,FALSE)</f>
        <v>05:4a</v>
      </c>
      <c r="R28" s="103"/>
      <c r="S28" s="110"/>
      <c r="T28" s="103"/>
      <c r="U28" s="103"/>
      <c r="V28" s="110" t="str">
        <f>VLOOKUP($N28,OS_Disk!$A$2:$F$573,2,FALSE)</f>
        <v>pkbtsapr1</v>
      </c>
      <c r="W28" s="110" t="str">
        <f>VLOOKUP($N28,OS_Disk!$A$2:$F$573,3,FALSE)</f>
        <v>hitachi_vsp0_104a</v>
      </c>
      <c r="X28" s="133"/>
      <c r="Y28" s="110" t="str">
        <f>VLOOKUP($N28,OS_Disk!$A$2:$F$573,4,FALSE)</f>
        <v>sdl</v>
      </c>
      <c r="Z28" s="196">
        <f>VLOOKUP($N28,OS_Disk!$A$2:$F$573,6,FALSE)</f>
        <v>11.00006103515625</v>
      </c>
      <c r="AA28" s="110" t="str">
        <f>VLOOKUP($O28,Veritas_LUN!$D$3:$J$487,2,FALSE)</f>
        <v>pkbtsapr1/pkbtsapr2/pkbtsapr3</v>
      </c>
      <c r="AB28" s="110" t="str">
        <f>VLOOKUP($O28,Veritas_LUN!$D$3:$J$487,3,FALSE)</f>
        <v>vvr_vg_tscfs02</v>
      </c>
      <c r="AC28" s="110">
        <f>VLOOKUP($O28,Veritas_LUN!$D$3:$J$487,4,FALSE)</f>
        <v>1</v>
      </c>
      <c r="AD28" s="110">
        <f>VLOOKUP($O28,Veritas_LUN!$D$3:$J$487,5,FALSE)</f>
        <v>11</v>
      </c>
      <c r="AE28" s="110" t="str">
        <f>VLOOKUP($O28,Veritas_LUN!$D$3:$J$487,7,FALSE)</f>
        <v>VVR-vg_tscfs02</v>
      </c>
      <c r="AF28" s="110" t="str">
        <f>VLOOKUP($O28,Veritas_LUN!$D$3:$K$487,8,FALSE)</f>
        <v>10:4a</v>
      </c>
      <c r="AG28" s="194" t="s">
        <v>7456</v>
      </c>
      <c r="AH28" s="279" t="str">
        <f>VLOOKUP(AG28,'스토리지_LUN(AS-IS)'!$B$4:$G$541,4,FALSE)</f>
        <v>VVR-vg_tscfs02</v>
      </c>
      <c r="AI28" s="110">
        <f>VLOOKUP(AG28,'스토리지_LUN(AS-IS)'!$B$4:$G$541,6,FALSE)</f>
        <v>11</v>
      </c>
      <c r="AJ28" s="110" t="str">
        <f>VLOOKUP($AG28,'스토리지_LUN(TO-BE)'!$B$2:$G$347,4,FALSE)</f>
        <v>05:4a</v>
      </c>
      <c r="AK28" s="103"/>
      <c r="AL28" s="103"/>
      <c r="AM28" s="1" t="str">
        <f t="shared" si="0"/>
        <v>NB-DR-RDMP-0FAD-PKBTSAPR</v>
      </c>
      <c r="AN28" s="475" t="e">
        <f>VLOOKUP(SUBSTITUTE(Q28,":",""),'naa정보-입력'!B26:C371,2,FALSE)</f>
        <v>#N/A</v>
      </c>
      <c r="AO28" s="1" t="e">
        <f t="shared" si="1"/>
        <v>#N/A</v>
      </c>
      <c r="AP28" s="1" t="s">
        <v>10423</v>
      </c>
    </row>
    <row r="29" spans="1:42" s="1" customFormat="1">
      <c r="A29" s="128" t="s">
        <v>1216</v>
      </c>
      <c r="B29" s="128" t="s">
        <v>1701</v>
      </c>
      <c r="C29" s="128" t="s">
        <v>470</v>
      </c>
      <c r="D29" s="128" t="s">
        <v>1724</v>
      </c>
      <c r="E29" s="128" t="s">
        <v>1743</v>
      </c>
      <c r="F29" s="128" t="s">
        <v>1278</v>
      </c>
      <c r="G29" s="128" t="s">
        <v>1279</v>
      </c>
      <c r="H29" s="128" t="s">
        <v>3303</v>
      </c>
      <c r="I29" s="128" t="s">
        <v>1774</v>
      </c>
      <c r="J29" s="128" t="s">
        <v>5011</v>
      </c>
      <c r="K29" s="128" t="s">
        <v>6878</v>
      </c>
      <c r="L29" s="128" t="s">
        <v>4636</v>
      </c>
      <c r="M29" s="128" t="s">
        <v>6856</v>
      </c>
      <c r="N29" s="129" t="s">
        <v>7822</v>
      </c>
      <c r="O29" s="471" t="s">
        <v>8233</v>
      </c>
      <c r="P29" s="443">
        <v>0.20050048828125</v>
      </c>
      <c r="Q29" s="470" t="str">
        <f>VLOOKUP($O29,'스토리지_LUN(TO-BE)'!$B$2:$G$347,4,FALSE)</f>
        <v>05:4b</v>
      </c>
      <c r="R29" s="103"/>
      <c r="S29" s="110"/>
      <c r="T29" s="103"/>
      <c r="U29" s="103"/>
      <c r="V29" s="110" t="str">
        <f>VLOOKUP($N29,OS_Disk!$A$2:$F$573,2,FALSE)</f>
        <v>pkbtsapr1</v>
      </c>
      <c r="W29" s="110" t="str">
        <f>VLOOKUP($N29,OS_Disk!$A$2:$F$573,3,FALSE)</f>
        <v>hitachi_vsp0_104b</v>
      </c>
      <c r="X29" s="133"/>
      <c r="Y29" s="110" t="str">
        <f>VLOOKUP($N29,OS_Disk!$A$2:$F$573,4,FALSE)</f>
        <v>sdm</v>
      </c>
      <c r="Z29" s="196">
        <f>VLOOKUP($N29,OS_Disk!$A$2:$F$573,6,FALSE)</f>
        <v>11.00006103515625</v>
      </c>
      <c r="AA29" s="110" t="str">
        <f>VLOOKUP($O29,Veritas_LUN!$D$3:$J$487,2,FALSE)</f>
        <v>pkbtsapr1/pkbtsapr2/pkbtsapr3</v>
      </c>
      <c r="AB29" s="110" t="str">
        <f>VLOOKUP($O29,Veritas_LUN!$D$3:$J$487,3,FALSE)</f>
        <v>vvr_vg_tscfs03</v>
      </c>
      <c r="AC29" s="110">
        <f>VLOOKUP($O29,Veritas_LUN!$D$3:$J$487,4,FALSE)</f>
        <v>1</v>
      </c>
      <c r="AD29" s="110">
        <f>VLOOKUP($O29,Veritas_LUN!$D$3:$J$487,5,FALSE)</f>
        <v>11</v>
      </c>
      <c r="AE29" s="110" t="str">
        <f>VLOOKUP($O29,Veritas_LUN!$D$3:$J$487,7,FALSE)</f>
        <v>VVR-vg_tscfs03</v>
      </c>
      <c r="AF29" s="110" t="str">
        <f>VLOOKUP($O29,Veritas_LUN!$D$3:$K$487,8,FALSE)</f>
        <v>10:4b</v>
      </c>
      <c r="AG29" s="194" t="s">
        <v>7457</v>
      </c>
      <c r="AH29" s="279" t="str">
        <f>VLOOKUP(AG29,'스토리지_LUN(AS-IS)'!$B$4:$G$541,4,FALSE)</f>
        <v>VVR-vg_tscfs03</v>
      </c>
      <c r="AI29" s="110">
        <f>VLOOKUP(AG29,'스토리지_LUN(AS-IS)'!$B$4:$G$541,6,FALSE)</f>
        <v>11</v>
      </c>
      <c r="AJ29" s="110" t="str">
        <f>VLOOKUP($AG29,'스토리지_LUN(TO-BE)'!$B$2:$G$347,4,FALSE)</f>
        <v>05:4b</v>
      </c>
      <c r="AK29" s="103"/>
      <c r="AL29" s="103"/>
      <c r="AM29" s="1" t="str">
        <f t="shared" si="0"/>
        <v>NB-DR-RDMP-0FAD-PKBTSAPR</v>
      </c>
      <c r="AN29" s="475" t="e">
        <f>VLOOKUP(SUBSTITUTE(Q29,":",""),'naa정보-입력'!B27:C372,2,FALSE)</f>
        <v>#N/A</v>
      </c>
      <c r="AO29" s="1" t="e">
        <f t="shared" si="1"/>
        <v>#N/A</v>
      </c>
      <c r="AP29" s="1" t="s">
        <v>10424</v>
      </c>
    </row>
    <row r="30" spans="1:42" s="1" customFormat="1">
      <c r="A30" s="128" t="s">
        <v>1216</v>
      </c>
      <c r="B30" s="128" t="s">
        <v>1701</v>
      </c>
      <c r="C30" s="128" t="s">
        <v>470</v>
      </c>
      <c r="D30" s="128" t="s">
        <v>1724</v>
      </c>
      <c r="E30" s="128" t="s">
        <v>1752</v>
      </c>
      <c r="F30" s="128" t="s">
        <v>1278</v>
      </c>
      <c r="G30" s="128" t="s">
        <v>1279</v>
      </c>
      <c r="H30" s="128" t="s">
        <v>3304</v>
      </c>
      <c r="I30" s="128" t="s">
        <v>1775</v>
      </c>
      <c r="J30" s="128" t="s">
        <v>5037</v>
      </c>
      <c r="K30" s="128" t="s">
        <v>6879</v>
      </c>
      <c r="L30" s="128" t="s">
        <v>4624</v>
      </c>
      <c r="M30" s="128" t="s">
        <v>6856</v>
      </c>
      <c r="N30" s="129" t="s">
        <v>7823</v>
      </c>
      <c r="O30" s="471" t="s">
        <v>8234</v>
      </c>
      <c r="P30" s="443">
        <v>0.20050048828125</v>
      </c>
      <c r="Q30" s="470" t="str">
        <f>VLOOKUP($O30,'스토리지_LUN(TO-BE)'!$B$2:$G$347,4,FALSE)</f>
        <v>0f:27</v>
      </c>
      <c r="R30" s="103"/>
      <c r="S30" s="110"/>
      <c r="T30" s="103"/>
      <c r="U30" s="103"/>
      <c r="V30" s="110" t="str">
        <f>VLOOKUP($N30,OS_Disk!$A$2:$F$573,2,FALSE)</f>
        <v>pkbtsapr1</v>
      </c>
      <c r="W30" s="110" t="str">
        <f>VLOOKUP($N30,OS_Disk!$A$2:$F$573,3,FALSE)</f>
        <v>hitachi_vsp0_0f27</v>
      </c>
      <c r="X30" s="133"/>
      <c r="Y30" s="110" t="str">
        <f>VLOOKUP($N30,OS_Disk!$A$2:$F$573,4,FALSE)</f>
        <v>sde</v>
      </c>
      <c r="Z30" s="196">
        <f>VLOOKUP($N30,OS_Disk!$A$2:$F$573,6,FALSE)</f>
        <v>0.20050048828125</v>
      </c>
      <c r="AA30" s="110" t="str">
        <f>VLOOKUP($O30,Veritas_LUN!$D$3:$J$487,2,FALSE)</f>
        <v>pkbtsapr1/pkbtsapr2/pkbtsapr3</v>
      </c>
      <c r="AB30" s="110" t="str">
        <f>VLOOKUP($O30,Veritas_LUN!$D$3:$J$487,3,FALSE)</f>
        <v>Lock Device</v>
      </c>
      <c r="AC30" s="110">
        <f>VLOOKUP($O30,Veritas_LUN!$D$3:$J$487,4,FALSE)</f>
        <v>1</v>
      </c>
      <c r="AD30" s="110">
        <f>VLOOKUP($O30,Veritas_LUN!$D$3:$J$487,5,FALSE)</f>
        <v>0.2</v>
      </c>
      <c r="AE30" s="110" t="str">
        <f>VLOOKUP($O30,Veritas_LUN!$D$3:$J$487,7,FALSE)</f>
        <v>Lock Device</v>
      </c>
      <c r="AF30" s="110" t="str">
        <f>VLOOKUP($O30,Veritas_LUN!$D$3:$K$487,8,FALSE)</f>
        <v>0f:27</v>
      </c>
      <c r="AG30" s="194" t="s">
        <v>7458</v>
      </c>
      <c r="AH30" s="279" t="str">
        <f>VLOOKUP(AG30,'스토리지_LUN(AS-IS)'!$B$4:$G$541,4,FALSE)</f>
        <v>Lock Device</v>
      </c>
      <c r="AI30" s="110">
        <f>VLOOKUP(AG30,'스토리지_LUN(AS-IS)'!$B$4:$G$541,6,FALSE)</f>
        <v>0.2</v>
      </c>
      <c r="AJ30" s="110" t="str">
        <f>VLOOKUP($AG30,'스토리지_LUN(TO-BE)'!$B$2:$G$347,4,FALSE)</f>
        <v>0f:27</v>
      </c>
      <c r="AK30" s="103"/>
      <c r="AL30" s="103"/>
      <c r="AM30" s="1" t="str">
        <f t="shared" si="0"/>
        <v>NB-DR-RDMP-0FAD-PKBTSAPR</v>
      </c>
      <c r="AN30" s="475" t="e">
        <f>VLOOKUP(SUBSTITUTE(Q30,":",""),'naa정보-입력'!B28:C373,2,FALSE)</f>
        <v>#N/A</v>
      </c>
      <c r="AO30" s="1" t="e">
        <f t="shared" si="1"/>
        <v>#N/A</v>
      </c>
      <c r="AP30" s="1" t="s">
        <v>10425</v>
      </c>
    </row>
    <row r="31" spans="1:42" s="1" customFormat="1">
      <c r="A31" s="128" t="s">
        <v>1216</v>
      </c>
      <c r="B31" s="128" t="s">
        <v>1701</v>
      </c>
      <c r="C31" s="128" t="s">
        <v>470</v>
      </c>
      <c r="D31" s="128" t="s">
        <v>1724</v>
      </c>
      <c r="E31" s="128" t="s">
        <v>1755</v>
      </c>
      <c r="F31" s="128" t="s">
        <v>1278</v>
      </c>
      <c r="G31" s="128" t="s">
        <v>1279</v>
      </c>
      <c r="H31" s="128" t="s">
        <v>3305</v>
      </c>
      <c r="I31" s="128" t="s">
        <v>1776</v>
      </c>
      <c r="J31" s="128" t="s">
        <v>4999</v>
      </c>
      <c r="K31" s="128" t="s">
        <v>6880</v>
      </c>
      <c r="L31" s="128" t="s">
        <v>2507</v>
      </c>
      <c r="M31" s="128" t="s">
        <v>6856</v>
      </c>
      <c r="N31" s="129" t="s">
        <v>7824</v>
      </c>
      <c r="O31" s="471" t="s">
        <v>8235</v>
      </c>
      <c r="P31" s="443">
        <v>0.20050048828125</v>
      </c>
      <c r="Q31" s="470" t="str">
        <f>VLOOKUP($O31,'스토리지_LUN(TO-BE)'!$B$2:$G$347,4,FALSE)</f>
        <v>0f:28</v>
      </c>
      <c r="R31" s="103"/>
      <c r="S31" s="110"/>
      <c r="T31" s="103"/>
      <c r="U31" s="103"/>
      <c r="V31" s="110" t="str">
        <f>VLOOKUP($N31,OS_Disk!$A$2:$F$573,2,FALSE)</f>
        <v>pkbtsapr1</v>
      </c>
      <c r="W31" s="110" t="str">
        <f>VLOOKUP($N31,OS_Disk!$A$2:$F$573,3,FALSE)</f>
        <v>hitachi_vsp0_0f28</v>
      </c>
      <c r="X31" s="133"/>
      <c r="Y31" s="110" t="str">
        <f>VLOOKUP($N31,OS_Disk!$A$2:$F$573,4,FALSE)</f>
        <v>sdf</v>
      </c>
      <c r="Z31" s="196">
        <f>VLOOKUP($N31,OS_Disk!$A$2:$F$573,6,FALSE)</f>
        <v>0.20050048828125</v>
      </c>
      <c r="AA31" s="110" t="str">
        <f>VLOOKUP($O31,Veritas_LUN!$D$3:$J$487,2,FALSE)</f>
        <v>pkbtsapr1/pkbtsapr2/pkbtsapr3</v>
      </c>
      <c r="AB31" s="110" t="str">
        <f>VLOOKUP($O31,Veritas_LUN!$D$3:$J$487,3,FALSE)</f>
        <v>Lock Device</v>
      </c>
      <c r="AC31" s="110">
        <f>VLOOKUP($O31,Veritas_LUN!$D$3:$J$487,4,FALSE)</f>
        <v>1</v>
      </c>
      <c r="AD31" s="110">
        <f>VLOOKUP($O31,Veritas_LUN!$D$3:$J$487,5,FALSE)</f>
        <v>0.2</v>
      </c>
      <c r="AE31" s="110" t="str">
        <f>VLOOKUP($O31,Veritas_LUN!$D$3:$J$487,7,FALSE)</f>
        <v>Lock Device</v>
      </c>
      <c r="AF31" s="110" t="str">
        <f>VLOOKUP($O31,Veritas_LUN!$D$3:$K$487,8,FALSE)</f>
        <v>0f:28</v>
      </c>
      <c r="AG31" s="194" t="s">
        <v>7459</v>
      </c>
      <c r="AH31" s="279" t="str">
        <f>VLOOKUP(AG31,'스토리지_LUN(AS-IS)'!$B$4:$G$541,4,FALSE)</f>
        <v>Lock Device</v>
      </c>
      <c r="AI31" s="110">
        <f>VLOOKUP(AG31,'스토리지_LUN(AS-IS)'!$B$4:$G$541,6,FALSE)</f>
        <v>0.2</v>
      </c>
      <c r="AJ31" s="110" t="str">
        <f>VLOOKUP($AG31,'스토리지_LUN(TO-BE)'!$B$2:$G$347,4,FALSE)</f>
        <v>0f:28</v>
      </c>
      <c r="AK31" s="103"/>
      <c r="AL31" s="103"/>
      <c r="AM31" s="1" t="str">
        <f t="shared" si="0"/>
        <v>NB-DR-RDMP-0FAD-PKBTSAPR</v>
      </c>
      <c r="AN31" s="475" t="e">
        <f>VLOOKUP(SUBSTITUTE(Q31,":",""),'naa정보-입력'!B29:C374,2,FALSE)</f>
        <v>#N/A</v>
      </c>
      <c r="AO31" s="1" t="e">
        <f t="shared" si="1"/>
        <v>#N/A</v>
      </c>
      <c r="AP31" s="1" t="s">
        <v>10426</v>
      </c>
    </row>
    <row r="32" spans="1:42" s="1" customFormat="1">
      <c r="A32" s="128" t="s">
        <v>1216</v>
      </c>
      <c r="B32" s="128" t="s">
        <v>1701</v>
      </c>
      <c r="C32" s="128" t="s">
        <v>470</v>
      </c>
      <c r="D32" s="128" t="s">
        <v>1724</v>
      </c>
      <c r="E32" s="128" t="s">
        <v>1758</v>
      </c>
      <c r="F32" s="128" t="s">
        <v>1278</v>
      </c>
      <c r="G32" s="128" t="s">
        <v>1279</v>
      </c>
      <c r="H32" s="128" t="s">
        <v>3306</v>
      </c>
      <c r="I32" s="128" t="s">
        <v>1777</v>
      </c>
      <c r="J32" s="128" t="s">
        <v>5009</v>
      </c>
      <c r="K32" s="128" t="s">
        <v>6881</v>
      </c>
      <c r="L32" s="128" t="s">
        <v>2508</v>
      </c>
      <c r="M32" s="128" t="s">
        <v>6856</v>
      </c>
      <c r="N32" s="129" t="s">
        <v>7825</v>
      </c>
      <c r="O32" s="471" t="s">
        <v>8236</v>
      </c>
      <c r="P32" s="443">
        <v>40</v>
      </c>
      <c r="Q32" s="470" t="str">
        <f>VLOOKUP($O32,'스토리지_LUN(TO-BE)'!$B$2:$G$347,4,FALSE)</f>
        <v>0f:29</v>
      </c>
      <c r="R32" s="103"/>
      <c r="S32" s="110"/>
      <c r="T32" s="103"/>
      <c r="U32" s="103"/>
      <c r="V32" s="110" t="str">
        <f>VLOOKUP($N32,OS_Disk!$A$2:$F$573,2,FALSE)</f>
        <v>pkbtsapr1</v>
      </c>
      <c r="W32" s="110" t="str">
        <f>VLOOKUP($N32,OS_Disk!$A$2:$F$573,3,FALSE)</f>
        <v>hitachi_vsp0_0f29</v>
      </c>
      <c r="X32" s="133"/>
      <c r="Y32" s="110" t="str">
        <f>VLOOKUP($N32,OS_Disk!$A$2:$F$573,4,FALSE)</f>
        <v>sdg</v>
      </c>
      <c r="Z32" s="196">
        <f>VLOOKUP($N32,OS_Disk!$A$2:$F$573,6,FALSE)</f>
        <v>0.20050048828125</v>
      </c>
      <c r="AA32" s="110" t="str">
        <f>VLOOKUP($O32,Veritas_LUN!$D$3:$J$487,2,FALSE)</f>
        <v>pkbtsapr1/pkbtsapr2/pkbtsapr3</v>
      </c>
      <c r="AB32" s="110" t="str">
        <f>VLOOKUP($O32,Veritas_LUN!$D$3:$J$487,3,FALSE)</f>
        <v>Lock Device</v>
      </c>
      <c r="AC32" s="110">
        <f>VLOOKUP($O32,Veritas_LUN!$D$3:$J$487,4,FALSE)</f>
        <v>1</v>
      </c>
      <c r="AD32" s="110">
        <f>VLOOKUP($O32,Veritas_LUN!$D$3:$J$487,5,FALSE)</f>
        <v>0.2</v>
      </c>
      <c r="AE32" s="110" t="str">
        <f>VLOOKUP($O32,Veritas_LUN!$D$3:$J$487,7,FALSE)</f>
        <v>Lock Device</v>
      </c>
      <c r="AF32" s="110" t="str">
        <f>VLOOKUP($O32,Veritas_LUN!$D$3:$K$487,8,FALSE)</f>
        <v>0f:29</v>
      </c>
      <c r="AG32" s="194" t="s">
        <v>7460</v>
      </c>
      <c r="AH32" s="279" t="str">
        <f>VLOOKUP(AG32,'스토리지_LUN(AS-IS)'!$B$4:$G$541,4,FALSE)</f>
        <v>Lock Device</v>
      </c>
      <c r="AI32" s="110">
        <f>VLOOKUP(AG32,'스토리지_LUN(AS-IS)'!$B$4:$G$541,6,FALSE)</f>
        <v>0.2</v>
      </c>
      <c r="AJ32" s="110" t="str">
        <f>VLOOKUP($AG32,'스토리지_LUN(TO-BE)'!$B$2:$G$347,4,FALSE)</f>
        <v>0f:29</v>
      </c>
      <c r="AK32" s="103"/>
      <c r="AL32" s="103"/>
      <c r="AM32" s="1" t="str">
        <f t="shared" si="0"/>
        <v>NB-DR-RDMP-0FAD-PKBTSAPR</v>
      </c>
      <c r="AN32" s="475" t="e">
        <f>VLOOKUP(SUBSTITUTE(Q32,":",""),'naa정보-입력'!B30:C375,2,FALSE)</f>
        <v>#N/A</v>
      </c>
      <c r="AO32" s="1" t="e">
        <f t="shared" si="1"/>
        <v>#N/A</v>
      </c>
      <c r="AP32" s="1" t="s">
        <v>10427</v>
      </c>
    </row>
    <row r="33" spans="1:42" s="1" customFormat="1">
      <c r="A33" s="128" t="s">
        <v>1217</v>
      </c>
      <c r="B33" s="128" t="s">
        <v>1701</v>
      </c>
      <c r="C33" s="128" t="s">
        <v>473</v>
      </c>
      <c r="D33" s="128" t="s">
        <v>1724</v>
      </c>
      <c r="E33" s="128" t="s">
        <v>1688</v>
      </c>
      <c r="F33" s="128" t="s">
        <v>1260</v>
      </c>
      <c r="G33" s="128" t="s">
        <v>1261</v>
      </c>
      <c r="H33" s="128" t="s">
        <v>3307</v>
      </c>
      <c r="I33" s="128" t="s">
        <v>1778</v>
      </c>
      <c r="J33" s="128" t="s">
        <v>5026</v>
      </c>
      <c r="K33" s="128" t="s">
        <v>6882</v>
      </c>
      <c r="L33" s="128" t="s">
        <v>2474</v>
      </c>
      <c r="M33" s="128" t="s">
        <v>6856</v>
      </c>
      <c r="N33" s="129" t="s">
        <v>7826</v>
      </c>
      <c r="O33" s="471" t="s">
        <v>8237</v>
      </c>
      <c r="P33" s="443">
        <v>13.00048828125</v>
      </c>
      <c r="Q33" s="470" t="str">
        <f>VLOOKUP($O33,'스토리지_LUN(TO-BE)'!$B$2:$G$347,4,FALSE)</f>
        <v>00:3d</v>
      </c>
      <c r="R33" s="103"/>
      <c r="S33" s="110"/>
      <c r="T33" s="103"/>
      <c r="U33" s="103"/>
      <c r="V33" s="110" t="str">
        <f>VLOOKUP($N33,OS_Disk!$A$2:$F$573,2,FALSE)</f>
        <v>pkbtrapr1</v>
      </c>
      <c r="W33" s="110" t="str">
        <f>VLOOKUP($N33,OS_Disk!$A$2:$F$573,3,FALSE)</f>
        <v>hitachi_vsp0_003d</v>
      </c>
      <c r="X33" s="133"/>
      <c r="Y33" s="110" t="str">
        <f>VLOOKUP($N33,OS_Disk!$A$2:$F$573,4,FALSE)</f>
        <v>sdb</v>
      </c>
      <c r="Z33" s="196">
        <f>VLOOKUP($N33,OS_Disk!$A$2:$F$573,6,FALSE)</f>
        <v>50.0006103515625</v>
      </c>
      <c r="AA33" s="110" t="str">
        <f>VLOOKUP($O33,Veritas_LUN!$D$3:$J$487,2,FALSE)</f>
        <v>pkbtrapr1</v>
      </c>
      <c r="AB33" s="110" t="str">
        <f>VLOOKUP($O33,Veritas_LUN!$D$3:$J$487,3,FALSE)</f>
        <v>vg_tr1fs01</v>
      </c>
      <c r="AC33" s="110">
        <f>VLOOKUP($O33,Veritas_LUN!$D$3:$J$487,4,FALSE)</f>
        <v>1</v>
      </c>
      <c r="AD33" s="110">
        <f>VLOOKUP($O33,Veritas_LUN!$D$3:$J$487,5,FALSE)</f>
        <v>50</v>
      </c>
      <c r="AE33" s="110" t="str">
        <f>VLOOKUP($O33,Veritas_LUN!$D$3:$J$487,7,FALSE)</f>
        <v>vg_tr1fs01</v>
      </c>
      <c r="AF33" s="110" t="str">
        <f>VLOOKUP($O33,Veritas_LUN!$D$3:$K$487,8,FALSE)</f>
        <v>00:3d</v>
      </c>
      <c r="AG33" s="194" t="s">
        <v>7461</v>
      </c>
      <c r="AH33" s="279" t="str">
        <f>VLOOKUP(AG33,'스토리지_LUN(AS-IS)'!$B$4:$G$541,4,FALSE)</f>
        <v>vg_tr1fs01</v>
      </c>
      <c r="AI33" s="110">
        <f>VLOOKUP(AG33,'스토리지_LUN(AS-IS)'!$B$4:$G$541,6,FALSE)</f>
        <v>50</v>
      </c>
      <c r="AJ33" s="110" t="str">
        <f>VLOOKUP($AG33,'스토리지_LUN(TO-BE)'!$B$2:$G$347,4,FALSE)</f>
        <v>00:3d</v>
      </c>
      <c r="AK33" s="103"/>
      <c r="AL33" s="103"/>
      <c r="AM33" s="1" t="str">
        <f t="shared" si="0"/>
        <v>NB-DR-RDMP-0FAB-PKBTRAPR</v>
      </c>
      <c r="AN33" s="475" t="e">
        <f>VLOOKUP(SUBSTITUTE(Q33,":",""),'naa정보-입력'!B31:C376,2,FALSE)</f>
        <v>#N/A</v>
      </c>
      <c r="AO33" s="1" t="e">
        <f t="shared" si="1"/>
        <v>#N/A</v>
      </c>
      <c r="AP33" s="1" t="s">
        <v>10428</v>
      </c>
    </row>
    <row r="34" spans="1:42" s="1" customFormat="1">
      <c r="A34" s="128" t="s">
        <v>1217</v>
      </c>
      <c r="B34" s="128" t="s">
        <v>1701</v>
      </c>
      <c r="C34" s="128" t="s">
        <v>473</v>
      </c>
      <c r="D34" s="128" t="s">
        <v>1724</v>
      </c>
      <c r="E34" s="128" t="s">
        <v>1704</v>
      </c>
      <c r="F34" s="128" t="s">
        <v>1260</v>
      </c>
      <c r="G34" s="128" t="s">
        <v>1261</v>
      </c>
      <c r="H34" s="128" t="s">
        <v>3308</v>
      </c>
      <c r="I34" s="128" t="s">
        <v>1779</v>
      </c>
      <c r="J34" s="128" t="s">
        <v>5058</v>
      </c>
      <c r="K34" s="128" t="s">
        <v>6883</v>
      </c>
      <c r="L34" s="128" t="s">
        <v>2475</v>
      </c>
      <c r="M34" s="128" t="s">
        <v>6856</v>
      </c>
      <c r="N34" s="129" t="s">
        <v>7827</v>
      </c>
      <c r="O34" s="471" t="s">
        <v>8238</v>
      </c>
      <c r="P34" s="443">
        <v>50</v>
      </c>
      <c r="Q34" s="470" t="str">
        <f>VLOOKUP($O34,'스토리지_LUN(TO-BE)'!$B$2:$G$347,4,FALSE)</f>
        <v>05:3d</v>
      </c>
      <c r="R34" s="103"/>
      <c r="S34" s="110"/>
      <c r="T34" s="103"/>
      <c r="U34" s="103"/>
      <c r="V34" s="110" t="str">
        <f>VLOOKUP($N34,OS_Disk!$A$2:$F$573,2,FALSE)</f>
        <v>pkbtrapr1</v>
      </c>
      <c r="W34" s="110" t="str">
        <f>VLOOKUP($N34,OS_Disk!$A$2:$F$573,3,FALSE)</f>
        <v>hitachi_vsp0_103d</v>
      </c>
      <c r="X34" s="133"/>
      <c r="Y34" s="110" t="str">
        <f>VLOOKUP($N34,OS_Disk!$A$2:$F$573,4,FALSE)</f>
        <v>sdc</v>
      </c>
      <c r="Z34" s="196">
        <f>VLOOKUP($N34,OS_Disk!$A$2:$F$573,6,FALSE)</f>
        <v>13.00048828125</v>
      </c>
      <c r="AA34" s="110" t="str">
        <f>VLOOKUP($O34,Veritas_LUN!$D$3:$J$487,2,FALSE)</f>
        <v>pkbtrapr1</v>
      </c>
      <c r="AB34" s="110" t="str">
        <f>VLOOKUP($O34,Veritas_LUN!$D$3:$J$487,3,FALSE)</f>
        <v>vvr_vg_tr1fs01</v>
      </c>
      <c r="AC34" s="110">
        <f>VLOOKUP($O34,Veritas_LUN!$D$3:$J$487,4,FALSE)</f>
        <v>1</v>
      </c>
      <c r="AD34" s="110">
        <f>VLOOKUP($O34,Veritas_LUN!$D$3:$J$487,5,FALSE)</f>
        <v>13</v>
      </c>
      <c r="AE34" s="110" t="str">
        <f>VLOOKUP($O34,Veritas_LUN!$D$3:$J$487,7,FALSE)</f>
        <v>VVR-vg_tr1fs01</v>
      </c>
      <c r="AF34" s="110" t="str">
        <f>VLOOKUP($O34,Veritas_LUN!$D$3:$K$487,8,FALSE)</f>
        <v>10:3d</v>
      </c>
      <c r="AG34" s="194" t="s">
        <v>7462</v>
      </c>
      <c r="AH34" s="279" t="str">
        <f>VLOOKUP(AG34,'스토리지_LUN(AS-IS)'!$B$4:$G$541,4,FALSE)</f>
        <v>VVR-vg_tr1fs01</v>
      </c>
      <c r="AI34" s="110">
        <f>VLOOKUP(AG34,'스토리지_LUN(AS-IS)'!$B$4:$G$541,6,FALSE)</f>
        <v>13</v>
      </c>
      <c r="AJ34" s="110" t="str">
        <f>VLOOKUP($AG34,'스토리지_LUN(TO-BE)'!$B$2:$G$347,4,FALSE)</f>
        <v>05:3d</v>
      </c>
      <c r="AK34" s="103"/>
      <c r="AL34" s="103"/>
      <c r="AM34" s="1" t="str">
        <f t="shared" si="0"/>
        <v>NB-DR-RDMP-0FAB-PKBTRAPR</v>
      </c>
      <c r="AN34" s="475" t="e">
        <f>VLOOKUP(SUBSTITUTE(Q34,":",""),'naa정보-입력'!B32:C377,2,FALSE)</f>
        <v>#N/A</v>
      </c>
      <c r="AO34" s="1" t="e">
        <f t="shared" si="1"/>
        <v>#N/A</v>
      </c>
      <c r="AP34" s="1" t="s">
        <v>10429</v>
      </c>
    </row>
    <row r="35" spans="1:42" s="1" customFormat="1">
      <c r="A35" s="128" t="s">
        <v>1217</v>
      </c>
      <c r="B35" s="128" t="s">
        <v>1701</v>
      </c>
      <c r="C35" s="128" t="s">
        <v>473</v>
      </c>
      <c r="D35" s="128" t="s">
        <v>1724</v>
      </c>
      <c r="E35" s="128" t="s">
        <v>1693</v>
      </c>
      <c r="F35" s="128" t="s">
        <v>1260</v>
      </c>
      <c r="G35" s="128" t="s">
        <v>1261</v>
      </c>
      <c r="H35" s="128" t="s">
        <v>3309</v>
      </c>
      <c r="I35" s="128" t="s">
        <v>1780</v>
      </c>
      <c r="J35" s="128" t="s">
        <v>5021</v>
      </c>
      <c r="K35" s="128" t="s">
        <v>6884</v>
      </c>
      <c r="L35" s="128" t="s">
        <v>4613</v>
      </c>
      <c r="M35" s="128" t="s">
        <v>6856</v>
      </c>
      <c r="N35" s="129" t="s">
        <v>7828</v>
      </c>
      <c r="O35" s="471" t="s">
        <v>8239</v>
      </c>
      <c r="P35" s="443">
        <v>110.000610351563</v>
      </c>
      <c r="Q35" s="470" t="str">
        <f>VLOOKUP($O35,'스토리지_LUN(TO-BE)'!$B$2:$G$347,4,FALSE)</f>
        <v>00:3f</v>
      </c>
      <c r="R35" s="103"/>
      <c r="S35" s="110"/>
      <c r="T35" s="103"/>
      <c r="U35" s="103"/>
      <c r="V35" s="110" t="str">
        <f>VLOOKUP($N35,OS_Disk!$A$2:$F$573,2,FALSE)</f>
        <v>pkbtrapr1</v>
      </c>
      <c r="W35" s="110" t="str">
        <f>VLOOKUP($N35,OS_Disk!$A$2:$F$573,3,FALSE)</f>
        <v>hitachi_vsp0_003f</v>
      </c>
      <c r="X35" s="133"/>
      <c r="Y35" s="110" t="str">
        <f>VLOOKUP($N35,OS_Disk!$A$2:$F$573,4,FALSE)</f>
        <v>sdh</v>
      </c>
      <c r="Z35" s="196">
        <f>VLOOKUP($N35,OS_Disk!$A$2:$F$573,6,FALSE)</f>
        <v>65.0006103515625</v>
      </c>
      <c r="AA35" s="110" t="str">
        <f>VLOOKUP($O35,Veritas_LUN!$D$3:$J$487,2,FALSE)</f>
        <v>pkbtrapr1/pkbtrapr2</v>
      </c>
      <c r="AB35" s="110" t="str">
        <f>VLOOKUP($O35,Veritas_LUN!$D$3:$J$487,3,FALSE)</f>
        <v>vg_trcfs01</v>
      </c>
      <c r="AC35" s="110">
        <f>VLOOKUP($O35,Veritas_LUN!$D$3:$J$487,4,FALSE)</f>
        <v>1</v>
      </c>
      <c r="AD35" s="110">
        <f>VLOOKUP($O35,Veritas_LUN!$D$3:$J$487,5,FALSE)</f>
        <v>65</v>
      </c>
      <c r="AE35" s="110" t="str">
        <f>VLOOKUP($O35,Veritas_LUN!$D$3:$J$487,7,FALSE)</f>
        <v>vg_trcfs01</v>
      </c>
      <c r="AF35" s="110" t="str">
        <f>VLOOKUP($O35,Veritas_LUN!$D$3:$K$487,8,FALSE)</f>
        <v>00:3f</v>
      </c>
      <c r="AG35" s="194" t="s">
        <v>7463</v>
      </c>
      <c r="AH35" s="279" t="str">
        <f>VLOOKUP(AG35,'스토리지_LUN(AS-IS)'!$B$4:$G$541,4,FALSE)</f>
        <v>vg_trcfs01</v>
      </c>
      <c r="AI35" s="110">
        <f>VLOOKUP(AG35,'스토리지_LUN(AS-IS)'!$B$4:$G$541,6,FALSE)</f>
        <v>65</v>
      </c>
      <c r="AJ35" s="110" t="str">
        <f>VLOOKUP($AG35,'스토리지_LUN(TO-BE)'!$B$2:$G$347,4,FALSE)</f>
        <v>00:3f</v>
      </c>
      <c r="AK35" s="103"/>
      <c r="AL35" s="103"/>
      <c r="AM35" s="1" t="str">
        <f t="shared" si="0"/>
        <v>NB-DR-RDMP-0FAB-PKBTRAPR</v>
      </c>
      <c r="AN35" s="475" t="e">
        <f>VLOOKUP(SUBSTITUTE(Q35,":",""),'naa정보-입력'!B33:C378,2,FALSE)</f>
        <v>#N/A</v>
      </c>
      <c r="AO35" s="1" t="e">
        <f t="shared" si="1"/>
        <v>#N/A</v>
      </c>
      <c r="AP35" s="1" t="s">
        <v>10430</v>
      </c>
    </row>
    <row r="36" spans="1:42" s="1" customFormat="1">
      <c r="A36" s="128" t="s">
        <v>1217</v>
      </c>
      <c r="B36" s="128" t="s">
        <v>1701</v>
      </c>
      <c r="C36" s="128" t="s">
        <v>473</v>
      </c>
      <c r="D36" s="128" t="s">
        <v>1724</v>
      </c>
      <c r="E36" s="128" t="s">
        <v>1697</v>
      </c>
      <c r="F36" s="128" t="s">
        <v>1260</v>
      </c>
      <c r="G36" s="128" t="s">
        <v>1261</v>
      </c>
      <c r="H36" s="128" t="s">
        <v>3310</v>
      </c>
      <c r="I36" s="128" t="s">
        <v>1781</v>
      </c>
      <c r="J36" s="128" t="s">
        <v>5023</v>
      </c>
      <c r="K36" s="128" t="s">
        <v>6885</v>
      </c>
      <c r="L36" s="128" t="s">
        <v>2476</v>
      </c>
      <c r="M36" s="128" t="s">
        <v>6856</v>
      </c>
      <c r="N36" s="129" t="s">
        <v>7829</v>
      </c>
      <c r="O36" s="471" t="s">
        <v>8240</v>
      </c>
      <c r="P36" s="443">
        <v>4.500732421875</v>
      </c>
      <c r="Q36" s="470" t="str">
        <f>VLOOKUP($O36,'스토리지_LUN(TO-BE)'!$B$2:$G$347,4,FALSE)</f>
        <v>00:40</v>
      </c>
      <c r="R36" s="103"/>
      <c r="S36" s="110"/>
      <c r="T36" s="103"/>
      <c r="U36" s="103"/>
      <c r="V36" s="110" t="str">
        <f>VLOOKUP($N36,OS_Disk!$A$2:$F$573,2,FALSE)</f>
        <v>pkbtrapr1</v>
      </c>
      <c r="W36" s="110" t="str">
        <f>VLOOKUP($N36,OS_Disk!$A$2:$F$573,3,FALSE)</f>
        <v>hitachi_vsp0_0040</v>
      </c>
      <c r="X36" s="133"/>
      <c r="Y36" s="110" t="str">
        <f>VLOOKUP($N36,OS_Disk!$A$2:$F$573,4,FALSE)</f>
        <v>sdi</v>
      </c>
      <c r="Z36" s="196">
        <f>VLOOKUP($N36,OS_Disk!$A$2:$F$573,6,FALSE)</f>
        <v>110.0006103515625</v>
      </c>
      <c r="AA36" s="110" t="str">
        <f>VLOOKUP($O36,Veritas_LUN!$D$3:$J$487,2,FALSE)</f>
        <v>pkbtrapr1/pkbtrapr2</v>
      </c>
      <c r="AB36" s="110" t="str">
        <f>VLOOKUP($O36,Veritas_LUN!$D$3:$J$487,3,FALSE)</f>
        <v>vg_trcfs02</v>
      </c>
      <c r="AC36" s="110">
        <f>VLOOKUP($O36,Veritas_LUN!$D$3:$J$487,4,FALSE)</f>
        <v>1</v>
      </c>
      <c r="AD36" s="110">
        <f>VLOOKUP($O36,Veritas_LUN!$D$3:$J$487,5,FALSE)</f>
        <v>110</v>
      </c>
      <c r="AE36" s="110" t="str">
        <f>VLOOKUP($O36,Veritas_LUN!$D$3:$J$487,7,FALSE)</f>
        <v>vg_mecfs03</v>
      </c>
      <c r="AF36" s="110" t="str">
        <f>VLOOKUP($O36,Veritas_LUN!$D$3:$K$487,8,FALSE)</f>
        <v>00:40</v>
      </c>
      <c r="AG36" s="194" t="s">
        <v>7464</v>
      </c>
      <c r="AH36" s="279" t="str">
        <f>VLOOKUP(AG36,'스토리지_LUN(AS-IS)'!$B$4:$G$541,4,FALSE)</f>
        <v>vg_mecfs03</v>
      </c>
      <c r="AI36" s="110">
        <f>VLOOKUP(AG36,'스토리지_LUN(AS-IS)'!$B$4:$G$541,6,FALSE)</f>
        <v>110</v>
      </c>
      <c r="AJ36" s="110" t="str">
        <f>VLOOKUP($AG36,'스토리지_LUN(TO-BE)'!$B$2:$G$347,4,FALSE)</f>
        <v>00:40</v>
      </c>
      <c r="AK36" s="103"/>
      <c r="AL36" s="103"/>
      <c r="AM36" s="1" t="str">
        <f t="shared" si="0"/>
        <v>NB-DR-RDMP-0FAB-PKBTRAPR</v>
      </c>
      <c r="AN36" s="475" t="e">
        <f>VLOOKUP(SUBSTITUTE(Q36,":",""),'naa정보-입력'!B34:C379,2,FALSE)</f>
        <v>#N/A</v>
      </c>
      <c r="AO36" s="1" t="e">
        <f t="shared" si="1"/>
        <v>#N/A</v>
      </c>
      <c r="AP36" s="1" t="s">
        <v>10431</v>
      </c>
    </row>
    <row r="37" spans="1:42" s="1" customFormat="1">
      <c r="A37" s="128" t="s">
        <v>1217</v>
      </c>
      <c r="B37" s="128" t="s">
        <v>1701</v>
      </c>
      <c r="C37" s="128" t="s">
        <v>473</v>
      </c>
      <c r="D37" s="128" t="s">
        <v>1724</v>
      </c>
      <c r="E37" s="128" t="s">
        <v>1737</v>
      </c>
      <c r="F37" s="128" t="s">
        <v>1260</v>
      </c>
      <c r="G37" s="128" t="s">
        <v>1261</v>
      </c>
      <c r="H37" s="128" t="s">
        <v>3311</v>
      </c>
      <c r="I37" s="128" t="s">
        <v>1782</v>
      </c>
      <c r="J37" s="128" t="s">
        <v>5054</v>
      </c>
      <c r="K37" s="128" t="s">
        <v>6886</v>
      </c>
      <c r="L37" s="128" t="s">
        <v>4615</v>
      </c>
      <c r="M37" s="128" t="s">
        <v>6856</v>
      </c>
      <c r="N37" s="129" t="s">
        <v>7830</v>
      </c>
      <c r="O37" s="471" t="s">
        <v>8241</v>
      </c>
      <c r="P37" s="443">
        <v>11.0000610351563</v>
      </c>
      <c r="Q37" s="470" t="str">
        <f>VLOOKUP($O37,'스토리지_LUN(TO-BE)'!$B$2:$G$347,4,FALSE)</f>
        <v>05:3f</v>
      </c>
      <c r="R37" s="103"/>
      <c r="S37" s="110"/>
      <c r="T37" s="103"/>
      <c r="U37" s="103"/>
      <c r="V37" s="110" t="str">
        <f>VLOOKUP($N37,OS_Disk!$A$2:$F$573,2,FALSE)</f>
        <v>pkbtrapr1</v>
      </c>
      <c r="W37" s="110" t="str">
        <f>VLOOKUP($N37,OS_Disk!$A$2:$F$573,3,FALSE)</f>
        <v>hitachi_vsp0_103f</v>
      </c>
      <c r="X37" s="133"/>
      <c r="Y37" s="110" t="str">
        <f>VLOOKUP($N37,OS_Disk!$A$2:$F$573,4,FALSE)</f>
        <v>sdj</v>
      </c>
      <c r="Z37" s="196">
        <f>VLOOKUP($N37,OS_Disk!$A$2:$F$573,6,FALSE)</f>
        <v>6.500244140625</v>
      </c>
      <c r="AA37" s="110" t="str">
        <f>VLOOKUP($O37,Veritas_LUN!$D$3:$J$487,2,FALSE)</f>
        <v>pkbtrapr1/pkbtrapr2</v>
      </c>
      <c r="AB37" s="110" t="str">
        <f>VLOOKUP($O37,Veritas_LUN!$D$3:$J$487,3,FALSE)</f>
        <v>vvr_vg_trcfs01</v>
      </c>
      <c r="AC37" s="110">
        <f>VLOOKUP($O37,Veritas_LUN!$D$3:$J$487,4,FALSE)</f>
        <v>1</v>
      </c>
      <c r="AD37" s="110">
        <f>VLOOKUP($O37,Veritas_LUN!$D$3:$J$487,5,FALSE)</f>
        <v>6.5</v>
      </c>
      <c r="AE37" s="110" t="str">
        <f>VLOOKUP($O37,Veritas_LUN!$D$3:$J$487,7,FALSE)</f>
        <v>VVR-vg_trcfs01</v>
      </c>
      <c r="AF37" s="110" t="str">
        <f>VLOOKUP($O37,Veritas_LUN!$D$3:$K$487,8,FALSE)</f>
        <v>10:3f</v>
      </c>
      <c r="AG37" s="194" t="s">
        <v>7465</v>
      </c>
      <c r="AH37" s="279" t="str">
        <f>VLOOKUP(AG37,'스토리지_LUN(AS-IS)'!$B$4:$G$541,4,FALSE)</f>
        <v>VVR-vg_trcfs01</v>
      </c>
      <c r="AI37" s="110">
        <f>VLOOKUP(AG37,'스토리지_LUN(AS-IS)'!$B$4:$G$541,6,FALSE)</f>
        <v>6.5</v>
      </c>
      <c r="AJ37" s="110" t="str">
        <f>VLOOKUP($AG37,'스토리지_LUN(TO-BE)'!$B$2:$G$347,4,FALSE)</f>
        <v>05:3f</v>
      </c>
      <c r="AK37" s="103"/>
      <c r="AL37" s="103"/>
      <c r="AM37" s="1" t="str">
        <f t="shared" si="0"/>
        <v>NB-DR-RDMP-0FAB-PKBTRAPR</v>
      </c>
      <c r="AN37" s="475" t="e">
        <f>VLOOKUP(SUBSTITUTE(Q37,":",""),'naa정보-입력'!B35:C380,2,FALSE)</f>
        <v>#N/A</v>
      </c>
      <c r="AO37" s="1" t="e">
        <f t="shared" si="1"/>
        <v>#N/A</v>
      </c>
      <c r="AP37" s="1" t="s">
        <v>10432</v>
      </c>
    </row>
    <row r="38" spans="1:42" s="1" customFormat="1">
      <c r="A38" s="128" t="s">
        <v>1217</v>
      </c>
      <c r="B38" s="128" t="s">
        <v>1701</v>
      </c>
      <c r="C38" s="128" t="s">
        <v>473</v>
      </c>
      <c r="D38" s="128" t="s">
        <v>1724</v>
      </c>
      <c r="E38" s="128" t="s">
        <v>1740</v>
      </c>
      <c r="F38" s="128" t="s">
        <v>1260</v>
      </c>
      <c r="G38" s="128" t="s">
        <v>1261</v>
      </c>
      <c r="H38" s="128" t="s">
        <v>3312</v>
      </c>
      <c r="I38" s="128" t="s">
        <v>1783</v>
      </c>
      <c r="J38" s="128" t="s">
        <v>5066</v>
      </c>
      <c r="K38" s="128" t="s">
        <v>6887</v>
      </c>
      <c r="L38" s="128" t="s">
        <v>2478</v>
      </c>
      <c r="M38" s="128" t="s">
        <v>6856</v>
      </c>
      <c r="N38" s="129" t="s">
        <v>7831</v>
      </c>
      <c r="O38" s="471" t="s">
        <v>8242</v>
      </c>
      <c r="P38" s="443">
        <v>0.20050048828125</v>
      </c>
      <c r="Q38" s="470" t="str">
        <f>VLOOKUP($O38,'스토리지_LUN(TO-BE)'!$B$2:$G$347,4,FALSE)</f>
        <v>05:40</v>
      </c>
      <c r="R38" s="103"/>
      <c r="S38" s="110"/>
      <c r="T38" s="103"/>
      <c r="U38" s="103"/>
      <c r="V38" s="110" t="str">
        <f>VLOOKUP($N38,OS_Disk!$A$2:$F$573,2,FALSE)</f>
        <v>pkbtrapr1</v>
      </c>
      <c r="W38" s="110" t="str">
        <f>VLOOKUP($N38,OS_Disk!$A$2:$F$573,3,FALSE)</f>
        <v>hitachi_vsp0_1040</v>
      </c>
      <c r="X38" s="133"/>
      <c r="Y38" s="110" t="str">
        <f>VLOOKUP($N38,OS_Disk!$A$2:$F$573,4,FALSE)</f>
        <v>sdk</v>
      </c>
      <c r="Z38" s="196">
        <f>VLOOKUP($N38,OS_Disk!$A$2:$F$573,6,FALSE)</f>
        <v>11.00006103515625</v>
      </c>
      <c r="AA38" s="110" t="str">
        <f>VLOOKUP($O38,Veritas_LUN!$D$3:$J$487,2,FALSE)</f>
        <v>pkbtrapr1/pkbtrapr2</v>
      </c>
      <c r="AB38" s="110" t="str">
        <f>VLOOKUP($O38,Veritas_LUN!$D$3:$J$487,3,FALSE)</f>
        <v>vvr_vg_trcfs02</v>
      </c>
      <c r="AC38" s="110">
        <f>VLOOKUP($O38,Veritas_LUN!$D$3:$J$487,4,FALSE)</f>
        <v>1</v>
      </c>
      <c r="AD38" s="110">
        <f>VLOOKUP($O38,Veritas_LUN!$D$3:$J$487,5,FALSE)</f>
        <v>11</v>
      </c>
      <c r="AE38" s="110" t="str">
        <f>VLOOKUP($O38,Veritas_LUN!$D$3:$J$487,7,FALSE)</f>
        <v>VVR-vg_mecfs03</v>
      </c>
      <c r="AF38" s="110" t="str">
        <f>VLOOKUP($O38,Veritas_LUN!$D$3:$K$487,8,FALSE)</f>
        <v>10:40</v>
      </c>
      <c r="AG38" s="194" t="s">
        <v>7466</v>
      </c>
      <c r="AH38" s="279" t="str">
        <f>VLOOKUP(AG38,'스토리지_LUN(AS-IS)'!$B$4:$G$541,4,FALSE)</f>
        <v>VVR-vg_mecfs03</v>
      </c>
      <c r="AI38" s="110">
        <f>VLOOKUP(AG38,'스토리지_LUN(AS-IS)'!$B$4:$G$541,6,FALSE)</f>
        <v>11</v>
      </c>
      <c r="AJ38" s="110" t="str">
        <f>VLOOKUP($AG38,'스토리지_LUN(TO-BE)'!$B$2:$G$347,4,FALSE)</f>
        <v>05:40</v>
      </c>
      <c r="AK38" s="103"/>
      <c r="AL38" s="103"/>
      <c r="AM38" s="1" t="str">
        <f t="shared" si="0"/>
        <v>NB-DR-RDMP-0FAB-PKBTRAPR</v>
      </c>
      <c r="AN38" s="475" t="e">
        <f>VLOOKUP(SUBSTITUTE(Q38,":",""),'naa정보-입력'!B36:C381,2,FALSE)</f>
        <v>#N/A</v>
      </c>
      <c r="AO38" s="1" t="e">
        <f t="shared" si="1"/>
        <v>#N/A</v>
      </c>
      <c r="AP38" s="1" t="s">
        <v>10433</v>
      </c>
    </row>
    <row r="39" spans="1:42" s="1" customFormat="1">
      <c r="A39" s="128" t="s">
        <v>1217</v>
      </c>
      <c r="B39" s="128" t="s">
        <v>1701</v>
      </c>
      <c r="C39" s="128" t="s">
        <v>473</v>
      </c>
      <c r="D39" s="128" t="s">
        <v>1724</v>
      </c>
      <c r="E39" s="128" t="s">
        <v>1752</v>
      </c>
      <c r="F39" s="128" t="s">
        <v>1260</v>
      </c>
      <c r="G39" s="128" t="s">
        <v>1261</v>
      </c>
      <c r="H39" s="128" t="s">
        <v>3313</v>
      </c>
      <c r="I39" s="128" t="s">
        <v>1784</v>
      </c>
      <c r="J39" s="128" t="s">
        <v>5013</v>
      </c>
      <c r="K39" s="128" t="s">
        <v>6888</v>
      </c>
      <c r="L39" s="128" t="s">
        <v>4507</v>
      </c>
      <c r="M39" s="128" t="s">
        <v>6856</v>
      </c>
      <c r="N39" s="129" t="s">
        <v>7832</v>
      </c>
      <c r="O39" s="471" t="s">
        <v>8243</v>
      </c>
      <c r="P39" s="443">
        <v>0.20050048828125</v>
      </c>
      <c r="Q39" s="470" t="str">
        <f>VLOOKUP($O39,'스토리지_LUN(TO-BE)'!$B$2:$G$347,4,FALSE)</f>
        <v>0f:21</v>
      </c>
      <c r="R39" s="103"/>
      <c r="S39" s="110"/>
      <c r="T39" s="103"/>
      <c r="U39" s="103"/>
      <c r="V39" s="110" t="str">
        <f>VLOOKUP($N39,OS_Disk!$A$2:$F$573,2,FALSE)</f>
        <v>pkbtrapr1</v>
      </c>
      <c r="W39" s="110" t="str">
        <f>VLOOKUP($N39,OS_Disk!$A$2:$F$573,3,FALSE)</f>
        <v>hitachi_vsp0_0f21</v>
      </c>
      <c r="X39" s="133"/>
      <c r="Y39" s="110" t="str">
        <f>VLOOKUP($N39,OS_Disk!$A$2:$F$573,4,FALSE)</f>
        <v>sde</v>
      </c>
      <c r="Z39" s="196">
        <f>VLOOKUP($N39,OS_Disk!$A$2:$F$573,6,FALSE)</f>
        <v>0.20050048828125</v>
      </c>
      <c r="AA39" s="110" t="str">
        <f>VLOOKUP($O39,Veritas_LUN!$D$3:$J$487,2,FALSE)</f>
        <v>pkbtrapr1/pkbtrapr2</v>
      </c>
      <c r="AB39" s="110" t="str">
        <f>VLOOKUP($O39,Veritas_LUN!$D$3:$J$487,3,FALSE)</f>
        <v>Lock Device</v>
      </c>
      <c r="AC39" s="110">
        <f>VLOOKUP($O39,Veritas_LUN!$D$3:$J$487,4,FALSE)</f>
        <v>1</v>
      </c>
      <c r="AD39" s="110">
        <f>VLOOKUP($O39,Veritas_LUN!$D$3:$J$487,5,FALSE)</f>
        <v>0.2</v>
      </c>
      <c r="AE39" s="110" t="str">
        <f>VLOOKUP($O39,Veritas_LUN!$D$3:$J$487,7,FALSE)</f>
        <v>Lock Device</v>
      </c>
      <c r="AF39" s="110" t="str">
        <f>VLOOKUP($O39,Veritas_LUN!$D$3:$K$487,8,FALSE)</f>
        <v>0f:21</v>
      </c>
      <c r="AG39" s="194" t="s">
        <v>7467</v>
      </c>
      <c r="AH39" s="279" t="str">
        <f>VLOOKUP(AG39,'스토리지_LUN(AS-IS)'!$B$4:$G$541,4,FALSE)</f>
        <v>Lock Device</v>
      </c>
      <c r="AI39" s="110">
        <f>VLOOKUP(AG39,'스토리지_LUN(AS-IS)'!$B$4:$G$541,6,FALSE)</f>
        <v>0.2</v>
      </c>
      <c r="AJ39" s="110" t="str">
        <f>VLOOKUP($AG39,'스토리지_LUN(TO-BE)'!$B$2:$G$347,4,FALSE)</f>
        <v>0f:21</v>
      </c>
      <c r="AK39" s="103"/>
      <c r="AL39" s="103"/>
      <c r="AM39" s="1" t="str">
        <f t="shared" si="0"/>
        <v>NB-DR-RDMP-0FAB-PKBTRAPR</v>
      </c>
      <c r="AN39" s="475" t="e">
        <f>VLOOKUP(SUBSTITUTE(Q39,":",""),'naa정보-입력'!B37:C382,2,FALSE)</f>
        <v>#N/A</v>
      </c>
      <c r="AO39" s="1" t="e">
        <f t="shared" si="1"/>
        <v>#N/A</v>
      </c>
      <c r="AP39" s="1" t="s">
        <v>10434</v>
      </c>
    </row>
    <row r="40" spans="1:42" s="1" customFormat="1">
      <c r="A40" s="128" t="s">
        <v>1217</v>
      </c>
      <c r="B40" s="128" t="s">
        <v>1701</v>
      </c>
      <c r="C40" s="128" t="s">
        <v>473</v>
      </c>
      <c r="D40" s="128" t="s">
        <v>1724</v>
      </c>
      <c r="E40" s="128" t="s">
        <v>1755</v>
      </c>
      <c r="F40" s="128" t="s">
        <v>1260</v>
      </c>
      <c r="G40" s="128" t="s">
        <v>1261</v>
      </c>
      <c r="H40" s="128" t="s">
        <v>3314</v>
      </c>
      <c r="I40" s="128" t="s">
        <v>1785</v>
      </c>
      <c r="J40" s="128" t="s">
        <v>5000</v>
      </c>
      <c r="K40" s="128" t="s">
        <v>6889</v>
      </c>
      <c r="L40" s="128" t="s">
        <v>4506</v>
      </c>
      <c r="M40" s="128" t="s">
        <v>6856</v>
      </c>
      <c r="N40" s="129" t="s">
        <v>7833</v>
      </c>
      <c r="O40" s="471" t="s">
        <v>8244</v>
      </c>
      <c r="P40" s="443">
        <v>0.20050048828125</v>
      </c>
      <c r="Q40" s="470" t="str">
        <f>VLOOKUP($O40,'스토리지_LUN(TO-BE)'!$B$2:$G$347,4,FALSE)</f>
        <v>0f:22</v>
      </c>
      <c r="R40" s="103"/>
      <c r="S40" s="110"/>
      <c r="T40" s="103"/>
      <c r="U40" s="103"/>
      <c r="V40" s="110" t="str">
        <f>VLOOKUP($N40,OS_Disk!$A$2:$F$573,2,FALSE)</f>
        <v>pkbtrapr1</v>
      </c>
      <c r="W40" s="110" t="str">
        <f>VLOOKUP($N40,OS_Disk!$A$2:$F$573,3,FALSE)</f>
        <v>hitachi_vsp0_0f22</v>
      </c>
      <c r="X40" s="133"/>
      <c r="Y40" s="110" t="str">
        <f>VLOOKUP($N40,OS_Disk!$A$2:$F$573,4,FALSE)</f>
        <v>sdf</v>
      </c>
      <c r="Z40" s="196">
        <f>VLOOKUP($N40,OS_Disk!$A$2:$F$573,6,FALSE)</f>
        <v>0.20050048828125</v>
      </c>
      <c r="AA40" s="110" t="str">
        <f>VLOOKUP($O40,Veritas_LUN!$D$3:$J$487,2,FALSE)</f>
        <v>pkbtrapr1/pkbtrapr2</v>
      </c>
      <c r="AB40" s="110" t="str">
        <f>VLOOKUP($O40,Veritas_LUN!$D$3:$J$487,3,FALSE)</f>
        <v>Lock Device</v>
      </c>
      <c r="AC40" s="110">
        <f>VLOOKUP($O40,Veritas_LUN!$D$3:$J$487,4,FALSE)</f>
        <v>1</v>
      </c>
      <c r="AD40" s="110">
        <f>VLOOKUP($O40,Veritas_LUN!$D$3:$J$487,5,FALSE)</f>
        <v>0.2</v>
      </c>
      <c r="AE40" s="110" t="str">
        <f>VLOOKUP($O40,Veritas_LUN!$D$3:$J$487,7,FALSE)</f>
        <v>Lock Device</v>
      </c>
      <c r="AF40" s="110" t="str">
        <f>VLOOKUP($O40,Veritas_LUN!$D$3:$K$487,8,FALSE)</f>
        <v>0f:22</v>
      </c>
      <c r="AG40" s="194" t="s">
        <v>7468</v>
      </c>
      <c r="AH40" s="279" t="str">
        <f>VLOOKUP(AG40,'스토리지_LUN(AS-IS)'!$B$4:$G$541,4,FALSE)</f>
        <v>Lock Device</v>
      </c>
      <c r="AI40" s="110">
        <f>VLOOKUP(AG40,'스토리지_LUN(AS-IS)'!$B$4:$G$541,6,FALSE)</f>
        <v>0.2</v>
      </c>
      <c r="AJ40" s="110" t="str">
        <f>VLOOKUP($AG40,'스토리지_LUN(TO-BE)'!$B$2:$G$347,4,FALSE)</f>
        <v>0f:22</v>
      </c>
      <c r="AK40" s="103"/>
      <c r="AL40" s="103"/>
      <c r="AM40" s="1" t="str">
        <f t="shared" si="0"/>
        <v>NB-DR-RDMP-0FAB-PKBTRAPR</v>
      </c>
      <c r="AN40" s="475" t="e">
        <f>VLOOKUP(SUBSTITUTE(Q40,":",""),'naa정보-입력'!B38:C383,2,FALSE)</f>
        <v>#N/A</v>
      </c>
      <c r="AO40" s="1" t="e">
        <f t="shared" si="1"/>
        <v>#N/A</v>
      </c>
      <c r="AP40" s="1" t="s">
        <v>10435</v>
      </c>
    </row>
    <row r="41" spans="1:42" s="1" customFormat="1">
      <c r="A41" s="128" t="s">
        <v>1217</v>
      </c>
      <c r="B41" s="128" t="s">
        <v>1701</v>
      </c>
      <c r="C41" s="128" t="s">
        <v>473</v>
      </c>
      <c r="D41" s="128" t="s">
        <v>1724</v>
      </c>
      <c r="E41" s="128" t="s">
        <v>1758</v>
      </c>
      <c r="F41" s="128" t="s">
        <v>1260</v>
      </c>
      <c r="G41" s="128" t="s">
        <v>1261</v>
      </c>
      <c r="H41" s="128" t="s">
        <v>3315</v>
      </c>
      <c r="I41" s="128" t="s">
        <v>1786</v>
      </c>
      <c r="J41" s="128" t="s">
        <v>5002</v>
      </c>
      <c r="K41" s="128" t="s">
        <v>6890</v>
      </c>
      <c r="L41" s="128" t="s">
        <v>4508</v>
      </c>
      <c r="M41" s="128" t="s">
        <v>6856</v>
      </c>
      <c r="N41" s="129" t="s">
        <v>7834</v>
      </c>
      <c r="O41" s="471" t="s">
        <v>8245</v>
      </c>
      <c r="P41" s="443">
        <v>40</v>
      </c>
      <c r="Q41" s="470" t="str">
        <f>VLOOKUP($O41,'스토리지_LUN(TO-BE)'!$B$2:$G$347,4,FALSE)</f>
        <v>0f:23</v>
      </c>
      <c r="R41" s="103"/>
      <c r="S41" s="110"/>
      <c r="T41" s="103"/>
      <c r="U41" s="103"/>
      <c r="V41" s="110" t="str">
        <f>VLOOKUP($N41,OS_Disk!$A$2:$F$573,2,FALSE)</f>
        <v>pkbtrapr1</v>
      </c>
      <c r="W41" s="110" t="str">
        <f>VLOOKUP($N41,OS_Disk!$A$2:$F$573,3,FALSE)</f>
        <v>hitachi_vsp0_0f23</v>
      </c>
      <c r="X41" s="133"/>
      <c r="Y41" s="110" t="str">
        <f>VLOOKUP($N41,OS_Disk!$A$2:$F$573,4,FALSE)</f>
        <v>sdg</v>
      </c>
      <c r="Z41" s="196">
        <f>VLOOKUP($N41,OS_Disk!$A$2:$F$573,6,FALSE)</f>
        <v>0.20050048828125</v>
      </c>
      <c r="AA41" s="110" t="str">
        <f>VLOOKUP($O41,Veritas_LUN!$D$3:$J$487,2,FALSE)</f>
        <v>pkbtrapr1/pkbtrapr2</v>
      </c>
      <c r="AB41" s="110" t="str">
        <f>VLOOKUP($O41,Veritas_LUN!$D$3:$J$487,3,FALSE)</f>
        <v>Lock Device</v>
      </c>
      <c r="AC41" s="110">
        <f>VLOOKUP($O41,Veritas_LUN!$D$3:$J$487,4,FALSE)</f>
        <v>1</v>
      </c>
      <c r="AD41" s="110">
        <f>VLOOKUP($O41,Veritas_LUN!$D$3:$J$487,5,FALSE)</f>
        <v>0.2</v>
      </c>
      <c r="AE41" s="110" t="str">
        <f>VLOOKUP($O41,Veritas_LUN!$D$3:$J$487,7,FALSE)</f>
        <v>Lock Device</v>
      </c>
      <c r="AF41" s="110" t="str">
        <f>VLOOKUP($O41,Veritas_LUN!$D$3:$K$487,8,FALSE)</f>
        <v>0f:23</v>
      </c>
      <c r="AG41" s="194" t="s">
        <v>7469</v>
      </c>
      <c r="AH41" s="279" t="str">
        <f>VLOOKUP(AG41,'스토리지_LUN(AS-IS)'!$B$4:$G$541,4,FALSE)</f>
        <v>Lock Device</v>
      </c>
      <c r="AI41" s="110">
        <f>VLOOKUP(AG41,'스토리지_LUN(AS-IS)'!$B$4:$G$541,6,FALSE)</f>
        <v>0.2</v>
      </c>
      <c r="AJ41" s="110" t="str">
        <f>VLOOKUP($AG41,'스토리지_LUN(TO-BE)'!$B$2:$G$347,4,FALSE)</f>
        <v>0f:23</v>
      </c>
      <c r="AK41" s="103"/>
      <c r="AL41" s="103"/>
      <c r="AM41" s="1" t="str">
        <f t="shared" si="0"/>
        <v>NB-DR-RDMP-0FAB-PKBTRAPR</v>
      </c>
      <c r="AN41" s="475" t="e">
        <f>VLOOKUP(SUBSTITUTE(Q41,":",""),'naa정보-입력'!B39:C384,2,FALSE)</f>
        <v>#N/A</v>
      </c>
      <c r="AO41" s="1" t="e">
        <f t="shared" si="1"/>
        <v>#N/A</v>
      </c>
      <c r="AP41" s="1" t="s">
        <v>10436</v>
      </c>
    </row>
    <row r="42" spans="1:42" s="1" customFormat="1">
      <c r="A42" s="128" t="s">
        <v>1217</v>
      </c>
      <c r="B42" s="128" t="s">
        <v>1701</v>
      </c>
      <c r="C42" s="128" t="s">
        <v>474</v>
      </c>
      <c r="D42" s="128" t="s">
        <v>1724</v>
      </c>
      <c r="E42" s="128" t="s">
        <v>1688</v>
      </c>
      <c r="F42" s="128" t="s">
        <v>1270</v>
      </c>
      <c r="G42" s="128" t="s">
        <v>1271</v>
      </c>
      <c r="H42" s="128" t="s">
        <v>3316</v>
      </c>
      <c r="I42" s="128" t="s">
        <v>1787</v>
      </c>
      <c r="J42" s="128" t="s">
        <v>5034</v>
      </c>
      <c r="K42" s="128" t="s">
        <v>6891</v>
      </c>
      <c r="L42" s="128" t="s">
        <v>2477</v>
      </c>
      <c r="M42" s="128" t="s">
        <v>6856</v>
      </c>
      <c r="N42" s="129" t="s">
        <v>7835</v>
      </c>
      <c r="O42" s="471" t="s">
        <v>8246</v>
      </c>
      <c r="P42" s="443">
        <v>5.0006103515625</v>
      </c>
      <c r="Q42" s="470" t="str">
        <f>VLOOKUP($O42,'스토리지_LUN(TO-BE)'!$B$2:$G$347,4,FALSE)</f>
        <v>00:41</v>
      </c>
      <c r="R42" s="103"/>
      <c r="S42" s="110"/>
      <c r="T42" s="103"/>
      <c r="U42" s="103"/>
      <c r="V42" s="110" t="str">
        <f>VLOOKUP($N42,OS_Disk!$A$2:$F$573,2,FALSE)</f>
        <v>pkbtrapr3</v>
      </c>
      <c r="W42" s="110" t="str">
        <f>VLOOKUP($N42,OS_Disk!$A$2:$F$573,3,FALSE)</f>
        <v>hitachi_vsp0_0041</v>
      </c>
      <c r="X42" s="133"/>
      <c r="Y42" s="110" t="str">
        <f>VLOOKUP($N42,OS_Disk!$A$2:$F$573,4,FALSE)</f>
        <v>sdb</v>
      </c>
      <c r="Z42" s="196">
        <f>VLOOKUP($N42,OS_Disk!$A$2:$F$573,6,FALSE)</f>
        <v>50.0006103515625</v>
      </c>
      <c r="AA42" s="110" t="str">
        <f>VLOOKUP($O42,Veritas_LUN!$D$3:$J$487,2,FALSE)</f>
        <v>pkbtrapr3</v>
      </c>
      <c r="AB42" s="110" t="str">
        <f>VLOOKUP($O42,Veritas_LUN!$D$3:$J$487,3,FALSE)</f>
        <v>vg_tr4fs01</v>
      </c>
      <c r="AC42" s="110">
        <f>VLOOKUP($O42,Veritas_LUN!$D$3:$J$487,4,FALSE)</f>
        <v>1</v>
      </c>
      <c r="AD42" s="110">
        <f>VLOOKUP($O42,Veritas_LUN!$D$3:$J$487,5,FALSE)</f>
        <v>50</v>
      </c>
      <c r="AE42" s="110" t="str">
        <f>VLOOKUP($O42,Veritas_LUN!$D$3:$J$487,7,FALSE)</f>
        <v>vg_me1fs01</v>
      </c>
      <c r="AF42" s="110" t="str">
        <f>VLOOKUP($O42,Veritas_LUN!$D$3:$K$487,8,FALSE)</f>
        <v>00:41</v>
      </c>
      <c r="AG42" s="194" t="s">
        <v>7470</v>
      </c>
      <c r="AH42" s="279" t="str">
        <f>VLOOKUP(AG42,'스토리지_LUN(AS-IS)'!$B$4:$G$541,4,FALSE)</f>
        <v>vg_me1fs01</v>
      </c>
      <c r="AI42" s="110">
        <f>VLOOKUP(AG42,'스토리지_LUN(AS-IS)'!$B$4:$G$541,6,FALSE)</f>
        <v>50</v>
      </c>
      <c r="AJ42" s="110" t="str">
        <f>VLOOKUP($AG42,'스토리지_LUN(TO-BE)'!$B$2:$G$347,4,FALSE)</f>
        <v>00:41</v>
      </c>
      <c r="AK42" s="103"/>
      <c r="AL42" s="103"/>
      <c r="AM42" s="1" t="str">
        <f t="shared" si="0"/>
        <v>NB-DR-RDMP-0FAC-PKBTRAPR</v>
      </c>
      <c r="AN42" s="475" t="e">
        <f>VLOOKUP(SUBSTITUTE(Q42,":",""),'naa정보-입력'!B40:C385,2,FALSE)</f>
        <v>#N/A</v>
      </c>
      <c r="AO42" s="1" t="e">
        <f t="shared" si="1"/>
        <v>#N/A</v>
      </c>
      <c r="AP42" s="1" t="s">
        <v>10437</v>
      </c>
    </row>
    <row r="43" spans="1:42" s="1" customFormat="1">
      <c r="A43" s="128" t="s">
        <v>1217</v>
      </c>
      <c r="B43" s="128" t="s">
        <v>1701</v>
      </c>
      <c r="C43" s="128" t="s">
        <v>474</v>
      </c>
      <c r="D43" s="128" t="s">
        <v>1724</v>
      </c>
      <c r="E43" s="128" t="s">
        <v>1704</v>
      </c>
      <c r="F43" s="128" t="s">
        <v>1270</v>
      </c>
      <c r="G43" s="128" t="s">
        <v>1271</v>
      </c>
      <c r="H43" s="128" t="s">
        <v>3317</v>
      </c>
      <c r="I43" s="128" t="s">
        <v>1788</v>
      </c>
      <c r="J43" s="128" t="s">
        <v>5068</v>
      </c>
      <c r="K43" s="128" t="s">
        <v>6892</v>
      </c>
      <c r="L43" s="128" t="s">
        <v>2479</v>
      </c>
      <c r="M43" s="128" t="s">
        <v>6856</v>
      </c>
      <c r="N43" s="129" t="s">
        <v>7836</v>
      </c>
      <c r="O43" s="471" t="s">
        <v>8247</v>
      </c>
      <c r="P43" s="443">
        <v>50</v>
      </c>
      <c r="Q43" s="470" t="str">
        <f>VLOOKUP($O43,'스토리지_LUN(TO-BE)'!$B$2:$G$347,4,FALSE)</f>
        <v>05:41</v>
      </c>
      <c r="R43" s="103"/>
      <c r="S43" s="110"/>
      <c r="T43" s="103"/>
      <c r="U43" s="103"/>
      <c r="V43" s="110" t="str">
        <f>VLOOKUP($N43,OS_Disk!$A$2:$F$573,2,FALSE)</f>
        <v>pkbtrapr3</v>
      </c>
      <c r="W43" s="110" t="str">
        <f>VLOOKUP($N43,OS_Disk!$A$2:$F$573,3,FALSE)</f>
        <v>hitachi_vsp0_1041</v>
      </c>
      <c r="X43" s="133"/>
      <c r="Y43" s="110" t="str">
        <f>VLOOKUP($N43,OS_Disk!$A$2:$F$573,4,FALSE)</f>
        <v>sdc</v>
      </c>
      <c r="Z43" s="196">
        <f>VLOOKUP($N43,OS_Disk!$A$2:$F$573,6,FALSE)</f>
        <v>5.0006103515625</v>
      </c>
      <c r="AA43" s="110" t="str">
        <f>VLOOKUP($O43,Veritas_LUN!$D$3:$J$487,2,FALSE)</f>
        <v>pkbtrapr3</v>
      </c>
      <c r="AB43" s="110" t="str">
        <f>VLOOKUP($O43,Veritas_LUN!$D$3:$J$487,3,FALSE)</f>
        <v>vvr_vg_tr4fs01</v>
      </c>
      <c r="AC43" s="110">
        <f>VLOOKUP($O43,Veritas_LUN!$D$3:$J$487,4,FALSE)</f>
        <v>1</v>
      </c>
      <c r="AD43" s="110">
        <f>VLOOKUP($O43,Veritas_LUN!$D$3:$J$487,5,FALSE)</f>
        <v>5</v>
      </c>
      <c r="AE43" s="110" t="str">
        <f>VLOOKUP($O43,Veritas_LUN!$D$3:$J$487,7,FALSE)</f>
        <v>VVR-vg_me1fs01</v>
      </c>
      <c r="AF43" s="110" t="str">
        <f>VLOOKUP($O43,Veritas_LUN!$D$3:$K$487,8,FALSE)</f>
        <v>10:41</v>
      </c>
      <c r="AG43" s="194" t="s">
        <v>7471</v>
      </c>
      <c r="AH43" s="279" t="str">
        <f>VLOOKUP(AG43,'스토리지_LUN(AS-IS)'!$B$4:$G$541,4,FALSE)</f>
        <v>VVR-vg_me1fs01</v>
      </c>
      <c r="AI43" s="110">
        <f>VLOOKUP(AG43,'스토리지_LUN(AS-IS)'!$B$4:$G$541,6,FALSE)</f>
        <v>5</v>
      </c>
      <c r="AJ43" s="110" t="str">
        <f>VLOOKUP($AG43,'스토리지_LUN(TO-BE)'!$B$2:$G$347,4,FALSE)</f>
        <v>05:41</v>
      </c>
      <c r="AK43" s="103"/>
      <c r="AL43" s="103"/>
      <c r="AM43" s="1" t="str">
        <f t="shared" si="0"/>
        <v>NB-DR-RDMP-0FAC-PKBTRAPR</v>
      </c>
      <c r="AN43" s="475" t="e">
        <f>VLOOKUP(SUBSTITUTE(Q43,":",""),'naa정보-입력'!B41:C386,2,FALSE)</f>
        <v>#N/A</v>
      </c>
      <c r="AO43" s="1" t="e">
        <f t="shared" si="1"/>
        <v>#N/A</v>
      </c>
      <c r="AP43" s="1" t="s">
        <v>10438</v>
      </c>
    </row>
    <row r="44" spans="1:42" s="1" customFormat="1">
      <c r="A44" s="128" t="s">
        <v>1217</v>
      </c>
      <c r="B44" s="128" t="s">
        <v>1701</v>
      </c>
      <c r="C44" s="128" t="s">
        <v>474</v>
      </c>
      <c r="D44" s="128" t="s">
        <v>1724</v>
      </c>
      <c r="E44" s="128" t="s">
        <v>1693</v>
      </c>
      <c r="F44" s="128" t="s">
        <v>1270</v>
      </c>
      <c r="G44" s="128" t="s">
        <v>1271</v>
      </c>
      <c r="H44" s="128" t="s">
        <v>3318</v>
      </c>
      <c r="I44" s="128" t="s">
        <v>1789</v>
      </c>
      <c r="J44" s="128" t="s">
        <v>5100</v>
      </c>
      <c r="K44" s="128" t="s">
        <v>6893</v>
      </c>
      <c r="L44" s="128" t="s">
        <v>4597</v>
      </c>
      <c r="M44" s="128" t="s">
        <v>6856</v>
      </c>
      <c r="N44" s="129" t="s">
        <v>7837</v>
      </c>
      <c r="O44" s="471" t="s">
        <v>8248</v>
      </c>
      <c r="P44" s="443">
        <v>2.00042724609375</v>
      </c>
      <c r="Q44" s="470" t="str">
        <f>VLOOKUP($O44,'스토리지_LUN(TO-BE)'!$B$2:$G$347,4,FALSE)</f>
        <v>00:43</v>
      </c>
      <c r="R44" s="103"/>
      <c r="S44" s="110"/>
      <c r="T44" s="103"/>
      <c r="U44" s="103"/>
      <c r="V44" s="110" t="str">
        <f>VLOOKUP($N44,OS_Disk!$A$2:$F$573,2,FALSE)</f>
        <v>pkbtrapr3</v>
      </c>
      <c r="W44" s="110" t="str">
        <f>VLOOKUP($N44,OS_Disk!$A$2:$F$573,3,FALSE)</f>
        <v>hitachi_vsp0_0043</v>
      </c>
      <c r="X44" s="133"/>
      <c r="Y44" s="110" t="str">
        <f>VLOOKUP($N44,OS_Disk!$A$2:$F$573,4,FALSE)</f>
        <v>sdh</v>
      </c>
      <c r="Z44" s="196">
        <f>VLOOKUP($N44,OS_Disk!$A$2:$F$573,6,FALSE)</f>
        <v>45</v>
      </c>
      <c r="AA44" s="110" t="str">
        <f>VLOOKUP($O44,Veritas_LUN!$D$3:$J$487,2,FALSE)</f>
        <v>pkbtrapr3/pkbtrapr4</v>
      </c>
      <c r="AB44" s="110" t="str">
        <f>VLOOKUP($O44,Veritas_LUN!$D$3:$J$487,3,FALSE)</f>
        <v>vg_trcfs01</v>
      </c>
      <c r="AC44" s="110">
        <f>VLOOKUP($O44,Veritas_LUN!$D$3:$J$487,4,FALSE)</f>
        <v>1</v>
      </c>
      <c r="AD44" s="110">
        <f>VLOOKUP($O44,Veritas_LUN!$D$3:$J$487,5,FALSE)</f>
        <v>45</v>
      </c>
      <c r="AE44" s="110" t="str">
        <f>VLOOKUP($O44,Veritas_LUN!$D$3:$J$487,7,FALSE)</f>
        <v>vg_mecfs01</v>
      </c>
      <c r="AF44" s="110" t="str">
        <f>VLOOKUP($O44,Veritas_LUN!$D$3:$K$487,8,FALSE)</f>
        <v>00:43</v>
      </c>
      <c r="AG44" s="194" t="s">
        <v>7472</v>
      </c>
      <c r="AH44" s="279" t="str">
        <f>VLOOKUP(AG44,'스토리지_LUN(AS-IS)'!$B$4:$G$541,4,FALSE)</f>
        <v>vg_mecfs01</v>
      </c>
      <c r="AI44" s="110">
        <f>VLOOKUP(AG44,'스토리지_LUN(AS-IS)'!$B$4:$G$541,6,FALSE)</f>
        <v>45</v>
      </c>
      <c r="AJ44" s="110" t="str">
        <f>VLOOKUP($AG44,'스토리지_LUN(TO-BE)'!$B$2:$G$347,4,FALSE)</f>
        <v>00:43</v>
      </c>
      <c r="AK44" s="103"/>
      <c r="AL44" s="103"/>
      <c r="AM44" s="1" t="str">
        <f t="shared" si="0"/>
        <v>NB-DR-RDMP-0FAC-PKBTRAPR</v>
      </c>
      <c r="AN44" s="475" t="e">
        <f>VLOOKUP(SUBSTITUTE(Q44,":",""),'naa정보-입력'!B42:C387,2,FALSE)</f>
        <v>#N/A</v>
      </c>
      <c r="AO44" s="1" t="e">
        <f t="shared" si="1"/>
        <v>#N/A</v>
      </c>
      <c r="AP44" s="1" t="s">
        <v>10439</v>
      </c>
    </row>
    <row r="45" spans="1:42" s="1" customFormat="1">
      <c r="A45" s="128" t="s">
        <v>1217</v>
      </c>
      <c r="B45" s="128" t="s">
        <v>1701</v>
      </c>
      <c r="C45" s="128" t="s">
        <v>474</v>
      </c>
      <c r="D45" s="128" t="s">
        <v>1724</v>
      </c>
      <c r="E45" s="128" t="s">
        <v>1697</v>
      </c>
      <c r="F45" s="128" t="s">
        <v>1270</v>
      </c>
      <c r="G45" s="128" t="s">
        <v>1271</v>
      </c>
      <c r="H45" s="128" t="s">
        <v>3319</v>
      </c>
      <c r="I45" s="128" t="s">
        <v>1790</v>
      </c>
      <c r="J45" s="128" t="s">
        <v>5096</v>
      </c>
      <c r="K45" s="128" t="s">
        <v>6894</v>
      </c>
      <c r="L45" s="128" t="s">
        <v>4598</v>
      </c>
      <c r="M45" s="128" t="s">
        <v>6856</v>
      </c>
      <c r="N45" s="129" t="s">
        <v>7838</v>
      </c>
      <c r="O45" s="471" t="s">
        <v>8249</v>
      </c>
      <c r="P45" s="443">
        <v>110.000610351563</v>
      </c>
      <c r="Q45" s="470" t="str">
        <f>VLOOKUP($O45,'스토리지_LUN(TO-BE)'!$B$2:$G$347,4,FALSE)</f>
        <v>00:44</v>
      </c>
      <c r="R45" s="103"/>
      <c r="S45" s="110"/>
      <c r="T45" s="103"/>
      <c r="U45" s="103"/>
      <c r="V45" s="110" t="str">
        <f>VLOOKUP($N45,OS_Disk!$A$2:$F$573,2,FALSE)</f>
        <v>pkbtrapr3</v>
      </c>
      <c r="W45" s="110" t="str">
        <f>VLOOKUP($N45,OS_Disk!$A$2:$F$573,3,FALSE)</f>
        <v>hitachi_vsp0_0044</v>
      </c>
      <c r="X45" s="133"/>
      <c r="Y45" s="110" t="str">
        <f>VLOOKUP($N45,OS_Disk!$A$2:$F$573,4,FALSE)</f>
        <v>sdi</v>
      </c>
      <c r="Z45" s="196">
        <f>VLOOKUP($N45,OS_Disk!$A$2:$F$573,6,FALSE)</f>
        <v>7.0001220703125</v>
      </c>
      <c r="AA45" s="110" t="str">
        <f>VLOOKUP($O45,Veritas_LUN!$D$3:$J$487,2,FALSE)</f>
        <v>pkbtrapr3/pkbtrapr4</v>
      </c>
      <c r="AB45" s="110" t="str">
        <f>VLOOKUP($O45,Veritas_LUN!$D$3:$J$487,3,FALSE)</f>
        <v>vg_trcfs02</v>
      </c>
      <c r="AC45" s="110">
        <f>VLOOKUP($O45,Veritas_LUN!$D$3:$J$487,4,FALSE)</f>
        <v>1</v>
      </c>
      <c r="AD45" s="110">
        <f>VLOOKUP($O45,Veritas_LUN!$D$3:$J$487,5,FALSE)</f>
        <v>7</v>
      </c>
      <c r="AE45" s="110" t="str">
        <f>VLOOKUP($O45,Veritas_LUN!$D$3:$J$487,7,FALSE)</f>
        <v>vg_mecfs02</v>
      </c>
      <c r="AF45" s="110" t="str">
        <f>VLOOKUP($O45,Veritas_LUN!$D$3:$K$487,8,FALSE)</f>
        <v>00:44</v>
      </c>
      <c r="AG45" s="194" t="s">
        <v>7473</v>
      </c>
      <c r="AH45" s="279" t="str">
        <f>VLOOKUP(AG45,'스토리지_LUN(AS-IS)'!$B$4:$G$541,4,FALSE)</f>
        <v>vg_mecfs02</v>
      </c>
      <c r="AI45" s="110">
        <f>VLOOKUP(AG45,'스토리지_LUN(AS-IS)'!$B$4:$G$541,6,FALSE)</f>
        <v>7</v>
      </c>
      <c r="AJ45" s="110" t="str">
        <f>VLOOKUP($AG45,'스토리지_LUN(TO-BE)'!$B$2:$G$347,4,FALSE)</f>
        <v>00:44</v>
      </c>
      <c r="AK45" s="103"/>
      <c r="AL45" s="103"/>
      <c r="AM45" s="1" t="str">
        <f t="shared" si="0"/>
        <v>NB-DR-RDMP-0FAC-PKBTRAPR</v>
      </c>
      <c r="AN45" s="475" t="e">
        <f>VLOOKUP(SUBSTITUTE(Q45,":",""),'naa정보-입력'!B43:C388,2,FALSE)</f>
        <v>#N/A</v>
      </c>
      <c r="AO45" s="1" t="e">
        <f t="shared" si="1"/>
        <v>#N/A</v>
      </c>
      <c r="AP45" s="1" t="s">
        <v>10440</v>
      </c>
    </row>
    <row r="46" spans="1:42" s="1" customFormat="1">
      <c r="A46" s="128" t="s">
        <v>1217</v>
      </c>
      <c r="B46" s="128" t="s">
        <v>1701</v>
      </c>
      <c r="C46" s="128" t="s">
        <v>474</v>
      </c>
      <c r="D46" s="128" t="s">
        <v>1724</v>
      </c>
      <c r="E46" s="128" t="s">
        <v>1699</v>
      </c>
      <c r="F46" s="128" t="s">
        <v>1270</v>
      </c>
      <c r="G46" s="128" t="s">
        <v>1271</v>
      </c>
      <c r="H46" s="128" t="s">
        <v>3320</v>
      </c>
      <c r="I46" s="128" t="s">
        <v>1791</v>
      </c>
      <c r="J46" s="128" t="s">
        <v>5077</v>
      </c>
      <c r="K46" s="128" t="s">
        <v>6895</v>
      </c>
      <c r="L46" s="128" t="s">
        <v>4604</v>
      </c>
      <c r="M46" s="128" t="s">
        <v>6856</v>
      </c>
      <c r="N46" s="129" t="s">
        <v>7839</v>
      </c>
      <c r="O46" s="471" t="s">
        <v>8250</v>
      </c>
      <c r="P46" s="443">
        <v>4.500732421875</v>
      </c>
      <c r="Q46" s="470" t="str">
        <f>VLOOKUP($O46,'스토리지_LUN(TO-BE)'!$B$2:$G$347,4,FALSE)</f>
        <v>00:45</v>
      </c>
      <c r="R46" s="103"/>
      <c r="S46" s="110"/>
      <c r="T46" s="103"/>
      <c r="U46" s="103"/>
      <c r="V46" s="110" t="str">
        <f>VLOOKUP($N46,OS_Disk!$A$2:$F$573,2,FALSE)</f>
        <v>pkbtrapr3</v>
      </c>
      <c r="W46" s="110" t="str">
        <f>VLOOKUP($N46,OS_Disk!$A$2:$F$573,3,FALSE)</f>
        <v>hitachi_vsp0_0045</v>
      </c>
      <c r="X46" s="133"/>
      <c r="Y46" s="110" t="str">
        <f>VLOOKUP($N46,OS_Disk!$A$2:$F$573,4,FALSE)</f>
        <v>sdj</v>
      </c>
      <c r="Z46" s="196">
        <f>VLOOKUP($N46,OS_Disk!$A$2:$F$573,6,FALSE)</f>
        <v>110.0006103515625</v>
      </c>
      <c r="AA46" s="110" t="str">
        <f>VLOOKUP($O46,Veritas_LUN!$D$3:$J$487,2,FALSE)</f>
        <v>pkbtrapr3/pkbtrapr4</v>
      </c>
      <c r="AB46" s="110" t="str">
        <f>VLOOKUP($O46,Veritas_LUN!$D$3:$J$487,3,FALSE)</f>
        <v>vg_trcfs03</v>
      </c>
      <c r="AC46" s="110">
        <f>VLOOKUP($O46,Veritas_LUN!$D$3:$J$487,4,FALSE)</f>
        <v>1</v>
      </c>
      <c r="AD46" s="110">
        <f>VLOOKUP($O46,Veritas_LUN!$D$3:$J$487,5,FALSE)</f>
        <v>110</v>
      </c>
      <c r="AE46" s="110" t="str">
        <f>VLOOKUP($O46,Veritas_LUN!$D$3:$J$487,7,FALSE)</f>
        <v>vg_mecfs03</v>
      </c>
      <c r="AF46" s="110" t="str">
        <f>VLOOKUP($O46,Veritas_LUN!$D$3:$K$487,8,FALSE)</f>
        <v>00:45</v>
      </c>
      <c r="AG46" s="194" t="s">
        <v>7474</v>
      </c>
      <c r="AH46" s="279" t="str">
        <f>VLOOKUP(AG46,'스토리지_LUN(AS-IS)'!$B$4:$G$541,4,FALSE)</f>
        <v>vg_mecfs03</v>
      </c>
      <c r="AI46" s="110">
        <f>VLOOKUP(AG46,'스토리지_LUN(AS-IS)'!$B$4:$G$541,6,FALSE)</f>
        <v>110</v>
      </c>
      <c r="AJ46" s="110" t="str">
        <f>VLOOKUP($AG46,'스토리지_LUN(TO-BE)'!$B$2:$G$347,4,FALSE)</f>
        <v>00:45</v>
      </c>
      <c r="AK46" s="103"/>
      <c r="AL46" s="103"/>
      <c r="AM46" s="1" t="str">
        <f t="shared" si="0"/>
        <v>NB-DR-RDMP-0FAC-PKBTRAPR</v>
      </c>
      <c r="AN46" s="475" t="e">
        <f>VLOOKUP(SUBSTITUTE(Q46,":",""),'naa정보-입력'!B44:C389,2,FALSE)</f>
        <v>#N/A</v>
      </c>
      <c r="AO46" s="1" t="e">
        <f t="shared" si="1"/>
        <v>#N/A</v>
      </c>
      <c r="AP46" s="1" t="s">
        <v>10441</v>
      </c>
    </row>
    <row r="47" spans="1:42" s="1" customFormat="1">
      <c r="A47" s="128" t="s">
        <v>1217</v>
      </c>
      <c r="B47" s="128" t="s">
        <v>1701</v>
      </c>
      <c r="C47" s="128" t="s">
        <v>474</v>
      </c>
      <c r="D47" s="128" t="s">
        <v>1724</v>
      </c>
      <c r="E47" s="128" t="s">
        <v>1737</v>
      </c>
      <c r="F47" s="128" t="s">
        <v>1270</v>
      </c>
      <c r="G47" s="128" t="s">
        <v>1271</v>
      </c>
      <c r="H47" s="128" t="s">
        <v>3321</v>
      </c>
      <c r="I47" s="128" t="s">
        <v>1792</v>
      </c>
      <c r="J47" s="128" t="s">
        <v>5014</v>
      </c>
      <c r="K47" s="128" t="s">
        <v>6896</v>
      </c>
      <c r="L47" s="128" t="s">
        <v>4643</v>
      </c>
      <c r="M47" s="128" t="s">
        <v>6856</v>
      </c>
      <c r="N47" s="129" t="s">
        <v>7840</v>
      </c>
      <c r="O47" s="471" t="s">
        <v>8251</v>
      </c>
      <c r="P47" s="443">
        <v>0.20050048828125</v>
      </c>
      <c r="Q47" s="470" t="str">
        <f>VLOOKUP($O47,'스토리지_LUN(TO-BE)'!$B$2:$G$347,4,FALSE)</f>
        <v>05:43</v>
      </c>
      <c r="R47" s="103"/>
      <c r="S47" s="110"/>
      <c r="T47" s="103"/>
      <c r="U47" s="103"/>
      <c r="V47" s="110" t="str">
        <f>VLOOKUP($N47,OS_Disk!$A$2:$F$573,2,FALSE)</f>
        <v>pkbtrapr3</v>
      </c>
      <c r="W47" s="110" t="str">
        <f>VLOOKUP($N47,OS_Disk!$A$2:$F$573,3,FALSE)</f>
        <v>hitachi_vsp0_1043</v>
      </c>
      <c r="X47" s="133"/>
      <c r="Y47" s="110" t="str">
        <f>VLOOKUP($N47,OS_Disk!$A$2:$F$573,4,FALSE)</f>
        <v>sdk</v>
      </c>
      <c r="Z47" s="196">
        <f>VLOOKUP($N47,OS_Disk!$A$2:$F$573,6,FALSE)</f>
        <v>4.500732421875</v>
      </c>
      <c r="AA47" s="110" t="str">
        <f>VLOOKUP($O47,Veritas_LUN!$D$3:$J$487,2,FALSE)</f>
        <v>pkbtrapr3/pkbtrapr4</v>
      </c>
      <c r="AB47" s="110" t="str">
        <f>VLOOKUP($O47,Veritas_LUN!$D$3:$J$487,3,FALSE)</f>
        <v>vvr_vg_trcfs01</v>
      </c>
      <c r="AC47" s="110">
        <f>VLOOKUP($O47,Veritas_LUN!$D$3:$J$487,4,FALSE)</f>
        <v>1</v>
      </c>
      <c r="AD47" s="110">
        <f>VLOOKUP($O47,Veritas_LUN!$D$3:$J$487,5,FALSE)</f>
        <v>4.5</v>
      </c>
      <c r="AE47" s="110" t="str">
        <f>VLOOKUP($O47,Veritas_LUN!$D$3:$J$487,7,FALSE)</f>
        <v>VVR-vg_mecfs01</v>
      </c>
      <c r="AF47" s="110" t="str">
        <f>VLOOKUP($O47,Veritas_LUN!$D$3:$K$487,8,FALSE)</f>
        <v>10:43</v>
      </c>
      <c r="AG47" s="194" t="s">
        <v>7475</v>
      </c>
      <c r="AH47" s="279" t="str">
        <f>VLOOKUP(AG47,'스토리지_LUN(AS-IS)'!$B$4:$G$541,4,FALSE)</f>
        <v>VVR-vg_mecfs01</v>
      </c>
      <c r="AI47" s="110">
        <f>VLOOKUP(AG47,'스토리지_LUN(AS-IS)'!$B$4:$G$541,6,FALSE)</f>
        <v>4.5</v>
      </c>
      <c r="AJ47" s="110" t="str">
        <f>VLOOKUP($AG47,'스토리지_LUN(TO-BE)'!$B$2:$G$347,4,FALSE)</f>
        <v>05:43</v>
      </c>
      <c r="AK47" s="103"/>
      <c r="AL47" s="103"/>
      <c r="AM47" s="1" t="str">
        <f t="shared" si="0"/>
        <v>NB-DR-RDMP-0FAC-PKBTRAPR</v>
      </c>
      <c r="AN47" s="475" t="e">
        <f>VLOOKUP(SUBSTITUTE(Q47,":",""),'naa정보-입력'!B45:C390,2,FALSE)</f>
        <v>#N/A</v>
      </c>
      <c r="AO47" s="1" t="e">
        <f t="shared" si="1"/>
        <v>#N/A</v>
      </c>
      <c r="AP47" s="1" t="s">
        <v>10442</v>
      </c>
    </row>
    <row r="48" spans="1:42" s="1" customFormat="1">
      <c r="A48" s="128" t="s">
        <v>1217</v>
      </c>
      <c r="B48" s="128" t="s">
        <v>1701</v>
      </c>
      <c r="C48" s="128" t="s">
        <v>474</v>
      </c>
      <c r="D48" s="128" t="s">
        <v>1724</v>
      </c>
      <c r="E48" s="128" t="s">
        <v>1740</v>
      </c>
      <c r="F48" s="128" t="s">
        <v>1270</v>
      </c>
      <c r="G48" s="128" t="s">
        <v>1271</v>
      </c>
      <c r="H48" s="128" t="s">
        <v>3322</v>
      </c>
      <c r="I48" s="128" t="s">
        <v>1793</v>
      </c>
      <c r="J48" s="128" t="s">
        <v>5018</v>
      </c>
      <c r="K48" s="128" t="s">
        <v>6897</v>
      </c>
      <c r="L48" s="128" t="s">
        <v>4642</v>
      </c>
      <c r="M48" s="128" t="s">
        <v>6856</v>
      </c>
      <c r="N48" s="129" t="s">
        <v>7841</v>
      </c>
      <c r="O48" s="471" t="s">
        <v>8252</v>
      </c>
      <c r="P48" s="443">
        <v>11.0000610351563</v>
      </c>
      <c r="Q48" s="470" t="str">
        <f>VLOOKUP($O48,'스토리지_LUN(TO-BE)'!$B$2:$G$347,4,FALSE)</f>
        <v>05:44</v>
      </c>
      <c r="R48" s="103"/>
      <c r="S48" s="110"/>
      <c r="T48" s="103"/>
      <c r="U48" s="103"/>
      <c r="V48" s="110" t="str">
        <f>VLOOKUP($N48,OS_Disk!$A$2:$F$573,2,FALSE)</f>
        <v>pkbtrapr3</v>
      </c>
      <c r="W48" s="110" t="str">
        <f>VLOOKUP($N48,OS_Disk!$A$2:$F$573,3,FALSE)</f>
        <v>hitachi_vsp0_1044</v>
      </c>
      <c r="X48" s="133"/>
      <c r="Y48" s="110" t="str">
        <f>VLOOKUP($N48,OS_Disk!$A$2:$F$573,4,FALSE)</f>
        <v>sdl</v>
      </c>
      <c r="Z48" s="196">
        <f>VLOOKUP($N48,OS_Disk!$A$2:$F$573,6,FALSE)</f>
        <v>1.00067138671875</v>
      </c>
      <c r="AA48" s="110" t="str">
        <f>VLOOKUP($O48,Veritas_LUN!$D$3:$J$487,2,FALSE)</f>
        <v>pkbtrapr3/pkbtrapr4</v>
      </c>
      <c r="AB48" s="110" t="str">
        <f>VLOOKUP($O48,Veritas_LUN!$D$3:$J$487,3,FALSE)</f>
        <v>vvr_vg_trcfs02</v>
      </c>
      <c r="AC48" s="110">
        <f>VLOOKUP($O48,Veritas_LUN!$D$3:$J$487,4,FALSE)</f>
        <v>1</v>
      </c>
      <c r="AD48" s="110">
        <f>VLOOKUP($O48,Veritas_LUN!$D$3:$J$487,5,FALSE)</f>
        <v>1</v>
      </c>
      <c r="AE48" s="110" t="str">
        <f>VLOOKUP($O48,Veritas_LUN!$D$3:$J$487,7,FALSE)</f>
        <v>VVR-vg_mecfs02</v>
      </c>
      <c r="AF48" s="110" t="str">
        <f>VLOOKUP($O48,Veritas_LUN!$D$3:$K$487,8,FALSE)</f>
        <v>10:44</v>
      </c>
      <c r="AG48" s="194" t="s">
        <v>7476</v>
      </c>
      <c r="AH48" s="279" t="str">
        <f>VLOOKUP(AG48,'스토리지_LUN(AS-IS)'!$B$4:$G$541,4,FALSE)</f>
        <v>VVR-vg_mecfs02</v>
      </c>
      <c r="AI48" s="110">
        <f>VLOOKUP(AG48,'스토리지_LUN(AS-IS)'!$B$4:$G$541,6,FALSE)</f>
        <v>1</v>
      </c>
      <c r="AJ48" s="110" t="str">
        <f>VLOOKUP($AG48,'스토리지_LUN(TO-BE)'!$B$2:$G$347,4,FALSE)</f>
        <v>05:44</v>
      </c>
      <c r="AK48" s="103"/>
      <c r="AL48" s="103"/>
      <c r="AM48" s="1" t="str">
        <f t="shared" si="0"/>
        <v>NB-DR-RDMP-0FAC-PKBTRAPR</v>
      </c>
      <c r="AN48" s="475" t="e">
        <f>VLOOKUP(SUBSTITUTE(Q48,":",""),'naa정보-입력'!B46:C391,2,FALSE)</f>
        <v>#N/A</v>
      </c>
      <c r="AO48" s="1" t="e">
        <f t="shared" si="1"/>
        <v>#N/A</v>
      </c>
      <c r="AP48" s="1" t="s">
        <v>10443</v>
      </c>
    </row>
    <row r="49" spans="1:42" s="1" customFormat="1">
      <c r="A49" s="128" t="s">
        <v>1217</v>
      </c>
      <c r="B49" s="128" t="s">
        <v>1701</v>
      </c>
      <c r="C49" s="128" t="s">
        <v>474</v>
      </c>
      <c r="D49" s="128" t="s">
        <v>1724</v>
      </c>
      <c r="E49" s="128" t="s">
        <v>1743</v>
      </c>
      <c r="F49" s="128" t="s">
        <v>1270</v>
      </c>
      <c r="G49" s="128" t="s">
        <v>1271</v>
      </c>
      <c r="H49" s="128" t="s">
        <v>3323</v>
      </c>
      <c r="I49" s="128" t="s">
        <v>1794</v>
      </c>
      <c r="J49" s="128" t="s">
        <v>5019</v>
      </c>
      <c r="K49" s="128" t="s">
        <v>6898</v>
      </c>
      <c r="L49" s="128" t="s">
        <v>4644</v>
      </c>
      <c r="M49" s="128" t="s">
        <v>6856</v>
      </c>
      <c r="N49" s="129" t="s">
        <v>7842</v>
      </c>
      <c r="O49" s="471" t="s">
        <v>8253</v>
      </c>
      <c r="P49" s="443">
        <v>0.20050048828125</v>
      </c>
      <c r="Q49" s="470" t="str">
        <f>VLOOKUP($O49,'스토리지_LUN(TO-BE)'!$B$2:$G$347,4,FALSE)</f>
        <v>05:45</v>
      </c>
      <c r="R49" s="103"/>
      <c r="S49" s="110"/>
      <c r="T49" s="103"/>
      <c r="U49" s="103"/>
      <c r="V49" s="110" t="str">
        <f>VLOOKUP($N49,OS_Disk!$A$2:$F$573,2,FALSE)</f>
        <v>pkbtrapr3</v>
      </c>
      <c r="W49" s="110" t="str">
        <f>VLOOKUP($N49,OS_Disk!$A$2:$F$573,3,FALSE)</f>
        <v>hitachi_vsp0_1045</v>
      </c>
      <c r="X49" s="133"/>
      <c r="Y49" s="110" t="str">
        <f>VLOOKUP($N49,OS_Disk!$A$2:$F$573,4,FALSE)</f>
        <v>sdm</v>
      </c>
      <c r="Z49" s="196">
        <f>VLOOKUP($N49,OS_Disk!$A$2:$F$573,6,FALSE)</f>
        <v>11.00006103515625</v>
      </c>
      <c r="AA49" s="110" t="str">
        <f>VLOOKUP($O49,Veritas_LUN!$D$3:$J$487,2,FALSE)</f>
        <v>pkbtrapr3/pkbtrapr4</v>
      </c>
      <c r="AB49" s="110" t="str">
        <f>VLOOKUP($O49,Veritas_LUN!$D$3:$J$487,3,FALSE)</f>
        <v>vvr_vg_trcfs03</v>
      </c>
      <c r="AC49" s="110">
        <f>VLOOKUP($O49,Veritas_LUN!$D$3:$J$487,4,FALSE)</f>
        <v>1</v>
      </c>
      <c r="AD49" s="110">
        <f>VLOOKUP($O49,Veritas_LUN!$D$3:$J$487,5,FALSE)</f>
        <v>11</v>
      </c>
      <c r="AE49" s="110" t="str">
        <f>VLOOKUP($O49,Veritas_LUN!$D$3:$J$487,7,FALSE)</f>
        <v>VVR-vg_mecfs03</v>
      </c>
      <c r="AF49" s="110" t="str">
        <f>VLOOKUP($O49,Veritas_LUN!$D$3:$K$487,8,FALSE)</f>
        <v>10:45</v>
      </c>
      <c r="AG49" s="194" t="s">
        <v>7477</v>
      </c>
      <c r="AH49" s="279" t="str">
        <f>VLOOKUP(AG49,'스토리지_LUN(AS-IS)'!$B$4:$G$541,4,FALSE)</f>
        <v>VVR-vg_mecfs03</v>
      </c>
      <c r="AI49" s="110">
        <f>VLOOKUP(AG49,'스토리지_LUN(AS-IS)'!$B$4:$G$541,6,FALSE)</f>
        <v>11</v>
      </c>
      <c r="AJ49" s="110" t="str">
        <f>VLOOKUP($AG49,'스토리지_LUN(TO-BE)'!$B$2:$G$347,4,FALSE)</f>
        <v>05:45</v>
      </c>
      <c r="AK49" s="103"/>
      <c r="AL49" s="103"/>
      <c r="AM49" s="1" t="str">
        <f t="shared" si="0"/>
        <v>NB-DR-RDMP-0FAC-PKBTRAPR</v>
      </c>
      <c r="AN49" s="475" t="e">
        <f>VLOOKUP(SUBSTITUTE(Q49,":",""),'naa정보-입력'!B47:C392,2,FALSE)</f>
        <v>#N/A</v>
      </c>
      <c r="AO49" s="1" t="e">
        <f t="shared" si="1"/>
        <v>#N/A</v>
      </c>
      <c r="AP49" s="1" t="s">
        <v>10444</v>
      </c>
    </row>
    <row r="50" spans="1:42" s="1" customFormat="1">
      <c r="A50" s="128" t="s">
        <v>1217</v>
      </c>
      <c r="B50" s="128" t="s">
        <v>1701</v>
      </c>
      <c r="C50" s="128" t="s">
        <v>474</v>
      </c>
      <c r="D50" s="128" t="s">
        <v>1724</v>
      </c>
      <c r="E50" s="128" t="s">
        <v>1752</v>
      </c>
      <c r="F50" s="128" t="s">
        <v>1270</v>
      </c>
      <c r="G50" s="128" t="s">
        <v>1271</v>
      </c>
      <c r="H50" s="128" t="s">
        <v>3324</v>
      </c>
      <c r="I50" s="128" t="s">
        <v>1795</v>
      </c>
      <c r="J50" s="128" t="s">
        <v>4998</v>
      </c>
      <c r="K50" s="128" t="s">
        <v>6899</v>
      </c>
      <c r="L50" s="128" t="s">
        <v>4510</v>
      </c>
      <c r="M50" s="128" t="s">
        <v>6856</v>
      </c>
      <c r="N50" s="129" t="s">
        <v>7843</v>
      </c>
      <c r="O50" s="471" t="s">
        <v>8254</v>
      </c>
      <c r="P50" s="443">
        <v>0.20050048828125</v>
      </c>
      <c r="Q50" s="470" t="str">
        <f>VLOOKUP($O50,'스토리지_LUN(TO-BE)'!$B$2:$G$347,4,FALSE)</f>
        <v>0f:24</v>
      </c>
      <c r="R50" s="103"/>
      <c r="S50" s="110"/>
      <c r="T50" s="103"/>
      <c r="U50" s="103"/>
      <c r="V50" s="110" t="str">
        <f>VLOOKUP($N50,OS_Disk!$A$2:$F$573,2,FALSE)</f>
        <v>pkbtrapr3</v>
      </c>
      <c r="W50" s="110" t="str">
        <f>VLOOKUP($N50,OS_Disk!$A$2:$F$573,3,FALSE)</f>
        <v>hitachi_vsp0_0f24</v>
      </c>
      <c r="X50" s="133"/>
      <c r="Y50" s="110" t="str">
        <f>VLOOKUP($N50,OS_Disk!$A$2:$F$573,4,FALSE)</f>
        <v>sde</v>
      </c>
      <c r="Z50" s="196">
        <f>VLOOKUP($N50,OS_Disk!$A$2:$F$573,6,FALSE)</f>
        <v>0.20050048828125</v>
      </c>
      <c r="AA50" s="110" t="str">
        <f>VLOOKUP($O50,Veritas_LUN!$D$3:$J$487,2,FALSE)</f>
        <v>pkbtrapr3/pkbtrapr4</v>
      </c>
      <c r="AB50" s="110" t="str">
        <f>VLOOKUP($O50,Veritas_LUN!$D$3:$J$487,3,FALSE)</f>
        <v>Lock Device</v>
      </c>
      <c r="AC50" s="110">
        <f>VLOOKUP($O50,Veritas_LUN!$D$3:$J$487,4,FALSE)</f>
        <v>1</v>
      </c>
      <c r="AD50" s="110">
        <f>VLOOKUP($O50,Veritas_LUN!$D$3:$J$487,5,FALSE)</f>
        <v>0.2</v>
      </c>
      <c r="AE50" s="110" t="str">
        <f>VLOOKUP($O50,Veritas_LUN!$D$3:$J$487,7,FALSE)</f>
        <v>Lock Device</v>
      </c>
      <c r="AF50" s="110" t="str">
        <f>VLOOKUP($O50,Veritas_LUN!$D$3:$K$487,8,FALSE)</f>
        <v>0f:24</v>
      </c>
      <c r="AG50" s="194" t="s">
        <v>7478</v>
      </c>
      <c r="AH50" s="279" t="str">
        <f>VLOOKUP(AG50,'스토리지_LUN(AS-IS)'!$B$4:$G$541,4,FALSE)</f>
        <v>Lock Device</v>
      </c>
      <c r="AI50" s="110">
        <f>VLOOKUP(AG50,'스토리지_LUN(AS-IS)'!$B$4:$G$541,6,FALSE)</f>
        <v>0.2</v>
      </c>
      <c r="AJ50" s="110" t="str">
        <f>VLOOKUP($AG50,'스토리지_LUN(TO-BE)'!$B$2:$G$347,4,FALSE)</f>
        <v>0f:24</v>
      </c>
      <c r="AK50" s="103"/>
      <c r="AL50" s="103"/>
      <c r="AM50" s="1" t="str">
        <f t="shared" si="0"/>
        <v>NB-DR-RDMP-0FAC-PKBTRAPR</v>
      </c>
      <c r="AN50" s="475" t="e">
        <f>VLOOKUP(SUBSTITUTE(Q50,":",""),'naa정보-입력'!B48:C393,2,FALSE)</f>
        <v>#N/A</v>
      </c>
      <c r="AO50" s="1" t="e">
        <f t="shared" si="1"/>
        <v>#N/A</v>
      </c>
      <c r="AP50" s="1" t="s">
        <v>10445</v>
      </c>
    </row>
    <row r="51" spans="1:42" s="1" customFormat="1">
      <c r="A51" s="128" t="s">
        <v>1217</v>
      </c>
      <c r="B51" s="128" t="s">
        <v>1701</v>
      </c>
      <c r="C51" s="128" t="s">
        <v>474</v>
      </c>
      <c r="D51" s="128" t="s">
        <v>1724</v>
      </c>
      <c r="E51" s="128" t="s">
        <v>1755</v>
      </c>
      <c r="F51" s="128" t="s">
        <v>1270</v>
      </c>
      <c r="G51" s="128" t="s">
        <v>1271</v>
      </c>
      <c r="H51" s="128" t="s">
        <v>3325</v>
      </c>
      <c r="I51" s="128" t="s">
        <v>1796</v>
      </c>
      <c r="J51" s="128" t="s">
        <v>5012</v>
      </c>
      <c r="K51" s="128" t="s">
        <v>6900</v>
      </c>
      <c r="L51" s="128" t="s">
        <v>4509</v>
      </c>
      <c r="M51" s="128" t="s">
        <v>6856</v>
      </c>
      <c r="N51" s="129" t="s">
        <v>7844</v>
      </c>
      <c r="O51" s="471" t="s">
        <v>8255</v>
      </c>
      <c r="P51" s="443">
        <v>0.20050048828125</v>
      </c>
      <c r="Q51" s="470" t="str">
        <f>VLOOKUP($O51,'스토리지_LUN(TO-BE)'!$B$2:$G$347,4,FALSE)</f>
        <v>0f:25</v>
      </c>
      <c r="R51" s="103"/>
      <c r="S51" s="110"/>
      <c r="T51" s="103"/>
      <c r="U51" s="103"/>
      <c r="V51" s="110" t="str">
        <f>VLOOKUP($N51,OS_Disk!$A$2:$F$573,2,FALSE)</f>
        <v>pkbtrapr3</v>
      </c>
      <c r="W51" s="110" t="str">
        <f>VLOOKUP($N51,OS_Disk!$A$2:$F$573,3,FALSE)</f>
        <v>hitachi_vsp0_0f25</v>
      </c>
      <c r="X51" s="133"/>
      <c r="Y51" s="110" t="str">
        <f>VLOOKUP($N51,OS_Disk!$A$2:$F$573,4,FALSE)</f>
        <v>sdf</v>
      </c>
      <c r="Z51" s="196">
        <f>VLOOKUP($N51,OS_Disk!$A$2:$F$573,6,FALSE)</f>
        <v>0.20050048828125</v>
      </c>
      <c r="AA51" s="110" t="str">
        <f>VLOOKUP($O51,Veritas_LUN!$D$3:$J$487,2,FALSE)</f>
        <v>pkbtrapr3/pkbtrapr4</v>
      </c>
      <c r="AB51" s="110" t="str">
        <f>VLOOKUP($O51,Veritas_LUN!$D$3:$J$487,3,FALSE)</f>
        <v>Lock Device</v>
      </c>
      <c r="AC51" s="110">
        <f>VLOOKUP($O51,Veritas_LUN!$D$3:$J$487,4,FALSE)</f>
        <v>1</v>
      </c>
      <c r="AD51" s="110">
        <f>VLOOKUP($O51,Veritas_LUN!$D$3:$J$487,5,FALSE)</f>
        <v>0.2</v>
      </c>
      <c r="AE51" s="110" t="str">
        <f>VLOOKUP($O51,Veritas_LUN!$D$3:$J$487,7,FALSE)</f>
        <v>Lock Device</v>
      </c>
      <c r="AF51" s="110" t="str">
        <f>VLOOKUP($O51,Veritas_LUN!$D$3:$K$487,8,FALSE)</f>
        <v>0f:25</v>
      </c>
      <c r="AG51" s="194" t="s">
        <v>7479</v>
      </c>
      <c r="AH51" s="279" t="str">
        <f>VLOOKUP(AG51,'스토리지_LUN(AS-IS)'!$B$4:$G$541,4,FALSE)</f>
        <v>Lock Device</v>
      </c>
      <c r="AI51" s="110">
        <f>VLOOKUP(AG51,'스토리지_LUN(AS-IS)'!$B$4:$G$541,6,FALSE)</f>
        <v>0.2</v>
      </c>
      <c r="AJ51" s="110" t="str">
        <f>VLOOKUP($AG51,'스토리지_LUN(TO-BE)'!$B$2:$G$347,4,FALSE)</f>
        <v>0f:25</v>
      </c>
      <c r="AK51" s="103"/>
      <c r="AL51" s="103"/>
      <c r="AM51" s="1" t="str">
        <f t="shared" si="0"/>
        <v>NB-DR-RDMP-0FAC-PKBTRAPR</v>
      </c>
      <c r="AN51" s="475" t="e">
        <f>VLOOKUP(SUBSTITUTE(Q51,":",""),'naa정보-입력'!B49:C394,2,FALSE)</f>
        <v>#N/A</v>
      </c>
      <c r="AO51" s="1" t="e">
        <f t="shared" si="1"/>
        <v>#N/A</v>
      </c>
      <c r="AP51" s="1" t="s">
        <v>10446</v>
      </c>
    </row>
    <row r="52" spans="1:42" s="1" customFormat="1">
      <c r="A52" s="128" t="s">
        <v>1217</v>
      </c>
      <c r="B52" s="128" t="s">
        <v>1701</v>
      </c>
      <c r="C52" s="128" t="s">
        <v>474</v>
      </c>
      <c r="D52" s="128" t="s">
        <v>1724</v>
      </c>
      <c r="E52" s="128" t="s">
        <v>1758</v>
      </c>
      <c r="F52" s="128" t="s">
        <v>1270</v>
      </c>
      <c r="G52" s="128" t="s">
        <v>1271</v>
      </c>
      <c r="H52" s="128" t="s">
        <v>3326</v>
      </c>
      <c r="I52" s="128" t="s">
        <v>1797</v>
      </c>
      <c r="J52" s="128" t="s">
        <v>5007</v>
      </c>
      <c r="K52" s="128" t="s">
        <v>6901</v>
      </c>
      <c r="L52" s="128" t="s">
        <v>4423</v>
      </c>
      <c r="M52" s="128" t="s">
        <v>6856</v>
      </c>
      <c r="N52" s="129" t="s">
        <v>7845</v>
      </c>
      <c r="O52" s="471" t="s">
        <v>8256</v>
      </c>
      <c r="P52" s="443">
        <v>40</v>
      </c>
      <c r="Q52" s="470" t="str">
        <f>VLOOKUP($O52,'스토리지_LUN(TO-BE)'!$B$2:$G$347,4,FALSE)</f>
        <v>0f:26</v>
      </c>
      <c r="R52" s="103"/>
      <c r="S52" s="110"/>
      <c r="T52" s="103"/>
      <c r="U52" s="103"/>
      <c r="V52" s="110" t="str">
        <f>VLOOKUP($N52,OS_Disk!$A$2:$F$573,2,FALSE)</f>
        <v>pkbtrapr3</v>
      </c>
      <c r="W52" s="110" t="str">
        <f>VLOOKUP($N52,OS_Disk!$A$2:$F$573,3,FALSE)</f>
        <v>hitachi_vsp0_0f26</v>
      </c>
      <c r="X52" s="133"/>
      <c r="Y52" s="110" t="str">
        <f>VLOOKUP($N52,OS_Disk!$A$2:$F$573,4,FALSE)</f>
        <v>sdg</v>
      </c>
      <c r="Z52" s="196">
        <f>VLOOKUP($N52,OS_Disk!$A$2:$F$573,6,FALSE)</f>
        <v>0.20050048828125</v>
      </c>
      <c r="AA52" s="110" t="str">
        <f>VLOOKUP($O52,Veritas_LUN!$D$3:$J$487,2,FALSE)</f>
        <v>pkbtrapr3/pkbtrapr4</v>
      </c>
      <c r="AB52" s="110" t="str">
        <f>VLOOKUP($O52,Veritas_LUN!$D$3:$J$487,3,FALSE)</f>
        <v>Lock Device</v>
      </c>
      <c r="AC52" s="110">
        <f>VLOOKUP($O52,Veritas_LUN!$D$3:$J$487,4,FALSE)</f>
        <v>1</v>
      </c>
      <c r="AD52" s="110">
        <f>VLOOKUP($O52,Veritas_LUN!$D$3:$J$487,5,FALSE)</f>
        <v>0.2</v>
      </c>
      <c r="AE52" s="110" t="str">
        <f>VLOOKUP($O52,Veritas_LUN!$D$3:$J$487,7,FALSE)</f>
        <v>Lock Device</v>
      </c>
      <c r="AF52" s="110" t="str">
        <f>VLOOKUP($O52,Veritas_LUN!$D$3:$K$487,8,FALSE)</f>
        <v>0f:26</v>
      </c>
      <c r="AG52" s="194" t="s">
        <v>7480</v>
      </c>
      <c r="AH52" s="279" t="str">
        <f>VLOOKUP(AG52,'스토리지_LUN(AS-IS)'!$B$4:$G$541,4,FALSE)</f>
        <v>Lock Device</v>
      </c>
      <c r="AI52" s="110">
        <f>VLOOKUP(AG52,'스토리지_LUN(AS-IS)'!$B$4:$G$541,6,FALSE)</f>
        <v>0.2</v>
      </c>
      <c r="AJ52" s="110" t="str">
        <f>VLOOKUP($AG52,'스토리지_LUN(TO-BE)'!$B$2:$G$347,4,FALSE)</f>
        <v>0f:26</v>
      </c>
      <c r="AK52" s="103"/>
      <c r="AL52" s="103"/>
      <c r="AM52" s="1" t="str">
        <f t="shared" si="0"/>
        <v>NB-DR-RDMP-0FAC-PKBTRAPR</v>
      </c>
      <c r="AN52" s="475" t="e">
        <f>VLOOKUP(SUBSTITUTE(Q52,":",""),'naa정보-입력'!B50:C395,2,FALSE)</f>
        <v>#N/A</v>
      </c>
      <c r="AO52" s="1" t="e">
        <f t="shared" si="1"/>
        <v>#N/A</v>
      </c>
      <c r="AP52" s="1" t="s">
        <v>10447</v>
      </c>
    </row>
    <row r="53" spans="1:42" s="1" customFormat="1">
      <c r="A53" s="128" t="s">
        <v>1218</v>
      </c>
      <c r="B53" s="128" t="s">
        <v>1701</v>
      </c>
      <c r="C53" s="128" t="s">
        <v>476</v>
      </c>
      <c r="D53" s="128" t="s">
        <v>1724</v>
      </c>
      <c r="E53" s="128" t="s">
        <v>1688</v>
      </c>
      <c r="F53" s="128" t="s">
        <v>1250</v>
      </c>
      <c r="G53" s="128" t="s">
        <v>1251</v>
      </c>
      <c r="H53" s="128" t="s">
        <v>3331</v>
      </c>
      <c r="I53" s="128" t="s">
        <v>1802</v>
      </c>
      <c r="J53" s="128" t="s">
        <v>5043</v>
      </c>
      <c r="K53" s="128" t="s">
        <v>6902</v>
      </c>
      <c r="L53" s="128" t="s">
        <v>2462</v>
      </c>
      <c r="M53" s="128" t="s">
        <v>6856</v>
      </c>
      <c r="N53" s="129" t="s">
        <v>7846</v>
      </c>
      <c r="O53" s="471" t="s">
        <v>8257</v>
      </c>
      <c r="P53" s="443">
        <v>12.5006103515625</v>
      </c>
      <c r="Q53" s="470" t="str">
        <f>VLOOKUP($O53,'스토리지_LUN(TO-BE)'!$B$2:$G$347,4,FALSE)</f>
        <v>00:39</v>
      </c>
      <c r="R53" s="103"/>
      <c r="S53" s="110"/>
      <c r="T53" s="103"/>
      <c r="U53" s="103"/>
      <c r="V53" s="110" t="str">
        <f>VLOOKUP($N53,OS_Disk!$A$2:$F$573,2,FALSE)</f>
        <v>pkbchapr1</v>
      </c>
      <c r="W53" s="110" t="str">
        <f>VLOOKUP($N53,OS_Disk!$A$2:$F$573,3,FALSE)</f>
        <v>hitachi_vsp0_0039</v>
      </c>
      <c r="X53" s="133"/>
      <c r="Y53" s="110" t="str">
        <f>VLOOKUP($N53,OS_Disk!$A$2:$F$573,4,FALSE)</f>
        <v>sdb</v>
      </c>
      <c r="Z53" s="196">
        <f>VLOOKUP($N53,OS_Disk!$A$2:$F$573,6,FALSE)</f>
        <v>125.0006103515625</v>
      </c>
      <c r="AA53" s="110" t="str">
        <f>VLOOKUP($O53,Veritas_LUN!$D$3:$J$487,2,FALSE)</f>
        <v>pkbchapr1</v>
      </c>
      <c r="AB53" s="110" t="str">
        <f>VLOOKUP($O53,Veritas_LUN!$D$3:$J$487,3,FALSE)</f>
        <v>vg_ch1fs01</v>
      </c>
      <c r="AC53" s="110">
        <f>VLOOKUP($O53,Veritas_LUN!$D$3:$J$487,4,FALSE)</f>
        <v>1</v>
      </c>
      <c r="AD53" s="110">
        <f>VLOOKUP($O53,Veritas_LUN!$D$3:$J$487,5,FALSE)</f>
        <v>125</v>
      </c>
      <c r="AE53" s="110" t="str">
        <f>VLOOKUP($O53,Veritas_LUN!$D$3:$J$487,7,FALSE)</f>
        <v>vg_ch1fs01</v>
      </c>
      <c r="AF53" s="110" t="str">
        <f>VLOOKUP($O53,Veritas_LUN!$D$3:$K$487,8,FALSE)</f>
        <v>00:39</v>
      </c>
      <c r="AG53" s="194" t="s">
        <v>7481</v>
      </c>
      <c r="AH53" s="279" t="str">
        <f>VLOOKUP(AG53,'스토리지_LUN(AS-IS)'!$B$4:$G$541,4,FALSE)</f>
        <v>vg_ch1fs01</v>
      </c>
      <c r="AI53" s="110">
        <f>VLOOKUP(AG53,'스토리지_LUN(AS-IS)'!$B$4:$G$541,6,FALSE)</f>
        <v>125</v>
      </c>
      <c r="AJ53" s="110" t="str">
        <f>VLOOKUP($AG53,'스토리지_LUN(TO-BE)'!$B$2:$G$347,4,FALSE)</f>
        <v>00:39</v>
      </c>
      <c r="AK53" s="103"/>
      <c r="AL53" s="103"/>
      <c r="AM53" s="1" t="str">
        <f t="shared" si="0"/>
        <v>NB-DR-RDMP-0FAA-PKBCHAPR</v>
      </c>
      <c r="AN53" s="475" t="e">
        <f>VLOOKUP(SUBSTITUTE(Q53,":",""),'naa정보-입력'!B51:C396,2,FALSE)</f>
        <v>#N/A</v>
      </c>
      <c r="AO53" s="1" t="e">
        <f t="shared" si="1"/>
        <v>#N/A</v>
      </c>
      <c r="AP53" s="1" t="s">
        <v>10448</v>
      </c>
    </row>
    <row r="54" spans="1:42" s="1" customFormat="1">
      <c r="A54" s="128" t="s">
        <v>1218</v>
      </c>
      <c r="B54" s="128" t="s">
        <v>1701</v>
      </c>
      <c r="C54" s="128" t="s">
        <v>476</v>
      </c>
      <c r="D54" s="128" t="s">
        <v>1724</v>
      </c>
      <c r="E54" s="128" t="s">
        <v>1704</v>
      </c>
      <c r="F54" s="128" t="s">
        <v>1250</v>
      </c>
      <c r="G54" s="128" t="s">
        <v>1251</v>
      </c>
      <c r="H54" s="128" t="s">
        <v>3332</v>
      </c>
      <c r="I54" s="128" t="s">
        <v>1803</v>
      </c>
      <c r="J54" s="128" t="s">
        <v>5071</v>
      </c>
      <c r="K54" s="128" t="s">
        <v>6903</v>
      </c>
      <c r="L54" s="128" t="s">
        <v>4614</v>
      </c>
      <c r="M54" s="128" t="s">
        <v>6856</v>
      </c>
      <c r="N54" s="129" t="s">
        <v>7847</v>
      </c>
      <c r="O54" s="471" t="s">
        <v>8258</v>
      </c>
      <c r="P54" s="443">
        <v>50</v>
      </c>
      <c r="Q54" s="470" t="str">
        <f>VLOOKUP($O54,'스토리지_LUN(TO-BE)'!$B$2:$G$347,4,FALSE)</f>
        <v>05:39</v>
      </c>
      <c r="R54" s="103"/>
      <c r="S54" s="110"/>
      <c r="T54" s="103"/>
      <c r="U54" s="103"/>
      <c r="V54" s="110" t="str">
        <f>VLOOKUP($N54,OS_Disk!$A$2:$F$573,2,FALSE)</f>
        <v>pkbchapr1</v>
      </c>
      <c r="W54" s="110" t="str">
        <f>VLOOKUP($N54,OS_Disk!$A$2:$F$573,3,FALSE)</f>
        <v>hitachi_vsp0_1039</v>
      </c>
      <c r="X54" s="133"/>
      <c r="Y54" s="110" t="str">
        <f>VLOOKUP($N54,OS_Disk!$A$2:$F$573,4,FALSE)</f>
        <v>sdc</v>
      </c>
      <c r="Z54" s="196">
        <f>VLOOKUP($N54,OS_Disk!$A$2:$F$573,6,FALSE)</f>
        <v>12.5006103515625</v>
      </c>
      <c r="AA54" s="110" t="str">
        <f>VLOOKUP($O54,Veritas_LUN!$D$3:$J$487,2,FALSE)</f>
        <v>pkbchapr1</v>
      </c>
      <c r="AB54" s="110" t="str">
        <f>VLOOKUP($O54,Veritas_LUN!$D$3:$J$487,3,FALSE)</f>
        <v>vvr_vg_ch1fs01</v>
      </c>
      <c r="AC54" s="110">
        <f>VLOOKUP($O54,Veritas_LUN!$D$3:$J$487,4,FALSE)</f>
        <v>1</v>
      </c>
      <c r="AD54" s="110">
        <f>VLOOKUP($O54,Veritas_LUN!$D$3:$J$487,5,FALSE)</f>
        <v>12.5</v>
      </c>
      <c r="AE54" s="110" t="str">
        <f>VLOOKUP($O54,Veritas_LUN!$D$3:$J$487,7,FALSE)</f>
        <v>VVR-vg_ch1fs01</v>
      </c>
      <c r="AF54" s="110" t="str">
        <f>VLOOKUP($O54,Veritas_LUN!$D$3:$K$487,8,FALSE)</f>
        <v>10:39</v>
      </c>
      <c r="AG54" s="194" t="s">
        <v>7482</v>
      </c>
      <c r="AH54" s="279" t="str">
        <f>VLOOKUP(AG54,'스토리지_LUN(AS-IS)'!$B$4:$G$541,4,FALSE)</f>
        <v>VVR-vg_ch1fs01</v>
      </c>
      <c r="AI54" s="110">
        <f>VLOOKUP(AG54,'스토리지_LUN(AS-IS)'!$B$4:$G$541,6,FALSE)</f>
        <v>12.5</v>
      </c>
      <c r="AJ54" s="110" t="str">
        <f>VLOOKUP($AG54,'스토리지_LUN(TO-BE)'!$B$2:$G$347,4,FALSE)</f>
        <v>05:39</v>
      </c>
      <c r="AK54" s="103"/>
      <c r="AL54" s="103"/>
      <c r="AM54" s="1" t="str">
        <f t="shared" si="0"/>
        <v>NB-DR-RDMP-0FAA-PKBCHAPR</v>
      </c>
      <c r="AN54" s="475" t="e">
        <f>VLOOKUP(SUBSTITUTE(Q54,":",""),'naa정보-입력'!B52:C397,2,FALSE)</f>
        <v>#N/A</v>
      </c>
      <c r="AO54" s="1" t="e">
        <f t="shared" si="1"/>
        <v>#N/A</v>
      </c>
      <c r="AP54" s="1" t="s">
        <v>10449</v>
      </c>
    </row>
    <row r="55" spans="1:42" s="1" customFormat="1">
      <c r="A55" s="128" t="s">
        <v>1218</v>
      </c>
      <c r="B55" s="128" t="s">
        <v>1701</v>
      </c>
      <c r="C55" s="128" t="s">
        <v>476</v>
      </c>
      <c r="D55" s="128" t="s">
        <v>1724</v>
      </c>
      <c r="E55" s="128" t="s">
        <v>1693</v>
      </c>
      <c r="F55" s="128" t="s">
        <v>1250</v>
      </c>
      <c r="G55" s="128" t="s">
        <v>1251</v>
      </c>
      <c r="H55" s="128" t="s">
        <v>3333</v>
      </c>
      <c r="I55" s="128" t="s">
        <v>1804</v>
      </c>
      <c r="J55" s="128" t="s">
        <v>5047</v>
      </c>
      <c r="K55" s="128" t="s">
        <v>6904</v>
      </c>
      <c r="L55" s="128" t="s">
        <v>2464</v>
      </c>
      <c r="M55" s="128" t="s">
        <v>6856</v>
      </c>
      <c r="N55" s="129" t="s">
        <v>7848</v>
      </c>
      <c r="O55" s="471" t="s">
        <v>8259</v>
      </c>
      <c r="P55" s="443">
        <v>8.00079345703125</v>
      </c>
      <c r="Q55" s="470" t="str">
        <f>VLOOKUP($O55,'스토리지_LUN(TO-BE)'!$B$2:$G$347,4,FALSE)</f>
        <v>00:3c</v>
      </c>
      <c r="R55" s="103"/>
      <c r="S55" s="110"/>
      <c r="T55" s="103"/>
      <c r="U55" s="103"/>
      <c r="V55" s="110" t="str">
        <f>VLOOKUP($N55,OS_Disk!$A$2:$F$573,2,FALSE)</f>
        <v>pkbchapr1</v>
      </c>
      <c r="W55" s="110" t="str">
        <f>VLOOKUP($N55,OS_Disk!$A$2:$F$573,3,FALSE)</f>
        <v>hitachi_vsp0_003c</v>
      </c>
      <c r="X55" s="133"/>
      <c r="Y55" s="110" t="str">
        <f>VLOOKUP($N55,OS_Disk!$A$2:$F$573,4,FALSE)</f>
        <v>sdh</v>
      </c>
      <c r="Z55" s="196">
        <f>VLOOKUP($N55,OS_Disk!$A$2:$F$573,6,FALSE)</f>
        <v>80.0006103515625</v>
      </c>
      <c r="AA55" s="110" t="str">
        <f>VLOOKUP($O55,Veritas_LUN!$D$3:$J$487,2,FALSE)</f>
        <v>pkbchapr1/pkbchapr2/pkbchapr3</v>
      </c>
      <c r="AB55" s="110" t="str">
        <f>VLOOKUP($O55,Veritas_LUN!$D$3:$J$487,3,FALSE)</f>
        <v>vg_chcfs01</v>
      </c>
      <c r="AC55" s="110">
        <f>VLOOKUP($O55,Veritas_LUN!$D$3:$J$487,4,FALSE)</f>
        <v>1</v>
      </c>
      <c r="AD55" s="110">
        <f>VLOOKUP($O55,Veritas_LUN!$D$3:$J$487,5,FALSE)</f>
        <v>80</v>
      </c>
      <c r="AE55" s="110" t="str">
        <f>VLOOKUP($O55,Veritas_LUN!$D$3:$J$487,7,FALSE)</f>
        <v>vg_chcfs01</v>
      </c>
      <c r="AF55" s="110" t="str">
        <f>VLOOKUP($O55,Veritas_LUN!$D$3:$K$487,8,FALSE)</f>
        <v>00:3c</v>
      </c>
      <c r="AG55" s="194" t="s">
        <v>7483</v>
      </c>
      <c r="AH55" s="279" t="str">
        <f>VLOOKUP(AG55,'스토리지_LUN(AS-IS)'!$B$4:$G$541,4,FALSE)</f>
        <v>vg_chcfs01</v>
      </c>
      <c r="AI55" s="110">
        <f>VLOOKUP(AG55,'스토리지_LUN(AS-IS)'!$B$4:$G$541,6,FALSE)</f>
        <v>80</v>
      </c>
      <c r="AJ55" s="110" t="str">
        <f>VLOOKUP($AG55,'스토리지_LUN(TO-BE)'!$B$2:$G$347,4,FALSE)</f>
        <v>00:3c</v>
      </c>
      <c r="AK55" s="103"/>
      <c r="AL55" s="103"/>
      <c r="AM55" s="1" t="str">
        <f t="shared" si="0"/>
        <v>NB-DR-RDMP-0FAA-PKBCHAPR</v>
      </c>
      <c r="AN55" s="475" t="e">
        <f>VLOOKUP(SUBSTITUTE(Q55,":",""),'naa정보-입력'!B53:C398,2,FALSE)</f>
        <v>#N/A</v>
      </c>
      <c r="AO55" s="1" t="e">
        <f t="shared" si="1"/>
        <v>#N/A</v>
      </c>
      <c r="AP55" s="1" t="s">
        <v>10450</v>
      </c>
    </row>
    <row r="56" spans="1:42" s="1" customFormat="1">
      <c r="A56" s="128" t="s">
        <v>1218</v>
      </c>
      <c r="B56" s="128" t="s">
        <v>1701</v>
      </c>
      <c r="C56" s="128" t="s">
        <v>476</v>
      </c>
      <c r="D56" s="128" t="s">
        <v>1724</v>
      </c>
      <c r="E56" s="128" t="s">
        <v>1737</v>
      </c>
      <c r="F56" s="128" t="s">
        <v>1250</v>
      </c>
      <c r="G56" s="128" t="s">
        <v>1251</v>
      </c>
      <c r="H56" s="128" t="s">
        <v>3334</v>
      </c>
      <c r="I56" s="128" t="s">
        <v>1805</v>
      </c>
      <c r="J56" s="128" t="s">
        <v>5056</v>
      </c>
      <c r="K56" s="128" t="s">
        <v>6905</v>
      </c>
      <c r="L56" s="128" t="s">
        <v>2471</v>
      </c>
      <c r="M56" s="128" t="s">
        <v>6856</v>
      </c>
      <c r="N56" s="129" t="s">
        <v>7849</v>
      </c>
      <c r="O56" s="471" t="s">
        <v>8260</v>
      </c>
      <c r="P56" s="443">
        <v>0.20050048828125</v>
      </c>
      <c r="Q56" s="470" t="str">
        <f>VLOOKUP($O56,'스토리지_LUN(TO-BE)'!$B$2:$G$347,4,FALSE)</f>
        <v>05:3c</v>
      </c>
      <c r="R56" s="103"/>
      <c r="S56" s="110"/>
      <c r="T56" s="103"/>
      <c r="U56" s="103"/>
      <c r="V56" s="110" t="str">
        <f>VLOOKUP($N56,OS_Disk!$A$2:$F$573,2,FALSE)</f>
        <v>pkbchapr1</v>
      </c>
      <c r="W56" s="110" t="str">
        <f>VLOOKUP($N56,OS_Disk!$A$2:$F$573,3,FALSE)</f>
        <v>hitachi_vsp0_103c</v>
      </c>
      <c r="X56" s="133"/>
      <c r="Y56" s="110" t="str">
        <f>VLOOKUP($N56,OS_Disk!$A$2:$F$573,4,FALSE)</f>
        <v>sdi</v>
      </c>
      <c r="Z56" s="196">
        <f>VLOOKUP($N56,OS_Disk!$A$2:$F$573,6,FALSE)</f>
        <v>8.00079345703125</v>
      </c>
      <c r="AA56" s="110" t="str">
        <f>VLOOKUP($O56,Veritas_LUN!$D$3:$J$487,2,FALSE)</f>
        <v>pkbchapr1/pkbchapr2/pkbchapr3</v>
      </c>
      <c r="AB56" s="110" t="str">
        <f>VLOOKUP($O56,Veritas_LUN!$D$3:$J$487,3,FALSE)</f>
        <v>vvr_vg_chcfs01</v>
      </c>
      <c r="AC56" s="110">
        <f>VLOOKUP($O56,Veritas_LUN!$D$3:$J$487,4,FALSE)</f>
        <v>1</v>
      </c>
      <c r="AD56" s="110">
        <f>VLOOKUP($O56,Veritas_LUN!$D$3:$J$487,5,FALSE)</f>
        <v>8</v>
      </c>
      <c r="AE56" s="110" t="str">
        <f>VLOOKUP($O56,Veritas_LUN!$D$3:$J$487,7,FALSE)</f>
        <v>VVR-vg_chcfs01</v>
      </c>
      <c r="AF56" s="110" t="str">
        <f>VLOOKUP($O56,Veritas_LUN!$D$3:$K$487,8,FALSE)</f>
        <v>10:3c</v>
      </c>
      <c r="AG56" s="194" t="s">
        <v>7484</v>
      </c>
      <c r="AH56" s="279" t="str">
        <f>VLOOKUP(AG56,'스토리지_LUN(AS-IS)'!$B$4:$G$541,4,FALSE)</f>
        <v>VVR-vg_chcfs01</v>
      </c>
      <c r="AI56" s="110">
        <f>VLOOKUP(AG56,'스토리지_LUN(AS-IS)'!$B$4:$G$541,6,FALSE)</f>
        <v>8</v>
      </c>
      <c r="AJ56" s="110" t="str">
        <f>VLOOKUP($AG56,'스토리지_LUN(TO-BE)'!$B$2:$G$347,4,FALSE)</f>
        <v>05:3c</v>
      </c>
      <c r="AK56" s="103"/>
      <c r="AL56" s="103"/>
      <c r="AM56" s="1" t="str">
        <f t="shared" si="0"/>
        <v>NB-DR-RDMP-0FAA-PKBCHAPR</v>
      </c>
      <c r="AN56" s="475" t="e">
        <f>VLOOKUP(SUBSTITUTE(Q56,":",""),'naa정보-입력'!B54:C399,2,FALSE)</f>
        <v>#N/A</v>
      </c>
      <c r="AO56" s="1" t="e">
        <f t="shared" si="1"/>
        <v>#N/A</v>
      </c>
      <c r="AP56" s="1" t="s">
        <v>10451</v>
      </c>
    </row>
    <row r="57" spans="1:42" s="1" customFormat="1">
      <c r="A57" s="128" t="s">
        <v>1218</v>
      </c>
      <c r="B57" s="128" t="s">
        <v>1701</v>
      </c>
      <c r="C57" s="128" t="s">
        <v>476</v>
      </c>
      <c r="D57" s="128" t="s">
        <v>1724</v>
      </c>
      <c r="E57" s="128" t="s">
        <v>1752</v>
      </c>
      <c r="F57" s="128" t="s">
        <v>1250</v>
      </c>
      <c r="G57" s="128" t="s">
        <v>1251</v>
      </c>
      <c r="H57" s="128" t="s">
        <v>3335</v>
      </c>
      <c r="I57" s="128" t="s">
        <v>1806</v>
      </c>
      <c r="J57" s="128" t="s">
        <v>5015</v>
      </c>
      <c r="K57" s="128" t="s">
        <v>6906</v>
      </c>
      <c r="L57" s="128" t="s">
        <v>4513</v>
      </c>
      <c r="M57" s="128" t="s">
        <v>6856</v>
      </c>
      <c r="N57" s="129" t="s">
        <v>7850</v>
      </c>
      <c r="O57" s="471" t="s">
        <v>8261</v>
      </c>
      <c r="P57" s="443">
        <v>0.20050048828125</v>
      </c>
      <c r="Q57" s="470" t="str">
        <f>VLOOKUP($O57,'스토리지_LUN(TO-BE)'!$B$2:$G$347,4,FALSE)</f>
        <v>0f:1e</v>
      </c>
      <c r="R57" s="103"/>
      <c r="S57" s="110"/>
      <c r="T57" s="103"/>
      <c r="U57" s="103"/>
      <c r="V57" s="110" t="str">
        <f>VLOOKUP($N57,OS_Disk!$A$2:$F$573,2,FALSE)</f>
        <v>pkbchapr1</v>
      </c>
      <c r="W57" s="110" t="str">
        <f>VLOOKUP($N57,OS_Disk!$A$2:$F$573,3,FALSE)</f>
        <v>hitachi_vsp0_0f1e</v>
      </c>
      <c r="X57" s="133"/>
      <c r="Y57" s="110" t="str">
        <f>VLOOKUP($N57,OS_Disk!$A$2:$F$573,4,FALSE)</f>
        <v>sde</v>
      </c>
      <c r="Z57" s="196">
        <f>VLOOKUP($N57,OS_Disk!$A$2:$F$573,6,FALSE)</f>
        <v>0.20050048828125</v>
      </c>
      <c r="AA57" s="110" t="str">
        <f>VLOOKUP($O57,Veritas_LUN!$D$3:$J$487,2,FALSE)</f>
        <v>pkbchapr1/pkbchapr2/pkbchapr3</v>
      </c>
      <c r="AB57" s="110" t="str">
        <f>VLOOKUP($O57,Veritas_LUN!$D$3:$J$487,3,FALSE)</f>
        <v>Lock Device</v>
      </c>
      <c r="AC57" s="110">
        <f>VLOOKUP($O57,Veritas_LUN!$D$3:$J$487,4,FALSE)</f>
        <v>1</v>
      </c>
      <c r="AD57" s="110">
        <f>VLOOKUP($O57,Veritas_LUN!$D$3:$J$487,5,FALSE)</f>
        <v>0.2</v>
      </c>
      <c r="AE57" s="110" t="str">
        <f>VLOOKUP($O57,Veritas_LUN!$D$3:$J$487,7,FALSE)</f>
        <v>Lock Device</v>
      </c>
      <c r="AF57" s="110" t="str">
        <f>VLOOKUP($O57,Veritas_LUN!$D$3:$K$487,8,FALSE)</f>
        <v>0f:1e</v>
      </c>
      <c r="AG57" s="194" t="s">
        <v>7485</v>
      </c>
      <c r="AH57" s="279" t="str">
        <f>VLOOKUP(AG57,'스토리지_LUN(AS-IS)'!$B$4:$G$541,4,FALSE)</f>
        <v>Lock Device</v>
      </c>
      <c r="AI57" s="110">
        <f>VLOOKUP(AG57,'스토리지_LUN(AS-IS)'!$B$4:$G$541,6,FALSE)</f>
        <v>0.2</v>
      </c>
      <c r="AJ57" s="110" t="str">
        <f>VLOOKUP($AG57,'스토리지_LUN(TO-BE)'!$B$2:$G$347,4,FALSE)</f>
        <v>0f:1e</v>
      </c>
      <c r="AK57" s="103"/>
      <c r="AL57" s="103"/>
      <c r="AM57" s="1" t="str">
        <f t="shared" si="0"/>
        <v>NB-DR-RDMP-0FAA-PKBCHAPR</v>
      </c>
      <c r="AN57" s="475" t="e">
        <f>VLOOKUP(SUBSTITUTE(Q57,":",""),'naa정보-입력'!B55:C400,2,FALSE)</f>
        <v>#N/A</v>
      </c>
      <c r="AO57" s="1" t="e">
        <f t="shared" si="1"/>
        <v>#N/A</v>
      </c>
      <c r="AP57" s="1" t="s">
        <v>10452</v>
      </c>
    </row>
    <row r="58" spans="1:42" s="1" customFormat="1">
      <c r="A58" s="128" t="s">
        <v>1218</v>
      </c>
      <c r="B58" s="128" t="s">
        <v>1701</v>
      </c>
      <c r="C58" s="128" t="s">
        <v>476</v>
      </c>
      <c r="D58" s="128" t="s">
        <v>1724</v>
      </c>
      <c r="E58" s="128" t="s">
        <v>1755</v>
      </c>
      <c r="F58" s="128" t="s">
        <v>1250</v>
      </c>
      <c r="G58" s="128" t="s">
        <v>1251</v>
      </c>
      <c r="H58" s="128" t="s">
        <v>3336</v>
      </c>
      <c r="I58" s="128" t="s">
        <v>1807</v>
      </c>
      <c r="J58" s="128" t="s">
        <v>5020</v>
      </c>
      <c r="K58" s="128" t="s">
        <v>6907</v>
      </c>
      <c r="L58" s="128" t="s">
        <v>4515</v>
      </c>
      <c r="M58" s="128" t="s">
        <v>6856</v>
      </c>
      <c r="N58" s="129" t="s">
        <v>7851</v>
      </c>
      <c r="O58" s="471" t="s">
        <v>8262</v>
      </c>
      <c r="P58" s="443">
        <v>0.20050048828125</v>
      </c>
      <c r="Q58" s="470" t="str">
        <f>VLOOKUP($O58,'스토리지_LUN(TO-BE)'!$B$2:$G$347,4,FALSE)</f>
        <v>0f:1f</v>
      </c>
      <c r="R58" s="103"/>
      <c r="S58" s="110"/>
      <c r="T58" s="103"/>
      <c r="U58" s="103"/>
      <c r="V58" s="110" t="str">
        <f>VLOOKUP($N58,OS_Disk!$A$2:$F$573,2,FALSE)</f>
        <v>pkbchapr1</v>
      </c>
      <c r="W58" s="110" t="str">
        <f>VLOOKUP($N58,OS_Disk!$A$2:$F$573,3,FALSE)</f>
        <v>hitachi_vsp0_0f1f</v>
      </c>
      <c r="X58" s="133"/>
      <c r="Y58" s="110" t="str">
        <f>VLOOKUP($N58,OS_Disk!$A$2:$F$573,4,FALSE)</f>
        <v>sdf</v>
      </c>
      <c r="Z58" s="196">
        <f>VLOOKUP($N58,OS_Disk!$A$2:$F$573,6,FALSE)</f>
        <v>0.20050048828125</v>
      </c>
      <c r="AA58" s="110" t="str">
        <f>VLOOKUP($O58,Veritas_LUN!$D$3:$J$487,2,FALSE)</f>
        <v>pkbchapr1/pkbchapr2/pkbchapr3</v>
      </c>
      <c r="AB58" s="110" t="str">
        <f>VLOOKUP($O58,Veritas_LUN!$D$3:$J$487,3,FALSE)</f>
        <v>Lock Device</v>
      </c>
      <c r="AC58" s="110">
        <f>VLOOKUP($O58,Veritas_LUN!$D$3:$J$487,4,FALSE)</f>
        <v>1</v>
      </c>
      <c r="AD58" s="110">
        <f>VLOOKUP($O58,Veritas_LUN!$D$3:$J$487,5,FALSE)</f>
        <v>0.2</v>
      </c>
      <c r="AE58" s="110" t="str">
        <f>VLOOKUP($O58,Veritas_LUN!$D$3:$J$487,7,FALSE)</f>
        <v>Lock Device</v>
      </c>
      <c r="AF58" s="110" t="str">
        <f>VLOOKUP($O58,Veritas_LUN!$D$3:$K$487,8,FALSE)</f>
        <v>0f:1f</v>
      </c>
      <c r="AG58" s="194" t="s">
        <v>7486</v>
      </c>
      <c r="AH58" s="279" t="str">
        <f>VLOOKUP(AG58,'스토리지_LUN(AS-IS)'!$B$4:$G$541,4,FALSE)</f>
        <v>Lock Device</v>
      </c>
      <c r="AI58" s="110">
        <f>VLOOKUP(AG58,'스토리지_LUN(AS-IS)'!$B$4:$G$541,6,FALSE)</f>
        <v>0.2</v>
      </c>
      <c r="AJ58" s="110" t="str">
        <f>VLOOKUP($AG58,'스토리지_LUN(TO-BE)'!$B$2:$G$347,4,FALSE)</f>
        <v>0f:1f</v>
      </c>
      <c r="AK58" s="103"/>
      <c r="AL58" s="103"/>
      <c r="AM58" s="1" t="str">
        <f t="shared" si="0"/>
        <v>NB-DR-RDMP-0FAA-PKBCHAPR</v>
      </c>
      <c r="AN58" s="475" t="e">
        <f>VLOOKUP(SUBSTITUTE(Q58,":",""),'naa정보-입력'!B56:C401,2,FALSE)</f>
        <v>#N/A</v>
      </c>
      <c r="AO58" s="1" t="e">
        <f t="shared" si="1"/>
        <v>#N/A</v>
      </c>
      <c r="AP58" s="1" t="s">
        <v>10453</v>
      </c>
    </row>
    <row r="59" spans="1:42" s="1" customFormat="1">
      <c r="A59" s="128" t="s">
        <v>1218</v>
      </c>
      <c r="B59" s="128" t="s">
        <v>1701</v>
      </c>
      <c r="C59" s="128" t="s">
        <v>476</v>
      </c>
      <c r="D59" s="128" t="s">
        <v>1724</v>
      </c>
      <c r="E59" s="128" t="s">
        <v>1758</v>
      </c>
      <c r="F59" s="128" t="s">
        <v>1250</v>
      </c>
      <c r="G59" s="128" t="s">
        <v>1251</v>
      </c>
      <c r="H59" s="128" t="s">
        <v>3337</v>
      </c>
      <c r="I59" s="128" t="s">
        <v>1808</v>
      </c>
      <c r="J59" s="128" t="s">
        <v>5016</v>
      </c>
      <c r="K59" s="128" t="s">
        <v>6908</v>
      </c>
      <c r="L59" s="128" t="s">
        <v>4511</v>
      </c>
      <c r="M59" s="128" t="s">
        <v>6856</v>
      </c>
      <c r="N59" s="129" t="s">
        <v>7852</v>
      </c>
      <c r="O59" s="471" t="s">
        <v>8263</v>
      </c>
      <c r="P59" s="443">
        <v>40</v>
      </c>
      <c r="Q59" s="470" t="str">
        <f>VLOOKUP($O59,'스토리지_LUN(TO-BE)'!$B$2:$G$347,4,FALSE)</f>
        <v>0f:20</v>
      </c>
      <c r="R59" s="103"/>
      <c r="S59" s="110"/>
      <c r="T59" s="103"/>
      <c r="U59" s="103"/>
      <c r="V59" s="110" t="str">
        <f>VLOOKUP($N59,OS_Disk!$A$2:$F$573,2,FALSE)</f>
        <v>pkbchapr1</v>
      </c>
      <c r="W59" s="110" t="str">
        <f>VLOOKUP($N59,OS_Disk!$A$2:$F$573,3,FALSE)</f>
        <v>hitachi_vsp0_0f20</v>
      </c>
      <c r="X59" s="133"/>
      <c r="Y59" s="110" t="str">
        <f>VLOOKUP($N59,OS_Disk!$A$2:$F$573,4,FALSE)</f>
        <v>sdg</v>
      </c>
      <c r="Z59" s="196">
        <f>VLOOKUP($N59,OS_Disk!$A$2:$F$573,6,FALSE)</f>
        <v>0.20050048828125</v>
      </c>
      <c r="AA59" s="110" t="str">
        <f>VLOOKUP($O59,Veritas_LUN!$D$3:$J$487,2,FALSE)</f>
        <v>pkbchapr1/pkbchapr2/pkbchapr3</v>
      </c>
      <c r="AB59" s="110" t="str">
        <f>VLOOKUP($O59,Veritas_LUN!$D$3:$J$487,3,FALSE)</f>
        <v>Lock Device</v>
      </c>
      <c r="AC59" s="110">
        <f>VLOOKUP($O59,Veritas_LUN!$D$3:$J$487,4,FALSE)</f>
        <v>1</v>
      </c>
      <c r="AD59" s="110">
        <f>VLOOKUP($O59,Veritas_LUN!$D$3:$J$487,5,FALSE)</f>
        <v>0.2</v>
      </c>
      <c r="AE59" s="110" t="str">
        <f>VLOOKUP($O59,Veritas_LUN!$D$3:$J$487,7,FALSE)</f>
        <v>Lock Device</v>
      </c>
      <c r="AF59" s="110" t="str">
        <f>VLOOKUP($O59,Veritas_LUN!$D$3:$K$487,8,FALSE)</f>
        <v>0f:20</v>
      </c>
      <c r="AG59" s="194" t="s">
        <v>7487</v>
      </c>
      <c r="AH59" s="279" t="str">
        <f>VLOOKUP(AG59,'스토리지_LUN(AS-IS)'!$B$4:$G$541,4,FALSE)</f>
        <v>Lock Device</v>
      </c>
      <c r="AI59" s="110">
        <f>VLOOKUP(AG59,'스토리지_LUN(AS-IS)'!$B$4:$G$541,6,FALSE)</f>
        <v>0.2</v>
      </c>
      <c r="AJ59" s="110" t="str">
        <f>VLOOKUP($AG59,'스토리지_LUN(TO-BE)'!$B$2:$G$347,4,FALSE)</f>
        <v>0f:20</v>
      </c>
      <c r="AK59" s="103"/>
      <c r="AL59" s="103"/>
      <c r="AM59" s="1" t="str">
        <f t="shared" si="0"/>
        <v>NB-DR-RDMP-0FAA-PKBCHAPR</v>
      </c>
      <c r="AN59" s="475" t="e">
        <f>VLOOKUP(SUBSTITUTE(Q59,":",""),'naa정보-입력'!B57:C402,2,FALSE)</f>
        <v>#N/A</v>
      </c>
      <c r="AO59" s="1" t="e">
        <f t="shared" si="1"/>
        <v>#N/A</v>
      </c>
      <c r="AP59" s="1" t="s">
        <v>10454</v>
      </c>
    </row>
    <row r="60" spans="1:42" s="1" customFormat="1">
      <c r="A60" s="128" t="s">
        <v>1222</v>
      </c>
      <c r="B60" s="128" t="s">
        <v>1701</v>
      </c>
      <c r="C60" s="128" t="s">
        <v>489</v>
      </c>
      <c r="D60" s="128" t="s">
        <v>1724</v>
      </c>
      <c r="E60" s="128" t="s">
        <v>1688</v>
      </c>
      <c r="F60" s="128" t="s">
        <v>1288</v>
      </c>
      <c r="G60" s="128" t="s">
        <v>1289</v>
      </c>
      <c r="H60" s="128" t="s">
        <v>3343</v>
      </c>
      <c r="I60" s="128" t="s">
        <v>1814</v>
      </c>
      <c r="J60" s="128" t="s">
        <v>5044</v>
      </c>
      <c r="K60" s="128" t="s">
        <v>6909</v>
      </c>
      <c r="L60" s="128" t="s">
        <v>2502</v>
      </c>
      <c r="M60" s="128" t="s">
        <v>6856</v>
      </c>
      <c r="N60" s="129" t="s">
        <v>7853</v>
      </c>
      <c r="O60" s="471" t="s">
        <v>8264</v>
      </c>
      <c r="P60" s="443">
        <v>2.50030517578125</v>
      </c>
      <c r="Q60" s="470" t="str">
        <f>VLOOKUP($O60,'스토리지_LUN(TO-BE)'!$B$2:$G$347,4,FALSE)</f>
        <v>00:4d</v>
      </c>
      <c r="R60" s="103"/>
      <c r="S60" s="110"/>
      <c r="T60" s="103"/>
      <c r="U60" s="103"/>
      <c r="V60" s="110" t="str">
        <f>VLOOKUP($N60,OS_Disk!$A$2:$F$573,2,FALSE)</f>
        <v>pkbtsdbr2</v>
      </c>
      <c r="W60" s="110" t="str">
        <f>VLOOKUP($N60,OS_Disk!$A$2:$F$573,3,FALSE)</f>
        <v>hitachi_vsp0_004d</v>
      </c>
      <c r="X60" s="133"/>
      <c r="Y60" s="110" t="str">
        <f>VLOOKUP($N60,OS_Disk!$A$2:$F$573,4,FALSE)</f>
        <v>sdc</v>
      </c>
      <c r="Z60" s="196">
        <f>VLOOKUP($N60,OS_Disk!$A$2:$F$573,6,FALSE)</f>
        <v>25.00030517578125</v>
      </c>
      <c r="AA60" s="110" t="str">
        <f>VLOOKUP($O60,Veritas_LUN!$D$3:$J$487,2,FALSE)</f>
        <v>pkbtsdbr2</v>
      </c>
      <c r="AB60" s="110" t="str">
        <f>VLOOKUP($O60,Veritas_LUN!$D$3:$J$487,3,FALSE)</f>
        <v>vg_ts2fs01</v>
      </c>
      <c r="AC60" s="110">
        <f>VLOOKUP($O60,Veritas_LUN!$D$3:$J$487,4,FALSE)</f>
        <v>1</v>
      </c>
      <c r="AD60" s="110">
        <f>VLOOKUP($O60,Veritas_LUN!$D$3:$J$487,5,FALSE)</f>
        <v>25</v>
      </c>
      <c r="AE60" s="110" t="str">
        <f>VLOOKUP($O60,Veritas_LUN!$D$3:$J$487,7,FALSE)</f>
        <v>vg_ts2fs01</v>
      </c>
      <c r="AF60" s="110" t="str">
        <f>VLOOKUP($O60,Veritas_LUN!$D$3:$K$487,8,FALSE)</f>
        <v>00:4d</v>
      </c>
      <c r="AG60" s="194" t="s">
        <v>7488</v>
      </c>
      <c r="AH60" s="279" t="str">
        <f>VLOOKUP(AG60,'스토리지_LUN(AS-IS)'!$B$4:$G$541,4,FALSE)</f>
        <v>vg_ts2fs01</v>
      </c>
      <c r="AI60" s="110">
        <f>VLOOKUP(AG60,'스토리지_LUN(AS-IS)'!$B$4:$G$541,6,FALSE)</f>
        <v>25</v>
      </c>
      <c r="AJ60" s="110" t="str">
        <f>VLOOKUP($AG60,'스토리지_LUN(TO-BE)'!$B$2:$G$347,4,FALSE)</f>
        <v>00:4d</v>
      </c>
      <c r="AK60" s="103"/>
      <c r="AL60" s="103"/>
      <c r="AM60" s="1" t="str">
        <f t="shared" si="0"/>
        <v>NB-DR-RDMP-0FAE-PKBTSDBR</v>
      </c>
      <c r="AN60" s="475" t="e">
        <f>VLOOKUP(SUBSTITUTE(Q60,":",""),'naa정보-입력'!B58:C403,2,FALSE)</f>
        <v>#N/A</v>
      </c>
      <c r="AO60" s="1" t="e">
        <f t="shared" si="1"/>
        <v>#N/A</v>
      </c>
      <c r="AP60" s="1" t="s">
        <v>10455</v>
      </c>
    </row>
    <row r="61" spans="1:42" s="1" customFormat="1">
      <c r="A61" s="128" t="s">
        <v>1222</v>
      </c>
      <c r="B61" s="128" t="s">
        <v>1701</v>
      </c>
      <c r="C61" s="128" t="s">
        <v>489</v>
      </c>
      <c r="D61" s="128" t="s">
        <v>1724</v>
      </c>
      <c r="E61" s="128" t="s">
        <v>1704</v>
      </c>
      <c r="F61" s="128" t="s">
        <v>1288</v>
      </c>
      <c r="G61" s="128" t="s">
        <v>1289</v>
      </c>
      <c r="H61" s="128" t="s">
        <v>3344</v>
      </c>
      <c r="I61" s="128" t="s">
        <v>1815</v>
      </c>
      <c r="J61" s="128" t="s">
        <v>5091</v>
      </c>
      <c r="K61" s="128" t="s">
        <v>6910</v>
      </c>
      <c r="L61" s="128" t="s">
        <v>4531</v>
      </c>
      <c r="M61" s="128" t="s">
        <v>6856</v>
      </c>
      <c r="N61" s="129" t="s">
        <v>7854</v>
      </c>
      <c r="O61" s="471" t="s">
        <v>8265</v>
      </c>
      <c r="P61" s="443">
        <v>50</v>
      </c>
      <c r="Q61" s="470" t="str">
        <f>VLOOKUP($O61,'스토리지_LUN(TO-BE)'!$B$2:$G$347,4,FALSE)</f>
        <v>05:4d</v>
      </c>
      <c r="R61" s="103"/>
      <c r="S61" s="110"/>
      <c r="T61" s="103"/>
      <c r="U61" s="103"/>
      <c r="V61" s="110" t="str">
        <f>VLOOKUP($N61,OS_Disk!$A$2:$F$573,2,FALSE)</f>
        <v>pkbtsdbr2</v>
      </c>
      <c r="W61" s="110" t="str">
        <f>VLOOKUP($N61,OS_Disk!$A$2:$F$573,3,FALSE)</f>
        <v>hitachi_vsp0_104d</v>
      </c>
      <c r="X61" s="133"/>
      <c r="Y61" s="110" t="str">
        <f>VLOOKUP($N61,OS_Disk!$A$2:$F$573,4,FALSE)</f>
        <v>sdd</v>
      </c>
      <c r="Z61" s="196">
        <f>VLOOKUP($N61,OS_Disk!$A$2:$F$573,6,FALSE)</f>
        <v>2.50030517578125</v>
      </c>
      <c r="AA61" s="110" t="str">
        <f>VLOOKUP($O61,Veritas_LUN!$D$3:$J$487,2,FALSE)</f>
        <v>pkbtsdbr2</v>
      </c>
      <c r="AB61" s="110" t="str">
        <f>VLOOKUP($O61,Veritas_LUN!$D$3:$J$487,3,FALSE)</f>
        <v>vvr_vg_ts2fs01</v>
      </c>
      <c r="AC61" s="110">
        <f>VLOOKUP($O61,Veritas_LUN!$D$3:$J$487,4,FALSE)</f>
        <v>1</v>
      </c>
      <c r="AD61" s="110">
        <f>VLOOKUP($O61,Veritas_LUN!$D$3:$J$487,5,FALSE)</f>
        <v>2.5</v>
      </c>
      <c r="AE61" s="110" t="str">
        <f>VLOOKUP($O61,Veritas_LUN!$D$3:$J$487,7,FALSE)</f>
        <v>VVR-vg_ts2fs01</v>
      </c>
      <c r="AF61" s="110" t="str">
        <f>VLOOKUP($O61,Veritas_LUN!$D$3:$K$487,8,FALSE)</f>
        <v>10:4d</v>
      </c>
      <c r="AG61" s="194" t="s">
        <v>7489</v>
      </c>
      <c r="AH61" s="279" t="str">
        <f>VLOOKUP(AG61,'스토리지_LUN(AS-IS)'!$B$4:$G$541,4,FALSE)</f>
        <v>VVR-vg_ts2fs01</v>
      </c>
      <c r="AI61" s="110">
        <f>VLOOKUP(AG61,'스토리지_LUN(AS-IS)'!$B$4:$G$541,6,FALSE)</f>
        <v>2.5</v>
      </c>
      <c r="AJ61" s="110" t="str">
        <f>VLOOKUP($AG61,'스토리지_LUN(TO-BE)'!$B$2:$G$347,4,FALSE)</f>
        <v>05:4d</v>
      </c>
      <c r="AK61" s="103"/>
      <c r="AL61" s="103"/>
      <c r="AM61" s="1" t="str">
        <f t="shared" si="0"/>
        <v>NB-DR-RDMP-0FAE-PKBTSDBR</v>
      </c>
      <c r="AN61" s="475" t="e">
        <f>VLOOKUP(SUBSTITUTE(Q61,":",""),'naa정보-입력'!B59:C404,2,FALSE)</f>
        <v>#N/A</v>
      </c>
      <c r="AO61" s="1" t="e">
        <f t="shared" si="1"/>
        <v>#N/A</v>
      </c>
      <c r="AP61" s="1" t="s">
        <v>10456</v>
      </c>
    </row>
    <row r="62" spans="1:42" s="1" customFormat="1">
      <c r="A62" s="128" t="s">
        <v>1222</v>
      </c>
      <c r="B62" s="128" t="s">
        <v>1701</v>
      </c>
      <c r="C62" s="128" t="s">
        <v>489</v>
      </c>
      <c r="D62" s="128" t="s">
        <v>1724</v>
      </c>
      <c r="E62" s="128" t="s">
        <v>1693</v>
      </c>
      <c r="F62" s="128" t="s">
        <v>1288</v>
      </c>
      <c r="G62" s="128" t="s">
        <v>1289</v>
      </c>
      <c r="H62" s="128" t="s">
        <v>3275</v>
      </c>
      <c r="I62" s="128" t="s">
        <v>1727</v>
      </c>
      <c r="J62" s="128" t="s">
        <v>5036</v>
      </c>
      <c r="K62" s="128" t="s">
        <v>6911</v>
      </c>
      <c r="L62" s="128" t="s">
        <v>2520</v>
      </c>
      <c r="M62" s="128" t="s">
        <v>6856</v>
      </c>
      <c r="N62" s="129" t="s">
        <v>7801</v>
      </c>
      <c r="O62" s="471" t="s">
        <v>8266</v>
      </c>
      <c r="P62" s="443">
        <v>20.0006103515625</v>
      </c>
      <c r="Q62" s="470" t="str">
        <f>VLOOKUP($O62,'스토리지_LUN(TO-BE)'!$B$2:$G$347,4,FALSE)</f>
        <v>00:4e</v>
      </c>
      <c r="R62" s="103"/>
      <c r="S62" s="110"/>
      <c r="T62" s="103"/>
      <c r="U62" s="103"/>
      <c r="V62" s="110" t="str">
        <f>VLOOKUP($N62,OS_Disk!$A$2:$F$573,2,FALSE)</f>
        <v>pkbtsdbr1</v>
      </c>
      <c r="W62" s="110" t="str">
        <f>VLOOKUP($N62,OS_Disk!$A$2:$F$573,3,FALSE)</f>
        <v>hitachi_vsp0_004e</v>
      </c>
      <c r="X62" s="133"/>
      <c r="Y62" s="110" t="str">
        <f>VLOOKUP($N62,OS_Disk!$A$2:$F$573,4,FALSE)</f>
        <v>sdi</v>
      </c>
      <c r="Z62" s="196">
        <f>VLOOKUP($N62,OS_Disk!$A$2:$F$573,6,FALSE)</f>
        <v>210</v>
      </c>
      <c r="AA62" s="110" t="str">
        <f>VLOOKUP($O62,Veritas_LUN!$D$3:$J$487,2,FALSE)</f>
        <v>pkbtsdbr1/pkbtsdbr2</v>
      </c>
      <c r="AB62" s="110" t="str">
        <f>VLOOKUP($O62,Veritas_LUN!$D$3:$J$487,3,FALSE)</f>
        <v>vg_tscfs01</v>
      </c>
      <c r="AC62" s="110">
        <f>VLOOKUP($O62,Veritas_LUN!$D$3:$J$487,4,FALSE)</f>
        <v>1</v>
      </c>
      <c r="AD62" s="110">
        <f>VLOOKUP($O62,Veritas_LUN!$D$3:$J$487,5,FALSE)</f>
        <v>210</v>
      </c>
      <c r="AE62" s="110" t="str">
        <f>VLOOKUP($O62,Veritas_LUN!$D$3:$J$487,7,FALSE)</f>
        <v>vg_tscfs01</v>
      </c>
      <c r="AF62" s="110" t="str">
        <f>VLOOKUP($O62,Veritas_LUN!$D$3:$K$487,8,FALSE)</f>
        <v>00:4e</v>
      </c>
      <c r="AG62" s="194" t="s">
        <v>7436</v>
      </c>
      <c r="AH62" s="279" t="str">
        <f>VLOOKUP(AG62,'스토리지_LUN(AS-IS)'!$B$4:$G$541,4,FALSE)</f>
        <v>vg_tscfs01</v>
      </c>
      <c r="AI62" s="110">
        <f>VLOOKUP(AG62,'스토리지_LUN(AS-IS)'!$B$4:$G$541,6,FALSE)</f>
        <v>210</v>
      </c>
      <c r="AJ62" s="110" t="str">
        <f>VLOOKUP($AG62,'스토리지_LUN(TO-BE)'!$B$2:$G$347,4,FALSE)</f>
        <v>00:4e</v>
      </c>
      <c r="AK62" s="103"/>
      <c r="AL62" s="103"/>
      <c r="AM62" s="1" t="str">
        <f t="shared" si="0"/>
        <v>NB-DR-RDMP-0FAE-PKBTSDBR</v>
      </c>
      <c r="AN62" s="475" t="e">
        <f>VLOOKUP(SUBSTITUTE(Q62,":",""),'naa정보-입력'!B60:C405,2,FALSE)</f>
        <v>#N/A</v>
      </c>
      <c r="AO62" s="1" t="e">
        <f t="shared" si="1"/>
        <v>#N/A</v>
      </c>
      <c r="AP62" s="1" t="s">
        <v>10403</v>
      </c>
    </row>
    <row r="63" spans="1:42" s="1" customFormat="1">
      <c r="A63" s="128" t="s">
        <v>1222</v>
      </c>
      <c r="B63" s="128" t="s">
        <v>1701</v>
      </c>
      <c r="C63" s="128" t="s">
        <v>489</v>
      </c>
      <c r="D63" s="128" t="s">
        <v>1724</v>
      </c>
      <c r="E63" s="128" t="s">
        <v>1697</v>
      </c>
      <c r="F63" s="128" t="s">
        <v>1288</v>
      </c>
      <c r="G63" s="128" t="s">
        <v>1289</v>
      </c>
      <c r="H63" s="128" t="s">
        <v>3276</v>
      </c>
      <c r="I63" s="128" t="s">
        <v>1728</v>
      </c>
      <c r="J63" s="128" t="s">
        <v>5033</v>
      </c>
      <c r="K63" s="128" t="s">
        <v>6912</v>
      </c>
      <c r="L63" s="128" t="s">
        <v>4498</v>
      </c>
      <c r="M63" s="128" t="s">
        <v>6856</v>
      </c>
      <c r="N63" s="129" t="s">
        <v>7802</v>
      </c>
      <c r="O63" s="471" t="s">
        <v>8213</v>
      </c>
      <c r="P63" s="443">
        <v>35.0006103515625</v>
      </c>
      <c r="Q63" s="470" t="str">
        <f>VLOOKUP($O63,'스토리지_LUN(TO-BE)'!$B$2:$G$347,4,FALSE)</f>
        <v>01:04</v>
      </c>
      <c r="R63" s="103"/>
      <c r="S63" s="110"/>
      <c r="T63" s="103"/>
      <c r="U63" s="103"/>
      <c r="V63" s="110" t="str">
        <f>VLOOKUP($N63,OS_Disk!$A$2:$F$573,2,FALSE)</f>
        <v>pkbtsdbr1</v>
      </c>
      <c r="W63" s="110" t="str">
        <f>VLOOKUP($N63,OS_Disk!$A$2:$F$573,3,FALSE)</f>
        <v>hitachi_vsp0_0104</v>
      </c>
      <c r="X63" s="133"/>
      <c r="Y63" s="110" t="str">
        <f>VLOOKUP($N63,OS_Disk!$A$2:$F$573,4,FALSE)</f>
        <v>sdj</v>
      </c>
      <c r="Z63" s="196">
        <f>VLOOKUP($N63,OS_Disk!$A$2:$F$573,6,FALSE)</f>
        <v>20.0006103515625</v>
      </c>
      <c r="AA63" s="110" t="str">
        <f>VLOOKUP($O63,Veritas_LUN!$D$3:$J$487,2,FALSE)</f>
        <v>pkbtsdbr1/pkbtsdbr2</v>
      </c>
      <c r="AB63" s="110" t="str">
        <f>VLOOKUP($O63,Veritas_LUN!$D$3:$J$487,3,FALSE)</f>
        <v>vg_tssys01_01</v>
      </c>
      <c r="AC63" s="110">
        <f>VLOOKUP($O63,Veritas_LUN!$D$3:$J$487,4,FALSE)</f>
        <v>1</v>
      </c>
      <c r="AD63" s="110">
        <f>VLOOKUP($O63,Veritas_LUN!$D$3:$J$487,5,FALSE)</f>
        <v>20</v>
      </c>
      <c r="AE63" s="110" t="str">
        <f>VLOOKUP($O63,Veritas_LUN!$D$3:$J$487,7,FALSE)</f>
        <v>vg_tssys_new</v>
      </c>
      <c r="AF63" s="110" t="str">
        <f>VLOOKUP($O63,Veritas_LUN!$D$3:$K$487,8,FALSE)</f>
        <v>01:04</v>
      </c>
      <c r="AG63" s="194" t="s">
        <v>7437</v>
      </c>
      <c r="AH63" s="279" t="str">
        <f>VLOOKUP(AG63,'스토리지_LUN(AS-IS)'!$B$4:$G$541,4,FALSE)</f>
        <v>vg_tssys_new</v>
      </c>
      <c r="AI63" s="110">
        <f>VLOOKUP(AG63,'스토리지_LUN(AS-IS)'!$B$4:$G$541,6,FALSE)</f>
        <v>20</v>
      </c>
      <c r="AJ63" s="110" t="str">
        <f>VLOOKUP($AG63,'스토리지_LUN(TO-BE)'!$B$2:$G$347,4,FALSE)</f>
        <v>01:04</v>
      </c>
      <c r="AK63" s="103"/>
      <c r="AL63" s="103"/>
      <c r="AM63" s="1" t="str">
        <f t="shared" si="0"/>
        <v>NB-DR-RDMP-0FAE-PKBTSDBR</v>
      </c>
      <c r="AN63" s="475" t="e">
        <f>VLOOKUP(SUBSTITUTE(Q63,":",""),'naa정보-입력'!B61:C406,2,FALSE)</f>
        <v>#N/A</v>
      </c>
      <c r="AO63" s="1" t="e">
        <f t="shared" si="1"/>
        <v>#N/A</v>
      </c>
      <c r="AP63" s="1" t="s">
        <v>10404</v>
      </c>
    </row>
    <row r="64" spans="1:42" s="1" customFormat="1">
      <c r="A64" s="128" t="s">
        <v>1222</v>
      </c>
      <c r="B64" s="128" t="s">
        <v>1701</v>
      </c>
      <c r="C64" s="128" t="s">
        <v>489</v>
      </c>
      <c r="D64" s="128" t="s">
        <v>1724</v>
      </c>
      <c r="E64" s="128" t="s">
        <v>1699</v>
      </c>
      <c r="F64" s="128" t="s">
        <v>1288</v>
      </c>
      <c r="G64" s="128" t="s">
        <v>1289</v>
      </c>
      <c r="H64" s="128" t="s">
        <v>3277</v>
      </c>
      <c r="I64" s="128" t="s">
        <v>1729</v>
      </c>
      <c r="J64" s="128" t="s">
        <v>5022</v>
      </c>
      <c r="K64" s="128" t="s">
        <v>6913</v>
      </c>
      <c r="L64" s="128" t="s">
        <v>2522</v>
      </c>
      <c r="M64" s="128" t="s">
        <v>6856</v>
      </c>
      <c r="N64" s="129" t="s">
        <v>7803</v>
      </c>
      <c r="O64" s="471" t="s">
        <v>8267</v>
      </c>
      <c r="P64" s="443">
        <v>110.000610351563</v>
      </c>
      <c r="Q64" s="470" t="str">
        <f>VLOOKUP($O64,'스토리지_LUN(TO-BE)'!$B$2:$G$347,4,FALSE)</f>
        <v>00:50</v>
      </c>
      <c r="R64" s="103"/>
      <c r="S64" s="110"/>
      <c r="T64" s="103"/>
      <c r="U64" s="103"/>
      <c r="V64" s="110" t="str">
        <f>VLOOKUP($N64,OS_Disk!$A$2:$F$573,2,FALSE)</f>
        <v>pkbtsdbr1</v>
      </c>
      <c r="W64" s="110" t="str">
        <f>VLOOKUP($N64,OS_Disk!$A$2:$F$573,3,FALSE)</f>
        <v>hitachi_vsp0_0050</v>
      </c>
      <c r="X64" s="133"/>
      <c r="Y64" s="110" t="str">
        <f>VLOOKUP($N64,OS_Disk!$A$2:$F$573,4,FALSE)</f>
        <v>sdk</v>
      </c>
      <c r="Z64" s="196">
        <f>VLOOKUP($N64,OS_Disk!$A$2:$F$573,6,FALSE)</f>
        <v>35.0006103515625</v>
      </c>
      <c r="AA64" s="110" t="str">
        <f>VLOOKUP($O64,Veritas_LUN!$D$3:$J$487,2,FALSE)</f>
        <v>pkbtsdbr1/pkbtsdbr2</v>
      </c>
      <c r="AB64" s="110" t="str">
        <f>VLOOKUP($O64,Veritas_LUN!$D$3:$J$487,3,FALSE)</f>
        <v>vg_tssys02</v>
      </c>
      <c r="AC64" s="110">
        <f>VLOOKUP($O64,Veritas_LUN!$D$3:$J$487,4,FALSE)</f>
        <v>1</v>
      </c>
      <c r="AD64" s="110">
        <f>VLOOKUP($O64,Veritas_LUN!$D$3:$J$487,5,FALSE)</f>
        <v>35</v>
      </c>
      <c r="AE64" s="110" t="str">
        <f>VLOOKUP($O64,Veritas_LUN!$D$3:$J$487,7,FALSE)</f>
        <v>vg_tssys02</v>
      </c>
      <c r="AF64" s="110" t="str">
        <f>VLOOKUP($O64,Veritas_LUN!$D$3:$K$487,8,FALSE)</f>
        <v>00:50</v>
      </c>
      <c r="AG64" s="194" t="s">
        <v>7438</v>
      </c>
      <c r="AH64" s="279" t="str">
        <f>VLOOKUP(AG64,'스토리지_LUN(AS-IS)'!$B$4:$G$541,4,FALSE)</f>
        <v>vg_tssys02</v>
      </c>
      <c r="AI64" s="110">
        <f>VLOOKUP(AG64,'스토리지_LUN(AS-IS)'!$B$4:$G$541,6,FALSE)</f>
        <v>35</v>
      </c>
      <c r="AJ64" s="110" t="str">
        <f>VLOOKUP($AG64,'스토리지_LUN(TO-BE)'!$B$2:$G$347,4,FALSE)</f>
        <v>00:50</v>
      </c>
      <c r="AK64" s="103"/>
      <c r="AL64" s="103"/>
      <c r="AM64" s="1" t="str">
        <f t="shared" si="0"/>
        <v>NB-DR-RDMP-0FAE-PKBTSDBR</v>
      </c>
      <c r="AN64" s="475" t="e">
        <f>VLOOKUP(SUBSTITUTE(Q64,":",""),'naa정보-입력'!B62:C407,2,FALSE)</f>
        <v>#N/A</v>
      </c>
      <c r="AO64" s="1" t="e">
        <f t="shared" si="1"/>
        <v>#N/A</v>
      </c>
      <c r="AP64" s="1" t="s">
        <v>10405</v>
      </c>
    </row>
    <row r="65" spans="1:42" s="1" customFormat="1">
      <c r="A65" s="128" t="s">
        <v>1222</v>
      </c>
      <c r="B65" s="128" t="s">
        <v>1701</v>
      </c>
      <c r="C65" s="128" t="s">
        <v>489</v>
      </c>
      <c r="D65" s="128" t="s">
        <v>1724</v>
      </c>
      <c r="E65" s="128" t="s">
        <v>1730</v>
      </c>
      <c r="F65" s="128" t="s">
        <v>1288</v>
      </c>
      <c r="G65" s="128" t="s">
        <v>1289</v>
      </c>
      <c r="H65" s="128" t="s">
        <v>3278</v>
      </c>
      <c r="I65" s="128" t="s">
        <v>1731</v>
      </c>
      <c r="J65" s="128" t="s">
        <v>5024</v>
      </c>
      <c r="K65" s="128" t="s">
        <v>6914</v>
      </c>
      <c r="L65" s="128" t="s">
        <v>2523</v>
      </c>
      <c r="M65" s="128" t="s">
        <v>6856</v>
      </c>
      <c r="N65" s="129" t="s">
        <v>7804</v>
      </c>
      <c r="O65" s="471" t="s">
        <v>8215</v>
      </c>
      <c r="P65" s="443">
        <v>65.0006103515625</v>
      </c>
      <c r="Q65" s="470" t="str">
        <f>VLOOKUP($O65,'스토리지_LUN(TO-BE)'!$B$2:$G$347,4,FALSE)</f>
        <v>00:51</v>
      </c>
      <c r="R65" s="103"/>
      <c r="S65" s="110"/>
      <c r="T65" s="103"/>
      <c r="U65" s="103"/>
      <c r="V65" s="110" t="str">
        <f>VLOOKUP($N65,OS_Disk!$A$2:$F$573,2,FALSE)</f>
        <v>pkbtsdbr1</v>
      </c>
      <c r="W65" s="110" t="str">
        <f>VLOOKUP($N65,OS_Disk!$A$2:$F$573,3,FALSE)</f>
        <v>hitachi_vsp0_0051</v>
      </c>
      <c r="X65" s="133"/>
      <c r="Y65" s="110" t="str">
        <f>VLOOKUP($N65,OS_Disk!$A$2:$F$573,4,FALSE)</f>
        <v>sdl</v>
      </c>
      <c r="Z65" s="196">
        <f>VLOOKUP($N65,OS_Disk!$A$2:$F$573,6,FALSE)</f>
        <v>525</v>
      </c>
      <c r="AA65" s="110" t="str">
        <f>VLOOKUP($O65,Veritas_LUN!$D$3:$J$487,2,FALSE)</f>
        <v>pkbtsdbr1/pkbtsdbr2</v>
      </c>
      <c r="AB65" s="110" t="str">
        <f>VLOOKUP($O65,Veritas_LUN!$D$3:$J$487,3,FALSE)</f>
        <v>vg_tsdb01</v>
      </c>
      <c r="AC65" s="110">
        <f>VLOOKUP($O65,Veritas_LUN!$D$3:$J$487,4,FALSE)</f>
        <v>1</v>
      </c>
      <c r="AD65" s="110">
        <f>VLOOKUP($O65,Veritas_LUN!$D$3:$J$487,5,FALSE)</f>
        <v>525</v>
      </c>
      <c r="AE65" s="110" t="str">
        <f>VLOOKUP($O65,Veritas_LUN!$D$3:$J$487,7,FALSE)</f>
        <v>vg_tsdb01</v>
      </c>
      <c r="AF65" s="110" t="str">
        <f>VLOOKUP($O65,Veritas_LUN!$D$3:$K$487,8,FALSE)</f>
        <v>00:51</v>
      </c>
      <c r="AG65" s="194" t="s">
        <v>7439</v>
      </c>
      <c r="AH65" s="279" t="str">
        <f>VLOOKUP(AG65,'스토리지_LUN(AS-IS)'!$B$4:$G$541,4,FALSE)</f>
        <v>vg_tsdb01</v>
      </c>
      <c r="AI65" s="110">
        <f>VLOOKUP(AG65,'스토리지_LUN(AS-IS)'!$B$4:$G$541,6,FALSE)</f>
        <v>525</v>
      </c>
      <c r="AJ65" s="110" t="str">
        <f>VLOOKUP($AG65,'스토리지_LUN(TO-BE)'!$B$2:$G$347,4,FALSE)</f>
        <v>00:51</v>
      </c>
      <c r="AK65" s="103"/>
      <c r="AL65" s="103"/>
      <c r="AM65" s="1" t="str">
        <f t="shared" si="0"/>
        <v>NB-DR-RDMP-0FAE-PKBTSDBR</v>
      </c>
      <c r="AN65" s="475" t="e">
        <f>VLOOKUP(SUBSTITUTE(Q65,":",""),'naa정보-입력'!B63:C408,2,FALSE)</f>
        <v>#N/A</v>
      </c>
      <c r="AO65" s="1" t="e">
        <f t="shared" si="1"/>
        <v>#N/A</v>
      </c>
      <c r="AP65" s="1" t="s">
        <v>10406</v>
      </c>
    </row>
    <row r="66" spans="1:42" s="1" customFormat="1">
      <c r="A66" s="128" t="s">
        <v>1222</v>
      </c>
      <c r="B66" s="128" t="s">
        <v>1701</v>
      </c>
      <c r="C66" s="128" t="s">
        <v>489</v>
      </c>
      <c r="D66" s="128" t="s">
        <v>1724</v>
      </c>
      <c r="E66" s="128" t="s">
        <v>1732</v>
      </c>
      <c r="F66" s="128" t="s">
        <v>1288</v>
      </c>
      <c r="G66" s="128" t="s">
        <v>1289</v>
      </c>
      <c r="H66" s="128" t="s">
        <v>3279</v>
      </c>
      <c r="I66" s="128" t="s">
        <v>1733</v>
      </c>
      <c r="J66" s="128" t="s">
        <v>5029</v>
      </c>
      <c r="K66" s="128" t="s">
        <v>6915</v>
      </c>
      <c r="L66" s="128" t="s">
        <v>4500</v>
      </c>
      <c r="M66" s="128" t="s">
        <v>6856</v>
      </c>
      <c r="N66" s="129" t="s">
        <v>7805</v>
      </c>
      <c r="O66" s="471" t="s">
        <v>8216</v>
      </c>
      <c r="P66" s="443">
        <v>20.0006103515625</v>
      </c>
      <c r="Q66" s="470" t="str">
        <f>VLOOKUP($O66,'스토리지_LUN(TO-BE)'!$B$2:$G$347,4,FALSE)</f>
        <v>00:52</v>
      </c>
      <c r="R66" s="103"/>
      <c r="S66" s="110"/>
      <c r="T66" s="103"/>
      <c r="U66" s="103"/>
      <c r="V66" s="110" t="str">
        <f>VLOOKUP($N66,OS_Disk!$A$2:$F$573,2,FALSE)</f>
        <v>pkbtsdbr1</v>
      </c>
      <c r="W66" s="110" t="str">
        <f>VLOOKUP($N66,OS_Disk!$A$2:$F$573,3,FALSE)</f>
        <v>hitachi_vsp0_0052</v>
      </c>
      <c r="X66" s="133"/>
      <c r="Y66" s="110" t="str">
        <f>VLOOKUP($N66,OS_Disk!$A$2:$F$573,4,FALSE)</f>
        <v>sdm</v>
      </c>
      <c r="Z66" s="196">
        <f>VLOOKUP($N66,OS_Disk!$A$2:$F$573,6,FALSE)</f>
        <v>295.00030517578125</v>
      </c>
      <c r="AA66" s="110" t="str">
        <f>VLOOKUP($O66,Veritas_LUN!$D$3:$J$487,2,FALSE)</f>
        <v>pkbtsdbr1/pkbtsdbr2</v>
      </c>
      <c r="AB66" s="110" t="str">
        <f>VLOOKUP($O66,Veritas_LUN!$D$3:$J$487,3,FALSE)</f>
        <v>vg_tsidx01</v>
      </c>
      <c r="AC66" s="110">
        <f>VLOOKUP($O66,Veritas_LUN!$D$3:$J$487,4,FALSE)</f>
        <v>1</v>
      </c>
      <c r="AD66" s="110">
        <f>VLOOKUP($O66,Veritas_LUN!$D$3:$J$487,5,FALSE)</f>
        <v>295</v>
      </c>
      <c r="AE66" s="110" t="str">
        <f>VLOOKUP($O66,Veritas_LUN!$D$3:$J$487,7,FALSE)</f>
        <v>vg_tsidx01</v>
      </c>
      <c r="AF66" s="110" t="str">
        <f>VLOOKUP($O66,Veritas_LUN!$D$3:$K$487,8,FALSE)</f>
        <v>00:52</v>
      </c>
      <c r="AG66" s="194" t="s">
        <v>7440</v>
      </c>
      <c r="AH66" s="279" t="str">
        <f>VLOOKUP(AG66,'스토리지_LUN(AS-IS)'!$B$4:$G$541,4,FALSE)</f>
        <v>vg_tsidx01</v>
      </c>
      <c r="AI66" s="110">
        <f>VLOOKUP(AG66,'스토리지_LUN(AS-IS)'!$B$4:$G$541,6,FALSE)</f>
        <v>295</v>
      </c>
      <c r="AJ66" s="110" t="str">
        <f>VLOOKUP($AG66,'스토리지_LUN(TO-BE)'!$B$2:$G$347,4,FALSE)</f>
        <v>00:52</v>
      </c>
      <c r="AK66" s="103"/>
      <c r="AL66" s="103"/>
      <c r="AM66" s="1" t="str">
        <f t="shared" si="0"/>
        <v>NB-DR-RDMP-0FAE-PKBTSDBR</v>
      </c>
      <c r="AN66" s="475" t="e">
        <f>VLOOKUP(SUBSTITUTE(Q66,":",""),'naa정보-입력'!B64:C409,2,FALSE)</f>
        <v>#N/A</v>
      </c>
      <c r="AO66" s="1" t="e">
        <f t="shared" si="1"/>
        <v>#N/A</v>
      </c>
      <c r="AP66" s="1" t="s">
        <v>10407</v>
      </c>
    </row>
    <row r="67" spans="1:42" s="1" customFormat="1">
      <c r="A67" s="128" t="s">
        <v>1222</v>
      </c>
      <c r="B67" s="128" t="s">
        <v>1701</v>
      </c>
      <c r="C67" s="128" t="s">
        <v>489</v>
      </c>
      <c r="D67" s="128" t="s">
        <v>1724</v>
      </c>
      <c r="E67" s="128" t="s">
        <v>1734</v>
      </c>
      <c r="F67" s="128" t="s">
        <v>1288</v>
      </c>
      <c r="G67" s="128" t="s">
        <v>1289</v>
      </c>
      <c r="H67" s="128" t="s">
        <v>3280</v>
      </c>
      <c r="I67" s="128" t="s">
        <v>1735</v>
      </c>
      <c r="J67" s="128" t="s">
        <v>5030</v>
      </c>
      <c r="K67" s="128" t="s">
        <v>6916</v>
      </c>
      <c r="L67" s="128" t="s">
        <v>4856</v>
      </c>
      <c r="M67" s="128" t="s">
        <v>6856</v>
      </c>
      <c r="N67" s="129" t="s">
        <v>7806</v>
      </c>
      <c r="O67" s="471" t="s">
        <v>8217</v>
      </c>
      <c r="P67" s="443">
        <v>21.0003662109375</v>
      </c>
      <c r="Q67" s="470" t="str">
        <f>VLOOKUP($O67,'스토리지_LUN(TO-BE)'!$B$2:$G$347,4,FALSE)</f>
        <v>01:05</v>
      </c>
      <c r="R67" s="103"/>
      <c r="S67" s="110"/>
      <c r="T67" s="103"/>
      <c r="U67" s="103"/>
      <c r="V67" s="110" t="str">
        <f>VLOOKUP($N67,OS_Disk!$A$2:$F$573,2,FALSE)</f>
        <v>pkbtsdbr1</v>
      </c>
      <c r="W67" s="110" t="str">
        <f>VLOOKUP($N67,OS_Disk!$A$2:$F$573,3,FALSE)</f>
        <v>hitachi_vsp0_0105</v>
      </c>
      <c r="X67" s="133"/>
      <c r="Y67" s="110" t="str">
        <f>VLOOKUP($N67,OS_Disk!$A$2:$F$573,4,FALSE)</f>
        <v>sdn</v>
      </c>
      <c r="Z67" s="196">
        <f>VLOOKUP($N67,OS_Disk!$A$2:$F$573,6,FALSE)</f>
        <v>20.0006103515625</v>
      </c>
      <c r="AA67" s="110" t="str">
        <f>VLOOKUP($O67,Veritas_LUN!$D$3:$J$487,2,FALSE)</f>
        <v>pkbtsdbr1/pkbtsdbr2</v>
      </c>
      <c r="AB67" s="110" t="str">
        <f>VLOOKUP($O67,Veritas_LUN!$D$3:$J$487,3,FALSE)</f>
        <v>vg_tssys01_02</v>
      </c>
      <c r="AC67" s="110">
        <f>VLOOKUP($O67,Veritas_LUN!$D$3:$J$487,4,FALSE)</f>
        <v>1</v>
      </c>
      <c r="AD67" s="110">
        <f>VLOOKUP($O67,Veritas_LUN!$D$3:$J$487,5,FALSE)</f>
        <v>20</v>
      </c>
      <c r="AE67" s="110" t="str">
        <f>VLOOKUP($O67,Veritas_LUN!$D$3:$J$487,7,FALSE)</f>
        <v>vg_tssys_new</v>
      </c>
      <c r="AF67" s="110" t="str">
        <f>VLOOKUP($O67,Veritas_LUN!$D$3:$K$487,8,FALSE)</f>
        <v>01:05</v>
      </c>
      <c r="AG67" s="194" t="s">
        <v>7441</v>
      </c>
      <c r="AH67" s="279" t="str">
        <f>VLOOKUP(AG67,'스토리지_LUN(AS-IS)'!$B$4:$G$541,4,FALSE)</f>
        <v>vg_tssys_new</v>
      </c>
      <c r="AI67" s="110">
        <f>VLOOKUP(AG67,'스토리지_LUN(AS-IS)'!$B$4:$G$541,6,FALSE)</f>
        <v>20</v>
      </c>
      <c r="AJ67" s="110" t="str">
        <f>VLOOKUP($AG67,'스토리지_LUN(TO-BE)'!$B$2:$G$347,4,FALSE)</f>
        <v>01:05</v>
      </c>
      <c r="AK67" s="103"/>
      <c r="AL67" s="103"/>
      <c r="AM67" s="1" t="str">
        <f t="shared" si="0"/>
        <v>NB-DR-RDMP-0FAE-PKBTSDBR</v>
      </c>
      <c r="AN67" s="475" t="e">
        <f>VLOOKUP(SUBSTITUTE(Q67,":",""),'naa정보-입력'!B65:C410,2,FALSE)</f>
        <v>#N/A</v>
      </c>
      <c r="AO67" s="1" t="e">
        <f t="shared" si="1"/>
        <v>#N/A</v>
      </c>
      <c r="AP67" s="1" t="s">
        <v>10408</v>
      </c>
    </row>
    <row r="68" spans="1:42" s="1" customFormat="1">
      <c r="A68" s="128" t="s">
        <v>1222</v>
      </c>
      <c r="B68" s="128" t="s">
        <v>1701</v>
      </c>
      <c r="C68" s="128" t="s">
        <v>489</v>
      </c>
      <c r="D68" s="128" t="s">
        <v>1724</v>
      </c>
      <c r="E68" s="128" t="s">
        <v>1737</v>
      </c>
      <c r="F68" s="128" t="s">
        <v>1288</v>
      </c>
      <c r="G68" s="128" t="s">
        <v>1289</v>
      </c>
      <c r="H68" s="128" t="s">
        <v>3281</v>
      </c>
      <c r="I68" s="128" t="s">
        <v>1738</v>
      </c>
      <c r="J68" s="128" t="s">
        <v>5087</v>
      </c>
      <c r="K68" s="128" t="s">
        <v>6917</v>
      </c>
      <c r="L68" s="128" t="s">
        <v>4529</v>
      </c>
      <c r="M68" s="128" t="s">
        <v>6856</v>
      </c>
      <c r="N68" s="129" t="s">
        <v>7807</v>
      </c>
      <c r="O68" s="471" t="s">
        <v>8218</v>
      </c>
      <c r="P68" s="443">
        <v>3.00018310546875</v>
      </c>
      <c r="Q68" s="470" t="str">
        <f>VLOOKUP($O68,'스토리지_LUN(TO-BE)'!$B$2:$G$347,4,FALSE)</f>
        <v>05:4e</v>
      </c>
      <c r="R68" s="103"/>
      <c r="S68" s="110"/>
      <c r="T68" s="103"/>
      <c r="U68" s="103"/>
      <c r="V68" s="110" t="str">
        <f>VLOOKUP($N68,OS_Disk!$A$2:$F$573,2,FALSE)</f>
        <v>pkbtsdbr1</v>
      </c>
      <c r="W68" s="110" t="str">
        <f>VLOOKUP($N68,OS_Disk!$A$2:$F$573,3,FALSE)</f>
        <v>hitachi_vsp0_104e</v>
      </c>
      <c r="X68" s="133"/>
      <c r="Y68" s="110" t="str">
        <f>VLOOKUP($N68,OS_Disk!$A$2:$F$573,4,FALSE)</f>
        <v>sdo</v>
      </c>
      <c r="Z68" s="196">
        <f>VLOOKUP($N68,OS_Disk!$A$2:$F$573,6,FALSE)</f>
        <v>21.0003662109375</v>
      </c>
      <c r="AA68" s="110" t="str">
        <f>VLOOKUP($O68,Veritas_LUN!$D$3:$J$487,2,FALSE)</f>
        <v>pkbtsdbr1/pkbtsdbr2</v>
      </c>
      <c r="AB68" s="110" t="str">
        <f>VLOOKUP($O68,Veritas_LUN!$D$3:$J$487,3,FALSE)</f>
        <v>none</v>
      </c>
      <c r="AC68" s="110">
        <f>VLOOKUP($O68,Veritas_LUN!$D$3:$J$487,4,FALSE)</f>
        <v>1</v>
      </c>
      <c r="AD68" s="110">
        <f>VLOOKUP($O68,Veritas_LUN!$D$3:$J$487,5,FALSE)</f>
        <v>21</v>
      </c>
      <c r="AE68" s="110" t="str">
        <f>VLOOKUP($O68,Veritas_LUN!$D$3:$J$487,7,FALSE)</f>
        <v>VVR-vg_tscfs01</v>
      </c>
      <c r="AF68" s="110" t="str">
        <f>VLOOKUP($O68,Veritas_LUN!$D$3:$K$487,8,FALSE)</f>
        <v>10:4e</v>
      </c>
      <c r="AG68" s="194" t="s">
        <v>7442</v>
      </c>
      <c r="AH68" s="279" t="str">
        <f>VLOOKUP(AG68,'스토리지_LUN(AS-IS)'!$B$4:$G$541,4,FALSE)</f>
        <v>VVR-vg_tscfs01</v>
      </c>
      <c r="AI68" s="110">
        <f>VLOOKUP(AG68,'스토리지_LUN(AS-IS)'!$B$4:$G$541,6,FALSE)</f>
        <v>21</v>
      </c>
      <c r="AJ68" s="110" t="str">
        <f>VLOOKUP($AG68,'스토리지_LUN(TO-BE)'!$B$2:$G$347,4,FALSE)</f>
        <v>05:4e</v>
      </c>
      <c r="AK68" s="103"/>
      <c r="AL68" s="103"/>
      <c r="AM68" s="1" t="str">
        <f t="shared" si="0"/>
        <v>NB-DR-RDMP-0FAE-PKBTSDBR</v>
      </c>
      <c r="AN68" s="475" t="e">
        <f>VLOOKUP(SUBSTITUTE(Q68,":",""),'naa정보-입력'!B66:C411,2,FALSE)</f>
        <v>#N/A</v>
      </c>
      <c r="AO68" s="1" t="e">
        <f t="shared" si="1"/>
        <v>#N/A</v>
      </c>
      <c r="AP68" s="1" t="s">
        <v>10409</v>
      </c>
    </row>
    <row r="69" spans="1:42" s="1" customFormat="1">
      <c r="A69" s="128" t="s">
        <v>1222</v>
      </c>
      <c r="B69" s="128" t="s">
        <v>1701</v>
      </c>
      <c r="C69" s="128" t="s">
        <v>489</v>
      </c>
      <c r="D69" s="128" t="s">
        <v>1724</v>
      </c>
      <c r="E69" s="128" t="s">
        <v>1740</v>
      </c>
      <c r="F69" s="128" t="s">
        <v>1288</v>
      </c>
      <c r="G69" s="128" t="s">
        <v>1289</v>
      </c>
      <c r="H69" s="128" t="s">
        <v>3282</v>
      </c>
      <c r="I69" s="128" t="s">
        <v>1741</v>
      </c>
      <c r="J69" s="128" t="s">
        <v>5086</v>
      </c>
      <c r="K69" s="128" t="s">
        <v>6918</v>
      </c>
      <c r="L69" s="128" t="s">
        <v>4502</v>
      </c>
      <c r="M69" s="128" t="s">
        <v>6856</v>
      </c>
      <c r="N69" s="129" t="s">
        <v>7798</v>
      </c>
      <c r="O69" s="471" t="s">
        <v>8219</v>
      </c>
      <c r="P69" s="443">
        <v>11.0000610351563</v>
      </c>
      <c r="Q69" s="470" t="str">
        <f>VLOOKUP($O69,'스토리지_LUN(TO-BE)'!$B$2:$G$347,4,FALSE)</f>
        <v>05:85</v>
      </c>
      <c r="R69" s="103"/>
      <c r="S69" s="110"/>
      <c r="T69" s="103"/>
      <c r="U69" s="103"/>
      <c r="V69" s="110" t="str">
        <f>VLOOKUP($N69,OS_Disk!$A$2:$F$573,2,FALSE)</f>
        <v>pkbtsdbr1</v>
      </c>
      <c r="W69" s="110" t="str">
        <f>VLOOKUP($N69,OS_Disk!$A$2:$F$573,3,FALSE)</f>
        <v>hitachi_vsp0_1104</v>
      </c>
      <c r="X69" s="133"/>
      <c r="Y69" s="110" t="str">
        <f>VLOOKUP($N69,OS_Disk!$A$2:$F$573,4,FALSE)</f>
        <v>sdp</v>
      </c>
      <c r="Z69" s="196">
        <f>VLOOKUP($N69,OS_Disk!$A$2:$F$573,6,FALSE)</f>
        <v>3.00018310546875</v>
      </c>
      <c r="AA69" s="110" t="str">
        <f>VLOOKUP($O69,Veritas_LUN!$D$3:$J$487,2,FALSE)</f>
        <v>pkbtsdbr1/pkbtsdbr2</v>
      </c>
      <c r="AB69" s="110" t="str">
        <f>VLOOKUP($O69,Veritas_LUN!$D$3:$J$487,3,FALSE)</f>
        <v>vvr_vg_tssys01_01</v>
      </c>
      <c r="AC69" s="110">
        <f>VLOOKUP($O69,Veritas_LUN!$D$3:$J$487,4,FALSE)</f>
        <v>1</v>
      </c>
      <c r="AD69" s="110">
        <f>VLOOKUP($O69,Veritas_LUN!$D$3:$J$487,5,FALSE)</f>
        <v>3</v>
      </c>
      <c r="AE69" s="110" t="str">
        <f>VLOOKUP($O69,Veritas_LUN!$D$3:$J$487,7,FALSE)</f>
        <v>VVR_vg_tssys_new</v>
      </c>
      <c r="AF69" s="110" t="str">
        <f>VLOOKUP($O69,Veritas_LUN!$D$3:$K$487,8,FALSE)</f>
        <v>11:04</v>
      </c>
      <c r="AG69" s="194" t="s">
        <v>7443</v>
      </c>
      <c r="AH69" s="279" t="str">
        <f>VLOOKUP(AG69,'스토리지_LUN(AS-IS)'!$B$4:$G$541,4,FALSE)</f>
        <v>VVR_vg_tssys_new</v>
      </c>
      <c r="AI69" s="110">
        <f>VLOOKUP(AG69,'스토리지_LUN(AS-IS)'!$B$4:$G$541,6,FALSE)</f>
        <v>3</v>
      </c>
      <c r="AJ69" s="110" t="str">
        <f>VLOOKUP($AG69,'스토리지_LUN(TO-BE)'!$B$2:$G$347,4,FALSE)</f>
        <v>05:85</v>
      </c>
      <c r="AK69" s="103"/>
      <c r="AL69" s="103"/>
      <c r="AM69" s="1" t="str">
        <f t="shared" si="0"/>
        <v>NB-DR-RDMP-0FAE-PKBTSDBR</v>
      </c>
      <c r="AN69" s="475" t="e">
        <f>VLOOKUP(SUBSTITUTE(Q69,":",""),'naa정보-입력'!B67:C412,2,FALSE)</f>
        <v>#N/A</v>
      </c>
      <c r="AO69" s="1" t="e">
        <f t="shared" si="1"/>
        <v>#N/A</v>
      </c>
      <c r="AP69" s="1" t="s">
        <v>10410</v>
      </c>
    </row>
    <row r="70" spans="1:42" s="1" customFormat="1">
      <c r="A70" s="128" t="s">
        <v>1222</v>
      </c>
      <c r="B70" s="128" t="s">
        <v>1701</v>
      </c>
      <c r="C70" s="128" t="s">
        <v>489</v>
      </c>
      <c r="D70" s="128" t="s">
        <v>1724</v>
      </c>
      <c r="E70" s="128" t="s">
        <v>1743</v>
      </c>
      <c r="F70" s="128" t="s">
        <v>1288</v>
      </c>
      <c r="G70" s="128" t="s">
        <v>1289</v>
      </c>
      <c r="H70" s="128" t="s">
        <v>3283</v>
      </c>
      <c r="I70" s="128" t="s">
        <v>1744</v>
      </c>
      <c r="J70" s="128" t="s">
        <v>5098</v>
      </c>
      <c r="K70" s="128" t="s">
        <v>6919</v>
      </c>
      <c r="L70" s="128" t="s">
        <v>4516</v>
      </c>
      <c r="M70" s="128" t="s">
        <v>6856</v>
      </c>
      <c r="N70" s="129" t="s">
        <v>7808</v>
      </c>
      <c r="O70" s="471" t="s">
        <v>8220</v>
      </c>
      <c r="P70" s="443">
        <v>6.500244140625</v>
      </c>
      <c r="Q70" s="470" t="str">
        <f>VLOOKUP($O70,'스토리지_LUN(TO-BE)'!$B$2:$G$347,4,FALSE)</f>
        <v>05:51</v>
      </c>
      <c r="R70" s="103"/>
      <c r="S70" s="110"/>
      <c r="T70" s="103"/>
      <c r="U70" s="103"/>
      <c r="V70" s="110" t="str">
        <f>VLOOKUP($N70,OS_Disk!$A$2:$F$573,2,FALSE)</f>
        <v>pkbtsdbr1</v>
      </c>
      <c r="W70" s="110" t="str">
        <f>VLOOKUP($N70,OS_Disk!$A$2:$F$573,3,FALSE)</f>
        <v>hitachi_vsp0_1051</v>
      </c>
      <c r="X70" s="133"/>
      <c r="Y70" s="110" t="str">
        <f>VLOOKUP($N70,OS_Disk!$A$2:$F$573,4,FALSE)</f>
        <v>sdq</v>
      </c>
      <c r="Z70" s="196">
        <f>VLOOKUP($N70,OS_Disk!$A$2:$F$573,6,FALSE)</f>
        <v>57.000732421875</v>
      </c>
      <c r="AA70" s="110" t="str">
        <f>VLOOKUP($O70,Veritas_LUN!$D$3:$J$487,2,FALSE)</f>
        <v>pkbtsdbr1/pkbtsdbr2</v>
      </c>
      <c r="AB70" s="110" t="str">
        <f>VLOOKUP($O70,Veritas_LUN!$D$3:$J$487,3,FALSE)</f>
        <v>vvr_vg_tsdb01</v>
      </c>
      <c r="AC70" s="110">
        <f>VLOOKUP($O70,Veritas_LUN!$D$3:$J$487,4,FALSE)</f>
        <v>1</v>
      </c>
      <c r="AD70" s="110">
        <f>VLOOKUP($O70,Veritas_LUN!$D$3:$J$487,5,FALSE)</f>
        <v>57</v>
      </c>
      <c r="AE70" s="110" t="str">
        <f>VLOOKUP($O70,Veritas_LUN!$D$3:$J$487,7,FALSE)</f>
        <v>VVR-vg_tsdb01</v>
      </c>
      <c r="AF70" s="110" t="str">
        <f>VLOOKUP($O70,Veritas_LUN!$D$3:$K$487,8,FALSE)</f>
        <v>10:51</v>
      </c>
      <c r="AG70" s="194" t="s">
        <v>7444</v>
      </c>
      <c r="AH70" s="279" t="str">
        <f>VLOOKUP(AG70,'스토리지_LUN(AS-IS)'!$B$4:$G$541,4,FALSE)</f>
        <v>VVR-vg_tsdb01</v>
      </c>
      <c r="AI70" s="110">
        <f>VLOOKUP(AG70,'스토리지_LUN(AS-IS)'!$B$4:$G$541,6,FALSE)</f>
        <v>57</v>
      </c>
      <c r="AJ70" s="110" t="str">
        <f>VLOOKUP($AG70,'스토리지_LUN(TO-BE)'!$B$2:$G$347,4,FALSE)</f>
        <v>05:51</v>
      </c>
      <c r="AK70" s="103"/>
      <c r="AL70" s="103"/>
      <c r="AM70" s="1" t="str">
        <f t="shared" ref="AM70:AM133" si="2">VLOOKUP(F70,$F$580:$AM$608,34,FALSE)</f>
        <v>NB-DR-RDMP-0FAE-PKBTSDBR</v>
      </c>
      <c r="AN70" s="475" t="e">
        <f>VLOOKUP(SUBSTITUTE(Q70,":",""),'naa정보-입력'!B68:C413,2,FALSE)</f>
        <v>#N/A</v>
      </c>
      <c r="AO70" s="1" t="e">
        <f t="shared" si="1"/>
        <v>#N/A</v>
      </c>
      <c r="AP70" s="1" t="s">
        <v>10411</v>
      </c>
    </row>
    <row r="71" spans="1:42" s="1" customFormat="1">
      <c r="A71" s="128" t="s">
        <v>1222</v>
      </c>
      <c r="B71" s="128" t="s">
        <v>1701</v>
      </c>
      <c r="C71" s="128" t="s">
        <v>489</v>
      </c>
      <c r="D71" s="128" t="s">
        <v>1724</v>
      </c>
      <c r="E71" s="128" t="s">
        <v>1746</v>
      </c>
      <c r="F71" s="128" t="s">
        <v>1288</v>
      </c>
      <c r="G71" s="128" t="s">
        <v>1289</v>
      </c>
      <c r="H71" s="128" t="s">
        <v>3284</v>
      </c>
      <c r="I71" s="128" t="s">
        <v>1747</v>
      </c>
      <c r="J71" s="128" t="s">
        <v>5094</v>
      </c>
      <c r="K71" s="128" t="s">
        <v>6920</v>
      </c>
      <c r="L71" s="128" t="s">
        <v>4504</v>
      </c>
      <c r="M71" s="128" t="s">
        <v>6856</v>
      </c>
      <c r="N71" s="129" t="s">
        <v>7811</v>
      </c>
      <c r="O71" s="471" t="s">
        <v>8221</v>
      </c>
      <c r="P71" s="443">
        <v>3.00018310546875</v>
      </c>
      <c r="Q71" s="470" t="str">
        <f>VLOOKUP($O71,'스토리지_LUN(TO-BE)'!$B$2:$G$347,4,FALSE)</f>
        <v>05:52</v>
      </c>
      <c r="R71" s="103"/>
      <c r="S71" s="110"/>
      <c r="T71" s="103"/>
      <c r="U71" s="103"/>
      <c r="V71" s="110" t="str">
        <f>VLOOKUP($N71,OS_Disk!$A$2:$F$573,2,FALSE)</f>
        <v>pkbtsdbr1</v>
      </c>
      <c r="W71" s="110" t="str">
        <f>VLOOKUP($N71,OS_Disk!$A$2:$F$573,3,FALSE)</f>
        <v>hitachi_vsp0_1052</v>
      </c>
      <c r="X71" s="133"/>
      <c r="Y71" s="110" t="str">
        <f>VLOOKUP($N71,OS_Disk!$A$2:$F$573,4,FALSE)</f>
        <v>sdr</v>
      </c>
      <c r="Z71" s="196">
        <f>VLOOKUP($N71,OS_Disk!$A$2:$F$573,6,FALSE)</f>
        <v>33.00018310546875</v>
      </c>
      <c r="AA71" s="110" t="str">
        <f>VLOOKUP($O71,Veritas_LUN!$D$3:$J$487,2,FALSE)</f>
        <v>pkbtsdbr1/pkbtsdbr2</v>
      </c>
      <c r="AB71" s="110" t="str">
        <f>VLOOKUP($O71,Veritas_LUN!$D$3:$J$487,3,FALSE)</f>
        <v>vvr_vg_tsidx01</v>
      </c>
      <c r="AC71" s="110">
        <f>VLOOKUP($O71,Veritas_LUN!$D$3:$J$487,4,FALSE)</f>
        <v>1</v>
      </c>
      <c r="AD71" s="110">
        <f>VLOOKUP($O71,Veritas_LUN!$D$3:$J$487,5,FALSE)</f>
        <v>33</v>
      </c>
      <c r="AE71" s="110" t="str">
        <f>VLOOKUP($O71,Veritas_LUN!$D$3:$J$487,7,FALSE)</f>
        <v>VVR-vg_tsidx01</v>
      </c>
      <c r="AF71" s="110" t="str">
        <f>VLOOKUP($O71,Veritas_LUN!$D$3:$K$487,8,FALSE)</f>
        <v>10:52</v>
      </c>
      <c r="AG71" s="194" t="s">
        <v>7445</v>
      </c>
      <c r="AH71" s="279" t="str">
        <f>VLOOKUP(AG71,'스토리지_LUN(AS-IS)'!$B$4:$G$541,4,FALSE)</f>
        <v>VVR-vg_tsidx01</v>
      </c>
      <c r="AI71" s="110">
        <f>VLOOKUP(AG71,'스토리지_LUN(AS-IS)'!$B$4:$G$541,6,FALSE)</f>
        <v>33</v>
      </c>
      <c r="AJ71" s="110" t="str">
        <f>VLOOKUP($AG71,'스토리지_LUN(TO-BE)'!$B$2:$G$347,4,FALSE)</f>
        <v>05:52</v>
      </c>
      <c r="AK71" s="103"/>
      <c r="AL71" s="103"/>
      <c r="AM71" s="1" t="str">
        <f t="shared" si="2"/>
        <v>NB-DR-RDMP-0FAE-PKBTSDBR</v>
      </c>
      <c r="AN71" s="475" t="e">
        <f>VLOOKUP(SUBSTITUTE(Q71,":",""),'naa정보-입력'!B69:C414,2,FALSE)</f>
        <v>#N/A</v>
      </c>
      <c r="AO71" s="1" t="e">
        <f t="shared" ref="AO71:AO134" si="3">_xlfn.CONCAT($AN$3,AN71," ","/vmfs/volumes/",AM71,"/",H71)</f>
        <v>#N/A</v>
      </c>
      <c r="AP71" s="1" t="s">
        <v>10412</v>
      </c>
    </row>
    <row r="72" spans="1:42" s="1" customFormat="1">
      <c r="A72" s="128" t="s">
        <v>1222</v>
      </c>
      <c r="B72" s="128" t="s">
        <v>1701</v>
      </c>
      <c r="C72" s="128" t="s">
        <v>489</v>
      </c>
      <c r="D72" s="128" t="s">
        <v>1724</v>
      </c>
      <c r="E72" s="128" t="s">
        <v>1749</v>
      </c>
      <c r="F72" s="128" t="s">
        <v>1288</v>
      </c>
      <c r="G72" s="128" t="s">
        <v>1289</v>
      </c>
      <c r="H72" s="128" t="s">
        <v>3285</v>
      </c>
      <c r="I72" s="128" t="s">
        <v>1750</v>
      </c>
      <c r="J72" s="128" t="s">
        <v>5079</v>
      </c>
      <c r="K72" s="128" t="s">
        <v>6921</v>
      </c>
      <c r="L72" s="128" t="s">
        <v>4501</v>
      </c>
      <c r="M72" s="128" t="s">
        <v>6856</v>
      </c>
      <c r="N72" s="129" t="s">
        <v>7797</v>
      </c>
      <c r="O72" s="471" t="s">
        <v>8222</v>
      </c>
      <c r="P72" s="443">
        <v>0.20050048828125</v>
      </c>
      <c r="Q72" s="470" t="str">
        <f>VLOOKUP($O72,'스토리지_LUN(TO-BE)'!$B$2:$G$347,4,FALSE)</f>
        <v>05:86</v>
      </c>
      <c r="R72" s="103"/>
      <c r="S72" s="110"/>
      <c r="T72" s="103"/>
      <c r="U72" s="103"/>
      <c r="V72" s="110" t="str">
        <f>VLOOKUP($N72,OS_Disk!$A$2:$F$573,2,FALSE)</f>
        <v>pkbtsdbr1</v>
      </c>
      <c r="W72" s="110" t="str">
        <f>VLOOKUP($N72,OS_Disk!$A$2:$F$573,3,FALSE)</f>
        <v>hitachi_vsp0_1105</v>
      </c>
      <c r="X72" s="133"/>
      <c r="Y72" s="110" t="str">
        <f>VLOOKUP($N72,OS_Disk!$A$2:$F$573,4,FALSE)</f>
        <v>sds</v>
      </c>
      <c r="Z72" s="196">
        <f>VLOOKUP($N72,OS_Disk!$A$2:$F$573,6,FALSE)</f>
        <v>3.00018310546875</v>
      </c>
      <c r="AA72" s="110" t="str">
        <f>VLOOKUP($O72,Veritas_LUN!$D$3:$J$487,2,FALSE)</f>
        <v>pkbtsdbr1/pkbtsdbr2</v>
      </c>
      <c r="AB72" s="110" t="str">
        <f>VLOOKUP($O72,Veritas_LUN!$D$3:$J$487,3,FALSE)</f>
        <v>vvr_vg_tssys01_02</v>
      </c>
      <c r="AC72" s="110">
        <f>VLOOKUP($O72,Veritas_LUN!$D$3:$J$487,4,FALSE)</f>
        <v>1</v>
      </c>
      <c r="AD72" s="110">
        <f>VLOOKUP($O72,Veritas_LUN!$D$3:$J$487,5,FALSE)</f>
        <v>3</v>
      </c>
      <c r="AE72" s="110" t="str">
        <f>VLOOKUP($O72,Veritas_LUN!$D$3:$J$487,7,FALSE)</f>
        <v>VVR_vg_tssys_new</v>
      </c>
      <c r="AF72" s="110" t="str">
        <f>VLOOKUP($O72,Veritas_LUN!$D$3:$K$487,8,FALSE)</f>
        <v>11:05</v>
      </c>
      <c r="AG72" s="194" t="s">
        <v>7446</v>
      </c>
      <c r="AH72" s="279" t="str">
        <f>VLOOKUP(AG72,'스토리지_LUN(AS-IS)'!$B$4:$G$541,4,FALSE)</f>
        <v>VVR_vg_tssys_new</v>
      </c>
      <c r="AI72" s="110">
        <f>VLOOKUP(AG72,'스토리지_LUN(AS-IS)'!$B$4:$G$541,6,FALSE)</f>
        <v>3</v>
      </c>
      <c r="AJ72" s="110" t="str">
        <f>VLOOKUP($AG72,'스토리지_LUN(TO-BE)'!$B$2:$G$347,4,FALSE)</f>
        <v>05:86</v>
      </c>
      <c r="AK72" s="103"/>
      <c r="AL72" s="103"/>
      <c r="AM72" s="1" t="str">
        <f t="shared" si="2"/>
        <v>NB-DR-RDMP-0FAE-PKBTSDBR</v>
      </c>
      <c r="AN72" s="475" t="e">
        <f>VLOOKUP(SUBSTITUTE(Q72,":",""),'naa정보-입력'!B70:C415,2,FALSE)</f>
        <v>#N/A</v>
      </c>
      <c r="AO72" s="1" t="e">
        <f t="shared" si="3"/>
        <v>#N/A</v>
      </c>
      <c r="AP72" s="1" t="s">
        <v>10413</v>
      </c>
    </row>
    <row r="73" spans="1:42" s="1" customFormat="1">
      <c r="A73" s="128" t="s">
        <v>1222</v>
      </c>
      <c r="B73" s="128" t="s">
        <v>1701</v>
      </c>
      <c r="C73" s="128" t="s">
        <v>489</v>
      </c>
      <c r="D73" s="128" t="s">
        <v>1724</v>
      </c>
      <c r="E73" s="128" t="s">
        <v>1752</v>
      </c>
      <c r="F73" s="128" t="s">
        <v>1288</v>
      </c>
      <c r="G73" s="128" t="s">
        <v>1289</v>
      </c>
      <c r="H73" s="128" t="s">
        <v>3286</v>
      </c>
      <c r="I73" s="128" t="s">
        <v>1753</v>
      </c>
      <c r="J73" s="128" t="s">
        <v>5005</v>
      </c>
      <c r="K73" s="128" t="s">
        <v>6922</v>
      </c>
      <c r="L73" s="128" t="s">
        <v>4607</v>
      </c>
      <c r="M73" s="128" t="s">
        <v>6856</v>
      </c>
      <c r="N73" s="129" t="s">
        <v>7812</v>
      </c>
      <c r="O73" s="471" t="s">
        <v>8223</v>
      </c>
      <c r="P73" s="443">
        <v>0.20050048828125</v>
      </c>
      <c r="Q73" s="470" t="str">
        <f>VLOOKUP($O73,'스토리지_LUN(TO-BE)'!$B$2:$G$347,4,FALSE)</f>
        <v>0f:2a</v>
      </c>
      <c r="R73" s="103"/>
      <c r="S73" s="110"/>
      <c r="T73" s="103"/>
      <c r="U73" s="103"/>
      <c r="V73" s="110" t="str">
        <f>VLOOKUP($N73,OS_Disk!$A$2:$F$573,2,FALSE)</f>
        <v>pkbtsdbr1</v>
      </c>
      <c r="W73" s="110" t="str">
        <f>VLOOKUP($N73,OS_Disk!$A$2:$F$573,3,FALSE)</f>
        <v>hitachi_vsp0_0f2a</v>
      </c>
      <c r="X73" s="133"/>
      <c r="Y73" s="110" t="str">
        <f>VLOOKUP($N73,OS_Disk!$A$2:$F$573,4,FALSE)</f>
        <v>sdf</v>
      </c>
      <c r="Z73" s="196">
        <f>VLOOKUP($N73,OS_Disk!$A$2:$F$573,6,FALSE)</f>
        <v>0.20050048828125</v>
      </c>
      <c r="AA73" s="110" t="str">
        <f>VLOOKUP($O73,Veritas_LUN!$D$3:$J$487,2,FALSE)</f>
        <v>pkbtsdbr1/pkbtsdbr2</v>
      </c>
      <c r="AB73" s="110" t="str">
        <f>VLOOKUP($O73,Veritas_LUN!$D$3:$J$487,3,FALSE)</f>
        <v>Lock Device</v>
      </c>
      <c r="AC73" s="110">
        <f>VLOOKUP($O73,Veritas_LUN!$D$3:$J$487,4,FALSE)</f>
        <v>1</v>
      </c>
      <c r="AD73" s="110">
        <f>VLOOKUP($O73,Veritas_LUN!$D$3:$J$487,5,FALSE)</f>
        <v>0.2</v>
      </c>
      <c r="AE73" s="110" t="str">
        <f>VLOOKUP($O73,Veritas_LUN!$D$3:$J$487,7,FALSE)</f>
        <v>Lock Device</v>
      </c>
      <c r="AF73" s="110" t="str">
        <f>VLOOKUP($O73,Veritas_LUN!$D$3:$K$487,8,FALSE)</f>
        <v>0f:2a</v>
      </c>
      <c r="AG73" s="194" t="s">
        <v>7447</v>
      </c>
      <c r="AH73" s="279" t="str">
        <f>VLOOKUP(AG73,'스토리지_LUN(AS-IS)'!$B$4:$G$541,4,FALSE)</f>
        <v>Lock Device</v>
      </c>
      <c r="AI73" s="110">
        <f>VLOOKUP(AG73,'스토리지_LUN(AS-IS)'!$B$4:$G$541,6,FALSE)</f>
        <v>0.2</v>
      </c>
      <c r="AJ73" s="110" t="str">
        <f>VLOOKUP($AG73,'스토리지_LUN(TO-BE)'!$B$2:$G$347,4,FALSE)</f>
        <v>0f:2a</v>
      </c>
      <c r="AK73" s="103"/>
      <c r="AL73" s="103"/>
      <c r="AM73" s="1" t="str">
        <f t="shared" si="2"/>
        <v>NB-DR-RDMP-0FAE-PKBTSDBR</v>
      </c>
      <c r="AN73" s="475" t="e">
        <f>VLOOKUP(SUBSTITUTE(Q73,":",""),'naa정보-입력'!B71:C416,2,FALSE)</f>
        <v>#N/A</v>
      </c>
      <c r="AO73" s="1" t="e">
        <f t="shared" si="3"/>
        <v>#N/A</v>
      </c>
      <c r="AP73" s="1" t="s">
        <v>10414</v>
      </c>
    </row>
    <row r="74" spans="1:42" s="1" customFormat="1">
      <c r="A74" s="128" t="s">
        <v>1222</v>
      </c>
      <c r="B74" s="128" t="s">
        <v>1701</v>
      </c>
      <c r="C74" s="128" t="s">
        <v>489</v>
      </c>
      <c r="D74" s="128" t="s">
        <v>1724</v>
      </c>
      <c r="E74" s="128" t="s">
        <v>1755</v>
      </c>
      <c r="F74" s="128" t="s">
        <v>1288</v>
      </c>
      <c r="G74" s="128" t="s">
        <v>1289</v>
      </c>
      <c r="H74" s="128" t="s">
        <v>3287</v>
      </c>
      <c r="I74" s="128" t="s">
        <v>1756</v>
      </c>
      <c r="J74" s="128" t="s">
        <v>5042</v>
      </c>
      <c r="K74" s="128" t="s">
        <v>6923</v>
      </c>
      <c r="L74" s="128" t="s">
        <v>4611</v>
      </c>
      <c r="M74" s="128" t="s">
        <v>6856</v>
      </c>
      <c r="N74" s="129" t="s">
        <v>7813</v>
      </c>
      <c r="O74" s="471" t="s">
        <v>8224</v>
      </c>
      <c r="P74" s="443">
        <v>0.20050048828125</v>
      </c>
      <c r="Q74" s="470" t="str">
        <f>VLOOKUP($O74,'스토리지_LUN(TO-BE)'!$B$2:$G$347,4,FALSE)</f>
        <v>0f:2b</v>
      </c>
      <c r="R74" s="103"/>
      <c r="S74" s="110"/>
      <c r="T74" s="103"/>
      <c r="U74" s="103"/>
      <c r="V74" s="110" t="str">
        <f>VLOOKUP($N74,OS_Disk!$A$2:$F$573,2,FALSE)</f>
        <v>pkbtsdbr1</v>
      </c>
      <c r="W74" s="110" t="str">
        <f>VLOOKUP($N74,OS_Disk!$A$2:$F$573,3,FALSE)</f>
        <v>hitachi_vsp0_0f2b</v>
      </c>
      <c r="X74" s="133"/>
      <c r="Y74" s="110" t="str">
        <f>VLOOKUP($N74,OS_Disk!$A$2:$F$573,4,FALSE)</f>
        <v>sdg</v>
      </c>
      <c r="Z74" s="196">
        <f>VLOOKUP($N74,OS_Disk!$A$2:$F$573,6,FALSE)</f>
        <v>0.20050048828125</v>
      </c>
      <c r="AA74" s="110" t="str">
        <f>VLOOKUP($O74,Veritas_LUN!$D$3:$J$487,2,FALSE)</f>
        <v>pkbtsdbr1/pkbtsdbr2</v>
      </c>
      <c r="AB74" s="110" t="str">
        <f>VLOOKUP($O74,Veritas_LUN!$D$3:$J$487,3,FALSE)</f>
        <v>Lock Device</v>
      </c>
      <c r="AC74" s="110">
        <f>VLOOKUP($O74,Veritas_LUN!$D$3:$J$487,4,FALSE)</f>
        <v>1</v>
      </c>
      <c r="AD74" s="110">
        <f>VLOOKUP($O74,Veritas_LUN!$D$3:$J$487,5,FALSE)</f>
        <v>0.2</v>
      </c>
      <c r="AE74" s="110" t="str">
        <f>VLOOKUP($O74,Veritas_LUN!$D$3:$J$487,7,FALSE)</f>
        <v>Lock Device</v>
      </c>
      <c r="AF74" s="110" t="str">
        <f>VLOOKUP($O74,Veritas_LUN!$D$3:$K$487,8,FALSE)</f>
        <v>0f:2b</v>
      </c>
      <c r="AG74" s="194" t="s">
        <v>7448</v>
      </c>
      <c r="AH74" s="279" t="str">
        <f>VLOOKUP(AG74,'스토리지_LUN(AS-IS)'!$B$4:$G$541,4,FALSE)</f>
        <v>Lock Device</v>
      </c>
      <c r="AI74" s="110">
        <f>VLOOKUP(AG74,'스토리지_LUN(AS-IS)'!$B$4:$G$541,6,FALSE)</f>
        <v>0.2</v>
      </c>
      <c r="AJ74" s="110" t="str">
        <f>VLOOKUP($AG74,'스토리지_LUN(TO-BE)'!$B$2:$G$347,4,FALSE)</f>
        <v>0f:2b</v>
      </c>
      <c r="AK74" s="103"/>
      <c r="AL74" s="103"/>
      <c r="AM74" s="1" t="str">
        <f t="shared" si="2"/>
        <v>NB-DR-RDMP-0FAE-PKBTSDBR</v>
      </c>
      <c r="AN74" s="475" t="e">
        <f>VLOOKUP(SUBSTITUTE(Q74,":",""),'naa정보-입력'!B72:C417,2,FALSE)</f>
        <v>#N/A</v>
      </c>
      <c r="AO74" s="1" t="e">
        <f t="shared" si="3"/>
        <v>#N/A</v>
      </c>
      <c r="AP74" s="1" t="s">
        <v>10415</v>
      </c>
    </row>
    <row r="75" spans="1:42" s="1" customFormat="1">
      <c r="A75" s="128" t="s">
        <v>1222</v>
      </c>
      <c r="B75" s="128" t="s">
        <v>1701</v>
      </c>
      <c r="C75" s="128" t="s">
        <v>489</v>
      </c>
      <c r="D75" s="128" t="s">
        <v>1724</v>
      </c>
      <c r="E75" s="128" t="s">
        <v>1758</v>
      </c>
      <c r="F75" s="128" t="s">
        <v>1288</v>
      </c>
      <c r="G75" s="128" t="s">
        <v>1289</v>
      </c>
      <c r="H75" s="128" t="s">
        <v>3288</v>
      </c>
      <c r="I75" s="128" t="s">
        <v>1759</v>
      </c>
      <c r="J75" s="128" t="s">
        <v>5039</v>
      </c>
      <c r="K75" s="128" t="s">
        <v>6924</v>
      </c>
      <c r="L75" s="128" t="s">
        <v>4612</v>
      </c>
      <c r="M75" s="128" t="s">
        <v>6856</v>
      </c>
      <c r="N75" s="129" t="s">
        <v>7814</v>
      </c>
      <c r="O75" s="471" t="s">
        <v>8225</v>
      </c>
      <c r="P75" s="443">
        <v>40</v>
      </c>
      <c r="Q75" s="470" t="str">
        <f>VLOOKUP($O75,'스토리지_LUN(TO-BE)'!$B$2:$G$347,4,FALSE)</f>
        <v>0f:2c</v>
      </c>
      <c r="R75" s="103"/>
      <c r="S75" s="110"/>
      <c r="T75" s="103"/>
      <c r="U75" s="103"/>
      <c r="V75" s="110" t="str">
        <f>VLOOKUP($N75,OS_Disk!$A$2:$F$573,2,FALSE)</f>
        <v>pkbtsdbr1</v>
      </c>
      <c r="W75" s="110" t="str">
        <f>VLOOKUP($N75,OS_Disk!$A$2:$F$573,3,FALSE)</f>
        <v>hitachi_vsp0_0f2c</v>
      </c>
      <c r="X75" s="133"/>
      <c r="Y75" s="110" t="str">
        <f>VLOOKUP($N75,OS_Disk!$A$2:$F$573,4,FALSE)</f>
        <v>sdh</v>
      </c>
      <c r="Z75" s="196">
        <f>VLOOKUP($N75,OS_Disk!$A$2:$F$573,6,FALSE)</f>
        <v>0.20050048828125</v>
      </c>
      <c r="AA75" s="110" t="str">
        <f>VLOOKUP($O75,Veritas_LUN!$D$3:$J$487,2,FALSE)</f>
        <v>pkbtsdbr1/pkbtsdbr2</v>
      </c>
      <c r="AB75" s="110" t="str">
        <f>VLOOKUP($O75,Veritas_LUN!$D$3:$J$487,3,FALSE)</f>
        <v>Lock Device</v>
      </c>
      <c r="AC75" s="110">
        <f>VLOOKUP($O75,Veritas_LUN!$D$3:$J$487,4,FALSE)</f>
        <v>1</v>
      </c>
      <c r="AD75" s="110">
        <f>VLOOKUP($O75,Veritas_LUN!$D$3:$J$487,5,FALSE)</f>
        <v>0.2</v>
      </c>
      <c r="AE75" s="110" t="str">
        <f>VLOOKUP($O75,Veritas_LUN!$D$3:$J$487,7,FALSE)</f>
        <v>Lock Device</v>
      </c>
      <c r="AF75" s="110" t="str">
        <f>VLOOKUP($O75,Veritas_LUN!$D$3:$K$487,8,FALSE)</f>
        <v>0f:2c</v>
      </c>
      <c r="AG75" s="194" t="s">
        <v>7449</v>
      </c>
      <c r="AH75" s="279" t="str">
        <f>VLOOKUP(AG75,'스토리지_LUN(AS-IS)'!$B$4:$G$541,4,FALSE)</f>
        <v>Lock Device</v>
      </c>
      <c r="AI75" s="110">
        <f>VLOOKUP(AG75,'스토리지_LUN(AS-IS)'!$B$4:$G$541,6,FALSE)</f>
        <v>0.2</v>
      </c>
      <c r="AJ75" s="110" t="str">
        <f>VLOOKUP($AG75,'스토리지_LUN(TO-BE)'!$B$2:$G$347,4,FALSE)</f>
        <v>0f:2c</v>
      </c>
      <c r="AK75" s="103"/>
      <c r="AL75" s="103"/>
      <c r="AM75" s="1" t="str">
        <f t="shared" si="2"/>
        <v>NB-DR-RDMP-0FAE-PKBTSDBR</v>
      </c>
      <c r="AN75" s="475" t="e">
        <f>VLOOKUP(SUBSTITUTE(Q75,":",""),'naa정보-입력'!B73:C418,2,FALSE)</f>
        <v>#N/A</v>
      </c>
      <c r="AO75" s="1" t="e">
        <f t="shared" si="3"/>
        <v>#N/A</v>
      </c>
      <c r="AP75" s="1" t="s">
        <v>10416</v>
      </c>
    </row>
    <row r="76" spans="1:42" s="1" customFormat="1">
      <c r="A76" s="128" t="s">
        <v>1223</v>
      </c>
      <c r="B76" s="128" t="s">
        <v>1701</v>
      </c>
      <c r="C76" s="128" t="s">
        <v>492</v>
      </c>
      <c r="D76" s="128" t="s">
        <v>1724</v>
      </c>
      <c r="E76" s="128" t="s">
        <v>1688</v>
      </c>
      <c r="F76" s="128" t="s">
        <v>1278</v>
      </c>
      <c r="G76" s="128" t="s">
        <v>1279</v>
      </c>
      <c r="H76" s="128" t="s">
        <v>3349</v>
      </c>
      <c r="I76" s="128" t="s">
        <v>1820</v>
      </c>
      <c r="J76" s="128" t="s">
        <v>5081</v>
      </c>
      <c r="K76" s="128" t="s">
        <v>6925</v>
      </c>
      <c r="L76" s="128" t="s">
        <v>4600</v>
      </c>
      <c r="M76" s="128" t="s">
        <v>6856</v>
      </c>
      <c r="N76" s="129" t="s">
        <v>7855</v>
      </c>
      <c r="O76" s="471" t="s">
        <v>8268</v>
      </c>
      <c r="P76" s="443">
        <v>5.0006103515625</v>
      </c>
      <c r="Q76" s="470" t="str">
        <f>VLOOKUP($O76,'스토리지_LUN(TO-BE)'!$B$2:$G$347,4,FALSE)</f>
        <v>00:48</v>
      </c>
      <c r="R76" s="103"/>
      <c r="S76" s="110"/>
      <c r="T76" s="103"/>
      <c r="U76" s="103"/>
      <c r="V76" s="110" t="str">
        <f>VLOOKUP($N76,OS_Disk!$A$2:$F$573,2,FALSE)</f>
        <v>pkbtsapr3</v>
      </c>
      <c r="W76" s="110" t="str">
        <f>VLOOKUP($N76,OS_Disk!$A$2:$F$573,3,FALSE)</f>
        <v>hitachi_vsp0_0048</v>
      </c>
      <c r="X76" s="133"/>
      <c r="Y76" s="110" t="str">
        <f>VLOOKUP($N76,OS_Disk!$A$2:$F$573,4,FALSE)</f>
        <v>sdb</v>
      </c>
      <c r="Z76" s="196">
        <f>VLOOKUP($N76,OS_Disk!$A$2:$F$573,6,FALSE)</f>
        <v>50.0006103515625</v>
      </c>
      <c r="AA76" s="110" t="str">
        <f>VLOOKUP($O76,Veritas_LUN!$D$3:$J$487,2,FALSE)</f>
        <v>pkbtsapr3</v>
      </c>
      <c r="AB76" s="110" t="str">
        <f>VLOOKUP($O76,Veritas_LUN!$D$3:$J$487,3,FALSE)</f>
        <v>vg_ts3fs01</v>
      </c>
      <c r="AC76" s="110">
        <f>VLOOKUP($O76,Veritas_LUN!$D$3:$J$487,4,FALSE)</f>
        <v>1</v>
      </c>
      <c r="AD76" s="110">
        <f>VLOOKUP($O76,Veritas_LUN!$D$3:$J$487,5,FALSE)</f>
        <v>50</v>
      </c>
      <c r="AE76" s="110" t="str">
        <f>VLOOKUP($O76,Veritas_LUN!$D$3:$J$487,7,FALSE)</f>
        <v>vg_ts3fs01</v>
      </c>
      <c r="AF76" s="110" t="str">
        <f>VLOOKUP($O76,Veritas_LUN!$D$3:$K$487,8,FALSE)</f>
        <v>00:48</v>
      </c>
      <c r="AG76" s="194" t="s">
        <v>7490</v>
      </c>
      <c r="AH76" s="279" t="str">
        <f>VLOOKUP(AG76,'스토리지_LUN(AS-IS)'!$B$4:$G$541,4,FALSE)</f>
        <v>vg_ts3fs01</v>
      </c>
      <c r="AI76" s="110">
        <f>VLOOKUP(AG76,'스토리지_LUN(AS-IS)'!$B$4:$G$541,6,FALSE)</f>
        <v>50</v>
      </c>
      <c r="AJ76" s="110" t="str">
        <f>VLOOKUP($AG76,'스토리지_LUN(TO-BE)'!$B$2:$G$347,4,FALSE)</f>
        <v>00:48</v>
      </c>
      <c r="AK76" s="103"/>
      <c r="AL76" s="103"/>
      <c r="AM76" s="1" t="str">
        <f t="shared" si="2"/>
        <v>NB-DR-RDMP-0FAD-PKBTSAPR</v>
      </c>
      <c r="AN76" s="475" t="e">
        <f>VLOOKUP(SUBSTITUTE(Q76,":",""),'naa정보-입력'!B74:C419,2,FALSE)</f>
        <v>#N/A</v>
      </c>
      <c r="AO76" s="1" t="e">
        <f t="shared" si="3"/>
        <v>#N/A</v>
      </c>
      <c r="AP76" s="1" t="s">
        <v>10457</v>
      </c>
    </row>
    <row r="77" spans="1:42" s="1" customFormat="1">
      <c r="A77" s="128" t="s">
        <v>1223</v>
      </c>
      <c r="B77" s="128" t="s">
        <v>1701</v>
      </c>
      <c r="C77" s="128" t="s">
        <v>492</v>
      </c>
      <c r="D77" s="128" t="s">
        <v>1724</v>
      </c>
      <c r="E77" s="128" t="s">
        <v>1704</v>
      </c>
      <c r="F77" s="128" t="s">
        <v>1278</v>
      </c>
      <c r="G77" s="128" t="s">
        <v>1279</v>
      </c>
      <c r="H77" s="128" t="s">
        <v>3350</v>
      </c>
      <c r="I77" s="128" t="s">
        <v>1821</v>
      </c>
      <c r="J77" s="128" t="s">
        <v>5003</v>
      </c>
      <c r="K77" s="128" t="s">
        <v>6926</v>
      </c>
      <c r="L77" s="128" t="s">
        <v>4641</v>
      </c>
      <c r="M77" s="128" t="s">
        <v>6856</v>
      </c>
      <c r="N77" s="129" t="s">
        <v>7856</v>
      </c>
      <c r="O77" s="471" t="s">
        <v>8269</v>
      </c>
      <c r="P77" s="443">
        <v>50</v>
      </c>
      <c r="Q77" s="470" t="str">
        <f>VLOOKUP($O77,'스토리지_LUN(TO-BE)'!$B$2:$G$347,4,FALSE)</f>
        <v>05:48</v>
      </c>
      <c r="R77" s="103"/>
      <c r="S77" s="110"/>
      <c r="T77" s="103"/>
      <c r="U77" s="103"/>
      <c r="V77" s="110" t="str">
        <f>VLOOKUP($N77,OS_Disk!$A$2:$F$573,2,FALSE)</f>
        <v>pkbtsapr3</v>
      </c>
      <c r="W77" s="110" t="str">
        <f>VLOOKUP($N77,OS_Disk!$A$2:$F$573,3,FALSE)</f>
        <v>hitachi_vsp0_1048</v>
      </c>
      <c r="X77" s="133"/>
      <c r="Y77" s="110" t="str">
        <f>VLOOKUP($N77,OS_Disk!$A$2:$F$573,4,FALSE)</f>
        <v>sdc</v>
      </c>
      <c r="Z77" s="196">
        <f>VLOOKUP($N77,OS_Disk!$A$2:$F$573,6,FALSE)</f>
        <v>5.0006103515625</v>
      </c>
      <c r="AA77" s="110" t="str">
        <f>VLOOKUP($O77,Veritas_LUN!$D$3:$J$487,2,FALSE)</f>
        <v>pkbtsapr3</v>
      </c>
      <c r="AB77" s="110" t="str">
        <f>VLOOKUP($O77,Veritas_LUN!$D$3:$J$487,3,FALSE)</f>
        <v>vvr_vg_ts3fs01</v>
      </c>
      <c r="AC77" s="110">
        <f>VLOOKUP($O77,Veritas_LUN!$D$3:$J$487,4,FALSE)</f>
        <v>1</v>
      </c>
      <c r="AD77" s="110">
        <f>VLOOKUP($O77,Veritas_LUN!$D$3:$J$487,5,FALSE)</f>
        <v>5</v>
      </c>
      <c r="AE77" s="110" t="str">
        <f>VLOOKUP($O77,Veritas_LUN!$D$3:$J$487,7,FALSE)</f>
        <v>VVR-vg_ts3fs01</v>
      </c>
      <c r="AF77" s="110" t="str">
        <f>VLOOKUP($O77,Veritas_LUN!$D$3:$K$487,8,FALSE)</f>
        <v>10:48</v>
      </c>
      <c r="AG77" s="194" t="s">
        <v>7491</v>
      </c>
      <c r="AH77" s="279" t="str">
        <f>VLOOKUP(AG77,'스토리지_LUN(AS-IS)'!$B$4:$G$541,4,FALSE)</f>
        <v>VVR-vg_ts3fs01</v>
      </c>
      <c r="AI77" s="110">
        <f>VLOOKUP(AG77,'스토리지_LUN(AS-IS)'!$B$4:$G$541,6,FALSE)</f>
        <v>5</v>
      </c>
      <c r="AJ77" s="110" t="str">
        <f>VLOOKUP($AG77,'스토리지_LUN(TO-BE)'!$B$2:$G$347,4,FALSE)</f>
        <v>05:48</v>
      </c>
      <c r="AK77" s="103"/>
      <c r="AL77" s="103"/>
      <c r="AM77" s="1" t="str">
        <f t="shared" si="2"/>
        <v>NB-DR-RDMP-0FAD-PKBTSAPR</v>
      </c>
      <c r="AN77" s="475" t="e">
        <f>VLOOKUP(SUBSTITUTE(Q77,":",""),'naa정보-입력'!B75:C420,2,FALSE)</f>
        <v>#N/A</v>
      </c>
      <c r="AO77" s="1" t="e">
        <f t="shared" si="3"/>
        <v>#N/A</v>
      </c>
      <c r="AP77" s="1" t="s">
        <v>10458</v>
      </c>
    </row>
    <row r="78" spans="1:42" s="1" customFormat="1">
      <c r="A78" s="128" t="s">
        <v>1223</v>
      </c>
      <c r="B78" s="128" t="s">
        <v>1701</v>
      </c>
      <c r="C78" s="128" t="s">
        <v>492</v>
      </c>
      <c r="D78" s="128" t="s">
        <v>1724</v>
      </c>
      <c r="E78" s="128" t="s">
        <v>1693</v>
      </c>
      <c r="F78" s="128" t="s">
        <v>1278</v>
      </c>
      <c r="G78" s="128" t="s">
        <v>1279</v>
      </c>
      <c r="H78" s="128" t="s">
        <v>3298</v>
      </c>
      <c r="I78" s="128" t="s">
        <v>1769</v>
      </c>
      <c r="J78" s="128" t="s">
        <v>5084</v>
      </c>
      <c r="K78" s="128" t="s">
        <v>6927</v>
      </c>
      <c r="L78" s="128" t="s">
        <v>4602</v>
      </c>
      <c r="M78" s="128" t="s">
        <v>6856</v>
      </c>
      <c r="N78" s="129" t="s">
        <v>7817</v>
      </c>
      <c r="O78" s="471" t="s">
        <v>8270</v>
      </c>
      <c r="P78" s="443">
        <v>70.000305175781307</v>
      </c>
      <c r="Q78" s="470" t="str">
        <f>VLOOKUP($O78,'스토리지_LUN(TO-BE)'!$B$2:$G$347,4,FALSE)</f>
        <v>00:49</v>
      </c>
      <c r="R78" s="103"/>
      <c r="S78" s="110"/>
      <c r="T78" s="103"/>
      <c r="U78" s="103"/>
      <c r="V78" s="110" t="str">
        <f>VLOOKUP($N78,OS_Disk!$A$2:$F$573,2,FALSE)</f>
        <v>pkbtsapr1</v>
      </c>
      <c r="W78" s="110" t="str">
        <f>VLOOKUP($N78,OS_Disk!$A$2:$F$573,3,FALSE)</f>
        <v>hitachi_vsp0_0049</v>
      </c>
      <c r="X78" s="133"/>
      <c r="Y78" s="110" t="str">
        <f>VLOOKUP($N78,OS_Disk!$A$2:$F$573,4,FALSE)</f>
        <v>sdh</v>
      </c>
      <c r="Z78" s="196">
        <f>VLOOKUP($N78,OS_Disk!$A$2:$F$573,6,FALSE)</f>
        <v>65.0006103515625</v>
      </c>
      <c r="AA78" s="110" t="str">
        <f>VLOOKUP($O78,Veritas_LUN!$D$3:$J$487,2,FALSE)</f>
        <v>pkbtsapr1/pkbtsapr2/pkbtsapr3</v>
      </c>
      <c r="AB78" s="110" t="str">
        <f>VLOOKUP($O78,Veritas_LUN!$D$3:$J$487,3,FALSE)</f>
        <v>vg_tscfs01</v>
      </c>
      <c r="AC78" s="110">
        <f>VLOOKUP($O78,Veritas_LUN!$D$3:$J$487,4,FALSE)</f>
        <v>1</v>
      </c>
      <c r="AD78" s="110">
        <f>VLOOKUP($O78,Veritas_LUN!$D$3:$J$487,5,FALSE)</f>
        <v>65</v>
      </c>
      <c r="AE78" s="110" t="str">
        <f>VLOOKUP($O78,Veritas_LUN!$D$3:$J$487,7,FALSE)</f>
        <v>vg_tscfs01</v>
      </c>
      <c r="AF78" s="110" t="str">
        <f>VLOOKUP($O78,Veritas_LUN!$D$3:$K$487,8,FALSE)</f>
        <v>00:49</v>
      </c>
      <c r="AG78" s="194" t="s">
        <v>7452</v>
      </c>
      <c r="AH78" s="279" t="str">
        <f>VLOOKUP(AG78,'스토리지_LUN(AS-IS)'!$B$4:$G$541,4,FALSE)</f>
        <v>vg_tscfs01</v>
      </c>
      <c r="AI78" s="110">
        <f>VLOOKUP(AG78,'스토리지_LUN(AS-IS)'!$B$4:$G$541,6,FALSE)</f>
        <v>65</v>
      </c>
      <c r="AJ78" s="110" t="str">
        <f>VLOOKUP($AG78,'스토리지_LUN(TO-BE)'!$B$2:$G$347,4,FALSE)</f>
        <v>00:49</v>
      </c>
      <c r="AK78" s="103"/>
      <c r="AL78" s="103"/>
      <c r="AM78" s="1" t="str">
        <f t="shared" si="2"/>
        <v>NB-DR-RDMP-0FAD-PKBTSAPR</v>
      </c>
      <c r="AN78" s="475" t="e">
        <f>VLOOKUP(SUBSTITUTE(Q78,":",""),'naa정보-입력'!B76:C421,2,FALSE)</f>
        <v>#N/A</v>
      </c>
      <c r="AO78" s="1" t="e">
        <f t="shared" si="3"/>
        <v>#N/A</v>
      </c>
      <c r="AP78" s="1" t="s">
        <v>10419</v>
      </c>
    </row>
    <row r="79" spans="1:42" s="1" customFormat="1">
      <c r="A79" s="128" t="s">
        <v>1223</v>
      </c>
      <c r="B79" s="128" t="s">
        <v>1701</v>
      </c>
      <c r="C79" s="128" t="s">
        <v>492</v>
      </c>
      <c r="D79" s="128" t="s">
        <v>1724</v>
      </c>
      <c r="E79" s="128" t="s">
        <v>1697</v>
      </c>
      <c r="F79" s="128" t="s">
        <v>1278</v>
      </c>
      <c r="G79" s="128" t="s">
        <v>1279</v>
      </c>
      <c r="H79" s="128" t="s">
        <v>3299</v>
      </c>
      <c r="I79" s="128" t="s">
        <v>1770</v>
      </c>
      <c r="J79" s="128" t="s">
        <v>5085</v>
      </c>
      <c r="K79" s="128" t="s">
        <v>6928</v>
      </c>
      <c r="L79" s="128" t="s">
        <v>4601</v>
      </c>
      <c r="M79" s="128" t="s">
        <v>6856</v>
      </c>
      <c r="N79" s="129" t="s">
        <v>7818</v>
      </c>
      <c r="O79" s="471" t="s">
        <v>8229</v>
      </c>
      <c r="P79" s="443">
        <v>110.000610351563</v>
      </c>
      <c r="Q79" s="470" t="str">
        <f>VLOOKUP($O79,'스토리지_LUN(TO-BE)'!$B$2:$G$347,4,FALSE)</f>
        <v>00:4a</v>
      </c>
      <c r="R79" s="103"/>
      <c r="S79" s="110"/>
      <c r="T79" s="103"/>
      <c r="U79" s="103"/>
      <c r="V79" s="110" t="str">
        <f>VLOOKUP($N79,OS_Disk!$A$2:$F$573,2,FALSE)</f>
        <v>pkbtsapr1</v>
      </c>
      <c r="W79" s="110" t="str">
        <f>VLOOKUP($N79,OS_Disk!$A$2:$F$573,3,FALSE)</f>
        <v>hitachi_vsp0_004a</v>
      </c>
      <c r="X79" s="133"/>
      <c r="Y79" s="110" t="str">
        <f>VLOOKUP($N79,OS_Disk!$A$2:$F$573,4,FALSE)</f>
        <v>sdi</v>
      </c>
      <c r="Z79" s="196">
        <f>VLOOKUP($N79,OS_Disk!$A$2:$F$573,6,FALSE)</f>
        <v>105</v>
      </c>
      <c r="AA79" s="110" t="str">
        <f>VLOOKUP($O79,Veritas_LUN!$D$3:$J$487,2,FALSE)</f>
        <v>pkbtsapr1/pkbtsapr2/pkbtsapr3</v>
      </c>
      <c r="AB79" s="110" t="str">
        <f>VLOOKUP($O79,Veritas_LUN!$D$3:$J$487,3,FALSE)</f>
        <v>vg_tscfs02</v>
      </c>
      <c r="AC79" s="110">
        <f>VLOOKUP($O79,Veritas_LUN!$D$3:$J$487,4,FALSE)</f>
        <v>1</v>
      </c>
      <c r="AD79" s="110">
        <f>VLOOKUP($O79,Veritas_LUN!$D$3:$J$487,5,FALSE)</f>
        <v>105</v>
      </c>
      <c r="AE79" s="110" t="str">
        <f>VLOOKUP($O79,Veritas_LUN!$D$3:$J$487,7,FALSE)</f>
        <v>vg_tscfs02</v>
      </c>
      <c r="AF79" s="110" t="str">
        <f>VLOOKUP($O79,Veritas_LUN!$D$3:$K$487,8,FALSE)</f>
        <v>00:4a</v>
      </c>
      <c r="AG79" s="194" t="s">
        <v>7453</v>
      </c>
      <c r="AH79" s="279" t="str">
        <f>VLOOKUP(AG79,'스토리지_LUN(AS-IS)'!$B$4:$G$541,4,FALSE)</f>
        <v>vg_tscfs02</v>
      </c>
      <c r="AI79" s="110">
        <f>VLOOKUP(AG79,'스토리지_LUN(AS-IS)'!$B$4:$G$541,6,FALSE)</f>
        <v>105</v>
      </c>
      <c r="AJ79" s="110" t="str">
        <f>VLOOKUP($AG79,'스토리지_LUN(TO-BE)'!$B$2:$G$347,4,FALSE)</f>
        <v>00:4a</v>
      </c>
      <c r="AK79" s="103"/>
      <c r="AL79" s="103"/>
      <c r="AM79" s="1" t="str">
        <f t="shared" si="2"/>
        <v>NB-DR-RDMP-0FAD-PKBTSAPR</v>
      </c>
      <c r="AN79" s="475" t="e">
        <f>VLOOKUP(SUBSTITUTE(Q79,":",""),'naa정보-입력'!B77:C422,2,FALSE)</f>
        <v>#N/A</v>
      </c>
      <c r="AO79" s="1" t="e">
        <f t="shared" si="3"/>
        <v>#N/A</v>
      </c>
      <c r="AP79" s="1" t="s">
        <v>10420</v>
      </c>
    </row>
    <row r="80" spans="1:42" s="1" customFormat="1">
      <c r="A80" s="128" t="s">
        <v>1223</v>
      </c>
      <c r="B80" s="128" t="s">
        <v>1701</v>
      </c>
      <c r="C80" s="128" t="s">
        <v>492</v>
      </c>
      <c r="D80" s="128" t="s">
        <v>1724</v>
      </c>
      <c r="E80" s="128" t="s">
        <v>1699</v>
      </c>
      <c r="F80" s="128" t="s">
        <v>1278</v>
      </c>
      <c r="G80" s="128" t="s">
        <v>1279</v>
      </c>
      <c r="H80" s="128" t="s">
        <v>3300</v>
      </c>
      <c r="I80" s="128" t="s">
        <v>1771</v>
      </c>
      <c r="J80" s="128" t="s">
        <v>5082</v>
      </c>
      <c r="K80" s="128" t="s">
        <v>6929</v>
      </c>
      <c r="L80" s="128" t="s">
        <v>4637</v>
      </c>
      <c r="M80" s="128" t="s">
        <v>6856</v>
      </c>
      <c r="N80" s="129" t="s">
        <v>7819</v>
      </c>
      <c r="O80" s="471" t="s">
        <v>8230</v>
      </c>
      <c r="P80" s="443">
        <v>4.500732421875</v>
      </c>
      <c r="Q80" s="470" t="str">
        <f>VLOOKUP($O80,'스토리지_LUN(TO-BE)'!$B$2:$G$347,4,FALSE)</f>
        <v>00:4b</v>
      </c>
      <c r="R80" s="103"/>
      <c r="S80" s="110"/>
      <c r="T80" s="103"/>
      <c r="U80" s="103"/>
      <c r="V80" s="110" t="str">
        <f>VLOOKUP($N80,OS_Disk!$A$2:$F$573,2,FALSE)</f>
        <v>pkbtsapr1</v>
      </c>
      <c r="W80" s="110" t="str">
        <f>VLOOKUP($N80,OS_Disk!$A$2:$F$573,3,FALSE)</f>
        <v>hitachi_vsp0_004b</v>
      </c>
      <c r="X80" s="133"/>
      <c r="Y80" s="110" t="str">
        <f>VLOOKUP($N80,OS_Disk!$A$2:$F$573,4,FALSE)</f>
        <v>sdj</v>
      </c>
      <c r="Z80" s="196">
        <f>VLOOKUP($N80,OS_Disk!$A$2:$F$573,6,FALSE)</f>
        <v>110.0006103515625</v>
      </c>
      <c r="AA80" s="110" t="str">
        <f>VLOOKUP($O80,Veritas_LUN!$D$3:$J$487,2,FALSE)</f>
        <v>pkbtsapr1/pkbtsapr2/pkbtsapr3</v>
      </c>
      <c r="AB80" s="110" t="str">
        <f>VLOOKUP($O80,Veritas_LUN!$D$3:$J$487,3,FALSE)</f>
        <v>vg_tscfs03</v>
      </c>
      <c r="AC80" s="110">
        <f>VLOOKUP($O80,Veritas_LUN!$D$3:$J$487,4,FALSE)</f>
        <v>1</v>
      </c>
      <c r="AD80" s="110">
        <f>VLOOKUP($O80,Veritas_LUN!$D$3:$J$487,5,FALSE)</f>
        <v>110</v>
      </c>
      <c r="AE80" s="110" t="str">
        <f>VLOOKUP($O80,Veritas_LUN!$D$3:$J$487,7,FALSE)</f>
        <v>vg_tscfs03</v>
      </c>
      <c r="AF80" s="110" t="str">
        <f>VLOOKUP($O80,Veritas_LUN!$D$3:$K$487,8,FALSE)</f>
        <v>00:4b</v>
      </c>
      <c r="AG80" s="194" t="s">
        <v>7454</v>
      </c>
      <c r="AH80" s="279" t="str">
        <f>VLOOKUP(AG80,'스토리지_LUN(AS-IS)'!$B$4:$G$541,4,FALSE)</f>
        <v>vg_tscfs03</v>
      </c>
      <c r="AI80" s="110">
        <f>VLOOKUP(AG80,'스토리지_LUN(AS-IS)'!$B$4:$G$541,6,FALSE)</f>
        <v>110</v>
      </c>
      <c r="AJ80" s="110" t="str">
        <f>VLOOKUP($AG80,'스토리지_LUN(TO-BE)'!$B$2:$G$347,4,FALSE)</f>
        <v>00:4b</v>
      </c>
      <c r="AK80" s="103"/>
      <c r="AL80" s="103"/>
      <c r="AM80" s="1" t="str">
        <f t="shared" si="2"/>
        <v>NB-DR-RDMP-0FAD-PKBTSAPR</v>
      </c>
      <c r="AN80" s="475" t="e">
        <f>VLOOKUP(SUBSTITUTE(Q80,":",""),'naa정보-입력'!B78:C423,2,FALSE)</f>
        <v>#N/A</v>
      </c>
      <c r="AO80" s="1" t="e">
        <f t="shared" si="3"/>
        <v>#N/A</v>
      </c>
      <c r="AP80" s="1" t="s">
        <v>10421</v>
      </c>
    </row>
    <row r="81" spans="1:42" s="1" customFormat="1">
      <c r="A81" s="128" t="s">
        <v>1223</v>
      </c>
      <c r="B81" s="128" t="s">
        <v>1701</v>
      </c>
      <c r="C81" s="128" t="s">
        <v>492</v>
      </c>
      <c r="D81" s="128" t="s">
        <v>1724</v>
      </c>
      <c r="E81" s="128" t="s">
        <v>1737</v>
      </c>
      <c r="F81" s="128" t="s">
        <v>1278</v>
      </c>
      <c r="G81" s="128" t="s">
        <v>1279</v>
      </c>
      <c r="H81" s="128" t="s">
        <v>3301</v>
      </c>
      <c r="I81" s="128" t="s">
        <v>1772</v>
      </c>
      <c r="J81" s="128" t="s">
        <v>4997</v>
      </c>
      <c r="K81" s="128" t="s">
        <v>6930</v>
      </c>
      <c r="L81" s="128" t="s">
        <v>4639</v>
      </c>
      <c r="M81" s="128" t="s">
        <v>6856</v>
      </c>
      <c r="N81" s="129" t="s">
        <v>7820</v>
      </c>
      <c r="O81" s="471" t="s">
        <v>8231</v>
      </c>
      <c r="P81" s="443">
        <v>7.0001220703125</v>
      </c>
      <c r="Q81" s="470" t="str">
        <f>VLOOKUP($O81,'스토리지_LUN(TO-BE)'!$B$2:$G$347,4,FALSE)</f>
        <v>05:49</v>
      </c>
      <c r="R81" s="103"/>
      <c r="S81" s="110"/>
      <c r="T81" s="103"/>
      <c r="U81" s="103"/>
      <c r="V81" s="110" t="str">
        <f>VLOOKUP($N81,OS_Disk!$A$2:$F$573,2,FALSE)</f>
        <v>pkbtsapr1</v>
      </c>
      <c r="W81" s="110" t="str">
        <f>VLOOKUP($N81,OS_Disk!$A$2:$F$573,3,FALSE)</f>
        <v>hitachi_vsp0_1049</v>
      </c>
      <c r="X81" s="133"/>
      <c r="Y81" s="110" t="str">
        <f>VLOOKUP($N81,OS_Disk!$A$2:$F$573,4,FALSE)</f>
        <v>sdk</v>
      </c>
      <c r="Z81" s="196">
        <f>VLOOKUP($N81,OS_Disk!$A$2:$F$573,6,FALSE)</f>
        <v>6.500244140625</v>
      </c>
      <c r="AA81" s="110" t="str">
        <f>VLOOKUP($O81,Veritas_LUN!$D$3:$J$487,2,FALSE)</f>
        <v>pkbtsapr1/pkbtsapr2/pkbtsapr3</v>
      </c>
      <c r="AB81" s="110" t="str">
        <f>VLOOKUP($O81,Veritas_LUN!$D$3:$J$487,3,FALSE)</f>
        <v>vvr_vg_tscfs01</v>
      </c>
      <c r="AC81" s="110">
        <f>VLOOKUP($O81,Veritas_LUN!$D$3:$J$487,4,FALSE)</f>
        <v>1</v>
      </c>
      <c r="AD81" s="110">
        <f>VLOOKUP($O81,Veritas_LUN!$D$3:$J$487,5,FALSE)</f>
        <v>6.5</v>
      </c>
      <c r="AE81" s="110" t="str">
        <f>VLOOKUP($O81,Veritas_LUN!$D$3:$J$487,7,FALSE)</f>
        <v>VVR-vg_tscfs01</v>
      </c>
      <c r="AF81" s="110" t="str">
        <f>VLOOKUP($O81,Veritas_LUN!$D$3:$K$487,8,FALSE)</f>
        <v>10:49</v>
      </c>
      <c r="AG81" s="194" t="s">
        <v>7455</v>
      </c>
      <c r="AH81" s="279" t="str">
        <f>VLOOKUP(AG81,'스토리지_LUN(AS-IS)'!$B$4:$G$541,4,FALSE)</f>
        <v>VVR-vg_tscfs01</v>
      </c>
      <c r="AI81" s="110">
        <f>VLOOKUP(AG81,'스토리지_LUN(AS-IS)'!$B$4:$G$541,6,FALSE)</f>
        <v>6.5</v>
      </c>
      <c r="AJ81" s="110" t="str">
        <f>VLOOKUP($AG81,'스토리지_LUN(TO-BE)'!$B$2:$G$347,4,FALSE)</f>
        <v>05:49</v>
      </c>
      <c r="AK81" s="103"/>
      <c r="AL81" s="103"/>
      <c r="AM81" s="1" t="str">
        <f t="shared" si="2"/>
        <v>NB-DR-RDMP-0FAD-PKBTSAPR</v>
      </c>
      <c r="AN81" s="475" t="e">
        <f>VLOOKUP(SUBSTITUTE(Q81,":",""),'naa정보-입력'!B79:C424,2,FALSE)</f>
        <v>#N/A</v>
      </c>
      <c r="AO81" s="1" t="e">
        <f t="shared" si="3"/>
        <v>#N/A</v>
      </c>
      <c r="AP81" s="1" t="s">
        <v>10422</v>
      </c>
    </row>
    <row r="82" spans="1:42" s="1" customFormat="1">
      <c r="A82" s="128" t="s">
        <v>1223</v>
      </c>
      <c r="B82" s="128" t="s">
        <v>1701</v>
      </c>
      <c r="C82" s="128" t="s">
        <v>492</v>
      </c>
      <c r="D82" s="128" t="s">
        <v>1724</v>
      </c>
      <c r="E82" s="128" t="s">
        <v>1740</v>
      </c>
      <c r="F82" s="128" t="s">
        <v>1278</v>
      </c>
      <c r="G82" s="128" t="s">
        <v>1279</v>
      </c>
      <c r="H82" s="128" t="s">
        <v>3302</v>
      </c>
      <c r="I82" s="128" t="s">
        <v>1773</v>
      </c>
      <c r="J82" s="128" t="s">
        <v>5004</v>
      </c>
      <c r="K82" s="128" t="s">
        <v>6931</v>
      </c>
      <c r="L82" s="128" t="s">
        <v>4640</v>
      </c>
      <c r="M82" s="128" t="s">
        <v>6856</v>
      </c>
      <c r="N82" s="129" t="s">
        <v>7821</v>
      </c>
      <c r="O82" s="471" t="s">
        <v>8232</v>
      </c>
      <c r="P82" s="443">
        <v>11.0000610351563</v>
      </c>
      <c r="Q82" s="470" t="str">
        <f>VLOOKUP($O82,'스토리지_LUN(TO-BE)'!$B$2:$G$347,4,FALSE)</f>
        <v>05:4a</v>
      </c>
      <c r="R82" s="103"/>
      <c r="S82" s="110"/>
      <c r="T82" s="103"/>
      <c r="U82" s="103"/>
      <c r="V82" s="110" t="str">
        <f>VLOOKUP($N82,OS_Disk!$A$2:$F$573,2,FALSE)</f>
        <v>pkbtsapr1</v>
      </c>
      <c r="W82" s="110" t="str">
        <f>VLOOKUP($N82,OS_Disk!$A$2:$F$573,3,FALSE)</f>
        <v>hitachi_vsp0_104a</v>
      </c>
      <c r="X82" s="133"/>
      <c r="Y82" s="110" t="str">
        <f>VLOOKUP($N82,OS_Disk!$A$2:$F$573,4,FALSE)</f>
        <v>sdl</v>
      </c>
      <c r="Z82" s="196">
        <f>VLOOKUP($N82,OS_Disk!$A$2:$F$573,6,FALSE)</f>
        <v>11.00006103515625</v>
      </c>
      <c r="AA82" s="110" t="str">
        <f>VLOOKUP($O82,Veritas_LUN!$D$3:$J$487,2,FALSE)</f>
        <v>pkbtsapr1/pkbtsapr2/pkbtsapr3</v>
      </c>
      <c r="AB82" s="110" t="str">
        <f>VLOOKUP($O82,Veritas_LUN!$D$3:$J$487,3,FALSE)</f>
        <v>vvr_vg_tscfs02</v>
      </c>
      <c r="AC82" s="110">
        <f>VLOOKUP($O82,Veritas_LUN!$D$3:$J$487,4,FALSE)</f>
        <v>1</v>
      </c>
      <c r="AD82" s="110">
        <f>VLOOKUP($O82,Veritas_LUN!$D$3:$J$487,5,FALSE)</f>
        <v>11</v>
      </c>
      <c r="AE82" s="110" t="str">
        <f>VLOOKUP($O82,Veritas_LUN!$D$3:$J$487,7,FALSE)</f>
        <v>VVR-vg_tscfs02</v>
      </c>
      <c r="AF82" s="110" t="str">
        <f>VLOOKUP($O82,Veritas_LUN!$D$3:$K$487,8,FALSE)</f>
        <v>10:4a</v>
      </c>
      <c r="AG82" s="194" t="s">
        <v>7456</v>
      </c>
      <c r="AH82" s="279" t="str">
        <f>VLOOKUP(AG82,'스토리지_LUN(AS-IS)'!$B$4:$G$541,4,FALSE)</f>
        <v>VVR-vg_tscfs02</v>
      </c>
      <c r="AI82" s="110">
        <f>VLOOKUP(AG82,'스토리지_LUN(AS-IS)'!$B$4:$G$541,6,FALSE)</f>
        <v>11</v>
      </c>
      <c r="AJ82" s="110" t="str">
        <f>VLOOKUP($AG82,'스토리지_LUN(TO-BE)'!$B$2:$G$347,4,FALSE)</f>
        <v>05:4a</v>
      </c>
      <c r="AK82" s="103"/>
      <c r="AL82" s="103"/>
      <c r="AM82" s="1" t="str">
        <f t="shared" si="2"/>
        <v>NB-DR-RDMP-0FAD-PKBTSAPR</v>
      </c>
      <c r="AN82" s="475" t="e">
        <f>VLOOKUP(SUBSTITUTE(Q82,":",""),'naa정보-입력'!B80:C425,2,FALSE)</f>
        <v>#N/A</v>
      </c>
      <c r="AO82" s="1" t="e">
        <f t="shared" si="3"/>
        <v>#N/A</v>
      </c>
      <c r="AP82" s="1" t="s">
        <v>10423</v>
      </c>
    </row>
    <row r="83" spans="1:42" s="1" customFormat="1">
      <c r="A83" s="128" t="s">
        <v>1223</v>
      </c>
      <c r="B83" s="128" t="s">
        <v>1701</v>
      </c>
      <c r="C83" s="128" t="s">
        <v>492</v>
      </c>
      <c r="D83" s="128" t="s">
        <v>1724</v>
      </c>
      <c r="E83" s="128" t="s">
        <v>1743</v>
      </c>
      <c r="F83" s="128" t="s">
        <v>1278</v>
      </c>
      <c r="G83" s="128" t="s">
        <v>1279</v>
      </c>
      <c r="H83" s="128" t="s">
        <v>3303</v>
      </c>
      <c r="I83" s="128" t="s">
        <v>1774</v>
      </c>
      <c r="J83" s="128" t="s">
        <v>5011</v>
      </c>
      <c r="K83" s="128" t="s">
        <v>6932</v>
      </c>
      <c r="L83" s="128" t="s">
        <v>4636</v>
      </c>
      <c r="M83" s="128" t="s">
        <v>6856</v>
      </c>
      <c r="N83" s="129" t="s">
        <v>7822</v>
      </c>
      <c r="O83" s="471" t="s">
        <v>8233</v>
      </c>
      <c r="P83" s="443">
        <v>0.20050048828125</v>
      </c>
      <c r="Q83" s="470" t="str">
        <f>VLOOKUP($O83,'스토리지_LUN(TO-BE)'!$B$2:$G$347,4,FALSE)</f>
        <v>05:4b</v>
      </c>
      <c r="R83" s="103"/>
      <c r="S83" s="110"/>
      <c r="T83" s="103"/>
      <c r="U83" s="103"/>
      <c r="V83" s="110" t="str">
        <f>VLOOKUP($N83,OS_Disk!$A$2:$F$573,2,FALSE)</f>
        <v>pkbtsapr1</v>
      </c>
      <c r="W83" s="110" t="str">
        <f>VLOOKUP($N83,OS_Disk!$A$2:$F$573,3,FALSE)</f>
        <v>hitachi_vsp0_104b</v>
      </c>
      <c r="X83" s="133"/>
      <c r="Y83" s="110" t="str">
        <f>VLOOKUP($N83,OS_Disk!$A$2:$F$573,4,FALSE)</f>
        <v>sdm</v>
      </c>
      <c r="Z83" s="196">
        <f>VLOOKUP($N83,OS_Disk!$A$2:$F$573,6,FALSE)</f>
        <v>11.00006103515625</v>
      </c>
      <c r="AA83" s="110" t="str">
        <f>VLOOKUP($O83,Veritas_LUN!$D$3:$J$487,2,FALSE)</f>
        <v>pkbtsapr1/pkbtsapr2/pkbtsapr3</v>
      </c>
      <c r="AB83" s="110" t="str">
        <f>VLOOKUP($O83,Veritas_LUN!$D$3:$J$487,3,FALSE)</f>
        <v>vvr_vg_tscfs03</v>
      </c>
      <c r="AC83" s="110">
        <f>VLOOKUP($O83,Veritas_LUN!$D$3:$J$487,4,FALSE)</f>
        <v>1</v>
      </c>
      <c r="AD83" s="110">
        <f>VLOOKUP($O83,Veritas_LUN!$D$3:$J$487,5,FALSE)</f>
        <v>11</v>
      </c>
      <c r="AE83" s="110" t="str">
        <f>VLOOKUP($O83,Veritas_LUN!$D$3:$J$487,7,FALSE)</f>
        <v>VVR-vg_tscfs03</v>
      </c>
      <c r="AF83" s="110" t="str">
        <f>VLOOKUP($O83,Veritas_LUN!$D$3:$K$487,8,FALSE)</f>
        <v>10:4b</v>
      </c>
      <c r="AG83" s="194" t="s">
        <v>7457</v>
      </c>
      <c r="AH83" s="279" t="str">
        <f>VLOOKUP(AG83,'스토리지_LUN(AS-IS)'!$B$4:$G$541,4,FALSE)</f>
        <v>VVR-vg_tscfs03</v>
      </c>
      <c r="AI83" s="110">
        <f>VLOOKUP(AG83,'스토리지_LUN(AS-IS)'!$B$4:$G$541,6,FALSE)</f>
        <v>11</v>
      </c>
      <c r="AJ83" s="110" t="str">
        <f>VLOOKUP($AG83,'스토리지_LUN(TO-BE)'!$B$2:$G$347,4,FALSE)</f>
        <v>05:4b</v>
      </c>
      <c r="AK83" s="103"/>
      <c r="AL83" s="103"/>
      <c r="AM83" s="1" t="str">
        <f t="shared" si="2"/>
        <v>NB-DR-RDMP-0FAD-PKBTSAPR</v>
      </c>
      <c r="AN83" s="475" t="e">
        <f>VLOOKUP(SUBSTITUTE(Q83,":",""),'naa정보-입력'!B81:C426,2,FALSE)</f>
        <v>#N/A</v>
      </c>
      <c r="AO83" s="1" t="e">
        <f t="shared" si="3"/>
        <v>#N/A</v>
      </c>
      <c r="AP83" s="1" t="s">
        <v>10424</v>
      </c>
    </row>
    <row r="84" spans="1:42" s="1" customFormat="1">
      <c r="A84" s="128" t="s">
        <v>1223</v>
      </c>
      <c r="B84" s="128" t="s">
        <v>1701</v>
      </c>
      <c r="C84" s="128" t="s">
        <v>492</v>
      </c>
      <c r="D84" s="128" t="s">
        <v>1724</v>
      </c>
      <c r="E84" s="128" t="s">
        <v>1752</v>
      </c>
      <c r="F84" s="128" t="s">
        <v>1278</v>
      </c>
      <c r="G84" s="128" t="s">
        <v>1279</v>
      </c>
      <c r="H84" s="128" t="s">
        <v>3304</v>
      </c>
      <c r="I84" s="128" t="s">
        <v>1775</v>
      </c>
      <c r="J84" s="128" t="s">
        <v>5037</v>
      </c>
      <c r="K84" s="128" t="s">
        <v>6933</v>
      </c>
      <c r="L84" s="128" t="s">
        <v>2515</v>
      </c>
      <c r="M84" s="128" t="s">
        <v>6856</v>
      </c>
      <c r="N84" s="129" t="s">
        <v>7823</v>
      </c>
      <c r="O84" s="471" t="s">
        <v>8234</v>
      </c>
      <c r="P84" s="443">
        <v>0.20050048828125</v>
      </c>
      <c r="Q84" s="470" t="str">
        <f>VLOOKUP($O84,'스토리지_LUN(TO-BE)'!$B$2:$G$347,4,FALSE)</f>
        <v>0f:27</v>
      </c>
      <c r="R84" s="103"/>
      <c r="S84" s="110"/>
      <c r="T84" s="103"/>
      <c r="U84" s="103"/>
      <c r="V84" s="110" t="str">
        <f>VLOOKUP($N84,OS_Disk!$A$2:$F$573,2,FALSE)</f>
        <v>pkbtsapr1</v>
      </c>
      <c r="W84" s="110" t="str">
        <f>VLOOKUP($N84,OS_Disk!$A$2:$F$573,3,FALSE)</f>
        <v>hitachi_vsp0_0f27</v>
      </c>
      <c r="X84" s="133"/>
      <c r="Y84" s="110" t="str">
        <f>VLOOKUP($N84,OS_Disk!$A$2:$F$573,4,FALSE)</f>
        <v>sde</v>
      </c>
      <c r="Z84" s="196">
        <f>VLOOKUP($N84,OS_Disk!$A$2:$F$573,6,FALSE)</f>
        <v>0.20050048828125</v>
      </c>
      <c r="AA84" s="110" t="str">
        <f>VLOOKUP($O84,Veritas_LUN!$D$3:$J$487,2,FALSE)</f>
        <v>pkbtsapr1/pkbtsapr2/pkbtsapr3</v>
      </c>
      <c r="AB84" s="110" t="str">
        <f>VLOOKUP($O84,Veritas_LUN!$D$3:$J$487,3,FALSE)</f>
        <v>Lock Device</v>
      </c>
      <c r="AC84" s="110">
        <f>VLOOKUP($O84,Veritas_LUN!$D$3:$J$487,4,FALSE)</f>
        <v>1</v>
      </c>
      <c r="AD84" s="110">
        <f>VLOOKUP($O84,Veritas_LUN!$D$3:$J$487,5,FALSE)</f>
        <v>0.2</v>
      </c>
      <c r="AE84" s="110" t="str">
        <f>VLOOKUP($O84,Veritas_LUN!$D$3:$J$487,7,FALSE)</f>
        <v>Lock Device</v>
      </c>
      <c r="AF84" s="110" t="str">
        <f>VLOOKUP($O84,Veritas_LUN!$D$3:$K$487,8,FALSE)</f>
        <v>0f:27</v>
      </c>
      <c r="AG84" s="194" t="s">
        <v>7458</v>
      </c>
      <c r="AH84" s="279" t="str">
        <f>VLOOKUP(AG84,'스토리지_LUN(AS-IS)'!$B$4:$G$541,4,FALSE)</f>
        <v>Lock Device</v>
      </c>
      <c r="AI84" s="110">
        <f>VLOOKUP(AG84,'스토리지_LUN(AS-IS)'!$B$4:$G$541,6,FALSE)</f>
        <v>0.2</v>
      </c>
      <c r="AJ84" s="110" t="str">
        <f>VLOOKUP($AG84,'스토리지_LUN(TO-BE)'!$B$2:$G$347,4,FALSE)</f>
        <v>0f:27</v>
      </c>
      <c r="AK84" s="103"/>
      <c r="AL84" s="103"/>
      <c r="AM84" s="1" t="str">
        <f t="shared" si="2"/>
        <v>NB-DR-RDMP-0FAD-PKBTSAPR</v>
      </c>
      <c r="AN84" s="475" t="e">
        <f>VLOOKUP(SUBSTITUTE(Q84,":",""),'naa정보-입력'!B82:C427,2,FALSE)</f>
        <v>#N/A</v>
      </c>
      <c r="AO84" s="1" t="e">
        <f t="shared" si="3"/>
        <v>#N/A</v>
      </c>
      <c r="AP84" s="1" t="s">
        <v>10425</v>
      </c>
    </row>
    <row r="85" spans="1:42" s="1" customFormat="1">
      <c r="A85" s="128" t="s">
        <v>1223</v>
      </c>
      <c r="B85" s="128" t="s">
        <v>1701</v>
      </c>
      <c r="C85" s="128" t="s">
        <v>492</v>
      </c>
      <c r="D85" s="128" t="s">
        <v>1724</v>
      </c>
      <c r="E85" s="128" t="s">
        <v>1755</v>
      </c>
      <c r="F85" s="128" t="s">
        <v>1278</v>
      </c>
      <c r="G85" s="128" t="s">
        <v>1279</v>
      </c>
      <c r="H85" s="128" t="s">
        <v>3305</v>
      </c>
      <c r="I85" s="128" t="s">
        <v>1776</v>
      </c>
      <c r="J85" s="128" t="s">
        <v>4999</v>
      </c>
      <c r="K85" s="128" t="s">
        <v>6934</v>
      </c>
      <c r="L85" s="128" t="s">
        <v>4610</v>
      </c>
      <c r="M85" s="128" t="s">
        <v>6856</v>
      </c>
      <c r="N85" s="129" t="s">
        <v>7824</v>
      </c>
      <c r="O85" s="471" t="s">
        <v>8235</v>
      </c>
      <c r="P85" s="443">
        <v>0.20050048828125</v>
      </c>
      <c r="Q85" s="470" t="str">
        <f>VLOOKUP($O85,'스토리지_LUN(TO-BE)'!$B$2:$G$347,4,FALSE)</f>
        <v>0f:28</v>
      </c>
      <c r="R85" s="103"/>
      <c r="S85" s="110"/>
      <c r="T85" s="103"/>
      <c r="U85" s="103"/>
      <c r="V85" s="110" t="str">
        <f>VLOOKUP($N85,OS_Disk!$A$2:$F$573,2,FALSE)</f>
        <v>pkbtsapr1</v>
      </c>
      <c r="W85" s="110" t="str">
        <f>VLOOKUP($N85,OS_Disk!$A$2:$F$573,3,FALSE)</f>
        <v>hitachi_vsp0_0f28</v>
      </c>
      <c r="X85" s="133"/>
      <c r="Y85" s="110" t="str">
        <f>VLOOKUP($N85,OS_Disk!$A$2:$F$573,4,FALSE)</f>
        <v>sdf</v>
      </c>
      <c r="Z85" s="196">
        <f>VLOOKUP($N85,OS_Disk!$A$2:$F$573,6,FALSE)</f>
        <v>0.20050048828125</v>
      </c>
      <c r="AA85" s="110" t="str">
        <f>VLOOKUP($O85,Veritas_LUN!$D$3:$J$487,2,FALSE)</f>
        <v>pkbtsapr1/pkbtsapr2/pkbtsapr3</v>
      </c>
      <c r="AB85" s="110" t="str">
        <f>VLOOKUP($O85,Veritas_LUN!$D$3:$J$487,3,FALSE)</f>
        <v>Lock Device</v>
      </c>
      <c r="AC85" s="110">
        <f>VLOOKUP($O85,Veritas_LUN!$D$3:$J$487,4,FALSE)</f>
        <v>1</v>
      </c>
      <c r="AD85" s="110">
        <f>VLOOKUP($O85,Veritas_LUN!$D$3:$J$487,5,FALSE)</f>
        <v>0.2</v>
      </c>
      <c r="AE85" s="110" t="str">
        <f>VLOOKUP($O85,Veritas_LUN!$D$3:$J$487,7,FALSE)</f>
        <v>Lock Device</v>
      </c>
      <c r="AF85" s="110" t="str">
        <f>VLOOKUP($O85,Veritas_LUN!$D$3:$K$487,8,FALSE)</f>
        <v>0f:28</v>
      </c>
      <c r="AG85" s="194" t="s">
        <v>7459</v>
      </c>
      <c r="AH85" s="279" t="str">
        <f>VLOOKUP(AG85,'스토리지_LUN(AS-IS)'!$B$4:$G$541,4,FALSE)</f>
        <v>Lock Device</v>
      </c>
      <c r="AI85" s="110">
        <f>VLOOKUP(AG85,'스토리지_LUN(AS-IS)'!$B$4:$G$541,6,FALSE)</f>
        <v>0.2</v>
      </c>
      <c r="AJ85" s="110" t="str">
        <f>VLOOKUP($AG85,'스토리지_LUN(TO-BE)'!$B$2:$G$347,4,FALSE)</f>
        <v>0f:28</v>
      </c>
      <c r="AK85" s="103"/>
      <c r="AL85" s="103"/>
      <c r="AM85" s="1" t="str">
        <f t="shared" si="2"/>
        <v>NB-DR-RDMP-0FAD-PKBTSAPR</v>
      </c>
      <c r="AN85" s="475" t="e">
        <f>VLOOKUP(SUBSTITUTE(Q85,":",""),'naa정보-입력'!B83:C428,2,FALSE)</f>
        <v>#N/A</v>
      </c>
      <c r="AO85" s="1" t="e">
        <f t="shared" si="3"/>
        <v>#N/A</v>
      </c>
      <c r="AP85" s="1" t="s">
        <v>10426</v>
      </c>
    </row>
    <row r="86" spans="1:42" s="1" customFormat="1">
      <c r="A86" s="128" t="s">
        <v>1223</v>
      </c>
      <c r="B86" s="128" t="s">
        <v>1701</v>
      </c>
      <c r="C86" s="128" t="s">
        <v>492</v>
      </c>
      <c r="D86" s="128" t="s">
        <v>1724</v>
      </c>
      <c r="E86" s="128" t="s">
        <v>1758</v>
      </c>
      <c r="F86" s="128" t="s">
        <v>1278</v>
      </c>
      <c r="G86" s="128" t="s">
        <v>1279</v>
      </c>
      <c r="H86" s="128" t="s">
        <v>3306</v>
      </c>
      <c r="I86" s="128" t="s">
        <v>1777</v>
      </c>
      <c r="J86" s="128" t="s">
        <v>5009</v>
      </c>
      <c r="K86" s="128" t="s">
        <v>6935</v>
      </c>
      <c r="L86" s="128" t="s">
        <v>4605</v>
      </c>
      <c r="M86" s="128" t="s">
        <v>6856</v>
      </c>
      <c r="N86" s="129" t="s">
        <v>7825</v>
      </c>
      <c r="O86" s="471" t="s">
        <v>8236</v>
      </c>
      <c r="P86" s="443">
        <v>40</v>
      </c>
      <c r="Q86" s="470" t="str">
        <f>VLOOKUP($O86,'스토리지_LUN(TO-BE)'!$B$2:$G$347,4,FALSE)</f>
        <v>0f:29</v>
      </c>
      <c r="R86" s="103"/>
      <c r="S86" s="110"/>
      <c r="T86" s="103"/>
      <c r="U86" s="103"/>
      <c r="V86" s="110" t="str">
        <f>VLOOKUP($N86,OS_Disk!$A$2:$F$573,2,FALSE)</f>
        <v>pkbtsapr1</v>
      </c>
      <c r="W86" s="110" t="str">
        <f>VLOOKUP($N86,OS_Disk!$A$2:$F$573,3,FALSE)</f>
        <v>hitachi_vsp0_0f29</v>
      </c>
      <c r="X86" s="133"/>
      <c r="Y86" s="110" t="str">
        <f>VLOOKUP($N86,OS_Disk!$A$2:$F$573,4,FALSE)</f>
        <v>sdg</v>
      </c>
      <c r="Z86" s="196">
        <f>VLOOKUP($N86,OS_Disk!$A$2:$F$573,6,FALSE)</f>
        <v>0.20050048828125</v>
      </c>
      <c r="AA86" s="110" t="str">
        <f>VLOOKUP($O86,Veritas_LUN!$D$3:$J$487,2,FALSE)</f>
        <v>pkbtsapr1/pkbtsapr2/pkbtsapr3</v>
      </c>
      <c r="AB86" s="110" t="str">
        <f>VLOOKUP($O86,Veritas_LUN!$D$3:$J$487,3,FALSE)</f>
        <v>Lock Device</v>
      </c>
      <c r="AC86" s="110">
        <f>VLOOKUP($O86,Veritas_LUN!$D$3:$J$487,4,FALSE)</f>
        <v>1</v>
      </c>
      <c r="AD86" s="110">
        <f>VLOOKUP($O86,Veritas_LUN!$D$3:$J$487,5,FALSE)</f>
        <v>0.2</v>
      </c>
      <c r="AE86" s="110" t="str">
        <f>VLOOKUP($O86,Veritas_LUN!$D$3:$J$487,7,FALSE)</f>
        <v>Lock Device</v>
      </c>
      <c r="AF86" s="110" t="str">
        <f>VLOOKUP($O86,Veritas_LUN!$D$3:$K$487,8,FALSE)</f>
        <v>0f:29</v>
      </c>
      <c r="AG86" s="194" t="s">
        <v>7460</v>
      </c>
      <c r="AH86" s="279" t="str">
        <f>VLOOKUP(AG86,'스토리지_LUN(AS-IS)'!$B$4:$G$541,4,FALSE)</f>
        <v>Lock Device</v>
      </c>
      <c r="AI86" s="110">
        <f>VLOOKUP(AG86,'스토리지_LUN(AS-IS)'!$B$4:$G$541,6,FALSE)</f>
        <v>0.2</v>
      </c>
      <c r="AJ86" s="110" t="str">
        <f>VLOOKUP($AG86,'스토리지_LUN(TO-BE)'!$B$2:$G$347,4,FALSE)</f>
        <v>0f:29</v>
      </c>
      <c r="AK86" s="103"/>
      <c r="AL86" s="103"/>
      <c r="AM86" s="1" t="str">
        <f t="shared" si="2"/>
        <v>NB-DR-RDMP-0FAD-PKBTSAPR</v>
      </c>
      <c r="AN86" s="475" t="e">
        <f>VLOOKUP(SUBSTITUTE(Q86,":",""),'naa정보-입력'!B84:C429,2,FALSE)</f>
        <v>#N/A</v>
      </c>
      <c r="AO86" s="1" t="e">
        <f t="shared" si="3"/>
        <v>#N/A</v>
      </c>
      <c r="AP86" s="1" t="s">
        <v>10427</v>
      </c>
    </row>
    <row r="87" spans="1:42" s="1" customFormat="1">
      <c r="A87" s="128" t="s">
        <v>1224</v>
      </c>
      <c r="B87" s="128" t="s">
        <v>1701</v>
      </c>
      <c r="C87" s="128" t="s">
        <v>494</v>
      </c>
      <c r="D87" s="128" t="s">
        <v>1724</v>
      </c>
      <c r="E87" s="128" t="s">
        <v>1688</v>
      </c>
      <c r="F87" s="128" t="s">
        <v>1250</v>
      </c>
      <c r="G87" s="128" t="s">
        <v>1251</v>
      </c>
      <c r="H87" s="128" t="s">
        <v>3351</v>
      </c>
      <c r="I87" s="128" t="s">
        <v>1822</v>
      </c>
      <c r="J87" s="128" t="s">
        <v>5050</v>
      </c>
      <c r="K87" s="128" t="s">
        <v>6936</v>
      </c>
      <c r="L87" s="128" t="s">
        <v>2472</v>
      </c>
      <c r="M87" s="128" t="s">
        <v>6856</v>
      </c>
      <c r="N87" s="129" t="s">
        <v>7857</v>
      </c>
      <c r="O87" s="471" t="s">
        <v>8271</v>
      </c>
      <c r="P87" s="443">
        <v>12.5006103515625</v>
      </c>
      <c r="Q87" s="470" t="str">
        <f>VLOOKUP($O87,'스토리지_LUN(TO-BE)'!$B$2:$G$347,4,FALSE)</f>
        <v>00:3b</v>
      </c>
      <c r="R87" s="103"/>
      <c r="S87" s="110"/>
      <c r="T87" s="103"/>
      <c r="U87" s="103"/>
      <c r="V87" s="110" t="str">
        <f>VLOOKUP($N87,OS_Disk!$A$2:$F$573,2,FALSE)</f>
        <v>pkbchapr3</v>
      </c>
      <c r="W87" s="110" t="str">
        <f>VLOOKUP($N87,OS_Disk!$A$2:$F$573,3,FALSE)</f>
        <v>hitachi_vsp0_003b</v>
      </c>
      <c r="X87" s="133"/>
      <c r="Y87" s="110" t="str">
        <f>VLOOKUP($N87,OS_Disk!$A$2:$F$573,4,FALSE)</f>
        <v>sdb</v>
      </c>
      <c r="Z87" s="196">
        <f>VLOOKUP($N87,OS_Disk!$A$2:$F$573,6,FALSE)</f>
        <v>125.0006103515625</v>
      </c>
      <c r="AA87" s="110" t="str">
        <f>VLOOKUP($O87,Veritas_LUN!$D$3:$J$487,2,FALSE)</f>
        <v>pkbchapr3</v>
      </c>
      <c r="AB87" s="110" t="str">
        <f>VLOOKUP($O87,Veritas_LUN!$D$3:$J$487,3,FALSE)</f>
        <v>vg_ch3fs01</v>
      </c>
      <c r="AC87" s="110">
        <f>VLOOKUP($O87,Veritas_LUN!$D$3:$J$487,4,FALSE)</f>
        <v>1</v>
      </c>
      <c r="AD87" s="110">
        <f>VLOOKUP($O87,Veritas_LUN!$D$3:$J$487,5,FALSE)</f>
        <v>125</v>
      </c>
      <c r="AE87" s="110" t="str">
        <f>VLOOKUP($O87,Veritas_LUN!$D$3:$J$487,7,FALSE)</f>
        <v>vg_ch3fs01</v>
      </c>
      <c r="AF87" s="110" t="str">
        <f>VLOOKUP($O87,Veritas_LUN!$D$3:$K$487,8,FALSE)</f>
        <v>00:3b</v>
      </c>
      <c r="AG87" s="194" t="s">
        <v>7492</v>
      </c>
      <c r="AH87" s="279" t="str">
        <f>VLOOKUP(AG87,'스토리지_LUN(AS-IS)'!$B$4:$G$541,4,FALSE)</f>
        <v>vg_ch3fs01</v>
      </c>
      <c r="AI87" s="110">
        <f>VLOOKUP(AG87,'스토리지_LUN(AS-IS)'!$B$4:$G$541,6,FALSE)</f>
        <v>125</v>
      </c>
      <c r="AJ87" s="110" t="str">
        <f>VLOOKUP($AG87,'스토리지_LUN(TO-BE)'!$B$2:$G$347,4,FALSE)</f>
        <v>00:3b</v>
      </c>
      <c r="AK87" s="103"/>
      <c r="AL87" s="103"/>
      <c r="AM87" s="1" t="str">
        <f t="shared" si="2"/>
        <v>NB-DR-RDMP-0FAA-PKBCHAPR</v>
      </c>
      <c r="AN87" s="475" t="e">
        <f>VLOOKUP(SUBSTITUTE(Q87,":",""),'naa정보-입력'!B85:C430,2,FALSE)</f>
        <v>#N/A</v>
      </c>
      <c r="AO87" s="1" t="e">
        <f t="shared" si="3"/>
        <v>#N/A</v>
      </c>
      <c r="AP87" s="1" t="s">
        <v>10459</v>
      </c>
    </row>
    <row r="88" spans="1:42" s="1" customFormat="1">
      <c r="A88" s="128" t="s">
        <v>1224</v>
      </c>
      <c r="B88" s="128" t="s">
        <v>1701</v>
      </c>
      <c r="C88" s="128" t="s">
        <v>494</v>
      </c>
      <c r="D88" s="128" t="s">
        <v>1724</v>
      </c>
      <c r="E88" s="128" t="s">
        <v>1704</v>
      </c>
      <c r="F88" s="128" t="s">
        <v>1250</v>
      </c>
      <c r="G88" s="128" t="s">
        <v>1251</v>
      </c>
      <c r="H88" s="128" t="s">
        <v>3352</v>
      </c>
      <c r="I88" s="128" t="s">
        <v>1823</v>
      </c>
      <c r="J88" s="128" t="s">
        <v>5069</v>
      </c>
      <c r="K88" s="128" t="s">
        <v>6937</v>
      </c>
      <c r="L88" s="128" t="s">
        <v>2473</v>
      </c>
      <c r="M88" s="128" t="s">
        <v>6856</v>
      </c>
      <c r="N88" s="129" t="s">
        <v>7858</v>
      </c>
      <c r="O88" s="471" t="s">
        <v>8272</v>
      </c>
      <c r="P88" s="443">
        <v>50</v>
      </c>
      <c r="Q88" s="470" t="str">
        <f>VLOOKUP($O88,'스토리지_LUN(TO-BE)'!$B$2:$G$347,4,FALSE)</f>
        <v>05:3b</v>
      </c>
      <c r="R88" s="103"/>
      <c r="S88" s="110"/>
      <c r="T88" s="103"/>
      <c r="U88" s="103"/>
      <c r="V88" s="110" t="str">
        <f>VLOOKUP($N88,OS_Disk!$A$2:$F$573,2,FALSE)</f>
        <v>pkbchapr3</v>
      </c>
      <c r="W88" s="110" t="str">
        <f>VLOOKUP($N88,OS_Disk!$A$2:$F$573,3,FALSE)</f>
        <v>hitachi_vsp0_103b</v>
      </c>
      <c r="X88" s="133"/>
      <c r="Y88" s="110" t="str">
        <f>VLOOKUP($N88,OS_Disk!$A$2:$F$573,4,FALSE)</f>
        <v>sdc</v>
      </c>
      <c r="Z88" s="196">
        <f>VLOOKUP($N88,OS_Disk!$A$2:$F$573,6,FALSE)</f>
        <v>12.5006103515625</v>
      </c>
      <c r="AA88" s="110" t="str">
        <f>VLOOKUP($O88,Veritas_LUN!$D$3:$J$487,2,FALSE)</f>
        <v>pkbchapr3</v>
      </c>
      <c r="AB88" s="110" t="str">
        <f>VLOOKUP($O88,Veritas_LUN!$D$3:$J$487,3,FALSE)</f>
        <v>vvr_vg_ch3fs01</v>
      </c>
      <c r="AC88" s="110">
        <f>VLOOKUP($O88,Veritas_LUN!$D$3:$J$487,4,FALSE)</f>
        <v>1</v>
      </c>
      <c r="AD88" s="110">
        <f>VLOOKUP($O88,Veritas_LUN!$D$3:$J$487,5,FALSE)</f>
        <v>12.5</v>
      </c>
      <c r="AE88" s="110" t="str">
        <f>VLOOKUP($O88,Veritas_LUN!$D$3:$J$487,7,FALSE)</f>
        <v>VVR-vg_ch3fs01</v>
      </c>
      <c r="AF88" s="110" t="str">
        <f>VLOOKUP($O88,Veritas_LUN!$D$3:$K$487,8,FALSE)</f>
        <v>10:3b</v>
      </c>
      <c r="AG88" s="194" t="s">
        <v>7493</v>
      </c>
      <c r="AH88" s="279" t="str">
        <f>VLOOKUP(AG88,'스토리지_LUN(AS-IS)'!$B$4:$G$541,4,FALSE)</f>
        <v>VVR-vg_ch3fs01</v>
      </c>
      <c r="AI88" s="110">
        <f>VLOOKUP(AG88,'스토리지_LUN(AS-IS)'!$B$4:$G$541,6,FALSE)</f>
        <v>12.5</v>
      </c>
      <c r="AJ88" s="110" t="str">
        <f>VLOOKUP($AG88,'스토리지_LUN(TO-BE)'!$B$2:$G$347,4,FALSE)</f>
        <v>05:3b</v>
      </c>
      <c r="AK88" s="103"/>
      <c r="AL88" s="103"/>
      <c r="AM88" s="1" t="str">
        <f t="shared" si="2"/>
        <v>NB-DR-RDMP-0FAA-PKBCHAPR</v>
      </c>
      <c r="AN88" s="475" t="e">
        <f>VLOOKUP(SUBSTITUTE(Q88,":",""),'naa정보-입력'!B86:C431,2,FALSE)</f>
        <v>#N/A</v>
      </c>
      <c r="AO88" s="1" t="e">
        <f t="shared" si="3"/>
        <v>#N/A</v>
      </c>
      <c r="AP88" s="1" t="s">
        <v>10460</v>
      </c>
    </row>
    <row r="89" spans="1:42" s="1" customFormat="1">
      <c r="A89" s="128" t="s">
        <v>1224</v>
      </c>
      <c r="B89" s="128" t="s">
        <v>1701</v>
      </c>
      <c r="C89" s="128" t="s">
        <v>494</v>
      </c>
      <c r="D89" s="128" t="s">
        <v>1724</v>
      </c>
      <c r="E89" s="128" t="s">
        <v>1693</v>
      </c>
      <c r="F89" s="128" t="s">
        <v>1250</v>
      </c>
      <c r="G89" s="128" t="s">
        <v>1251</v>
      </c>
      <c r="H89" s="128" t="s">
        <v>3333</v>
      </c>
      <c r="I89" s="128" t="s">
        <v>1804</v>
      </c>
      <c r="J89" s="128" t="s">
        <v>5047</v>
      </c>
      <c r="K89" s="128" t="s">
        <v>6938</v>
      </c>
      <c r="L89" s="128" t="s">
        <v>2464</v>
      </c>
      <c r="M89" s="128" t="s">
        <v>6856</v>
      </c>
      <c r="N89" s="129" t="s">
        <v>7848</v>
      </c>
      <c r="O89" s="471" t="s">
        <v>8259</v>
      </c>
      <c r="P89" s="443">
        <v>8.00079345703125</v>
      </c>
      <c r="Q89" s="470" t="str">
        <f>VLOOKUP($O89,'스토리지_LUN(TO-BE)'!$B$2:$G$347,4,FALSE)</f>
        <v>00:3c</v>
      </c>
      <c r="R89" s="103"/>
      <c r="S89" s="110"/>
      <c r="T89" s="103"/>
      <c r="U89" s="103"/>
      <c r="V89" s="110" t="str">
        <f>VLOOKUP($N89,OS_Disk!$A$2:$F$573,2,FALSE)</f>
        <v>pkbchapr1</v>
      </c>
      <c r="W89" s="110" t="str">
        <f>VLOOKUP($N89,OS_Disk!$A$2:$F$573,3,FALSE)</f>
        <v>hitachi_vsp0_003c</v>
      </c>
      <c r="X89" s="133"/>
      <c r="Y89" s="110" t="str">
        <f>VLOOKUP($N89,OS_Disk!$A$2:$F$573,4,FALSE)</f>
        <v>sdh</v>
      </c>
      <c r="Z89" s="196">
        <f>VLOOKUP($N89,OS_Disk!$A$2:$F$573,6,FALSE)</f>
        <v>80.0006103515625</v>
      </c>
      <c r="AA89" s="110" t="str">
        <f>VLOOKUP($O89,Veritas_LUN!$D$3:$J$487,2,FALSE)</f>
        <v>pkbchapr1/pkbchapr2/pkbchapr3</v>
      </c>
      <c r="AB89" s="110" t="str">
        <f>VLOOKUP($O89,Veritas_LUN!$D$3:$J$487,3,FALSE)</f>
        <v>vg_chcfs01</v>
      </c>
      <c r="AC89" s="110">
        <f>VLOOKUP($O89,Veritas_LUN!$D$3:$J$487,4,FALSE)</f>
        <v>1</v>
      </c>
      <c r="AD89" s="110">
        <f>VLOOKUP($O89,Veritas_LUN!$D$3:$J$487,5,FALSE)</f>
        <v>80</v>
      </c>
      <c r="AE89" s="110" t="str">
        <f>VLOOKUP($O89,Veritas_LUN!$D$3:$J$487,7,FALSE)</f>
        <v>vg_chcfs01</v>
      </c>
      <c r="AF89" s="110" t="str">
        <f>VLOOKUP($O89,Veritas_LUN!$D$3:$K$487,8,FALSE)</f>
        <v>00:3c</v>
      </c>
      <c r="AG89" s="194" t="s">
        <v>7483</v>
      </c>
      <c r="AH89" s="279" t="str">
        <f>VLOOKUP(AG89,'스토리지_LUN(AS-IS)'!$B$4:$G$541,4,FALSE)</f>
        <v>vg_chcfs01</v>
      </c>
      <c r="AI89" s="110">
        <f>VLOOKUP(AG89,'스토리지_LUN(AS-IS)'!$B$4:$G$541,6,FALSE)</f>
        <v>80</v>
      </c>
      <c r="AJ89" s="110" t="str">
        <f>VLOOKUP($AG89,'스토리지_LUN(TO-BE)'!$B$2:$G$347,4,FALSE)</f>
        <v>00:3c</v>
      </c>
      <c r="AK89" s="103"/>
      <c r="AL89" s="103"/>
      <c r="AM89" s="1" t="str">
        <f t="shared" si="2"/>
        <v>NB-DR-RDMP-0FAA-PKBCHAPR</v>
      </c>
      <c r="AN89" s="475" t="e">
        <f>VLOOKUP(SUBSTITUTE(Q89,":",""),'naa정보-입력'!B87:C432,2,FALSE)</f>
        <v>#N/A</v>
      </c>
      <c r="AO89" s="1" t="e">
        <f t="shared" si="3"/>
        <v>#N/A</v>
      </c>
      <c r="AP89" s="1" t="s">
        <v>10450</v>
      </c>
    </row>
    <row r="90" spans="1:42" s="1" customFormat="1">
      <c r="A90" s="128" t="s">
        <v>1224</v>
      </c>
      <c r="B90" s="128" t="s">
        <v>1701</v>
      </c>
      <c r="C90" s="128" t="s">
        <v>494</v>
      </c>
      <c r="D90" s="128" t="s">
        <v>1724</v>
      </c>
      <c r="E90" s="128" t="s">
        <v>1737</v>
      </c>
      <c r="F90" s="128" t="s">
        <v>1250</v>
      </c>
      <c r="G90" s="128" t="s">
        <v>1251</v>
      </c>
      <c r="H90" s="128" t="s">
        <v>3334</v>
      </c>
      <c r="I90" s="128" t="s">
        <v>1805</v>
      </c>
      <c r="J90" s="128" t="s">
        <v>5056</v>
      </c>
      <c r="K90" s="128" t="s">
        <v>6939</v>
      </c>
      <c r="L90" s="128" t="s">
        <v>2471</v>
      </c>
      <c r="M90" s="128" t="s">
        <v>6856</v>
      </c>
      <c r="N90" s="129" t="s">
        <v>7849</v>
      </c>
      <c r="O90" s="471" t="s">
        <v>8260</v>
      </c>
      <c r="P90" s="443">
        <v>0.20050048828125</v>
      </c>
      <c r="Q90" s="470" t="str">
        <f>VLOOKUP($O90,'스토리지_LUN(TO-BE)'!$B$2:$G$347,4,FALSE)</f>
        <v>05:3c</v>
      </c>
      <c r="R90" s="103"/>
      <c r="S90" s="110"/>
      <c r="T90" s="103"/>
      <c r="U90" s="103"/>
      <c r="V90" s="110" t="str">
        <f>VLOOKUP($N90,OS_Disk!$A$2:$F$573,2,FALSE)</f>
        <v>pkbchapr1</v>
      </c>
      <c r="W90" s="110" t="str">
        <f>VLOOKUP($N90,OS_Disk!$A$2:$F$573,3,FALSE)</f>
        <v>hitachi_vsp0_103c</v>
      </c>
      <c r="X90" s="133"/>
      <c r="Y90" s="110" t="str">
        <f>VLOOKUP($N90,OS_Disk!$A$2:$F$573,4,FALSE)</f>
        <v>sdi</v>
      </c>
      <c r="Z90" s="196">
        <f>VLOOKUP($N90,OS_Disk!$A$2:$F$573,6,FALSE)</f>
        <v>8.00079345703125</v>
      </c>
      <c r="AA90" s="110" t="str">
        <f>VLOOKUP($O90,Veritas_LUN!$D$3:$J$487,2,FALSE)</f>
        <v>pkbchapr1/pkbchapr2/pkbchapr3</v>
      </c>
      <c r="AB90" s="110" t="str">
        <f>VLOOKUP($O90,Veritas_LUN!$D$3:$J$487,3,FALSE)</f>
        <v>vvr_vg_chcfs01</v>
      </c>
      <c r="AC90" s="110">
        <f>VLOOKUP($O90,Veritas_LUN!$D$3:$J$487,4,FALSE)</f>
        <v>1</v>
      </c>
      <c r="AD90" s="110">
        <f>VLOOKUP($O90,Veritas_LUN!$D$3:$J$487,5,FALSE)</f>
        <v>8</v>
      </c>
      <c r="AE90" s="110" t="str">
        <f>VLOOKUP($O90,Veritas_LUN!$D$3:$J$487,7,FALSE)</f>
        <v>VVR-vg_chcfs01</v>
      </c>
      <c r="AF90" s="110" t="str">
        <f>VLOOKUP($O90,Veritas_LUN!$D$3:$K$487,8,FALSE)</f>
        <v>10:3c</v>
      </c>
      <c r="AG90" s="194" t="s">
        <v>7484</v>
      </c>
      <c r="AH90" s="279" t="str">
        <f>VLOOKUP(AG90,'스토리지_LUN(AS-IS)'!$B$4:$G$541,4,FALSE)</f>
        <v>VVR-vg_chcfs01</v>
      </c>
      <c r="AI90" s="110">
        <f>VLOOKUP(AG90,'스토리지_LUN(AS-IS)'!$B$4:$G$541,6,FALSE)</f>
        <v>8</v>
      </c>
      <c r="AJ90" s="110" t="str">
        <f>VLOOKUP($AG90,'스토리지_LUN(TO-BE)'!$B$2:$G$347,4,FALSE)</f>
        <v>05:3c</v>
      </c>
      <c r="AK90" s="103"/>
      <c r="AL90" s="103"/>
      <c r="AM90" s="1" t="str">
        <f t="shared" si="2"/>
        <v>NB-DR-RDMP-0FAA-PKBCHAPR</v>
      </c>
      <c r="AN90" s="475" t="e">
        <f>VLOOKUP(SUBSTITUTE(Q90,":",""),'naa정보-입력'!B88:C433,2,FALSE)</f>
        <v>#N/A</v>
      </c>
      <c r="AO90" s="1" t="e">
        <f t="shared" si="3"/>
        <v>#N/A</v>
      </c>
      <c r="AP90" s="1" t="s">
        <v>10451</v>
      </c>
    </row>
    <row r="91" spans="1:42" s="1" customFormat="1">
      <c r="A91" s="128" t="s">
        <v>1224</v>
      </c>
      <c r="B91" s="128" t="s">
        <v>1701</v>
      </c>
      <c r="C91" s="128" t="s">
        <v>494</v>
      </c>
      <c r="D91" s="128" t="s">
        <v>1724</v>
      </c>
      <c r="E91" s="128" t="s">
        <v>1752</v>
      </c>
      <c r="F91" s="128" t="s">
        <v>1250</v>
      </c>
      <c r="G91" s="128" t="s">
        <v>1251</v>
      </c>
      <c r="H91" s="128" t="s">
        <v>3335</v>
      </c>
      <c r="I91" s="128" t="s">
        <v>1806</v>
      </c>
      <c r="J91" s="128" t="s">
        <v>5015</v>
      </c>
      <c r="K91" s="128" t="s">
        <v>6940</v>
      </c>
      <c r="L91" s="128" t="s">
        <v>4513</v>
      </c>
      <c r="M91" s="128" t="s">
        <v>6856</v>
      </c>
      <c r="N91" s="129" t="s">
        <v>7850</v>
      </c>
      <c r="O91" s="471" t="s">
        <v>8261</v>
      </c>
      <c r="P91" s="443">
        <v>0.20050048828125</v>
      </c>
      <c r="Q91" s="470" t="str">
        <f>VLOOKUP($O91,'스토리지_LUN(TO-BE)'!$B$2:$G$347,4,FALSE)</f>
        <v>0f:1e</v>
      </c>
      <c r="R91" s="103"/>
      <c r="S91" s="110"/>
      <c r="T91" s="103"/>
      <c r="U91" s="103"/>
      <c r="V91" s="110" t="str">
        <f>VLOOKUP($N91,OS_Disk!$A$2:$F$573,2,FALSE)</f>
        <v>pkbchapr1</v>
      </c>
      <c r="W91" s="110" t="str">
        <f>VLOOKUP($N91,OS_Disk!$A$2:$F$573,3,FALSE)</f>
        <v>hitachi_vsp0_0f1e</v>
      </c>
      <c r="X91" s="133"/>
      <c r="Y91" s="110" t="str">
        <f>VLOOKUP($N91,OS_Disk!$A$2:$F$573,4,FALSE)</f>
        <v>sde</v>
      </c>
      <c r="Z91" s="196">
        <f>VLOOKUP($N91,OS_Disk!$A$2:$F$573,6,FALSE)</f>
        <v>0.20050048828125</v>
      </c>
      <c r="AA91" s="110" t="str">
        <f>VLOOKUP($O91,Veritas_LUN!$D$3:$J$487,2,FALSE)</f>
        <v>pkbchapr1/pkbchapr2/pkbchapr3</v>
      </c>
      <c r="AB91" s="110" t="str">
        <f>VLOOKUP($O91,Veritas_LUN!$D$3:$J$487,3,FALSE)</f>
        <v>Lock Device</v>
      </c>
      <c r="AC91" s="110">
        <f>VLOOKUP($O91,Veritas_LUN!$D$3:$J$487,4,FALSE)</f>
        <v>1</v>
      </c>
      <c r="AD91" s="110">
        <f>VLOOKUP($O91,Veritas_LUN!$D$3:$J$487,5,FALSE)</f>
        <v>0.2</v>
      </c>
      <c r="AE91" s="110" t="str">
        <f>VLOOKUP($O91,Veritas_LUN!$D$3:$J$487,7,FALSE)</f>
        <v>Lock Device</v>
      </c>
      <c r="AF91" s="110" t="str">
        <f>VLOOKUP($O91,Veritas_LUN!$D$3:$K$487,8,FALSE)</f>
        <v>0f:1e</v>
      </c>
      <c r="AG91" s="194" t="s">
        <v>7485</v>
      </c>
      <c r="AH91" s="279" t="str">
        <f>VLOOKUP(AG91,'스토리지_LUN(AS-IS)'!$B$4:$G$541,4,FALSE)</f>
        <v>Lock Device</v>
      </c>
      <c r="AI91" s="110">
        <f>VLOOKUP(AG91,'스토리지_LUN(AS-IS)'!$B$4:$G$541,6,FALSE)</f>
        <v>0.2</v>
      </c>
      <c r="AJ91" s="110" t="str">
        <f>VLOOKUP($AG91,'스토리지_LUN(TO-BE)'!$B$2:$G$347,4,FALSE)</f>
        <v>0f:1e</v>
      </c>
      <c r="AK91" s="103"/>
      <c r="AL91" s="103"/>
      <c r="AM91" s="1" t="str">
        <f t="shared" si="2"/>
        <v>NB-DR-RDMP-0FAA-PKBCHAPR</v>
      </c>
      <c r="AN91" s="475" t="e">
        <f>VLOOKUP(SUBSTITUTE(Q91,":",""),'naa정보-입력'!B89:C434,2,FALSE)</f>
        <v>#N/A</v>
      </c>
      <c r="AO91" s="1" t="e">
        <f t="shared" si="3"/>
        <v>#N/A</v>
      </c>
      <c r="AP91" s="1" t="s">
        <v>10452</v>
      </c>
    </row>
    <row r="92" spans="1:42" s="1" customFormat="1">
      <c r="A92" s="128" t="s">
        <v>1224</v>
      </c>
      <c r="B92" s="128" t="s">
        <v>1701</v>
      </c>
      <c r="C92" s="128" t="s">
        <v>494</v>
      </c>
      <c r="D92" s="128" t="s">
        <v>1724</v>
      </c>
      <c r="E92" s="128" t="s">
        <v>1755</v>
      </c>
      <c r="F92" s="128" t="s">
        <v>1250</v>
      </c>
      <c r="G92" s="128" t="s">
        <v>1251</v>
      </c>
      <c r="H92" s="128" t="s">
        <v>3336</v>
      </c>
      <c r="I92" s="128" t="s">
        <v>1807</v>
      </c>
      <c r="J92" s="128" t="s">
        <v>5020</v>
      </c>
      <c r="K92" s="128" t="s">
        <v>6941</v>
      </c>
      <c r="L92" s="128" t="s">
        <v>4515</v>
      </c>
      <c r="M92" s="128" t="s">
        <v>6856</v>
      </c>
      <c r="N92" s="129" t="s">
        <v>7851</v>
      </c>
      <c r="O92" s="471" t="s">
        <v>8262</v>
      </c>
      <c r="P92" s="443">
        <v>0.20050048828125</v>
      </c>
      <c r="Q92" s="470" t="str">
        <f>VLOOKUP($O92,'스토리지_LUN(TO-BE)'!$B$2:$G$347,4,FALSE)</f>
        <v>0f:1f</v>
      </c>
      <c r="R92" s="103"/>
      <c r="S92" s="110"/>
      <c r="T92" s="103"/>
      <c r="U92" s="103"/>
      <c r="V92" s="110" t="str">
        <f>VLOOKUP($N92,OS_Disk!$A$2:$F$573,2,FALSE)</f>
        <v>pkbchapr1</v>
      </c>
      <c r="W92" s="110" t="str">
        <f>VLOOKUP($N92,OS_Disk!$A$2:$F$573,3,FALSE)</f>
        <v>hitachi_vsp0_0f1f</v>
      </c>
      <c r="X92" s="133"/>
      <c r="Y92" s="110" t="str">
        <f>VLOOKUP($N92,OS_Disk!$A$2:$F$573,4,FALSE)</f>
        <v>sdf</v>
      </c>
      <c r="Z92" s="196">
        <f>VLOOKUP($N92,OS_Disk!$A$2:$F$573,6,FALSE)</f>
        <v>0.20050048828125</v>
      </c>
      <c r="AA92" s="110" t="str">
        <f>VLOOKUP($O92,Veritas_LUN!$D$3:$J$487,2,FALSE)</f>
        <v>pkbchapr1/pkbchapr2/pkbchapr3</v>
      </c>
      <c r="AB92" s="110" t="str">
        <f>VLOOKUP($O92,Veritas_LUN!$D$3:$J$487,3,FALSE)</f>
        <v>Lock Device</v>
      </c>
      <c r="AC92" s="110">
        <f>VLOOKUP($O92,Veritas_LUN!$D$3:$J$487,4,FALSE)</f>
        <v>1</v>
      </c>
      <c r="AD92" s="110">
        <f>VLOOKUP($O92,Veritas_LUN!$D$3:$J$487,5,FALSE)</f>
        <v>0.2</v>
      </c>
      <c r="AE92" s="110" t="str">
        <f>VLOOKUP($O92,Veritas_LUN!$D$3:$J$487,7,FALSE)</f>
        <v>Lock Device</v>
      </c>
      <c r="AF92" s="110" t="str">
        <f>VLOOKUP($O92,Veritas_LUN!$D$3:$K$487,8,FALSE)</f>
        <v>0f:1f</v>
      </c>
      <c r="AG92" s="194" t="s">
        <v>7486</v>
      </c>
      <c r="AH92" s="279" t="str">
        <f>VLOOKUP(AG92,'스토리지_LUN(AS-IS)'!$B$4:$G$541,4,FALSE)</f>
        <v>Lock Device</v>
      </c>
      <c r="AI92" s="110">
        <f>VLOOKUP(AG92,'스토리지_LUN(AS-IS)'!$B$4:$G$541,6,FALSE)</f>
        <v>0.2</v>
      </c>
      <c r="AJ92" s="110" t="str">
        <f>VLOOKUP($AG92,'스토리지_LUN(TO-BE)'!$B$2:$G$347,4,FALSE)</f>
        <v>0f:1f</v>
      </c>
      <c r="AK92" s="103"/>
      <c r="AL92" s="103"/>
      <c r="AM92" s="1" t="str">
        <f t="shared" si="2"/>
        <v>NB-DR-RDMP-0FAA-PKBCHAPR</v>
      </c>
      <c r="AN92" s="475" t="e">
        <f>VLOOKUP(SUBSTITUTE(Q92,":",""),'naa정보-입력'!B90:C435,2,FALSE)</f>
        <v>#N/A</v>
      </c>
      <c r="AO92" s="1" t="e">
        <f t="shared" si="3"/>
        <v>#N/A</v>
      </c>
      <c r="AP92" s="1" t="s">
        <v>10453</v>
      </c>
    </row>
    <row r="93" spans="1:42" s="1" customFormat="1">
      <c r="A93" s="128" t="s">
        <v>1224</v>
      </c>
      <c r="B93" s="128" t="s">
        <v>1701</v>
      </c>
      <c r="C93" s="128" t="s">
        <v>494</v>
      </c>
      <c r="D93" s="128" t="s">
        <v>1724</v>
      </c>
      <c r="E93" s="128" t="s">
        <v>1758</v>
      </c>
      <c r="F93" s="128" t="s">
        <v>1250</v>
      </c>
      <c r="G93" s="128" t="s">
        <v>1251</v>
      </c>
      <c r="H93" s="128" t="s">
        <v>3337</v>
      </c>
      <c r="I93" s="128" t="s">
        <v>1808</v>
      </c>
      <c r="J93" s="128" t="s">
        <v>5016</v>
      </c>
      <c r="K93" s="128" t="s">
        <v>6942</v>
      </c>
      <c r="L93" s="128" t="s">
        <v>4511</v>
      </c>
      <c r="M93" s="128" t="s">
        <v>6856</v>
      </c>
      <c r="N93" s="129" t="s">
        <v>7852</v>
      </c>
      <c r="O93" s="471" t="s">
        <v>8263</v>
      </c>
      <c r="P93" s="443">
        <v>40</v>
      </c>
      <c r="Q93" s="470" t="str">
        <f>VLOOKUP($O93,'스토리지_LUN(TO-BE)'!$B$2:$G$347,4,FALSE)</f>
        <v>0f:20</v>
      </c>
      <c r="R93" s="103"/>
      <c r="S93" s="110"/>
      <c r="T93" s="103"/>
      <c r="U93" s="103"/>
      <c r="V93" s="110" t="str">
        <f>VLOOKUP($N93,OS_Disk!$A$2:$F$573,2,FALSE)</f>
        <v>pkbchapr1</v>
      </c>
      <c r="W93" s="110" t="str">
        <f>VLOOKUP($N93,OS_Disk!$A$2:$F$573,3,FALSE)</f>
        <v>hitachi_vsp0_0f20</v>
      </c>
      <c r="X93" s="133"/>
      <c r="Y93" s="110" t="str">
        <f>VLOOKUP($N93,OS_Disk!$A$2:$F$573,4,FALSE)</f>
        <v>sdg</v>
      </c>
      <c r="Z93" s="196">
        <f>VLOOKUP($N93,OS_Disk!$A$2:$F$573,6,FALSE)</f>
        <v>0.20050048828125</v>
      </c>
      <c r="AA93" s="110" t="str">
        <f>VLOOKUP($O93,Veritas_LUN!$D$3:$J$487,2,FALSE)</f>
        <v>pkbchapr1/pkbchapr2/pkbchapr3</v>
      </c>
      <c r="AB93" s="110" t="str">
        <f>VLOOKUP($O93,Veritas_LUN!$D$3:$J$487,3,FALSE)</f>
        <v>Lock Device</v>
      </c>
      <c r="AC93" s="110">
        <f>VLOOKUP($O93,Veritas_LUN!$D$3:$J$487,4,FALSE)</f>
        <v>1</v>
      </c>
      <c r="AD93" s="110">
        <f>VLOOKUP($O93,Veritas_LUN!$D$3:$J$487,5,FALSE)</f>
        <v>0.2</v>
      </c>
      <c r="AE93" s="110" t="str">
        <f>VLOOKUP($O93,Veritas_LUN!$D$3:$J$487,7,FALSE)</f>
        <v>Lock Device</v>
      </c>
      <c r="AF93" s="110" t="str">
        <f>VLOOKUP($O93,Veritas_LUN!$D$3:$K$487,8,FALSE)</f>
        <v>0f:20</v>
      </c>
      <c r="AG93" s="194" t="s">
        <v>7487</v>
      </c>
      <c r="AH93" s="279" t="str">
        <f>VLOOKUP(AG93,'스토리지_LUN(AS-IS)'!$B$4:$G$541,4,FALSE)</f>
        <v>Lock Device</v>
      </c>
      <c r="AI93" s="110">
        <f>VLOOKUP(AG93,'스토리지_LUN(AS-IS)'!$B$4:$G$541,6,FALSE)</f>
        <v>0.2</v>
      </c>
      <c r="AJ93" s="110" t="str">
        <f>VLOOKUP($AG93,'스토리지_LUN(TO-BE)'!$B$2:$G$347,4,FALSE)</f>
        <v>0f:20</v>
      </c>
      <c r="AK93" s="103"/>
      <c r="AL93" s="103"/>
      <c r="AM93" s="1" t="str">
        <f t="shared" si="2"/>
        <v>NB-DR-RDMP-0FAA-PKBCHAPR</v>
      </c>
      <c r="AN93" s="475" t="e">
        <f>VLOOKUP(SUBSTITUTE(Q93,":",""),'naa정보-입력'!B91:C436,2,FALSE)</f>
        <v>#N/A</v>
      </c>
      <c r="AO93" s="1" t="e">
        <f t="shared" si="3"/>
        <v>#N/A</v>
      </c>
      <c r="AP93" s="1" t="s">
        <v>10454</v>
      </c>
    </row>
    <row r="94" spans="1:42" s="1" customFormat="1">
      <c r="A94" s="128" t="s">
        <v>1219</v>
      </c>
      <c r="B94" s="128" t="s">
        <v>1701</v>
      </c>
      <c r="C94" s="128" t="s">
        <v>479</v>
      </c>
      <c r="D94" s="128" t="s">
        <v>1724</v>
      </c>
      <c r="E94" s="128" t="s">
        <v>1688</v>
      </c>
      <c r="F94" s="128" t="s">
        <v>1278</v>
      </c>
      <c r="G94" s="128" t="s">
        <v>1279</v>
      </c>
      <c r="H94" s="128" t="s">
        <v>3359</v>
      </c>
      <c r="I94" s="128" t="s">
        <v>1830</v>
      </c>
      <c r="J94" s="128" t="s">
        <v>5076</v>
      </c>
      <c r="K94" s="128" t="s">
        <v>6943</v>
      </c>
      <c r="L94" s="128" t="s">
        <v>4599</v>
      </c>
      <c r="M94" s="128" t="s">
        <v>6856</v>
      </c>
      <c r="N94" s="129" t="s">
        <v>7859</v>
      </c>
      <c r="O94" s="471" t="s">
        <v>8273</v>
      </c>
      <c r="P94" s="443">
        <v>5.0006103515625</v>
      </c>
      <c r="Q94" s="470" t="str">
        <f>VLOOKUP($O94,'스토리지_LUN(TO-BE)'!$B$2:$G$347,4,FALSE)</f>
        <v>00:47</v>
      </c>
      <c r="R94" s="103"/>
      <c r="S94" s="110"/>
      <c r="T94" s="103"/>
      <c r="U94" s="103"/>
      <c r="V94" s="110" t="str">
        <f>VLOOKUP($N94,OS_Disk!$A$2:$F$573,2,FALSE)</f>
        <v>pkbtsapr2</v>
      </c>
      <c r="W94" s="110" t="str">
        <f>VLOOKUP($N94,OS_Disk!$A$2:$F$573,3,FALSE)</f>
        <v>hitachi_vsp0_0047</v>
      </c>
      <c r="X94" s="133"/>
      <c r="Y94" s="110" t="str">
        <f>VLOOKUP($N94,OS_Disk!$A$2:$F$573,4,FALSE)</f>
        <v>sdb</v>
      </c>
      <c r="Z94" s="196">
        <f>VLOOKUP($N94,OS_Disk!$A$2:$F$573,6,FALSE)</f>
        <v>50.0006103515625</v>
      </c>
      <c r="AA94" s="110" t="str">
        <f>VLOOKUP($O94,Veritas_LUN!$D$3:$J$487,2,FALSE)</f>
        <v>pkbtsapr2</v>
      </c>
      <c r="AB94" s="110" t="str">
        <f>VLOOKUP($O94,Veritas_LUN!$D$3:$J$487,3,FALSE)</f>
        <v>vg_ts2fs01</v>
      </c>
      <c r="AC94" s="110">
        <f>VLOOKUP($O94,Veritas_LUN!$D$3:$J$487,4,FALSE)</f>
        <v>1</v>
      </c>
      <c r="AD94" s="110">
        <f>VLOOKUP($O94,Veritas_LUN!$D$3:$J$487,5,FALSE)</f>
        <v>50</v>
      </c>
      <c r="AE94" s="110" t="str">
        <f>VLOOKUP($O94,Veritas_LUN!$D$3:$J$487,7,FALSE)</f>
        <v>vg_ts2fs01</v>
      </c>
      <c r="AF94" s="110" t="str">
        <f>VLOOKUP($O94,Veritas_LUN!$D$3:$K$487,8,FALSE)</f>
        <v>00:47</v>
      </c>
      <c r="AG94" s="194" t="s">
        <v>7494</v>
      </c>
      <c r="AH94" s="279" t="str">
        <f>VLOOKUP(AG94,'스토리지_LUN(AS-IS)'!$B$4:$G$541,4,FALSE)</f>
        <v>vg_ts2fs01</v>
      </c>
      <c r="AI94" s="110">
        <f>VLOOKUP(AG94,'스토리지_LUN(AS-IS)'!$B$4:$G$541,6,FALSE)</f>
        <v>50</v>
      </c>
      <c r="AJ94" s="110" t="str">
        <f>VLOOKUP($AG94,'스토리지_LUN(TO-BE)'!$B$2:$G$347,4,FALSE)</f>
        <v>00:47</v>
      </c>
      <c r="AK94" s="103"/>
      <c r="AL94" s="103"/>
      <c r="AM94" s="1" t="str">
        <f t="shared" si="2"/>
        <v>NB-DR-RDMP-0FAD-PKBTSAPR</v>
      </c>
      <c r="AN94" s="475" t="e">
        <f>VLOOKUP(SUBSTITUTE(Q94,":",""),'naa정보-입력'!B92:C437,2,FALSE)</f>
        <v>#N/A</v>
      </c>
      <c r="AO94" s="1" t="e">
        <f t="shared" si="3"/>
        <v>#N/A</v>
      </c>
      <c r="AP94" s="1" t="s">
        <v>10461</v>
      </c>
    </row>
    <row r="95" spans="1:42" s="1" customFormat="1">
      <c r="A95" s="128" t="s">
        <v>1219</v>
      </c>
      <c r="B95" s="128" t="s">
        <v>1701</v>
      </c>
      <c r="C95" s="128" t="s">
        <v>479</v>
      </c>
      <c r="D95" s="128" t="s">
        <v>1724</v>
      </c>
      <c r="E95" s="128" t="s">
        <v>1704</v>
      </c>
      <c r="F95" s="128" t="s">
        <v>1278</v>
      </c>
      <c r="G95" s="128" t="s">
        <v>1279</v>
      </c>
      <c r="H95" s="128" t="s">
        <v>3360</v>
      </c>
      <c r="I95" s="128" t="s">
        <v>1831</v>
      </c>
      <c r="J95" s="128" t="s">
        <v>5001</v>
      </c>
      <c r="K95" s="128" t="s">
        <v>6944</v>
      </c>
      <c r="L95" s="128" t="s">
        <v>4645</v>
      </c>
      <c r="M95" s="128" t="s">
        <v>6856</v>
      </c>
      <c r="N95" s="129" t="s">
        <v>7860</v>
      </c>
      <c r="O95" s="471" t="s">
        <v>8274</v>
      </c>
      <c r="P95" s="443">
        <v>50</v>
      </c>
      <c r="Q95" s="470" t="str">
        <f>VLOOKUP($O95,'스토리지_LUN(TO-BE)'!$B$2:$G$347,4,FALSE)</f>
        <v>05:47</v>
      </c>
      <c r="R95" s="103"/>
      <c r="S95" s="110"/>
      <c r="T95" s="103"/>
      <c r="U95" s="103"/>
      <c r="V95" s="110" t="str">
        <f>VLOOKUP($N95,OS_Disk!$A$2:$F$573,2,FALSE)</f>
        <v>pkbtsapr2</v>
      </c>
      <c r="W95" s="110" t="str">
        <f>VLOOKUP($N95,OS_Disk!$A$2:$F$573,3,FALSE)</f>
        <v>hitachi_vsp0_1047</v>
      </c>
      <c r="X95" s="133"/>
      <c r="Y95" s="110" t="str">
        <f>VLOOKUP($N95,OS_Disk!$A$2:$F$573,4,FALSE)</f>
        <v>sdc</v>
      </c>
      <c r="Z95" s="196">
        <f>VLOOKUP($N95,OS_Disk!$A$2:$F$573,6,FALSE)</f>
        <v>5.0006103515625</v>
      </c>
      <c r="AA95" s="110" t="str">
        <f>VLOOKUP($O95,Veritas_LUN!$D$3:$J$487,2,FALSE)</f>
        <v>pkbtsapr2</v>
      </c>
      <c r="AB95" s="110" t="str">
        <f>VLOOKUP($O95,Veritas_LUN!$D$3:$J$487,3,FALSE)</f>
        <v>vvr_vg_ts2fs01</v>
      </c>
      <c r="AC95" s="110">
        <f>VLOOKUP($O95,Veritas_LUN!$D$3:$J$487,4,FALSE)</f>
        <v>1</v>
      </c>
      <c r="AD95" s="110">
        <f>VLOOKUP($O95,Veritas_LUN!$D$3:$J$487,5,FALSE)</f>
        <v>5</v>
      </c>
      <c r="AE95" s="110" t="str">
        <f>VLOOKUP($O95,Veritas_LUN!$D$3:$J$487,7,FALSE)</f>
        <v>VVR-vg_ts2fs01</v>
      </c>
      <c r="AF95" s="110" t="str">
        <f>VLOOKUP($O95,Veritas_LUN!$D$3:$K$487,8,FALSE)</f>
        <v>10:47</v>
      </c>
      <c r="AG95" s="194" t="s">
        <v>7495</v>
      </c>
      <c r="AH95" s="279" t="str">
        <f>VLOOKUP(AG95,'스토리지_LUN(AS-IS)'!$B$4:$G$541,4,FALSE)</f>
        <v>VVR-vg_ts2fs01</v>
      </c>
      <c r="AI95" s="110">
        <f>VLOOKUP(AG95,'스토리지_LUN(AS-IS)'!$B$4:$G$541,6,FALSE)</f>
        <v>5</v>
      </c>
      <c r="AJ95" s="110" t="str">
        <f>VLOOKUP($AG95,'스토리지_LUN(TO-BE)'!$B$2:$G$347,4,FALSE)</f>
        <v>05:47</v>
      </c>
      <c r="AK95" s="103"/>
      <c r="AL95" s="103"/>
      <c r="AM95" s="1" t="str">
        <f t="shared" si="2"/>
        <v>NB-DR-RDMP-0FAD-PKBTSAPR</v>
      </c>
      <c r="AN95" s="475" t="e">
        <f>VLOOKUP(SUBSTITUTE(Q95,":",""),'naa정보-입력'!B93:C438,2,FALSE)</f>
        <v>#N/A</v>
      </c>
      <c r="AO95" s="1" t="e">
        <f t="shared" si="3"/>
        <v>#N/A</v>
      </c>
      <c r="AP95" s="1" t="s">
        <v>10462</v>
      </c>
    </row>
    <row r="96" spans="1:42" s="1" customFormat="1">
      <c r="A96" s="128" t="s">
        <v>1219</v>
      </c>
      <c r="B96" s="128" t="s">
        <v>1701</v>
      </c>
      <c r="C96" s="128" t="s">
        <v>479</v>
      </c>
      <c r="D96" s="128" t="s">
        <v>1724</v>
      </c>
      <c r="E96" s="128" t="s">
        <v>1693</v>
      </c>
      <c r="F96" s="128" t="s">
        <v>1278</v>
      </c>
      <c r="G96" s="128" t="s">
        <v>1279</v>
      </c>
      <c r="H96" s="128" t="s">
        <v>3298</v>
      </c>
      <c r="I96" s="128" t="s">
        <v>1769</v>
      </c>
      <c r="J96" s="128" t="s">
        <v>5084</v>
      </c>
      <c r="K96" s="128" t="s">
        <v>6945</v>
      </c>
      <c r="L96" s="128" t="s">
        <v>4602</v>
      </c>
      <c r="M96" s="128" t="s">
        <v>6856</v>
      </c>
      <c r="N96" s="129" t="s">
        <v>7817</v>
      </c>
      <c r="O96" s="471" t="s">
        <v>8228</v>
      </c>
      <c r="P96" s="443">
        <v>70.000305175781307</v>
      </c>
      <c r="Q96" s="470" t="str">
        <f>VLOOKUP($O96,'스토리지_LUN(TO-BE)'!$B$2:$G$347,4,FALSE)</f>
        <v>00:49</v>
      </c>
      <c r="R96" s="103"/>
      <c r="S96" s="110"/>
      <c r="T96" s="103"/>
      <c r="U96" s="103"/>
      <c r="V96" s="110" t="str">
        <f>VLOOKUP($N96,OS_Disk!$A$2:$F$573,2,FALSE)</f>
        <v>pkbtsapr1</v>
      </c>
      <c r="W96" s="110" t="str">
        <f>VLOOKUP($N96,OS_Disk!$A$2:$F$573,3,FALSE)</f>
        <v>hitachi_vsp0_0049</v>
      </c>
      <c r="X96" s="133"/>
      <c r="Y96" s="110" t="str">
        <f>VLOOKUP($N96,OS_Disk!$A$2:$F$573,4,FALSE)</f>
        <v>sdh</v>
      </c>
      <c r="Z96" s="196">
        <f>VLOOKUP($N96,OS_Disk!$A$2:$F$573,6,FALSE)</f>
        <v>65.0006103515625</v>
      </c>
      <c r="AA96" s="110" t="str">
        <f>VLOOKUP($O96,Veritas_LUN!$D$3:$J$487,2,FALSE)</f>
        <v>pkbtsapr1/pkbtsapr2/pkbtsapr3</v>
      </c>
      <c r="AB96" s="110" t="str">
        <f>VLOOKUP($O96,Veritas_LUN!$D$3:$J$487,3,FALSE)</f>
        <v>vg_tscfs01</v>
      </c>
      <c r="AC96" s="110">
        <f>VLOOKUP($O96,Veritas_LUN!$D$3:$J$487,4,FALSE)</f>
        <v>1</v>
      </c>
      <c r="AD96" s="110">
        <f>VLOOKUP($O96,Veritas_LUN!$D$3:$J$487,5,FALSE)</f>
        <v>65</v>
      </c>
      <c r="AE96" s="110" t="str">
        <f>VLOOKUP($O96,Veritas_LUN!$D$3:$J$487,7,FALSE)</f>
        <v>vg_tscfs01</v>
      </c>
      <c r="AF96" s="110" t="str">
        <f>VLOOKUP($O96,Veritas_LUN!$D$3:$K$487,8,FALSE)</f>
        <v>00:49</v>
      </c>
      <c r="AG96" s="194" t="s">
        <v>7452</v>
      </c>
      <c r="AH96" s="279" t="str">
        <f>VLOOKUP(AG96,'스토리지_LUN(AS-IS)'!$B$4:$G$541,4,FALSE)</f>
        <v>vg_tscfs01</v>
      </c>
      <c r="AI96" s="110">
        <f>VLOOKUP(AG96,'스토리지_LUN(AS-IS)'!$B$4:$G$541,6,FALSE)</f>
        <v>65</v>
      </c>
      <c r="AJ96" s="110" t="str">
        <f>VLOOKUP($AG96,'스토리지_LUN(TO-BE)'!$B$2:$G$347,4,FALSE)</f>
        <v>00:49</v>
      </c>
      <c r="AK96" s="103"/>
      <c r="AL96" s="103"/>
      <c r="AM96" s="1" t="str">
        <f t="shared" si="2"/>
        <v>NB-DR-RDMP-0FAD-PKBTSAPR</v>
      </c>
      <c r="AN96" s="475" t="e">
        <f>VLOOKUP(SUBSTITUTE(Q96,":",""),'naa정보-입력'!B94:C439,2,FALSE)</f>
        <v>#N/A</v>
      </c>
      <c r="AO96" s="1" t="e">
        <f t="shared" si="3"/>
        <v>#N/A</v>
      </c>
      <c r="AP96" s="1" t="s">
        <v>10419</v>
      </c>
    </row>
    <row r="97" spans="1:42" s="1" customFormat="1">
      <c r="A97" s="128" t="s">
        <v>1219</v>
      </c>
      <c r="B97" s="128" t="s">
        <v>1701</v>
      </c>
      <c r="C97" s="128" t="s">
        <v>479</v>
      </c>
      <c r="D97" s="128" t="s">
        <v>1724</v>
      </c>
      <c r="E97" s="128" t="s">
        <v>1697</v>
      </c>
      <c r="F97" s="128" t="s">
        <v>1278</v>
      </c>
      <c r="G97" s="128" t="s">
        <v>1279</v>
      </c>
      <c r="H97" s="128" t="s">
        <v>3299</v>
      </c>
      <c r="I97" s="128" t="s">
        <v>1770</v>
      </c>
      <c r="J97" s="128" t="s">
        <v>5085</v>
      </c>
      <c r="K97" s="128" t="s">
        <v>6946</v>
      </c>
      <c r="L97" s="128" t="s">
        <v>4601</v>
      </c>
      <c r="M97" s="128" t="s">
        <v>6856</v>
      </c>
      <c r="N97" s="129" t="s">
        <v>7818</v>
      </c>
      <c r="O97" s="471" t="s">
        <v>8229</v>
      </c>
      <c r="P97" s="443">
        <v>110.000610351563</v>
      </c>
      <c r="Q97" s="470" t="str">
        <f>VLOOKUP($O97,'스토리지_LUN(TO-BE)'!$B$2:$G$347,4,FALSE)</f>
        <v>00:4a</v>
      </c>
      <c r="R97" s="103"/>
      <c r="S97" s="110"/>
      <c r="T97" s="103"/>
      <c r="U97" s="103"/>
      <c r="V97" s="110" t="str">
        <f>VLOOKUP($N97,OS_Disk!$A$2:$F$573,2,FALSE)</f>
        <v>pkbtsapr1</v>
      </c>
      <c r="W97" s="110" t="str">
        <f>VLOOKUP($N97,OS_Disk!$A$2:$F$573,3,FALSE)</f>
        <v>hitachi_vsp0_004a</v>
      </c>
      <c r="X97" s="133"/>
      <c r="Y97" s="110" t="str">
        <f>VLOOKUP($N97,OS_Disk!$A$2:$F$573,4,FALSE)</f>
        <v>sdi</v>
      </c>
      <c r="Z97" s="196">
        <f>VLOOKUP($N97,OS_Disk!$A$2:$F$573,6,FALSE)</f>
        <v>105</v>
      </c>
      <c r="AA97" s="110" t="str">
        <f>VLOOKUP($O97,Veritas_LUN!$D$3:$J$487,2,FALSE)</f>
        <v>pkbtsapr1/pkbtsapr2/pkbtsapr3</v>
      </c>
      <c r="AB97" s="110" t="str">
        <f>VLOOKUP($O97,Veritas_LUN!$D$3:$J$487,3,FALSE)</f>
        <v>vg_tscfs02</v>
      </c>
      <c r="AC97" s="110">
        <f>VLOOKUP($O97,Veritas_LUN!$D$3:$J$487,4,FALSE)</f>
        <v>1</v>
      </c>
      <c r="AD97" s="110">
        <f>VLOOKUP($O97,Veritas_LUN!$D$3:$J$487,5,FALSE)</f>
        <v>105</v>
      </c>
      <c r="AE97" s="110" t="str">
        <f>VLOOKUP($O97,Veritas_LUN!$D$3:$J$487,7,FALSE)</f>
        <v>vg_tscfs02</v>
      </c>
      <c r="AF97" s="110" t="str">
        <f>VLOOKUP($O97,Veritas_LUN!$D$3:$K$487,8,FALSE)</f>
        <v>00:4a</v>
      </c>
      <c r="AG97" s="194" t="s">
        <v>7453</v>
      </c>
      <c r="AH97" s="279" t="str">
        <f>VLOOKUP(AG97,'스토리지_LUN(AS-IS)'!$B$4:$G$541,4,FALSE)</f>
        <v>vg_tscfs02</v>
      </c>
      <c r="AI97" s="110">
        <f>VLOOKUP(AG97,'스토리지_LUN(AS-IS)'!$B$4:$G$541,6,FALSE)</f>
        <v>105</v>
      </c>
      <c r="AJ97" s="110" t="str">
        <f>VLOOKUP($AG97,'스토리지_LUN(TO-BE)'!$B$2:$G$347,4,FALSE)</f>
        <v>00:4a</v>
      </c>
      <c r="AK97" s="103"/>
      <c r="AL97" s="103"/>
      <c r="AM97" s="1" t="str">
        <f t="shared" si="2"/>
        <v>NB-DR-RDMP-0FAD-PKBTSAPR</v>
      </c>
      <c r="AN97" s="475" t="e">
        <f>VLOOKUP(SUBSTITUTE(Q97,":",""),'naa정보-입력'!B95:C440,2,FALSE)</f>
        <v>#N/A</v>
      </c>
      <c r="AO97" s="1" t="e">
        <f t="shared" si="3"/>
        <v>#N/A</v>
      </c>
      <c r="AP97" s="1" t="s">
        <v>10420</v>
      </c>
    </row>
    <row r="98" spans="1:42" s="1" customFormat="1">
      <c r="A98" s="128" t="s">
        <v>1219</v>
      </c>
      <c r="B98" s="128" t="s">
        <v>1701</v>
      </c>
      <c r="C98" s="128" t="s">
        <v>479</v>
      </c>
      <c r="D98" s="128" t="s">
        <v>1724</v>
      </c>
      <c r="E98" s="128" t="s">
        <v>1699</v>
      </c>
      <c r="F98" s="128" t="s">
        <v>1278</v>
      </c>
      <c r="G98" s="128" t="s">
        <v>1279</v>
      </c>
      <c r="H98" s="128" t="s">
        <v>3300</v>
      </c>
      <c r="I98" s="128" t="s">
        <v>1771</v>
      </c>
      <c r="J98" s="128" t="s">
        <v>5082</v>
      </c>
      <c r="K98" s="128" t="s">
        <v>6947</v>
      </c>
      <c r="L98" s="128" t="s">
        <v>4637</v>
      </c>
      <c r="M98" s="128" t="s">
        <v>6856</v>
      </c>
      <c r="N98" s="129" t="s">
        <v>7819</v>
      </c>
      <c r="O98" s="471" t="s">
        <v>8230</v>
      </c>
      <c r="P98" s="443">
        <v>4.500732421875</v>
      </c>
      <c r="Q98" s="470" t="str">
        <f>VLOOKUP($O98,'스토리지_LUN(TO-BE)'!$B$2:$G$347,4,FALSE)</f>
        <v>00:4b</v>
      </c>
      <c r="R98" s="103"/>
      <c r="S98" s="110"/>
      <c r="T98" s="103"/>
      <c r="U98" s="103"/>
      <c r="V98" s="110" t="str">
        <f>VLOOKUP($N98,OS_Disk!$A$2:$F$573,2,FALSE)</f>
        <v>pkbtsapr1</v>
      </c>
      <c r="W98" s="110" t="str">
        <f>VLOOKUP($N98,OS_Disk!$A$2:$F$573,3,FALSE)</f>
        <v>hitachi_vsp0_004b</v>
      </c>
      <c r="X98" s="133"/>
      <c r="Y98" s="110" t="str">
        <f>VLOOKUP($N98,OS_Disk!$A$2:$F$573,4,FALSE)</f>
        <v>sdj</v>
      </c>
      <c r="Z98" s="196">
        <f>VLOOKUP($N98,OS_Disk!$A$2:$F$573,6,FALSE)</f>
        <v>110.0006103515625</v>
      </c>
      <c r="AA98" s="110" t="str">
        <f>VLOOKUP($O98,Veritas_LUN!$D$3:$J$487,2,FALSE)</f>
        <v>pkbtsapr1/pkbtsapr2/pkbtsapr3</v>
      </c>
      <c r="AB98" s="110" t="str">
        <f>VLOOKUP($O98,Veritas_LUN!$D$3:$J$487,3,FALSE)</f>
        <v>vg_tscfs03</v>
      </c>
      <c r="AC98" s="110">
        <f>VLOOKUP($O98,Veritas_LUN!$D$3:$J$487,4,FALSE)</f>
        <v>1</v>
      </c>
      <c r="AD98" s="110">
        <f>VLOOKUP($O98,Veritas_LUN!$D$3:$J$487,5,FALSE)</f>
        <v>110</v>
      </c>
      <c r="AE98" s="110" t="str">
        <f>VLOOKUP($O98,Veritas_LUN!$D$3:$J$487,7,FALSE)</f>
        <v>vg_tscfs03</v>
      </c>
      <c r="AF98" s="110" t="str">
        <f>VLOOKUP($O98,Veritas_LUN!$D$3:$K$487,8,FALSE)</f>
        <v>00:4b</v>
      </c>
      <c r="AG98" s="194" t="s">
        <v>7454</v>
      </c>
      <c r="AH98" s="279" t="str">
        <f>VLOOKUP(AG98,'스토리지_LUN(AS-IS)'!$B$4:$G$541,4,FALSE)</f>
        <v>vg_tscfs03</v>
      </c>
      <c r="AI98" s="110">
        <f>VLOOKUP(AG98,'스토리지_LUN(AS-IS)'!$B$4:$G$541,6,FALSE)</f>
        <v>110</v>
      </c>
      <c r="AJ98" s="110" t="str">
        <f>VLOOKUP($AG98,'스토리지_LUN(TO-BE)'!$B$2:$G$347,4,FALSE)</f>
        <v>00:4b</v>
      </c>
      <c r="AK98" s="103"/>
      <c r="AL98" s="103"/>
      <c r="AM98" s="1" t="str">
        <f t="shared" si="2"/>
        <v>NB-DR-RDMP-0FAD-PKBTSAPR</v>
      </c>
      <c r="AN98" s="475" t="e">
        <f>VLOOKUP(SUBSTITUTE(Q98,":",""),'naa정보-입력'!B96:C441,2,FALSE)</f>
        <v>#N/A</v>
      </c>
      <c r="AO98" s="1" t="e">
        <f t="shared" si="3"/>
        <v>#N/A</v>
      </c>
      <c r="AP98" s="1" t="s">
        <v>10421</v>
      </c>
    </row>
    <row r="99" spans="1:42" s="1" customFormat="1">
      <c r="A99" s="128" t="s">
        <v>1219</v>
      </c>
      <c r="B99" s="128" t="s">
        <v>1701</v>
      </c>
      <c r="C99" s="128" t="s">
        <v>479</v>
      </c>
      <c r="D99" s="128" t="s">
        <v>1724</v>
      </c>
      <c r="E99" s="128" t="s">
        <v>1737</v>
      </c>
      <c r="F99" s="128" t="s">
        <v>1278</v>
      </c>
      <c r="G99" s="128" t="s">
        <v>1279</v>
      </c>
      <c r="H99" s="128" t="s">
        <v>3301</v>
      </c>
      <c r="I99" s="128" t="s">
        <v>1772</v>
      </c>
      <c r="J99" s="128" t="s">
        <v>4997</v>
      </c>
      <c r="K99" s="128" t="s">
        <v>6948</v>
      </c>
      <c r="L99" s="128" t="s">
        <v>4639</v>
      </c>
      <c r="M99" s="128" t="s">
        <v>6856</v>
      </c>
      <c r="N99" s="129" t="s">
        <v>7820</v>
      </c>
      <c r="O99" s="471" t="s">
        <v>8231</v>
      </c>
      <c r="P99" s="443">
        <v>7.0001220703125</v>
      </c>
      <c r="Q99" s="470" t="str">
        <f>VLOOKUP($O99,'스토리지_LUN(TO-BE)'!$B$2:$G$347,4,FALSE)</f>
        <v>05:49</v>
      </c>
      <c r="R99" s="103"/>
      <c r="S99" s="110"/>
      <c r="T99" s="103"/>
      <c r="U99" s="103"/>
      <c r="V99" s="110" t="str">
        <f>VLOOKUP($N99,OS_Disk!$A$2:$F$573,2,FALSE)</f>
        <v>pkbtsapr1</v>
      </c>
      <c r="W99" s="110" t="str">
        <f>VLOOKUP($N99,OS_Disk!$A$2:$F$573,3,FALSE)</f>
        <v>hitachi_vsp0_1049</v>
      </c>
      <c r="X99" s="133"/>
      <c r="Y99" s="110" t="str">
        <f>VLOOKUP($N99,OS_Disk!$A$2:$F$573,4,FALSE)</f>
        <v>sdk</v>
      </c>
      <c r="Z99" s="196">
        <f>VLOOKUP($N99,OS_Disk!$A$2:$F$573,6,FALSE)</f>
        <v>6.500244140625</v>
      </c>
      <c r="AA99" s="110" t="str">
        <f>VLOOKUP($O99,Veritas_LUN!$D$3:$J$487,2,FALSE)</f>
        <v>pkbtsapr1/pkbtsapr2/pkbtsapr3</v>
      </c>
      <c r="AB99" s="110" t="str">
        <f>VLOOKUP($O99,Veritas_LUN!$D$3:$J$487,3,FALSE)</f>
        <v>vvr_vg_tscfs01</v>
      </c>
      <c r="AC99" s="110">
        <f>VLOOKUP($O99,Veritas_LUN!$D$3:$J$487,4,FALSE)</f>
        <v>1</v>
      </c>
      <c r="AD99" s="110">
        <f>VLOOKUP($O99,Veritas_LUN!$D$3:$J$487,5,FALSE)</f>
        <v>6.5</v>
      </c>
      <c r="AE99" s="110" t="str">
        <f>VLOOKUP($O99,Veritas_LUN!$D$3:$J$487,7,FALSE)</f>
        <v>VVR-vg_tscfs01</v>
      </c>
      <c r="AF99" s="110" t="str">
        <f>VLOOKUP($O99,Veritas_LUN!$D$3:$K$487,8,FALSE)</f>
        <v>10:49</v>
      </c>
      <c r="AG99" s="194" t="s">
        <v>7455</v>
      </c>
      <c r="AH99" s="279" t="str">
        <f>VLOOKUP(AG99,'스토리지_LUN(AS-IS)'!$B$4:$G$541,4,FALSE)</f>
        <v>VVR-vg_tscfs01</v>
      </c>
      <c r="AI99" s="110">
        <f>VLOOKUP(AG99,'스토리지_LUN(AS-IS)'!$B$4:$G$541,6,FALSE)</f>
        <v>6.5</v>
      </c>
      <c r="AJ99" s="110" t="str">
        <f>VLOOKUP($AG99,'스토리지_LUN(TO-BE)'!$B$2:$G$347,4,FALSE)</f>
        <v>05:49</v>
      </c>
      <c r="AK99" s="103"/>
      <c r="AL99" s="103"/>
      <c r="AM99" s="1" t="str">
        <f t="shared" si="2"/>
        <v>NB-DR-RDMP-0FAD-PKBTSAPR</v>
      </c>
      <c r="AN99" s="475" t="e">
        <f>VLOOKUP(SUBSTITUTE(Q99,":",""),'naa정보-입력'!B97:C442,2,FALSE)</f>
        <v>#N/A</v>
      </c>
      <c r="AO99" s="1" t="e">
        <f t="shared" si="3"/>
        <v>#N/A</v>
      </c>
      <c r="AP99" s="1" t="s">
        <v>10422</v>
      </c>
    </row>
    <row r="100" spans="1:42" s="1" customFormat="1">
      <c r="A100" s="128" t="s">
        <v>1219</v>
      </c>
      <c r="B100" s="128" t="s">
        <v>1701</v>
      </c>
      <c r="C100" s="128" t="s">
        <v>479</v>
      </c>
      <c r="D100" s="128" t="s">
        <v>1724</v>
      </c>
      <c r="E100" s="128" t="s">
        <v>1740</v>
      </c>
      <c r="F100" s="128" t="s">
        <v>1278</v>
      </c>
      <c r="G100" s="128" t="s">
        <v>1279</v>
      </c>
      <c r="H100" s="128" t="s">
        <v>3302</v>
      </c>
      <c r="I100" s="128" t="s">
        <v>1773</v>
      </c>
      <c r="J100" s="128" t="s">
        <v>5004</v>
      </c>
      <c r="K100" s="128" t="s">
        <v>6949</v>
      </c>
      <c r="L100" s="128" t="s">
        <v>4640</v>
      </c>
      <c r="M100" s="128" t="s">
        <v>6856</v>
      </c>
      <c r="N100" s="129" t="s">
        <v>7821</v>
      </c>
      <c r="O100" s="471" t="s">
        <v>8232</v>
      </c>
      <c r="P100" s="443">
        <v>11.0000610351563</v>
      </c>
      <c r="Q100" s="470" t="str">
        <f>VLOOKUP($O100,'스토리지_LUN(TO-BE)'!$B$2:$G$347,4,FALSE)</f>
        <v>05:4a</v>
      </c>
      <c r="R100" s="103"/>
      <c r="S100" s="110"/>
      <c r="T100" s="103"/>
      <c r="U100" s="103"/>
      <c r="V100" s="110" t="str">
        <f>VLOOKUP($N100,OS_Disk!$A$2:$F$573,2,FALSE)</f>
        <v>pkbtsapr1</v>
      </c>
      <c r="W100" s="110" t="str">
        <f>VLOOKUP($N100,OS_Disk!$A$2:$F$573,3,FALSE)</f>
        <v>hitachi_vsp0_104a</v>
      </c>
      <c r="X100" s="133"/>
      <c r="Y100" s="110" t="str">
        <f>VLOOKUP($N100,OS_Disk!$A$2:$F$573,4,FALSE)</f>
        <v>sdl</v>
      </c>
      <c r="Z100" s="196">
        <f>VLOOKUP($N100,OS_Disk!$A$2:$F$573,6,FALSE)</f>
        <v>11.00006103515625</v>
      </c>
      <c r="AA100" s="110" t="str">
        <f>VLOOKUP($O100,Veritas_LUN!$D$3:$J$487,2,FALSE)</f>
        <v>pkbtsapr1/pkbtsapr2/pkbtsapr3</v>
      </c>
      <c r="AB100" s="110" t="str">
        <f>VLOOKUP($O100,Veritas_LUN!$D$3:$J$487,3,FALSE)</f>
        <v>vvr_vg_tscfs02</v>
      </c>
      <c r="AC100" s="110">
        <f>VLOOKUP($O100,Veritas_LUN!$D$3:$J$487,4,FALSE)</f>
        <v>1</v>
      </c>
      <c r="AD100" s="110">
        <f>VLOOKUP($O100,Veritas_LUN!$D$3:$J$487,5,FALSE)</f>
        <v>11</v>
      </c>
      <c r="AE100" s="110" t="str">
        <f>VLOOKUP($O100,Veritas_LUN!$D$3:$J$487,7,FALSE)</f>
        <v>VVR-vg_tscfs02</v>
      </c>
      <c r="AF100" s="110" t="str">
        <f>VLOOKUP($O100,Veritas_LUN!$D$3:$K$487,8,FALSE)</f>
        <v>10:4a</v>
      </c>
      <c r="AG100" s="194" t="s">
        <v>7456</v>
      </c>
      <c r="AH100" s="279" t="str">
        <f>VLOOKUP(AG100,'스토리지_LUN(AS-IS)'!$B$4:$G$541,4,FALSE)</f>
        <v>VVR-vg_tscfs02</v>
      </c>
      <c r="AI100" s="110">
        <f>VLOOKUP(AG100,'스토리지_LUN(AS-IS)'!$B$4:$G$541,6,FALSE)</f>
        <v>11</v>
      </c>
      <c r="AJ100" s="110" t="str">
        <f>VLOOKUP($AG100,'스토리지_LUN(TO-BE)'!$B$2:$G$347,4,FALSE)</f>
        <v>05:4a</v>
      </c>
      <c r="AK100" s="103"/>
      <c r="AL100" s="103"/>
      <c r="AM100" s="1" t="str">
        <f t="shared" si="2"/>
        <v>NB-DR-RDMP-0FAD-PKBTSAPR</v>
      </c>
      <c r="AN100" s="475" t="e">
        <f>VLOOKUP(SUBSTITUTE(Q100,":",""),'naa정보-입력'!B98:C443,2,FALSE)</f>
        <v>#N/A</v>
      </c>
      <c r="AO100" s="1" t="e">
        <f t="shared" si="3"/>
        <v>#N/A</v>
      </c>
      <c r="AP100" s="1" t="s">
        <v>10423</v>
      </c>
    </row>
    <row r="101" spans="1:42" s="1" customFormat="1">
      <c r="A101" s="128" t="s">
        <v>1219</v>
      </c>
      <c r="B101" s="128" t="s">
        <v>1701</v>
      </c>
      <c r="C101" s="128" t="s">
        <v>479</v>
      </c>
      <c r="D101" s="128" t="s">
        <v>1724</v>
      </c>
      <c r="E101" s="128" t="s">
        <v>1743</v>
      </c>
      <c r="F101" s="128" t="s">
        <v>1278</v>
      </c>
      <c r="G101" s="128" t="s">
        <v>1279</v>
      </c>
      <c r="H101" s="128" t="s">
        <v>3303</v>
      </c>
      <c r="I101" s="128" t="s">
        <v>1774</v>
      </c>
      <c r="J101" s="128" t="s">
        <v>5011</v>
      </c>
      <c r="K101" s="128" t="s">
        <v>6950</v>
      </c>
      <c r="L101" s="128" t="s">
        <v>4636</v>
      </c>
      <c r="M101" s="128" t="s">
        <v>6856</v>
      </c>
      <c r="N101" s="129" t="s">
        <v>7822</v>
      </c>
      <c r="O101" s="471" t="s">
        <v>8233</v>
      </c>
      <c r="P101" s="443">
        <v>0.20050048828125</v>
      </c>
      <c r="Q101" s="470" t="str">
        <f>VLOOKUP($O101,'스토리지_LUN(TO-BE)'!$B$2:$G$347,4,FALSE)</f>
        <v>05:4b</v>
      </c>
      <c r="R101" s="103"/>
      <c r="S101" s="110"/>
      <c r="T101" s="103"/>
      <c r="U101" s="103"/>
      <c r="V101" s="110" t="str">
        <f>VLOOKUP($N101,OS_Disk!$A$2:$F$573,2,FALSE)</f>
        <v>pkbtsapr1</v>
      </c>
      <c r="W101" s="110" t="str">
        <f>VLOOKUP($N101,OS_Disk!$A$2:$F$573,3,FALSE)</f>
        <v>hitachi_vsp0_104b</v>
      </c>
      <c r="X101" s="133"/>
      <c r="Y101" s="110" t="str">
        <f>VLOOKUP($N101,OS_Disk!$A$2:$F$573,4,FALSE)</f>
        <v>sdm</v>
      </c>
      <c r="Z101" s="196">
        <f>VLOOKUP($N101,OS_Disk!$A$2:$F$573,6,FALSE)</f>
        <v>11.00006103515625</v>
      </c>
      <c r="AA101" s="110" t="str">
        <f>VLOOKUP($O101,Veritas_LUN!$D$3:$J$487,2,FALSE)</f>
        <v>pkbtsapr1/pkbtsapr2/pkbtsapr3</v>
      </c>
      <c r="AB101" s="110" t="str">
        <f>VLOOKUP($O101,Veritas_LUN!$D$3:$J$487,3,FALSE)</f>
        <v>vvr_vg_tscfs03</v>
      </c>
      <c r="AC101" s="110">
        <f>VLOOKUP($O101,Veritas_LUN!$D$3:$J$487,4,FALSE)</f>
        <v>1</v>
      </c>
      <c r="AD101" s="110">
        <f>VLOOKUP($O101,Veritas_LUN!$D$3:$J$487,5,FALSE)</f>
        <v>11</v>
      </c>
      <c r="AE101" s="110" t="str">
        <f>VLOOKUP($O101,Veritas_LUN!$D$3:$J$487,7,FALSE)</f>
        <v>VVR-vg_tscfs03</v>
      </c>
      <c r="AF101" s="110" t="str">
        <f>VLOOKUP($O101,Veritas_LUN!$D$3:$K$487,8,FALSE)</f>
        <v>10:4b</v>
      </c>
      <c r="AG101" s="194" t="s">
        <v>7457</v>
      </c>
      <c r="AH101" s="279" t="str">
        <f>VLOOKUP(AG101,'스토리지_LUN(AS-IS)'!$B$4:$G$541,4,FALSE)</f>
        <v>VVR-vg_tscfs03</v>
      </c>
      <c r="AI101" s="110">
        <f>VLOOKUP(AG101,'스토리지_LUN(AS-IS)'!$B$4:$G$541,6,FALSE)</f>
        <v>11</v>
      </c>
      <c r="AJ101" s="110" t="str">
        <f>VLOOKUP($AG101,'스토리지_LUN(TO-BE)'!$B$2:$G$347,4,FALSE)</f>
        <v>05:4b</v>
      </c>
      <c r="AK101" s="103"/>
      <c r="AL101" s="103"/>
      <c r="AM101" s="1" t="str">
        <f t="shared" si="2"/>
        <v>NB-DR-RDMP-0FAD-PKBTSAPR</v>
      </c>
      <c r="AN101" s="475" t="e">
        <f>VLOOKUP(SUBSTITUTE(Q101,":",""),'naa정보-입력'!B99:C444,2,FALSE)</f>
        <v>#N/A</v>
      </c>
      <c r="AO101" s="1" t="e">
        <f t="shared" si="3"/>
        <v>#N/A</v>
      </c>
      <c r="AP101" s="1" t="s">
        <v>10424</v>
      </c>
    </row>
    <row r="102" spans="1:42" s="1" customFormat="1">
      <c r="A102" s="128" t="s">
        <v>1219</v>
      </c>
      <c r="B102" s="128" t="s">
        <v>1701</v>
      </c>
      <c r="C102" s="128" t="s">
        <v>479</v>
      </c>
      <c r="D102" s="128" t="s">
        <v>1724</v>
      </c>
      <c r="E102" s="128" t="s">
        <v>1752</v>
      </c>
      <c r="F102" s="128" t="s">
        <v>1278</v>
      </c>
      <c r="G102" s="128" t="s">
        <v>1279</v>
      </c>
      <c r="H102" s="128" t="s">
        <v>3304</v>
      </c>
      <c r="I102" s="128" t="s">
        <v>1775</v>
      </c>
      <c r="J102" s="128" t="s">
        <v>5037</v>
      </c>
      <c r="K102" s="128" t="s">
        <v>6951</v>
      </c>
      <c r="L102" s="128" t="s">
        <v>2515</v>
      </c>
      <c r="M102" s="128" t="s">
        <v>6856</v>
      </c>
      <c r="N102" s="129" t="s">
        <v>7823</v>
      </c>
      <c r="O102" s="471" t="s">
        <v>8234</v>
      </c>
      <c r="P102" s="443">
        <v>0.20050048828125</v>
      </c>
      <c r="Q102" s="470" t="str">
        <f>VLOOKUP($O102,'스토리지_LUN(TO-BE)'!$B$2:$G$347,4,FALSE)</f>
        <v>0f:27</v>
      </c>
      <c r="R102" s="103"/>
      <c r="S102" s="110"/>
      <c r="T102" s="103"/>
      <c r="U102" s="103"/>
      <c r="V102" s="110" t="str">
        <f>VLOOKUP($N102,OS_Disk!$A$2:$F$573,2,FALSE)</f>
        <v>pkbtsapr1</v>
      </c>
      <c r="W102" s="110" t="str">
        <f>VLOOKUP($N102,OS_Disk!$A$2:$F$573,3,FALSE)</f>
        <v>hitachi_vsp0_0f27</v>
      </c>
      <c r="X102" s="133"/>
      <c r="Y102" s="110" t="str">
        <f>VLOOKUP($N102,OS_Disk!$A$2:$F$573,4,FALSE)</f>
        <v>sde</v>
      </c>
      <c r="Z102" s="196">
        <f>VLOOKUP($N102,OS_Disk!$A$2:$F$573,6,FALSE)</f>
        <v>0.20050048828125</v>
      </c>
      <c r="AA102" s="110" t="str">
        <f>VLOOKUP($O102,Veritas_LUN!$D$3:$J$487,2,FALSE)</f>
        <v>pkbtsapr1/pkbtsapr2/pkbtsapr3</v>
      </c>
      <c r="AB102" s="110" t="str">
        <f>VLOOKUP($O102,Veritas_LUN!$D$3:$J$487,3,FALSE)</f>
        <v>Lock Device</v>
      </c>
      <c r="AC102" s="110">
        <f>VLOOKUP($O102,Veritas_LUN!$D$3:$J$487,4,FALSE)</f>
        <v>1</v>
      </c>
      <c r="AD102" s="110">
        <f>VLOOKUP($O102,Veritas_LUN!$D$3:$J$487,5,FALSE)</f>
        <v>0.2</v>
      </c>
      <c r="AE102" s="110" t="str">
        <f>VLOOKUP($O102,Veritas_LUN!$D$3:$J$487,7,FALSE)</f>
        <v>Lock Device</v>
      </c>
      <c r="AF102" s="110" t="str">
        <f>VLOOKUP($O102,Veritas_LUN!$D$3:$K$487,8,FALSE)</f>
        <v>0f:27</v>
      </c>
      <c r="AG102" s="194" t="s">
        <v>7458</v>
      </c>
      <c r="AH102" s="279" t="str">
        <f>VLOOKUP(AG102,'스토리지_LUN(AS-IS)'!$B$4:$G$541,4,FALSE)</f>
        <v>Lock Device</v>
      </c>
      <c r="AI102" s="110">
        <f>VLOOKUP(AG102,'스토리지_LUN(AS-IS)'!$B$4:$G$541,6,FALSE)</f>
        <v>0.2</v>
      </c>
      <c r="AJ102" s="110" t="str">
        <f>VLOOKUP($AG102,'스토리지_LUN(TO-BE)'!$B$2:$G$347,4,FALSE)</f>
        <v>0f:27</v>
      </c>
      <c r="AK102" s="103"/>
      <c r="AL102" s="103"/>
      <c r="AM102" s="1" t="str">
        <f t="shared" si="2"/>
        <v>NB-DR-RDMP-0FAD-PKBTSAPR</v>
      </c>
      <c r="AN102" s="475" t="e">
        <f>VLOOKUP(SUBSTITUTE(Q102,":",""),'naa정보-입력'!B100:C445,2,FALSE)</f>
        <v>#N/A</v>
      </c>
      <c r="AO102" s="1" t="e">
        <f t="shared" si="3"/>
        <v>#N/A</v>
      </c>
      <c r="AP102" s="1" t="s">
        <v>10425</v>
      </c>
    </row>
    <row r="103" spans="1:42" s="1" customFormat="1">
      <c r="A103" s="128" t="s">
        <v>1219</v>
      </c>
      <c r="B103" s="128" t="s">
        <v>1701</v>
      </c>
      <c r="C103" s="128" t="s">
        <v>479</v>
      </c>
      <c r="D103" s="128" t="s">
        <v>1724</v>
      </c>
      <c r="E103" s="128" t="s">
        <v>1755</v>
      </c>
      <c r="F103" s="128" t="s">
        <v>1278</v>
      </c>
      <c r="G103" s="128" t="s">
        <v>1279</v>
      </c>
      <c r="H103" s="128" t="s">
        <v>3305</v>
      </c>
      <c r="I103" s="128" t="s">
        <v>1776</v>
      </c>
      <c r="J103" s="128" t="s">
        <v>4999</v>
      </c>
      <c r="K103" s="128" t="s">
        <v>6952</v>
      </c>
      <c r="L103" s="128" t="s">
        <v>4610</v>
      </c>
      <c r="M103" s="128" t="s">
        <v>6856</v>
      </c>
      <c r="N103" s="129" t="s">
        <v>7824</v>
      </c>
      <c r="O103" s="471" t="s">
        <v>8235</v>
      </c>
      <c r="P103" s="443">
        <v>0.20050048828125</v>
      </c>
      <c r="Q103" s="470" t="str">
        <f>VLOOKUP($O103,'스토리지_LUN(TO-BE)'!$B$2:$G$347,4,FALSE)</f>
        <v>0f:28</v>
      </c>
      <c r="R103" s="103"/>
      <c r="S103" s="110"/>
      <c r="T103" s="103"/>
      <c r="U103" s="103"/>
      <c r="V103" s="110" t="str">
        <f>VLOOKUP($N103,OS_Disk!$A$2:$F$573,2,FALSE)</f>
        <v>pkbtsapr1</v>
      </c>
      <c r="W103" s="110" t="str">
        <f>VLOOKUP($N103,OS_Disk!$A$2:$F$573,3,FALSE)</f>
        <v>hitachi_vsp0_0f28</v>
      </c>
      <c r="X103" s="133"/>
      <c r="Y103" s="110" t="str">
        <f>VLOOKUP($N103,OS_Disk!$A$2:$F$573,4,FALSE)</f>
        <v>sdf</v>
      </c>
      <c r="Z103" s="196">
        <f>VLOOKUP($N103,OS_Disk!$A$2:$F$573,6,FALSE)</f>
        <v>0.20050048828125</v>
      </c>
      <c r="AA103" s="110" t="str">
        <f>VLOOKUP($O103,Veritas_LUN!$D$3:$J$487,2,FALSE)</f>
        <v>pkbtsapr1/pkbtsapr2/pkbtsapr3</v>
      </c>
      <c r="AB103" s="110" t="str">
        <f>VLOOKUP($O103,Veritas_LUN!$D$3:$J$487,3,FALSE)</f>
        <v>Lock Device</v>
      </c>
      <c r="AC103" s="110">
        <f>VLOOKUP($O103,Veritas_LUN!$D$3:$J$487,4,FALSE)</f>
        <v>1</v>
      </c>
      <c r="AD103" s="110">
        <f>VLOOKUP($O103,Veritas_LUN!$D$3:$J$487,5,FALSE)</f>
        <v>0.2</v>
      </c>
      <c r="AE103" s="110" t="str">
        <f>VLOOKUP($O103,Veritas_LUN!$D$3:$J$487,7,FALSE)</f>
        <v>Lock Device</v>
      </c>
      <c r="AF103" s="110" t="str">
        <f>VLOOKUP($O103,Veritas_LUN!$D$3:$K$487,8,FALSE)</f>
        <v>0f:28</v>
      </c>
      <c r="AG103" s="194" t="s">
        <v>7459</v>
      </c>
      <c r="AH103" s="279" t="str">
        <f>VLOOKUP(AG103,'스토리지_LUN(AS-IS)'!$B$4:$G$541,4,FALSE)</f>
        <v>Lock Device</v>
      </c>
      <c r="AI103" s="110">
        <f>VLOOKUP(AG103,'스토리지_LUN(AS-IS)'!$B$4:$G$541,6,FALSE)</f>
        <v>0.2</v>
      </c>
      <c r="AJ103" s="110" t="str">
        <f>VLOOKUP($AG103,'스토리지_LUN(TO-BE)'!$B$2:$G$347,4,FALSE)</f>
        <v>0f:28</v>
      </c>
      <c r="AK103" s="103"/>
      <c r="AL103" s="103"/>
      <c r="AM103" s="1" t="str">
        <f t="shared" si="2"/>
        <v>NB-DR-RDMP-0FAD-PKBTSAPR</v>
      </c>
      <c r="AN103" s="475" t="e">
        <f>VLOOKUP(SUBSTITUTE(Q103,":",""),'naa정보-입력'!B101:C446,2,FALSE)</f>
        <v>#N/A</v>
      </c>
      <c r="AO103" s="1" t="e">
        <f t="shared" si="3"/>
        <v>#N/A</v>
      </c>
      <c r="AP103" s="1" t="s">
        <v>10426</v>
      </c>
    </row>
    <row r="104" spans="1:42" s="1" customFormat="1">
      <c r="A104" s="128" t="s">
        <v>1219</v>
      </c>
      <c r="B104" s="128" t="s">
        <v>1701</v>
      </c>
      <c r="C104" s="128" t="s">
        <v>479</v>
      </c>
      <c r="D104" s="128" t="s">
        <v>1724</v>
      </c>
      <c r="E104" s="128" t="s">
        <v>1758</v>
      </c>
      <c r="F104" s="128" t="s">
        <v>1278</v>
      </c>
      <c r="G104" s="128" t="s">
        <v>1279</v>
      </c>
      <c r="H104" s="128" t="s">
        <v>3306</v>
      </c>
      <c r="I104" s="128" t="s">
        <v>1777</v>
      </c>
      <c r="J104" s="128" t="s">
        <v>5009</v>
      </c>
      <c r="K104" s="128" t="s">
        <v>6953</v>
      </c>
      <c r="L104" s="128" t="s">
        <v>4605</v>
      </c>
      <c r="M104" s="128" t="s">
        <v>6856</v>
      </c>
      <c r="N104" s="129" t="s">
        <v>7825</v>
      </c>
      <c r="O104" s="471" t="s">
        <v>8236</v>
      </c>
      <c r="P104" s="443">
        <v>40</v>
      </c>
      <c r="Q104" s="470" t="str">
        <f>VLOOKUP($O104,'스토리지_LUN(TO-BE)'!$B$2:$G$347,4,FALSE)</f>
        <v>0f:29</v>
      </c>
      <c r="R104" s="103"/>
      <c r="S104" s="110"/>
      <c r="T104" s="103"/>
      <c r="U104" s="103"/>
      <c r="V104" s="110" t="str">
        <f>VLOOKUP($N104,OS_Disk!$A$2:$F$573,2,FALSE)</f>
        <v>pkbtsapr1</v>
      </c>
      <c r="W104" s="110" t="str">
        <f>VLOOKUP($N104,OS_Disk!$A$2:$F$573,3,FALSE)</f>
        <v>hitachi_vsp0_0f29</v>
      </c>
      <c r="X104" s="133"/>
      <c r="Y104" s="110" t="str">
        <f>VLOOKUP($N104,OS_Disk!$A$2:$F$573,4,FALSE)</f>
        <v>sdg</v>
      </c>
      <c r="Z104" s="196">
        <f>VLOOKUP($N104,OS_Disk!$A$2:$F$573,6,FALSE)</f>
        <v>0.20050048828125</v>
      </c>
      <c r="AA104" s="110" t="str">
        <f>VLOOKUP($O104,Veritas_LUN!$D$3:$J$487,2,FALSE)</f>
        <v>pkbtsapr1/pkbtsapr2/pkbtsapr3</v>
      </c>
      <c r="AB104" s="110" t="str">
        <f>VLOOKUP($O104,Veritas_LUN!$D$3:$J$487,3,FALSE)</f>
        <v>Lock Device</v>
      </c>
      <c r="AC104" s="110">
        <f>VLOOKUP($O104,Veritas_LUN!$D$3:$J$487,4,FALSE)</f>
        <v>1</v>
      </c>
      <c r="AD104" s="110">
        <f>VLOOKUP($O104,Veritas_LUN!$D$3:$J$487,5,FALSE)</f>
        <v>0.2</v>
      </c>
      <c r="AE104" s="110" t="str">
        <f>VLOOKUP($O104,Veritas_LUN!$D$3:$J$487,7,FALSE)</f>
        <v>Lock Device</v>
      </c>
      <c r="AF104" s="110" t="str">
        <f>VLOOKUP($O104,Veritas_LUN!$D$3:$K$487,8,FALSE)</f>
        <v>0f:29</v>
      </c>
      <c r="AG104" s="194" t="s">
        <v>7460</v>
      </c>
      <c r="AH104" s="279" t="str">
        <f>VLOOKUP(AG104,'스토리지_LUN(AS-IS)'!$B$4:$G$541,4,FALSE)</f>
        <v>Lock Device</v>
      </c>
      <c r="AI104" s="110">
        <f>VLOOKUP(AG104,'스토리지_LUN(AS-IS)'!$B$4:$G$541,6,FALSE)</f>
        <v>0.2</v>
      </c>
      <c r="AJ104" s="110" t="str">
        <f>VLOOKUP($AG104,'스토리지_LUN(TO-BE)'!$B$2:$G$347,4,FALSE)</f>
        <v>0f:29</v>
      </c>
      <c r="AK104" s="103"/>
      <c r="AL104" s="103"/>
      <c r="AM104" s="1" t="str">
        <f t="shared" si="2"/>
        <v>NB-DR-RDMP-0FAD-PKBTSAPR</v>
      </c>
      <c r="AN104" s="475" t="e">
        <f>VLOOKUP(SUBSTITUTE(Q104,":",""),'naa정보-입력'!B102:C447,2,FALSE)</f>
        <v>#N/A</v>
      </c>
      <c r="AO104" s="1" t="e">
        <f t="shared" si="3"/>
        <v>#N/A</v>
      </c>
      <c r="AP104" s="1" t="s">
        <v>10427</v>
      </c>
    </row>
    <row r="105" spans="1:42" s="1" customFormat="1">
      <c r="A105" s="128" t="s">
        <v>1220</v>
      </c>
      <c r="B105" s="128" t="s">
        <v>1701</v>
      </c>
      <c r="C105" s="128" t="s">
        <v>483</v>
      </c>
      <c r="D105" s="128" t="s">
        <v>1724</v>
      </c>
      <c r="E105" s="128" t="s">
        <v>1688</v>
      </c>
      <c r="F105" s="128" t="s">
        <v>1270</v>
      </c>
      <c r="G105" s="128" t="s">
        <v>1271</v>
      </c>
      <c r="H105" s="128" t="s">
        <v>3361</v>
      </c>
      <c r="I105" s="128" t="s">
        <v>1832</v>
      </c>
      <c r="J105" s="128" t="s">
        <v>5035</v>
      </c>
      <c r="K105" s="128" t="s">
        <v>6954</v>
      </c>
      <c r="L105" s="128" t="s">
        <v>2485</v>
      </c>
      <c r="M105" s="128" t="s">
        <v>6856</v>
      </c>
      <c r="N105" s="129" t="s">
        <v>7861</v>
      </c>
      <c r="O105" s="471" t="s">
        <v>8275</v>
      </c>
      <c r="P105" s="443">
        <v>5.0006103515625</v>
      </c>
      <c r="Q105" s="470" t="str">
        <f>VLOOKUP($O105,'스토리지_LUN(TO-BE)'!$B$2:$G$347,4,FALSE)</f>
        <v>00:42</v>
      </c>
      <c r="R105" s="103"/>
      <c r="S105" s="110"/>
      <c r="T105" s="103"/>
      <c r="U105" s="103"/>
      <c r="V105" s="110" t="str">
        <f>VLOOKUP($N105,OS_Disk!$A$2:$F$573,2,FALSE)</f>
        <v>pkbtrapr4</v>
      </c>
      <c r="W105" s="110" t="str">
        <f>VLOOKUP($N105,OS_Disk!$A$2:$F$573,3,FALSE)</f>
        <v>hitachi_vsp0_0042</v>
      </c>
      <c r="X105" s="133"/>
      <c r="Y105" s="110" t="str">
        <f>VLOOKUP($N105,OS_Disk!$A$2:$F$573,4,FALSE)</f>
        <v>sdb</v>
      </c>
      <c r="Z105" s="196">
        <f>VLOOKUP($N105,OS_Disk!$A$2:$F$573,6,FALSE)</f>
        <v>50.0006103515625</v>
      </c>
      <c r="AA105" s="110" t="str">
        <f>VLOOKUP($O105,Veritas_LUN!$D$3:$J$487,2,FALSE)</f>
        <v>pkbtrapr4</v>
      </c>
      <c r="AB105" s="110" t="str">
        <f>VLOOKUP($O105,Veritas_LUN!$D$3:$J$487,3,FALSE)</f>
        <v>vg_tr5fs01</v>
      </c>
      <c r="AC105" s="110">
        <f>VLOOKUP($O105,Veritas_LUN!$D$3:$J$487,4,FALSE)</f>
        <v>1</v>
      </c>
      <c r="AD105" s="110">
        <f>VLOOKUP($O105,Veritas_LUN!$D$3:$J$487,5,FALSE)</f>
        <v>50</v>
      </c>
      <c r="AE105" s="110" t="str">
        <f>VLOOKUP($O105,Veritas_LUN!$D$3:$J$487,7,FALSE)</f>
        <v>vg_me2fs01</v>
      </c>
      <c r="AF105" s="110" t="str">
        <f>VLOOKUP($O105,Veritas_LUN!$D$3:$K$487,8,FALSE)</f>
        <v>00:42</v>
      </c>
      <c r="AG105" s="194" t="s">
        <v>7496</v>
      </c>
      <c r="AH105" s="279" t="str">
        <f>VLOOKUP(AG105,'스토리지_LUN(AS-IS)'!$B$4:$G$541,4,FALSE)</f>
        <v>vg_me2fs01</v>
      </c>
      <c r="AI105" s="110">
        <f>VLOOKUP(AG105,'스토리지_LUN(AS-IS)'!$B$4:$G$541,6,FALSE)</f>
        <v>50</v>
      </c>
      <c r="AJ105" s="110" t="str">
        <f>VLOOKUP($AG105,'스토리지_LUN(TO-BE)'!$B$2:$G$347,4,FALSE)</f>
        <v>00:42</v>
      </c>
      <c r="AK105" s="103"/>
      <c r="AL105" s="103"/>
      <c r="AM105" s="1" t="str">
        <f t="shared" si="2"/>
        <v>NB-DR-RDMP-0FAC-PKBTRAPR</v>
      </c>
      <c r="AN105" s="475" t="e">
        <f>VLOOKUP(SUBSTITUTE(Q105,":",""),'naa정보-입력'!B103:C448,2,FALSE)</f>
        <v>#N/A</v>
      </c>
      <c r="AO105" s="1" t="e">
        <f t="shared" si="3"/>
        <v>#N/A</v>
      </c>
      <c r="AP105" s="1" t="s">
        <v>10463</v>
      </c>
    </row>
    <row r="106" spans="1:42" s="1" customFormat="1">
      <c r="A106" s="128" t="s">
        <v>1220</v>
      </c>
      <c r="B106" s="128" t="s">
        <v>1701</v>
      </c>
      <c r="C106" s="128" t="s">
        <v>483</v>
      </c>
      <c r="D106" s="128" t="s">
        <v>1724</v>
      </c>
      <c r="E106" s="128" t="s">
        <v>1704</v>
      </c>
      <c r="F106" s="128" t="s">
        <v>1270</v>
      </c>
      <c r="G106" s="128" t="s">
        <v>1271</v>
      </c>
      <c r="H106" s="128" t="s">
        <v>3362</v>
      </c>
      <c r="I106" s="128" t="s">
        <v>1833</v>
      </c>
      <c r="J106" s="128" t="s">
        <v>5062</v>
      </c>
      <c r="K106" s="128" t="s">
        <v>6955</v>
      </c>
      <c r="L106" s="128" t="s">
        <v>2486</v>
      </c>
      <c r="M106" s="128" t="s">
        <v>6856</v>
      </c>
      <c r="N106" s="129" t="s">
        <v>7862</v>
      </c>
      <c r="O106" s="471" t="s">
        <v>8276</v>
      </c>
      <c r="P106" s="443">
        <v>50</v>
      </c>
      <c r="Q106" s="470" t="str">
        <f>VLOOKUP($O106,'스토리지_LUN(TO-BE)'!$B$2:$G$347,4,FALSE)</f>
        <v>05:42</v>
      </c>
      <c r="R106" s="103"/>
      <c r="S106" s="110"/>
      <c r="T106" s="103"/>
      <c r="U106" s="103"/>
      <c r="V106" s="110" t="str">
        <f>VLOOKUP($N106,OS_Disk!$A$2:$F$573,2,FALSE)</f>
        <v>pkbtrapr4</v>
      </c>
      <c r="W106" s="110" t="str">
        <f>VLOOKUP($N106,OS_Disk!$A$2:$F$573,3,FALSE)</f>
        <v>hitachi_vsp0_1042</v>
      </c>
      <c r="X106" s="133"/>
      <c r="Y106" s="110" t="str">
        <f>VLOOKUP($N106,OS_Disk!$A$2:$F$573,4,FALSE)</f>
        <v>sdc</v>
      </c>
      <c r="Z106" s="196">
        <f>VLOOKUP($N106,OS_Disk!$A$2:$F$573,6,FALSE)</f>
        <v>5.0006103515625</v>
      </c>
      <c r="AA106" s="110" t="str">
        <f>VLOOKUP($O106,Veritas_LUN!$D$3:$J$487,2,FALSE)</f>
        <v>pkbtrapr4</v>
      </c>
      <c r="AB106" s="110" t="str">
        <f>VLOOKUP($O106,Veritas_LUN!$D$3:$J$487,3,FALSE)</f>
        <v>vvr_vg_tr5fs01</v>
      </c>
      <c r="AC106" s="110">
        <f>VLOOKUP($O106,Veritas_LUN!$D$3:$J$487,4,FALSE)</f>
        <v>1</v>
      </c>
      <c r="AD106" s="110">
        <f>VLOOKUP($O106,Veritas_LUN!$D$3:$J$487,5,FALSE)</f>
        <v>5</v>
      </c>
      <c r="AE106" s="110" t="str">
        <f>VLOOKUP($O106,Veritas_LUN!$D$3:$J$487,7,FALSE)</f>
        <v>VVR-vg_me2fs01</v>
      </c>
      <c r="AF106" s="110" t="str">
        <f>VLOOKUP($O106,Veritas_LUN!$D$3:$K$487,8,FALSE)</f>
        <v>10:42</v>
      </c>
      <c r="AG106" s="194" t="s">
        <v>7497</v>
      </c>
      <c r="AH106" s="279" t="str">
        <f>VLOOKUP(AG106,'스토리지_LUN(AS-IS)'!$B$4:$G$541,4,FALSE)</f>
        <v>VVR-vg_me2fs01</v>
      </c>
      <c r="AI106" s="110">
        <f>VLOOKUP(AG106,'스토리지_LUN(AS-IS)'!$B$4:$G$541,6,FALSE)</f>
        <v>5</v>
      </c>
      <c r="AJ106" s="110" t="str">
        <f>VLOOKUP($AG106,'스토리지_LUN(TO-BE)'!$B$2:$G$347,4,FALSE)</f>
        <v>05:42</v>
      </c>
      <c r="AK106" s="103"/>
      <c r="AL106" s="103"/>
      <c r="AM106" s="1" t="str">
        <f t="shared" si="2"/>
        <v>NB-DR-RDMP-0FAC-PKBTRAPR</v>
      </c>
      <c r="AN106" s="475" t="e">
        <f>VLOOKUP(SUBSTITUTE(Q106,":",""),'naa정보-입력'!B104:C449,2,FALSE)</f>
        <v>#N/A</v>
      </c>
      <c r="AO106" s="1" t="e">
        <f t="shared" si="3"/>
        <v>#N/A</v>
      </c>
      <c r="AP106" s="1" t="s">
        <v>10464</v>
      </c>
    </row>
    <row r="107" spans="1:42" s="1" customFormat="1">
      <c r="A107" s="128" t="s">
        <v>1220</v>
      </c>
      <c r="B107" s="128" t="s">
        <v>1701</v>
      </c>
      <c r="C107" s="128" t="s">
        <v>483</v>
      </c>
      <c r="D107" s="128" t="s">
        <v>1724</v>
      </c>
      <c r="E107" s="128" t="s">
        <v>1693</v>
      </c>
      <c r="F107" s="128" t="s">
        <v>1270</v>
      </c>
      <c r="G107" s="128" t="s">
        <v>1271</v>
      </c>
      <c r="H107" s="128" t="s">
        <v>3318</v>
      </c>
      <c r="I107" s="128" t="s">
        <v>1789</v>
      </c>
      <c r="J107" s="128" t="s">
        <v>5100</v>
      </c>
      <c r="K107" s="128" t="s">
        <v>6956</v>
      </c>
      <c r="L107" s="128" t="s">
        <v>4597</v>
      </c>
      <c r="M107" s="128" t="s">
        <v>6856</v>
      </c>
      <c r="N107" s="129" t="s">
        <v>7837</v>
      </c>
      <c r="O107" s="471" t="s">
        <v>8248</v>
      </c>
      <c r="P107" s="443">
        <v>2.00042724609375</v>
      </c>
      <c r="Q107" s="470" t="str">
        <f>VLOOKUP($O107,'스토리지_LUN(TO-BE)'!$B$2:$G$347,4,FALSE)</f>
        <v>00:43</v>
      </c>
      <c r="R107" s="103"/>
      <c r="S107" s="110"/>
      <c r="T107" s="103"/>
      <c r="U107" s="103"/>
      <c r="V107" s="110" t="str">
        <f>VLOOKUP($N107,OS_Disk!$A$2:$F$573,2,FALSE)</f>
        <v>pkbtrapr3</v>
      </c>
      <c r="W107" s="110" t="str">
        <f>VLOOKUP($N107,OS_Disk!$A$2:$F$573,3,FALSE)</f>
        <v>hitachi_vsp0_0043</v>
      </c>
      <c r="X107" s="133"/>
      <c r="Y107" s="110" t="str">
        <f>VLOOKUP($N107,OS_Disk!$A$2:$F$573,4,FALSE)</f>
        <v>sdh</v>
      </c>
      <c r="Z107" s="196">
        <f>VLOOKUP($N107,OS_Disk!$A$2:$F$573,6,FALSE)</f>
        <v>45</v>
      </c>
      <c r="AA107" s="110" t="str">
        <f>VLOOKUP($O107,Veritas_LUN!$D$3:$J$487,2,FALSE)</f>
        <v>pkbtrapr3/pkbtrapr4</v>
      </c>
      <c r="AB107" s="110" t="str">
        <f>VLOOKUP($O107,Veritas_LUN!$D$3:$J$487,3,FALSE)</f>
        <v>vg_trcfs01</v>
      </c>
      <c r="AC107" s="110">
        <f>VLOOKUP($O107,Veritas_LUN!$D$3:$J$487,4,FALSE)</f>
        <v>1</v>
      </c>
      <c r="AD107" s="110">
        <f>VLOOKUP($O107,Veritas_LUN!$D$3:$J$487,5,FALSE)</f>
        <v>45</v>
      </c>
      <c r="AE107" s="110" t="str">
        <f>VLOOKUP($O107,Veritas_LUN!$D$3:$J$487,7,FALSE)</f>
        <v>vg_mecfs01</v>
      </c>
      <c r="AF107" s="110" t="str">
        <f>VLOOKUP($O107,Veritas_LUN!$D$3:$K$487,8,FALSE)</f>
        <v>00:43</v>
      </c>
      <c r="AG107" s="194" t="s">
        <v>7472</v>
      </c>
      <c r="AH107" s="279" t="str">
        <f>VLOOKUP(AG107,'스토리지_LUN(AS-IS)'!$B$4:$G$541,4,FALSE)</f>
        <v>vg_mecfs01</v>
      </c>
      <c r="AI107" s="110">
        <f>VLOOKUP(AG107,'스토리지_LUN(AS-IS)'!$B$4:$G$541,6,FALSE)</f>
        <v>45</v>
      </c>
      <c r="AJ107" s="110" t="str">
        <f>VLOOKUP($AG107,'스토리지_LUN(TO-BE)'!$B$2:$G$347,4,FALSE)</f>
        <v>00:43</v>
      </c>
      <c r="AK107" s="103"/>
      <c r="AL107" s="103"/>
      <c r="AM107" s="1" t="str">
        <f t="shared" si="2"/>
        <v>NB-DR-RDMP-0FAC-PKBTRAPR</v>
      </c>
      <c r="AN107" s="475" t="e">
        <f>VLOOKUP(SUBSTITUTE(Q107,":",""),'naa정보-입력'!B105:C450,2,FALSE)</f>
        <v>#N/A</v>
      </c>
      <c r="AO107" s="1" t="e">
        <f t="shared" si="3"/>
        <v>#N/A</v>
      </c>
      <c r="AP107" s="1" t="s">
        <v>10439</v>
      </c>
    </row>
    <row r="108" spans="1:42" s="1" customFormat="1">
      <c r="A108" s="128" t="s">
        <v>1220</v>
      </c>
      <c r="B108" s="128" t="s">
        <v>1701</v>
      </c>
      <c r="C108" s="128" t="s">
        <v>483</v>
      </c>
      <c r="D108" s="128" t="s">
        <v>1724</v>
      </c>
      <c r="E108" s="128" t="s">
        <v>1697</v>
      </c>
      <c r="F108" s="128" t="s">
        <v>1270</v>
      </c>
      <c r="G108" s="128" t="s">
        <v>1271</v>
      </c>
      <c r="H108" s="128" t="s">
        <v>3319</v>
      </c>
      <c r="I108" s="128" t="s">
        <v>1790</v>
      </c>
      <c r="J108" s="128" t="s">
        <v>5096</v>
      </c>
      <c r="K108" s="128" t="s">
        <v>6957</v>
      </c>
      <c r="L108" s="128" t="s">
        <v>4598</v>
      </c>
      <c r="M108" s="128" t="s">
        <v>6856</v>
      </c>
      <c r="N108" s="129" t="s">
        <v>7838</v>
      </c>
      <c r="O108" s="471" t="s">
        <v>8249</v>
      </c>
      <c r="P108" s="443">
        <v>110.000610351563</v>
      </c>
      <c r="Q108" s="470" t="str">
        <f>VLOOKUP($O108,'스토리지_LUN(TO-BE)'!$B$2:$G$347,4,FALSE)</f>
        <v>00:44</v>
      </c>
      <c r="R108" s="103"/>
      <c r="S108" s="110"/>
      <c r="T108" s="103"/>
      <c r="U108" s="103"/>
      <c r="V108" s="110" t="str">
        <f>VLOOKUP($N108,OS_Disk!$A$2:$F$573,2,FALSE)</f>
        <v>pkbtrapr3</v>
      </c>
      <c r="W108" s="110" t="str">
        <f>VLOOKUP($N108,OS_Disk!$A$2:$F$573,3,FALSE)</f>
        <v>hitachi_vsp0_0044</v>
      </c>
      <c r="X108" s="133"/>
      <c r="Y108" s="110" t="str">
        <f>VLOOKUP($N108,OS_Disk!$A$2:$F$573,4,FALSE)</f>
        <v>sdi</v>
      </c>
      <c r="Z108" s="196">
        <f>VLOOKUP($N108,OS_Disk!$A$2:$F$573,6,FALSE)</f>
        <v>7.0001220703125</v>
      </c>
      <c r="AA108" s="110" t="str">
        <f>VLOOKUP($O108,Veritas_LUN!$D$3:$J$487,2,FALSE)</f>
        <v>pkbtrapr3/pkbtrapr4</v>
      </c>
      <c r="AB108" s="110" t="str">
        <f>VLOOKUP($O108,Veritas_LUN!$D$3:$J$487,3,FALSE)</f>
        <v>vg_trcfs02</v>
      </c>
      <c r="AC108" s="110">
        <f>VLOOKUP($O108,Veritas_LUN!$D$3:$J$487,4,FALSE)</f>
        <v>1</v>
      </c>
      <c r="AD108" s="110">
        <f>VLOOKUP($O108,Veritas_LUN!$D$3:$J$487,5,FALSE)</f>
        <v>7</v>
      </c>
      <c r="AE108" s="110" t="str">
        <f>VLOOKUP($O108,Veritas_LUN!$D$3:$J$487,7,FALSE)</f>
        <v>vg_mecfs02</v>
      </c>
      <c r="AF108" s="110" t="str">
        <f>VLOOKUP($O108,Veritas_LUN!$D$3:$K$487,8,FALSE)</f>
        <v>00:44</v>
      </c>
      <c r="AG108" s="194" t="s">
        <v>7473</v>
      </c>
      <c r="AH108" s="279" t="str">
        <f>VLOOKUP(AG108,'스토리지_LUN(AS-IS)'!$B$4:$G$541,4,FALSE)</f>
        <v>vg_mecfs02</v>
      </c>
      <c r="AI108" s="110">
        <f>VLOOKUP(AG108,'스토리지_LUN(AS-IS)'!$B$4:$G$541,6,FALSE)</f>
        <v>7</v>
      </c>
      <c r="AJ108" s="110" t="str">
        <f>VLOOKUP($AG108,'스토리지_LUN(TO-BE)'!$B$2:$G$347,4,FALSE)</f>
        <v>00:44</v>
      </c>
      <c r="AK108" s="103"/>
      <c r="AL108" s="103"/>
      <c r="AM108" s="1" t="str">
        <f t="shared" si="2"/>
        <v>NB-DR-RDMP-0FAC-PKBTRAPR</v>
      </c>
      <c r="AN108" s="475" t="e">
        <f>VLOOKUP(SUBSTITUTE(Q108,":",""),'naa정보-입력'!B106:C451,2,FALSE)</f>
        <v>#N/A</v>
      </c>
      <c r="AO108" s="1" t="e">
        <f t="shared" si="3"/>
        <v>#N/A</v>
      </c>
      <c r="AP108" s="1" t="s">
        <v>10440</v>
      </c>
    </row>
    <row r="109" spans="1:42" s="1" customFormat="1">
      <c r="A109" s="128" t="s">
        <v>1220</v>
      </c>
      <c r="B109" s="128" t="s">
        <v>1701</v>
      </c>
      <c r="C109" s="128" t="s">
        <v>483</v>
      </c>
      <c r="D109" s="128" t="s">
        <v>1724</v>
      </c>
      <c r="E109" s="128" t="s">
        <v>1699</v>
      </c>
      <c r="F109" s="128" t="s">
        <v>1270</v>
      </c>
      <c r="G109" s="128" t="s">
        <v>1271</v>
      </c>
      <c r="H109" s="128" t="s">
        <v>3320</v>
      </c>
      <c r="I109" s="128" t="s">
        <v>1791</v>
      </c>
      <c r="J109" s="128" t="s">
        <v>5077</v>
      </c>
      <c r="K109" s="128" t="s">
        <v>6958</v>
      </c>
      <c r="L109" s="128" t="s">
        <v>4604</v>
      </c>
      <c r="M109" s="128" t="s">
        <v>6856</v>
      </c>
      <c r="N109" s="129" t="s">
        <v>7839</v>
      </c>
      <c r="O109" s="471" t="s">
        <v>8250</v>
      </c>
      <c r="P109" s="443">
        <v>4.500732421875</v>
      </c>
      <c r="Q109" s="470" t="str">
        <f>VLOOKUP($O109,'스토리지_LUN(TO-BE)'!$B$2:$G$347,4,FALSE)</f>
        <v>00:45</v>
      </c>
      <c r="R109" s="103"/>
      <c r="S109" s="110"/>
      <c r="T109" s="103"/>
      <c r="U109" s="103"/>
      <c r="V109" s="110" t="str">
        <f>VLOOKUP($N109,OS_Disk!$A$2:$F$573,2,FALSE)</f>
        <v>pkbtrapr3</v>
      </c>
      <c r="W109" s="110" t="str">
        <f>VLOOKUP($N109,OS_Disk!$A$2:$F$573,3,FALSE)</f>
        <v>hitachi_vsp0_0045</v>
      </c>
      <c r="X109" s="133"/>
      <c r="Y109" s="110" t="str">
        <f>VLOOKUP($N109,OS_Disk!$A$2:$F$573,4,FALSE)</f>
        <v>sdj</v>
      </c>
      <c r="Z109" s="196">
        <f>VLOOKUP($N109,OS_Disk!$A$2:$F$573,6,FALSE)</f>
        <v>110.0006103515625</v>
      </c>
      <c r="AA109" s="110" t="str">
        <f>VLOOKUP($O109,Veritas_LUN!$D$3:$J$487,2,FALSE)</f>
        <v>pkbtrapr3/pkbtrapr4</v>
      </c>
      <c r="AB109" s="110" t="str">
        <f>VLOOKUP($O109,Veritas_LUN!$D$3:$J$487,3,FALSE)</f>
        <v>vg_trcfs03</v>
      </c>
      <c r="AC109" s="110">
        <f>VLOOKUP($O109,Veritas_LUN!$D$3:$J$487,4,FALSE)</f>
        <v>1</v>
      </c>
      <c r="AD109" s="110">
        <f>VLOOKUP($O109,Veritas_LUN!$D$3:$J$487,5,FALSE)</f>
        <v>110</v>
      </c>
      <c r="AE109" s="110" t="str">
        <f>VLOOKUP($O109,Veritas_LUN!$D$3:$J$487,7,FALSE)</f>
        <v>vg_mecfs03</v>
      </c>
      <c r="AF109" s="110" t="str">
        <f>VLOOKUP($O109,Veritas_LUN!$D$3:$K$487,8,FALSE)</f>
        <v>00:45</v>
      </c>
      <c r="AG109" s="194" t="s">
        <v>7474</v>
      </c>
      <c r="AH109" s="279" t="str">
        <f>VLOOKUP(AG109,'스토리지_LUN(AS-IS)'!$B$4:$G$541,4,FALSE)</f>
        <v>vg_mecfs03</v>
      </c>
      <c r="AI109" s="110">
        <f>VLOOKUP(AG109,'스토리지_LUN(AS-IS)'!$B$4:$G$541,6,FALSE)</f>
        <v>110</v>
      </c>
      <c r="AJ109" s="110" t="str">
        <f>VLOOKUP($AG109,'스토리지_LUN(TO-BE)'!$B$2:$G$347,4,FALSE)</f>
        <v>00:45</v>
      </c>
      <c r="AK109" s="103"/>
      <c r="AL109" s="103"/>
      <c r="AM109" s="1" t="str">
        <f t="shared" si="2"/>
        <v>NB-DR-RDMP-0FAC-PKBTRAPR</v>
      </c>
      <c r="AN109" s="475" t="e">
        <f>VLOOKUP(SUBSTITUTE(Q109,":",""),'naa정보-입력'!B107:C452,2,FALSE)</f>
        <v>#N/A</v>
      </c>
      <c r="AO109" s="1" t="e">
        <f t="shared" si="3"/>
        <v>#N/A</v>
      </c>
      <c r="AP109" s="1" t="s">
        <v>10441</v>
      </c>
    </row>
    <row r="110" spans="1:42" s="1" customFormat="1">
      <c r="A110" s="128" t="s">
        <v>1220</v>
      </c>
      <c r="B110" s="128" t="s">
        <v>1701</v>
      </c>
      <c r="C110" s="128" t="s">
        <v>483</v>
      </c>
      <c r="D110" s="128" t="s">
        <v>1724</v>
      </c>
      <c r="E110" s="128" t="s">
        <v>1737</v>
      </c>
      <c r="F110" s="128" t="s">
        <v>1270</v>
      </c>
      <c r="G110" s="128" t="s">
        <v>1271</v>
      </c>
      <c r="H110" s="128" t="s">
        <v>3321</v>
      </c>
      <c r="I110" s="128" t="s">
        <v>1792</v>
      </c>
      <c r="J110" s="128" t="s">
        <v>5014</v>
      </c>
      <c r="K110" s="128" t="s">
        <v>6959</v>
      </c>
      <c r="L110" s="128" t="s">
        <v>4643</v>
      </c>
      <c r="M110" s="128" t="s">
        <v>6856</v>
      </c>
      <c r="N110" s="129" t="s">
        <v>7840</v>
      </c>
      <c r="O110" s="471" t="s">
        <v>8251</v>
      </c>
      <c r="P110" s="443">
        <v>0.20050048828125</v>
      </c>
      <c r="Q110" s="470" t="str">
        <f>VLOOKUP($O110,'스토리지_LUN(TO-BE)'!$B$2:$G$347,4,FALSE)</f>
        <v>05:43</v>
      </c>
      <c r="R110" s="103"/>
      <c r="S110" s="110"/>
      <c r="T110" s="103"/>
      <c r="U110" s="103"/>
      <c r="V110" s="110" t="str">
        <f>VLOOKUP($N110,OS_Disk!$A$2:$F$573,2,FALSE)</f>
        <v>pkbtrapr3</v>
      </c>
      <c r="W110" s="110" t="str">
        <f>VLOOKUP($N110,OS_Disk!$A$2:$F$573,3,FALSE)</f>
        <v>hitachi_vsp0_1043</v>
      </c>
      <c r="X110" s="133"/>
      <c r="Y110" s="110" t="str">
        <f>VLOOKUP($N110,OS_Disk!$A$2:$F$573,4,FALSE)</f>
        <v>sdk</v>
      </c>
      <c r="Z110" s="196">
        <f>VLOOKUP($N110,OS_Disk!$A$2:$F$573,6,FALSE)</f>
        <v>4.500732421875</v>
      </c>
      <c r="AA110" s="110" t="str">
        <f>VLOOKUP($O110,Veritas_LUN!$D$3:$J$487,2,FALSE)</f>
        <v>pkbtrapr3/pkbtrapr4</v>
      </c>
      <c r="AB110" s="110" t="str">
        <f>VLOOKUP($O110,Veritas_LUN!$D$3:$J$487,3,FALSE)</f>
        <v>vvr_vg_trcfs01</v>
      </c>
      <c r="AC110" s="110">
        <f>VLOOKUP($O110,Veritas_LUN!$D$3:$J$487,4,FALSE)</f>
        <v>1</v>
      </c>
      <c r="AD110" s="110">
        <f>VLOOKUP($O110,Veritas_LUN!$D$3:$J$487,5,FALSE)</f>
        <v>4.5</v>
      </c>
      <c r="AE110" s="110" t="str">
        <f>VLOOKUP($O110,Veritas_LUN!$D$3:$J$487,7,FALSE)</f>
        <v>VVR-vg_mecfs01</v>
      </c>
      <c r="AF110" s="110" t="str">
        <f>VLOOKUP($O110,Veritas_LUN!$D$3:$K$487,8,FALSE)</f>
        <v>10:43</v>
      </c>
      <c r="AG110" s="194" t="s">
        <v>7475</v>
      </c>
      <c r="AH110" s="279" t="str">
        <f>VLOOKUP(AG110,'스토리지_LUN(AS-IS)'!$B$4:$G$541,4,FALSE)</f>
        <v>VVR-vg_mecfs01</v>
      </c>
      <c r="AI110" s="110">
        <f>VLOOKUP(AG110,'스토리지_LUN(AS-IS)'!$B$4:$G$541,6,FALSE)</f>
        <v>4.5</v>
      </c>
      <c r="AJ110" s="110" t="str">
        <f>VLOOKUP($AG110,'스토리지_LUN(TO-BE)'!$B$2:$G$347,4,FALSE)</f>
        <v>05:43</v>
      </c>
      <c r="AK110" s="103"/>
      <c r="AL110" s="103"/>
      <c r="AM110" s="1" t="str">
        <f t="shared" si="2"/>
        <v>NB-DR-RDMP-0FAC-PKBTRAPR</v>
      </c>
      <c r="AN110" s="475" t="e">
        <f>VLOOKUP(SUBSTITUTE(Q110,":",""),'naa정보-입력'!B108:C453,2,FALSE)</f>
        <v>#N/A</v>
      </c>
      <c r="AO110" s="1" t="e">
        <f t="shared" si="3"/>
        <v>#N/A</v>
      </c>
      <c r="AP110" s="1" t="s">
        <v>10442</v>
      </c>
    </row>
    <row r="111" spans="1:42" s="1" customFormat="1">
      <c r="A111" s="128" t="s">
        <v>1220</v>
      </c>
      <c r="B111" s="128" t="s">
        <v>1701</v>
      </c>
      <c r="C111" s="128" t="s">
        <v>483</v>
      </c>
      <c r="D111" s="128" t="s">
        <v>1724</v>
      </c>
      <c r="E111" s="128" t="s">
        <v>1740</v>
      </c>
      <c r="F111" s="128" t="s">
        <v>1270</v>
      </c>
      <c r="G111" s="128" t="s">
        <v>1271</v>
      </c>
      <c r="H111" s="128" t="s">
        <v>3322</v>
      </c>
      <c r="I111" s="128" t="s">
        <v>1793</v>
      </c>
      <c r="J111" s="128" t="s">
        <v>5018</v>
      </c>
      <c r="K111" s="128" t="s">
        <v>6960</v>
      </c>
      <c r="L111" s="128" t="s">
        <v>4642</v>
      </c>
      <c r="M111" s="128" t="s">
        <v>6856</v>
      </c>
      <c r="N111" s="129" t="s">
        <v>7841</v>
      </c>
      <c r="O111" s="471" t="s">
        <v>8252</v>
      </c>
      <c r="P111" s="443">
        <v>11.0000610351563</v>
      </c>
      <c r="Q111" s="470" t="str">
        <f>VLOOKUP($O111,'스토리지_LUN(TO-BE)'!$B$2:$G$347,4,FALSE)</f>
        <v>05:44</v>
      </c>
      <c r="R111" s="103"/>
      <c r="S111" s="110"/>
      <c r="T111" s="103"/>
      <c r="U111" s="103"/>
      <c r="V111" s="110" t="str">
        <f>VLOOKUP($N111,OS_Disk!$A$2:$F$573,2,FALSE)</f>
        <v>pkbtrapr3</v>
      </c>
      <c r="W111" s="110" t="str">
        <f>VLOOKUP($N111,OS_Disk!$A$2:$F$573,3,FALSE)</f>
        <v>hitachi_vsp0_1044</v>
      </c>
      <c r="X111" s="133"/>
      <c r="Y111" s="110" t="str">
        <f>VLOOKUP($N111,OS_Disk!$A$2:$F$573,4,FALSE)</f>
        <v>sdl</v>
      </c>
      <c r="Z111" s="196">
        <f>VLOOKUP($N111,OS_Disk!$A$2:$F$573,6,FALSE)</f>
        <v>1.00067138671875</v>
      </c>
      <c r="AA111" s="110" t="str">
        <f>VLOOKUP($O111,Veritas_LUN!$D$3:$J$487,2,FALSE)</f>
        <v>pkbtrapr3/pkbtrapr4</v>
      </c>
      <c r="AB111" s="110" t="str">
        <f>VLOOKUP($O111,Veritas_LUN!$D$3:$J$487,3,FALSE)</f>
        <v>vvr_vg_trcfs02</v>
      </c>
      <c r="AC111" s="110">
        <f>VLOOKUP($O111,Veritas_LUN!$D$3:$J$487,4,FALSE)</f>
        <v>1</v>
      </c>
      <c r="AD111" s="110">
        <f>VLOOKUP($O111,Veritas_LUN!$D$3:$J$487,5,FALSE)</f>
        <v>1</v>
      </c>
      <c r="AE111" s="110" t="str">
        <f>VLOOKUP($O111,Veritas_LUN!$D$3:$J$487,7,FALSE)</f>
        <v>VVR-vg_mecfs02</v>
      </c>
      <c r="AF111" s="110" t="str">
        <f>VLOOKUP($O111,Veritas_LUN!$D$3:$K$487,8,FALSE)</f>
        <v>10:44</v>
      </c>
      <c r="AG111" s="194" t="s">
        <v>7476</v>
      </c>
      <c r="AH111" s="279" t="str">
        <f>VLOOKUP(AG111,'스토리지_LUN(AS-IS)'!$B$4:$G$541,4,FALSE)</f>
        <v>VVR-vg_mecfs02</v>
      </c>
      <c r="AI111" s="110">
        <f>VLOOKUP(AG111,'스토리지_LUN(AS-IS)'!$B$4:$G$541,6,FALSE)</f>
        <v>1</v>
      </c>
      <c r="AJ111" s="110" t="str">
        <f>VLOOKUP($AG111,'스토리지_LUN(TO-BE)'!$B$2:$G$347,4,FALSE)</f>
        <v>05:44</v>
      </c>
      <c r="AK111" s="103"/>
      <c r="AL111" s="103"/>
      <c r="AM111" s="1" t="str">
        <f t="shared" si="2"/>
        <v>NB-DR-RDMP-0FAC-PKBTRAPR</v>
      </c>
      <c r="AN111" s="475" t="e">
        <f>VLOOKUP(SUBSTITUTE(Q111,":",""),'naa정보-입력'!B109:C454,2,FALSE)</f>
        <v>#N/A</v>
      </c>
      <c r="AO111" s="1" t="e">
        <f t="shared" si="3"/>
        <v>#N/A</v>
      </c>
      <c r="AP111" s="1" t="s">
        <v>10443</v>
      </c>
    </row>
    <row r="112" spans="1:42" s="1" customFormat="1">
      <c r="A112" s="128" t="s">
        <v>1220</v>
      </c>
      <c r="B112" s="128" t="s">
        <v>1701</v>
      </c>
      <c r="C112" s="128" t="s">
        <v>483</v>
      </c>
      <c r="D112" s="128" t="s">
        <v>1724</v>
      </c>
      <c r="E112" s="128" t="s">
        <v>1743</v>
      </c>
      <c r="F112" s="128" t="s">
        <v>1270</v>
      </c>
      <c r="G112" s="128" t="s">
        <v>1271</v>
      </c>
      <c r="H112" s="128" t="s">
        <v>3323</v>
      </c>
      <c r="I112" s="128" t="s">
        <v>1794</v>
      </c>
      <c r="J112" s="128" t="s">
        <v>5019</v>
      </c>
      <c r="K112" s="128" t="s">
        <v>6961</v>
      </c>
      <c r="L112" s="128" t="s">
        <v>4644</v>
      </c>
      <c r="M112" s="128" t="s">
        <v>6856</v>
      </c>
      <c r="N112" s="129" t="s">
        <v>7842</v>
      </c>
      <c r="O112" s="471" t="s">
        <v>8253</v>
      </c>
      <c r="P112" s="443">
        <v>0.20050048828125</v>
      </c>
      <c r="Q112" s="470" t="str">
        <f>VLOOKUP($O112,'스토리지_LUN(TO-BE)'!$B$2:$G$347,4,FALSE)</f>
        <v>05:45</v>
      </c>
      <c r="R112" s="103"/>
      <c r="S112" s="110"/>
      <c r="T112" s="103"/>
      <c r="U112" s="103"/>
      <c r="V112" s="110" t="str">
        <f>VLOOKUP($N112,OS_Disk!$A$2:$F$573,2,FALSE)</f>
        <v>pkbtrapr3</v>
      </c>
      <c r="W112" s="110" t="str">
        <f>VLOOKUP($N112,OS_Disk!$A$2:$F$573,3,FALSE)</f>
        <v>hitachi_vsp0_1045</v>
      </c>
      <c r="X112" s="133"/>
      <c r="Y112" s="110" t="str">
        <f>VLOOKUP($N112,OS_Disk!$A$2:$F$573,4,FALSE)</f>
        <v>sdm</v>
      </c>
      <c r="Z112" s="196">
        <f>VLOOKUP($N112,OS_Disk!$A$2:$F$573,6,FALSE)</f>
        <v>11.00006103515625</v>
      </c>
      <c r="AA112" s="110" t="str">
        <f>VLOOKUP($O112,Veritas_LUN!$D$3:$J$487,2,FALSE)</f>
        <v>pkbtrapr3/pkbtrapr4</v>
      </c>
      <c r="AB112" s="110" t="str">
        <f>VLOOKUP($O112,Veritas_LUN!$D$3:$J$487,3,FALSE)</f>
        <v>vvr_vg_trcfs03</v>
      </c>
      <c r="AC112" s="110">
        <f>VLOOKUP($O112,Veritas_LUN!$D$3:$J$487,4,FALSE)</f>
        <v>1</v>
      </c>
      <c r="AD112" s="110">
        <f>VLOOKUP($O112,Veritas_LUN!$D$3:$J$487,5,FALSE)</f>
        <v>11</v>
      </c>
      <c r="AE112" s="110" t="str">
        <f>VLOOKUP($O112,Veritas_LUN!$D$3:$J$487,7,FALSE)</f>
        <v>VVR-vg_mecfs03</v>
      </c>
      <c r="AF112" s="110" t="str">
        <f>VLOOKUP($O112,Veritas_LUN!$D$3:$K$487,8,FALSE)</f>
        <v>10:45</v>
      </c>
      <c r="AG112" s="194" t="s">
        <v>7477</v>
      </c>
      <c r="AH112" s="279" t="str">
        <f>VLOOKUP(AG112,'스토리지_LUN(AS-IS)'!$B$4:$G$541,4,FALSE)</f>
        <v>VVR-vg_mecfs03</v>
      </c>
      <c r="AI112" s="110">
        <f>VLOOKUP(AG112,'스토리지_LUN(AS-IS)'!$B$4:$G$541,6,FALSE)</f>
        <v>11</v>
      </c>
      <c r="AJ112" s="110" t="str">
        <f>VLOOKUP($AG112,'스토리지_LUN(TO-BE)'!$B$2:$G$347,4,FALSE)</f>
        <v>05:45</v>
      </c>
      <c r="AK112" s="103"/>
      <c r="AL112" s="103"/>
      <c r="AM112" s="1" t="str">
        <f t="shared" si="2"/>
        <v>NB-DR-RDMP-0FAC-PKBTRAPR</v>
      </c>
      <c r="AN112" s="475" t="e">
        <f>VLOOKUP(SUBSTITUTE(Q112,":",""),'naa정보-입력'!B110:C455,2,FALSE)</f>
        <v>#N/A</v>
      </c>
      <c r="AO112" s="1" t="e">
        <f t="shared" si="3"/>
        <v>#N/A</v>
      </c>
      <c r="AP112" s="1" t="s">
        <v>10444</v>
      </c>
    </row>
    <row r="113" spans="1:42" s="1" customFormat="1">
      <c r="A113" s="128" t="s">
        <v>1220</v>
      </c>
      <c r="B113" s="128" t="s">
        <v>1701</v>
      </c>
      <c r="C113" s="128" t="s">
        <v>483</v>
      </c>
      <c r="D113" s="128" t="s">
        <v>1724</v>
      </c>
      <c r="E113" s="128" t="s">
        <v>1752</v>
      </c>
      <c r="F113" s="128" t="s">
        <v>1270</v>
      </c>
      <c r="G113" s="128" t="s">
        <v>1271</v>
      </c>
      <c r="H113" s="128" t="s">
        <v>3324</v>
      </c>
      <c r="I113" s="128" t="s">
        <v>1795</v>
      </c>
      <c r="J113" s="128" t="s">
        <v>4998</v>
      </c>
      <c r="K113" s="128" t="s">
        <v>6962</v>
      </c>
      <c r="L113" s="128" t="s">
        <v>4510</v>
      </c>
      <c r="M113" s="128" t="s">
        <v>6856</v>
      </c>
      <c r="N113" s="129" t="s">
        <v>7843</v>
      </c>
      <c r="O113" s="471" t="s">
        <v>8254</v>
      </c>
      <c r="P113" s="443">
        <v>0.20050048828125</v>
      </c>
      <c r="Q113" s="470" t="str">
        <f>VLOOKUP($O113,'스토리지_LUN(TO-BE)'!$B$2:$G$347,4,FALSE)</f>
        <v>0f:24</v>
      </c>
      <c r="R113" s="103"/>
      <c r="S113" s="110"/>
      <c r="T113" s="103"/>
      <c r="U113" s="103"/>
      <c r="V113" s="110" t="str">
        <f>VLOOKUP($N113,OS_Disk!$A$2:$F$573,2,FALSE)</f>
        <v>pkbtrapr3</v>
      </c>
      <c r="W113" s="110" t="str">
        <f>VLOOKUP($N113,OS_Disk!$A$2:$F$573,3,FALSE)</f>
        <v>hitachi_vsp0_0f24</v>
      </c>
      <c r="X113" s="133"/>
      <c r="Y113" s="110" t="str">
        <f>VLOOKUP($N113,OS_Disk!$A$2:$F$573,4,FALSE)</f>
        <v>sde</v>
      </c>
      <c r="Z113" s="196">
        <f>VLOOKUP($N113,OS_Disk!$A$2:$F$573,6,FALSE)</f>
        <v>0.20050048828125</v>
      </c>
      <c r="AA113" s="110" t="str">
        <f>VLOOKUP($O113,Veritas_LUN!$D$3:$J$487,2,FALSE)</f>
        <v>pkbtrapr3/pkbtrapr4</v>
      </c>
      <c r="AB113" s="110" t="str">
        <f>VLOOKUP($O113,Veritas_LUN!$D$3:$J$487,3,FALSE)</f>
        <v>Lock Device</v>
      </c>
      <c r="AC113" s="110">
        <f>VLOOKUP($O113,Veritas_LUN!$D$3:$J$487,4,FALSE)</f>
        <v>1</v>
      </c>
      <c r="AD113" s="110">
        <f>VLOOKUP($O113,Veritas_LUN!$D$3:$J$487,5,FALSE)</f>
        <v>0.2</v>
      </c>
      <c r="AE113" s="110" t="str">
        <f>VLOOKUP($O113,Veritas_LUN!$D$3:$J$487,7,FALSE)</f>
        <v>Lock Device</v>
      </c>
      <c r="AF113" s="110" t="str">
        <f>VLOOKUP($O113,Veritas_LUN!$D$3:$K$487,8,FALSE)</f>
        <v>0f:24</v>
      </c>
      <c r="AG113" s="194" t="s">
        <v>7478</v>
      </c>
      <c r="AH113" s="279" t="str">
        <f>VLOOKUP(AG113,'스토리지_LUN(AS-IS)'!$B$4:$G$541,4,FALSE)</f>
        <v>Lock Device</v>
      </c>
      <c r="AI113" s="110">
        <f>VLOOKUP(AG113,'스토리지_LUN(AS-IS)'!$B$4:$G$541,6,FALSE)</f>
        <v>0.2</v>
      </c>
      <c r="AJ113" s="110" t="str">
        <f>VLOOKUP($AG113,'스토리지_LUN(TO-BE)'!$B$2:$G$347,4,FALSE)</f>
        <v>0f:24</v>
      </c>
      <c r="AK113" s="103"/>
      <c r="AL113" s="103"/>
      <c r="AM113" s="1" t="str">
        <f t="shared" si="2"/>
        <v>NB-DR-RDMP-0FAC-PKBTRAPR</v>
      </c>
      <c r="AN113" s="475" t="e">
        <f>VLOOKUP(SUBSTITUTE(Q113,":",""),'naa정보-입력'!B111:C456,2,FALSE)</f>
        <v>#N/A</v>
      </c>
      <c r="AO113" s="1" t="e">
        <f t="shared" si="3"/>
        <v>#N/A</v>
      </c>
      <c r="AP113" s="1" t="s">
        <v>10445</v>
      </c>
    </row>
    <row r="114" spans="1:42" s="1" customFormat="1">
      <c r="A114" s="128" t="s">
        <v>1220</v>
      </c>
      <c r="B114" s="128" t="s">
        <v>1701</v>
      </c>
      <c r="C114" s="128" t="s">
        <v>483</v>
      </c>
      <c r="D114" s="128" t="s">
        <v>1724</v>
      </c>
      <c r="E114" s="128" t="s">
        <v>1755</v>
      </c>
      <c r="F114" s="128" t="s">
        <v>1270</v>
      </c>
      <c r="G114" s="128" t="s">
        <v>1271</v>
      </c>
      <c r="H114" s="128" t="s">
        <v>3325</v>
      </c>
      <c r="I114" s="128" t="s">
        <v>1796</v>
      </c>
      <c r="J114" s="128" t="s">
        <v>5012</v>
      </c>
      <c r="K114" s="128" t="s">
        <v>6963</v>
      </c>
      <c r="L114" s="128" t="s">
        <v>4509</v>
      </c>
      <c r="M114" s="128" t="s">
        <v>6856</v>
      </c>
      <c r="N114" s="129" t="s">
        <v>7844</v>
      </c>
      <c r="O114" s="471" t="s">
        <v>8255</v>
      </c>
      <c r="P114" s="443">
        <v>0.20050048828125</v>
      </c>
      <c r="Q114" s="470" t="str">
        <f>VLOOKUP($O114,'스토리지_LUN(TO-BE)'!$B$2:$G$347,4,FALSE)</f>
        <v>0f:25</v>
      </c>
      <c r="R114" s="103"/>
      <c r="S114" s="110"/>
      <c r="T114" s="103"/>
      <c r="U114" s="103"/>
      <c r="V114" s="110" t="str">
        <f>VLOOKUP($N114,OS_Disk!$A$2:$F$573,2,FALSE)</f>
        <v>pkbtrapr3</v>
      </c>
      <c r="W114" s="110" t="str">
        <f>VLOOKUP($N114,OS_Disk!$A$2:$F$573,3,FALSE)</f>
        <v>hitachi_vsp0_0f25</v>
      </c>
      <c r="X114" s="133"/>
      <c r="Y114" s="110" t="str">
        <f>VLOOKUP($N114,OS_Disk!$A$2:$F$573,4,FALSE)</f>
        <v>sdf</v>
      </c>
      <c r="Z114" s="196">
        <f>VLOOKUP($N114,OS_Disk!$A$2:$F$573,6,FALSE)</f>
        <v>0.20050048828125</v>
      </c>
      <c r="AA114" s="110" t="str">
        <f>VLOOKUP($O114,Veritas_LUN!$D$3:$J$487,2,FALSE)</f>
        <v>pkbtrapr3/pkbtrapr4</v>
      </c>
      <c r="AB114" s="110" t="str">
        <f>VLOOKUP($O114,Veritas_LUN!$D$3:$J$487,3,FALSE)</f>
        <v>Lock Device</v>
      </c>
      <c r="AC114" s="110">
        <f>VLOOKUP($O114,Veritas_LUN!$D$3:$J$487,4,FALSE)</f>
        <v>1</v>
      </c>
      <c r="AD114" s="110">
        <f>VLOOKUP($O114,Veritas_LUN!$D$3:$J$487,5,FALSE)</f>
        <v>0.2</v>
      </c>
      <c r="AE114" s="110" t="str">
        <f>VLOOKUP($O114,Veritas_LUN!$D$3:$J$487,7,FALSE)</f>
        <v>Lock Device</v>
      </c>
      <c r="AF114" s="110" t="str">
        <f>VLOOKUP($O114,Veritas_LUN!$D$3:$K$487,8,FALSE)</f>
        <v>0f:25</v>
      </c>
      <c r="AG114" s="194" t="s">
        <v>7479</v>
      </c>
      <c r="AH114" s="279" t="str">
        <f>VLOOKUP(AG114,'스토리지_LUN(AS-IS)'!$B$4:$G$541,4,FALSE)</f>
        <v>Lock Device</v>
      </c>
      <c r="AI114" s="110">
        <f>VLOOKUP(AG114,'스토리지_LUN(AS-IS)'!$B$4:$G$541,6,FALSE)</f>
        <v>0.2</v>
      </c>
      <c r="AJ114" s="110" t="str">
        <f>VLOOKUP($AG114,'스토리지_LUN(TO-BE)'!$B$2:$G$347,4,FALSE)</f>
        <v>0f:25</v>
      </c>
      <c r="AK114" s="103"/>
      <c r="AL114" s="103"/>
      <c r="AM114" s="1" t="str">
        <f t="shared" si="2"/>
        <v>NB-DR-RDMP-0FAC-PKBTRAPR</v>
      </c>
      <c r="AN114" s="475" t="e">
        <f>VLOOKUP(SUBSTITUTE(Q114,":",""),'naa정보-입력'!B112:C457,2,FALSE)</f>
        <v>#N/A</v>
      </c>
      <c r="AO114" s="1" t="e">
        <f t="shared" si="3"/>
        <v>#N/A</v>
      </c>
      <c r="AP114" s="1" t="s">
        <v>10446</v>
      </c>
    </row>
    <row r="115" spans="1:42" s="1" customFormat="1">
      <c r="A115" s="128" t="s">
        <v>1220</v>
      </c>
      <c r="B115" s="128" t="s">
        <v>1701</v>
      </c>
      <c r="C115" s="128" t="s">
        <v>483</v>
      </c>
      <c r="D115" s="128" t="s">
        <v>1724</v>
      </c>
      <c r="E115" s="128" t="s">
        <v>1758</v>
      </c>
      <c r="F115" s="128" t="s">
        <v>1270</v>
      </c>
      <c r="G115" s="128" t="s">
        <v>1271</v>
      </c>
      <c r="H115" s="128" t="s">
        <v>3326</v>
      </c>
      <c r="I115" s="128" t="s">
        <v>1797</v>
      </c>
      <c r="J115" s="128" t="s">
        <v>5007</v>
      </c>
      <c r="K115" s="128" t="s">
        <v>6964</v>
      </c>
      <c r="L115" s="128" t="s">
        <v>4423</v>
      </c>
      <c r="M115" s="128" t="s">
        <v>6856</v>
      </c>
      <c r="N115" s="129" t="s">
        <v>7845</v>
      </c>
      <c r="O115" s="471" t="s">
        <v>8256</v>
      </c>
      <c r="P115" s="443">
        <v>40</v>
      </c>
      <c r="Q115" s="470" t="str">
        <f>VLOOKUP($O115,'스토리지_LUN(TO-BE)'!$B$2:$G$347,4,FALSE)</f>
        <v>0f:26</v>
      </c>
      <c r="R115" s="103"/>
      <c r="S115" s="110"/>
      <c r="T115" s="103"/>
      <c r="U115" s="103"/>
      <c r="V115" s="110" t="str">
        <f>VLOOKUP($N115,OS_Disk!$A$2:$F$573,2,FALSE)</f>
        <v>pkbtrapr3</v>
      </c>
      <c r="W115" s="110" t="str">
        <f>VLOOKUP($N115,OS_Disk!$A$2:$F$573,3,FALSE)</f>
        <v>hitachi_vsp0_0f26</v>
      </c>
      <c r="X115" s="133"/>
      <c r="Y115" s="110" t="str">
        <f>VLOOKUP($N115,OS_Disk!$A$2:$F$573,4,FALSE)</f>
        <v>sdg</v>
      </c>
      <c r="Z115" s="196">
        <f>VLOOKUP($N115,OS_Disk!$A$2:$F$573,6,FALSE)</f>
        <v>0.20050048828125</v>
      </c>
      <c r="AA115" s="110" t="str">
        <f>VLOOKUP($O115,Veritas_LUN!$D$3:$J$487,2,FALSE)</f>
        <v>pkbtrapr3/pkbtrapr4</v>
      </c>
      <c r="AB115" s="110" t="str">
        <f>VLOOKUP($O115,Veritas_LUN!$D$3:$J$487,3,FALSE)</f>
        <v>Lock Device</v>
      </c>
      <c r="AC115" s="110">
        <f>VLOOKUP($O115,Veritas_LUN!$D$3:$J$487,4,FALSE)</f>
        <v>1</v>
      </c>
      <c r="AD115" s="110">
        <f>VLOOKUP($O115,Veritas_LUN!$D$3:$J$487,5,FALSE)</f>
        <v>0.2</v>
      </c>
      <c r="AE115" s="110" t="str">
        <f>VLOOKUP($O115,Veritas_LUN!$D$3:$J$487,7,FALSE)</f>
        <v>Lock Device</v>
      </c>
      <c r="AF115" s="110" t="str">
        <f>VLOOKUP($O115,Veritas_LUN!$D$3:$K$487,8,FALSE)</f>
        <v>0f:26</v>
      </c>
      <c r="AG115" s="194" t="s">
        <v>7480</v>
      </c>
      <c r="AH115" s="279" t="str">
        <f>VLOOKUP(AG115,'스토리지_LUN(AS-IS)'!$B$4:$G$541,4,FALSE)</f>
        <v>Lock Device</v>
      </c>
      <c r="AI115" s="110">
        <f>VLOOKUP(AG115,'스토리지_LUN(AS-IS)'!$B$4:$G$541,6,FALSE)</f>
        <v>0.2</v>
      </c>
      <c r="AJ115" s="110" t="str">
        <f>VLOOKUP($AG115,'스토리지_LUN(TO-BE)'!$B$2:$G$347,4,FALSE)</f>
        <v>0f:26</v>
      </c>
      <c r="AK115" s="103"/>
      <c r="AL115" s="103"/>
      <c r="AM115" s="1" t="str">
        <f t="shared" si="2"/>
        <v>NB-DR-RDMP-0FAC-PKBTRAPR</v>
      </c>
      <c r="AN115" s="475" t="e">
        <f>VLOOKUP(SUBSTITUTE(Q115,":",""),'naa정보-입력'!B113:C458,2,FALSE)</f>
        <v>#N/A</v>
      </c>
      <c r="AO115" s="1" t="e">
        <f t="shared" si="3"/>
        <v>#N/A</v>
      </c>
      <c r="AP115" s="1" t="s">
        <v>10447</v>
      </c>
    </row>
    <row r="116" spans="1:42" s="1" customFormat="1">
      <c r="A116" s="128" t="s">
        <v>1220</v>
      </c>
      <c r="B116" s="128" t="s">
        <v>1701</v>
      </c>
      <c r="C116" s="128" t="s">
        <v>482</v>
      </c>
      <c r="D116" s="128" t="s">
        <v>1724</v>
      </c>
      <c r="E116" s="128" t="s">
        <v>1688</v>
      </c>
      <c r="F116" s="128" t="s">
        <v>1260</v>
      </c>
      <c r="G116" s="128" t="s">
        <v>1261</v>
      </c>
      <c r="H116" s="128" t="s">
        <v>3363</v>
      </c>
      <c r="I116" s="128" t="s">
        <v>1834</v>
      </c>
      <c r="J116" s="128" t="s">
        <v>5028</v>
      </c>
      <c r="K116" s="128" t="s">
        <v>6965</v>
      </c>
      <c r="L116" s="128" t="s">
        <v>2483</v>
      </c>
      <c r="M116" s="128" t="s">
        <v>6856</v>
      </c>
      <c r="N116" s="129" t="s">
        <v>7863</v>
      </c>
      <c r="O116" s="471" t="s">
        <v>8277</v>
      </c>
      <c r="P116" s="443">
        <v>5.0006103515625</v>
      </c>
      <c r="Q116" s="470" t="str">
        <f>VLOOKUP($O116,'스토리지_LUN(TO-BE)'!$B$2:$G$347,4,FALSE)</f>
        <v>00:3e</v>
      </c>
      <c r="R116" s="103"/>
      <c r="S116" s="110"/>
      <c r="T116" s="103"/>
      <c r="U116" s="103"/>
      <c r="V116" s="110" t="str">
        <f>VLOOKUP($N116,OS_Disk!$A$2:$F$573,2,FALSE)</f>
        <v>pkbtrapr2</v>
      </c>
      <c r="W116" s="110" t="str">
        <f>VLOOKUP($N116,OS_Disk!$A$2:$F$573,3,FALSE)</f>
        <v>hitachi_vsp0_003e</v>
      </c>
      <c r="X116" s="133"/>
      <c r="Y116" s="110" t="str">
        <f>VLOOKUP($N116,OS_Disk!$A$2:$F$573,4,FALSE)</f>
        <v>sdb</v>
      </c>
      <c r="Z116" s="196">
        <f>VLOOKUP($N116,OS_Disk!$A$2:$F$573,6,FALSE)</f>
        <v>50.0006103515625</v>
      </c>
      <c r="AA116" s="110" t="str">
        <f>VLOOKUP($O116,Veritas_LUN!$D$3:$J$487,2,FALSE)</f>
        <v>pkbtrapr2</v>
      </c>
      <c r="AB116" s="110" t="str">
        <f>VLOOKUP($O116,Veritas_LUN!$D$3:$J$487,3,FALSE)</f>
        <v>vg_tr2fs01</v>
      </c>
      <c r="AC116" s="110">
        <f>VLOOKUP($O116,Veritas_LUN!$D$3:$J$487,4,FALSE)</f>
        <v>1</v>
      </c>
      <c r="AD116" s="110">
        <f>VLOOKUP($O116,Veritas_LUN!$D$3:$J$487,5,FALSE)</f>
        <v>50</v>
      </c>
      <c r="AE116" s="110" t="str">
        <f>VLOOKUP($O116,Veritas_LUN!$D$3:$J$487,7,FALSE)</f>
        <v>vg_tr2fs01</v>
      </c>
      <c r="AF116" s="110" t="str">
        <f>VLOOKUP($O116,Veritas_LUN!$D$3:$K$487,8,FALSE)</f>
        <v>00:3e</v>
      </c>
      <c r="AG116" s="194" t="s">
        <v>7498</v>
      </c>
      <c r="AH116" s="279" t="str">
        <f>VLOOKUP(AG116,'스토리지_LUN(AS-IS)'!$B$4:$G$541,4,FALSE)</f>
        <v>vg_tr2fs01</v>
      </c>
      <c r="AI116" s="110">
        <f>VLOOKUP(AG116,'스토리지_LUN(AS-IS)'!$B$4:$G$541,6,FALSE)</f>
        <v>50</v>
      </c>
      <c r="AJ116" s="110" t="str">
        <f>VLOOKUP($AG116,'스토리지_LUN(TO-BE)'!$B$2:$G$347,4,FALSE)</f>
        <v>00:3e</v>
      </c>
      <c r="AK116" s="103"/>
      <c r="AL116" s="103"/>
      <c r="AM116" s="1" t="str">
        <f t="shared" si="2"/>
        <v>NB-DR-RDMP-0FAB-PKBTRAPR</v>
      </c>
      <c r="AN116" s="475" t="e">
        <f>VLOOKUP(SUBSTITUTE(Q116,":",""),'naa정보-입력'!B114:C459,2,FALSE)</f>
        <v>#N/A</v>
      </c>
      <c r="AO116" s="1" t="e">
        <f t="shared" si="3"/>
        <v>#N/A</v>
      </c>
      <c r="AP116" s="1" t="s">
        <v>10465</v>
      </c>
    </row>
    <row r="117" spans="1:42" s="1" customFormat="1">
      <c r="A117" s="128" t="s">
        <v>1220</v>
      </c>
      <c r="B117" s="128" t="s">
        <v>1701</v>
      </c>
      <c r="C117" s="128" t="s">
        <v>482</v>
      </c>
      <c r="D117" s="128" t="s">
        <v>1724</v>
      </c>
      <c r="E117" s="128" t="s">
        <v>1704</v>
      </c>
      <c r="F117" s="128" t="s">
        <v>1260</v>
      </c>
      <c r="G117" s="128" t="s">
        <v>1261</v>
      </c>
      <c r="H117" s="128" t="s">
        <v>3364</v>
      </c>
      <c r="I117" s="128" t="s">
        <v>1835</v>
      </c>
      <c r="J117" s="128" t="s">
        <v>5052</v>
      </c>
      <c r="K117" s="128" t="s">
        <v>6966</v>
      </c>
      <c r="L117" s="128" t="s">
        <v>2484</v>
      </c>
      <c r="M117" s="128" t="s">
        <v>6856</v>
      </c>
      <c r="N117" s="129" t="s">
        <v>7864</v>
      </c>
      <c r="O117" s="471" t="s">
        <v>8278</v>
      </c>
      <c r="P117" s="443">
        <v>50</v>
      </c>
      <c r="Q117" s="470" t="str">
        <f>VLOOKUP($O117,'스토리지_LUN(TO-BE)'!$B$2:$G$347,4,FALSE)</f>
        <v>05:3e</v>
      </c>
      <c r="R117" s="103"/>
      <c r="S117" s="110"/>
      <c r="T117" s="103"/>
      <c r="U117" s="103"/>
      <c r="V117" s="110" t="str">
        <f>VLOOKUP($N117,OS_Disk!$A$2:$F$573,2,FALSE)</f>
        <v>pkbtrapr2</v>
      </c>
      <c r="W117" s="110" t="str">
        <f>VLOOKUP($N117,OS_Disk!$A$2:$F$573,3,FALSE)</f>
        <v>hitachi_vsp0_103e</v>
      </c>
      <c r="X117" s="133"/>
      <c r="Y117" s="110" t="str">
        <f>VLOOKUP($N117,OS_Disk!$A$2:$F$573,4,FALSE)</f>
        <v>sdc</v>
      </c>
      <c r="Z117" s="196">
        <f>VLOOKUP($N117,OS_Disk!$A$2:$F$573,6,FALSE)</f>
        <v>5.0006103515625</v>
      </c>
      <c r="AA117" s="110" t="str">
        <f>VLOOKUP($O117,Veritas_LUN!$D$3:$J$487,2,FALSE)</f>
        <v>pkbtrapr2</v>
      </c>
      <c r="AB117" s="110" t="str">
        <f>VLOOKUP($O117,Veritas_LUN!$D$3:$J$487,3,FALSE)</f>
        <v>vvr_vg_tr2fs01</v>
      </c>
      <c r="AC117" s="110">
        <f>VLOOKUP($O117,Veritas_LUN!$D$3:$J$487,4,FALSE)</f>
        <v>1</v>
      </c>
      <c r="AD117" s="110">
        <f>VLOOKUP($O117,Veritas_LUN!$D$3:$J$487,5,FALSE)</f>
        <v>5</v>
      </c>
      <c r="AE117" s="110" t="str">
        <f>VLOOKUP($O117,Veritas_LUN!$D$3:$J$487,7,FALSE)</f>
        <v>VVR-vg_tr2fs01</v>
      </c>
      <c r="AF117" s="110" t="str">
        <f>VLOOKUP($O117,Veritas_LUN!$D$3:$K$487,8,FALSE)</f>
        <v>10:3e</v>
      </c>
      <c r="AG117" s="194" t="s">
        <v>7499</v>
      </c>
      <c r="AH117" s="279" t="str">
        <f>VLOOKUP(AG117,'스토리지_LUN(AS-IS)'!$B$4:$G$541,4,FALSE)</f>
        <v>VVR-vg_tr2fs01</v>
      </c>
      <c r="AI117" s="110">
        <f>VLOOKUP(AG117,'스토리지_LUN(AS-IS)'!$B$4:$G$541,6,FALSE)</f>
        <v>5</v>
      </c>
      <c r="AJ117" s="110" t="str">
        <f>VLOOKUP($AG117,'스토리지_LUN(TO-BE)'!$B$2:$G$347,4,FALSE)</f>
        <v>05:3e</v>
      </c>
      <c r="AK117" s="103"/>
      <c r="AL117" s="103"/>
      <c r="AM117" s="1" t="str">
        <f t="shared" si="2"/>
        <v>NB-DR-RDMP-0FAB-PKBTRAPR</v>
      </c>
      <c r="AN117" s="475" t="e">
        <f>VLOOKUP(SUBSTITUTE(Q117,":",""),'naa정보-입력'!B115:C460,2,FALSE)</f>
        <v>#N/A</v>
      </c>
      <c r="AO117" s="1" t="e">
        <f t="shared" si="3"/>
        <v>#N/A</v>
      </c>
      <c r="AP117" s="1" t="s">
        <v>10466</v>
      </c>
    </row>
    <row r="118" spans="1:42" s="1" customFormat="1">
      <c r="A118" s="128" t="s">
        <v>1220</v>
      </c>
      <c r="B118" s="128" t="s">
        <v>1701</v>
      </c>
      <c r="C118" s="128" t="s">
        <v>482</v>
      </c>
      <c r="D118" s="128" t="s">
        <v>1724</v>
      </c>
      <c r="E118" s="128" t="s">
        <v>1693</v>
      </c>
      <c r="F118" s="128" t="s">
        <v>1260</v>
      </c>
      <c r="G118" s="128" t="s">
        <v>1261</v>
      </c>
      <c r="H118" s="128" t="s">
        <v>3309</v>
      </c>
      <c r="I118" s="128" t="s">
        <v>1780</v>
      </c>
      <c r="J118" s="128" t="s">
        <v>5021</v>
      </c>
      <c r="K118" s="128" t="s">
        <v>6967</v>
      </c>
      <c r="L118" s="128" t="s">
        <v>4613</v>
      </c>
      <c r="M118" s="128" t="s">
        <v>6856</v>
      </c>
      <c r="N118" s="129" t="s">
        <v>7828</v>
      </c>
      <c r="O118" s="471" t="s">
        <v>8239</v>
      </c>
      <c r="P118" s="443">
        <v>110.000610351563</v>
      </c>
      <c r="Q118" s="470" t="str">
        <f>VLOOKUP($O118,'스토리지_LUN(TO-BE)'!$B$2:$G$347,4,FALSE)</f>
        <v>00:3f</v>
      </c>
      <c r="R118" s="103"/>
      <c r="S118" s="110"/>
      <c r="T118" s="103"/>
      <c r="U118" s="103"/>
      <c r="V118" s="110" t="str">
        <f>VLOOKUP($N118,OS_Disk!$A$2:$F$573,2,FALSE)</f>
        <v>pkbtrapr1</v>
      </c>
      <c r="W118" s="110" t="str">
        <f>VLOOKUP($N118,OS_Disk!$A$2:$F$573,3,FALSE)</f>
        <v>hitachi_vsp0_003f</v>
      </c>
      <c r="X118" s="133"/>
      <c r="Y118" s="110" t="str">
        <f>VLOOKUP($N118,OS_Disk!$A$2:$F$573,4,FALSE)</f>
        <v>sdh</v>
      </c>
      <c r="Z118" s="196">
        <f>VLOOKUP($N118,OS_Disk!$A$2:$F$573,6,FALSE)</f>
        <v>65.0006103515625</v>
      </c>
      <c r="AA118" s="110" t="str">
        <f>VLOOKUP($O118,Veritas_LUN!$D$3:$J$487,2,FALSE)</f>
        <v>pkbtrapr1/pkbtrapr2</v>
      </c>
      <c r="AB118" s="110" t="str">
        <f>VLOOKUP($O118,Veritas_LUN!$D$3:$J$487,3,FALSE)</f>
        <v>vg_trcfs01</v>
      </c>
      <c r="AC118" s="110">
        <f>VLOOKUP($O118,Veritas_LUN!$D$3:$J$487,4,FALSE)</f>
        <v>1</v>
      </c>
      <c r="AD118" s="110">
        <f>VLOOKUP($O118,Veritas_LUN!$D$3:$J$487,5,FALSE)</f>
        <v>65</v>
      </c>
      <c r="AE118" s="110" t="str">
        <f>VLOOKUP($O118,Veritas_LUN!$D$3:$J$487,7,FALSE)</f>
        <v>vg_trcfs01</v>
      </c>
      <c r="AF118" s="110" t="str">
        <f>VLOOKUP($O118,Veritas_LUN!$D$3:$K$487,8,FALSE)</f>
        <v>00:3f</v>
      </c>
      <c r="AG118" s="194" t="s">
        <v>7500</v>
      </c>
      <c r="AH118" s="279" t="str">
        <f>VLOOKUP(AG118,'스토리지_LUN(AS-IS)'!$B$4:$G$541,4,FALSE)</f>
        <v>vg_trcfs01</v>
      </c>
      <c r="AI118" s="110">
        <f>VLOOKUP(AG118,'스토리지_LUN(AS-IS)'!$B$4:$G$541,6,FALSE)</f>
        <v>65</v>
      </c>
      <c r="AJ118" s="110" t="str">
        <f>VLOOKUP($AG118,'스토리지_LUN(TO-BE)'!$B$2:$G$347,4,FALSE)</f>
        <v>00:3f</v>
      </c>
      <c r="AK118" s="103"/>
      <c r="AL118" s="103"/>
      <c r="AM118" s="1" t="str">
        <f t="shared" si="2"/>
        <v>NB-DR-RDMP-0FAB-PKBTRAPR</v>
      </c>
      <c r="AN118" s="475" t="e">
        <f>VLOOKUP(SUBSTITUTE(Q118,":",""),'naa정보-입력'!B116:C461,2,FALSE)</f>
        <v>#N/A</v>
      </c>
      <c r="AO118" s="1" t="e">
        <f t="shared" si="3"/>
        <v>#N/A</v>
      </c>
      <c r="AP118" s="1" t="s">
        <v>10430</v>
      </c>
    </row>
    <row r="119" spans="1:42" s="1" customFormat="1">
      <c r="A119" s="128" t="s">
        <v>1220</v>
      </c>
      <c r="B119" s="128" t="s">
        <v>1701</v>
      </c>
      <c r="C119" s="128" t="s">
        <v>482</v>
      </c>
      <c r="D119" s="128" t="s">
        <v>1724</v>
      </c>
      <c r="E119" s="128" t="s">
        <v>1697</v>
      </c>
      <c r="F119" s="128" t="s">
        <v>1260</v>
      </c>
      <c r="G119" s="128" t="s">
        <v>1261</v>
      </c>
      <c r="H119" s="128" t="s">
        <v>3310</v>
      </c>
      <c r="I119" s="128" t="s">
        <v>1781</v>
      </c>
      <c r="J119" s="128" t="s">
        <v>5023</v>
      </c>
      <c r="K119" s="128" t="s">
        <v>6968</v>
      </c>
      <c r="L119" s="128" t="s">
        <v>2476</v>
      </c>
      <c r="M119" s="128" t="s">
        <v>6856</v>
      </c>
      <c r="N119" s="129" t="s">
        <v>7829</v>
      </c>
      <c r="O119" s="471" t="s">
        <v>8240</v>
      </c>
      <c r="P119" s="443">
        <v>4.500732421875</v>
      </c>
      <c r="Q119" s="470" t="str">
        <f>VLOOKUP($O119,'스토리지_LUN(TO-BE)'!$B$2:$G$347,4,FALSE)</f>
        <v>00:40</v>
      </c>
      <c r="R119" s="103"/>
      <c r="S119" s="110"/>
      <c r="T119" s="103"/>
      <c r="U119" s="103"/>
      <c r="V119" s="110" t="str">
        <f>VLOOKUP($N119,OS_Disk!$A$2:$F$573,2,FALSE)</f>
        <v>pkbtrapr1</v>
      </c>
      <c r="W119" s="110" t="str">
        <f>VLOOKUP($N119,OS_Disk!$A$2:$F$573,3,FALSE)</f>
        <v>hitachi_vsp0_0040</v>
      </c>
      <c r="X119" s="133"/>
      <c r="Y119" s="110" t="str">
        <f>VLOOKUP($N119,OS_Disk!$A$2:$F$573,4,FALSE)</f>
        <v>sdi</v>
      </c>
      <c r="Z119" s="196">
        <f>VLOOKUP($N119,OS_Disk!$A$2:$F$573,6,FALSE)</f>
        <v>110.0006103515625</v>
      </c>
      <c r="AA119" s="110" t="str">
        <f>VLOOKUP($O119,Veritas_LUN!$D$3:$J$487,2,FALSE)</f>
        <v>pkbtrapr1/pkbtrapr2</v>
      </c>
      <c r="AB119" s="110" t="str">
        <f>VLOOKUP($O119,Veritas_LUN!$D$3:$J$487,3,FALSE)</f>
        <v>vg_trcfs02</v>
      </c>
      <c r="AC119" s="110">
        <f>VLOOKUP($O119,Veritas_LUN!$D$3:$J$487,4,FALSE)</f>
        <v>1</v>
      </c>
      <c r="AD119" s="110">
        <f>VLOOKUP($O119,Veritas_LUN!$D$3:$J$487,5,FALSE)</f>
        <v>110</v>
      </c>
      <c r="AE119" s="110" t="str">
        <f>VLOOKUP($O119,Veritas_LUN!$D$3:$J$487,7,FALSE)</f>
        <v>vg_mecfs03</v>
      </c>
      <c r="AF119" s="110" t="str">
        <f>VLOOKUP($O119,Veritas_LUN!$D$3:$K$487,8,FALSE)</f>
        <v>00:40</v>
      </c>
      <c r="AG119" s="194" t="s">
        <v>7464</v>
      </c>
      <c r="AH119" s="279" t="str">
        <f>VLOOKUP(AG119,'스토리지_LUN(AS-IS)'!$B$4:$G$541,4,FALSE)</f>
        <v>vg_mecfs03</v>
      </c>
      <c r="AI119" s="110">
        <f>VLOOKUP(AG119,'스토리지_LUN(AS-IS)'!$B$4:$G$541,6,FALSE)</f>
        <v>110</v>
      </c>
      <c r="AJ119" s="110" t="str">
        <f>VLOOKUP($AG119,'스토리지_LUN(TO-BE)'!$B$2:$G$347,4,FALSE)</f>
        <v>00:40</v>
      </c>
      <c r="AK119" s="103"/>
      <c r="AL119" s="103"/>
      <c r="AM119" s="1" t="str">
        <f t="shared" si="2"/>
        <v>NB-DR-RDMP-0FAB-PKBTRAPR</v>
      </c>
      <c r="AN119" s="475" t="e">
        <f>VLOOKUP(SUBSTITUTE(Q119,":",""),'naa정보-입력'!B117:C462,2,FALSE)</f>
        <v>#N/A</v>
      </c>
      <c r="AO119" s="1" t="e">
        <f t="shared" si="3"/>
        <v>#N/A</v>
      </c>
      <c r="AP119" s="1" t="s">
        <v>10431</v>
      </c>
    </row>
    <row r="120" spans="1:42" s="1" customFormat="1">
      <c r="A120" s="128" t="s">
        <v>1220</v>
      </c>
      <c r="B120" s="128" t="s">
        <v>1701</v>
      </c>
      <c r="C120" s="128" t="s">
        <v>482</v>
      </c>
      <c r="D120" s="128" t="s">
        <v>1724</v>
      </c>
      <c r="E120" s="128" t="s">
        <v>1737</v>
      </c>
      <c r="F120" s="128" t="s">
        <v>1260</v>
      </c>
      <c r="G120" s="128" t="s">
        <v>1261</v>
      </c>
      <c r="H120" s="128" t="s">
        <v>3311</v>
      </c>
      <c r="I120" s="128" t="s">
        <v>1782</v>
      </c>
      <c r="J120" s="128" t="s">
        <v>5054</v>
      </c>
      <c r="K120" s="128" t="s">
        <v>6969</v>
      </c>
      <c r="L120" s="128" t="s">
        <v>4615</v>
      </c>
      <c r="M120" s="128" t="s">
        <v>6856</v>
      </c>
      <c r="N120" s="129" t="s">
        <v>7830</v>
      </c>
      <c r="O120" s="471" t="s">
        <v>8241</v>
      </c>
      <c r="P120" s="443">
        <v>11.0000610351563</v>
      </c>
      <c r="Q120" s="470" t="str">
        <f>VLOOKUP($O120,'스토리지_LUN(TO-BE)'!$B$2:$G$347,4,FALSE)</f>
        <v>05:3f</v>
      </c>
      <c r="R120" s="103"/>
      <c r="S120" s="110"/>
      <c r="T120" s="103"/>
      <c r="U120" s="103"/>
      <c r="V120" s="110" t="str">
        <f>VLOOKUP($N120,OS_Disk!$A$2:$F$573,2,FALSE)</f>
        <v>pkbtrapr1</v>
      </c>
      <c r="W120" s="110" t="str">
        <f>VLOOKUP($N120,OS_Disk!$A$2:$F$573,3,FALSE)</f>
        <v>hitachi_vsp0_103f</v>
      </c>
      <c r="X120" s="133"/>
      <c r="Y120" s="110" t="str">
        <f>VLOOKUP($N120,OS_Disk!$A$2:$F$573,4,FALSE)</f>
        <v>sdj</v>
      </c>
      <c r="Z120" s="196">
        <f>VLOOKUP($N120,OS_Disk!$A$2:$F$573,6,FALSE)</f>
        <v>6.500244140625</v>
      </c>
      <c r="AA120" s="110" t="str">
        <f>VLOOKUP($O120,Veritas_LUN!$D$3:$J$487,2,FALSE)</f>
        <v>pkbtrapr1/pkbtrapr2</v>
      </c>
      <c r="AB120" s="110" t="str">
        <f>VLOOKUP($O120,Veritas_LUN!$D$3:$J$487,3,FALSE)</f>
        <v>vvr_vg_trcfs01</v>
      </c>
      <c r="AC120" s="110">
        <f>VLOOKUP($O120,Veritas_LUN!$D$3:$J$487,4,FALSE)</f>
        <v>1</v>
      </c>
      <c r="AD120" s="110">
        <f>VLOOKUP($O120,Veritas_LUN!$D$3:$J$487,5,FALSE)</f>
        <v>6.5</v>
      </c>
      <c r="AE120" s="110" t="str">
        <f>VLOOKUP($O120,Veritas_LUN!$D$3:$J$487,7,FALSE)</f>
        <v>VVR-vg_trcfs01</v>
      </c>
      <c r="AF120" s="110" t="str">
        <f>VLOOKUP($O120,Veritas_LUN!$D$3:$K$487,8,FALSE)</f>
        <v>10:3f</v>
      </c>
      <c r="AG120" s="194" t="s">
        <v>7465</v>
      </c>
      <c r="AH120" s="279" t="str">
        <f>VLOOKUP(AG120,'스토리지_LUN(AS-IS)'!$B$4:$G$541,4,FALSE)</f>
        <v>VVR-vg_trcfs01</v>
      </c>
      <c r="AI120" s="110">
        <f>VLOOKUP(AG120,'스토리지_LUN(AS-IS)'!$B$4:$G$541,6,FALSE)</f>
        <v>6.5</v>
      </c>
      <c r="AJ120" s="110" t="str">
        <f>VLOOKUP($AG120,'스토리지_LUN(TO-BE)'!$B$2:$G$347,4,FALSE)</f>
        <v>05:3f</v>
      </c>
      <c r="AK120" s="103"/>
      <c r="AL120" s="103"/>
      <c r="AM120" s="1" t="str">
        <f t="shared" si="2"/>
        <v>NB-DR-RDMP-0FAB-PKBTRAPR</v>
      </c>
      <c r="AN120" s="475" t="e">
        <f>VLOOKUP(SUBSTITUTE(Q120,":",""),'naa정보-입력'!B118:C463,2,FALSE)</f>
        <v>#N/A</v>
      </c>
      <c r="AO120" s="1" t="e">
        <f t="shared" si="3"/>
        <v>#N/A</v>
      </c>
      <c r="AP120" s="1" t="s">
        <v>10432</v>
      </c>
    </row>
    <row r="121" spans="1:42" s="1" customFormat="1">
      <c r="A121" s="128" t="s">
        <v>1220</v>
      </c>
      <c r="B121" s="128" t="s">
        <v>1701</v>
      </c>
      <c r="C121" s="128" t="s">
        <v>482</v>
      </c>
      <c r="D121" s="128" t="s">
        <v>1724</v>
      </c>
      <c r="E121" s="128" t="s">
        <v>1740</v>
      </c>
      <c r="F121" s="128" t="s">
        <v>1260</v>
      </c>
      <c r="G121" s="128" t="s">
        <v>1261</v>
      </c>
      <c r="H121" s="128" t="s">
        <v>3312</v>
      </c>
      <c r="I121" s="128" t="s">
        <v>1783</v>
      </c>
      <c r="J121" s="128" t="s">
        <v>5066</v>
      </c>
      <c r="K121" s="128" t="s">
        <v>6970</v>
      </c>
      <c r="L121" s="128" t="s">
        <v>2478</v>
      </c>
      <c r="M121" s="128" t="s">
        <v>6856</v>
      </c>
      <c r="N121" s="129" t="s">
        <v>7831</v>
      </c>
      <c r="O121" s="471" t="s">
        <v>8242</v>
      </c>
      <c r="P121" s="443">
        <v>0.20050048828125</v>
      </c>
      <c r="Q121" s="470" t="str">
        <f>VLOOKUP($O121,'스토리지_LUN(TO-BE)'!$B$2:$G$347,4,FALSE)</f>
        <v>05:40</v>
      </c>
      <c r="R121" s="103"/>
      <c r="S121" s="110"/>
      <c r="T121" s="103"/>
      <c r="U121" s="103"/>
      <c r="V121" s="110" t="str">
        <f>VLOOKUP($N121,OS_Disk!$A$2:$F$573,2,FALSE)</f>
        <v>pkbtrapr1</v>
      </c>
      <c r="W121" s="110" t="str">
        <f>VLOOKUP($N121,OS_Disk!$A$2:$F$573,3,FALSE)</f>
        <v>hitachi_vsp0_1040</v>
      </c>
      <c r="X121" s="133"/>
      <c r="Y121" s="110" t="str">
        <f>VLOOKUP($N121,OS_Disk!$A$2:$F$573,4,FALSE)</f>
        <v>sdk</v>
      </c>
      <c r="Z121" s="196">
        <f>VLOOKUP($N121,OS_Disk!$A$2:$F$573,6,FALSE)</f>
        <v>11.00006103515625</v>
      </c>
      <c r="AA121" s="110" t="str">
        <f>VLOOKUP($O121,Veritas_LUN!$D$3:$J$487,2,FALSE)</f>
        <v>pkbtrapr1/pkbtrapr2</v>
      </c>
      <c r="AB121" s="110" t="str">
        <f>VLOOKUP($O121,Veritas_LUN!$D$3:$J$487,3,FALSE)</f>
        <v>vvr_vg_trcfs02</v>
      </c>
      <c r="AC121" s="110">
        <f>VLOOKUP($O121,Veritas_LUN!$D$3:$J$487,4,FALSE)</f>
        <v>1</v>
      </c>
      <c r="AD121" s="110">
        <f>VLOOKUP($O121,Veritas_LUN!$D$3:$J$487,5,FALSE)</f>
        <v>11</v>
      </c>
      <c r="AE121" s="110" t="str">
        <f>VLOOKUP($O121,Veritas_LUN!$D$3:$J$487,7,FALSE)</f>
        <v>VVR-vg_mecfs03</v>
      </c>
      <c r="AF121" s="110" t="str">
        <f>VLOOKUP($O121,Veritas_LUN!$D$3:$K$487,8,FALSE)</f>
        <v>10:40</v>
      </c>
      <c r="AG121" s="194" t="s">
        <v>7466</v>
      </c>
      <c r="AH121" s="279" t="str">
        <f>VLOOKUP(AG121,'스토리지_LUN(AS-IS)'!$B$4:$G$541,4,FALSE)</f>
        <v>VVR-vg_mecfs03</v>
      </c>
      <c r="AI121" s="110">
        <f>VLOOKUP(AG121,'스토리지_LUN(AS-IS)'!$B$4:$G$541,6,FALSE)</f>
        <v>11</v>
      </c>
      <c r="AJ121" s="110" t="str">
        <f>VLOOKUP($AG121,'스토리지_LUN(TO-BE)'!$B$2:$G$347,4,FALSE)</f>
        <v>05:40</v>
      </c>
      <c r="AK121" s="103"/>
      <c r="AL121" s="103"/>
      <c r="AM121" s="1" t="str">
        <f t="shared" si="2"/>
        <v>NB-DR-RDMP-0FAB-PKBTRAPR</v>
      </c>
      <c r="AN121" s="475" t="e">
        <f>VLOOKUP(SUBSTITUTE(Q121,":",""),'naa정보-입력'!B119:C464,2,FALSE)</f>
        <v>#N/A</v>
      </c>
      <c r="AO121" s="1" t="e">
        <f t="shared" si="3"/>
        <v>#N/A</v>
      </c>
      <c r="AP121" s="1" t="s">
        <v>10433</v>
      </c>
    </row>
    <row r="122" spans="1:42" s="1" customFormat="1">
      <c r="A122" s="128" t="s">
        <v>1220</v>
      </c>
      <c r="B122" s="128" t="s">
        <v>1701</v>
      </c>
      <c r="C122" s="128" t="s">
        <v>482</v>
      </c>
      <c r="D122" s="128" t="s">
        <v>1724</v>
      </c>
      <c r="E122" s="128" t="s">
        <v>1752</v>
      </c>
      <c r="F122" s="128" t="s">
        <v>1260</v>
      </c>
      <c r="G122" s="128" t="s">
        <v>1261</v>
      </c>
      <c r="H122" s="128" t="s">
        <v>3313</v>
      </c>
      <c r="I122" s="128" t="s">
        <v>1784</v>
      </c>
      <c r="J122" s="128" t="s">
        <v>5013</v>
      </c>
      <c r="K122" s="128" t="s">
        <v>6971</v>
      </c>
      <c r="L122" s="128" t="s">
        <v>4507</v>
      </c>
      <c r="M122" s="128" t="s">
        <v>6856</v>
      </c>
      <c r="N122" s="129" t="s">
        <v>7832</v>
      </c>
      <c r="O122" s="471" t="s">
        <v>8243</v>
      </c>
      <c r="P122" s="443">
        <v>0.20050048828125</v>
      </c>
      <c r="Q122" s="470" t="str">
        <f>VLOOKUP($O122,'스토리지_LUN(TO-BE)'!$B$2:$G$347,4,FALSE)</f>
        <v>0f:21</v>
      </c>
      <c r="R122" s="103"/>
      <c r="S122" s="110"/>
      <c r="T122" s="103"/>
      <c r="U122" s="103"/>
      <c r="V122" s="110" t="str">
        <f>VLOOKUP($N122,OS_Disk!$A$2:$F$573,2,FALSE)</f>
        <v>pkbtrapr1</v>
      </c>
      <c r="W122" s="110" t="str">
        <f>VLOOKUP($N122,OS_Disk!$A$2:$F$573,3,FALSE)</f>
        <v>hitachi_vsp0_0f21</v>
      </c>
      <c r="X122" s="133"/>
      <c r="Y122" s="110" t="str">
        <f>VLOOKUP($N122,OS_Disk!$A$2:$F$573,4,FALSE)</f>
        <v>sde</v>
      </c>
      <c r="Z122" s="196">
        <f>VLOOKUP($N122,OS_Disk!$A$2:$F$573,6,FALSE)</f>
        <v>0.20050048828125</v>
      </c>
      <c r="AA122" s="110" t="str">
        <f>VLOOKUP($O122,Veritas_LUN!$D$3:$J$487,2,FALSE)</f>
        <v>pkbtrapr1/pkbtrapr2</v>
      </c>
      <c r="AB122" s="110" t="str">
        <f>VLOOKUP($O122,Veritas_LUN!$D$3:$J$487,3,FALSE)</f>
        <v>Lock Device</v>
      </c>
      <c r="AC122" s="110">
        <f>VLOOKUP($O122,Veritas_LUN!$D$3:$J$487,4,FALSE)</f>
        <v>1</v>
      </c>
      <c r="AD122" s="110">
        <f>VLOOKUP($O122,Veritas_LUN!$D$3:$J$487,5,FALSE)</f>
        <v>0.2</v>
      </c>
      <c r="AE122" s="110" t="str">
        <f>VLOOKUP($O122,Veritas_LUN!$D$3:$J$487,7,FALSE)</f>
        <v>Lock Device</v>
      </c>
      <c r="AF122" s="110" t="str">
        <f>VLOOKUP($O122,Veritas_LUN!$D$3:$K$487,8,FALSE)</f>
        <v>0f:21</v>
      </c>
      <c r="AG122" s="194" t="s">
        <v>7467</v>
      </c>
      <c r="AH122" s="279" t="str">
        <f>VLOOKUP(AG122,'스토리지_LUN(AS-IS)'!$B$4:$G$541,4,FALSE)</f>
        <v>Lock Device</v>
      </c>
      <c r="AI122" s="110">
        <f>VLOOKUP(AG122,'스토리지_LUN(AS-IS)'!$B$4:$G$541,6,FALSE)</f>
        <v>0.2</v>
      </c>
      <c r="AJ122" s="110" t="str">
        <f>VLOOKUP($AG122,'스토리지_LUN(TO-BE)'!$B$2:$G$347,4,FALSE)</f>
        <v>0f:21</v>
      </c>
      <c r="AK122" s="103"/>
      <c r="AL122" s="103"/>
      <c r="AM122" s="1" t="str">
        <f t="shared" si="2"/>
        <v>NB-DR-RDMP-0FAB-PKBTRAPR</v>
      </c>
      <c r="AN122" s="475" t="e">
        <f>VLOOKUP(SUBSTITUTE(Q122,":",""),'naa정보-입력'!B120:C465,2,FALSE)</f>
        <v>#N/A</v>
      </c>
      <c r="AO122" s="1" t="e">
        <f t="shared" si="3"/>
        <v>#N/A</v>
      </c>
      <c r="AP122" s="1" t="s">
        <v>10434</v>
      </c>
    </row>
    <row r="123" spans="1:42" s="1" customFormat="1">
      <c r="A123" s="128" t="s">
        <v>1220</v>
      </c>
      <c r="B123" s="128" t="s">
        <v>1701</v>
      </c>
      <c r="C123" s="128" t="s">
        <v>482</v>
      </c>
      <c r="D123" s="128" t="s">
        <v>1724</v>
      </c>
      <c r="E123" s="128" t="s">
        <v>1755</v>
      </c>
      <c r="F123" s="128" t="s">
        <v>1260</v>
      </c>
      <c r="G123" s="128" t="s">
        <v>1261</v>
      </c>
      <c r="H123" s="128" t="s">
        <v>3314</v>
      </c>
      <c r="I123" s="128" t="s">
        <v>1785</v>
      </c>
      <c r="J123" s="128" t="s">
        <v>5000</v>
      </c>
      <c r="K123" s="128" t="s">
        <v>6972</v>
      </c>
      <c r="L123" s="128" t="s">
        <v>4506</v>
      </c>
      <c r="M123" s="128" t="s">
        <v>6856</v>
      </c>
      <c r="N123" s="129" t="s">
        <v>7833</v>
      </c>
      <c r="O123" s="471" t="s">
        <v>8244</v>
      </c>
      <c r="P123" s="443">
        <v>0.20050048828125</v>
      </c>
      <c r="Q123" s="470" t="str">
        <f>VLOOKUP($O123,'스토리지_LUN(TO-BE)'!$B$2:$G$347,4,FALSE)</f>
        <v>0f:22</v>
      </c>
      <c r="R123" s="103"/>
      <c r="S123" s="110"/>
      <c r="T123" s="103"/>
      <c r="U123" s="103"/>
      <c r="V123" s="110" t="str">
        <f>VLOOKUP($N123,OS_Disk!$A$2:$F$573,2,FALSE)</f>
        <v>pkbtrapr1</v>
      </c>
      <c r="W123" s="110" t="str">
        <f>VLOOKUP($N123,OS_Disk!$A$2:$F$573,3,FALSE)</f>
        <v>hitachi_vsp0_0f22</v>
      </c>
      <c r="X123" s="133"/>
      <c r="Y123" s="110" t="str">
        <f>VLOOKUP($N123,OS_Disk!$A$2:$F$573,4,FALSE)</f>
        <v>sdf</v>
      </c>
      <c r="Z123" s="196">
        <f>VLOOKUP($N123,OS_Disk!$A$2:$F$573,6,FALSE)</f>
        <v>0.20050048828125</v>
      </c>
      <c r="AA123" s="110" t="str">
        <f>VLOOKUP($O123,Veritas_LUN!$D$3:$J$487,2,FALSE)</f>
        <v>pkbtrapr1/pkbtrapr2</v>
      </c>
      <c r="AB123" s="110" t="str">
        <f>VLOOKUP($O123,Veritas_LUN!$D$3:$J$487,3,FALSE)</f>
        <v>Lock Device</v>
      </c>
      <c r="AC123" s="110">
        <f>VLOOKUP($O123,Veritas_LUN!$D$3:$J$487,4,FALSE)</f>
        <v>1</v>
      </c>
      <c r="AD123" s="110">
        <f>VLOOKUP($O123,Veritas_LUN!$D$3:$J$487,5,FALSE)</f>
        <v>0.2</v>
      </c>
      <c r="AE123" s="110" t="str">
        <f>VLOOKUP($O123,Veritas_LUN!$D$3:$J$487,7,FALSE)</f>
        <v>Lock Device</v>
      </c>
      <c r="AF123" s="110" t="str">
        <f>VLOOKUP($O123,Veritas_LUN!$D$3:$K$487,8,FALSE)</f>
        <v>0f:22</v>
      </c>
      <c r="AG123" s="194" t="s">
        <v>7468</v>
      </c>
      <c r="AH123" s="279" t="str">
        <f>VLOOKUP(AG123,'스토리지_LUN(AS-IS)'!$B$4:$G$541,4,FALSE)</f>
        <v>Lock Device</v>
      </c>
      <c r="AI123" s="110">
        <f>VLOOKUP(AG123,'스토리지_LUN(AS-IS)'!$B$4:$G$541,6,FALSE)</f>
        <v>0.2</v>
      </c>
      <c r="AJ123" s="110" t="str">
        <f>VLOOKUP($AG123,'스토리지_LUN(TO-BE)'!$B$2:$G$347,4,FALSE)</f>
        <v>0f:22</v>
      </c>
      <c r="AK123" s="103"/>
      <c r="AL123" s="103"/>
      <c r="AM123" s="1" t="str">
        <f t="shared" si="2"/>
        <v>NB-DR-RDMP-0FAB-PKBTRAPR</v>
      </c>
      <c r="AN123" s="475" t="e">
        <f>VLOOKUP(SUBSTITUTE(Q123,":",""),'naa정보-입력'!B121:C466,2,FALSE)</f>
        <v>#N/A</v>
      </c>
      <c r="AO123" s="1" t="e">
        <f t="shared" si="3"/>
        <v>#N/A</v>
      </c>
      <c r="AP123" s="1" t="s">
        <v>10435</v>
      </c>
    </row>
    <row r="124" spans="1:42" s="1" customFormat="1">
      <c r="A124" s="128" t="s">
        <v>1220</v>
      </c>
      <c r="B124" s="128" t="s">
        <v>1701</v>
      </c>
      <c r="C124" s="128" t="s">
        <v>482</v>
      </c>
      <c r="D124" s="128" t="s">
        <v>1724</v>
      </c>
      <c r="E124" s="128" t="s">
        <v>1758</v>
      </c>
      <c r="F124" s="128" t="s">
        <v>1260</v>
      </c>
      <c r="G124" s="128" t="s">
        <v>1261</v>
      </c>
      <c r="H124" s="128" t="s">
        <v>3315</v>
      </c>
      <c r="I124" s="128" t="s">
        <v>1786</v>
      </c>
      <c r="J124" s="128" t="s">
        <v>5002</v>
      </c>
      <c r="K124" s="128" t="s">
        <v>6973</v>
      </c>
      <c r="L124" s="128" t="s">
        <v>4508</v>
      </c>
      <c r="M124" s="128" t="s">
        <v>6856</v>
      </c>
      <c r="N124" s="129" t="s">
        <v>7834</v>
      </c>
      <c r="O124" s="471" t="s">
        <v>8245</v>
      </c>
      <c r="P124" s="443">
        <v>40</v>
      </c>
      <c r="Q124" s="470" t="str">
        <f>VLOOKUP($O124,'스토리지_LUN(TO-BE)'!$B$2:$G$347,4,FALSE)</f>
        <v>0f:23</v>
      </c>
      <c r="R124" s="103"/>
      <c r="S124" s="110"/>
      <c r="T124" s="103"/>
      <c r="U124" s="103"/>
      <c r="V124" s="110" t="str">
        <f>VLOOKUP($N124,OS_Disk!$A$2:$F$573,2,FALSE)</f>
        <v>pkbtrapr1</v>
      </c>
      <c r="W124" s="110" t="str">
        <f>VLOOKUP($N124,OS_Disk!$A$2:$F$573,3,FALSE)</f>
        <v>hitachi_vsp0_0f23</v>
      </c>
      <c r="X124" s="133"/>
      <c r="Y124" s="110" t="str">
        <f>VLOOKUP($N124,OS_Disk!$A$2:$F$573,4,FALSE)</f>
        <v>sdg</v>
      </c>
      <c r="Z124" s="196">
        <f>VLOOKUP($N124,OS_Disk!$A$2:$F$573,6,FALSE)</f>
        <v>0.20050048828125</v>
      </c>
      <c r="AA124" s="110" t="str">
        <f>VLOOKUP($O124,Veritas_LUN!$D$3:$J$487,2,FALSE)</f>
        <v>pkbtrapr1/pkbtrapr2</v>
      </c>
      <c r="AB124" s="110" t="str">
        <f>VLOOKUP($O124,Veritas_LUN!$D$3:$J$487,3,FALSE)</f>
        <v>Lock Device</v>
      </c>
      <c r="AC124" s="110">
        <f>VLOOKUP($O124,Veritas_LUN!$D$3:$J$487,4,FALSE)</f>
        <v>1</v>
      </c>
      <c r="AD124" s="110">
        <f>VLOOKUP($O124,Veritas_LUN!$D$3:$J$487,5,FALSE)</f>
        <v>0.2</v>
      </c>
      <c r="AE124" s="110" t="str">
        <f>VLOOKUP($O124,Veritas_LUN!$D$3:$J$487,7,FALSE)</f>
        <v>Lock Device</v>
      </c>
      <c r="AF124" s="110" t="str">
        <f>VLOOKUP($O124,Veritas_LUN!$D$3:$K$487,8,FALSE)</f>
        <v>0f:23</v>
      </c>
      <c r="AG124" s="194" t="s">
        <v>7469</v>
      </c>
      <c r="AH124" s="279" t="str">
        <f>VLOOKUP(AG124,'스토리지_LUN(AS-IS)'!$B$4:$G$541,4,FALSE)</f>
        <v>Lock Device</v>
      </c>
      <c r="AI124" s="110">
        <f>VLOOKUP(AG124,'스토리지_LUN(AS-IS)'!$B$4:$G$541,6,FALSE)</f>
        <v>0.2</v>
      </c>
      <c r="AJ124" s="110" t="str">
        <f>VLOOKUP($AG124,'스토리지_LUN(TO-BE)'!$B$2:$G$347,4,FALSE)</f>
        <v>0f:23</v>
      </c>
      <c r="AK124" s="103"/>
      <c r="AL124" s="103"/>
      <c r="AM124" s="1" t="str">
        <f t="shared" si="2"/>
        <v>NB-DR-RDMP-0FAB-PKBTRAPR</v>
      </c>
      <c r="AN124" s="475" t="e">
        <f>VLOOKUP(SUBSTITUTE(Q124,":",""),'naa정보-입력'!B122:C467,2,FALSE)</f>
        <v>#N/A</v>
      </c>
      <c r="AO124" s="1" t="e">
        <f t="shared" si="3"/>
        <v>#N/A</v>
      </c>
      <c r="AP124" s="1" t="s">
        <v>10436</v>
      </c>
    </row>
    <row r="125" spans="1:42" s="1" customFormat="1">
      <c r="A125" s="128" t="s">
        <v>1221</v>
      </c>
      <c r="B125" s="128" t="s">
        <v>1701</v>
      </c>
      <c r="C125" s="128" t="s">
        <v>486</v>
      </c>
      <c r="D125" s="128" t="s">
        <v>1724</v>
      </c>
      <c r="E125" s="128" t="s">
        <v>1688</v>
      </c>
      <c r="F125" s="128" t="s">
        <v>1250</v>
      </c>
      <c r="G125" s="128" t="s">
        <v>1251</v>
      </c>
      <c r="H125" s="128" t="s">
        <v>3367</v>
      </c>
      <c r="I125" s="128" t="s">
        <v>1838</v>
      </c>
      <c r="J125" s="128" t="s">
        <v>5048</v>
      </c>
      <c r="K125" s="128" t="s">
        <v>6974</v>
      </c>
      <c r="L125" s="128" t="s">
        <v>2469</v>
      </c>
      <c r="M125" s="128" t="s">
        <v>6856</v>
      </c>
      <c r="N125" s="129" t="s">
        <v>7865</v>
      </c>
      <c r="O125" s="471" t="s">
        <v>8279</v>
      </c>
      <c r="P125" s="443">
        <v>12.5006103515625</v>
      </c>
      <c r="Q125" s="470" t="str">
        <f>VLOOKUP($O125,'스토리지_LUN(TO-BE)'!$B$2:$G$347,4,FALSE)</f>
        <v>00:3a</v>
      </c>
      <c r="R125" s="103"/>
      <c r="S125" s="110"/>
      <c r="T125" s="103"/>
      <c r="U125" s="103"/>
      <c r="V125" s="110" t="str">
        <f>VLOOKUP($N125,OS_Disk!$A$2:$F$573,2,FALSE)</f>
        <v>pkbchapr2</v>
      </c>
      <c r="W125" s="110" t="str">
        <f>VLOOKUP($N125,OS_Disk!$A$2:$F$573,3,FALSE)</f>
        <v>hitachi_vsp0_003a</v>
      </c>
      <c r="X125" s="133"/>
      <c r="Y125" s="110" t="str">
        <f>VLOOKUP($N125,OS_Disk!$A$2:$F$573,4,FALSE)</f>
        <v>sdb</v>
      </c>
      <c r="Z125" s="196">
        <f>VLOOKUP($N125,OS_Disk!$A$2:$F$573,6,FALSE)</f>
        <v>125.0006103515625</v>
      </c>
      <c r="AA125" s="110" t="str">
        <f>VLOOKUP($O125,Veritas_LUN!$D$3:$J$487,2,FALSE)</f>
        <v>pkbchapr2</v>
      </c>
      <c r="AB125" s="110" t="str">
        <f>VLOOKUP($O125,Veritas_LUN!$D$3:$J$487,3,FALSE)</f>
        <v>vg_ch2fs01</v>
      </c>
      <c r="AC125" s="110">
        <f>VLOOKUP($O125,Veritas_LUN!$D$3:$J$487,4,FALSE)</f>
        <v>1</v>
      </c>
      <c r="AD125" s="110">
        <f>VLOOKUP($O125,Veritas_LUN!$D$3:$J$487,5,FALSE)</f>
        <v>125</v>
      </c>
      <c r="AE125" s="110" t="str">
        <f>VLOOKUP($O125,Veritas_LUN!$D$3:$J$487,7,FALSE)</f>
        <v>vg_ch2fs01</v>
      </c>
      <c r="AF125" s="110" t="str">
        <f>VLOOKUP($O125,Veritas_LUN!$D$3:$K$487,8,FALSE)</f>
        <v>00:3a</v>
      </c>
      <c r="AG125" s="194" t="s">
        <v>7501</v>
      </c>
      <c r="AH125" s="279" t="str">
        <f>VLOOKUP(AG125,'스토리지_LUN(AS-IS)'!$B$4:$G$541,4,FALSE)</f>
        <v>vg_ch2fs01</v>
      </c>
      <c r="AI125" s="110">
        <f>VLOOKUP(AG125,'스토리지_LUN(AS-IS)'!$B$4:$G$541,6,FALSE)</f>
        <v>125</v>
      </c>
      <c r="AJ125" s="110" t="str">
        <f>VLOOKUP($AG125,'스토리지_LUN(TO-BE)'!$B$2:$G$347,4,FALSE)</f>
        <v>00:3a</v>
      </c>
      <c r="AK125" s="103"/>
      <c r="AL125" s="103"/>
      <c r="AM125" s="1" t="str">
        <f t="shared" si="2"/>
        <v>NB-DR-RDMP-0FAA-PKBCHAPR</v>
      </c>
      <c r="AN125" s="475" t="e">
        <f>VLOOKUP(SUBSTITUTE(Q125,":",""),'naa정보-입력'!B123:C468,2,FALSE)</f>
        <v>#N/A</v>
      </c>
      <c r="AO125" s="1" t="e">
        <f t="shared" si="3"/>
        <v>#N/A</v>
      </c>
      <c r="AP125" s="1" t="s">
        <v>10467</v>
      </c>
    </row>
    <row r="126" spans="1:42" s="1" customFormat="1">
      <c r="A126" s="128" t="s">
        <v>1221</v>
      </c>
      <c r="B126" s="128" t="s">
        <v>1701</v>
      </c>
      <c r="C126" s="128" t="s">
        <v>486</v>
      </c>
      <c r="D126" s="128" t="s">
        <v>1724</v>
      </c>
      <c r="E126" s="128" t="s">
        <v>1704</v>
      </c>
      <c r="F126" s="128" t="s">
        <v>1250</v>
      </c>
      <c r="G126" s="128" t="s">
        <v>1251</v>
      </c>
      <c r="H126" s="128" t="s">
        <v>3368</v>
      </c>
      <c r="I126" s="128" t="s">
        <v>1839</v>
      </c>
      <c r="J126" s="128" t="s">
        <v>5073</v>
      </c>
      <c r="K126" s="128" t="s">
        <v>6975</v>
      </c>
      <c r="L126" s="128" t="s">
        <v>2470</v>
      </c>
      <c r="M126" s="128" t="s">
        <v>6856</v>
      </c>
      <c r="N126" s="129" t="s">
        <v>7866</v>
      </c>
      <c r="O126" s="471" t="s">
        <v>8280</v>
      </c>
      <c r="P126" s="443">
        <v>50</v>
      </c>
      <c r="Q126" s="470" t="str">
        <f>VLOOKUP($O126,'스토리지_LUN(TO-BE)'!$B$2:$G$347,4,FALSE)</f>
        <v>05:3a</v>
      </c>
      <c r="R126" s="103"/>
      <c r="S126" s="110"/>
      <c r="T126" s="103"/>
      <c r="U126" s="103"/>
      <c r="V126" s="110" t="str">
        <f>VLOOKUP($N126,OS_Disk!$A$2:$F$573,2,FALSE)</f>
        <v>pkbchapr2</v>
      </c>
      <c r="W126" s="110" t="str">
        <f>VLOOKUP($N126,OS_Disk!$A$2:$F$573,3,FALSE)</f>
        <v>hitachi_vsp0_103a</v>
      </c>
      <c r="X126" s="133"/>
      <c r="Y126" s="110" t="str">
        <f>VLOOKUP($N126,OS_Disk!$A$2:$F$573,4,FALSE)</f>
        <v>sdc</v>
      </c>
      <c r="Z126" s="196">
        <f>VLOOKUP($N126,OS_Disk!$A$2:$F$573,6,FALSE)</f>
        <v>12.5006103515625</v>
      </c>
      <c r="AA126" s="110" t="str">
        <f>VLOOKUP($O126,Veritas_LUN!$D$3:$J$487,2,FALSE)</f>
        <v>pkbchapr2</v>
      </c>
      <c r="AB126" s="110" t="str">
        <f>VLOOKUP($O126,Veritas_LUN!$D$3:$J$487,3,FALSE)</f>
        <v>vvr_vg_ch2fs01</v>
      </c>
      <c r="AC126" s="110">
        <f>VLOOKUP($O126,Veritas_LUN!$D$3:$J$487,4,FALSE)</f>
        <v>1</v>
      </c>
      <c r="AD126" s="110">
        <f>VLOOKUP($O126,Veritas_LUN!$D$3:$J$487,5,FALSE)</f>
        <v>12.5</v>
      </c>
      <c r="AE126" s="110" t="str">
        <f>VLOOKUP($O126,Veritas_LUN!$D$3:$J$487,7,FALSE)</f>
        <v>VVR-vg_ch2fs01</v>
      </c>
      <c r="AF126" s="110" t="str">
        <f>VLOOKUP($O126,Veritas_LUN!$D$3:$K$487,8,FALSE)</f>
        <v>10:3a</v>
      </c>
      <c r="AG126" s="194" t="s">
        <v>7502</v>
      </c>
      <c r="AH126" s="279" t="str">
        <f>VLOOKUP(AG126,'스토리지_LUN(AS-IS)'!$B$4:$G$541,4,FALSE)</f>
        <v>VVR-vg_ch2fs01</v>
      </c>
      <c r="AI126" s="110">
        <f>VLOOKUP(AG126,'스토리지_LUN(AS-IS)'!$B$4:$G$541,6,FALSE)</f>
        <v>12.5</v>
      </c>
      <c r="AJ126" s="110" t="str">
        <f>VLOOKUP($AG126,'스토리지_LUN(TO-BE)'!$B$2:$G$347,4,FALSE)</f>
        <v>05:3a</v>
      </c>
      <c r="AK126" s="103"/>
      <c r="AL126" s="103"/>
      <c r="AM126" s="1" t="str">
        <f t="shared" si="2"/>
        <v>NB-DR-RDMP-0FAA-PKBCHAPR</v>
      </c>
      <c r="AN126" s="475" t="e">
        <f>VLOOKUP(SUBSTITUTE(Q126,":",""),'naa정보-입력'!B124:C469,2,FALSE)</f>
        <v>#N/A</v>
      </c>
      <c r="AO126" s="1" t="e">
        <f t="shared" si="3"/>
        <v>#N/A</v>
      </c>
      <c r="AP126" s="1" t="s">
        <v>10468</v>
      </c>
    </row>
    <row r="127" spans="1:42" s="1" customFormat="1">
      <c r="A127" s="128" t="s">
        <v>1221</v>
      </c>
      <c r="B127" s="128" t="s">
        <v>1701</v>
      </c>
      <c r="C127" s="128" t="s">
        <v>486</v>
      </c>
      <c r="D127" s="128" t="s">
        <v>1724</v>
      </c>
      <c r="E127" s="128" t="s">
        <v>1693</v>
      </c>
      <c r="F127" s="128" t="s">
        <v>1250</v>
      </c>
      <c r="G127" s="128" t="s">
        <v>1251</v>
      </c>
      <c r="H127" s="128" t="s">
        <v>3333</v>
      </c>
      <c r="I127" s="128" t="s">
        <v>1804</v>
      </c>
      <c r="J127" s="128" t="s">
        <v>5047</v>
      </c>
      <c r="K127" s="128" t="s">
        <v>6976</v>
      </c>
      <c r="L127" s="128" t="s">
        <v>2464</v>
      </c>
      <c r="M127" s="128" t="s">
        <v>6856</v>
      </c>
      <c r="N127" s="129" t="s">
        <v>7848</v>
      </c>
      <c r="O127" s="471" t="s">
        <v>8259</v>
      </c>
      <c r="P127" s="443">
        <v>8.00079345703125</v>
      </c>
      <c r="Q127" s="470" t="str">
        <f>VLOOKUP($O127,'스토리지_LUN(TO-BE)'!$B$2:$G$347,4,FALSE)</f>
        <v>00:3c</v>
      </c>
      <c r="R127" s="103"/>
      <c r="S127" s="110"/>
      <c r="T127" s="103"/>
      <c r="U127" s="103"/>
      <c r="V127" s="110" t="str">
        <f>VLOOKUP($N127,OS_Disk!$A$2:$F$573,2,FALSE)</f>
        <v>pkbchapr1</v>
      </c>
      <c r="W127" s="110" t="str">
        <f>VLOOKUP($N127,OS_Disk!$A$2:$F$573,3,FALSE)</f>
        <v>hitachi_vsp0_003c</v>
      </c>
      <c r="X127" s="133"/>
      <c r="Y127" s="110" t="str">
        <f>VLOOKUP($N127,OS_Disk!$A$2:$F$573,4,FALSE)</f>
        <v>sdh</v>
      </c>
      <c r="Z127" s="196">
        <f>VLOOKUP($N127,OS_Disk!$A$2:$F$573,6,FALSE)</f>
        <v>80.0006103515625</v>
      </c>
      <c r="AA127" s="110" t="str">
        <f>VLOOKUP($O127,Veritas_LUN!$D$3:$J$487,2,FALSE)</f>
        <v>pkbchapr1/pkbchapr2/pkbchapr3</v>
      </c>
      <c r="AB127" s="110" t="str">
        <f>VLOOKUP($O127,Veritas_LUN!$D$3:$J$487,3,FALSE)</f>
        <v>vg_chcfs01</v>
      </c>
      <c r="AC127" s="110">
        <f>VLOOKUP($O127,Veritas_LUN!$D$3:$J$487,4,FALSE)</f>
        <v>1</v>
      </c>
      <c r="AD127" s="110">
        <f>VLOOKUP($O127,Veritas_LUN!$D$3:$J$487,5,FALSE)</f>
        <v>80</v>
      </c>
      <c r="AE127" s="110" t="str">
        <f>VLOOKUP($O127,Veritas_LUN!$D$3:$J$487,7,FALSE)</f>
        <v>vg_chcfs01</v>
      </c>
      <c r="AF127" s="110" t="str">
        <f>VLOOKUP($O127,Veritas_LUN!$D$3:$K$487,8,FALSE)</f>
        <v>00:3c</v>
      </c>
      <c r="AG127" s="194" t="s">
        <v>7483</v>
      </c>
      <c r="AH127" s="279" t="str">
        <f>VLOOKUP(AG127,'스토리지_LUN(AS-IS)'!$B$4:$G$541,4,FALSE)</f>
        <v>vg_chcfs01</v>
      </c>
      <c r="AI127" s="110">
        <f>VLOOKUP(AG127,'스토리지_LUN(AS-IS)'!$B$4:$G$541,6,FALSE)</f>
        <v>80</v>
      </c>
      <c r="AJ127" s="110" t="str">
        <f>VLOOKUP($AG127,'스토리지_LUN(TO-BE)'!$B$2:$G$347,4,FALSE)</f>
        <v>00:3c</v>
      </c>
      <c r="AK127" s="103"/>
      <c r="AL127" s="103"/>
      <c r="AM127" s="1" t="str">
        <f t="shared" si="2"/>
        <v>NB-DR-RDMP-0FAA-PKBCHAPR</v>
      </c>
      <c r="AN127" s="475" t="e">
        <f>VLOOKUP(SUBSTITUTE(Q127,":",""),'naa정보-입력'!B125:C470,2,FALSE)</f>
        <v>#N/A</v>
      </c>
      <c r="AO127" s="1" t="e">
        <f t="shared" si="3"/>
        <v>#N/A</v>
      </c>
      <c r="AP127" s="1" t="s">
        <v>10450</v>
      </c>
    </row>
    <row r="128" spans="1:42" s="1" customFormat="1">
      <c r="A128" s="128" t="s">
        <v>1221</v>
      </c>
      <c r="B128" s="128" t="s">
        <v>1701</v>
      </c>
      <c r="C128" s="128" t="s">
        <v>486</v>
      </c>
      <c r="D128" s="128" t="s">
        <v>1724</v>
      </c>
      <c r="E128" s="128" t="s">
        <v>1737</v>
      </c>
      <c r="F128" s="128" t="s">
        <v>1250</v>
      </c>
      <c r="G128" s="128" t="s">
        <v>1251</v>
      </c>
      <c r="H128" s="128" t="s">
        <v>3334</v>
      </c>
      <c r="I128" s="128" t="s">
        <v>1805</v>
      </c>
      <c r="J128" s="128" t="s">
        <v>5056</v>
      </c>
      <c r="K128" s="128" t="s">
        <v>6977</v>
      </c>
      <c r="L128" s="128" t="s">
        <v>2471</v>
      </c>
      <c r="M128" s="128" t="s">
        <v>6856</v>
      </c>
      <c r="N128" s="129" t="s">
        <v>7849</v>
      </c>
      <c r="O128" s="471" t="s">
        <v>8260</v>
      </c>
      <c r="P128" s="443">
        <v>0.20050048828125</v>
      </c>
      <c r="Q128" s="470" t="str">
        <f>VLOOKUP($O128,'스토리지_LUN(TO-BE)'!$B$2:$G$347,4,FALSE)</f>
        <v>05:3c</v>
      </c>
      <c r="R128" s="103"/>
      <c r="S128" s="110"/>
      <c r="T128" s="103"/>
      <c r="U128" s="103"/>
      <c r="V128" s="110" t="str">
        <f>VLOOKUP($N128,OS_Disk!$A$2:$F$573,2,FALSE)</f>
        <v>pkbchapr1</v>
      </c>
      <c r="W128" s="110" t="str">
        <f>VLOOKUP($N128,OS_Disk!$A$2:$F$573,3,FALSE)</f>
        <v>hitachi_vsp0_103c</v>
      </c>
      <c r="X128" s="133"/>
      <c r="Y128" s="110" t="str">
        <f>VLOOKUP($N128,OS_Disk!$A$2:$F$573,4,FALSE)</f>
        <v>sdi</v>
      </c>
      <c r="Z128" s="196">
        <f>VLOOKUP($N128,OS_Disk!$A$2:$F$573,6,FALSE)</f>
        <v>8.00079345703125</v>
      </c>
      <c r="AA128" s="110" t="str">
        <f>VLOOKUP($O128,Veritas_LUN!$D$3:$J$487,2,FALSE)</f>
        <v>pkbchapr1/pkbchapr2/pkbchapr3</v>
      </c>
      <c r="AB128" s="110" t="str">
        <f>VLOOKUP($O128,Veritas_LUN!$D$3:$J$487,3,FALSE)</f>
        <v>vvr_vg_chcfs01</v>
      </c>
      <c r="AC128" s="110">
        <f>VLOOKUP($O128,Veritas_LUN!$D$3:$J$487,4,FALSE)</f>
        <v>1</v>
      </c>
      <c r="AD128" s="110">
        <f>VLOOKUP($O128,Veritas_LUN!$D$3:$J$487,5,FALSE)</f>
        <v>8</v>
      </c>
      <c r="AE128" s="110" t="str">
        <f>VLOOKUP($O128,Veritas_LUN!$D$3:$J$487,7,FALSE)</f>
        <v>VVR-vg_chcfs01</v>
      </c>
      <c r="AF128" s="110" t="str">
        <f>VLOOKUP($O128,Veritas_LUN!$D$3:$K$487,8,FALSE)</f>
        <v>10:3c</v>
      </c>
      <c r="AG128" s="194" t="s">
        <v>7484</v>
      </c>
      <c r="AH128" s="279" t="str">
        <f>VLOOKUP(AG128,'스토리지_LUN(AS-IS)'!$B$4:$G$541,4,FALSE)</f>
        <v>VVR-vg_chcfs01</v>
      </c>
      <c r="AI128" s="110">
        <f>VLOOKUP(AG128,'스토리지_LUN(AS-IS)'!$B$4:$G$541,6,FALSE)</f>
        <v>8</v>
      </c>
      <c r="AJ128" s="110" t="str">
        <f>VLOOKUP($AG128,'스토리지_LUN(TO-BE)'!$B$2:$G$347,4,FALSE)</f>
        <v>05:3c</v>
      </c>
      <c r="AK128" s="103"/>
      <c r="AL128" s="103"/>
      <c r="AM128" s="1" t="str">
        <f t="shared" si="2"/>
        <v>NB-DR-RDMP-0FAA-PKBCHAPR</v>
      </c>
      <c r="AN128" s="475" t="e">
        <f>VLOOKUP(SUBSTITUTE(Q128,":",""),'naa정보-입력'!B126:C471,2,FALSE)</f>
        <v>#N/A</v>
      </c>
      <c r="AO128" s="1" t="e">
        <f t="shared" si="3"/>
        <v>#N/A</v>
      </c>
      <c r="AP128" s="1" t="s">
        <v>10451</v>
      </c>
    </row>
    <row r="129" spans="1:42" s="1" customFormat="1">
      <c r="A129" s="128" t="s">
        <v>1221</v>
      </c>
      <c r="B129" s="128" t="s">
        <v>1701</v>
      </c>
      <c r="C129" s="128" t="s">
        <v>486</v>
      </c>
      <c r="D129" s="128" t="s">
        <v>1724</v>
      </c>
      <c r="E129" s="128" t="s">
        <v>1752</v>
      </c>
      <c r="F129" s="128" t="s">
        <v>1250</v>
      </c>
      <c r="G129" s="128" t="s">
        <v>1251</v>
      </c>
      <c r="H129" s="128" t="s">
        <v>3335</v>
      </c>
      <c r="I129" s="128" t="s">
        <v>1806</v>
      </c>
      <c r="J129" s="128" t="s">
        <v>5015</v>
      </c>
      <c r="K129" s="128" t="s">
        <v>6978</v>
      </c>
      <c r="L129" s="128" t="s">
        <v>4513</v>
      </c>
      <c r="M129" s="128" t="s">
        <v>6856</v>
      </c>
      <c r="N129" s="129" t="s">
        <v>7850</v>
      </c>
      <c r="O129" s="471" t="s">
        <v>8261</v>
      </c>
      <c r="P129" s="443">
        <v>0.20050048828125</v>
      </c>
      <c r="Q129" s="470" t="str">
        <f>VLOOKUP($O129,'스토리지_LUN(TO-BE)'!$B$2:$G$347,4,FALSE)</f>
        <v>0f:1e</v>
      </c>
      <c r="R129" s="103"/>
      <c r="S129" s="110"/>
      <c r="T129" s="103"/>
      <c r="U129" s="103"/>
      <c r="V129" s="110" t="str">
        <f>VLOOKUP($N129,OS_Disk!$A$2:$F$573,2,FALSE)</f>
        <v>pkbchapr1</v>
      </c>
      <c r="W129" s="110" t="str">
        <f>VLOOKUP($N129,OS_Disk!$A$2:$F$573,3,FALSE)</f>
        <v>hitachi_vsp0_0f1e</v>
      </c>
      <c r="X129" s="133"/>
      <c r="Y129" s="110" t="str">
        <f>VLOOKUP($N129,OS_Disk!$A$2:$F$573,4,FALSE)</f>
        <v>sde</v>
      </c>
      <c r="Z129" s="196">
        <f>VLOOKUP($N129,OS_Disk!$A$2:$F$573,6,FALSE)</f>
        <v>0.20050048828125</v>
      </c>
      <c r="AA129" s="110" t="str">
        <f>VLOOKUP($O129,Veritas_LUN!$D$3:$J$487,2,FALSE)</f>
        <v>pkbchapr1/pkbchapr2/pkbchapr3</v>
      </c>
      <c r="AB129" s="110" t="str">
        <f>VLOOKUP($O129,Veritas_LUN!$D$3:$J$487,3,FALSE)</f>
        <v>Lock Device</v>
      </c>
      <c r="AC129" s="110">
        <f>VLOOKUP($O129,Veritas_LUN!$D$3:$J$487,4,FALSE)</f>
        <v>1</v>
      </c>
      <c r="AD129" s="110">
        <f>VLOOKUP($O129,Veritas_LUN!$D$3:$J$487,5,FALSE)</f>
        <v>0.2</v>
      </c>
      <c r="AE129" s="110" t="str">
        <f>VLOOKUP($O129,Veritas_LUN!$D$3:$J$487,7,FALSE)</f>
        <v>Lock Device</v>
      </c>
      <c r="AF129" s="110" t="str">
        <f>VLOOKUP($O129,Veritas_LUN!$D$3:$K$487,8,FALSE)</f>
        <v>0f:1e</v>
      </c>
      <c r="AG129" s="194" t="s">
        <v>7485</v>
      </c>
      <c r="AH129" s="279" t="str">
        <f>VLOOKUP(AG129,'스토리지_LUN(AS-IS)'!$B$4:$G$541,4,FALSE)</f>
        <v>Lock Device</v>
      </c>
      <c r="AI129" s="110">
        <f>VLOOKUP(AG129,'스토리지_LUN(AS-IS)'!$B$4:$G$541,6,FALSE)</f>
        <v>0.2</v>
      </c>
      <c r="AJ129" s="110" t="str">
        <f>VLOOKUP($AG129,'스토리지_LUN(TO-BE)'!$B$2:$G$347,4,FALSE)</f>
        <v>0f:1e</v>
      </c>
      <c r="AK129" s="103"/>
      <c r="AL129" s="103"/>
      <c r="AM129" s="1" t="str">
        <f t="shared" si="2"/>
        <v>NB-DR-RDMP-0FAA-PKBCHAPR</v>
      </c>
      <c r="AN129" s="475" t="e">
        <f>VLOOKUP(SUBSTITUTE(Q129,":",""),'naa정보-입력'!B127:C472,2,FALSE)</f>
        <v>#N/A</v>
      </c>
      <c r="AO129" s="1" t="e">
        <f t="shared" si="3"/>
        <v>#N/A</v>
      </c>
      <c r="AP129" s="1" t="s">
        <v>10452</v>
      </c>
    </row>
    <row r="130" spans="1:42" s="1" customFormat="1">
      <c r="A130" s="128" t="s">
        <v>1221</v>
      </c>
      <c r="B130" s="128" t="s">
        <v>1701</v>
      </c>
      <c r="C130" s="128" t="s">
        <v>486</v>
      </c>
      <c r="D130" s="128" t="s">
        <v>1724</v>
      </c>
      <c r="E130" s="128" t="s">
        <v>1755</v>
      </c>
      <c r="F130" s="128" t="s">
        <v>1250</v>
      </c>
      <c r="G130" s="128" t="s">
        <v>1251</v>
      </c>
      <c r="H130" s="128" t="s">
        <v>3336</v>
      </c>
      <c r="I130" s="128" t="s">
        <v>1807</v>
      </c>
      <c r="J130" s="128" t="s">
        <v>5020</v>
      </c>
      <c r="K130" s="128" t="s">
        <v>6979</v>
      </c>
      <c r="L130" s="128" t="s">
        <v>4515</v>
      </c>
      <c r="M130" s="128" t="s">
        <v>6856</v>
      </c>
      <c r="N130" s="129" t="s">
        <v>7851</v>
      </c>
      <c r="O130" s="471" t="s">
        <v>8262</v>
      </c>
      <c r="P130" s="443">
        <v>0.20050048828125</v>
      </c>
      <c r="Q130" s="470" t="str">
        <f>VLOOKUP($O130,'스토리지_LUN(TO-BE)'!$B$2:$G$347,4,FALSE)</f>
        <v>0f:1f</v>
      </c>
      <c r="R130" s="103"/>
      <c r="S130" s="110"/>
      <c r="T130" s="103"/>
      <c r="U130" s="103"/>
      <c r="V130" s="110" t="str">
        <f>VLOOKUP($N130,OS_Disk!$A$2:$F$573,2,FALSE)</f>
        <v>pkbchapr1</v>
      </c>
      <c r="W130" s="110" t="str">
        <f>VLOOKUP($N130,OS_Disk!$A$2:$F$573,3,FALSE)</f>
        <v>hitachi_vsp0_0f1f</v>
      </c>
      <c r="X130" s="133"/>
      <c r="Y130" s="110" t="str">
        <f>VLOOKUP($N130,OS_Disk!$A$2:$F$573,4,FALSE)</f>
        <v>sdf</v>
      </c>
      <c r="Z130" s="196">
        <f>VLOOKUP($N130,OS_Disk!$A$2:$F$573,6,FALSE)</f>
        <v>0.20050048828125</v>
      </c>
      <c r="AA130" s="110" t="str">
        <f>VLOOKUP($O130,Veritas_LUN!$D$3:$J$487,2,FALSE)</f>
        <v>pkbchapr1/pkbchapr2/pkbchapr3</v>
      </c>
      <c r="AB130" s="110" t="str">
        <f>VLOOKUP($O130,Veritas_LUN!$D$3:$J$487,3,FALSE)</f>
        <v>Lock Device</v>
      </c>
      <c r="AC130" s="110">
        <f>VLOOKUP($O130,Veritas_LUN!$D$3:$J$487,4,FALSE)</f>
        <v>1</v>
      </c>
      <c r="AD130" s="110">
        <f>VLOOKUP($O130,Veritas_LUN!$D$3:$J$487,5,FALSE)</f>
        <v>0.2</v>
      </c>
      <c r="AE130" s="110" t="str">
        <f>VLOOKUP($O130,Veritas_LUN!$D$3:$J$487,7,FALSE)</f>
        <v>Lock Device</v>
      </c>
      <c r="AF130" s="110" t="str">
        <f>VLOOKUP($O130,Veritas_LUN!$D$3:$K$487,8,FALSE)</f>
        <v>0f:1f</v>
      </c>
      <c r="AG130" s="194" t="s">
        <v>7486</v>
      </c>
      <c r="AH130" s="279" t="str">
        <f>VLOOKUP(AG130,'스토리지_LUN(AS-IS)'!$B$4:$G$541,4,FALSE)</f>
        <v>Lock Device</v>
      </c>
      <c r="AI130" s="110">
        <f>VLOOKUP(AG130,'스토리지_LUN(AS-IS)'!$B$4:$G$541,6,FALSE)</f>
        <v>0.2</v>
      </c>
      <c r="AJ130" s="110" t="str">
        <f>VLOOKUP($AG130,'스토리지_LUN(TO-BE)'!$B$2:$G$347,4,FALSE)</f>
        <v>0f:1f</v>
      </c>
      <c r="AK130" s="103"/>
      <c r="AL130" s="103"/>
      <c r="AM130" s="1" t="str">
        <f t="shared" si="2"/>
        <v>NB-DR-RDMP-0FAA-PKBCHAPR</v>
      </c>
      <c r="AN130" s="475" t="e">
        <f>VLOOKUP(SUBSTITUTE(Q130,":",""),'naa정보-입력'!B128:C473,2,FALSE)</f>
        <v>#N/A</v>
      </c>
      <c r="AO130" s="1" t="e">
        <f t="shared" si="3"/>
        <v>#N/A</v>
      </c>
      <c r="AP130" s="1" t="s">
        <v>10453</v>
      </c>
    </row>
    <row r="131" spans="1:42" s="1" customFormat="1">
      <c r="A131" s="128" t="s">
        <v>1221</v>
      </c>
      <c r="B131" s="128" t="s">
        <v>1701</v>
      </c>
      <c r="C131" s="128" t="s">
        <v>486</v>
      </c>
      <c r="D131" s="128" t="s">
        <v>1724</v>
      </c>
      <c r="E131" s="128" t="s">
        <v>1758</v>
      </c>
      <c r="F131" s="128" t="s">
        <v>1250</v>
      </c>
      <c r="G131" s="128" t="s">
        <v>1251</v>
      </c>
      <c r="H131" s="128" t="s">
        <v>3337</v>
      </c>
      <c r="I131" s="128" t="s">
        <v>1808</v>
      </c>
      <c r="J131" s="128" t="s">
        <v>5016</v>
      </c>
      <c r="K131" s="128" t="s">
        <v>6980</v>
      </c>
      <c r="L131" s="128" t="s">
        <v>4511</v>
      </c>
      <c r="M131" s="128" t="s">
        <v>6856</v>
      </c>
      <c r="N131" s="129" t="s">
        <v>7852</v>
      </c>
      <c r="O131" s="471" t="s">
        <v>8263</v>
      </c>
      <c r="P131" s="443">
        <v>40</v>
      </c>
      <c r="Q131" s="470" t="str">
        <f>VLOOKUP($O131,'스토리지_LUN(TO-BE)'!$B$2:$G$347,4,FALSE)</f>
        <v>0f:20</v>
      </c>
      <c r="R131" s="103"/>
      <c r="S131" s="110"/>
      <c r="T131" s="103"/>
      <c r="U131" s="103"/>
      <c r="V131" s="110" t="str">
        <f>VLOOKUP($N131,OS_Disk!$A$2:$F$573,2,FALSE)</f>
        <v>pkbchapr1</v>
      </c>
      <c r="W131" s="110" t="str">
        <f>VLOOKUP($N131,OS_Disk!$A$2:$F$573,3,FALSE)</f>
        <v>hitachi_vsp0_0f20</v>
      </c>
      <c r="X131" s="133"/>
      <c r="Y131" s="110" t="str">
        <f>VLOOKUP($N131,OS_Disk!$A$2:$F$573,4,FALSE)</f>
        <v>sdg</v>
      </c>
      <c r="Z131" s="196">
        <f>VLOOKUP($N131,OS_Disk!$A$2:$F$573,6,FALSE)</f>
        <v>0.20050048828125</v>
      </c>
      <c r="AA131" s="110" t="str">
        <f>VLOOKUP($O131,Veritas_LUN!$D$3:$J$487,2,FALSE)</f>
        <v>pkbchapr1/pkbchapr2/pkbchapr3</v>
      </c>
      <c r="AB131" s="110" t="str">
        <f>VLOOKUP($O131,Veritas_LUN!$D$3:$J$487,3,FALSE)</f>
        <v>Lock Device</v>
      </c>
      <c r="AC131" s="110">
        <f>VLOOKUP($O131,Veritas_LUN!$D$3:$J$487,4,FALSE)</f>
        <v>1</v>
      </c>
      <c r="AD131" s="110">
        <f>VLOOKUP($O131,Veritas_LUN!$D$3:$J$487,5,FALSE)</f>
        <v>0.2</v>
      </c>
      <c r="AE131" s="110" t="str">
        <f>VLOOKUP($O131,Veritas_LUN!$D$3:$J$487,7,FALSE)</f>
        <v>Lock Device</v>
      </c>
      <c r="AF131" s="110" t="str">
        <f>VLOOKUP($O131,Veritas_LUN!$D$3:$K$487,8,FALSE)</f>
        <v>0f:20</v>
      </c>
      <c r="AG131" s="194" t="s">
        <v>7487</v>
      </c>
      <c r="AH131" s="279" t="str">
        <f>VLOOKUP(AG131,'스토리지_LUN(AS-IS)'!$B$4:$G$541,4,FALSE)</f>
        <v>Lock Device</v>
      </c>
      <c r="AI131" s="110">
        <f>VLOOKUP(AG131,'스토리지_LUN(AS-IS)'!$B$4:$G$541,6,FALSE)</f>
        <v>0.2</v>
      </c>
      <c r="AJ131" s="110" t="str">
        <f>VLOOKUP($AG131,'스토리지_LUN(TO-BE)'!$B$2:$G$347,4,FALSE)</f>
        <v>0f:20</v>
      </c>
      <c r="AK131" s="103"/>
      <c r="AL131" s="103"/>
      <c r="AM131" s="1" t="str">
        <f t="shared" si="2"/>
        <v>NB-DR-RDMP-0FAA-PKBCHAPR</v>
      </c>
      <c r="AN131" s="475" t="e">
        <f>VLOOKUP(SUBSTITUTE(Q131,":",""),'naa정보-입력'!B129:C474,2,FALSE)</f>
        <v>#N/A</v>
      </c>
      <c r="AO131" s="1" t="e">
        <f t="shared" si="3"/>
        <v>#N/A</v>
      </c>
      <c r="AP131" s="1" t="s">
        <v>10454</v>
      </c>
    </row>
    <row r="132" spans="1:42" s="1" customFormat="1">
      <c r="A132" s="128" t="s">
        <v>1174</v>
      </c>
      <c r="B132" s="128" t="s">
        <v>1844</v>
      </c>
      <c r="C132" s="128" t="s">
        <v>341</v>
      </c>
      <c r="D132" s="128" t="s">
        <v>1847</v>
      </c>
      <c r="E132" s="128" t="s">
        <v>1688</v>
      </c>
      <c r="F132" s="128" t="s">
        <v>1298</v>
      </c>
      <c r="G132" s="128" t="s">
        <v>1299</v>
      </c>
      <c r="H132" s="128" t="s">
        <v>3378</v>
      </c>
      <c r="I132" s="128" t="s">
        <v>1849</v>
      </c>
      <c r="J132" s="128" t="s">
        <v>4381</v>
      </c>
      <c r="K132" s="128" t="s">
        <v>6982</v>
      </c>
      <c r="L132" s="128" t="s">
        <v>2531</v>
      </c>
      <c r="M132" s="128" t="s">
        <v>6856</v>
      </c>
      <c r="N132" s="129" t="s">
        <v>7867</v>
      </c>
      <c r="O132" s="471" t="s">
        <v>8281</v>
      </c>
      <c r="P132" s="443">
        <v>11.5008544921875</v>
      </c>
      <c r="Q132" s="470" t="str">
        <f>VLOOKUP($O132,'스토리지_LUN(TO-BE)'!$B$2:$G$347,4,FALSE)</f>
        <v>00:77</v>
      </c>
      <c r="R132" s="103"/>
      <c r="S132" s="110"/>
      <c r="T132" s="103"/>
      <c r="U132" s="103"/>
      <c r="V132" s="110" t="str">
        <f>VLOOKUP($N132,OS_Disk!$A$2:$F$573,2,FALSE)</f>
        <v>pkceucmr1</v>
      </c>
      <c r="W132" s="110" t="str">
        <f>VLOOKUP($N132,OS_Disk!$A$2:$F$573,3,FALSE)</f>
        <v>hitachi_vsp0_0077</v>
      </c>
      <c r="X132" s="133"/>
      <c r="Y132" s="110" t="str">
        <f>VLOOKUP($N132,OS_Disk!$A$2:$F$573,4,FALSE)</f>
        <v>sdb</v>
      </c>
      <c r="Z132" s="196">
        <f>VLOOKUP($N132,OS_Disk!$A$2:$F$573,6,FALSE)</f>
        <v>115.00030517578125</v>
      </c>
      <c r="AA132" s="110" t="str">
        <f>VLOOKUP($O132,Veritas_LUN!$D$3:$J$487,2,FALSE)</f>
        <v>pkceucmr1</v>
      </c>
      <c r="AB132" s="110" t="str">
        <f>VLOOKUP($O132,Veritas_LUN!$D$3:$J$487,3,FALSE)</f>
        <v>vg_eu1fs01</v>
      </c>
      <c r="AC132" s="110">
        <f>VLOOKUP($O132,Veritas_LUN!$D$3:$J$487,4,FALSE)</f>
        <v>1</v>
      </c>
      <c r="AD132" s="110">
        <f>VLOOKUP($O132,Veritas_LUN!$D$3:$J$487,5,FALSE)</f>
        <v>115</v>
      </c>
      <c r="AE132" s="110" t="str">
        <f>VLOOKUP($O132,Veritas_LUN!$D$3:$J$487,7,FALSE)</f>
        <v>vg_eu1fs01</v>
      </c>
      <c r="AF132" s="110" t="str">
        <f>VLOOKUP($O132,Veritas_LUN!$D$3:$K$487,8,FALSE)</f>
        <v>00:77</v>
      </c>
      <c r="AG132" s="194" t="s">
        <v>7503</v>
      </c>
      <c r="AH132" s="279" t="str">
        <f>VLOOKUP(AG132,'스토리지_LUN(AS-IS)'!$B$4:$G$541,4,FALSE)</f>
        <v>vg_eu1fs01</v>
      </c>
      <c r="AI132" s="110">
        <f>VLOOKUP(AG132,'스토리지_LUN(AS-IS)'!$B$4:$G$541,6,FALSE)</f>
        <v>115</v>
      </c>
      <c r="AJ132" s="110" t="str">
        <f>VLOOKUP($AG132,'스토리지_LUN(TO-BE)'!$B$2:$G$347,4,FALSE)</f>
        <v>00:77</v>
      </c>
      <c r="AK132" s="103"/>
      <c r="AL132" s="103"/>
      <c r="AM132" s="1" t="str">
        <f t="shared" si="2"/>
        <v>NB-DR-RDMP-0FBB-PKCEUCMR</v>
      </c>
      <c r="AN132" s="475" t="e">
        <f>VLOOKUP(SUBSTITUTE(Q132,":",""),'naa정보-입력'!B130:C475,2,FALSE)</f>
        <v>#N/A</v>
      </c>
      <c r="AO132" s="1" t="e">
        <f t="shared" si="3"/>
        <v>#N/A</v>
      </c>
      <c r="AP132" s="1" t="s">
        <v>10469</v>
      </c>
    </row>
    <row r="133" spans="1:42" s="1" customFormat="1">
      <c r="A133" s="128" t="s">
        <v>1174</v>
      </c>
      <c r="B133" s="128" t="s">
        <v>1844</v>
      </c>
      <c r="C133" s="128" t="s">
        <v>341</v>
      </c>
      <c r="D133" s="128" t="s">
        <v>1847</v>
      </c>
      <c r="E133" s="128" t="s">
        <v>1704</v>
      </c>
      <c r="F133" s="128" t="s">
        <v>1298</v>
      </c>
      <c r="G133" s="128" t="s">
        <v>1299</v>
      </c>
      <c r="H133" s="128" t="s">
        <v>3379</v>
      </c>
      <c r="I133" s="128" t="s">
        <v>1850</v>
      </c>
      <c r="J133" s="128" t="s">
        <v>4338</v>
      </c>
      <c r="K133" s="128" t="s">
        <v>6983</v>
      </c>
      <c r="L133" s="128" t="s">
        <v>4469</v>
      </c>
      <c r="M133" s="128" t="s">
        <v>6856</v>
      </c>
      <c r="N133" s="129" t="s">
        <v>7868</v>
      </c>
      <c r="O133" s="471" t="s">
        <v>8282</v>
      </c>
      <c r="P133" s="443">
        <v>50</v>
      </c>
      <c r="Q133" s="470" t="str">
        <f>VLOOKUP($O133,'스토리지_LUN(TO-BE)'!$B$2:$G$347,4,FALSE)</f>
        <v>05:7c</v>
      </c>
      <c r="R133" s="103"/>
      <c r="S133" s="110"/>
      <c r="T133" s="103"/>
      <c r="U133" s="103"/>
      <c r="V133" s="110" t="str">
        <f>VLOOKUP($N133,OS_Disk!$A$2:$F$573,2,FALSE)</f>
        <v>pkceucmr1</v>
      </c>
      <c r="W133" s="110" t="str">
        <f>VLOOKUP($N133,OS_Disk!$A$2:$F$573,3,FALSE)</f>
        <v>hitachi_vsp0_107c</v>
      </c>
      <c r="X133" s="133"/>
      <c r="Y133" s="110" t="str">
        <f>VLOOKUP($N133,OS_Disk!$A$2:$F$573,4,FALSE)</f>
        <v>sdc</v>
      </c>
      <c r="Z133" s="196">
        <f>VLOOKUP($N133,OS_Disk!$A$2:$F$573,6,FALSE)</f>
        <v>11.5008544921875</v>
      </c>
      <c r="AA133" s="110" t="str">
        <f>VLOOKUP($O133,Veritas_LUN!$D$3:$J$487,2,FALSE)</f>
        <v>pkceucmr1</v>
      </c>
      <c r="AB133" s="110" t="str">
        <f>VLOOKUP($O133,Veritas_LUN!$D$3:$J$487,3,FALSE)</f>
        <v>vvr_vg_eu1fs01</v>
      </c>
      <c r="AC133" s="110">
        <f>VLOOKUP($O133,Veritas_LUN!$D$3:$J$487,4,FALSE)</f>
        <v>1</v>
      </c>
      <c r="AD133" s="110">
        <f>VLOOKUP($O133,Veritas_LUN!$D$3:$J$487,5,FALSE)</f>
        <v>11.5</v>
      </c>
      <c r="AE133" s="110" t="str">
        <f>VLOOKUP($O133,Veritas_LUN!$D$3:$J$487,7,FALSE)</f>
        <v>VVR-vg_eu1fs01</v>
      </c>
      <c r="AF133" s="110" t="str">
        <f>VLOOKUP($O133,Veritas_LUN!$D$3:$K$487,8,FALSE)</f>
        <v>10:7c</v>
      </c>
      <c r="AG133" s="194" t="s">
        <v>7504</v>
      </c>
      <c r="AH133" s="279" t="str">
        <f>VLOOKUP(AG133,'스토리지_LUN(AS-IS)'!$B$4:$G$541,4,FALSE)</f>
        <v>VVR-vg_eu1fs01</v>
      </c>
      <c r="AI133" s="110">
        <f>VLOOKUP(AG133,'스토리지_LUN(AS-IS)'!$B$4:$G$541,6,FALSE)</f>
        <v>11.5</v>
      </c>
      <c r="AJ133" s="110" t="str">
        <f>VLOOKUP($AG133,'스토리지_LUN(TO-BE)'!$B$2:$G$347,4,FALSE)</f>
        <v>05:7c</v>
      </c>
      <c r="AK133" s="103"/>
      <c r="AL133" s="103"/>
      <c r="AM133" s="1" t="str">
        <f t="shared" si="2"/>
        <v>NB-DR-RDMP-0FBB-PKCEUCMR</v>
      </c>
      <c r="AN133" s="475" t="e">
        <f>VLOOKUP(SUBSTITUTE(Q133,":",""),'naa정보-입력'!B131:C476,2,FALSE)</f>
        <v>#N/A</v>
      </c>
      <c r="AO133" s="1" t="e">
        <f t="shared" si="3"/>
        <v>#N/A</v>
      </c>
      <c r="AP133" s="1" t="s">
        <v>10470</v>
      </c>
    </row>
    <row r="134" spans="1:42" s="1" customFormat="1">
      <c r="A134" s="128" t="s">
        <v>1174</v>
      </c>
      <c r="B134" s="128" t="s">
        <v>1844</v>
      </c>
      <c r="C134" s="128" t="s">
        <v>341</v>
      </c>
      <c r="D134" s="128" t="s">
        <v>1847</v>
      </c>
      <c r="E134" s="128" t="s">
        <v>1693</v>
      </c>
      <c r="F134" s="128" t="s">
        <v>1298</v>
      </c>
      <c r="G134" s="128" t="s">
        <v>1299</v>
      </c>
      <c r="H134" s="128" t="s">
        <v>3380</v>
      </c>
      <c r="I134" s="128" t="s">
        <v>1851</v>
      </c>
      <c r="J134" s="128" t="s">
        <v>4388</v>
      </c>
      <c r="K134" s="128" t="s">
        <v>6984</v>
      </c>
      <c r="L134" s="128" t="s">
        <v>2524</v>
      </c>
      <c r="M134" s="128" t="s">
        <v>6856</v>
      </c>
      <c r="N134" s="129" t="s">
        <v>7869</v>
      </c>
      <c r="O134" s="471" t="s">
        <v>8283</v>
      </c>
      <c r="P134" s="443">
        <v>3.00018310546875</v>
      </c>
      <c r="Q134" s="470" t="str">
        <f>VLOOKUP($O134,'스토리지_LUN(TO-BE)'!$B$2:$G$347,4,FALSE)</f>
        <v>00:79</v>
      </c>
      <c r="R134" s="103"/>
      <c r="S134" s="110"/>
      <c r="T134" s="103"/>
      <c r="U134" s="103"/>
      <c r="V134" s="110" t="str">
        <f>VLOOKUP($N134,OS_Disk!$A$2:$F$573,2,FALSE)</f>
        <v>pkceucmr1</v>
      </c>
      <c r="W134" s="110" t="str">
        <f>VLOOKUP($N134,OS_Disk!$A$2:$F$573,3,FALSE)</f>
        <v>hitachi_vsp0_0079</v>
      </c>
      <c r="X134" s="133"/>
      <c r="Y134" s="110" t="str">
        <f>VLOOKUP($N134,OS_Disk!$A$2:$F$573,4,FALSE)</f>
        <v>sde</v>
      </c>
      <c r="Z134" s="196">
        <f>VLOOKUP($N134,OS_Disk!$A$2:$F$573,6,FALSE)</f>
        <v>100.00030517578125</v>
      </c>
      <c r="AA134" s="110" t="str">
        <f>VLOOKUP($O134,Veritas_LUN!$D$3:$J$487,2,FALSE)</f>
        <v>pkceucmr1/pkceucmr2</v>
      </c>
      <c r="AB134" s="110" t="str">
        <f>VLOOKUP($O134,Veritas_LUN!$D$3:$J$487,3,FALSE)</f>
        <v>vg_eucfs01</v>
      </c>
      <c r="AC134" s="110">
        <f>VLOOKUP($O134,Veritas_LUN!$D$3:$J$487,4,FALSE)</f>
        <v>1</v>
      </c>
      <c r="AD134" s="110">
        <f>VLOOKUP($O134,Veritas_LUN!$D$3:$J$487,5,FALSE)</f>
        <v>100</v>
      </c>
      <c r="AE134" s="110" t="str">
        <f>VLOOKUP($O134,Veritas_LUN!$D$3:$J$487,7,FALSE)</f>
        <v>vg_eucfs01</v>
      </c>
      <c r="AF134" s="110" t="str">
        <f>VLOOKUP($O134,Veritas_LUN!$D$3:$K$487,8,FALSE)</f>
        <v>00:79</v>
      </c>
      <c r="AG134" s="194" t="s">
        <v>7505</v>
      </c>
      <c r="AH134" s="279" t="str">
        <f>VLOOKUP(AG134,'스토리지_LUN(AS-IS)'!$B$4:$G$541,4,FALSE)</f>
        <v>vg_eucfs01</v>
      </c>
      <c r="AI134" s="110">
        <f>VLOOKUP(AG134,'스토리지_LUN(AS-IS)'!$B$4:$G$541,6,FALSE)</f>
        <v>100</v>
      </c>
      <c r="AJ134" s="110" t="str">
        <f>VLOOKUP($AG134,'스토리지_LUN(TO-BE)'!$B$2:$G$347,4,FALSE)</f>
        <v>00:79</v>
      </c>
      <c r="AK134" s="103"/>
      <c r="AL134" s="103"/>
      <c r="AM134" s="1" t="str">
        <f t="shared" ref="AM134:AM197" si="4">VLOOKUP(F134,$F$580:$AM$608,34,FALSE)</f>
        <v>NB-DR-RDMP-0FBB-PKCEUCMR</v>
      </c>
      <c r="AN134" s="475" t="e">
        <f>VLOOKUP(SUBSTITUTE(Q134,":",""),'naa정보-입력'!B132:C477,2,FALSE)</f>
        <v>#N/A</v>
      </c>
      <c r="AO134" s="1" t="e">
        <f t="shared" si="3"/>
        <v>#N/A</v>
      </c>
      <c r="AP134" s="1" t="s">
        <v>10471</v>
      </c>
    </row>
    <row r="135" spans="1:42" s="1" customFormat="1">
      <c r="A135" s="128" t="s">
        <v>1174</v>
      </c>
      <c r="B135" s="128" t="s">
        <v>1844</v>
      </c>
      <c r="C135" s="128" t="s">
        <v>341</v>
      </c>
      <c r="D135" s="128" t="s">
        <v>1847</v>
      </c>
      <c r="E135" s="128" t="s">
        <v>1697</v>
      </c>
      <c r="F135" s="128" t="s">
        <v>1298</v>
      </c>
      <c r="G135" s="128" t="s">
        <v>1299</v>
      </c>
      <c r="H135" s="128" t="s">
        <v>3381</v>
      </c>
      <c r="I135" s="128" t="s">
        <v>1852</v>
      </c>
      <c r="J135" s="128" t="s">
        <v>4390</v>
      </c>
      <c r="K135" s="128" t="s">
        <v>6985</v>
      </c>
      <c r="L135" s="128" t="s">
        <v>2533</v>
      </c>
      <c r="M135" s="128" t="s">
        <v>6856</v>
      </c>
      <c r="N135" s="129" t="s">
        <v>7870</v>
      </c>
      <c r="O135" s="471" t="s">
        <v>8284</v>
      </c>
      <c r="P135" s="443">
        <v>110.000610351563</v>
      </c>
      <c r="Q135" s="470" t="str">
        <f>VLOOKUP($O135,'스토리지_LUN(TO-BE)'!$B$2:$G$347,4,FALSE)</f>
        <v>00:7a</v>
      </c>
      <c r="R135" s="103"/>
      <c r="S135" s="110"/>
      <c r="T135" s="103"/>
      <c r="U135" s="103"/>
      <c r="V135" s="110" t="str">
        <f>VLOOKUP($N135,OS_Disk!$A$2:$F$573,2,FALSE)</f>
        <v>pkceucmr1</v>
      </c>
      <c r="W135" s="110" t="str">
        <f>VLOOKUP($N135,OS_Disk!$A$2:$F$573,3,FALSE)</f>
        <v>hitachi_vsp0_007a</v>
      </c>
      <c r="X135" s="133"/>
      <c r="Y135" s="110" t="str">
        <f>VLOOKUP($N135,OS_Disk!$A$2:$F$573,4,FALSE)</f>
        <v>sdf</v>
      </c>
      <c r="Z135" s="196">
        <f>VLOOKUP($N135,OS_Disk!$A$2:$F$573,6,FALSE)</f>
        <v>7.0001220703125</v>
      </c>
      <c r="AA135" s="110" t="str">
        <f>VLOOKUP($O135,Veritas_LUN!$D$3:$J$487,2,FALSE)</f>
        <v>pkceucmr1/pkceucmr2</v>
      </c>
      <c r="AB135" s="110" t="str">
        <f>VLOOKUP($O135,Veritas_LUN!$D$3:$J$487,3,FALSE)</f>
        <v>vg_eucfs02</v>
      </c>
      <c r="AC135" s="110">
        <f>VLOOKUP($O135,Veritas_LUN!$D$3:$J$487,4,FALSE)</f>
        <v>1</v>
      </c>
      <c r="AD135" s="110">
        <f>VLOOKUP($O135,Veritas_LUN!$D$3:$J$487,5,FALSE)</f>
        <v>7</v>
      </c>
      <c r="AE135" s="110" t="str">
        <f>VLOOKUP($O135,Veritas_LUN!$D$3:$J$487,7,FALSE)</f>
        <v>vg_eucfs02</v>
      </c>
      <c r="AF135" s="110" t="str">
        <f>VLOOKUP($O135,Veritas_LUN!$D$3:$K$487,8,FALSE)</f>
        <v>00:7a</v>
      </c>
      <c r="AG135" s="194" t="s">
        <v>7506</v>
      </c>
      <c r="AH135" s="279" t="str">
        <f>VLOOKUP(AG135,'스토리지_LUN(AS-IS)'!$B$4:$G$541,4,FALSE)</f>
        <v>vg_eucfs02</v>
      </c>
      <c r="AI135" s="110">
        <f>VLOOKUP(AG135,'스토리지_LUN(AS-IS)'!$B$4:$G$541,6,FALSE)</f>
        <v>7</v>
      </c>
      <c r="AJ135" s="110" t="str">
        <f>VLOOKUP($AG135,'스토리지_LUN(TO-BE)'!$B$2:$G$347,4,FALSE)</f>
        <v>00:7a</v>
      </c>
      <c r="AK135" s="103"/>
      <c r="AL135" s="103"/>
      <c r="AM135" s="1" t="str">
        <f t="shared" si="4"/>
        <v>NB-DR-RDMP-0FBB-PKCEUCMR</v>
      </c>
      <c r="AN135" s="475" t="e">
        <f>VLOOKUP(SUBSTITUTE(Q135,":",""),'naa정보-입력'!B133:C478,2,FALSE)</f>
        <v>#N/A</v>
      </c>
      <c r="AO135" s="1" t="e">
        <f t="shared" ref="AO135:AO198" si="5">_xlfn.CONCAT($AN$3,AN135," ","/vmfs/volumes/",AM135,"/",H135)</f>
        <v>#N/A</v>
      </c>
      <c r="AP135" s="1" t="s">
        <v>10472</v>
      </c>
    </row>
    <row r="136" spans="1:42" s="1" customFormat="1">
      <c r="A136" s="128" t="s">
        <v>1174</v>
      </c>
      <c r="B136" s="128" t="s">
        <v>1844</v>
      </c>
      <c r="C136" s="128" t="s">
        <v>341</v>
      </c>
      <c r="D136" s="128" t="s">
        <v>1847</v>
      </c>
      <c r="E136" s="128" t="s">
        <v>1699</v>
      </c>
      <c r="F136" s="128" t="s">
        <v>1298</v>
      </c>
      <c r="G136" s="128" t="s">
        <v>1299</v>
      </c>
      <c r="H136" s="128" t="s">
        <v>3382</v>
      </c>
      <c r="I136" s="128" t="s">
        <v>1853</v>
      </c>
      <c r="J136" s="128" t="s">
        <v>4389</v>
      </c>
      <c r="K136" s="128" t="s">
        <v>6986</v>
      </c>
      <c r="L136" s="128" t="s">
        <v>2542</v>
      </c>
      <c r="M136" s="128" t="s">
        <v>6856</v>
      </c>
      <c r="N136" s="129" t="s">
        <v>7871</v>
      </c>
      <c r="O136" s="471" t="s">
        <v>8285</v>
      </c>
      <c r="P136" s="443">
        <v>10.0003051757813</v>
      </c>
      <c r="Q136" s="470" t="str">
        <f>VLOOKUP($O136,'스토리지_LUN(TO-BE)'!$B$2:$G$347,4,FALSE)</f>
        <v>00:7b</v>
      </c>
      <c r="R136" s="103"/>
      <c r="S136" s="110"/>
      <c r="T136" s="103"/>
      <c r="U136" s="103"/>
      <c r="V136" s="110" t="str">
        <f>VLOOKUP($N136,OS_Disk!$A$2:$F$573,2,FALSE)</f>
        <v>pkceucmr1</v>
      </c>
      <c r="W136" s="110" t="str">
        <f>VLOOKUP($N136,OS_Disk!$A$2:$F$573,3,FALSE)</f>
        <v>hitachi_vsp0_007b</v>
      </c>
      <c r="X136" s="133"/>
      <c r="Y136" s="110" t="str">
        <f>VLOOKUP($N136,OS_Disk!$A$2:$F$573,4,FALSE)</f>
        <v>sdg</v>
      </c>
      <c r="Z136" s="196">
        <f>VLOOKUP($N136,OS_Disk!$A$2:$F$573,6,FALSE)</f>
        <v>110.0006103515625</v>
      </c>
      <c r="AA136" s="110" t="str">
        <f>VLOOKUP($O136,Veritas_LUN!$D$3:$J$487,2,FALSE)</f>
        <v>pkceucmr1/pkceucmr2</v>
      </c>
      <c r="AB136" s="110" t="str">
        <f>VLOOKUP($O136,Veritas_LUN!$D$3:$J$487,3,FALSE)</f>
        <v>vg_eucfs03</v>
      </c>
      <c r="AC136" s="110">
        <f>VLOOKUP($O136,Veritas_LUN!$D$3:$J$487,4,FALSE)</f>
        <v>1</v>
      </c>
      <c r="AD136" s="110">
        <f>VLOOKUP($O136,Veritas_LUN!$D$3:$J$487,5,FALSE)</f>
        <v>110</v>
      </c>
      <c r="AE136" s="110" t="str">
        <f>VLOOKUP($O136,Veritas_LUN!$D$3:$J$487,7,FALSE)</f>
        <v>vg_eucfs03</v>
      </c>
      <c r="AF136" s="110" t="str">
        <f>VLOOKUP($O136,Veritas_LUN!$D$3:$K$487,8,FALSE)</f>
        <v>00:7b</v>
      </c>
      <c r="AG136" s="194" t="s">
        <v>7507</v>
      </c>
      <c r="AH136" s="279" t="str">
        <f>VLOOKUP(AG136,'스토리지_LUN(AS-IS)'!$B$4:$G$541,4,FALSE)</f>
        <v>vg_eucfs03</v>
      </c>
      <c r="AI136" s="110">
        <f>VLOOKUP(AG136,'스토리지_LUN(AS-IS)'!$B$4:$G$541,6,FALSE)</f>
        <v>110</v>
      </c>
      <c r="AJ136" s="110" t="str">
        <f>VLOOKUP($AG136,'스토리지_LUN(TO-BE)'!$B$2:$G$347,4,FALSE)</f>
        <v>00:7b</v>
      </c>
      <c r="AK136" s="103"/>
      <c r="AL136" s="103"/>
      <c r="AM136" s="1" t="str">
        <f t="shared" si="4"/>
        <v>NB-DR-RDMP-0FBB-PKCEUCMR</v>
      </c>
      <c r="AN136" s="475" t="e">
        <f>VLOOKUP(SUBSTITUTE(Q136,":",""),'naa정보-입력'!B134:C479,2,FALSE)</f>
        <v>#N/A</v>
      </c>
      <c r="AO136" s="1" t="e">
        <f t="shared" si="5"/>
        <v>#N/A</v>
      </c>
      <c r="AP136" s="1" t="s">
        <v>10473</v>
      </c>
    </row>
    <row r="137" spans="1:42" s="1" customFormat="1">
      <c r="A137" s="128" t="s">
        <v>1174</v>
      </c>
      <c r="B137" s="128" t="s">
        <v>1844</v>
      </c>
      <c r="C137" s="128" t="s">
        <v>341</v>
      </c>
      <c r="D137" s="128" t="s">
        <v>1847</v>
      </c>
      <c r="E137" s="128" t="s">
        <v>1737</v>
      </c>
      <c r="F137" s="128" t="s">
        <v>1298</v>
      </c>
      <c r="G137" s="128" t="s">
        <v>1299</v>
      </c>
      <c r="H137" s="128" t="s">
        <v>3383</v>
      </c>
      <c r="I137" s="128" t="s">
        <v>1854</v>
      </c>
      <c r="J137" s="128" t="s">
        <v>4335</v>
      </c>
      <c r="K137" s="128" t="s">
        <v>6987</v>
      </c>
      <c r="L137" s="128" t="s">
        <v>4481</v>
      </c>
      <c r="M137" s="128" t="s">
        <v>6856</v>
      </c>
      <c r="N137" s="129" t="s">
        <v>7872</v>
      </c>
      <c r="O137" s="471" t="s">
        <v>8286</v>
      </c>
      <c r="P137" s="443">
        <v>0.30029296875</v>
      </c>
      <c r="Q137" s="470" t="str">
        <f>VLOOKUP($O137,'스토리지_LUN(TO-BE)'!$B$2:$G$347,4,FALSE)</f>
        <v>05:7e</v>
      </c>
      <c r="R137" s="103"/>
      <c r="S137" s="110"/>
      <c r="T137" s="103"/>
      <c r="U137" s="103"/>
      <c r="V137" s="110" t="str">
        <f>VLOOKUP($N137,OS_Disk!$A$2:$F$573,2,FALSE)</f>
        <v>pkceucmr1</v>
      </c>
      <c r="W137" s="110" t="str">
        <f>VLOOKUP($N137,OS_Disk!$A$2:$F$573,3,FALSE)</f>
        <v>hitachi_vsp0_107e</v>
      </c>
      <c r="X137" s="133"/>
      <c r="Y137" s="110" t="str">
        <f>VLOOKUP($N137,OS_Disk!$A$2:$F$573,4,FALSE)</f>
        <v>sdh</v>
      </c>
      <c r="Z137" s="196">
        <f>VLOOKUP($N137,OS_Disk!$A$2:$F$573,6,FALSE)</f>
        <v>10.00030517578125</v>
      </c>
      <c r="AA137" s="110" t="str">
        <f>VLOOKUP($O137,Veritas_LUN!$D$3:$J$487,2,FALSE)</f>
        <v>pkceucmr1/pkceucmr2</v>
      </c>
      <c r="AB137" s="110" t="str">
        <f>VLOOKUP($O137,Veritas_LUN!$D$3:$J$487,3,FALSE)</f>
        <v>vvr_vg_eucfs01</v>
      </c>
      <c r="AC137" s="110">
        <f>VLOOKUP($O137,Veritas_LUN!$D$3:$J$487,4,FALSE)</f>
        <v>1</v>
      </c>
      <c r="AD137" s="110">
        <f>VLOOKUP($O137,Veritas_LUN!$D$3:$J$487,5,FALSE)</f>
        <v>10</v>
      </c>
      <c r="AE137" s="110" t="str">
        <f>VLOOKUP($O137,Veritas_LUN!$D$3:$J$487,7,FALSE)</f>
        <v>VVR-vg_eucfs01</v>
      </c>
      <c r="AF137" s="110" t="str">
        <f>VLOOKUP($O137,Veritas_LUN!$D$3:$K$487,8,FALSE)</f>
        <v>10:7e</v>
      </c>
      <c r="AG137" s="194" t="s">
        <v>7508</v>
      </c>
      <c r="AH137" s="279" t="str">
        <f>VLOOKUP(AG137,'스토리지_LUN(AS-IS)'!$B$4:$G$541,4,FALSE)</f>
        <v>VVR-vg_eucfs01</v>
      </c>
      <c r="AI137" s="110">
        <f>VLOOKUP(AG137,'스토리지_LUN(AS-IS)'!$B$4:$G$541,6,FALSE)</f>
        <v>10</v>
      </c>
      <c r="AJ137" s="110" t="str">
        <f>VLOOKUP($AG137,'스토리지_LUN(TO-BE)'!$B$2:$G$347,4,FALSE)</f>
        <v>05:7e</v>
      </c>
      <c r="AK137" s="103"/>
      <c r="AL137" s="103"/>
      <c r="AM137" s="1" t="str">
        <f t="shared" si="4"/>
        <v>NB-DR-RDMP-0FBB-PKCEUCMR</v>
      </c>
      <c r="AN137" s="475" t="e">
        <f>VLOOKUP(SUBSTITUTE(Q137,":",""),'naa정보-입력'!B135:C480,2,FALSE)</f>
        <v>#N/A</v>
      </c>
      <c r="AO137" s="1" t="e">
        <f t="shared" si="5"/>
        <v>#N/A</v>
      </c>
      <c r="AP137" s="1" t="s">
        <v>10474</v>
      </c>
    </row>
    <row r="138" spans="1:42" s="1" customFormat="1">
      <c r="A138" s="128" t="s">
        <v>1174</v>
      </c>
      <c r="B138" s="128" t="s">
        <v>1844</v>
      </c>
      <c r="C138" s="128" t="s">
        <v>341</v>
      </c>
      <c r="D138" s="128" t="s">
        <v>1847</v>
      </c>
      <c r="E138" s="128" t="s">
        <v>1740</v>
      </c>
      <c r="F138" s="128" t="s">
        <v>1298</v>
      </c>
      <c r="G138" s="128" t="s">
        <v>1299</v>
      </c>
      <c r="H138" s="128" t="s">
        <v>3384</v>
      </c>
      <c r="I138" s="128" t="s">
        <v>1855</v>
      </c>
      <c r="J138" s="128" t="s">
        <v>4328</v>
      </c>
      <c r="K138" s="128" t="s">
        <v>6988</v>
      </c>
      <c r="L138" s="128" t="s">
        <v>4480</v>
      </c>
      <c r="M138" s="128" t="s">
        <v>6856</v>
      </c>
      <c r="N138" s="129" t="s">
        <v>7873</v>
      </c>
      <c r="O138" s="471" t="s">
        <v>8287</v>
      </c>
      <c r="P138" s="443">
        <v>11.0000610351563</v>
      </c>
      <c r="Q138" s="470" t="str">
        <f>VLOOKUP($O138,'스토리지_LUN(TO-BE)'!$B$2:$G$347,4,FALSE)</f>
        <v>05:7f</v>
      </c>
      <c r="R138" s="103"/>
      <c r="S138" s="110"/>
      <c r="T138" s="103"/>
      <c r="U138" s="103"/>
      <c r="V138" s="110" t="str">
        <f>VLOOKUP($N138,OS_Disk!$A$2:$F$573,2,FALSE)</f>
        <v>pkceucmr1</v>
      </c>
      <c r="W138" s="110" t="str">
        <f>VLOOKUP($N138,OS_Disk!$A$2:$F$573,3,FALSE)</f>
        <v>hitachi_vsp0_107f</v>
      </c>
      <c r="X138" s="133"/>
      <c r="Y138" s="110" t="str">
        <f>VLOOKUP($N138,OS_Disk!$A$2:$F$573,4,FALSE)</f>
        <v>sdi</v>
      </c>
      <c r="Z138" s="196">
        <f>VLOOKUP($N138,OS_Disk!$A$2:$F$573,6,FALSE)</f>
        <v>1.00067138671875</v>
      </c>
      <c r="AA138" s="110" t="str">
        <f>VLOOKUP($O138,Veritas_LUN!$D$3:$J$487,2,FALSE)</f>
        <v>pkceucmr1/pkceucmr2</v>
      </c>
      <c r="AB138" s="110" t="str">
        <f>VLOOKUP($O138,Veritas_LUN!$D$3:$J$487,3,FALSE)</f>
        <v>vvr_vg_eucfs02</v>
      </c>
      <c r="AC138" s="110">
        <f>VLOOKUP($O138,Veritas_LUN!$D$3:$J$487,4,FALSE)</f>
        <v>1</v>
      </c>
      <c r="AD138" s="110">
        <f>VLOOKUP($O138,Veritas_LUN!$D$3:$J$487,5,FALSE)</f>
        <v>1</v>
      </c>
      <c r="AE138" s="110" t="str">
        <f>VLOOKUP($O138,Veritas_LUN!$D$3:$J$487,7,FALSE)</f>
        <v>VVR-vg_eucfs02</v>
      </c>
      <c r="AF138" s="110" t="str">
        <f>VLOOKUP($O138,Veritas_LUN!$D$3:$K$487,8,FALSE)</f>
        <v>10:7f</v>
      </c>
      <c r="AG138" s="194" t="s">
        <v>7509</v>
      </c>
      <c r="AH138" s="279" t="str">
        <f>VLOOKUP(AG138,'스토리지_LUN(AS-IS)'!$B$4:$G$541,4,FALSE)</f>
        <v>VVR-vg_eucfs02</v>
      </c>
      <c r="AI138" s="110">
        <f>VLOOKUP(AG138,'스토리지_LUN(AS-IS)'!$B$4:$G$541,6,FALSE)</f>
        <v>1</v>
      </c>
      <c r="AJ138" s="110" t="str">
        <f>VLOOKUP($AG138,'스토리지_LUN(TO-BE)'!$B$2:$G$347,4,FALSE)</f>
        <v>05:7f</v>
      </c>
      <c r="AK138" s="103"/>
      <c r="AL138" s="103"/>
      <c r="AM138" s="1" t="str">
        <f t="shared" si="4"/>
        <v>NB-DR-RDMP-0FBB-PKCEUCMR</v>
      </c>
      <c r="AN138" s="475" t="e">
        <f>VLOOKUP(SUBSTITUTE(Q138,":",""),'naa정보-입력'!B136:C481,2,FALSE)</f>
        <v>#N/A</v>
      </c>
      <c r="AO138" s="1" t="e">
        <f t="shared" si="5"/>
        <v>#N/A</v>
      </c>
      <c r="AP138" s="1" t="s">
        <v>10475</v>
      </c>
    </row>
    <row r="139" spans="1:42" s="1" customFormat="1">
      <c r="A139" s="128" t="s">
        <v>1174</v>
      </c>
      <c r="B139" s="128" t="s">
        <v>1844</v>
      </c>
      <c r="C139" s="128" t="s">
        <v>341</v>
      </c>
      <c r="D139" s="128" t="s">
        <v>1847</v>
      </c>
      <c r="E139" s="128" t="s">
        <v>1743</v>
      </c>
      <c r="F139" s="128" t="s">
        <v>1298</v>
      </c>
      <c r="G139" s="128" t="s">
        <v>1299</v>
      </c>
      <c r="H139" s="128" t="s">
        <v>3385</v>
      </c>
      <c r="I139" s="128" t="s">
        <v>1856</v>
      </c>
      <c r="J139" s="128" t="s">
        <v>4319</v>
      </c>
      <c r="K139" s="128" t="s">
        <v>6989</v>
      </c>
      <c r="L139" s="128" t="s">
        <v>4523</v>
      </c>
      <c r="M139" s="128" t="s">
        <v>6856</v>
      </c>
      <c r="N139" s="129" t="s">
        <v>7874</v>
      </c>
      <c r="O139" s="471" t="s">
        <v>8288</v>
      </c>
      <c r="P139" s="443">
        <v>0.20050048828125</v>
      </c>
      <c r="Q139" s="470" t="str">
        <f>VLOOKUP($O139,'스토리지_LUN(TO-BE)'!$B$2:$G$347,4,FALSE)</f>
        <v>05:80</v>
      </c>
      <c r="R139" s="103"/>
      <c r="S139" s="110"/>
      <c r="T139" s="103"/>
      <c r="U139" s="103"/>
      <c r="V139" s="110" t="str">
        <f>VLOOKUP($N139,OS_Disk!$A$2:$F$573,2,FALSE)</f>
        <v>pkceucmr1</v>
      </c>
      <c r="W139" s="110" t="str">
        <f>VLOOKUP($N139,OS_Disk!$A$2:$F$573,3,FALSE)</f>
        <v>hitachi_vsp0_1080</v>
      </c>
      <c r="X139" s="133"/>
      <c r="Y139" s="110" t="str">
        <f>VLOOKUP($N139,OS_Disk!$A$2:$F$573,4,FALSE)</f>
        <v>sdj</v>
      </c>
      <c r="Z139" s="196">
        <f>VLOOKUP($N139,OS_Disk!$A$2:$F$573,6,FALSE)</f>
        <v>11.00006103515625</v>
      </c>
      <c r="AA139" s="110" t="str">
        <f>VLOOKUP($O139,Veritas_LUN!$D$3:$J$487,2,FALSE)</f>
        <v>pkceucmr1/pkceucmr2</v>
      </c>
      <c r="AB139" s="110" t="str">
        <f>VLOOKUP($O139,Veritas_LUN!$D$3:$J$487,3,FALSE)</f>
        <v>vvr_vg_eucfs03</v>
      </c>
      <c r="AC139" s="110">
        <f>VLOOKUP($O139,Veritas_LUN!$D$3:$J$487,4,FALSE)</f>
        <v>1</v>
      </c>
      <c r="AD139" s="110">
        <f>VLOOKUP($O139,Veritas_LUN!$D$3:$J$487,5,FALSE)</f>
        <v>11</v>
      </c>
      <c r="AE139" s="110" t="str">
        <f>VLOOKUP($O139,Veritas_LUN!$D$3:$J$487,7,FALSE)</f>
        <v>VVR-vg_eucfs03</v>
      </c>
      <c r="AF139" s="110" t="str">
        <f>VLOOKUP($O139,Veritas_LUN!$D$3:$K$487,8,FALSE)</f>
        <v>10:80</v>
      </c>
      <c r="AG139" s="194" t="s">
        <v>7510</v>
      </c>
      <c r="AH139" s="279" t="str">
        <f>VLOOKUP(AG139,'스토리지_LUN(AS-IS)'!$B$4:$G$541,4,FALSE)</f>
        <v>VVR-vg_eucfs03</v>
      </c>
      <c r="AI139" s="110">
        <f>VLOOKUP(AG139,'스토리지_LUN(AS-IS)'!$B$4:$G$541,6,FALSE)</f>
        <v>11</v>
      </c>
      <c r="AJ139" s="110" t="str">
        <f>VLOOKUP($AG139,'스토리지_LUN(TO-BE)'!$B$2:$G$347,4,FALSE)</f>
        <v>05:80</v>
      </c>
      <c r="AK139" s="103"/>
      <c r="AL139" s="103"/>
      <c r="AM139" s="1" t="str">
        <f t="shared" si="4"/>
        <v>NB-DR-RDMP-0FBB-PKCEUCMR</v>
      </c>
      <c r="AN139" s="475" t="e">
        <f>VLOOKUP(SUBSTITUTE(Q139,":",""),'naa정보-입력'!B137:C482,2,FALSE)</f>
        <v>#N/A</v>
      </c>
      <c r="AO139" s="1" t="e">
        <f t="shared" si="5"/>
        <v>#N/A</v>
      </c>
      <c r="AP139" s="1" t="s">
        <v>10476</v>
      </c>
    </row>
    <row r="140" spans="1:42" s="1" customFormat="1">
      <c r="A140" s="128" t="s">
        <v>1174</v>
      </c>
      <c r="B140" s="128" t="s">
        <v>1844</v>
      </c>
      <c r="C140" s="128" t="s">
        <v>341</v>
      </c>
      <c r="D140" s="128" t="s">
        <v>1847</v>
      </c>
      <c r="E140" s="128" t="s">
        <v>1752</v>
      </c>
      <c r="F140" s="128" t="s">
        <v>1298</v>
      </c>
      <c r="G140" s="128" t="s">
        <v>1299</v>
      </c>
      <c r="H140" s="128" t="s">
        <v>3386</v>
      </c>
      <c r="I140" s="128" t="s">
        <v>1857</v>
      </c>
      <c r="J140" s="128" t="s">
        <v>4265</v>
      </c>
      <c r="K140" s="128" t="s">
        <v>6990</v>
      </c>
      <c r="L140" s="128" t="s">
        <v>2546</v>
      </c>
      <c r="M140" s="128" t="s">
        <v>6856</v>
      </c>
      <c r="N140" s="129" t="s">
        <v>7875</v>
      </c>
      <c r="O140" s="471" t="s">
        <v>8289</v>
      </c>
      <c r="P140" s="443">
        <v>0.20050048828125</v>
      </c>
      <c r="Q140" s="470" t="str">
        <f>VLOOKUP($O140,'스토리지_LUN(TO-BE)'!$B$2:$G$347,4,FALSE)</f>
        <v>0f:42</v>
      </c>
      <c r="R140" s="103"/>
      <c r="S140" s="110"/>
      <c r="T140" s="103"/>
      <c r="U140" s="103"/>
      <c r="V140" s="110" t="str">
        <f>VLOOKUP($N140,OS_Disk!$A$2:$F$573,2,FALSE)</f>
        <v>pkceucmr1</v>
      </c>
      <c r="W140" s="110" t="str">
        <f>VLOOKUP($N140,OS_Disk!$A$2:$F$573,3,FALSE)</f>
        <v>hitachi_vsp0_0f42</v>
      </c>
      <c r="X140" s="133"/>
      <c r="Y140" s="110" t="str">
        <f>VLOOKUP($N140,OS_Disk!$A$2:$F$573,4,FALSE)</f>
        <v>sdk</v>
      </c>
      <c r="Z140" s="196">
        <f>VLOOKUP($N140,OS_Disk!$A$2:$F$573,6,FALSE)</f>
        <v>0.20050048828125</v>
      </c>
      <c r="AA140" s="110" t="str">
        <f>VLOOKUP($O140,Veritas_LUN!$D$3:$J$487,2,FALSE)</f>
        <v>pkceucmr1/pkceucmr2</v>
      </c>
      <c r="AB140" s="110" t="str">
        <f>VLOOKUP($O140,Veritas_LUN!$D$3:$J$487,3,FALSE)</f>
        <v>Lock Device</v>
      </c>
      <c r="AC140" s="110">
        <f>VLOOKUP($O140,Veritas_LUN!$D$3:$J$487,4,FALSE)</f>
        <v>1</v>
      </c>
      <c r="AD140" s="110">
        <f>VLOOKUP($O140,Veritas_LUN!$D$3:$J$487,5,FALSE)</f>
        <v>0.2</v>
      </c>
      <c r="AE140" s="110" t="str">
        <f>VLOOKUP($O140,Veritas_LUN!$D$3:$J$487,7,FALSE)</f>
        <v>Lock Device</v>
      </c>
      <c r="AF140" s="110" t="str">
        <f>VLOOKUP($O140,Veritas_LUN!$D$3:$K$487,8,FALSE)</f>
        <v>0f:42</v>
      </c>
      <c r="AG140" s="194" t="s">
        <v>7511</v>
      </c>
      <c r="AH140" s="279" t="str">
        <f>VLOOKUP(AG140,'스토리지_LUN(AS-IS)'!$B$4:$G$541,4,FALSE)</f>
        <v>Lock Device</v>
      </c>
      <c r="AI140" s="110">
        <f>VLOOKUP(AG140,'스토리지_LUN(AS-IS)'!$B$4:$G$541,6,FALSE)</f>
        <v>0.2</v>
      </c>
      <c r="AJ140" s="110" t="str">
        <f>VLOOKUP($AG140,'스토리지_LUN(TO-BE)'!$B$2:$G$347,4,FALSE)</f>
        <v>0f:42</v>
      </c>
      <c r="AK140" s="103"/>
      <c r="AL140" s="103"/>
      <c r="AM140" s="1" t="str">
        <f t="shared" si="4"/>
        <v>NB-DR-RDMP-0FBB-PKCEUCMR</v>
      </c>
      <c r="AN140" s="475" t="e">
        <f>VLOOKUP(SUBSTITUTE(Q140,":",""),'naa정보-입력'!B138:C483,2,FALSE)</f>
        <v>#N/A</v>
      </c>
      <c r="AO140" s="1" t="e">
        <f t="shared" si="5"/>
        <v>#N/A</v>
      </c>
      <c r="AP140" s="1" t="s">
        <v>10477</v>
      </c>
    </row>
    <row r="141" spans="1:42" s="1" customFormat="1">
      <c r="A141" s="128" t="s">
        <v>1174</v>
      </c>
      <c r="B141" s="128" t="s">
        <v>1844</v>
      </c>
      <c r="C141" s="128" t="s">
        <v>341</v>
      </c>
      <c r="D141" s="128" t="s">
        <v>1847</v>
      </c>
      <c r="E141" s="128" t="s">
        <v>1755</v>
      </c>
      <c r="F141" s="128" t="s">
        <v>1298</v>
      </c>
      <c r="G141" s="128" t="s">
        <v>1299</v>
      </c>
      <c r="H141" s="128" t="s">
        <v>3387</v>
      </c>
      <c r="I141" s="128" t="s">
        <v>1858</v>
      </c>
      <c r="J141" s="128" t="s">
        <v>4266</v>
      </c>
      <c r="K141" s="128" t="s">
        <v>6991</v>
      </c>
      <c r="L141" s="128" t="s">
        <v>2547</v>
      </c>
      <c r="M141" s="128" t="s">
        <v>6856</v>
      </c>
      <c r="N141" s="129" t="s">
        <v>7876</v>
      </c>
      <c r="O141" s="471" t="s">
        <v>8290</v>
      </c>
      <c r="P141" s="443">
        <v>0.20050048828125</v>
      </c>
      <c r="Q141" s="470" t="str">
        <f>VLOOKUP($O141,'스토리지_LUN(TO-BE)'!$B$2:$G$347,4,FALSE)</f>
        <v>0f:43</v>
      </c>
      <c r="R141" s="103"/>
      <c r="S141" s="110"/>
      <c r="T141" s="103"/>
      <c r="U141" s="103"/>
      <c r="V141" s="110" t="str">
        <f>VLOOKUP($N141,OS_Disk!$A$2:$F$573,2,FALSE)</f>
        <v>pkceucmr1</v>
      </c>
      <c r="W141" s="110" t="str">
        <f>VLOOKUP($N141,OS_Disk!$A$2:$F$573,3,FALSE)</f>
        <v>hitachi_vsp0_0f43</v>
      </c>
      <c r="X141" s="133"/>
      <c r="Y141" s="110" t="str">
        <f>VLOOKUP($N141,OS_Disk!$A$2:$F$573,4,FALSE)</f>
        <v>sdl</v>
      </c>
      <c r="Z141" s="196">
        <f>VLOOKUP($N141,OS_Disk!$A$2:$F$573,6,FALSE)</f>
        <v>0.20050048828125</v>
      </c>
      <c r="AA141" s="110" t="str">
        <f>VLOOKUP($O141,Veritas_LUN!$D$3:$J$487,2,FALSE)</f>
        <v>pkceucmr1/pkceucmr2</v>
      </c>
      <c r="AB141" s="110" t="str">
        <f>VLOOKUP($O141,Veritas_LUN!$D$3:$J$487,3,FALSE)</f>
        <v>Lock Device</v>
      </c>
      <c r="AC141" s="110">
        <f>VLOOKUP($O141,Veritas_LUN!$D$3:$J$487,4,FALSE)</f>
        <v>1</v>
      </c>
      <c r="AD141" s="110">
        <f>VLOOKUP($O141,Veritas_LUN!$D$3:$J$487,5,FALSE)</f>
        <v>0.2</v>
      </c>
      <c r="AE141" s="110" t="str">
        <f>VLOOKUP($O141,Veritas_LUN!$D$3:$J$487,7,FALSE)</f>
        <v>Lock Device</v>
      </c>
      <c r="AF141" s="110" t="str">
        <f>VLOOKUP($O141,Veritas_LUN!$D$3:$K$487,8,FALSE)</f>
        <v>0f:43</v>
      </c>
      <c r="AG141" s="194" t="s">
        <v>7512</v>
      </c>
      <c r="AH141" s="279" t="str">
        <f>VLOOKUP(AG141,'스토리지_LUN(AS-IS)'!$B$4:$G$541,4,FALSE)</f>
        <v>Lock Device</v>
      </c>
      <c r="AI141" s="110">
        <f>VLOOKUP(AG141,'스토리지_LUN(AS-IS)'!$B$4:$G$541,6,FALSE)</f>
        <v>0.2</v>
      </c>
      <c r="AJ141" s="110" t="str">
        <f>VLOOKUP($AG141,'스토리지_LUN(TO-BE)'!$B$2:$G$347,4,FALSE)</f>
        <v>0f:43</v>
      </c>
      <c r="AK141" s="103"/>
      <c r="AL141" s="103"/>
      <c r="AM141" s="1" t="str">
        <f t="shared" si="4"/>
        <v>NB-DR-RDMP-0FBB-PKCEUCMR</v>
      </c>
      <c r="AN141" s="475" t="e">
        <f>VLOOKUP(SUBSTITUTE(Q141,":",""),'naa정보-입력'!B139:C484,2,FALSE)</f>
        <v>#N/A</v>
      </c>
      <c r="AO141" s="1" t="e">
        <f t="shared" si="5"/>
        <v>#N/A</v>
      </c>
      <c r="AP141" s="1" t="s">
        <v>10478</v>
      </c>
    </row>
    <row r="142" spans="1:42" s="1" customFormat="1">
      <c r="A142" s="128" t="s">
        <v>1174</v>
      </c>
      <c r="B142" s="128" t="s">
        <v>1844</v>
      </c>
      <c r="C142" s="128" t="s">
        <v>341</v>
      </c>
      <c r="D142" s="128" t="s">
        <v>1847</v>
      </c>
      <c r="E142" s="128" t="s">
        <v>1758</v>
      </c>
      <c r="F142" s="128" t="s">
        <v>1298</v>
      </c>
      <c r="G142" s="128" t="s">
        <v>1299</v>
      </c>
      <c r="H142" s="128" t="s">
        <v>3388</v>
      </c>
      <c r="I142" s="128" t="s">
        <v>1859</v>
      </c>
      <c r="J142" s="128" t="s">
        <v>4347</v>
      </c>
      <c r="K142" s="128" t="s">
        <v>6992</v>
      </c>
      <c r="L142" s="128" t="s">
        <v>2541</v>
      </c>
      <c r="M142" s="128" t="s">
        <v>6856</v>
      </c>
      <c r="N142" s="129" t="s">
        <v>7877</v>
      </c>
      <c r="O142" s="471" t="s">
        <v>8291</v>
      </c>
      <c r="P142" s="443">
        <v>40</v>
      </c>
      <c r="Q142" s="470" t="str">
        <f>VLOOKUP($O142,'스토리지_LUN(TO-BE)'!$B$2:$G$347,4,FALSE)</f>
        <v>0f:44</v>
      </c>
      <c r="R142" s="103"/>
      <c r="S142" s="110"/>
      <c r="T142" s="103"/>
      <c r="U142" s="103"/>
      <c r="V142" s="110" t="str">
        <f>VLOOKUP($N142,OS_Disk!$A$2:$F$573,2,FALSE)</f>
        <v>pkceucmr1</v>
      </c>
      <c r="W142" s="110" t="str">
        <f>VLOOKUP($N142,OS_Disk!$A$2:$F$573,3,FALSE)</f>
        <v>hitachi_vsp0_0f44</v>
      </c>
      <c r="X142" s="133"/>
      <c r="Y142" s="110" t="str">
        <f>VLOOKUP($N142,OS_Disk!$A$2:$F$573,4,FALSE)</f>
        <v>sdm</v>
      </c>
      <c r="Z142" s="196">
        <f>VLOOKUP($N142,OS_Disk!$A$2:$F$573,6,FALSE)</f>
        <v>0.20050048828125</v>
      </c>
      <c r="AA142" s="110" t="str">
        <f>VLOOKUP($O142,Veritas_LUN!$D$3:$J$487,2,FALSE)</f>
        <v>pkceucmr1/pkceucmr2</v>
      </c>
      <c r="AB142" s="110" t="str">
        <f>VLOOKUP($O142,Veritas_LUN!$D$3:$J$487,3,FALSE)</f>
        <v>Lock Device</v>
      </c>
      <c r="AC142" s="110">
        <f>VLOOKUP($O142,Veritas_LUN!$D$3:$J$487,4,FALSE)</f>
        <v>1</v>
      </c>
      <c r="AD142" s="110">
        <f>VLOOKUP($O142,Veritas_LUN!$D$3:$J$487,5,FALSE)</f>
        <v>0.2</v>
      </c>
      <c r="AE142" s="110" t="str">
        <f>VLOOKUP($O142,Veritas_LUN!$D$3:$J$487,7,FALSE)</f>
        <v>Lock Device</v>
      </c>
      <c r="AF142" s="110" t="str">
        <f>VLOOKUP($O142,Veritas_LUN!$D$3:$K$487,8,FALSE)</f>
        <v>0f:44</v>
      </c>
      <c r="AG142" s="194" t="s">
        <v>7513</v>
      </c>
      <c r="AH142" s="279" t="str">
        <f>VLOOKUP(AG142,'스토리지_LUN(AS-IS)'!$B$4:$G$541,4,FALSE)</f>
        <v>Lock Device</v>
      </c>
      <c r="AI142" s="110">
        <f>VLOOKUP(AG142,'스토리지_LUN(AS-IS)'!$B$4:$G$541,6,FALSE)</f>
        <v>0.2</v>
      </c>
      <c r="AJ142" s="110" t="str">
        <f>VLOOKUP($AG142,'스토리지_LUN(TO-BE)'!$B$2:$G$347,4,FALSE)</f>
        <v>0f:44</v>
      </c>
      <c r="AK142" s="103"/>
      <c r="AL142" s="103"/>
      <c r="AM142" s="1" t="str">
        <f t="shared" si="4"/>
        <v>NB-DR-RDMP-0FBB-PKCEUCMR</v>
      </c>
      <c r="AN142" s="475" t="e">
        <f>VLOOKUP(SUBSTITUTE(Q142,":",""),'naa정보-입력'!B140:C485,2,FALSE)</f>
        <v>#N/A</v>
      </c>
      <c r="AO142" s="1" t="e">
        <f t="shared" si="5"/>
        <v>#N/A</v>
      </c>
      <c r="AP142" s="1" t="s">
        <v>10479</v>
      </c>
    </row>
    <row r="143" spans="1:42" s="1" customFormat="1">
      <c r="A143" s="128" t="s">
        <v>1174</v>
      </c>
      <c r="B143" s="128" t="s">
        <v>1844</v>
      </c>
      <c r="C143" s="128" t="s">
        <v>340</v>
      </c>
      <c r="D143" s="128" t="s">
        <v>1847</v>
      </c>
      <c r="E143" s="128" t="s">
        <v>1688</v>
      </c>
      <c r="F143" s="128" t="s">
        <v>1262</v>
      </c>
      <c r="G143" s="128" t="s">
        <v>1263</v>
      </c>
      <c r="H143" s="128" t="s">
        <v>3389</v>
      </c>
      <c r="I143" s="128" t="s">
        <v>1860</v>
      </c>
      <c r="J143" s="128" t="s">
        <v>4237</v>
      </c>
      <c r="K143" s="128" t="s">
        <v>6993</v>
      </c>
      <c r="L143" s="128" t="s">
        <v>4444</v>
      </c>
      <c r="M143" s="128" t="s">
        <v>6856</v>
      </c>
      <c r="N143" s="129" t="s">
        <v>7878</v>
      </c>
      <c r="O143" s="471" t="s">
        <v>8292</v>
      </c>
      <c r="P143" s="443">
        <v>11.5008544921875</v>
      </c>
      <c r="Q143" s="470" t="str">
        <f>VLOOKUP($O143,'스토리지_LUN(TO-BE)'!$B$2:$G$347,4,FALSE)</f>
        <v>00:57</v>
      </c>
      <c r="R143" s="103"/>
      <c r="S143" s="110"/>
      <c r="T143" s="103"/>
      <c r="U143" s="103"/>
      <c r="V143" s="110" t="str">
        <f>VLOOKUP($N143,OS_Disk!$A$2:$F$573,2,FALSE)</f>
        <v>pkceuapr1</v>
      </c>
      <c r="W143" s="110" t="str">
        <f>VLOOKUP($N143,OS_Disk!$A$2:$F$573,3,FALSE)</f>
        <v>hitachi_vsp0_0057</v>
      </c>
      <c r="X143" s="133"/>
      <c r="Y143" s="110" t="str">
        <f>VLOOKUP($N143,OS_Disk!$A$2:$F$573,4,FALSE)</f>
        <v>sdb</v>
      </c>
      <c r="Z143" s="196">
        <f>VLOOKUP($N143,OS_Disk!$A$2:$F$573,6,FALSE)</f>
        <v>115.00030517578125</v>
      </c>
      <c r="AA143" s="110" t="str">
        <f>VLOOKUP($O143,Veritas_LUN!$D$3:$J$487,2,FALSE)</f>
        <v>pkceuapr1</v>
      </c>
      <c r="AB143" s="110" t="str">
        <f>VLOOKUP($O143,Veritas_LUN!$D$3:$J$487,3,FALSE)</f>
        <v>vg_eu1fs01</v>
      </c>
      <c r="AC143" s="110">
        <f>VLOOKUP($O143,Veritas_LUN!$D$3:$J$487,4,FALSE)</f>
        <v>1</v>
      </c>
      <c r="AD143" s="110">
        <f>VLOOKUP($O143,Veritas_LUN!$D$3:$J$487,5,FALSE)</f>
        <v>115</v>
      </c>
      <c r="AE143" s="110" t="str">
        <f>VLOOKUP($O143,Veritas_LUN!$D$3:$J$487,7,FALSE)</f>
        <v>vg_eu1fs01</v>
      </c>
      <c r="AF143" s="110" t="str">
        <f>VLOOKUP($O143,Veritas_LUN!$D$3:$K$487,8,FALSE)</f>
        <v>00:57</v>
      </c>
      <c r="AG143" s="194" t="s">
        <v>7514</v>
      </c>
      <c r="AH143" s="279" t="str">
        <f>VLOOKUP(AG143,'스토리지_LUN(AS-IS)'!$B$4:$G$541,4,FALSE)</f>
        <v>vg_eu1fs01</v>
      </c>
      <c r="AI143" s="110">
        <f>VLOOKUP(AG143,'스토리지_LUN(AS-IS)'!$B$4:$G$541,6,FALSE)</f>
        <v>115</v>
      </c>
      <c r="AJ143" s="110" t="str">
        <f>VLOOKUP($AG143,'스토리지_LUN(TO-BE)'!$B$2:$G$347,4,FALSE)</f>
        <v>00:57</v>
      </c>
      <c r="AK143" s="103"/>
      <c r="AL143" s="103"/>
      <c r="AM143" s="1" t="str">
        <f t="shared" si="4"/>
        <v>NB-DR-RDMP-0FB0-PKCEUAPR</v>
      </c>
      <c r="AN143" s="475" t="e">
        <f>VLOOKUP(SUBSTITUTE(Q143,":",""),'naa정보-입력'!B141:C486,2,FALSE)</f>
        <v>#N/A</v>
      </c>
      <c r="AO143" s="1" t="e">
        <f t="shared" si="5"/>
        <v>#N/A</v>
      </c>
      <c r="AP143" s="1" t="s">
        <v>10480</v>
      </c>
    </row>
    <row r="144" spans="1:42" s="1" customFormat="1">
      <c r="A144" s="128" t="s">
        <v>1174</v>
      </c>
      <c r="B144" s="128" t="s">
        <v>1844</v>
      </c>
      <c r="C144" s="128" t="s">
        <v>340</v>
      </c>
      <c r="D144" s="128" t="s">
        <v>1847</v>
      </c>
      <c r="E144" s="128" t="s">
        <v>1704</v>
      </c>
      <c r="F144" s="128" t="s">
        <v>1262</v>
      </c>
      <c r="G144" s="128" t="s">
        <v>1263</v>
      </c>
      <c r="H144" s="128" t="s">
        <v>3390</v>
      </c>
      <c r="I144" s="128" t="s">
        <v>1861</v>
      </c>
      <c r="J144" s="128" t="s">
        <v>4287</v>
      </c>
      <c r="K144" s="128" t="s">
        <v>6994</v>
      </c>
      <c r="L144" s="128" t="s">
        <v>4458</v>
      </c>
      <c r="M144" s="128" t="s">
        <v>6856</v>
      </c>
      <c r="N144" s="129" t="s">
        <v>7879</v>
      </c>
      <c r="O144" s="471" t="s">
        <v>8293</v>
      </c>
      <c r="P144" s="443">
        <v>50</v>
      </c>
      <c r="Q144" s="470" t="str">
        <f>VLOOKUP($O144,'스토리지_LUN(TO-BE)'!$B$2:$G$347,4,FALSE)</f>
        <v>05:57</v>
      </c>
      <c r="R144" s="103"/>
      <c r="S144" s="110"/>
      <c r="T144" s="103"/>
      <c r="U144" s="103"/>
      <c r="V144" s="110" t="str">
        <f>VLOOKUP($N144,OS_Disk!$A$2:$F$573,2,FALSE)</f>
        <v>pkceuapr1</v>
      </c>
      <c r="W144" s="110" t="str">
        <f>VLOOKUP($N144,OS_Disk!$A$2:$F$573,3,FALSE)</f>
        <v>hitachi_vsp0_1057</v>
      </c>
      <c r="X144" s="133"/>
      <c r="Y144" s="110" t="str">
        <f>VLOOKUP($N144,OS_Disk!$A$2:$F$573,4,FALSE)</f>
        <v>sdc</v>
      </c>
      <c r="Z144" s="196">
        <f>VLOOKUP($N144,OS_Disk!$A$2:$F$573,6,FALSE)</f>
        <v>11.5008544921875</v>
      </c>
      <c r="AA144" s="110" t="str">
        <f>VLOOKUP($O144,Veritas_LUN!$D$3:$J$487,2,FALSE)</f>
        <v>pkceuapr1</v>
      </c>
      <c r="AB144" s="110" t="str">
        <f>VLOOKUP($O144,Veritas_LUN!$D$3:$J$487,3,FALSE)</f>
        <v>vvr_vg_eu1fs01</v>
      </c>
      <c r="AC144" s="110">
        <f>VLOOKUP($O144,Veritas_LUN!$D$3:$J$487,4,FALSE)</f>
        <v>1</v>
      </c>
      <c r="AD144" s="110">
        <f>VLOOKUP($O144,Veritas_LUN!$D$3:$J$487,5,FALSE)</f>
        <v>11.5</v>
      </c>
      <c r="AE144" s="110" t="str">
        <f>VLOOKUP($O144,Veritas_LUN!$D$3:$J$487,7,FALSE)</f>
        <v>VVR-vg_eu1fs01</v>
      </c>
      <c r="AF144" s="110" t="str">
        <f>VLOOKUP($O144,Veritas_LUN!$D$3:$K$487,8,FALSE)</f>
        <v>10:57</v>
      </c>
      <c r="AG144" s="194" t="s">
        <v>7515</v>
      </c>
      <c r="AH144" s="279" t="str">
        <f>VLOOKUP(AG144,'스토리지_LUN(AS-IS)'!$B$4:$G$541,4,FALSE)</f>
        <v>VVR-vg_eu1fs01</v>
      </c>
      <c r="AI144" s="110">
        <f>VLOOKUP(AG144,'스토리지_LUN(AS-IS)'!$B$4:$G$541,6,FALSE)</f>
        <v>11.5</v>
      </c>
      <c r="AJ144" s="110" t="str">
        <f>VLOOKUP($AG144,'스토리지_LUN(TO-BE)'!$B$2:$G$347,4,FALSE)</f>
        <v>05:57</v>
      </c>
      <c r="AK144" s="103"/>
      <c r="AL144" s="103"/>
      <c r="AM144" s="1" t="str">
        <f t="shared" si="4"/>
        <v>NB-DR-RDMP-0FB0-PKCEUAPR</v>
      </c>
      <c r="AN144" s="475" t="e">
        <f>VLOOKUP(SUBSTITUTE(Q144,":",""),'naa정보-입력'!B142:C487,2,FALSE)</f>
        <v>#N/A</v>
      </c>
      <c r="AO144" s="1" t="e">
        <f t="shared" si="5"/>
        <v>#N/A</v>
      </c>
      <c r="AP144" s="1" t="s">
        <v>10481</v>
      </c>
    </row>
    <row r="145" spans="1:42" s="1" customFormat="1">
      <c r="A145" s="128" t="s">
        <v>1174</v>
      </c>
      <c r="B145" s="128" t="s">
        <v>1844</v>
      </c>
      <c r="C145" s="128" t="s">
        <v>340</v>
      </c>
      <c r="D145" s="128" t="s">
        <v>1847</v>
      </c>
      <c r="E145" s="128" t="s">
        <v>1693</v>
      </c>
      <c r="F145" s="128" t="s">
        <v>1262</v>
      </c>
      <c r="G145" s="128" t="s">
        <v>1263</v>
      </c>
      <c r="H145" s="128" t="s">
        <v>3391</v>
      </c>
      <c r="I145" s="128" t="s">
        <v>1862</v>
      </c>
      <c r="J145" s="128" t="s">
        <v>4258</v>
      </c>
      <c r="K145" s="128" t="s">
        <v>6995</v>
      </c>
      <c r="L145" s="128" t="s">
        <v>4446</v>
      </c>
      <c r="M145" s="128" t="s">
        <v>6856</v>
      </c>
      <c r="N145" s="129" t="s">
        <v>7880</v>
      </c>
      <c r="O145" s="471" t="s">
        <v>8294</v>
      </c>
      <c r="P145" s="443">
        <v>3.00018310546875</v>
      </c>
      <c r="Q145" s="470" t="str">
        <f>VLOOKUP($O145,'스토리지_LUN(TO-BE)'!$B$2:$G$347,4,FALSE)</f>
        <v>00:59</v>
      </c>
      <c r="R145" s="103"/>
      <c r="S145" s="110"/>
      <c r="T145" s="103"/>
      <c r="U145" s="103"/>
      <c r="V145" s="110" t="str">
        <f>VLOOKUP($N145,OS_Disk!$A$2:$F$573,2,FALSE)</f>
        <v>pkceuapr1</v>
      </c>
      <c r="W145" s="110" t="str">
        <f>VLOOKUP($N145,OS_Disk!$A$2:$F$573,3,FALSE)</f>
        <v>hitachi_vsp0_0059</v>
      </c>
      <c r="X145" s="133"/>
      <c r="Y145" s="110" t="str">
        <f>VLOOKUP($N145,OS_Disk!$A$2:$F$573,4,FALSE)</f>
        <v>sdh</v>
      </c>
      <c r="Z145" s="196">
        <f>VLOOKUP($N145,OS_Disk!$A$2:$F$573,6,FALSE)</f>
        <v>100.00030517578125</v>
      </c>
      <c r="AA145" s="110" t="str">
        <f>VLOOKUP($O145,Veritas_LUN!$D$3:$J$487,2,FALSE)</f>
        <v>pkceuapr1/pkceuapr2</v>
      </c>
      <c r="AB145" s="110" t="str">
        <f>VLOOKUP($O145,Veritas_LUN!$D$3:$J$487,3,FALSE)</f>
        <v>vg_eucfs01</v>
      </c>
      <c r="AC145" s="110">
        <f>VLOOKUP($O145,Veritas_LUN!$D$3:$J$487,4,FALSE)</f>
        <v>1</v>
      </c>
      <c r="AD145" s="110">
        <f>VLOOKUP($O145,Veritas_LUN!$D$3:$J$487,5,FALSE)</f>
        <v>100</v>
      </c>
      <c r="AE145" s="110" t="str">
        <f>VLOOKUP($O145,Veritas_LUN!$D$3:$J$487,7,FALSE)</f>
        <v>vg_eucfs01</v>
      </c>
      <c r="AF145" s="110" t="str">
        <f>VLOOKUP($O145,Veritas_LUN!$D$3:$K$487,8,FALSE)</f>
        <v>00:59</v>
      </c>
      <c r="AG145" s="194" t="s">
        <v>7516</v>
      </c>
      <c r="AH145" s="279" t="str">
        <f>VLOOKUP(AG145,'스토리지_LUN(AS-IS)'!$B$4:$G$541,4,FALSE)</f>
        <v>vg_eucfs01</v>
      </c>
      <c r="AI145" s="110">
        <f>VLOOKUP(AG145,'스토리지_LUN(AS-IS)'!$B$4:$G$541,6,FALSE)</f>
        <v>100</v>
      </c>
      <c r="AJ145" s="110" t="str">
        <f>VLOOKUP($AG145,'스토리지_LUN(TO-BE)'!$B$2:$G$347,4,FALSE)</f>
        <v>00:59</v>
      </c>
      <c r="AK145" s="103"/>
      <c r="AL145" s="103"/>
      <c r="AM145" s="1" t="str">
        <f t="shared" si="4"/>
        <v>NB-DR-RDMP-0FB0-PKCEUAPR</v>
      </c>
      <c r="AN145" s="475" t="e">
        <f>VLOOKUP(SUBSTITUTE(Q145,":",""),'naa정보-입력'!B143:C488,2,FALSE)</f>
        <v>#N/A</v>
      </c>
      <c r="AO145" s="1" t="e">
        <f t="shared" si="5"/>
        <v>#N/A</v>
      </c>
      <c r="AP145" s="1" t="s">
        <v>10482</v>
      </c>
    </row>
    <row r="146" spans="1:42" s="1" customFormat="1">
      <c r="A146" s="128" t="s">
        <v>1174</v>
      </c>
      <c r="B146" s="128" t="s">
        <v>1844</v>
      </c>
      <c r="C146" s="128" t="s">
        <v>340</v>
      </c>
      <c r="D146" s="128" t="s">
        <v>1847</v>
      </c>
      <c r="E146" s="128" t="s">
        <v>1697</v>
      </c>
      <c r="F146" s="128" t="s">
        <v>1262</v>
      </c>
      <c r="G146" s="128" t="s">
        <v>1263</v>
      </c>
      <c r="H146" s="128" t="s">
        <v>3392</v>
      </c>
      <c r="I146" s="128" t="s">
        <v>1863</v>
      </c>
      <c r="J146" s="128" t="s">
        <v>4246</v>
      </c>
      <c r="K146" s="128" t="s">
        <v>6996</v>
      </c>
      <c r="L146" s="128" t="s">
        <v>4440</v>
      </c>
      <c r="M146" s="128" t="s">
        <v>6856</v>
      </c>
      <c r="N146" s="129" t="s">
        <v>7881</v>
      </c>
      <c r="O146" s="471" t="s">
        <v>8295</v>
      </c>
      <c r="P146" s="443">
        <v>110.000610351563</v>
      </c>
      <c r="Q146" s="470" t="str">
        <f>VLOOKUP($O146,'스토리지_LUN(TO-BE)'!$B$2:$G$347,4,FALSE)</f>
        <v>00:5a</v>
      </c>
      <c r="R146" s="103"/>
      <c r="S146" s="110"/>
      <c r="T146" s="103"/>
      <c r="U146" s="103"/>
      <c r="V146" s="110" t="str">
        <f>VLOOKUP($N146,OS_Disk!$A$2:$F$573,2,FALSE)</f>
        <v>pkceuapr1</v>
      </c>
      <c r="W146" s="110" t="str">
        <f>VLOOKUP($N146,OS_Disk!$A$2:$F$573,3,FALSE)</f>
        <v>hitachi_vsp0_005a</v>
      </c>
      <c r="X146" s="133"/>
      <c r="Y146" s="110" t="str">
        <f>VLOOKUP($N146,OS_Disk!$A$2:$F$573,4,FALSE)</f>
        <v>sdi</v>
      </c>
      <c r="Z146" s="196">
        <f>VLOOKUP($N146,OS_Disk!$A$2:$F$573,6,FALSE)</f>
        <v>7.0001220703125</v>
      </c>
      <c r="AA146" s="110" t="str">
        <f>VLOOKUP($O146,Veritas_LUN!$D$3:$J$487,2,FALSE)</f>
        <v>pkceuapr1/pkceuapr2</v>
      </c>
      <c r="AB146" s="110" t="str">
        <f>VLOOKUP($O146,Veritas_LUN!$D$3:$J$487,3,FALSE)</f>
        <v>vg_eucfs02</v>
      </c>
      <c r="AC146" s="110">
        <f>VLOOKUP($O146,Veritas_LUN!$D$3:$J$487,4,FALSE)</f>
        <v>1</v>
      </c>
      <c r="AD146" s="110">
        <f>VLOOKUP($O146,Veritas_LUN!$D$3:$J$487,5,FALSE)</f>
        <v>7</v>
      </c>
      <c r="AE146" s="110" t="str">
        <f>VLOOKUP($O146,Veritas_LUN!$D$3:$J$487,7,FALSE)</f>
        <v>vg_eucfs02</v>
      </c>
      <c r="AF146" s="110" t="str">
        <f>VLOOKUP($O146,Veritas_LUN!$D$3:$K$487,8,FALSE)</f>
        <v>00:5a</v>
      </c>
      <c r="AG146" s="194" t="s">
        <v>7517</v>
      </c>
      <c r="AH146" s="279" t="str">
        <f>VLOOKUP(AG146,'스토리지_LUN(AS-IS)'!$B$4:$G$541,4,FALSE)</f>
        <v>vg_eucfs02</v>
      </c>
      <c r="AI146" s="110">
        <f>VLOOKUP(AG146,'스토리지_LUN(AS-IS)'!$B$4:$G$541,6,FALSE)</f>
        <v>7</v>
      </c>
      <c r="AJ146" s="110" t="str">
        <f>VLOOKUP($AG146,'스토리지_LUN(TO-BE)'!$B$2:$G$347,4,FALSE)</f>
        <v>00:5a</v>
      </c>
      <c r="AK146" s="103"/>
      <c r="AL146" s="103"/>
      <c r="AM146" s="1" t="str">
        <f t="shared" si="4"/>
        <v>NB-DR-RDMP-0FB0-PKCEUAPR</v>
      </c>
      <c r="AN146" s="475" t="e">
        <f>VLOOKUP(SUBSTITUTE(Q146,":",""),'naa정보-입력'!B144:C489,2,FALSE)</f>
        <v>#N/A</v>
      </c>
      <c r="AO146" s="1" t="e">
        <f t="shared" si="5"/>
        <v>#N/A</v>
      </c>
      <c r="AP146" s="1" t="s">
        <v>10483</v>
      </c>
    </row>
    <row r="147" spans="1:42" s="1" customFormat="1">
      <c r="A147" s="128" t="s">
        <v>1174</v>
      </c>
      <c r="B147" s="128" t="s">
        <v>1844</v>
      </c>
      <c r="C147" s="128" t="s">
        <v>340</v>
      </c>
      <c r="D147" s="128" t="s">
        <v>1847</v>
      </c>
      <c r="E147" s="128" t="s">
        <v>1699</v>
      </c>
      <c r="F147" s="128" t="s">
        <v>1262</v>
      </c>
      <c r="G147" s="128" t="s">
        <v>1263</v>
      </c>
      <c r="H147" s="128" t="s">
        <v>3393</v>
      </c>
      <c r="I147" s="128" t="s">
        <v>1864</v>
      </c>
      <c r="J147" s="128" t="s">
        <v>4307</v>
      </c>
      <c r="K147" s="128" t="s">
        <v>6997</v>
      </c>
      <c r="L147" s="128" t="s">
        <v>4439</v>
      </c>
      <c r="M147" s="128" t="s">
        <v>6856</v>
      </c>
      <c r="N147" s="129" t="s">
        <v>7882</v>
      </c>
      <c r="O147" s="471" t="s">
        <v>8296</v>
      </c>
      <c r="P147" s="443">
        <v>10.0003051757813</v>
      </c>
      <c r="Q147" s="470" t="str">
        <f>VLOOKUP($O147,'스토리지_LUN(TO-BE)'!$B$2:$G$347,4,FALSE)</f>
        <v>00:5b</v>
      </c>
      <c r="R147" s="103"/>
      <c r="S147" s="110"/>
      <c r="T147" s="103"/>
      <c r="U147" s="103"/>
      <c r="V147" s="110" t="str">
        <f>VLOOKUP($N147,OS_Disk!$A$2:$F$573,2,FALSE)</f>
        <v>pkceuapr1</v>
      </c>
      <c r="W147" s="110" t="str">
        <f>VLOOKUP($N147,OS_Disk!$A$2:$F$573,3,FALSE)</f>
        <v>hitachi_vsp0_005b</v>
      </c>
      <c r="X147" s="133"/>
      <c r="Y147" s="110" t="str">
        <f>VLOOKUP($N147,OS_Disk!$A$2:$F$573,4,FALSE)</f>
        <v>sdj</v>
      </c>
      <c r="Z147" s="196">
        <f>VLOOKUP($N147,OS_Disk!$A$2:$F$573,6,FALSE)</f>
        <v>110.0006103515625</v>
      </c>
      <c r="AA147" s="110" t="str">
        <f>VLOOKUP($O147,Veritas_LUN!$D$3:$J$487,2,FALSE)</f>
        <v>pkceuapr1/pkceuapr2</v>
      </c>
      <c r="AB147" s="110" t="str">
        <f>VLOOKUP($O147,Veritas_LUN!$D$3:$J$487,3,FALSE)</f>
        <v>vg_eucfs03</v>
      </c>
      <c r="AC147" s="110">
        <f>VLOOKUP($O147,Veritas_LUN!$D$3:$J$487,4,FALSE)</f>
        <v>1</v>
      </c>
      <c r="AD147" s="110">
        <f>VLOOKUP($O147,Veritas_LUN!$D$3:$J$487,5,FALSE)</f>
        <v>110</v>
      </c>
      <c r="AE147" s="110" t="str">
        <f>VLOOKUP($O147,Veritas_LUN!$D$3:$J$487,7,FALSE)</f>
        <v>vg_eucfs03</v>
      </c>
      <c r="AF147" s="110" t="str">
        <f>VLOOKUP($O147,Veritas_LUN!$D$3:$K$487,8,FALSE)</f>
        <v>00:5b</v>
      </c>
      <c r="AG147" s="194" t="s">
        <v>7518</v>
      </c>
      <c r="AH147" s="279" t="str">
        <f>VLOOKUP(AG147,'스토리지_LUN(AS-IS)'!$B$4:$G$541,4,FALSE)</f>
        <v>vg_eucfs03</v>
      </c>
      <c r="AI147" s="110">
        <f>VLOOKUP(AG147,'스토리지_LUN(AS-IS)'!$B$4:$G$541,6,FALSE)</f>
        <v>110</v>
      </c>
      <c r="AJ147" s="110" t="str">
        <f>VLOOKUP($AG147,'스토리지_LUN(TO-BE)'!$B$2:$G$347,4,FALSE)</f>
        <v>00:5b</v>
      </c>
      <c r="AK147" s="103"/>
      <c r="AL147" s="103"/>
      <c r="AM147" s="1" t="str">
        <f t="shared" si="4"/>
        <v>NB-DR-RDMP-0FB0-PKCEUAPR</v>
      </c>
      <c r="AN147" s="475" t="e">
        <f>VLOOKUP(SUBSTITUTE(Q147,":",""),'naa정보-입력'!B145:C490,2,FALSE)</f>
        <v>#N/A</v>
      </c>
      <c r="AO147" s="1" t="e">
        <f t="shared" si="5"/>
        <v>#N/A</v>
      </c>
      <c r="AP147" s="1" t="s">
        <v>10484</v>
      </c>
    </row>
    <row r="148" spans="1:42" s="1" customFormat="1">
      <c r="A148" s="128" t="s">
        <v>1174</v>
      </c>
      <c r="B148" s="128" t="s">
        <v>1844</v>
      </c>
      <c r="C148" s="128" t="s">
        <v>340</v>
      </c>
      <c r="D148" s="128" t="s">
        <v>1847</v>
      </c>
      <c r="E148" s="128" t="s">
        <v>1737</v>
      </c>
      <c r="F148" s="128" t="s">
        <v>1262</v>
      </c>
      <c r="G148" s="128" t="s">
        <v>1263</v>
      </c>
      <c r="H148" s="128" t="s">
        <v>3394</v>
      </c>
      <c r="I148" s="128" t="s">
        <v>1865</v>
      </c>
      <c r="J148" s="128" t="s">
        <v>4282</v>
      </c>
      <c r="K148" s="128" t="s">
        <v>6998</v>
      </c>
      <c r="L148" s="128" t="s">
        <v>4453</v>
      </c>
      <c r="M148" s="128" t="s">
        <v>6856</v>
      </c>
      <c r="N148" s="129" t="s">
        <v>7883</v>
      </c>
      <c r="O148" s="471" t="s">
        <v>8297</v>
      </c>
      <c r="P148" s="443">
        <v>0.30029296875</v>
      </c>
      <c r="Q148" s="470" t="str">
        <f>VLOOKUP($O148,'스토리지_LUN(TO-BE)'!$B$2:$G$347,4,FALSE)</f>
        <v>05:59</v>
      </c>
      <c r="R148" s="103"/>
      <c r="S148" s="110"/>
      <c r="T148" s="103"/>
      <c r="U148" s="103"/>
      <c r="V148" s="110" t="str">
        <f>VLOOKUP($N148,OS_Disk!$A$2:$F$573,2,FALSE)</f>
        <v>pkceuapr1</v>
      </c>
      <c r="W148" s="110" t="str">
        <f>VLOOKUP($N148,OS_Disk!$A$2:$F$573,3,FALSE)</f>
        <v>hitachi_vsp0_1059</v>
      </c>
      <c r="X148" s="133"/>
      <c r="Y148" s="110" t="str">
        <f>VLOOKUP($N148,OS_Disk!$A$2:$F$573,4,FALSE)</f>
        <v>sdk</v>
      </c>
      <c r="Z148" s="196">
        <f>VLOOKUP($N148,OS_Disk!$A$2:$F$573,6,FALSE)</f>
        <v>10.00030517578125</v>
      </c>
      <c r="AA148" s="110" t="str">
        <f>VLOOKUP($O148,Veritas_LUN!$D$3:$J$487,2,FALSE)</f>
        <v>pkceuapr1/pkceuapr2</v>
      </c>
      <c r="AB148" s="110" t="str">
        <f>VLOOKUP($O148,Veritas_LUN!$D$3:$J$487,3,FALSE)</f>
        <v>vvr_vg_eucfs01</v>
      </c>
      <c r="AC148" s="110">
        <f>VLOOKUP($O148,Veritas_LUN!$D$3:$J$487,4,FALSE)</f>
        <v>1</v>
      </c>
      <c r="AD148" s="110">
        <f>VLOOKUP($O148,Veritas_LUN!$D$3:$J$487,5,FALSE)</f>
        <v>10</v>
      </c>
      <c r="AE148" s="110" t="str">
        <f>VLOOKUP($O148,Veritas_LUN!$D$3:$J$487,7,FALSE)</f>
        <v>VVR-vg_eucfs01</v>
      </c>
      <c r="AF148" s="110" t="str">
        <f>VLOOKUP($O148,Veritas_LUN!$D$3:$K$487,8,FALSE)</f>
        <v>10:59</v>
      </c>
      <c r="AG148" s="194" t="s">
        <v>7519</v>
      </c>
      <c r="AH148" s="279" t="str">
        <f>VLOOKUP(AG148,'스토리지_LUN(AS-IS)'!$B$4:$G$541,4,FALSE)</f>
        <v>VVR-vg_eucfs01</v>
      </c>
      <c r="AI148" s="110">
        <f>VLOOKUP(AG148,'스토리지_LUN(AS-IS)'!$B$4:$G$541,6,FALSE)</f>
        <v>10</v>
      </c>
      <c r="AJ148" s="110" t="str">
        <f>VLOOKUP($AG148,'스토리지_LUN(TO-BE)'!$B$2:$G$347,4,FALSE)</f>
        <v>05:59</v>
      </c>
      <c r="AK148" s="103"/>
      <c r="AL148" s="103"/>
      <c r="AM148" s="1" t="str">
        <f t="shared" si="4"/>
        <v>NB-DR-RDMP-0FB0-PKCEUAPR</v>
      </c>
      <c r="AN148" s="475" t="e">
        <f>VLOOKUP(SUBSTITUTE(Q148,":",""),'naa정보-입력'!B146:C491,2,FALSE)</f>
        <v>#N/A</v>
      </c>
      <c r="AO148" s="1" t="e">
        <f t="shared" si="5"/>
        <v>#N/A</v>
      </c>
      <c r="AP148" s="1" t="s">
        <v>10485</v>
      </c>
    </row>
    <row r="149" spans="1:42" s="1" customFormat="1">
      <c r="A149" s="128" t="s">
        <v>1174</v>
      </c>
      <c r="B149" s="128" t="s">
        <v>1844</v>
      </c>
      <c r="C149" s="128" t="s">
        <v>340</v>
      </c>
      <c r="D149" s="128" t="s">
        <v>1847</v>
      </c>
      <c r="E149" s="128" t="s">
        <v>1740</v>
      </c>
      <c r="F149" s="128" t="s">
        <v>1262</v>
      </c>
      <c r="G149" s="128" t="s">
        <v>1263</v>
      </c>
      <c r="H149" s="128" t="s">
        <v>3395</v>
      </c>
      <c r="I149" s="128" t="s">
        <v>1866</v>
      </c>
      <c r="J149" s="128" t="s">
        <v>4278</v>
      </c>
      <c r="K149" s="128" t="s">
        <v>6999</v>
      </c>
      <c r="L149" s="128" t="s">
        <v>4449</v>
      </c>
      <c r="M149" s="128" t="s">
        <v>6856</v>
      </c>
      <c r="N149" s="129" t="s">
        <v>7884</v>
      </c>
      <c r="O149" s="471" t="s">
        <v>8298</v>
      </c>
      <c r="P149" s="443">
        <v>11.0000610351563</v>
      </c>
      <c r="Q149" s="470" t="str">
        <f>VLOOKUP($O149,'스토리지_LUN(TO-BE)'!$B$2:$G$347,4,FALSE)</f>
        <v>05:5a</v>
      </c>
      <c r="R149" s="103"/>
      <c r="S149" s="110"/>
      <c r="T149" s="103"/>
      <c r="U149" s="103"/>
      <c r="V149" s="110" t="str">
        <f>VLOOKUP($N149,OS_Disk!$A$2:$F$573,2,FALSE)</f>
        <v>pkceuapr1</v>
      </c>
      <c r="W149" s="110" t="str">
        <f>VLOOKUP($N149,OS_Disk!$A$2:$F$573,3,FALSE)</f>
        <v>hitachi_vsp0_105a</v>
      </c>
      <c r="X149" s="133"/>
      <c r="Y149" s="110" t="str">
        <f>VLOOKUP($N149,OS_Disk!$A$2:$F$573,4,FALSE)</f>
        <v>sdl</v>
      </c>
      <c r="Z149" s="196">
        <f>VLOOKUP($N149,OS_Disk!$A$2:$F$573,6,FALSE)</f>
        <v>1.00067138671875</v>
      </c>
      <c r="AA149" s="110" t="str">
        <f>VLOOKUP($O149,Veritas_LUN!$D$3:$J$487,2,FALSE)</f>
        <v>pkceuapr1/pkceuapr2</v>
      </c>
      <c r="AB149" s="110" t="str">
        <f>VLOOKUP($O149,Veritas_LUN!$D$3:$J$487,3,FALSE)</f>
        <v>vvr_vg_eucfs02</v>
      </c>
      <c r="AC149" s="110">
        <f>VLOOKUP($O149,Veritas_LUN!$D$3:$J$487,4,FALSE)</f>
        <v>1</v>
      </c>
      <c r="AD149" s="110">
        <f>VLOOKUP($O149,Veritas_LUN!$D$3:$J$487,5,FALSE)</f>
        <v>1</v>
      </c>
      <c r="AE149" s="110" t="str">
        <f>VLOOKUP($O149,Veritas_LUN!$D$3:$J$487,7,FALSE)</f>
        <v>VVR-vg_eucfs02</v>
      </c>
      <c r="AF149" s="110" t="str">
        <f>VLOOKUP($O149,Veritas_LUN!$D$3:$K$487,8,FALSE)</f>
        <v>10:5a</v>
      </c>
      <c r="AG149" s="194" t="s">
        <v>7520</v>
      </c>
      <c r="AH149" s="279" t="str">
        <f>VLOOKUP(AG149,'스토리지_LUN(AS-IS)'!$B$4:$G$541,4,FALSE)</f>
        <v>VVR-vg_eucfs02</v>
      </c>
      <c r="AI149" s="110">
        <f>VLOOKUP(AG149,'스토리지_LUN(AS-IS)'!$B$4:$G$541,6,FALSE)</f>
        <v>1</v>
      </c>
      <c r="AJ149" s="110" t="str">
        <f>VLOOKUP($AG149,'스토리지_LUN(TO-BE)'!$B$2:$G$347,4,FALSE)</f>
        <v>05:5a</v>
      </c>
      <c r="AK149" s="103"/>
      <c r="AL149" s="103"/>
      <c r="AM149" s="1" t="str">
        <f t="shared" si="4"/>
        <v>NB-DR-RDMP-0FB0-PKCEUAPR</v>
      </c>
      <c r="AN149" s="475" t="e">
        <f>VLOOKUP(SUBSTITUTE(Q149,":",""),'naa정보-입력'!B147:C492,2,FALSE)</f>
        <v>#N/A</v>
      </c>
      <c r="AO149" s="1" t="e">
        <f t="shared" si="5"/>
        <v>#N/A</v>
      </c>
      <c r="AP149" s="1" t="s">
        <v>10486</v>
      </c>
    </row>
    <row r="150" spans="1:42" s="1" customFormat="1">
      <c r="A150" s="128" t="s">
        <v>1174</v>
      </c>
      <c r="B150" s="128" t="s">
        <v>1844</v>
      </c>
      <c r="C150" s="128" t="s">
        <v>340</v>
      </c>
      <c r="D150" s="128" t="s">
        <v>1847</v>
      </c>
      <c r="E150" s="128" t="s">
        <v>1743</v>
      </c>
      <c r="F150" s="128" t="s">
        <v>1262</v>
      </c>
      <c r="G150" s="128" t="s">
        <v>1263</v>
      </c>
      <c r="H150" s="128" t="s">
        <v>3396</v>
      </c>
      <c r="I150" s="128" t="s">
        <v>1867</v>
      </c>
      <c r="J150" s="128" t="s">
        <v>4277</v>
      </c>
      <c r="K150" s="128" t="s">
        <v>7000</v>
      </c>
      <c r="L150" s="128" t="s">
        <v>4448</v>
      </c>
      <c r="M150" s="128" t="s">
        <v>6856</v>
      </c>
      <c r="N150" s="129" t="s">
        <v>7885</v>
      </c>
      <c r="O150" s="471" t="s">
        <v>8299</v>
      </c>
      <c r="P150" s="443">
        <v>0.20050048828125</v>
      </c>
      <c r="Q150" s="470" t="str">
        <f>VLOOKUP($O150,'스토리지_LUN(TO-BE)'!$B$2:$G$347,4,FALSE)</f>
        <v>05:5b</v>
      </c>
      <c r="R150" s="103"/>
      <c r="S150" s="110"/>
      <c r="T150" s="103"/>
      <c r="U150" s="103"/>
      <c r="V150" s="110" t="str">
        <f>VLOOKUP($N150,OS_Disk!$A$2:$F$573,2,FALSE)</f>
        <v>pkceuapr1</v>
      </c>
      <c r="W150" s="110" t="str">
        <f>VLOOKUP($N150,OS_Disk!$A$2:$F$573,3,FALSE)</f>
        <v>hitachi_vsp0_105b</v>
      </c>
      <c r="X150" s="133"/>
      <c r="Y150" s="110" t="str">
        <f>VLOOKUP($N150,OS_Disk!$A$2:$F$573,4,FALSE)</f>
        <v>sdm</v>
      </c>
      <c r="Z150" s="196">
        <f>VLOOKUP($N150,OS_Disk!$A$2:$F$573,6,FALSE)</f>
        <v>11.00006103515625</v>
      </c>
      <c r="AA150" s="110" t="str">
        <f>VLOOKUP($O150,Veritas_LUN!$D$3:$J$487,2,FALSE)</f>
        <v>pkceuapr1/pkceuapr2</v>
      </c>
      <c r="AB150" s="110" t="str">
        <f>VLOOKUP($O150,Veritas_LUN!$D$3:$J$487,3,FALSE)</f>
        <v>vvr_vg_eucfs03</v>
      </c>
      <c r="AC150" s="110">
        <f>VLOOKUP($O150,Veritas_LUN!$D$3:$J$487,4,FALSE)</f>
        <v>1</v>
      </c>
      <c r="AD150" s="110">
        <f>VLOOKUP($O150,Veritas_LUN!$D$3:$J$487,5,FALSE)</f>
        <v>11</v>
      </c>
      <c r="AE150" s="110" t="str">
        <f>VLOOKUP($O150,Veritas_LUN!$D$3:$J$487,7,FALSE)</f>
        <v>VVR-vg_eucfs03</v>
      </c>
      <c r="AF150" s="110" t="str">
        <f>VLOOKUP($O150,Veritas_LUN!$D$3:$K$487,8,FALSE)</f>
        <v>10:5b</v>
      </c>
      <c r="AG150" s="194" t="s">
        <v>7521</v>
      </c>
      <c r="AH150" s="279" t="str">
        <f>VLOOKUP(AG150,'스토리지_LUN(AS-IS)'!$B$4:$G$541,4,FALSE)</f>
        <v>VVR-vg_eucfs03</v>
      </c>
      <c r="AI150" s="110">
        <f>VLOOKUP(AG150,'스토리지_LUN(AS-IS)'!$B$4:$G$541,6,FALSE)</f>
        <v>11</v>
      </c>
      <c r="AJ150" s="110" t="str">
        <f>VLOOKUP($AG150,'스토리지_LUN(TO-BE)'!$B$2:$G$347,4,FALSE)</f>
        <v>05:5b</v>
      </c>
      <c r="AK150" s="103"/>
      <c r="AL150" s="103"/>
      <c r="AM150" s="1" t="str">
        <f t="shared" si="4"/>
        <v>NB-DR-RDMP-0FB0-PKCEUAPR</v>
      </c>
      <c r="AN150" s="475" t="e">
        <f>VLOOKUP(SUBSTITUTE(Q150,":",""),'naa정보-입력'!B148:C493,2,FALSE)</f>
        <v>#N/A</v>
      </c>
      <c r="AO150" s="1" t="e">
        <f t="shared" si="5"/>
        <v>#N/A</v>
      </c>
      <c r="AP150" s="1" t="s">
        <v>10487</v>
      </c>
    </row>
    <row r="151" spans="1:42" s="1" customFormat="1">
      <c r="A151" s="128" t="s">
        <v>1174</v>
      </c>
      <c r="B151" s="128" t="s">
        <v>1844</v>
      </c>
      <c r="C151" s="128" t="s">
        <v>340</v>
      </c>
      <c r="D151" s="128" t="s">
        <v>1847</v>
      </c>
      <c r="E151" s="128" t="s">
        <v>1752</v>
      </c>
      <c r="F151" s="128" t="s">
        <v>1262</v>
      </c>
      <c r="G151" s="128" t="s">
        <v>1263</v>
      </c>
      <c r="H151" s="128" t="s">
        <v>3397</v>
      </c>
      <c r="I151" s="128" t="s">
        <v>1868</v>
      </c>
      <c r="J151" s="128" t="s">
        <v>4276</v>
      </c>
      <c r="K151" s="128" t="s">
        <v>7001</v>
      </c>
      <c r="L151" s="128" t="s">
        <v>4507</v>
      </c>
      <c r="M151" s="128" t="s">
        <v>6856</v>
      </c>
      <c r="N151" s="129" t="s">
        <v>7886</v>
      </c>
      <c r="O151" s="471" t="s">
        <v>8300</v>
      </c>
      <c r="P151" s="443">
        <v>0.20050048828125</v>
      </c>
      <c r="Q151" s="470" t="str">
        <f>VLOOKUP($O151,'스토리지_LUN(TO-BE)'!$B$2:$G$347,4,FALSE)</f>
        <v>0f:30</v>
      </c>
      <c r="R151" s="103"/>
      <c r="S151" s="110"/>
      <c r="T151" s="103"/>
      <c r="U151" s="103"/>
      <c r="V151" s="110" t="str">
        <f>VLOOKUP($N151,OS_Disk!$A$2:$F$573,2,FALSE)</f>
        <v>pkceuapr1</v>
      </c>
      <c r="W151" s="110" t="str">
        <f>VLOOKUP($N151,OS_Disk!$A$2:$F$573,3,FALSE)</f>
        <v>hitachi_vsp0_0f30</v>
      </c>
      <c r="X151" s="133"/>
      <c r="Y151" s="110" t="str">
        <f>VLOOKUP($N151,OS_Disk!$A$2:$F$573,4,FALSE)</f>
        <v>sde</v>
      </c>
      <c r="Z151" s="196">
        <f>VLOOKUP($N151,OS_Disk!$A$2:$F$573,6,FALSE)</f>
        <v>0.20050048828125</v>
      </c>
      <c r="AA151" s="110" t="str">
        <f>VLOOKUP($O151,Veritas_LUN!$D$3:$J$487,2,FALSE)</f>
        <v>pkceuapr1/pkceuapr2</v>
      </c>
      <c r="AB151" s="110" t="str">
        <f>VLOOKUP($O151,Veritas_LUN!$D$3:$J$487,3,FALSE)</f>
        <v>Lock Device</v>
      </c>
      <c r="AC151" s="110">
        <f>VLOOKUP($O151,Veritas_LUN!$D$3:$J$487,4,FALSE)</f>
        <v>1</v>
      </c>
      <c r="AD151" s="110">
        <f>VLOOKUP($O151,Veritas_LUN!$D$3:$J$487,5,FALSE)</f>
        <v>0.2</v>
      </c>
      <c r="AE151" s="110" t="str">
        <f>VLOOKUP($O151,Veritas_LUN!$D$3:$J$487,7,FALSE)</f>
        <v>Lock Device</v>
      </c>
      <c r="AF151" s="110" t="str">
        <f>VLOOKUP($O151,Veritas_LUN!$D$3:$K$487,8,FALSE)</f>
        <v>0f:30</v>
      </c>
      <c r="AG151" s="194" t="s">
        <v>7522</v>
      </c>
      <c r="AH151" s="279" t="str">
        <f>VLOOKUP(AG151,'스토리지_LUN(AS-IS)'!$B$4:$G$541,4,FALSE)</f>
        <v>Lock Device</v>
      </c>
      <c r="AI151" s="110">
        <f>VLOOKUP(AG151,'스토리지_LUN(AS-IS)'!$B$4:$G$541,6,FALSE)</f>
        <v>0.2</v>
      </c>
      <c r="AJ151" s="110" t="str">
        <f>VLOOKUP($AG151,'스토리지_LUN(TO-BE)'!$B$2:$G$347,4,FALSE)</f>
        <v>0f:30</v>
      </c>
      <c r="AK151" s="103"/>
      <c r="AL151" s="103"/>
      <c r="AM151" s="1" t="str">
        <f t="shared" si="4"/>
        <v>NB-DR-RDMP-0FB0-PKCEUAPR</v>
      </c>
      <c r="AN151" s="475" t="e">
        <f>VLOOKUP(SUBSTITUTE(Q151,":",""),'naa정보-입력'!B149:C494,2,FALSE)</f>
        <v>#N/A</v>
      </c>
      <c r="AO151" s="1" t="e">
        <f t="shared" si="5"/>
        <v>#N/A</v>
      </c>
      <c r="AP151" s="1" t="s">
        <v>10488</v>
      </c>
    </row>
    <row r="152" spans="1:42" s="1" customFormat="1">
      <c r="A152" s="128" t="s">
        <v>1174</v>
      </c>
      <c r="B152" s="128" t="s">
        <v>1844</v>
      </c>
      <c r="C152" s="128" t="s">
        <v>340</v>
      </c>
      <c r="D152" s="128" t="s">
        <v>1847</v>
      </c>
      <c r="E152" s="128" t="s">
        <v>1755</v>
      </c>
      <c r="F152" s="128" t="s">
        <v>1262</v>
      </c>
      <c r="G152" s="128" t="s">
        <v>1263</v>
      </c>
      <c r="H152" s="128" t="s">
        <v>3398</v>
      </c>
      <c r="I152" s="128" t="s">
        <v>1869</v>
      </c>
      <c r="J152" s="128" t="s">
        <v>4275</v>
      </c>
      <c r="K152" s="128" t="s">
        <v>7002</v>
      </c>
      <c r="L152" s="128" t="s">
        <v>4506</v>
      </c>
      <c r="M152" s="128" t="s">
        <v>6856</v>
      </c>
      <c r="N152" s="129" t="s">
        <v>7887</v>
      </c>
      <c r="O152" s="471" t="s">
        <v>8301</v>
      </c>
      <c r="P152" s="443">
        <v>0.20050048828125</v>
      </c>
      <c r="Q152" s="470" t="str">
        <f>VLOOKUP($O152,'스토리지_LUN(TO-BE)'!$B$2:$G$347,4,FALSE)</f>
        <v>0f:31</v>
      </c>
      <c r="R152" s="103"/>
      <c r="S152" s="110"/>
      <c r="T152" s="103"/>
      <c r="U152" s="103"/>
      <c r="V152" s="110" t="str">
        <f>VLOOKUP($N152,OS_Disk!$A$2:$F$573,2,FALSE)</f>
        <v>pkceuapr1</v>
      </c>
      <c r="W152" s="110" t="str">
        <f>VLOOKUP($N152,OS_Disk!$A$2:$F$573,3,FALSE)</f>
        <v>hitachi_vsp0_0f31</v>
      </c>
      <c r="X152" s="133"/>
      <c r="Y152" s="110" t="str">
        <f>VLOOKUP($N152,OS_Disk!$A$2:$F$573,4,FALSE)</f>
        <v>sdf</v>
      </c>
      <c r="Z152" s="196">
        <f>VLOOKUP($N152,OS_Disk!$A$2:$F$573,6,FALSE)</f>
        <v>0.20050048828125</v>
      </c>
      <c r="AA152" s="110" t="str">
        <f>VLOOKUP($O152,Veritas_LUN!$D$3:$J$487,2,FALSE)</f>
        <v>pkceuapr1/pkceuapr2</v>
      </c>
      <c r="AB152" s="110" t="str">
        <f>VLOOKUP($O152,Veritas_LUN!$D$3:$J$487,3,FALSE)</f>
        <v>Lock Device</v>
      </c>
      <c r="AC152" s="110">
        <f>VLOOKUP($O152,Veritas_LUN!$D$3:$J$487,4,FALSE)</f>
        <v>1</v>
      </c>
      <c r="AD152" s="110">
        <f>VLOOKUP($O152,Veritas_LUN!$D$3:$J$487,5,FALSE)</f>
        <v>0.2</v>
      </c>
      <c r="AE152" s="110" t="str">
        <f>VLOOKUP($O152,Veritas_LUN!$D$3:$J$487,7,FALSE)</f>
        <v>Lock Device</v>
      </c>
      <c r="AF152" s="110" t="str">
        <f>VLOOKUP($O152,Veritas_LUN!$D$3:$K$487,8,FALSE)</f>
        <v>0f:31</v>
      </c>
      <c r="AG152" s="194" t="s">
        <v>7523</v>
      </c>
      <c r="AH152" s="279" t="str">
        <f>VLOOKUP(AG152,'스토리지_LUN(AS-IS)'!$B$4:$G$541,4,FALSE)</f>
        <v>Lock Device</v>
      </c>
      <c r="AI152" s="110">
        <f>VLOOKUP(AG152,'스토리지_LUN(AS-IS)'!$B$4:$G$541,6,FALSE)</f>
        <v>0.2</v>
      </c>
      <c r="AJ152" s="110" t="str">
        <f>VLOOKUP($AG152,'스토리지_LUN(TO-BE)'!$B$2:$G$347,4,FALSE)</f>
        <v>0f:31</v>
      </c>
      <c r="AK152" s="103"/>
      <c r="AL152" s="103"/>
      <c r="AM152" s="1" t="str">
        <f t="shared" si="4"/>
        <v>NB-DR-RDMP-0FB0-PKCEUAPR</v>
      </c>
      <c r="AN152" s="475" t="e">
        <f>VLOOKUP(SUBSTITUTE(Q152,":",""),'naa정보-입력'!B150:C495,2,FALSE)</f>
        <v>#N/A</v>
      </c>
      <c r="AO152" s="1" t="e">
        <f t="shared" si="5"/>
        <v>#N/A</v>
      </c>
      <c r="AP152" s="1" t="s">
        <v>10489</v>
      </c>
    </row>
    <row r="153" spans="1:42" s="1" customFormat="1">
      <c r="A153" s="128" t="s">
        <v>1174</v>
      </c>
      <c r="B153" s="128" t="s">
        <v>1844</v>
      </c>
      <c r="C153" s="128" t="s">
        <v>340</v>
      </c>
      <c r="D153" s="128" t="s">
        <v>1847</v>
      </c>
      <c r="E153" s="128" t="s">
        <v>1758</v>
      </c>
      <c r="F153" s="128" t="s">
        <v>1262</v>
      </c>
      <c r="G153" s="128" t="s">
        <v>1263</v>
      </c>
      <c r="H153" s="128" t="s">
        <v>3399</v>
      </c>
      <c r="I153" s="128" t="s">
        <v>1870</v>
      </c>
      <c r="J153" s="128" t="s">
        <v>4273</v>
      </c>
      <c r="K153" s="128" t="s">
        <v>7003</v>
      </c>
      <c r="L153" s="128" t="s">
        <v>4508</v>
      </c>
      <c r="M153" s="128" t="s">
        <v>6856</v>
      </c>
      <c r="N153" s="129" t="s">
        <v>7888</v>
      </c>
      <c r="O153" s="471" t="s">
        <v>8302</v>
      </c>
      <c r="P153" s="443">
        <v>40</v>
      </c>
      <c r="Q153" s="470" t="str">
        <f>VLOOKUP($O153,'스토리지_LUN(TO-BE)'!$B$2:$G$347,4,FALSE)</f>
        <v>0f:32</v>
      </c>
      <c r="R153" s="103"/>
      <c r="S153" s="110"/>
      <c r="T153" s="103"/>
      <c r="U153" s="103"/>
      <c r="V153" s="110" t="str">
        <f>VLOOKUP($N153,OS_Disk!$A$2:$F$573,2,FALSE)</f>
        <v>pkceuapr1</v>
      </c>
      <c r="W153" s="110" t="str">
        <f>VLOOKUP($N153,OS_Disk!$A$2:$F$573,3,FALSE)</f>
        <v>hitachi_vsp0_0f32</v>
      </c>
      <c r="X153" s="133"/>
      <c r="Y153" s="110" t="str">
        <f>VLOOKUP($N153,OS_Disk!$A$2:$F$573,4,FALSE)</f>
        <v>sdg</v>
      </c>
      <c r="Z153" s="196">
        <f>VLOOKUP($N153,OS_Disk!$A$2:$F$573,6,FALSE)</f>
        <v>0.20050048828125</v>
      </c>
      <c r="AA153" s="110" t="str">
        <f>VLOOKUP($O153,Veritas_LUN!$D$3:$J$487,2,FALSE)</f>
        <v>pkceuapr1/pkceuapr2</v>
      </c>
      <c r="AB153" s="110" t="str">
        <f>VLOOKUP($O153,Veritas_LUN!$D$3:$J$487,3,FALSE)</f>
        <v>Lock Device</v>
      </c>
      <c r="AC153" s="110">
        <f>VLOOKUP($O153,Veritas_LUN!$D$3:$J$487,4,FALSE)</f>
        <v>1</v>
      </c>
      <c r="AD153" s="110">
        <f>VLOOKUP($O153,Veritas_LUN!$D$3:$J$487,5,FALSE)</f>
        <v>0.2</v>
      </c>
      <c r="AE153" s="110" t="str">
        <f>VLOOKUP($O153,Veritas_LUN!$D$3:$J$487,7,FALSE)</f>
        <v>Lock Device</v>
      </c>
      <c r="AF153" s="110" t="str">
        <f>VLOOKUP($O153,Veritas_LUN!$D$3:$K$487,8,FALSE)</f>
        <v>0f:32</v>
      </c>
      <c r="AG153" s="194" t="s">
        <v>7524</v>
      </c>
      <c r="AH153" s="279" t="str">
        <f>VLOOKUP(AG153,'스토리지_LUN(AS-IS)'!$B$4:$G$541,4,FALSE)</f>
        <v>Lock Device</v>
      </c>
      <c r="AI153" s="110">
        <f>VLOOKUP(AG153,'스토리지_LUN(AS-IS)'!$B$4:$G$541,6,FALSE)</f>
        <v>0.2</v>
      </c>
      <c r="AJ153" s="110" t="str">
        <f>VLOOKUP($AG153,'스토리지_LUN(TO-BE)'!$B$2:$G$347,4,FALSE)</f>
        <v>0f:32</v>
      </c>
      <c r="AK153" s="103"/>
      <c r="AL153" s="103"/>
      <c r="AM153" s="1" t="str">
        <f t="shared" si="4"/>
        <v>NB-DR-RDMP-0FB0-PKCEUAPR</v>
      </c>
      <c r="AN153" s="475" t="e">
        <f>VLOOKUP(SUBSTITUTE(Q153,":",""),'naa정보-입력'!B151:C496,2,FALSE)</f>
        <v>#N/A</v>
      </c>
      <c r="AO153" s="1" t="e">
        <f t="shared" si="5"/>
        <v>#N/A</v>
      </c>
      <c r="AP153" s="1" t="s">
        <v>10490</v>
      </c>
    </row>
    <row r="154" spans="1:42" s="1" customFormat="1">
      <c r="A154" s="128" t="s">
        <v>1175</v>
      </c>
      <c r="B154" s="128" t="s">
        <v>1844</v>
      </c>
      <c r="C154" s="128" t="s">
        <v>345</v>
      </c>
      <c r="D154" s="128" t="s">
        <v>1847</v>
      </c>
      <c r="E154" s="128" t="s">
        <v>1688</v>
      </c>
      <c r="F154" s="128" t="s">
        <v>1282</v>
      </c>
      <c r="G154" s="128" t="s">
        <v>1283</v>
      </c>
      <c r="H154" s="128" t="s">
        <v>3406</v>
      </c>
      <c r="I154" s="128" t="s">
        <v>1876</v>
      </c>
      <c r="J154" s="128" t="s">
        <v>4321</v>
      </c>
      <c r="K154" s="128" t="s">
        <v>7004</v>
      </c>
      <c r="L154" s="128" t="s">
        <v>4599</v>
      </c>
      <c r="M154" s="128" t="s">
        <v>6856</v>
      </c>
      <c r="N154" s="129" t="s">
        <v>7889</v>
      </c>
      <c r="O154" s="471" t="s">
        <v>8303</v>
      </c>
      <c r="P154" s="443">
        <v>5.0006103515625</v>
      </c>
      <c r="Q154" s="470" t="str">
        <f>VLOOKUP($O154,'스토리지_LUN(TO-BE)'!$B$2:$G$347,4,FALSE)</f>
        <v>00:61</v>
      </c>
      <c r="R154" s="103"/>
      <c r="S154" s="110"/>
      <c r="T154" s="103"/>
      <c r="U154" s="103"/>
      <c r="V154" s="110" t="str">
        <f>VLOOKUP($N154,OS_Disk!$A$2:$F$573,2,FALSE)</f>
        <v>pkcrdapr1</v>
      </c>
      <c r="W154" s="110" t="str">
        <f>VLOOKUP($N154,OS_Disk!$A$2:$F$573,3,FALSE)</f>
        <v>hitachi_vsp0_0061</v>
      </c>
      <c r="X154" s="133"/>
      <c r="Y154" s="110" t="str">
        <f>VLOOKUP($N154,OS_Disk!$A$2:$F$573,4,FALSE)</f>
        <v>sdb</v>
      </c>
      <c r="Z154" s="196">
        <f>VLOOKUP($N154,OS_Disk!$A$2:$F$573,6,FALSE)</f>
        <v>50.0006103515625</v>
      </c>
      <c r="AA154" s="110" t="str">
        <f>VLOOKUP($O154,Veritas_LUN!$D$3:$J$487,2,FALSE)</f>
        <v>pkcrdapr1</v>
      </c>
      <c r="AB154" s="110" t="str">
        <f>VLOOKUP($O154,Veritas_LUN!$D$3:$J$487,3,FALSE)</f>
        <v>vg_rd1fs01</v>
      </c>
      <c r="AC154" s="110">
        <f>VLOOKUP($O154,Veritas_LUN!$D$3:$J$487,4,FALSE)</f>
        <v>1</v>
      </c>
      <c r="AD154" s="110">
        <f>VLOOKUP($O154,Veritas_LUN!$D$3:$J$487,5,FALSE)</f>
        <v>50</v>
      </c>
      <c r="AE154" s="110" t="str">
        <f>VLOOKUP($O154,Veritas_LUN!$D$3:$J$487,7,FALSE)</f>
        <v>vg_rd1fs01</v>
      </c>
      <c r="AF154" s="110" t="str">
        <f>VLOOKUP($O154,Veritas_LUN!$D$3:$K$487,8,FALSE)</f>
        <v>00:61</v>
      </c>
      <c r="AG154" s="194" t="s">
        <v>7525</v>
      </c>
      <c r="AH154" s="279" t="str">
        <f>VLOOKUP(AG154,'스토리지_LUN(AS-IS)'!$B$4:$G$541,4,FALSE)</f>
        <v>vg_rd1fs01</v>
      </c>
      <c r="AI154" s="110">
        <f>VLOOKUP(AG154,'스토리지_LUN(AS-IS)'!$B$4:$G$541,6,FALSE)</f>
        <v>50</v>
      </c>
      <c r="AJ154" s="110" t="str">
        <f>VLOOKUP($AG154,'스토리지_LUN(TO-BE)'!$B$2:$G$347,4,FALSE)</f>
        <v>00:61</v>
      </c>
      <c r="AK154" s="103"/>
      <c r="AL154" s="103"/>
      <c r="AM154" s="1" t="str">
        <f t="shared" si="4"/>
        <v>NB-DR-RDMP-0FB2-PKCRDAPR</v>
      </c>
      <c r="AN154" s="475" t="e">
        <f>VLOOKUP(SUBSTITUTE(Q154,":",""),'naa정보-입력'!B152:C497,2,FALSE)</f>
        <v>#N/A</v>
      </c>
      <c r="AO154" s="1" t="e">
        <f t="shared" si="5"/>
        <v>#N/A</v>
      </c>
      <c r="AP154" s="1" t="s">
        <v>10491</v>
      </c>
    </row>
    <row r="155" spans="1:42" s="1" customFormat="1">
      <c r="A155" s="128" t="s">
        <v>1175</v>
      </c>
      <c r="B155" s="128" t="s">
        <v>1844</v>
      </c>
      <c r="C155" s="128" t="s">
        <v>345</v>
      </c>
      <c r="D155" s="128" t="s">
        <v>1847</v>
      </c>
      <c r="E155" s="128" t="s">
        <v>1704</v>
      </c>
      <c r="F155" s="128" t="s">
        <v>1282</v>
      </c>
      <c r="G155" s="128" t="s">
        <v>1283</v>
      </c>
      <c r="H155" s="128" t="s">
        <v>3407</v>
      </c>
      <c r="I155" s="128" t="s">
        <v>1877</v>
      </c>
      <c r="J155" s="128" t="s">
        <v>4345</v>
      </c>
      <c r="K155" s="128" t="s">
        <v>7005</v>
      </c>
      <c r="L155" s="128" t="s">
        <v>4645</v>
      </c>
      <c r="M155" s="128" t="s">
        <v>6856</v>
      </c>
      <c r="N155" s="129" t="s">
        <v>7890</v>
      </c>
      <c r="O155" s="471" t="s">
        <v>8304</v>
      </c>
      <c r="P155" s="443">
        <v>50</v>
      </c>
      <c r="Q155" s="470" t="str">
        <f>VLOOKUP($O155,'스토리지_LUN(TO-BE)'!$B$2:$G$347,4,FALSE)</f>
        <v>05:61</v>
      </c>
      <c r="R155" s="103"/>
      <c r="S155" s="110"/>
      <c r="T155" s="103"/>
      <c r="U155" s="103"/>
      <c r="V155" s="110" t="str">
        <f>VLOOKUP($N155,OS_Disk!$A$2:$F$573,2,FALSE)</f>
        <v>pkcrdapr1</v>
      </c>
      <c r="W155" s="110" t="str">
        <f>VLOOKUP($N155,OS_Disk!$A$2:$F$573,3,FALSE)</f>
        <v>hitachi_vsp0_1061</v>
      </c>
      <c r="X155" s="133"/>
      <c r="Y155" s="110" t="str">
        <f>VLOOKUP($N155,OS_Disk!$A$2:$F$573,4,FALSE)</f>
        <v>sdc</v>
      </c>
      <c r="Z155" s="196">
        <f>VLOOKUP($N155,OS_Disk!$A$2:$F$573,6,FALSE)</f>
        <v>5.0006103515625</v>
      </c>
      <c r="AA155" s="110" t="str">
        <f>VLOOKUP($O155,Veritas_LUN!$D$3:$J$487,2,FALSE)</f>
        <v>pkcrdapr1</v>
      </c>
      <c r="AB155" s="110" t="str">
        <f>VLOOKUP($O155,Veritas_LUN!$D$3:$J$487,3,FALSE)</f>
        <v>vvr_vg_rd1fs01</v>
      </c>
      <c r="AC155" s="110">
        <f>VLOOKUP($O155,Veritas_LUN!$D$3:$J$487,4,FALSE)</f>
        <v>1</v>
      </c>
      <c r="AD155" s="110">
        <f>VLOOKUP($O155,Veritas_LUN!$D$3:$J$487,5,FALSE)</f>
        <v>5</v>
      </c>
      <c r="AE155" s="110" t="str">
        <f>VLOOKUP($O155,Veritas_LUN!$D$3:$J$487,7,FALSE)</f>
        <v>VVR-vg_rd1fs01</v>
      </c>
      <c r="AF155" s="110" t="str">
        <f>VLOOKUP($O155,Veritas_LUN!$D$3:$K$487,8,FALSE)</f>
        <v>10:61</v>
      </c>
      <c r="AG155" s="194" t="s">
        <v>7526</v>
      </c>
      <c r="AH155" s="279" t="str">
        <f>VLOOKUP(AG155,'스토리지_LUN(AS-IS)'!$B$4:$G$541,4,FALSE)</f>
        <v>VVR-vg_rd1fs01</v>
      </c>
      <c r="AI155" s="110">
        <f>VLOOKUP(AG155,'스토리지_LUN(AS-IS)'!$B$4:$G$541,6,FALSE)</f>
        <v>5</v>
      </c>
      <c r="AJ155" s="110" t="str">
        <f>VLOOKUP($AG155,'스토리지_LUN(TO-BE)'!$B$2:$G$347,4,FALSE)</f>
        <v>05:61</v>
      </c>
      <c r="AK155" s="103"/>
      <c r="AL155" s="103"/>
      <c r="AM155" s="1" t="str">
        <f t="shared" si="4"/>
        <v>NB-DR-RDMP-0FB2-PKCRDAPR</v>
      </c>
      <c r="AN155" s="475" t="e">
        <f>VLOOKUP(SUBSTITUTE(Q155,":",""),'naa정보-입력'!B153:C498,2,FALSE)</f>
        <v>#N/A</v>
      </c>
      <c r="AO155" s="1" t="e">
        <f t="shared" si="5"/>
        <v>#N/A</v>
      </c>
      <c r="AP155" s="1" t="s">
        <v>10492</v>
      </c>
    </row>
    <row r="156" spans="1:42" s="1" customFormat="1">
      <c r="A156" s="128" t="s">
        <v>1175</v>
      </c>
      <c r="B156" s="128" t="s">
        <v>1844</v>
      </c>
      <c r="C156" s="128" t="s">
        <v>345</v>
      </c>
      <c r="D156" s="128" t="s">
        <v>1847</v>
      </c>
      <c r="E156" s="128" t="s">
        <v>1693</v>
      </c>
      <c r="F156" s="128" t="s">
        <v>1282</v>
      </c>
      <c r="G156" s="128" t="s">
        <v>1283</v>
      </c>
      <c r="H156" s="128" t="s">
        <v>3408</v>
      </c>
      <c r="I156" s="128" t="s">
        <v>1878</v>
      </c>
      <c r="J156" s="128" t="s">
        <v>4315</v>
      </c>
      <c r="K156" s="128" t="s">
        <v>7006</v>
      </c>
      <c r="L156" s="128" t="s">
        <v>4602</v>
      </c>
      <c r="M156" s="128" t="s">
        <v>6856</v>
      </c>
      <c r="N156" s="129" t="s">
        <v>7891</v>
      </c>
      <c r="O156" s="471" t="s">
        <v>8305</v>
      </c>
      <c r="P156" s="443">
        <v>30</v>
      </c>
      <c r="Q156" s="470" t="str">
        <f>VLOOKUP($O156,'스토리지_LUN(TO-BE)'!$B$2:$G$347,4,FALSE)</f>
        <v>00:63</v>
      </c>
      <c r="R156" s="103"/>
      <c r="S156" s="110"/>
      <c r="T156" s="103"/>
      <c r="U156" s="103"/>
      <c r="V156" s="110" t="str">
        <f>VLOOKUP($N156,OS_Disk!$A$2:$F$573,2,FALSE)</f>
        <v>pkcrdapr1</v>
      </c>
      <c r="W156" s="110" t="str">
        <f>VLOOKUP($N156,OS_Disk!$A$2:$F$573,3,FALSE)</f>
        <v>hitachi_vsp0_0063</v>
      </c>
      <c r="X156" s="133"/>
      <c r="Y156" s="110" t="str">
        <f>VLOOKUP($N156,OS_Disk!$A$2:$F$573,4,FALSE)</f>
        <v>sdh</v>
      </c>
      <c r="Z156" s="196">
        <f>VLOOKUP($N156,OS_Disk!$A$2:$F$573,6,FALSE)</f>
        <v>70.00030517578125</v>
      </c>
      <c r="AA156" s="110" t="str">
        <f>VLOOKUP($O156,Veritas_LUN!$D$3:$J$487,2,FALSE)</f>
        <v>pkcrdapr1/pkcrdapr2</v>
      </c>
      <c r="AB156" s="110" t="str">
        <f>VLOOKUP($O156,Veritas_LUN!$D$3:$J$487,3,FALSE)</f>
        <v>vg_rdcfs01</v>
      </c>
      <c r="AC156" s="110">
        <f>VLOOKUP($O156,Veritas_LUN!$D$3:$J$487,4,FALSE)</f>
        <v>1</v>
      </c>
      <c r="AD156" s="110">
        <f>VLOOKUP($O156,Veritas_LUN!$D$3:$J$487,5,FALSE)</f>
        <v>70</v>
      </c>
      <c r="AE156" s="110" t="str">
        <f>VLOOKUP($O156,Veritas_LUN!$D$3:$J$487,7,FALSE)</f>
        <v>vg_rdcfs01</v>
      </c>
      <c r="AF156" s="110" t="str">
        <f>VLOOKUP($O156,Veritas_LUN!$D$3:$K$487,8,FALSE)</f>
        <v>00:63</v>
      </c>
      <c r="AG156" s="194" t="s">
        <v>7527</v>
      </c>
      <c r="AH156" s="279" t="str">
        <f>VLOOKUP(AG156,'스토리지_LUN(AS-IS)'!$B$4:$G$541,4,FALSE)</f>
        <v>vg_rdcfs01</v>
      </c>
      <c r="AI156" s="110">
        <f>VLOOKUP(AG156,'스토리지_LUN(AS-IS)'!$B$4:$G$541,6,FALSE)</f>
        <v>70</v>
      </c>
      <c r="AJ156" s="110" t="str">
        <f>VLOOKUP($AG156,'스토리지_LUN(TO-BE)'!$B$2:$G$347,4,FALSE)</f>
        <v>00:63</v>
      </c>
      <c r="AK156" s="103"/>
      <c r="AL156" s="103"/>
      <c r="AM156" s="1" t="str">
        <f t="shared" si="4"/>
        <v>NB-DR-RDMP-0FB2-PKCRDAPR</v>
      </c>
      <c r="AN156" s="475" t="e">
        <f>VLOOKUP(SUBSTITUTE(Q156,":",""),'naa정보-입력'!B154:C499,2,FALSE)</f>
        <v>#N/A</v>
      </c>
      <c r="AO156" s="1" t="e">
        <f t="shared" si="5"/>
        <v>#N/A</v>
      </c>
      <c r="AP156" s="1" t="s">
        <v>10493</v>
      </c>
    </row>
    <row r="157" spans="1:42" s="1" customFormat="1">
      <c r="A157" s="128" t="s">
        <v>1175</v>
      </c>
      <c r="B157" s="128" t="s">
        <v>1844</v>
      </c>
      <c r="C157" s="128" t="s">
        <v>345</v>
      </c>
      <c r="D157" s="128" t="s">
        <v>1847</v>
      </c>
      <c r="E157" s="128" t="s">
        <v>1697</v>
      </c>
      <c r="F157" s="128" t="s">
        <v>1282</v>
      </c>
      <c r="G157" s="128" t="s">
        <v>1283</v>
      </c>
      <c r="H157" s="128" t="s">
        <v>3409</v>
      </c>
      <c r="I157" s="128" t="s">
        <v>1879</v>
      </c>
      <c r="J157" s="128" t="s">
        <v>4316</v>
      </c>
      <c r="K157" s="128" t="s">
        <v>7007</v>
      </c>
      <c r="L157" s="128" t="s">
        <v>4601</v>
      </c>
      <c r="M157" s="128" t="s">
        <v>6856</v>
      </c>
      <c r="N157" s="129" t="s">
        <v>7892</v>
      </c>
      <c r="O157" s="471" t="s">
        <v>8306</v>
      </c>
      <c r="P157" s="443">
        <v>35.0006103515625</v>
      </c>
      <c r="Q157" s="470" t="str">
        <f>VLOOKUP($O157,'스토리지_LUN(TO-BE)'!$B$2:$G$347,4,FALSE)</f>
        <v>00:64</v>
      </c>
      <c r="R157" s="103"/>
      <c r="S157" s="110"/>
      <c r="T157" s="103"/>
      <c r="U157" s="103"/>
      <c r="V157" s="110" t="str">
        <f>VLOOKUP($N157,OS_Disk!$A$2:$F$573,2,FALSE)</f>
        <v>pkcrdapr1</v>
      </c>
      <c r="W157" s="110" t="str">
        <f>VLOOKUP($N157,OS_Disk!$A$2:$F$573,3,FALSE)</f>
        <v>hitachi_vsp0_0064</v>
      </c>
      <c r="X157" s="133"/>
      <c r="Y157" s="110" t="str">
        <f>VLOOKUP($N157,OS_Disk!$A$2:$F$573,4,FALSE)</f>
        <v>sdi</v>
      </c>
      <c r="Z157" s="196">
        <f>VLOOKUP($N157,OS_Disk!$A$2:$F$573,6,FALSE)</f>
        <v>35.0006103515625</v>
      </c>
      <c r="AA157" s="110" t="str">
        <f>VLOOKUP($O157,Veritas_LUN!$D$3:$J$487,2,FALSE)</f>
        <v>pkcrdapr1/pkcrdapr2</v>
      </c>
      <c r="AB157" s="110" t="str">
        <f>VLOOKUP($O157,Veritas_LUN!$D$3:$J$487,3,FALSE)</f>
        <v>vg_rdcfs02</v>
      </c>
      <c r="AC157" s="110">
        <f>VLOOKUP($O157,Veritas_LUN!$D$3:$J$487,4,FALSE)</f>
        <v>1</v>
      </c>
      <c r="AD157" s="110">
        <f>VLOOKUP($O157,Veritas_LUN!$D$3:$J$487,5,FALSE)</f>
        <v>35</v>
      </c>
      <c r="AE157" s="110" t="str">
        <f>VLOOKUP($O157,Veritas_LUN!$D$3:$J$487,7,FALSE)</f>
        <v>vg_rdcfs02</v>
      </c>
      <c r="AF157" s="110" t="str">
        <f>VLOOKUP($O157,Veritas_LUN!$D$3:$K$487,8,FALSE)</f>
        <v>00:64</v>
      </c>
      <c r="AG157" s="194" t="s">
        <v>7528</v>
      </c>
      <c r="AH157" s="279" t="str">
        <f>VLOOKUP(AG157,'스토리지_LUN(AS-IS)'!$B$4:$G$541,4,FALSE)</f>
        <v>vg_rdcfs02</v>
      </c>
      <c r="AI157" s="110">
        <f>VLOOKUP(AG157,'스토리지_LUN(AS-IS)'!$B$4:$G$541,6,FALSE)</f>
        <v>35</v>
      </c>
      <c r="AJ157" s="110" t="str">
        <f>VLOOKUP($AG157,'스토리지_LUN(TO-BE)'!$B$2:$G$347,4,FALSE)</f>
        <v>00:64</v>
      </c>
      <c r="AK157" s="103"/>
      <c r="AL157" s="103"/>
      <c r="AM157" s="1" t="str">
        <f t="shared" si="4"/>
        <v>NB-DR-RDMP-0FB2-PKCRDAPR</v>
      </c>
      <c r="AN157" s="475" t="e">
        <f>VLOOKUP(SUBSTITUTE(Q157,":",""),'naa정보-입력'!B155:C500,2,FALSE)</f>
        <v>#N/A</v>
      </c>
      <c r="AO157" s="1" t="e">
        <f t="shared" si="5"/>
        <v>#N/A</v>
      </c>
      <c r="AP157" s="1" t="s">
        <v>10494</v>
      </c>
    </row>
    <row r="158" spans="1:42" s="1" customFormat="1">
      <c r="A158" s="128" t="s">
        <v>1175</v>
      </c>
      <c r="B158" s="128" t="s">
        <v>1844</v>
      </c>
      <c r="C158" s="128" t="s">
        <v>345</v>
      </c>
      <c r="D158" s="128" t="s">
        <v>1847</v>
      </c>
      <c r="E158" s="128" t="s">
        <v>1699</v>
      </c>
      <c r="F158" s="128" t="s">
        <v>1282</v>
      </c>
      <c r="G158" s="128" t="s">
        <v>1283</v>
      </c>
      <c r="H158" s="128" t="s">
        <v>3410</v>
      </c>
      <c r="I158" s="128" t="s">
        <v>1880</v>
      </c>
      <c r="J158" s="128" t="s">
        <v>4317</v>
      </c>
      <c r="K158" s="128" t="s">
        <v>7008</v>
      </c>
      <c r="L158" s="128" t="s">
        <v>4637</v>
      </c>
      <c r="M158" s="128" t="s">
        <v>6856</v>
      </c>
      <c r="N158" s="129" t="s">
        <v>7893</v>
      </c>
      <c r="O158" s="471" t="s">
        <v>8307</v>
      </c>
      <c r="P158" s="443">
        <v>5.0006103515625</v>
      </c>
      <c r="Q158" s="470" t="str">
        <f>VLOOKUP($O158,'스토리지_LUN(TO-BE)'!$B$2:$G$347,4,FALSE)</f>
        <v>00:65</v>
      </c>
      <c r="R158" s="103"/>
      <c r="S158" s="110"/>
      <c r="T158" s="103"/>
      <c r="U158" s="103"/>
      <c r="V158" s="110" t="str">
        <f>VLOOKUP($N158,OS_Disk!$A$2:$F$573,2,FALSE)</f>
        <v>pkcrdapr1</v>
      </c>
      <c r="W158" s="110" t="str">
        <f>VLOOKUP($N158,OS_Disk!$A$2:$F$573,3,FALSE)</f>
        <v>hitachi_vsp0_0065</v>
      </c>
      <c r="X158" s="133"/>
      <c r="Y158" s="110" t="str">
        <f>VLOOKUP($N158,OS_Disk!$A$2:$F$573,4,FALSE)</f>
        <v>sdj</v>
      </c>
      <c r="Z158" s="196">
        <f>VLOOKUP($N158,OS_Disk!$A$2:$F$573,6,FALSE)</f>
        <v>35.0006103515625</v>
      </c>
      <c r="AA158" s="110" t="str">
        <f>VLOOKUP($O158,Veritas_LUN!$D$3:$J$487,2,FALSE)</f>
        <v>pkcrdapr1/pkcrdapr2</v>
      </c>
      <c r="AB158" s="110" t="str">
        <f>VLOOKUP($O158,Veritas_LUN!$D$3:$J$487,3,FALSE)</f>
        <v>vg_rdcfs03</v>
      </c>
      <c r="AC158" s="110">
        <f>VLOOKUP($O158,Veritas_LUN!$D$3:$J$487,4,FALSE)</f>
        <v>1</v>
      </c>
      <c r="AD158" s="110">
        <f>VLOOKUP($O158,Veritas_LUN!$D$3:$J$487,5,FALSE)</f>
        <v>35</v>
      </c>
      <c r="AE158" s="110" t="str">
        <f>VLOOKUP($O158,Veritas_LUN!$D$3:$J$487,7,FALSE)</f>
        <v>vg_rdcfs03</v>
      </c>
      <c r="AF158" s="110" t="str">
        <f>VLOOKUP($O158,Veritas_LUN!$D$3:$K$487,8,FALSE)</f>
        <v>00:65</v>
      </c>
      <c r="AG158" s="194" t="s">
        <v>7529</v>
      </c>
      <c r="AH158" s="279" t="str">
        <f>VLOOKUP(AG158,'스토리지_LUN(AS-IS)'!$B$4:$G$541,4,FALSE)</f>
        <v>vg_rdcfs03</v>
      </c>
      <c r="AI158" s="110">
        <f>VLOOKUP(AG158,'스토리지_LUN(AS-IS)'!$B$4:$G$541,6,FALSE)</f>
        <v>35</v>
      </c>
      <c r="AJ158" s="110" t="str">
        <f>VLOOKUP($AG158,'스토리지_LUN(TO-BE)'!$B$2:$G$347,4,FALSE)</f>
        <v>00:65</v>
      </c>
      <c r="AK158" s="103"/>
      <c r="AL158" s="103"/>
      <c r="AM158" s="1" t="str">
        <f t="shared" si="4"/>
        <v>NB-DR-RDMP-0FB2-PKCRDAPR</v>
      </c>
      <c r="AN158" s="475" t="e">
        <f>VLOOKUP(SUBSTITUTE(Q158,":",""),'naa정보-입력'!B156:C501,2,FALSE)</f>
        <v>#N/A</v>
      </c>
      <c r="AO158" s="1" t="e">
        <f t="shared" si="5"/>
        <v>#N/A</v>
      </c>
      <c r="AP158" s="1" t="s">
        <v>10495</v>
      </c>
    </row>
    <row r="159" spans="1:42" s="1" customFormat="1">
      <c r="A159" s="128" t="s">
        <v>1175</v>
      </c>
      <c r="B159" s="128" t="s">
        <v>1844</v>
      </c>
      <c r="C159" s="128" t="s">
        <v>345</v>
      </c>
      <c r="D159" s="128" t="s">
        <v>1847</v>
      </c>
      <c r="E159" s="128" t="s">
        <v>1737</v>
      </c>
      <c r="F159" s="128" t="s">
        <v>1282</v>
      </c>
      <c r="G159" s="128" t="s">
        <v>1283</v>
      </c>
      <c r="H159" s="128" t="s">
        <v>3411</v>
      </c>
      <c r="I159" s="128" t="s">
        <v>1881</v>
      </c>
      <c r="J159" s="128" t="s">
        <v>4341</v>
      </c>
      <c r="K159" s="128" t="s">
        <v>7009</v>
      </c>
      <c r="L159" s="128" t="s">
        <v>4639</v>
      </c>
      <c r="M159" s="128" t="s">
        <v>6856</v>
      </c>
      <c r="N159" s="129" t="s">
        <v>7894</v>
      </c>
      <c r="O159" s="471" t="s">
        <v>8308</v>
      </c>
      <c r="P159" s="443">
        <v>3.00018310546875</v>
      </c>
      <c r="Q159" s="470" t="str">
        <f>VLOOKUP($O159,'스토리지_LUN(TO-BE)'!$B$2:$G$347,4,FALSE)</f>
        <v>05:63</v>
      </c>
      <c r="R159" s="103"/>
      <c r="S159" s="110"/>
      <c r="T159" s="103"/>
      <c r="U159" s="103"/>
      <c r="V159" s="110" t="str">
        <f>VLOOKUP($N159,OS_Disk!$A$2:$F$573,2,FALSE)</f>
        <v>pkcrdapr1</v>
      </c>
      <c r="W159" s="110" t="str">
        <f>VLOOKUP($N159,OS_Disk!$A$2:$F$573,3,FALSE)</f>
        <v>hitachi_vsp0_1063</v>
      </c>
      <c r="X159" s="133"/>
      <c r="Y159" s="110" t="str">
        <f>VLOOKUP($N159,OS_Disk!$A$2:$F$573,4,FALSE)</f>
        <v>sdk</v>
      </c>
      <c r="Z159" s="196">
        <f>VLOOKUP($N159,OS_Disk!$A$2:$F$573,6,FALSE)</f>
        <v>8.00079345703125</v>
      </c>
      <c r="AA159" s="110" t="str">
        <f>VLOOKUP($O159,Veritas_LUN!$D$3:$J$487,2,FALSE)</f>
        <v>pkcrdapr1/pkcrdapr2</v>
      </c>
      <c r="AB159" s="110" t="str">
        <f>VLOOKUP($O159,Veritas_LUN!$D$3:$J$487,3,FALSE)</f>
        <v>vvr_vg_rdcfs01</v>
      </c>
      <c r="AC159" s="110">
        <f>VLOOKUP($O159,Veritas_LUN!$D$3:$J$487,4,FALSE)</f>
        <v>1</v>
      </c>
      <c r="AD159" s="110">
        <f>VLOOKUP($O159,Veritas_LUN!$D$3:$J$487,5,FALSE)</f>
        <v>8</v>
      </c>
      <c r="AE159" s="110" t="str">
        <f>VLOOKUP($O159,Veritas_LUN!$D$3:$J$487,7,FALSE)</f>
        <v>VVR-vg_rdcfs01</v>
      </c>
      <c r="AF159" s="110" t="str">
        <f>VLOOKUP($O159,Veritas_LUN!$D$3:$K$487,8,FALSE)</f>
        <v>10:63</v>
      </c>
      <c r="AG159" s="194" t="s">
        <v>7530</v>
      </c>
      <c r="AH159" s="279" t="str">
        <f>VLOOKUP(AG159,'스토리지_LUN(AS-IS)'!$B$4:$G$541,4,FALSE)</f>
        <v>VVR-vg_rdcfs01</v>
      </c>
      <c r="AI159" s="110">
        <f>VLOOKUP(AG159,'스토리지_LUN(AS-IS)'!$B$4:$G$541,6,FALSE)</f>
        <v>8</v>
      </c>
      <c r="AJ159" s="110" t="str">
        <f>VLOOKUP($AG159,'스토리지_LUN(TO-BE)'!$B$2:$G$347,4,FALSE)</f>
        <v>05:63</v>
      </c>
      <c r="AK159" s="103"/>
      <c r="AL159" s="103"/>
      <c r="AM159" s="1" t="str">
        <f t="shared" si="4"/>
        <v>NB-DR-RDMP-0FB2-PKCRDAPR</v>
      </c>
      <c r="AN159" s="475" t="e">
        <f>VLOOKUP(SUBSTITUTE(Q159,":",""),'naa정보-입력'!B157:C502,2,FALSE)</f>
        <v>#N/A</v>
      </c>
      <c r="AO159" s="1" t="e">
        <f t="shared" si="5"/>
        <v>#N/A</v>
      </c>
      <c r="AP159" s="1" t="s">
        <v>10496</v>
      </c>
    </row>
    <row r="160" spans="1:42" s="1" customFormat="1">
      <c r="A160" s="128" t="s">
        <v>1175</v>
      </c>
      <c r="B160" s="128" t="s">
        <v>1844</v>
      </c>
      <c r="C160" s="128" t="s">
        <v>345</v>
      </c>
      <c r="D160" s="128" t="s">
        <v>1847</v>
      </c>
      <c r="E160" s="128" t="s">
        <v>1740</v>
      </c>
      <c r="F160" s="128" t="s">
        <v>1282</v>
      </c>
      <c r="G160" s="128" t="s">
        <v>1283</v>
      </c>
      <c r="H160" s="128" t="s">
        <v>3412</v>
      </c>
      <c r="I160" s="128" t="s">
        <v>1882</v>
      </c>
      <c r="J160" s="128" t="s">
        <v>4351</v>
      </c>
      <c r="K160" s="128" t="s">
        <v>7010</v>
      </c>
      <c r="L160" s="128" t="s">
        <v>4640</v>
      </c>
      <c r="M160" s="128" t="s">
        <v>6856</v>
      </c>
      <c r="N160" s="129" t="s">
        <v>7895</v>
      </c>
      <c r="O160" s="471" t="s">
        <v>8309</v>
      </c>
      <c r="P160" s="443">
        <v>3.50006103515625</v>
      </c>
      <c r="Q160" s="470" t="str">
        <f>VLOOKUP($O160,'스토리지_LUN(TO-BE)'!$B$2:$G$347,4,FALSE)</f>
        <v>05:64</v>
      </c>
      <c r="R160" s="103"/>
      <c r="S160" s="110"/>
      <c r="T160" s="103"/>
      <c r="U160" s="103"/>
      <c r="V160" s="110" t="str">
        <f>VLOOKUP($N160,OS_Disk!$A$2:$F$573,2,FALSE)</f>
        <v>pkcrdapr1</v>
      </c>
      <c r="W160" s="110" t="str">
        <f>VLOOKUP($N160,OS_Disk!$A$2:$F$573,3,FALSE)</f>
        <v>hitachi_vsp0_1064</v>
      </c>
      <c r="X160" s="133"/>
      <c r="Y160" s="110" t="str">
        <f>VLOOKUP($N160,OS_Disk!$A$2:$F$573,4,FALSE)</f>
        <v>sdl</v>
      </c>
      <c r="Z160" s="196">
        <f>VLOOKUP($N160,OS_Disk!$A$2:$F$573,6,FALSE)</f>
        <v>4.0008544921875</v>
      </c>
      <c r="AA160" s="110" t="str">
        <f>VLOOKUP($O160,Veritas_LUN!$D$3:$J$487,2,FALSE)</f>
        <v>pkcrdapr1/pkcrdapr2</v>
      </c>
      <c r="AB160" s="110" t="str">
        <f>VLOOKUP($O160,Veritas_LUN!$D$3:$J$487,3,FALSE)</f>
        <v>vvr_vg_rdcfs02</v>
      </c>
      <c r="AC160" s="110">
        <f>VLOOKUP($O160,Veritas_LUN!$D$3:$J$487,4,FALSE)</f>
        <v>1</v>
      </c>
      <c r="AD160" s="110">
        <f>VLOOKUP($O160,Veritas_LUN!$D$3:$J$487,5,FALSE)</f>
        <v>4</v>
      </c>
      <c r="AE160" s="110" t="str">
        <f>VLOOKUP($O160,Veritas_LUN!$D$3:$J$487,7,FALSE)</f>
        <v>VVR-vg_rdcfs02</v>
      </c>
      <c r="AF160" s="110" t="str">
        <f>VLOOKUP($O160,Veritas_LUN!$D$3:$K$487,8,FALSE)</f>
        <v>10:64</v>
      </c>
      <c r="AG160" s="194" t="s">
        <v>7531</v>
      </c>
      <c r="AH160" s="279" t="str">
        <f>VLOOKUP(AG160,'스토리지_LUN(AS-IS)'!$B$4:$G$541,4,FALSE)</f>
        <v>VVR-vg_rdcfs02</v>
      </c>
      <c r="AI160" s="110">
        <f>VLOOKUP(AG160,'스토리지_LUN(AS-IS)'!$B$4:$G$541,6,FALSE)</f>
        <v>4</v>
      </c>
      <c r="AJ160" s="110" t="str">
        <f>VLOOKUP($AG160,'스토리지_LUN(TO-BE)'!$B$2:$G$347,4,FALSE)</f>
        <v>05:64</v>
      </c>
      <c r="AK160" s="103"/>
      <c r="AL160" s="103"/>
      <c r="AM160" s="1" t="str">
        <f t="shared" si="4"/>
        <v>NB-DR-RDMP-0FB2-PKCRDAPR</v>
      </c>
      <c r="AN160" s="475" t="e">
        <f>VLOOKUP(SUBSTITUTE(Q160,":",""),'naa정보-입력'!B158:C503,2,FALSE)</f>
        <v>#N/A</v>
      </c>
      <c r="AO160" s="1" t="e">
        <f t="shared" si="5"/>
        <v>#N/A</v>
      </c>
      <c r="AP160" s="1" t="s">
        <v>10497</v>
      </c>
    </row>
    <row r="161" spans="1:42" s="1" customFormat="1">
      <c r="A161" s="128" t="s">
        <v>1175</v>
      </c>
      <c r="B161" s="128" t="s">
        <v>1844</v>
      </c>
      <c r="C161" s="128" t="s">
        <v>345</v>
      </c>
      <c r="D161" s="128" t="s">
        <v>1847</v>
      </c>
      <c r="E161" s="128" t="s">
        <v>1743</v>
      </c>
      <c r="F161" s="128" t="s">
        <v>1282</v>
      </c>
      <c r="G161" s="128" t="s">
        <v>1283</v>
      </c>
      <c r="H161" s="128" t="s">
        <v>3413</v>
      </c>
      <c r="I161" s="128" t="s">
        <v>1883</v>
      </c>
      <c r="J161" s="128" t="s">
        <v>4352</v>
      </c>
      <c r="K161" s="128" t="s">
        <v>7011</v>
      </c>
      <c r="L161" s="128" t="s">
        <v>4636</v>
      </c>
      <c r="M161" s="128" t="s">
        <v>6856</v>
      </c>
      <c r="N161" s="129" t="s">
        <v>7896</v>
      </c>
      <c r="O161" s="471" t="s">
        <v>8310</v>
      </c>
      <c r="P161" s="443">
        <v>0.20050048828125</v>
      </c>
      <c r="Q161" s="470" t="str">
        <f>VLOOKUP($O161,'스토리지_LUN(TO-BE)'!$B$2:$G$347,4,FALSE)</f>
        <v>05:65</v>
      </c>
      <c r="R161" s="103"/>
      <c r="S161" s="110"/>
      <c r="T161" s="103"/>
      <c r="U161" s="103"/>
      <c r="V161" s="110" t="str">
        <f>VLOOKUP($N161,OS_Disk!$A$2:$F$573,2,FALSE)</f>
        <v>pkcrdapr1</v>
      </c>
      <c r="W161" s="110" t="str">
        <f>VLOOKUP($N161,OS_Disk!$A$2:$F$573,3,FALSE)</f>
        <v>hitachi_vsp0_1065</v>
      </c>
      <c r="X161" s="133"/>
      <c r="Y161" s="110" t="str">
        <f>VLOOKUP($N161,OS_Disk!$A$2:$F$573,4,FALSE)</f>
        <v>sdm</v>
      </c>
      <c r="Z161" s="196">
        <f>VLOOKUP($N161,OS_Disk!$A$2:$F$573,6,FALSE)</f>
        <v>3.50006103515625</v>
      </c>
      <c r="AA161" s="110" t="str">
        <f>VLOOKUP($O161,Veritas_LUN!$D$3:$J$487,2,FALSE)</f>
        <v>pkcrdapr1/pkcrdapr2</v>
      </c>
      <c r="AB161" s="110" t="str">
        <f>VLOOKUP($O161,Veritas_LUN!$D$3:$J$487,3,FALSE)</f>
        <v>vvr_vg_rdcfs03</v>
      </c>
      <c r="AC161" s="110">
        <f>VLOOKUP($O161,Veritas_LUN!$D$3:$J$487,4,FALSE)</f>
        <v>1</v>
      </c>
      <c r="AD161" s="110">
        <f>VLOOKUP($O161,Veritas_LUN!$D$3:$J$487,5,FALSE)</f>
        <v>3.5</v>
      </c>
      <c r="AE161" s="110" t="str">
        <f>VLOOKUP($O161,Veritas_LUN!$D$3:$J$487,7,FALSE)</f>
        <v>VVR-vg_rdcfs03</v>
      </c>
      <c r="AF161" s="110" t="str">
        <f>VLOOKUP($O161,Veritas_LUN!$D$3:$K$487,8,FALSE)</f>
        <v>10:65</v>
      </c>
      <c r="AG161" s="194" t="s">
        <v>7532</v>
      </c>
      <c r="AH161" s="279" t="str">
        <f>VLOOKUP(AG161,'스토리지_LUN(AS-IS)'!$B$4:$G$541,4,FALSE)</f>
        <v>VVR-vg_rdcfs03</v>
      </c>
      <c r="AI161" s="110">
        <f>VLOOKUP(AG161,'스토리지_LUN(AS-IS)'!$B$4:$G$541,6,FALSE)</f>
        <v>3.5</v>
      </c>
      <c r="AJ161" s="110" t="str">
        <f>VLOOKUP($AG161,'스토리지_LUN(TO-BE)'!$B$2:$G$347,4,FALSE)</f>
        <v>05:65</v>
      </c>
      <c r="AK161" s="103"/>
      <c r="AL161" s="103"/>
      <c r="AM161" s="1" t="str">
        <f t="shared" si="4"/>
        <v>NB-DR-RDMP-0FB2-PKCRDAPR</v>
      </c>
      <c r="AN161" s="475" t="e">
        <f>VLOOKUP(SUBSTITUTE(Q161,":",""),'naa정보-입력'!B159:C504,2,FALSE)</f>
        <v>#N/A</v>
      </c>
      <c r="AO161" s="1" t="e">
        <f t="shared" si="5"/>
        <v>#N/A</v>
      </c>
      <c r="AP161" s="1" t="s">
        <v>10498</v>
      </c>
    </row>
    <row r="162" spans="1:42" s="1" customFormat="1">
      <c r="A162" s="128" t="s">
        <v>1175</v>
      </c>
      <c r="B162" s="128" t="s">
        <v>1844</v>
      </c>
      <c r="C162" s="128" t="s">
        <v>345</v>
      </c>
      <c r="D162" s="128" t="s">
        <v>1847</v>
      </c>
      <c r="E162" s="128" t="s">
        <v>1752</v>
      </c>
      <c r="F162" s="128" t="s">
        <v>1282</v>
      </c>
      <c r="G162" s="128" t="s">
        <v>1283</v>
      </c>
      <c r="H162" s="128" t="s">
        <v>3414</v>
      </c>
      <c r="I162" s="128" t="s">
        <v>1884</v>
      </c>
      <c r="J162" s="128" t="s">
        <v>4236</v>
      </c>
      <c r="K162" s="128" t="s">
        <v>7012</v>
      </c>
      <c r="L162" s="128" t="s">
        <v>4585</v>
      </c>
      <c r="M162" s="128" t="s">
        <v>6856</v>
      </c>
      <c r="N162" s="129" t="s">
        <v>7897</v>
      </c>
      <c r="O162" s="471" t="s">
        <v>8311</v>
      </c>
      <c r="P162" s="443">
        <v>0.20050048828125</v>
      </c>
      <c r="Q162" s="470" t="str">
        <f>VLOOKUP($O162,'스토리지_LUN(TO-BE)'!$B$2:$G$347,4,FALSE)</f>
        <v>0f:36</v>
      </c>
      <c r="R162" s="103"/>
      <c r="S162" s="110"/>
      <c r="T162" s="103"/>
      <c r="U162" s="103"/>
      <c r="V162" s="110" t="str">
        <f>VLOOKUP($N162,OS_Disk!$A$2:$F$573,2,FALSE)</f>
        <v>pkcrdapr1</v>
      </c>
      <c r="W162" s="110" t="str">
        <f>VLOOKUP($N162,OS_Disk!$A$2:$F$573,3,FALSE)</f>
        <v>hitachi_vsp0_0f36</v>
      </c>
      <c r="X162" s="133"/>
      <c r="Y162" s="110" t="str">
        <f>VLOOKUP($N162,OS_Disk!$A$2:$F$573,4,FALSE)</f>
        <v>sde</v>
      </c>
      <c r="Z162" s="196">
        <f>VLOOKUP($N162,OS_Disk!$A$2:$F$573,6,FALSE)</f>
        <v>0.20050048828125</v>
      </c>
      <c r="AA162" s="110" t="str">
        <f>VLOOKUP($O162,Veritas_LUN!$D$3:$J$487,2,FALSE)</f>
        <v>pkcrdapr1/pkcrdapr2</v>
      </c>
      <c r="AB162" s="110" t="str">
        <f>VLOOKUP($O162,Veritas_LUN!$D$3:$J$487,3,FALSE)</f>
        <v>Lock Device</v>
      </c>
      <c r="AC162" s="110">
        <f>VLOOKUP($O162,Veritas_LUN!$D$3:$J$487,4,FALSE)</f>
        <v>1</v>
      </c>
      <c r="AD162" s="110">
        <f>VLOOKUP($O162,Veritas_LUN!$D$3:$J$487,5,FALSE)</f>
        <v>0.2</v>
      </c>
      <c r="AE162" s="110" t="str">
        <f>VLOOKUP($O162,Veritas_LUN!$D$3:$J$487,7,FALSE)</f>
        <v>Lock Device</v>
      </c>
      <c r="AF162" s="110" t="str">
        <f>VLOOKUP($O162,Veritas_LUN!$D$3:$K$487,8,FALSE)</f>
        <v>0f:36</v>
      </c>
      <c r="AG162" s="194" t="s">
        <v>7533</v>
      </c>
      <c r="AH162" s="279" t="str">
        <f>VLOOKUP(AG162,'스토리지_LUN(AS-IS)'!$B$4:$G$541,4,FALSE)</f>
        <v>Lock Device</v>
      </c>
      <c r="AI162" s="110">
        <f>VLOOKUP(AG162,'스토리지_LUN(AS-IS)'!$B$4:$G$541,6,FALSE)</f>
        <v>0.2</v>
      </c>
      <c r="AJ162" s="110" t="str">
        <f>VLOOKUP($AG162,'스토리지_LUN(TO-BE)'!$B$2:$G$347,4,FALSE)</f>
        <v>0f:36</v>
      </c>
      <c r="AK162" s="103"/>
      <c r="AL162" s="103"/>
      <c r="AM162" s="1" t="str">
        <f t="shared" si="4"/>
        <v>NB-DR-RDMP-0FB2-PKCRDAPR</v>
      </c>
      <c r="AN162" s="475" t="e">
        <f>VLOOKUP(SUBSTITUTE(Q162,":",""),'naa정보-입력'!B160:C505,2,FALSE)</f>
        <v>#N/A</v>
      </c>
      <c r="AO162" s="1" t="e">
        <f t="shared" si="5"/>
        <v>#N/A</v>
      </c>
      <c r="AP162" s="1" t="s">
        <v>10499</v>
      </c>
    </row>
    <row r="163" spans="1:42" s="1" customFormat="1">
      <c r="A163" s="128" t="s">
        <v>1175</v>
      </c>
      <c r="B163" s="128" t="s">
        <v>1844</v>
      </c>
      <c r="C163" s="128" t="s">
        <v>345</v>
      </c>
      <c r="D163" s="128" t="s">
        <v>1847</v>
      </c>
      <c r="E163" s="128" t="s">
        <v>1755</v>
      </c>
      <c r="F163" s="128" t="s">
        <v>1282</v>
      </c>
      <c r="G163" s="128" t="s">
        <v>1283</v>
      </c>
      <c r="H163" s="128" t="s">
        <v>3415</v>
      </c>
      <c r="I163" s="128" t="s">
        <v>1885</v>
      </c>
      <c r="J163" s="128" t="s">
        <v>4344</v>
      </c>
      <c r="K163" s="128" t="s">
        <v>7013</v>
      </c>
      <c r="L163" s="128" t="s">
        <v>2507</v>
      </c>
      <c r="M163" s="128" t="s">
        <v>6856</v>
      </c>
      <c r="N163" s="129" t="s">
        <v>7898</v>
      </c>
      <c r="O163" s="471" t="s">
        <v>8312</v>
      </c>
      <c r="P163" s="443">
        <v>0.20050048828125</v>
      </c>
      <c r="Q163" s="470" t="str">
        <f>VLOOKUP($O163,'스토리지_LUN(TO-BE)'!$B$2:$G$347,4,FALSE)</f>
        <v>0f:37</v>
      </c>
      <c r="R163" s="103"/>
      <c r="S163" s="110"/>
      <c r="T163" s="103"/>
      <c r="U163" s="103"/>
      <c r="V163" s="110" t="str">
        <f>VLOOKUP($N163,OS_Disk!$A$2:$F$573,2,FALSE)</f>
        <v>pkcrdapr1</v>
      </c>
      <c r="W163" s="110" t="str">
        <f>VLOOKUP($N163,OS_Disk!$A$2:$F$573,3,FALSE)</f>
        <v>hitachi_vsp0_0f37</v>
      </c>
      <c r="X163" s="133"/>
      <c r="Y163" s="110" t="str">
        <f>VLOOKUP($N163,OS_Disk!$A$2:$F$573,4,FALSE)</f>
        <v>sdf</v>
      </c>
      <c r="Z163" s="196">
        <f>VLOOKUP($N163,OS_Disk!$A$2:$F$573,6,FALSE)</f>
        <v>0.20050048828125</v>
      </c>
      <c r="AA163" s="110" t="str">
        <f>VLOOKUP($O163,Veritas_LUN!$D$3:$J$487,2,FALSE)</f>
        <v>pkcrdapr1/pkcrdapr2</v>
      </c>
      <c r="AB163" s="110" t="str">
        <f>VLOOKUP($O163,Veritas_LUN!$D$3:$J$487,3,FALSE)</f>
        <v>Lock Device</v>
      </c>
      <c r="AC163" s="110">
        <f>VLOOKUP($O163,Veritas_LUN!$D$3:$J$487,4,FALSE)</f>
        <v>1</v>
      </c>
      <c r="AD163" s="110">
        <f>VLOOKUP($O163,Veritas_LUN!$D$3:$J$487,5,FALSE)</f>
        <v>0.2</v>
      </c>
      <c r="AE163" s="110" t="str">
        <f>VLOOKUP($O163,Veritas_LUN!$D$3:$J$487,7,FALSE)</f>
        <v>Lock Device</v>
      </c>
      <c r="AF163" s="110" t="str">
        <f>VLOOKUP($O163,Veritas_LUN!$D$3:$K$487,8,FALSE)</f>
        <v>0f:37</v>
      </c>
      <c r="AG163" s="194" t="s">
        <v>7534</v>
      </c>
      <c r="AH163" s="279" t="str">
        <f>VLOOKUP(AG163,'스토리지_LUN(AS-IS)'!$B$4:$G$541,4,FALSE)</f>
        <v>Lock Device</v>
      </c>
      <c r="AI163" s="110">
        <f>VLOOKUP(AG163,'스토리지_LUN(AS-IS)'!$B$4:$G$541,6,FALSE)</f>
        <v>0.2</v>
      </c>
      <c r="AJ163" s="110" t="str">
        <f>VLOOKUP($AG163,'스토리지_LUN(TO-BE)'!$B$2:$G$347,4,FALSE)</f>
        <v>0f:37</v>
      </c>
      <c r="AK163" s="103"/>
      <c r="AL163" s="103"/>
      <c r="AM163" s="1" t="str">
        <f t="shared" si="4"/>
        <v>NB-DR-RDMP-0FB2-PKCRDAPR</v>
      </c>
      <c r="AN163" s="475" t="e">
        <f>VLOOKUP(SUBSTITUTE(Q163,":",""),'naa정보-입력'!B161:C506,2,FALSE)</f>
        <v>#N/A</v>
      </c>
      <c r="AO163" s="1" t="e">
        <f t="shared" si="5"/>
        <v>#N/A</v>
      </c>
      <c r="AP163" s="1" t="s">
        <v>10500</v>
      </c>
    </row>
    <row r="164" spans="1:42" s="1" customFormat="1">
      <c r="A164" s="128" t="s">
        <v>1175</v>
      </c>
      <c r="B164" s="128" t="s">
        <v>1844</v>
      </c>
      <c r="C164" s="128" t="s">
        <v>345</v>
      </c>
      <c r="D164" s="128" t="s">
        <v>1847</v>
      </c>
      <c r="E164" s="128" t="s">
        <v>1758</v>
      </c>
      <c r="F164" s="128" t="s">
        <v>1282</v>
      </c>
      <c r="G164" s="128" t="s">
        <v>1283</v>
      </c>
      <c r="H164" s="128" t="s">
        <v>3416</v>
      </c>
      <c r="I164" s="128" t="s">
        <v>1886</v>
      </c>
      <c r="J164" s="128" t="s">
        <v>4342</v>
      </c>
      <c r="K164" s="128" t="s">
        <v>7014</v>
      </c>
      <c r="L164" s="128" t="s">
        <v>2508</v>
      </c>
      <c r="M164" s="128" t="s">
        <v>6856</v>
      </c>
      <c r="N164" s="129" t="s">
        <v>7899</v>
      </c>
      <c r="O164" s="471" t="s">
        <v>8313</v>
      </c>
      <c r="P164" s="443">
        <v>40</v>
      </c>
      <c r="Q164" s="470" t="str">
        <f>VLOOKUP($O164,'스토리지_LUN(TO-BE)'!$B$2:$G$347,4,FALSE)</f>
        <v>0f:38</v>
      </c>
      <c r="R164" s="103"/>
      <c r="S164" s="110"/>
      <c r="T164" s="103"/>
      <c r="U164" s="103"/>
      <c r="V164" s="110" t="str">
        <f>VLOOKUP($N164,OS_Disk!$A$2:$F$573,2,FALSE)</f>
        <v>pkcrdapr1</v>
      </c>
      <c r="W164" s="110" t="str">
        <f>VLOOKUP($N164,OS_Disk!$A$2:$F$573,3,FALSE)</f>
        <v>hitachi_vsp0_0f38</v>
      </c>
      <c r="X164" s="133"/>
      <c r="Y164" s="110" t="str">
        <f>VLOOKUP($N164,OS_Disk!$A$2:$F$573,4,FALSE)</f>
        <v>sdg</v>
      </c>
      <c r="Z164" s="196">
        <f>VLOOKUP($N164,OS_Disk!$A$2:$F$573,6,FALSE)</f>
        <v>0.20050048828125</v>
      </c>
      <c r="AA164" s="110" t="str">
        <f>VLOOKUP($O164,Veritas_LUN!$D$3:$J$487,2,FALSE)</f>
        <v>pkcrdapr1/pkcrdapr2</v>
      </c>
      <c r="AB164" s="110" t="str">
        <f>VLOOKUP($O164,Veritas_LUN!$D$3:$J$487,3,FALSE)</f>
        <v>Lock Device</v>
      </c>
      <c r="AC164" s="110">
        <f>VLOOKUP($O164,Veritas_LUN!$D$3:$J$487,4,FALSE)</f>
        <v>1</v>
      </c>
      <c r="AD164" s="110">
        <f>VLOOKUP($O164,Veritas_LUN!$D$3:$J$487,5,FALSE)</f>
        <v>0.2</v>
      </c>
      <c r="AE164" s="110" t="str">
        <f>VLOOKUP($O164,Veritas_LUN!$D$3:$J$487,7,FALSE)</f>
        <v>Lock Device</v>
      </c>
      <c r="AF164" s="110" t="str">
        <f>VLOOKUP($O164,Veritas_LUN!$D$3:$K$487,8,FALSE)</f>
        <v>0f:38</v>
      </c>
      <c r="AG164" s="194" t="s">
        <v>7535</v>
      </c>
      <c r="AH164" s="279" t="str">
        <f>VLOOKUP(AG164,'스토리지_LUN(AS-IS)'!$B$4:$G$541,4,FALSE)</f>
        <v>Lock Device</v>
      </c>
      <c r="AI164" s="110">
        <f>VLOOKUP(AG164,'스토리지_LUN(AS-IS)'!$B$4:$G$541,6,FALSE)</f>
        <v>0.2</v>
      </c>
      <c r="AJ164" s="110" t="str">
        <f>VLOOKUP($AG164,'스토리지_LUN(TO-BE)'!$B$2:$G$347,4,FALSE)</f>
        <v>0f:38</v>
      </c>
      <c r="AK164" s="103"/>
      <c r="AL164" s="103"/>
      <c r="AM164" s="1" t="str">
        <f t="shared" si="4"/>
        <v>NB-DR-RDMP-0FB2-PKCRDAPR</v>
      </c>
      <c r="AN164" s="475" t="e">
        <f>VLOOKUP(SUBSTITUTE(Q164,":",""),'naa정보-입력'!B162:C507,2,FALSE)</f>
        <v>#N/A</v>
      </c>
      <c r="AO164" s="1" t="e">
        <f t="shared" si="5"/>
        <v>#N/A</v>
      </c>
      <c r="AP164" s="1" t="s">
        <v>10501</v>
      </c>
    </row>
    <row r="165" spans="1:42" s="1" customFormat="1">
      <c r="A165" s="128" t="s">
        <v>1176</v>
      </c>
      <c r="B165" s="128" t="s">
        <v>1844</v>
      </c>
      <c r="C165" s="128" t="s">
        <v>348</v>
      </c>
      <c r="D165" s="128" t="s">
        <v>1847</v>
      </c>
      <c r="E165" s="128" t="s">
        <v>1688</v>
      </c>
      <c r="F165" s="128" t="s">
        <v>1272</v>
      </c>
      <c r="G165" s="128" t="s">
        <v>1273</v>
      </c>
      <c r="H165" s="128" t="s">
        <v>3417</v>
      </c>
      <c r="I165" s="128" t="s">
        <v>1887</v>
      </c>
      <c r="J165" s="128" t="s">
        <v>4311</v>
      </c>
      <c r="K165" s="128" t="s">
        <v>7015</v>
      </c>
      <c r="L165" s="128" t="s">
        <v>4441</v>
      </c>
      <c r="M165" s="128" t="s">
        <v>6856</v>
      </c>
      <c r="N165" s="129" t="s">
        <v>7900</v>
      </c>
      <c r="O165" s="471" t="s">
        <v>8314</v>
      </c>
      <c r="P165" s="443">
        <v>13.5003662109375</v>
      </c>
      <c r="Q165" s="470" t="str">
        <f>VLOOKUP($O165,'스토리지_LUN(TO-BE)'!$B$2:$G$347,4,FALSE)</f>
        <v>00:5c</v>
      </c>
      <c r="R165" s="103"/>
      <c r="S165" s="110"/>
      <c r="T165" s="103"/>
      <c r="U165" s="103"/>
      <c r="V165" s="110" t="str">
        <f>VLOOKUP($N165,OS_Disk!$A$2:$F$573,2,FALSE)</f>
        <v>pkciuapr1</v>
      </c>
      <c r="W165" s="110" t="str">
        <f>VLOOKUP($N165,OS_Disk!$A$2:$F$573,3,FALSE)</f>
        <v>hitachi_vsp0_005c</v>
      </c>
      <c r="X165" s="133"/>
      <c r="Y165" s="110" t="str">
        <f>VLOOKUP($N165,OS_Disk!$A$2:$F$573,4,FALSE)</f>
        <v>sdb</v>
      </c>
      <c r="Z165" s="196">
        <f>VLOOKUP($N165,OS_Disk!$A$2:$F$573,6,FALSE)</f>
        <v>135</v>
      </c>
      <c r="AA165" s="110" t="str">
        <f>VLOOKUP($O165,Veritas_LUN!$D$3:$J$487,2,FALSE)</f>
        <v>pkciuapr1</v>
      </c>
      <c r="AB165" s="110" t="str">
        <f>VLOOKUP($O165,Veritas_LUN!$D$3:$J$487,3,FALSE)</f>
        <v>vg_iu1fs01</v>
      </c>
      <c r="AC165" s="110">
        <f>VLOOKUP($O165,Veritas_LUN!$D$3:$J$487,4,FALSE)</f>
        <v>1</v>
      </c>
      <c r="AD165" s="110">
        <f>VLOOKUP($O165,Veritas_LUN!$D$3:$J$487,5,FALSE)</f>
        <v>135</v>
      </c>
      <c r="AE165" s="110" t="str">
        <f>VLOOKUP($O165,Veritas_LUN!$D$3:$J$487,7,FALSE)</f>
        <v>vg_iu1fs01</v>
      </c>
      <c r="AF165" s="110" t="str">
        <f>VLOOKUP($O165,Veritas_LUN!$D$3:$K$487,8,FALSE)</f>
        <v>00:5c</v>
      </c>
      <c r="AG165" s="194" t="s">
        <v>7536</v>
      </c>
      <c r="AH165" s="279" t="str">
        <f>VLOOKUP(AG165,'스토리지_LUN(AS-IS)'!$B$4:$G$541,4,FALSE)</f>
        <v>vg_iu1fs01</v>
      </c>
      <c r="AI165" s="110">
        <f>VLOOKUP(AG165,'스토리지_LUN(AS-IS)'!$B$4:$G$541,6,FALSE)</f>
        <v>135</v>
      </c>
      <c r="AJ165" s="110" t="str">
        <f>VLOOKUP($AG165,'스토리지_LUN(TO-BE)'!$B$2:$G$347,4,FALSE)</f>
        <v>00:5c</v>
      </c>
      <c r="AK165" s="103"/>
      <c r="AL165" s="103"/>
      <c r="AM165" s="1" t="str">
        <f t="shared" si="4"/>
        <v>NB-DR-RDMP-0FB1-PKCIUAPR</v>
      </c>
      <c r="AN165" s="475" t="e">
        <f>VLOOKUP(SUBSTITUTE(Q165,":",""),'naa정보-입력'!B163:C508,2,FALSE)</f>
        <v>#N/A</v>
      </c>
      <c r="AO165" s="1" t="e">
        <f t="shared" si="5"/>
        <v>#N/A</v>
      </c>
      <c r="AP165" s="1" t="s">
        <v>10502</v>
      </c>
    </row>
    <row r="166" spans="1:42" s="1" customFormat="1">
      <c r="A166" s="128" t="s">
        <v>1176</v>
      </c>
      <c r="B166" s="128" t="s">
        <v>1844</v>
      </c>
      <c r="C166" s="128" t="s">
        <v>348</v>
      </c>
      <c r="D166" s="128" t="s">
        <v>1847</v>
      </c>
      <c r="E166" s="128" t="s">
        <v>1704</v>
      </c>
      <c r="F166" s="128" t="s">
        <v>1272</v>
      </c>
      <c r="G166" s="128" t="s">
        <v>1273</v>
      </c>
      <c r="H166" s="128" t="s">
        <v>3418</v>
      </c>
      <c r="I166" s="128" t="s">
        <v>1888</v>
      </c>
      <c r="J166" s="128" t="s">
        <v>4279</v>
      </c>
      <c r="K166" s="128" t="s">
        <v>7016</v>
      </c>
      <c r="L166" s="128" t="s">
        <v>4450</v>
      </c>
      <c r="M166" s="128" t="s">
        <v>6856</v>
      </c>
      <c r="N166" s="129" t="s">
        <v>7901</v>
      </c>
      <c r="O166" s="471" t="s">
        <v>8315</v>
      </c>
      <c r="P166" s="443">
        <v>50</v>
      </c>
      <c r="Q166" s="470" t="str">
        <f>VLOOKUP($O166,'스토리지_LUN(TO-BE)'!$B$2:$G$347,4,FALSE)</f>
        <v>05:5c</v>
      </c>
      <c r="R166" s="103"/>
      <c r="S166" s="110"/>
      <c r="T166" s="103"/>
      <c r="U166" s="103"/>
      <c r="V166" s="110" t="str">
        <f>VLOOKUP($N166,OS_Disk!$A$2:$F$573,2,FALSE)</f>
        <v>pkciuapr1</v>
      </c>
      <c r="W166" s="110" t="str">
        <f>VLOOKUP($N166,OS_Disk!$A$2:$F$573,3,FALSE)</f>
        <v>hitachi_vsp0_105c</v>
      </c>
      <c r="X166" s="133"/>
      <c r="Y166" s="110" t="str">
        <f>VLOOKUP($N166,OS_Disk!$A$2:$F$573,4,FALSE)</f>
        <v>sdc</v>
      </c>
      <c r="Z166" s="196">
        <f>VLOOKUP($N166,OS_Disk!$A$2:$F$573,6,FALSE)</f>
        <v>13.5003662109375</v>
      </c>
      <c r="AA166" s="110" t="str">
        <f>VLOOKUP($O166,Veritas_LUN!$D$3:$J$487,2,FALSE)</f>
        <v>pkciuapr1</v>
      </c>
      <c r="AB166" s="110" t="str">
        <f>VLOOKUP($O166,Veritas_LUN!$D$3:$J$487,3,FALSE)</f>
        <v>vvr_vg_iu1fs01</v>
      </c>
      <c r="AC166" s="110">
        <f>VLOOKUP($O166,Veritas_LUN!$D$3:$J$487,4,FALSE)</f>
        <v>1</v>
      </c>
      <c r="AD166" s="110">
        <f>VLOOKUP($O166,Veritas_LUN!$D$3:$J$487,5,FALSE)</f>
        <v>13.5</v>
      </c>
      <c r="AE166" s="110" t="str">
        <f>VLOOKUP($O166,Veritas_LUN!$D$3:$J$487,7,FALSE)</f>
        <v>VVR-vg_iu1fs01</v>
      </c>
      <c r="AF166" s="110" t="str">
        <f>VLOOKUP($O166,Veritas_LUN!$D$3:$K$487,8,FALSE)</f>
        <v>10:5c</v>
      </c>
      <c r="AG166" s="194" t="s">
        <v>7537</v>
      </c>
      <c r="AH166" s="279" t="str">
        <f>VLOOKUP(AG166,'스토리지_LUN(AS-IS)'!$B$4:$G$541,4,FALSE)</f>
        <v>VVR-vg_iu1fs01</v>
      </c>
      <c r="AI166" s="110">
        <f>VLOOKUP(AG166,'스토리지_LUN(AS-IS)'!$B$4:$G$541,6,FALSE)</f>
        <v>13.5</v>
      </c>
      <c r="AJ166" s="110" t="str">
        <f>VLOOKUP($AG166,'스토리지_LUN(TO-BE)'!$B$2:$G$347,4,FALSE)</f>
        <v>05:5c</v>
      </c>
      <c r="AK166" s="103"/>
      <c r="AL166" s="103"/>
      <c r="AM166" s="1" t="str">
        <f t="shared" si="4"/>
        <v>NB-DR-RDMP-0FB1-PKCIUAPR</v>
      </c>
      <c r="AN166" s="475" t="e">
        <f>VLOOKUP(SUBSTITUTE(Q166,":",""),'naa정보-입력'!B164:C509,2,FALSE)</f>
        <v>#N/A</v>
      </c>
      <c r="AO166" s="1" t="e">
        <f t="shared" si="5"/>
        <v>#N/A</v>
      </c>
      <c r="AP166" s="1" t="s">
        <v>10503</v>
      </c>
    </row>
    <row r="167" spans="1:42" s="1" customFormat="1">
      <c r="A167" s="128" t="s">
        <v>1176</v>
      </c>
      <c r="B167" s="128" t="s">
        <v>1844</v>
      </c>
      <c r="C167" s="128" t="s">
        <v>348</v>
      </c>
      <c r="D167" s="128" t="s">
        <v>1847</v>
      </c>
      <c r="E167" s="128" t="s">
        <v>1693</v>
      </c>
      <c r="F167" s="128" t="s">
        <v>1272</v>
      </c>
      <c r="G167" s="128" t="s">
        <v>1273</v>
      </c>
      <c r="H167" s="128" t="s">
        <v>3419</v>
      </c>
      <c r="I167" s="128" t="s">
        <v>1889</v>
      </c>
      <c r="J167" s="128" t="s">
        <v>4332</v>
      </c>
      <c r="K167" s="128" t="s">
        <v>7017</v>
      </c>
      <c r="L167" s="128" t="s">
        <v>4539</v>
      </c>
      <c r="M167" s="128" t="s">
        <v>6856</v>
      </c>
      <c r="N167" s="129" t="s">
        <v>7902</v>
      </c>
      <c r="O167" s="471" t="s">
        <v>8316</v>
      </c>
      <c r="P167" s="443">
        <v>3.00018310546875</v>
      </c>
      <c r="Q167" s="470" t="str">
        <f>VLOOKUP($O167,'스토리지_LUN(TO-BE)'!$B$2:$G$347,4,FALSE)</f>
        <v>00:5e</v>
      </c>
      <c r="R167" s="103"/>
      <c r="S167" s="110"/>
      <c r="T167" s="103"/>
      <c r="U167" s="103"/>
      <c r="V167" s="110" t="str">
        <f>VLOOKUP($N167,OS_Disk!$A$2:$F$573,2,FALSE)</f>
        <v>pkciuapr1</v>
      </c>
      <c r="W167" s="110" t="str">
        <f>VLOOKUP($N167,OS_Disk!$A$2:$F$573,3,FALSE)</f>
        <v>hitachi_vsp0_005e</v>
      </c>
      <c r="X167" s="133"/>
      <c r="Y167" s="110" t="str">
        <f>VLOOKUP($N167,OS_Disk!$A$2:$F$573,4,FALSE)</f>
        <v>sdh</v>
      </c>
      <c r="Z167" s="196">
        <f>VLOOKUP($N167,OS_Disk!$A$2:$F$573,6,FALSE)</f>
        <v>100.00030517578125</v>
      </c>
      <c r="AA167" s="110" t="str">
        <f>VLOOKUP($O167,Veritas_LUN!$D$3:$J$487,2,FALSE)</f>
        <v>pkciuapr1/pkciuapr2</v>
      </c>
      <c r="AB167" s="110" t="str">
        <f>VLOOKUP($O167,Veritas_LUN!$D$3:$J$487,3,FALSE)</f>
        <v>vg_iucfs01</v>
      </c>
      <c r="AC167" s="110">
        <f>VLOOKUP($O167,Veritas_LUN!$D$3:$J$487,4,FALSE)</f>
        <v>1</v>
      </c>
      <c r="AD167" s="110">
        <f>VLOOKUP($O167,Veritas_LUN!$D$3:$J$487,5,FALSE)</f>
        <v>100</v>
      </c>
      <c r="AE167" s="110" t="str">
        <f>VLOOKUP($O167,Veritas_LUN!$D$3:$J$487,7,FALSE)</f>
        <v>vg_iucfs01</v>
      </c>
      <c r="AF167" s="110" t="str">
        <f>VLOOKUP($O167,Veritas_LUN!$D$3:$K$487,8,FALSE)</f>
        <v>00:5e</v>
      </c>
      <c r="AG167" s="194" t="s">
        <v>7538</v>
      </c>
      <c r="AH167" s="279" t="str">
        <f>VLOOKUP(AG167,'스토리지_LUN(AS-IS)'!$B$4:$G$541,4,FALSE)</f>
        <v>vg_iucfs01</v>
      </c>
      <c r="AI167" s="110">
        <f>VLOOKUP(AG167,'스토리지_LUN(AS-IS)'!$B$4:$G$541,6,FALSE)</f>
        <v>100</v>
      </c>
      <c r="AJ167" s="110" t="str">
        <f>VLOOKUP($AG167,'스토리지_LUN(TO-BE)'!$B$2:$G$347,4,FALSE)</f>
        <v>00:5e</v>
      </c>
      <c r="AK167" s="103"/>
      <c r="AL167" s="103"/>
      <c r="AM167" s="1" t="str">
        <f t="shared" si="4"/>
        <v>NB-DR-RDMP-0FB1-PKCIUAPR</v>
      </c>
      <c r="AN167" s="475" t="e">
        <f>VLOOKUP(SUBSTITUTE(Q167,":",""),'naa정보-입력'!B165:C510,2,FALSE)</f>
        <v>#N/A</v>
      </c>
      <c r="AO167" s="1" t="e">
        <f t="shared" si="5"/>
        <v>#N/A</v>
      </c>
      <c r="AP167" s="1" t="s">
        <v>10504</v>
      </c>
    </row>
    <row r="168" spans="1:42" s="1" customFormat="1">
      <c r="A168" s="128" t="s">
        <v>1176</v>
      </c>
      <c r="B168" s="128" t="s">
        <v>1844</v>
      </c>
      <c r="C168" s="128" t="s">
        <v>348</v>
      </c>
      <c r="D168" s="128" t="s">
        <v>1847</v>
      </c>
      <c r="E168" s="128" t="s">
        <v>1697</v>
      </c>
      <c r="F168" s="128" t="s">
        <v>1272</v>
      </c>
      <c r="G168" s="128" t="s">
        <v>1273</v>
      </c>
      <c r="H168" s="128" t="s">
        <v>3420</v>
      </c>
      <c r="I168" s="128" t="s">
        <v>1890</v>
      </c>
      <c r="J168" s="128" t="s">
        <v>4334</v>
      </c>
      <c r="K168" s="128" t="s">
        <v>7018</v>
      </c>
      <c r="L168" s="128" t="s">
        <v>4542</v>
      </c>
      <c r="M168" s="128" t="s">
        <v>6856</v>
      </c>
      <c r="N168" s="129" t="s">
        <v>7903</v>
      </c>
      <c r="O168" s="471" t="s">
        <v>8317</v>
      </c>
      <c r="P168" s="443">
        <v>110.000610351563</v>
      </c>
      <c r="Q168" s="470" t="str">
        <f>VLOOKUP($O168,'스토리지_LUN(TO-BE)'!$B$2:$G$347,4,FALSE)</f>
        <v>00:5f</v>
      </c>
      <c r="R168" s="103"/>
      <c r="S168" s="110"/>
      <c r="T168" s="103"/>
      <c r="U168" s="103"/>
      <c r="V168" s="110" t="str">
        <f>VLOOKUP($N168,OS_Disk!$A$2:$F$573,2,FALSE)</f>
        <v>pkciuapr1</v>
      </c>
      <c r="W168" s="110" t="str">
        <f>VLOOKUP($N168,OS_Disk!$A$2:$F$573,3,FALSE)</f>
        <v>hitachi_vsp0_005f</v>
      </c>
      <c r="X168" s="133"/>
      <c r="Y168" s="110" t="str">
        <f>VLOOKUP($N168,OS_Disk!$A$2:$F$573,4,FALSE)</f>
        <v>sdi</v>
      </c>
      <c r="Z168" s="196">
        <f>VLOOKUP($N168,OS_Disk!$A$2:$F$573,6,FALSE)</f>
        <v>7.0001220703125</v>
      </c>
      <c r="AA168" s="110" t="str">
        <f>VLOOKUP($O168,Veritas_LUN!$D$3:$J$487,2,FALSE)</f>
        <v>pkciuapr1/pkciuapr2</v>
      </c>
      <c r="AB168" s="110" t="str">
        <f>VLOOKUP($O168,Veritas_LUN!$D$3:$J$487,3,FALSE)</f>
        <v>vg_iucfs02</v>
      </c>
      <c r="AC168" s="110">
        <f>VLOOKUP($O168,Veritas_LUN!$D$3:$J$487,4,FALSE)</f>
        <v>1</v>
      </c>
      <c r="AD168" s="110">
        <f>VLOOKUP($O168,Veritas_LUN!$D$3:$J$487,5,FALSE)</f>
        <v>7</v>
      </c>
      <c r="AE168" s="110" t="str">
        <f>VLOOKUP($O168,Veritas_LUN!$D$3:$J$487,7,FALSE)</f>
        <v>vg_iucfs02</v>
      </c>
      <c r="AF168" s="110" t="str">
        <f>VLOOKUP($O168,Veritas_LUN!$D$3:$K$487,8,FALSE)</f>
        <v>00:5f</v>
      </c>
      <c r="AG168" s="194" t="s">
        <v>7539</v>
      </c>
      <c r="AH168" s="279" t="str">
        <f>VLOOKUP(AG168,'스토리지_LUN(AS-IS)'!$B$4:$G$541,4,FALSE)</f>
        <v>vg_iucfs02</v>
      </c>
      <c r="AI168" s="110">
        <f>VLOOKUP(AG168,'스토리지_LUN(AS-IS)'!$B$4:$G$541,6,FALSE)</f>
        <v>7</v>
      </c>
      <c r="AJ168" s="110" t="str">
        <f>VLOOKUP($AG168,'스토리지_LUN(TO-BE)'!$B$2:$G$347,4,FALSE)</f>
        <v>00:5f</v>
      </c>
      <c r="AK168" s="103"/>
      <c r="AL168" s="103"/>
      <c r="AM168" s="1" t="str">
        <f t="shared" si="4"/>
        <v>NB-DR-RDMP-0FB1-PKCIUAPR</v>
      </c>
      <c r="AN168" s="475" t="e">
        <f>VLOOKUP(SUBSTITUTE(Q168,":",""),'naa정보-입력'!B166:C511,2,FALSE)</f>
        <v>#N/A</v>
      </c>
      <c r="AO168" s="1" t="e">
        <f t="shared" si="5"/>
        <v>#N/A</v>
      </c>
      <c r="AP168" s="1" t="s">
        <v>10505</v>
      </c>
    </row>
    <row r="169" spans="1:42" s="1" customFormat="1">
      <c r="A169" s="128" t="s">
        <v>1176</v>
      </c>
      <c r="B169" s="128" t="s">
        <v>1844</v>
      </c>
      <c r="C169" s="128" t="s">
        <v>348</v>
      </c>
      <c r="D169" s="128" t="s">
        <v>1847</v>
      </c>
      <c r="E169" s="128" t="s">
        <v>1699</v>
      </c>
      <c r="F169" s="128" t="s">
        <v>1272</v>
      </c>
      <c r="G169" s="128" t="s">
        <v>1273</v>
      </c>
      <c r="H169" s="128" t="s">
        <v>3421</v>
      </c>
      <c r="I169" s="128" t="s">
        <v>1891</v>
      </c>
      <c r="J169" s="128" t="s">
        <v>4320</v>
      </c>
      <c r="K169" s="128" t="s">
        <v>7019</v>
      </c>
      <c r="L169" s="128" t="s">
        <v>4543</v>
      </c>
      <c r="M169" s="128" t="s">
        <v>6856</v>
      </c>
      <c r="N169" s="129" t="s">
        <v>7904</v>
      </c>
      <c r="O169" s="471" t="s">
        <v>8318</v>
      </c>
      <c r="P169" s="443">
        <v>110.000610351563</v>
      </c>
      <c r="Q169" s="470" t="str">
        <f>VLOOKUP($O169,'스토리지_LUN(TO-BE)'!$B$2:$G$347,4,FALSE)</f>
        <v>00:60</v>
      </c>
      <c r="R169" s="103"/>
      <c r="S169" s="110"/>
      <c r="T169" s="103"/>
      <c r="U169" s="103"/>
      <c r="V169" s="110" t="str">
        <f>VLOOKUP($N169,OS_Disk!$A$2:$F$573,2,FALSE)</f>
        <v>pkciuapr1</v>
      </c>
      <c r="W169" s="110" t="str">
        <f>VLOOKUP($N169,OS_Disk!$A$2:$F$573,3,FALSE)</f>
        <v>hitachi_vsp0_0060</v>
      </c>
      <c r="X169" s="133"/>
      <c r="Y169" s="110" t="str">
        <f>VLOOKUP($N169,OS_Disk!$A$2:$F$573,4,FALSE)</f>
        <v>sdj</v>
      </c>
      <c r="Z169" s="196">
        <f>VLOOKUP($N169,OS_Disk!$A$2:$F$573,6,FALSE)</f>
        <v>110.0006103515625</v>
      </c>
      <c r="AA169" s="110" t="str">
        <f>VLOOKUP($O169,Veritas_LUN!$D$3:$J$487,2,FALSE)</f>
        <v>pkciuapr1/pkciuapr2</v>
      </c>
      <c r="AB169" s="110" t="str">
        <f>VLOOKUP($O169,Veritas_LUN!$D$3:$J$487,3,FALSE)</f>
        <v>vg_iucfs03</v>
      </c>
      <c r="AC169" s="110">
        <f>VLOOKUP($O169,Veritas_LUN!$D$3:$J$487,4,FALSE)</f>
        <v>1</v>
      </c>
      <c r="AD169" s="110">
        <f>VLOOKUP($O169,Veritas_LUN!$D$3:$J$487,5,FALSE)</f>
        <v>110</v>
      </c>
      <c r="AE169" s="110" t="str">
        <f>VLOOKUP($O169,Veritas_LUN!$D$3:$J$487,7,FALSE)</f>
        <v>vg_iucfs03</v>
      </c>
      <c r="AF169" s="110" t="str">
        <f>VLOOKUP($O169,Veritas_LUN!$D$3:$K$487,8,FALSE)</f>
        <v>00:60</v>
      </c>
      <c r="AG169" s="194" t="s">
        <v>7540</v>
      </c>
      <c r="AH169" s="279" t="str">
        <f>VLOOKUP(AG169,'스토리지_LUN(AS-IS)'!$B$4:$G$541,4,FALSE)</f>
        <v>vg_iucfs03</v>
      </c>
      <c r="AI169" s="110">
        <f>VLOOKUP(AG169,'스토리지_LUN(AS-IS)'!$B$4:$G$541,6,FALSE)</f>
        <v>110</v>
      </c>
      <c r="AJ169" s="110" t="str">
        <f>VLOOKUP($AG169,'스토리지_LUN(TO-BE)'!$B$2:$G$347,4,FALSE)</f>
        <v>00:60</v>
      </c>
      <c r="AK169" s="103"/>
      <c r="AL169" s="103"/>
      <c r="AM169" s="1" t="str">
        <f t="shared" si="4"/>
        <v>NB-DR-RDMP-0FB1-PKCIUAPR</v>
      </c>
      <c r="AN169" s="475" t="e">
        <f>VLOOKUP(SUBSTITUTE(Q169,":",""),'naa정보-입력'!B167:C512,2,FALSE)</f>
        <v>#N/A</v>
      </c>
      <c r="AO169" s="1" t="e">
        <f t="shared" si="5"/>
        <v>#N/A</v>
      </c>
      <c r="AP169" s="1" t="s">
        <v>10506</v>
      </c>
    </row>
    <row r="170" spans="1:42" s="1" customFormat="1">
      <c r="A170" s="128" t="s">
        <v>1176</v>
      </c>
      <c r="B170" s="128" t="s">
        <v>1844</v>
      </c>
      <c r="C170" s="128" t="s">
        <v>348</v>
      </c>
      <c r="D170" s="128" t="s">
        <v>1847</v>
      </c>
      <c r="E170" s="128" t="s">
        <v>1730</v>
      </c>
      <c r="F170" s="128" t="s">
        <v>1272</v>
      </c>
      <c r="G170" s="128" t="s">
        <v>1273</v>
      </c>
      <c r="H170" s="128" t="s">
        <v>3422</v>
      </c>
      <c r="I170" s="128" t="s">
        <v>1892</v>
      </c>
      <c r="J170" s="128" t="s">
        <v>4380</v>
      </c>
      <c r="K170" s="128" t="s">
        <v>7020</v>
      </c>
      <c r="L170" s="128" t="s">
        <v>2530</v>
      </c>
      <c r="M170" s="128" t="s">
        <v>6856</v>
      </c>
      <c r="N170" s="129" t="s">
        <v>7905</v>
      </c>
      <c r="O170" s="471" t="s">
        <v>8319</v>
      </c>
      <c r="P170" s="443">
        <v>10.0003051757813</v>
      </c>
      <c r="Q170" s="470" t="str">
        <f>VLOOKUP($O170,'스토리지_LUN(TO-BE)'!$B$2:$G$347,4,FALSE)</f>
        <v>00:7c</v>
      </c>
      <c r="R170" s="103"/>
      <c r="S170" s="110"/>
      <c r="T170" s="103"/>
      <c r="U170" s="103"/>
      <c r="V170" s="110" t="str">
        <f>VLOOKUP($N170,OS_Disk!$A$2:$F$573,2,FALSE)</f>
        <v>pkciuapr1</v>
      </c>
      <c r="W170" s="110" t="str">
        <f>VLOOKUP($N170,OS_Disk!$A$2:$F$573,3,FALSE)</f>
        <v>hitachi_vsp0_007c</v>
      </c>
      <c r="X170" s="133"/>
      <c r="Y170" s="110" t="str">
        <f>VLOOKUP($N170,OS_Disk!$A$2:$F$573,4,FALSE)</f>
        <v>sdk</v>
      </c>
      <c r="Z170" s="196">
        <f>VLOOKUP($N170,OS_Disk!$A$2:$F$573,6,FALSE)</f>
        <v>110.0006103515625</v>
      </c>
      <c r="AA170" s="110" t="str">
        <f>VLOOKUP($O170,Veritas_LUN!$D$3:$J$487,2,FALSE)</f>
        <v>pkciuapr1
pkciuapr2</v>
      </c>
      <c r="AB170" s="110" t="str">
        <f>VLOOKUP($O170,Veritas_LUN!$D$3:$J$487,3,FALSE)</f>
        <v>vg_iucfs04</v>
      </c>
      <c r="AC170" s="110">
        <f>VLOOKUP($O170,Veritas_LUN!$D$3:$J$487,4,FALSE)</f>
        <v>1</v>
      </c>
      <c r="AD170" s="110">
        <f>VLOOKUP($O170,Veritas_LUN!$D$3:$J$487,5,FALSE)</f>
        <v>110</v>
      </c>
      <c r="AE170" s="110" t="str">
        <f>VLOOKUP($O170,Veritas_LUN!$D$3:$J$487,7,FALSE)</f>
        <v>vg_iucfs04</v>
      </c>
      <c r="AF170" s="110" t="str">
        <f>VLOOKUP($O170,Veritas_LUN!$D$3:$K$487,8,FALSE)</f>
        <v>00:7c</v>
      </c>
      <c r="AG170" s="194" t="s">
        <v>7541</v>
      </c>
      <c r="AH170" s="279" t="str">
        <f>VLOOKUP(AG170,'스토리지_LUN(AS-IS)'!$B$4:$G$541,4,FALSE)</f>
        <v>vg_iucfs04</v>
      </c>
      <c r="AI170" s="110">
        <f>VLOOKUP(AG170,'스토리지_LUN(AS-IS)'!$B$4:$G$541,6,FALSE)</f>
        <v>110</v>
      </c>
      <c r="AJ170" s="110" t="str">
        <f>VLOOKUP($AG170,'스토리지_LUN(TO-BE)'!$B$2:$G$347,4,FALSE)</f>
        <v>00:7c</v>
      </c>
      <c r="AK170" s="103"/>
      <c r="AL170" s="103"/>
      <c r="AM170" s="1" t="str">
        <f t="shared" si="4"/>
        <v>NB-DR-RDMP-0FB1-PKCIUAPR</v>
      </c>
      <c r="AN170" s="475" t="e">
        <f>VLOOKUP(SUBSTITUTE(Q170,":",""),'naa정보-입력'!B168:C513,2,FALSE)</f>
        <v>#N/A</v>
      </c>
      <c r="AO170" s="1" t="e">
        <f t="shared" si="5"/>
        <v>#N/A</v>
      </c>
      <c r="AP170" s="1" t="s">
        <v>10507</v>
      </c>
    </row>
    <row r="171" spans="1:42" s="1" customFormat="1">
      <c r="A171" s="128" t="s">
        <v>1176</v>
      </c>
      <c r="B171" s="128" t="s">
        <v>1844</v>
      </c>
      <c r="C171" s="128" t="s">
        <v>348</v>
      </c>
      <c r="D171" s="128" t="s">
        <v>1847</v>
      </c>
      <c r="E171" s="128" t="s">
        <v>1737</v>
      </c>
      <c r="F171" s="128" t="s">
        <v>1272</v>
      </c>
      <c r="G171" s="128" t="s">
        <v>1273</v>
      </c>
      <c r="H171" s="128" t="s">
        <v>3423</v>
      </c>
      <c r="I171" s="128" t="s">
        <v>1893</v>
      </c>
      <c r="J171" s="128" t="s">
        <v>4366</v>
      </c>
      <c r="K171" s="128" t="s">
        <v>7021</v>
      </c>
      <c r="L171" s="128" t="s">
        <v>4546</v>
      </c>
      <c r="M171" s="128" t="s">
        <v>6856</v>
      </c>
      <c r="N171" s="129" t="s">
        <v>7906</v>
      </c>
      <c r="O171" s="471" t="s">
        <v>8320</v>
      </c>
      <c r="P171" s="443">
        <v>0.30029296875</v>
      </c>
      <c r="Q171" s="470" t="str">
        <f>VLOOKUP($O171,'스토리지_LUN(TO-BE)'!$B$2:$G$347,4,FALSE)</f>
        <v>05:5e</v>
      </c>
      <c r="R171" s="103"/>
      <c r="S171" s="110"/>
      <c r="T171" s="103"/>
      <c r="U171" s="103"/>
      <c r="V171" s="110" t="str">
        <f>VLOOKUP($N171,OS_Disk!$A$2:$F$573,2,FALSE)</f>
        <v>pkciuapr1</v>
      </c>
      <c r="W171" s="110" t="str">
        <f>VLOOKUP($N171,OS_Disk!$A$2:$F$573,3,FALSE)</f>
        <v>hitachi_vsp0_105e</v>
      </c>
      <c r="X171" s="133"/>
      <c r="Y171" s="110" t="str">
        <f>VLOOKUP($N171,OS_Disk!$A$2:$F$573,4,FALSE)</f>
        <v>sdl</v>
      </c>
      <c r="Z171" s="196">
        <f>VLOOKUP($N171,OS_Disk!$A$2:$F$573,6,FALSE)</f>
        <v>10.00030517578125</v>
      </c>
      <c r="AA171" s="110" t="str">
        <f>VLOOKUP($O171,Veritas_LUN!$D$3:$J$487,2,FALSE)</f>
        <v>pkciuapr1/pkciuapr2</v>
      </c>
      <c r="AB171" s="110" t="str">
        <f>VLOOKUP($O171,Veritas_LUN!$D$3:$J$487,3,FALSE)</f>
        <v>vvr_vg_iucfs01</v>
      </c>
      <c r="AC171" s="110">
        <f>VLOOKUP($O171,Veritas_LUN!$D$3:$J$487,4,FALSE)</f>
        <v>1</v>
      </c>
      <c r="AD171" s="110">
        <f>VLOOKUP($O171,Veritas_LUN!$D$3:$J$487,5,FALSE)</f>
        <v>10</v>
      </c>
      <c r="AE171" s="110" t="str">
        <f>VLOOKUP($O171,Veritas_LUN!$D$3:$J$487,7,FALSE)</f>
        <v>VVR-vg_iucfs01</v>
      </c>
      <c r="AF171" s="110" t="str">
        <f>VLOOKUP($O171,Veritas_LUN!$D$3:$K$487,8,FALSE)</f>
        <v>10:5e</v>
      </c>
      <c r="AG171" s="194" t="s">
        <v>7542</v>
      </c>
      <c r="AH171" s="279" t="str">
        <f>VLOOKUP(AG171,'스토리지_LUN(AS-IS)'!$B$4:$G$541,4,FALSE)</f>
        <v>VVR-vg_iucfs01</v>
      </c>
      <c r="AI171" s="110">
        <f>VLOOKUP(AG171,'스토리지_LUN(AS-IS)'!$B$4:$G$541,6,FALSE)</f>
        <v>10</v>
      </c>
      <c r="AJ171" s="110" t="str">
        <f>VLOOKUP($AG171,'스토리지_LUN(TO-BE)'!$B$2:$G$347,4,FALSE)</f>
        <v>05:5e</v>
      </c>
      <c r="AK171" s="103"/>
      <c r="AL171" s="103"/>
      <c r="AM171" s="1" t="str">
        <f t="shared" si="4"/>
        <v>NB-DR-RDMP-0FB1-PKCIUAPR</v>
      </c>
      <c r="AN171" s="475" t="e">
        <f>VLOOKUP(SUBSTITUTE(Q171,":",""),'naa정보-입력'!B169:C514,2,FALSE)</f>
        <v>#N/A</v>
      </c>
      <c r="AO171" s="1" t="e">
        <f t="shared" si="5"/>
        <v>#N/A</v>
      </c>
      <c r="AP171" s="1" t="s">
        <v>10508</v>
      </c>
    </row>
    <row r="172" spans="1:42" s="1" customFormat="1">
      <c r="A172" s="128" t="s">
        <v>1176</v>
      </c>
      <c r="B172" s="128" t="s">
        <v>1844</v>
      </c>
      <c r="C172" s="128" t="s">
        <v>348</v>
      </c>
      <c r="D172" s="128" t="s">
        <v>1847</v>
      </c>
      <c r="E172" s="128" t="s">
        <v>1740</v>
      </c>
      <c r="F172" s="128" t="s">
        <v>1272</v>
      </c>
      <c r="G172" s="128" t="s">
        <v>1273</v>
      </c>
      <c r="H172" s="128" t="s">
        <v>3424</v>
      </c>
      <c r="I172" s="128" t="s">
        <v>1894</v>
      </c>
      <c r="J172" s="128" t="s">
        <v>4354</v>
      </c>
      <c r="K172" s="128" t="s">
        <v>7022</v>
      </c>
      <c r="L172" s="128" t="s">
        <v>4552</v>
      </c>
      <c r="M172" s="128" t="s">
        <v>6856</v>
      </c>
      <c r="N172" s="129" t="s">
        <v>7907</v>
      </c>
      <c r="O172" s="471" t="s">
        <v>8321</v>
      </c>
      <c r="P172" s="443">
        <v>11.0000610351563</v>
      </c>
      <c r="Q172" s="470" t="str">
        <f>VLOOKUP($O172,'스토리지_LUN(TO-BE)'!$B$2:$G$347,4,FALSE)</f>
        <v>05:5f</v>
      </c>
      <c r="R172" s="103"/>
      <c r="S172" s="110"/>
      <c r="T172" s="103"/>
      <c r="U172" s="103"/>
      <c r="V172" s="110" t="str">
        <f>VLOOKUP($N172,OS_Disk!$A$2:$F$573,2,FALSE)</f>
        <v>pkciuapr1</v>
      </c>
      <c r="W172" s="110" t="str">
        <f>VLOOKUP($N172,OS_Disk!$A$2:$F$573,3,FALSE)</f>
        <v>hitachi_vsp0_105f</v>
      </c>
      <c r="X172" s="133"/>
      <c r="Y172" s="110" t="str">
        <f>VLOOKUP($N172,OS_Disk!$A$2:$F$573,4,FALSE)</f>
        <v>sdm</v>
      </c>
      <c r="Z172" s="196">
        <f>VLOOKUP($N172,OS_Disk!$A$2:$F$573,6,FALSE)</f>
        <v>1.00067138671875</v>
      </c>
      <c r="AA172" s="110" t="str">
        <f>VLOOKUP($O172,Veritas_LUN!$D$3:$J$487,2,FALSE)</f>
        <v>pkciuapr1/pkciuapr2</v>
      </c>
      <c r="AB172" s="110" t="str">
        <f>VLOOKUP($O172,Veritas_LUN!$D$3:$J$487,3,FALSE)</f>
        <v>vvr_vg_iucfs02</v>
      </c>
      <c r="AC172" s="110">
        <f>VLOOKUP($O172,Veritas_LUN!$D$3:$J$487,4,FALSE)</f>
        <v>1</v>
      </c>
      <c r="AD172" s="110">
        <f>VLOOKUP($O172,Veritas_LUN!$D$3:$J$487,5,FALSE)</f>
        <v>1</v>
      </c>
      <c r="AE172" s="110" t="str">
        <f>VLOOKUP($O172,Veritas_LUN!$D$3:$J$487,7,FALSE)</f>
        <v>VVR-vg_iucfs02</v>
      </c>
      <c r="AF172" s="110" t="str">
        <f>VLOOKUP($O172,Veritas_LUN!$D$3:$K$487,8,FALSE)</f>
        <v>10:5f</v>
      </c>
      <c r="AG172" s="194" t="s">
        <v>7543</v>
      </c>
      <c r="AH172" s="279" t="str">
        <f>VLOOKUP(AG172,'스토리지_LUN(AS-IS)'!$B$4:$G$541,4,FALSE)</f>
        <v>VVR-vg_iucfs02</v>
      </c>
      <c r="AI172" s="110">
        <f>VLOOKUP(AG172,'스토리지_LUN(AS-IS)'!$B$4:$G$541,6,FALSE)</f>
        <v>1</v>
      </c>
      <c r="AJ172" s="110" t="str">
        <f>VLOOKUP($AG172,'스토리지_LUN(TO-BE)'!$B$2:$G$347,4,FALSE)</f>
        <v>05:5f</v>
      </c>
      <c r="AK172" s="103"/>
      <c r="AL172" s="103"/>
      <c r="AM172" s="1" t="str">
        <f t="shared" si="4"/>
        <v>NB-DR-RDMP-0FB1-PKCIUAPR</v>
      </c>
      <c r="AN172" s="475" t="e">
        <f>VLOOKUP(SUBSTITUTE(Q172,":",""),'naa정보-입력'!B170:C515,2,FALSE)</f>
        <v>#N/A</v>
      </c>
      <c r="AO172" s="1" t="e">
        <f t="shared" si="5"/>
        <v>#N/A</v>
      </c>
      <c r="AP172" s="1" t="s">
        <v>10509</v>
      </c>
    </row>
    <row r="173" spans="1:42" s="1" customFormat="1">
      <c r="A173" s="128" t="s">
        <v>1176</v>
      </c>
      <c r="B173" s="128" t="s">
        <v>1844</v>
      </c>
      <c r="C173" s="128" t="s">
        <v>348</v>
      </c>
      <c r="D173" s="128" t="s">
        <v>1847</v>
      </c>
      <c r="E173" s="128" t="s">
        <v>1743</v>
      </c>
      <c r="F173" s="128" t="s">
        <v>1272</v>
      </c>
      <c r="G173" s="128" t="s">
        <v>1273</v>
      </c>
      <c r="H173" s="128" t="s">
        <v>3425</v>
      </c>
      <c r="I173" s="128" t="s">
        <v>1895</v>
      </c>
      <c r="J173" s="128" t="s">
        <v>4343</v>
      </c>
      <c r="K173" s="128" t="s">
        <v>7023</v>
      </c>
      <c r="L173" s="128" t="s">
        <v>4551</v>
      </c>
      <c r="M173" s="128" t="s">
        <v>6856</v>
      </c>
      <c r="N173" s="129" t="s">
        <v>7908</v>
      </c>
      <c r="O173" s="471" t="s">
        <v>8322</v>
      </c>
      <c r="P173" s="443">
        <v>0.20050048828125</v>
      </c>
      <c r="Q173" s="470" t="str">
        <f>VLOOKUP($O173,'스토리지_LUN(TO-BE)'!$B$2:$G$347,4,FALSE)</f>
        <v>05:60</v>
      </c>
      <c r="R173" s="103"/>
      <c r="S173" s="110"/>
      <c r="T173" s="103"/>
      <c r="U173" s="103"/>
      <c r="V173" s="110" t="str">
        <f>VLOOKUP($N173,OS_Disk!$A$2:$F$573,2,FALSE)</f>
        <v>pkciuapr1</v>
      </c>
      <c r="W173" s="110" t="str">
        <f>VLOOKUP($N173,OS_Disk!$A$2:$F$573,3,FALSE)</f>
        <v>hitachi_vsp0_1060</v>
      </c>
      <c r="X173" s="133"/>
      <c r="Y173" s="110" t="str">
        <f>VLOOKUP($N173,OS_Disk!$A$2:$F$573,4,FALSE)</f>
        <v>sdn</v>
      </c>
      <c r="Z173" s="196">
        <f>VLOOKUP($N173,OS_Disk!$A$2:$F$573,6,FALSE)</f>
        <v>11.00006103515625</v>
      </c>
      <c r="AA173" s="110" t="str">
        <f>VLOOKUP($O173,Veritas_LUN!$D$3:$J$487,2,FALSE)</f>
        <v>pkciuapr1/pkciuapr2</v>
      </c>
      <c r="AB173" s="110" t="str">
        <f>VLOOKUP($O173,Veritas_LUN!$D$3:$J$487,3,FALSE)</f>
        <v>vvr_vg_iucfs03</v>
      </c>
      <c r="AC173" s="110">
        <f>VLOOKUP($O173,Veritas_LUN!$D$3:$J$487,4,FALSE)</f>
        <v>1</v>
      </c>
      <c r="AD173" s="110">
        <f>VLOOKUP($O173,Veritas_LUN!$D$3:$J$487,5,FALSE)</f>
        <v>11</v>
      </c>
      <c r="AE173" s="110" t="str">
        <f>VLOOKUP($O173,Veritas_LUN!$D$3:$J$487,7,FALSE)</f>
        <v>VVR-vg_iucfs03</v>
      </c>
      <c r="AF173" s="110" t="str">
        <f>VLOOKUP($O173,Veritas_LUN!$D$3:$K$487,8,FALSE)</f>
        <v>10:60</v>
      </c>
      <c r="AG173" s="194" t="s">
        <v>7544</v>
      </c>
      <c r="AH173" s="279" t="str">
        <f>VLOOKUP(AG173,'스토리지_LUN(AS-IS)'!$B$4:$G$541,4,FALSE)</f>
        <v>VVR-vg_iucfs03</v>
      </c>
      <c r="AI173" s="110">
        <f>VLOOKUP(AG173,'스토리지_LUN(AS-IS)'!$B$4:$G$541,6,FALSE)</f>
        <v>11</v>
      </c>
      <c r="AJ173" s="110" t="str">
        <f>VLOOKUP($AG173,'스토리지_LUN(TO-BE)'!$B$2:$G$347,4,FALSE)</f>
        <v>05:60</v>
      </c>
      <c r="AK173" s="103"/>
      <c r="AL173" s="103"/>
      <c r="AM173" s="1" t="str">
        <f t="shared" si="4"/>
        <v>NB-DR-RDMP-0FB1-PKCIUAPR</v>
      </c>
      <c r="AN173" s="475" t="e">
        <f>VLOOKUP(SUBSTITUTE(Q173,":",""),'naa정보-입력'!B171:C516,2,FALSE)</f>
        <v>#N/A</v>
      </c>
      <c r="AO173" s="1" t="e">
        <f t="shared" si="5"/>
        <v>#N/A</v>
      </c>
      <c r="AP173" s="1" t="s">
        <v>10510</v>
      </c>
    </row>
    <row r="174" spans="1:42" s="1" customFormat="1">
      <c r="A174" s="128" t="s">
        <v>1176</v>
      </c>
      <c r="B174" s="128" t="s">
        <v>1844</v>
      </c>
      <c r="C174" s="128" t="s">
        <v>348</v>
      </c>
      <c r="D174" s="128" t="s">
        <v>1847</v>
      </c>
      <c r="E174" s="128" t="s">
        <v>1752</v>
      </c>
      <c r="F174" s="128" t="s">
        <v>1272</v>
      </c>
      <c r="G174" s="128" t="s">
        <v>1273</v>
      </c>
      <c r="H174" s="128" t="s">
        <v>3426</v>
      </c>
      <c r="I174" s="128" t="s">
        <v>1896</v>
      </c>
      <c r="J174" s="128" t="s">
        <v>4267</v>
      </c>
      <c r="K174" s="128" t="s">
        <v>7024</v>
      </c>
      <c r="L174" s="128" t="s">
        <v>4510</v>
      </c>
      <c r="M174" s="128" t="s">
        <v>6856</v>
      </c>
      <c r="N174" s="129" t="s">
        <v>7909</v>
      </c>
      <c r="O174" s="471" t="s">
        <v>8323</v>
      </c>
      <c r="P174" s="443">
        <v>0.20050048828125</v>
      </c>
      <c r="Q174" s="470" t="str">
        <f>VLOOKUP($O174,'스토리지_LUN(TO-BE)'!$B$2:$G$347,4,FALSE)</f>
        <v>0f:33</v>
      </c>
      <c r="R174" s="103"/>
      <c r="S174" s="110"/>
      <c r="T174" s="103"/>
      <c r="U174" s="103"/>
      <c r="V174" s="110" t="str">
        <f>VLOOKUP($N174,OS_Disk!$A$2:$F$573,2,FALSE)</f>
        <v>pkciuapr1</v>
      </c>
      <c r="W174" s="110" t="str">
        <f>VLOOKUP($N174,OS_Disk!$A$2:$F$573,3,FALSE)</f>
        <v>hitachi_vsp0_0f33</v>
      </c>
      <c r="X174" s="133"/>
      <c r="Y174" s="110" t="str">
        <f>VLOOKUP($N174,OS_Disk!$A$2:$F$573,4,FALSE)</f>
        <v>sde</v>
      </c>
      <c r="Z174" s="196">
        <f>VLOOKUP($N174,OS_Disk!$A$2:$F$573,6,FALSE)</f>
        <v>0.20050048828125</v>
      </c>
      <c r="AA174" s="110" t="str">
        <f>VLOOKUP($O174,Veritas_LUN!$D$3:$J$487,2,FALSE)</f>
        <v>pkciuapr1/pkciuapr2</v>
      </c>
      <c r="AB174" s="110" t="str">
        <f>VLOOKUP($O174,Veritas_LUN!$D$3:$J$487,3,FALSE)</f>
        <v>Lock Device</v>
      </c>
      <c r="AC174" s="110">
        <f>VLOOKUP($O174,Veritas_LUN!$D$3:$J$487,4,FALSE)</f>
        <v>1</v>
      </c>
      <c r="AD174" s="110">
        <f>VLOOKUP($O174,Veritas_LUN!$D$3:$J$487,5,FALSE)</f>
        <v>0.2</v>
      </c>
      <c r="AE174" s="110" t="str">
        <f>VLOOKUP($O174,Veritas_LUN!$D$3:$J$487,7,FALSE)</f>
        <v>Lock Device</v>
      </c>
      <c r="AF174" s="110" t="str">
        <f>VLOOKUP($O174,Veritas_LUN!$D$3:$K$487,8,FALSE)</f>
        <v>0f:33</v>
      </c>
      <c r="AG174" s="194" t="s">
        <v>7545</v>
      </c>
      <c r="AH174" s="279" t="str">
        <f>VLOOKUP(AG174,'스토리지_LUN(AS-IS)'!$B$4:$G$541,4,FALSE)</f>
        <v>Lock Device</v>
      </c>
      <c r="AI174" s="110">
        <f>VLOOKUP(AG174,'스토리지_LUN(AS-IS)'!$B$4:$G$541,6,FALSE)</f>
        <v>0.2</v>
      </c>
      <c r="AJ174" s="110" t="str">
        <f>VLOOKUP($AG174,'스토리지_LUN(TO-BE)'!$B$2:$G$347,4,FALSE)</f>
        <v>0f:33</v>
      </c>
      <c r="AK174" s="103"/>
      <c r="AL174" s="103"/>
      <c r="AM174" s="1" t="str">
        <f t="shared" si="4"/>
        <v>NB-DR-RDMP-0FB1-PKCIUAPR</v>
      </c>
      <c r="AN174" s="475" t="e">
        <f>VLOOKUP(SUBSTITUTE(Q174,":",""),'naa정보-입력'!B172:C517,2,FALSE)</f>
        <v>#N/A</v>
      </c>
      <c r="AO174" s="1" t="e">
        <f t="shared" si="5"/>
        <v>#N/A</v>
      </c>
      <c r="AP174" s="1" t="s">
        <v>10511</v>
      </c>
    </row>
    <row r="175" spans="1:42" s="1" customFormat="1">
      <c r="A175" s="128" t="s">
        <v>1176</v>
      </c>
      <c r="B175" s="128" t="s">
        <v>1844</v>
      </c>
      <c r="C175" s="128" t="s">
        <v>348</v>
      </c>
      <c r="D175" s="128" t="s">
        <v>1847</v>
      </c>
      <c r="E175" s="128" t="s">
        <v>1755</v>
      </c>
      <c r="F175" s="128" t="s">
        <v>1272</v>
      </c>
      <c r="G175" s="128" t="s">
        <v>1273</v>
      </c>
      <c r="H175" s="128" t="s">
        <v>3427</v>
      </c>
      <c r="I175" s="128" t="s">
        <v>1897</v>
      </c>
      <c r="J175" s="128" t="s">
        <v>4271</v>
      </c>
      <c r="K175" s="128" t="s">
        <v>7025</v>
      </c>
      <c r="L175" s="128" t="s">
        <v>4509</v>
      </c>
      <c r="M175" s="128" t="s">
        <v>6856</v>
      </c>
      <c r="N175" s="129" t="s">
        <v>7910</v>
      </c>
      <c r="O175" s="471" t="s">
        <v>8324</v>
      </c>
      <c r="P175" s="443">
        <v>0.20050048828125</v>
      </c>
      <c r="Q175" s="470" t="str">
        <f>VLOOKUP($O175,'스토리지_LUN(TO-BE)'!$B$2:$G$347,4,FALSE)</f>
        <v>0f:34</v>
      </c>
      <c r="R175" s="103"/>
      <c r="S175" s="110"/>
      <c r="T175" s="103"/>
      <c r="U175" s="103"/>
      <c r="V175" s="110" t="str">
        <f>VLOOKUP($N175,OS_Disk!$A$2:$F$573,2,FALSE)</f>
        <v>pkciuapr1</v>
      </c>
      <c r="W175" s="110" t="str">
        <f>VLOOKUP($N175,OS_Disk!$A$2:$F$573,3,FALSE)</f>
        <v>hitachi_vsp0_0f34</v>
      </c>
      <c r="X175" s="133"/>
      <c r="Y175" s="110" t="str">
        <f>VLOOKUP($N175,OS_Disk!$A$2:$F$573,4,FALSE)</f>
        <v>sdf</v>
      </c>
      <c r="Z175" s="196">
        <f>VLOOKUP($N175,OS_Disk!$A$2:$F$573,6,FALSE)</f>
        <v>0.20050048828125</v>
      </c>
      <c r="AA175" s="110" t="str">
        <f>VLOOKUP($O175,Veritas_LUN!$D$3:$J$487,2,FALSE)</f>
        <v>pkciuapr1/pkciuapr2</v>
      </c>
      <c r="AB175" s="110" t="str">
        <f>VLOOKUP($O175,Veritas_LUN!$D$3:$J$487,3,FALSE)</f>
        <v>Lock Device</v>
      </c>
      <c r="AC175" s="110">
        <f>VLOOKUP($O175,Veritas_LUN!$D$3:$J$487,4,FALSE)</f>
        <v>1</v>
      </c>
      <c r="AD175" s="110">
        <f>VLOOKUP($O175,Veritas_LUN!$D$3:$J$487,5,FALSE)</f>
        <v>0.2</v>
      </c>
      <c r="AE175" s="110" t="str">
        <f>VLOOKUP($O175,Veritas_LUN!$D$3:$J$487,7,FALSE)</f>
        <v>Lock Device</v>
      </c>
      <c r="AF175" s="110" t="str">
        <f>VLOOKUP($O175,Veritas_LUN!$D$3:$K$487,8,FALSE)</f>
        <v>0f:34</v>
      </c>
      <c r="AG175" s="194" t="s">
        <v>7546</v>
      </c>
      <c r="AH175" s="279" t="str">
        <f>VLOOKUP(AG175,'스토리지_LUN(AS-IS)'!$B$4:$G$541,4,FALSE)</f>
        <v>Lock Device</v>
      </c>
      <c r="AI175" s="110">
        <f>VLOOKUP(AG175,'스토리지_LUN(AS-IS)'!$B$4:$G$541,6,FALSE)</f>
        <v>0.2</v>
      </c>
      <c r="AJ175" s="110" t="str">
        <f>VLOOKUP($AG175,'스토리지_LUN(TO-BE)'!$B$2:$G$347,4,FALSE)</f>
        <v>0f:34</v>
      </c>
      <c r="AK175" s="103"/>
      <c r="AL175" s="103"/>
      <c r="AM175" s="1" t="str">
        <f t="shared" si="4"/>
        <v>NB-DR-RDMP-0FB1-PKCIUAPR</v>
      </c>
      <c r="AN175" s="475" t="e">
        <f>VLOOKUP(SUBSTITUTE(Q175,":",""),'naa정보-입력'!B173:C518,2,FALSE)</f>
        <v>#N/A</v>
      </c>
      <c r="AO175" s="1" t="e">
        <f t="shared" si="5"/>
        <v>#N/A</v>
      </c>
      <c r="AP175" s="1" t="s">
        <v>10512</v>
      </c>
    </row>
    <row r="176" spans="1:42" s="1" customFormat="1">
      <c r="A176" s="128" t="s">
        <v>1176</v>
      </c>
      <c r="B176" s="128" t="s">
        <v>1844</v>
      </c>
      <c r="C176" s="128" t="s">
        <v>348</v>
      </c>
      <c r="D176" s="128" t="s">
        <v>1847</v>
      </c>
      <c r="E176" s="128" t="s">
        <v>1758</v>
      </c>
      <c r="F176" s="128" t="s">
        <v>1272</v>
      </c>
      <c r="G176" s="128" t="s">
        <v>1273</v>
      </c>
      <c r="H176" s="128" t="s">
        <v>3428</v>
      </c>
      <c r="I176" s="128" t="s">
        <v>1898</v>
      </c>
      <c r="J176" s="128" t="s">
        <v>4242</v>
      </c>
      <c r="K176" s="128" t="s">
        <v>7026</v>
      </c>
      <c r="L176" s="128" t="s">
        <v>4423</v>
      </c>
      <c r="M176" s="128" t="s">
        <v>6856</v>
      </c>
      <c r="N176" s="129" t="s">
        <v>7911</v>
      </c>
      <c r="O176" s="471" t="s">
        <v>8325</v>
      </c>
      <c r="P176" s="443">
        <v>40</v>
      </c>
      <c r="Q176" s="470" t="str">
        <f>VLOOKUP($O176,'스토리지_LUN(TO-BE)'!$B$2:$G$347,4,FALSE)</f>
        <v>0f:35</v>
      </c>
      <c r="R176" s="103"/>
      <c r="S176" s="110"/>
      <c r="T176" s="103"/>
      <c r="U176" s="103"/>
      <c r="V176" s="110" t="str">
        <f>VLOOKUP($N176,OS_Disk!$A$2:$F$573,2,FALSE)</f>
        <v>pkciuapr1</v>
      </c>
      <c r="W176" s="110" t="str">
        <f>VLOOKUP($N176,OS_Disk!$A$2:$F$573,3,FALSE)</f>
        <v>hitachi_vsp0_0f35</v>
      </c>
      <c r="X176" s="133"/>
      <c r="Y176" s="110" t="str">
        <f>VLOOKUP($N176,OS_Disk!$A$2:$F$573,4,FALSE)</f>
        <v>sdg</v>
      </c>
      <c r="Z176" s="196">
        <f>VLOOKUP($N176,OS_Disk!$A$2:$F$573,6,FALSE)</f>
        <v>0.20050048828125</v>
      </c>
      <c r="AA176" s="110" t="str">
        <f>VLOOKUP($O176,Veritas_LUN!$D$3:$J$487,2,FALSE)</f>
        <v>pkciuapr1/pkciuapr2</v>
      </c>
      <c r="AB176" s="110" t="str">
        <f>VLOOKUP($O176,Veritas_LUN!$D$3:$J$487,3,FALSE)</f>
        <v>Lock Device</v>
      </c>
      <c r="AC176" s="110">
        <f>VLOOKUP($O176,Veritas_LUN!$D$3:$J$487,4,FALSE)</f>
        <v>1</v>
      </c>
      <c r="AD176" s="110">
        <f>VLOOKUP($O176,Veritas_LUN!$D$3:$J$487,5,FALSE)</f>
        <v>0.2</v>
      </c>
      <c r="AE176" s="110" t="str">
        <f>VLOOKUP($O176,Veritas_LUN!$D$3:$J$487,7,FALSE)</f>
        <v>Lock Device</v>
      </c>
      <c r="AF176" s="110" t="str">
        <f>VLOOKUP($O176,Veritas_LUN!$D$3:$K$487,8,FALSE)</f>
        <v>0f:35</v>
      </c>
      <c r="AG176" s="194" t="s">
        <v>7547</v>
      </c>
      <c r="AH176" s="279" t="str">
        <f>VLOOKUP(AG176,'스토리지_LUN(AS-IS)'!$B$4:$G$541,4,FALSE)</f>
        <v>Lock Device</v>
      </c>
      <c r="AI176" s="110">
        <f>VLOOKUP(AG176,'스토리지_LUN(AS-IS)'!$B$4:$G$541,6,FALSE)</f>
        <v>0.2</v>
      </c>
      <c r="AJ176" s="110" t="str">
        <f>VLOOKUP($AG176,'스토리지_LUN(TO-BE)'!$B$2:$G$347,4,FALSE)</f>
        <v>0f:35</v>
      </c>
      <c r="AK176" s="103"/>
      <c r="AL176" s="103"/>
      <c r="AM176" s="1" t="str">
        <f t="shared" si="4"/>
        <v>NB-DR-RDMP-0FB1-PKCIUAPR</v>
      </c>
      <c r="AN176" s="475" t="e">
        <f>VLOOKUP(SUBSTITUTE(Q176,":",""),'naa정보-입력'!B174:C519,2,FALSE)</f>
        <v>#N/A</v>
      </c>
      <c r="AO176" s="1" t="e">
        <f t="shared" si="5"/>
        <v>#N/A</v>
      </c>
      <c r="AP176" s="1" t="s">
        <v>10513</v>
      </c>
    </row>
    <row r="177" spans="1:42" s="1" customFormat="1">
      <c r="A177" s="128" t="s">
        <v>1177</v>
      </c>
      <c r="B177" s="128" t="s">
        <v>1844</v>
      </c>
      <c r="C177" s="128" t="s">
        <v>351</v>
      </c>
      <c r="D177" s="128" t="s">
        <v>1847</v>
      </c>
      <c r="E177" s="128" t="s">
        <v>1688</v>
      </c>
      <c r="F177" s="128" t="s">
        <v>1296</v>
      </c>
      <c r="G177" s="128" t="s">
        <v>1297</v>
      </c>
      <c r="H177" s="128" t="s">
        <v>3434</v>
      </c>
      <c r="I177" s="128" t="s">
        <v>1903</v>
      </c>
      <c r="J177" s="128" t="s">
        <v>4302</v>
      </c>
      <c r="K177" s="128" t="s">
        <v>7027</v>
      </c>
      <c r="L177" s="128" t="s">
        <v>4500</v>
      </c>
      <c r="M177" s="128" t="s">
        <v>6856</v>
      </c>
      <c r="N177" s="129" t="s">
        <v>7912</v>
      </c>
      <c r="O177" s="471" t="s">
        <v>8326</v>
      </c>
      <c r="P177" s="443">
        <v>7.0001220703125</v>
      </c>
      <c r="Q177" s="470" t="str">
        <f>VLOOKUP($O177,'스토리지_LUN(TO-BE)'!$B$2:$G$347,4,FALSE)</f>
        <v>00:6c</v>
      </c>
      <c r="R177" s="103"/>
      <c r="S177" s="110"/>
      <c r="T177" s="103"/>
      <c r="U177" s="103"/>
      <c r="V177" s="110" t="str">
        <f>VLOOKUP($N177,OS_Disk!$A$2:$F$573,2,FALSE)</f>
        <v>pkcrddbr2</v>
      </c>
      <c r="W177" s="110" t="str">
        <f>VLOOKUP($N177,OS_Disk!$A$2:$F$573,3,FALSE)</f>
        <v>hitachi_vsp0_006c</v>
      </c>
      <c r="X177" s="133"/>
      <c r="Y177" s="110" t="str">
        <f>VLOOKUP($N177,OS_Disk!$A$2:$F$573,4,FALSE)</f>
        <v>sdc</v>
      </c>
      <c r="Z177" s="196">
        <f>VLOOKUP($N177,OS_Disk!$A$2:$F$573,6,FALSE)</f>
        <v>70.00030517578125</v>
      </c>
      <c r="AA177" s="110" t="str">
        <f>VLOOKUP($O177,Veritas_LUN!$D$3:$J$487,2,FALSE)</f>
        <v>pkcrddbr2</v>
      </c>
      <c r="AB177" s="110" t="str">
        <f>VLOOKUP($O177,Veritas_LUN!$D$3:$J$487,3,FALSE)</f>
        <v>vg_rd2fs01</v>
      </c>
      <c r="AC177" s="110">
        <f>VLOOKUP($O177,Veritas_LUN!$D$3:$J$487,4,FALSE)</f>
        <v>1</v>
      </c>
      <c r="AD177" s="110">
        <f>VLOOKUP($O177,Veritas_LUN!$D$3:$J$487,5,FALSE)</f>
        <v>70</v>
      </c>
      <c r="AE177" s="110" t="str">
        <f>VLOOKUP($O177,Veritas_LUN!$D$3:$J$487,7,FALSE)</f>
        <v>vg_rd2fs01</v>
      </c>
      <c r="AF177" s="110" t="str">
        <f>VLOOKUP($O177,Veritas_LUN!$D$3:$K$487,8,FALSE)</f>
        <v>00:6c</v>
      </c>
      <c r="AG177" s="194" t="s">
        <v>7548</v>
      </c>
      <c r="AH177" s="279" t="str">
        <f>VLOOKUP(AG177,'스토리지_LUN(AS-IS)'!$B$4:$G$541,4,FALSE)</f>
        <v>vg_rd2fs01</v>
      </c>
      <c r="AI177" s="110">
        <f>VLOOKUP(AG177,'스토리지_LUN(AS-IS)'!$B$4:$G$541,6,FALSE)</f>
        <v>70</v>
      </c>
      <c r="AJ177" s="110" t="str">
        <f>VLOOKUP($AG177,'스토리지_LUN(TO-BE)'!$B$2:$G$347,4,FALSE)</f>
        <v>00:6c</v>
      </c>
      <c r="AK177" s="103"/>
      <c r="AL177" s="103"/>
      <c r="AM177" s="1" t="str">
        <f t="shared" si="4"/>
        <v>NB-DR-RDMP-0FB4-PKCRDDBR</v>
      </c>
      <c r="AN177" s="475" t="e">
        <f>VLOOKUP(SUBSTITUTE(Q177,":",""),'naa정보-입력'!B175:C520,2,FALSE)</f>
        <v>#N/A</v>
      </c>
      <c r="AO177" s="1" t="e">
        <f t="shared" si="5"/>
        <v>#N/A</v>
      </c>
      <c r="AP177" s="1" t="s">
        <v>10514</v>
      </c>
    </row>
    <row r="178" spans="1:42" s="1" customFormat="1">
      <c r="A178" s="128" t="s">
        <v>1177</v>
      </c>
      <c r="B178" s="128" t="s">
        <v>1844</v>
      </c>
      <c r="C178" s="128" t="s">
        <v>351</v>
      </c>
      <c r="D178" s="128" t="s">
        <v>1847</v>
      </c>
      <c r="E178" s="128" t="s">
        <v>1704</v>
      </c>
      <c r="F178" s="128" t="s">
        <v>1296</v>
      </c>
      <c r="G178" s="128" t="s">
        <v>1297</v>
      </c>
      <c r="H178" s="128" t="s">
        <v>3435</v>
      </c>
      <c r="I178" s="128" t="s">
        <v>1904</v>
      </c>
      <c r="J178" s="128" t="s">
        <v>4359</v>
      </c>
      <c r="K178" s="128" t="s">
        <v>7028</v>
      </c>
      <c r="L178" s="128" t="s">
        <v>4502</v>
      </c>
      <c r="M178" s="128" t="s">
        <v>6856</v>
      </c>
      <c r="N178" s="129" t="s">
        <v>7913</v>
      </c>
      <c r="O178" s="471" t="s">
        <v>8327</v>
      </c>
      <c r="P178" s="443">
        <v>50</v>
      </c>
      <c r="Q178" s="470" t="str">
        <f>VLOOKUP($O178,'스토리지_LUN(TO-BE)'!$B$2:$G$347,4,FALSE)</f>
        <v>05:6c</v>
      </c>
      <c r="R178" s="103"/>
      <c r="S178" s="110"/>
      <c r="T178" s="103"/>
      <c r="U178" s="103"/>
      <c r="V178" s="110" t="str">
        <f>VLOOKUP($N178,OS_Disk!$A$2:$F$573,2,FALSE)</f>
        <v>pkcrddbr2</v>
      </c>
      <c r="W178" s="110" t="str">
        <f>VLOOKUP($N178,OS_Disk!$A$2:$F$573,3,FALSE)</f>
        <v>hitachi_vsp0_106c</v>
      </c>
      <c r="X178" s="133"/>
      <c r="Y178" s="110" t="str">
        <f>VLOOKUP($N178,OS_Disk!$A$2:$F$573,4,FALSE)</f>
        <v>sdd</v>
      </c>
      <c r="Z178" s="196">
        <f>VLOOKUP($N178,OS_Disk!$A$2:$F$573,6,FALSE)</f>
        <v>7.0001220703125</v>
      </c>
      <c r="AA178" s="110" t="str">
        <f>VLOOKUP($O178,Veritas_LUN!$D$3:$J$487,2,FALSE)</f>
        <v>pkcrddbr2</v>
      </c>
      <c r="AB178" s="110" t="str">
        <f>VLOOKUP($O178,Veritas_LUN!$D$3:$J$487,3,FALSE)</f>
        <v>vvr_vg_rd2fs01</v>
      </c>
      <c r="AC178" s="110">
        <f>VLOOKUP($O178,Veritas_LUN!$D$3:$J$487,4,FALSE)</f>
        <v>1</v>
      </c>
      <c r="AD178" s="110">
        <f>VLOOKUP($O178,Veritas_LUN!$D$3:$J$487,5,FALSE)</f>
        <v>7</v>
      </c>
      <c r="AE178" s="110" t="str">
        <f>VLOOKUP($O178,Veritas_LUN!$D$3:$J$487,7,FALSE)</f>
        <v>VVR-vg_rd2fs01</v>
      </c>
      <c r="AF178" s="110" t="str">
        <f>VLOOKUP($O178,Veritas_LUN!$D$3:$K$487,8,FALSE)</f>
        <v>10:6c</v>
      </c>
      <c r="AG178" s="194" t="s">
        <v>7549</v>
      </c>
      <c r="AH178" s="279" t="str">
        <f>VLOOKUP(AG178,'스토리지_LUN(AS-IS)'!$B$4:$G$541,4,FALSE)</f>
        <v>VVR-vg_rd2fs01</v>
      </c>
      <c r="AI178" s="110">
        <f>VLOOKUP(AG178,'스토리지_LUN(AS-IS)'!$B$4:$G$541,6,FALSE)</f>
        <v>7</v>
      </c>
      <c r="AJ178" s="110" t="str">
        <f>VLOOKUP($AG178,'스토리지_LUN(TO-BE)'!$B$2:$G$347,4,FALSE)</f>
        <v>05:6c</v>
      </c>
      <c r="AK178" s="103"/>
      <c r="AL178" s="103"/>
      <c r="AM178" s="1" t="str">
        <f t="shared" si="4"/>
        <v>NB-DR-RDMP-0FB4-PKCRDDBR</v>
      </c>
      <c r="AN178" s="475" t="e">
        <f>VLOOKUP(SUBSTITUTE(Q178,":",""),'naa정보-입력'!B176:C521,2,FALSE)</f>
        <v>#N/A</v>
      </c>
      <c r="AO178" s="1" t="e">
        <f t="shared" si="5"/>
        <v>#N/A</v>
      </c>
      <c r="AP178" s="1" t="s">
        <v>10515</v>
      </c>
    </row>
    <row r="179" spans="1:42" s="1" customFormat="1">
      <c r="A179" s="128" t="s">
        <v>1177</v>
      </c>
      <c r="B179" s="128" t="s">
        <v>1844</v>
      </c>
      <c r="C179" s="128" t="s">
        <v>351</v>
      </c>
      <c r="D179" s="128" t="s">
        <v>1847</v>
      </c>
      <c r="E179" s="128" t="s">
        <v>1693</v>
      </c>
      <c r="F179" s="128" t="s">
        <v>1296</v>
      </c>
      <c r="G179" s="128" t="s">
        <v>1297</v>
      </c>
      <c r="H179" s="128" t="s">
        <v>3436</v>
      </c>
      <c r="I179" s="128" t="s">
        <v>1905</v>
      </c>
      <c r="J179" s="128" t="s">
        <v>4303</v>
      </c>
      <c r="K179" s="128" t="s">
        <v>7029</v>
      </c>
      <c r="L179" s="128" t="s">
        <v>4498</v>
      </c>
      <c r="M179" s="128" t="s">
        <v>6856</v>
      </c>
      <c r="N179" s="129" t="s">
        <v>7914</v>
      </c>
      <c r="O179" s="471" t="s">
        <v>8328</v>
      </c>
      <c r="P179" s="443">
        <v>20.0006103515625</v>
      </c>
      <c r="Q179" s="470" t="str">
        <f>VLOOKUP($O179,'스토리지_LUN(TO-BE)'!$B$2:$G$347,4,FALSE)</f>
        <v>00:6d</v>
      </c>
      <c r="R179" s="103"/>
      <c r="S179" s="110"/>
      <c r="T179" s="103"/>
      <c r="U179" s="103"/>
      <c r="V179" s="110" t="str">
        <f>VLOOKUP($N179,OS_Disk!$A$2:$F$573,2,FALSE)</f>
        <v>pkcrddbr1</v>
      </c>
      <c r="W179" s="110" t="str">
        <f>VLOOKUP($N179,OS_Disk!$A$2:$F$573,3,FALSE)</f>
        <v>hitachi_vsp0_006d</v>
      </c>
      <c r="X179" s="133"/>
      <c r="Y179" s="110" t="str">
        <f>VLOOKUP($N179,OS_Disk!$A$2:$F$573,4,FALSE)</f>
        <v>sdi</v>
      </c>
      <c r="Z179" s="196">
        <f>VLOOKUP($N179,OS_Disk!$A$2:$F$573,6,FALSE)</f>
        <v>250.00030517578125</v>
      </c>
      <c r="AA179" s="110" t="str">
        <f>VLOOKUP($O179,Veritas_LUN!$D$3:$J$487,2,FALSE)</f>
        <v>pkcrddbr1/pkcrddbr2</v>
      </c>
      <c r="AB179" s="110" t="str">
        <f>VLOOKUP($O179,Veritas_LUN!$D$3:$J$487,3,FALSE)</f>
        <v>vg_rdcfs01</v>
      </c>
      <c r="AC179" s="110">
        <f>VLOOKUP($O179,Veritas_LUN!$D$3:$J$487,4,FALSE)</f>
        <v>1</v>
      </c>
      <c r="AD179" s="110">
        <f>VLOOKUP($O179,Veritas_LUN!$D$3:$J$487,5,FALSE)</f>
        <v>250</v>
      </c>
      <c r="AE179" s="110" t="str">
        <f>VLOOKUP($O179,Veritas_LUN!$D$3:$J$487,7,FALSE)</f>
        <v>vg_rdcfs01</v>
      </c>
      <c r="AF179" s="110" t="str">
        <f>VLOOKUP($O179,Veritas_LUN!$D$3:$K$487,8,FALSE)</f>
        <v>00:6d</v>
      </c>
      <c r="AG179" s="194" t="s">
        <v>7550</v>
      </c>
      <c r="AH179" s="279" t="str">
        <f>VLOOKUP(AG179,'스토리지_LUN(AS-IS)'!$B$4:$G$541,4,FALSE)</f>
        <v>vg_rdcfs01</v>
      </c>
      <c r="AI179" s="110">
        <f>VLOOKUP(AG179,'스토리지_LUN(AS-IS)'!$B$4:$G$541,6,FALSE)</f>
        <v>250</v>
      </c>
      <c r="AJ179" s="110" t="str">
        <f>VLOOKUP($AG179,'스토리지_LUN(TO-BE)'!$B$2:$G$347,4,FALSE)</f>
        <v>00:6d</v>
      </c>
      <c r="AK179" s="103"/>
      <c r="AL179" s="103"/>
      <c r="AM179" s="1" t="str">
        <f t="shared" si="4"/>
        <v>NB-DR-RDMP-0FB4-PKCRDDBR</v>
      </c>
      <c r="AN179" s="475" t="e">
        <f>VLOOKUP(SUBSTITUTE(Q179,":",""),'naa정보-입력'!B177:C522,2,FALSE)</f>
        <v>#N/A</v>
      </c>
      <c r="AO179" s="1" t="e">
        <f t="shared" si="5"/>
        <v>#N/A</v>
      </c>
      <c r="AP179" s="1" t="s">
        <v>10516</v>
      </c>
    </row>
    <row r="180" spans="1:42" s="1" customFormat="1">
      <c r="A180" s="128" t="s">
        <v>1177</v>
      </c>
      <c r="B180" s="128" t="s">
        <v>1844</v>
      </c>
      <c r="C180" s="128" t="s">
        <v>351</v>
      </c>
      <c r="D180" s="128" t="s">
        <v>1847</v>
      </c>
      <c r="E180" s="128" t="s">
        <v>1697</v>
      </c>
      <c r="F180" s="128" t="s">
        <v>1296</v>
      </c>
      <c r="G180" s="128" t="s">
        <v>1297</v>
      </c>
      <c r="H180" s="128" t="s">
        <v>3437</v>
      </c>
      <c r="I180" s="128" t="s">
        <v>1906</v>
      </c>
      <c r="J180" s="128" t="s">
        <v>4385</v>
      </c>
      <c r="K180" s="128" t="s">
        <v>7030</v>
      </c>
      <c r="L180" s="128" t="s">
        <v>4476</v>
      </c>
      <c r="M180" s="128" t="s">
        <v>6856</v>
      </c>
      <c r="N180" s="129" t="s">
        <v>7915</v>
      </c>
      <c r="O180" s="471" t="s">
        <v>8329</v>
      </c>
      <c r="P180" s="443">
        <v>35.0006103515625</v>
      </c>
      <c r="Q180" s="470" t="str">
        <f>VLOOKUP($O180,'스토리지_LUN(TO-BE)'!$B$2:$G$347,4,FALSE)</f>
        <v>01:06</v>
      </c>
      <c r="R180" s="103"/>
      <c r="S180" s="110"/>
      <c r="T180" s="103"/>
      <c r="U180" s="103"/>
      <c r="V180" s="110" t="str">
        <f>VLOOKUP($N180,OS_Disk!$A$2:$F$573,2,FALSE)</f>
        <v>pkcrddbr1</v>
      </c>
      <c r="W180" s="110" t="str">
        <f>VLOOKUP($N180,OS_Disk!$A$2:$F$573,3,FALSE)</f>
        <v>hitachi_vsp0_0106</v>
      </c>
      <c r="X180" s="133"/>
      <c r="Y180" s="110" t="str">
        <f>VLOOKUP($N180,OS_Disk!$A$2:$F$573,4,FALSE)</f>
        <v>sdj</v>
      </c>
      <c r="Z180" s="196">
        <f>VLOOKUP($N180,OS_Disk!$A$2:$F$573,6,FALSE)</f>
        <v>20.0006103515625</v>
      </c>
      <c r="AA180" s="110" t="str">
        <f>VLOOKUP($O180,Veritas_LUN!$D$3:$J$487,2,FALSE)</f>
        <v>pkcrddbr1/pkcrddbr2</v>
      </c>
      <c r="AB180" s="110" t="str">
        <f>VLOOKUP($O180,Veritas_LUN!$D$3:$J$487,3,FALSE)</f>
        <v>vg_rdsys01_01</v>
      </c>
      <c r="AC180" s="110">
        <f>VLOOKUP($O180,Veritas_LUN!$D$3:$J$487,4,FALSE)</f>
        <v>1</v>
      </c>
      <c r="AD180" s="110">
        <f>VLOOKUP($O180,Veritas_LUN!$D$3:$J$487,5,FALSE)</f>
        <v>20</v>
      </c>
      <c r="AE180" s="110" t="str">
        <f>VLOOKUP($O180,Veritas_LUN!$D$3:$J$487,7,FALSE)</f>
        <v>vg_tssys_new</v>
      </c>
      <c r="AF180" s="110" t="str">
        <f>VLOOKUP($O180,Veritas_LUN!$D$3:$K$487,8,FALSE)</f>
        <v>01:06</v>
      </c>
      <c r="AG180" s="194" t="s">
        <v>7551</v>
      </c>
      <c r="AH180" s="279" t="str">
        <f>VLOOKUP(AG180,'스토리지_LUN(AS-IS)'!$B$4:$G$541,4,FALSE)</f>
        <v>vg_tssys_new</v>
      </c>
      <c r="AI180" s="110">
        <f>VLOOKUP(AG180,'스토리지_LUN(AS-IS)'!$B$4:$G$541,6,FALSE)</f>
        <v>20</v>
      </c>
      <c r="AJ180" s="110" t="str">
        <f>VLOOKUP($AG180,'스토리지_LUN(TO-BE)'!$B$2:$G$347,4,FALSE)</f>
        <v>01:06</v>
      </c>
      <c r="AK180" s="103"/>
      <c r="AL180" s="103"/>
      <c r="AM180" s="1" t="str">
        <f t="shared" si="4"/>
        <v>NB-DR-RDMP-0FB4-PKCRDDBR</v>
      </c>
      <c r="AN180" s="475" t="e">
        <f>VLOOKUP(SUBSTITUTE(Q180,":",""),'naa정보-입력'!B178:C523,2,FALSE)</f>
        <v>#N/A</v>
      </c>
      <c r="AO180" s="1" t="e">
        <f t="shared" si="5"/>
        <v>#N/A</v>
      </c>
      <c r="AP180" s="1" t="s">
        <v>10517</v>
      </c>
    </row>
    <row r="181" spans="1:42" s="1" customFormat="1">
      <c r="A181" s="128" t="s">
        <v>1177</v>
      </c>
      <c r="B181" s="128" t="s">
        <v>1844</v>
      </c>
      <c r="C181" s="128" t="s">
        <v>351</v>
      </c>
      <c r="D181" s="128" t="s">
        <v>1847</v>
      </c>
      <c r="E181" s="128" t="s">
        <v>1699</v>
      </c>
      <c r="F181" s="128" t="s">
        <v>1296</v>
      </c>
      <c r="G181" s="128" t="s">
        <v>1297</v>
      </c>
      <c r="H181" s="128" t="s">
        <v>3438</v>
      </c>
      <c r="I181" s="128" t="s">
        <v>1907</v>
      </c>
      <c r="J181" s="128" t="s">
        <v>4312</v>
      </c>
      <c r="K181" s="128" t="s">
        <v>7031</v>
      </c>
      <c r="L181" s="128" t="s">
        <v>4496</v>
      </c>
      <c r="M181" s="128" t="s">
        <v>6856</v>
      </c>
      <c r="N181" s="129" t="s">
        <v>7916</v>
      </c>
      <c r="O181" s="471" t="s">
        <v>8330</v>
      </c>
      <c r="P181" s="443">
        <v>310.00030517578102</v>
      </c>
      <c r="Q181" s="470" t="str">
        <f>VLOOKUP($O181,'스토리지_LUN(TO-BE)'!$B$2:$G$347,4,FALSE)</f>
        <v>00:6f</v>
      </c>
      <c r="R181" s="103"/>
      <c r="S181" s="110"/>
      <c r="T181" s="103"/>
      <c r="U181" s="103"/>
      <c r="V181" s="110" t="str">
        <f>VLOOKUP($N181,OS_Disk!$A$2:$F$573,2,FALSE)</f>
        <v>pkcrddbr1</v>
      </c>
      <c r="W181" s="110" t="str">
        <f>VLOOKUP($N181,OS_Disk!$A$2:$F$573,3,FALSE)</f>
        <v>hitachi_vsp0_006f</v>
      </c>
      <c r="X181" s="133"/>
      <c r="Y181" s="110" t="str">
        <f>VLOOKUP($N181,OS_Disk!$A$2:$F$573,4,FALSE)</f>
        <v>sdk</v>
      </c>
      <c r="Z181" s="196">
        <f>VLOOKUP($N181,OS_Disk!$A$2:$F$573,6,FALSE)</f>
        <v>35.0006103515625</v>
      </c>
      <c r="AA181" s="110" t="str">
        <f>VLOOKUP($O181,Veritas_LUN!$D$3:$J$487,2,FALSE)</f>
        <v>pkcrddbr1/pkcrddbr2</v>
      </c>
      <c r="AB181" s="110" t="str">
        <f>VLOOKUP($O181,Veritas_LUN!$D$3:$J$487,3,FALSE)</f>
        <v>vg_rdsys02</v>
      </c>
      <c r="AC181" s="110">
        <f>VLOOKUP($O181,Veritas_LUN!$D$3:$J$487,4,FALSE)</f>
        <v>1</v>
      </c>
      <c r="AD181" s="110">
        <f>VLOOKUP($O181,Veritas_LUN!$D$3:$J$487,5,FALSE)</f>
        <v>35</v>
      </c>
      <c r="AE181" s="110" t="str">
        <f>VLOOKUP($O181,Veritas_LUN!$D$3:$J$487,7,FALSE)</f>
        <v>vg_rdsys02</v>
      </c>
      <c r="AF181" s="110" t="str">
        <f>VLOOKUP($O181,Veritas_LUN!$D$3:$K$487,8,FALSE)</f>
        <v>00:6f</v>
      </c>
      <c r="AG181" s="194" t="s">
        <v>7552</v>
      </c>
      <c r="AH181" s="279" t="str">
        <f>VLOOKUP(AG181,'스토리지_LUN(AS-IS)'!$B$4:$G$541,4,FALSE)</f>
        <v>vg_rdsys02</v>
      </c>
      <c r="AI181" s="110">
        <f>VLOOKUP(AG181,'스토리지_LUN(AS-IS)'!$B$4:$G$541,6,FALSE)</f>
        <v>35</v>
      </c>
      <c r="AJ181" s="110" t="str">
        <f>VLOOKUP($AG181,'스토리지_LUN(TO-BE)'!$B$2:$G$347,4,FALSE)</f>
        <v>00:6f</v>
      </c>
      <c r="AK181" s="103"/>
      <c r="AL181" s="103"/>
      <c r="AM181" s="1" t="str">
        <f t="shared" si="4"/>
        <v>NB-DR-RDMP-0FB4-PKCRDDBR</v>
      </c>
      <c r="AN181" s="475" t="e">
        <f>VLOOKUP(SUBSTITUTE(Q181,":",""),'naa정보-입력'!B179:C524,2,FALSE)</f>
        <v>#N/A</v>
      </c>
      <c r="AO181" s="1" t="e">
        <f t="shared" si="5"/>
        <v>#N/A</v>
      </c>
      <c r="AP181" s="1" t="s">
        <v>10518</v>
      </c>
    </row>
    <row r="182" spans="1:42" s="1" customFormat="1">
      <c r="A182" s="128" t="s">
        <v>1177</v>
      </c>
      <c r="B182" s="128" t="s">
        <v>1844</v>
      </c>
      <c r="C182" s="128" t="s">
        <v>351</v>
      </c>
      <c r="D182" s="128" t="s">
        <v>1847</v>
      </c>
      <c r="E182" s="128" t="s">
        <v>1730</v>
      </c>
      <c r="F182" s="128" t="s">
        <v>1296</v>
      </c>
      <c r="G182" s="128" t="s">
        <v>1297</v>
      </c>
      <c r="H182" s="128" t="s">
        <v>3439</v>
      </c>
      <c r="I182" s="128" t="s">
        <v>1908</v>
      </c>
      <c r="J182" s="128" t="s">
        <v>4313</v>
      </c>
      <c r="K182" s="128" t="s">
        <v>7032</v>
      </c>
      <c r="L182" s="128" t="s">
        <v>4495</v>
      </c>
      <c r="M182" s="128" t="s">
        <v>6856</v>
      </c>
      <c r="N182" s="129" t="s">
        <v>7917</v>
      </c>
      <c r="O182" s="471" t="s">
        <v>8331</v>
      </c>
      <c r="P182" s="443">
        <v>175.00030517578099</v>
      </c>
      <c r="Q182" s="470" t="str">
        <f>VLOOKUP($O182,'스토리지_LUN(TO-BE)'!$B$2:$G$347,4,FALSE)</f>
        <v>00:70</v>
      </c>
      <c r="R182" s="103"/>
      <c r="S182" s="110"/>
      <c r="T182" s="103"/>
      <c r="U182" s="103"/>
      <c r="V182" s="110" t="str">
        <f>VLOOKUP($N182,OS_Disk!$A$2:$F$573,2,FALSE)</f>
        <v>pkcrddbr1</v>
      </c>
      <c r="W182" s="110" t="str">
        <f>VLOOKUP($N182,OS_Disk!$A$2:$F$573,3,FALSE)</f>
        <v>hitachi_vsp0_0070</v>
      </c>
      <c r="X182" s="133"/>
      <c r="Y182" s="110" t="str">
        <f>VLOOKUP($N182,OS_Disk!$A$2:$F$573,4,FALSE)</f>
        <v>sdl</v>
      </c>
      <c r="Z182" s="196">
        <f>VLOOKUP($N182,OS_Disk!$A$2:$F$573,6,FALSE)</f>
        <v>440.0006103515625</v>
      </c>
      <c r="AA182" s="110" t="str">
        <f>VLOOKUP($O182,Veritas_LUN!$D$3:$J$487,2,FALSE)</f>
        <v>pkcrddbr1/pkcrddbr2</v>
      </c>
      <c r="AB182" s="110" t="str">
        <f>VLOOKUP($O182,Veritas_LUN!$D$3:$J$487,3,FALSE)</f>
        <v>vg_rddb01</v>
      </c>
      <c r="AC182" s="110">
        <f>VLOOKUP($O182,Veritas_LUN!$D$3:$J$487,4,FALSE)</f>
        <v>1</v>
      </c>
      <c r="AD182" s="110">
        <f>VLOOKUP($O182,Veritas_LUN!$D$3:$J$487,5,FALSE)</f>
        <v>440</v>
      </c>
      <c r="AE182" s="110" t="str">
        <f>VLOOKUP($O182,Veritas_LUN!$D$3:$J$487,7,FALSE)</f>
        <v>vg_rddb01</v>
      </c>
      <c r="AF182" s="110" t="str">
        <f>VLOOKUP($O182,Veritas_LUN!$D$3:$K$487,8,FALSE)</f>
        <v>00:70</v>
      </c>
      <c r="AG182" s="194" t="s">
        <v>7553</v>
      </c>
      <c r="AH182" s="279" t="str">
        <f>VLOOKUP(AG182,'스토리지_LUN(AS-IS)'!$B$4:$G$541,4,FALSE)</f>
        <v>vg_rddb01</v>
      </c>
      <c r="AI182" s="110">
        <f>VLOOKUP(AG182,'스토리지_LUN(AS-IS)'!$B$4:$G$541,6,FALSE)</f>
        <v>440</v>
      </c>
      <c r="AJ182" s="110" t="str">
        <f>VLOOKUP($AG182,'스토리지_LUN(TO-BE)'!$B$2:$G$347,4,FALSE)</f>
        <v>00:70</v>
      </c>
      <c r="AK182" s="103"/>
      <c r="AL182" s="103"/>
      <c r="AM182" s="1" t="str">
        <f t="shared" si="4"/>
        <v>NB-DR-RDMP-0FB4-PKCRDDBR</v>
      </c>
      <c r="AN182" s="475" t="e">
        <f>VLOOKUP(SUBSTITUTE(Q182,":",""),'naa정보-입력'!B180:C525,2,FALSE)</f>
        <v>#N/A</v>
      </c>
      <c r="AO182" s="1" t="e">
        <f t="shared" si="5"/>
        <v>#N/A</v>
      </c>
      <c r="AP182" s="1" t="s">
        <v>10519</v>
      </c>
    </row>
    <row r="183" spans="1:42" s="1" customFormat="1">
      <c r="A183" s="128" t="s">
        <v>1177</v>
      </c>
      <c r="B183" s="128" t="s">
        <v>1844</v>
      </c>
      <c r="C183" s="128" t="s">
        <v>351</v>
      </c>
      <c r="D183" s="128" t="s">
        <v>1847</v>
      </c>
      <c r="E183" s="128" t="s">
        <v>1732</v>
      </c>
      <c r="F183" s="128" t="s">
        <v>1296</v>
      </c>
      <c r="G183" s="128" t="s">
        <v>1297</v>
      </c>
      <c r="H183" s="128" t="s">
        <v>3440</v>
      </c>
      <c r="I183" s="128" t="s">
        <v>1909</v>
      </c>
      <c r="J183" s="128" t="s">
        <v>4379</v>
      </c>
      <c r="K183" s="128" t="s">
        <v>7033</v>
      </c>
      <c r="L183" s="128" t="s">
        <v>2529</v>
      </c>
      <c r="M183" s="128" t="s">
        <v>6856</v>
      </c>
      <c r="N183" s="129" t="s">
        <v>7918</v>
      </c>
      <c r="O183" s="471" t="s">
        <v>8332</v>
      </c>
      <c r="P183" s="443">
        <v>20.0006103515625</v>
      </c>
      <c r="Q183" s="470" t="str">
        <f>VLOOKUP($O183,'스토리지_LUN(TO-BE)'!$B$2:$G$347,4,FALSE)</f>
        <v>00:71</v>
      </c>
      <c r="R183" s="103"/>
      <c r="S183" s="110"/>
      <c r="T183" s="103"/>
      <c r="U183" s="103"/>
      <c r="V183" s="110" t="str">
        <f>VLOOKUP($N183,OS_Disk!$A$2:$F$573,2,FALSE)</f>
        <v>pkcrddbr1</v>
      </c>
      <c r="W183" s="110" t="str">
        <f>VLOOKUP($N183,OS_Disk!$A$2:$F$573,3,FALSE)</f>
        <v>hitachi_vsp0_0071</v>
      </c>
      <c r="X183" s="133"/>
      <c r="Y183" s="110" t="str">
        <f>VLOOKUP($N183,OS_Disk!$A$2:$F$573,4,FALSE)</f>
        <v>sdm</v>
      </c>
      <c r="Z183" s="196">
        <f>VLOOKUP($N183,OS_Disk!$A$2:$F$573,6,FALSE)</f>
        <v>248.00079345703125</v>
      </c>
      <c r="AA183" s="110" t="str">
        <f>VLOOKUP($O183,Veritas_LUN!$D$3:$J$487,2,FALSE)</f>
        <v>pkcrddbr1/pkcrddbr2</v>
      </c>
      <c r="AB183" s="110" t="str">
        <f>VLOOKUP($O183,Veritas_LUN!$D$3:$J$487,3,FALSE)</f>
        <v>vg_rdidx01</v>
      </c>
      <c r="AC183" s="110">
        <f>VLOOKUP($O183,Veritas_LUN!$D$3:$J$487,4,FALSE)</f>
        <v>1</v>
      </c>
      <c r="AD183" s="110">
        <f>VLOOKUP($O183,Veritas_LUN!$D$3:$J$487,5,FALSE)</f>
        <v>248</v>
      </c>
      <c r="AE183" s="110" t="str">
        <f>VLOOKUP($O183,Veritas_LUN!$D$3:$J$487,7,FALSE)</f>
        <v>vg_rdidx01</v>
      </c>
      <c r="AF183" s="110" t="str">
        <f>VLOOKUP($O183,Veritas_LUN!$D$3:$K$487,8,FALSE)</f>
        <v>00:71</v>
      </c>
      <c r="AG183" s="194" t="s">
        <v>7554</v>
      </c>
      <c r="AH183" s="279" t="str">
        <f>VLOOKUP(AG183,'스토리지_LUN(AS-IS)'!$B$4:$G$541,4,FALSE)</f>
        <v>vg_rdidx01</v>
      </c>
      <c r="AI183" s="110">
        <f>VLOOKUP(AG183,'스토리지_LUN(AS-IS)'!$B$4:$G$541,6,FALSE)</f>
        <v>248</v>
      </c>
      <c r="AJ183" s="110" t="str">
        <f>VLOOKUP($AG183,'스토리지_LUN(TO-BE)'!$B$2:$G$347,4,FALSE)</f>
        <v>00:71</v>
      </c>
      <c r="AK183" s="103"/>
      <c r="AL183" s="103"/>
      <c r="AM183" s="1" t="str">
        <f t="shared" si="4"/>
        <v>NB-DR-RDMP-0FB4-PKCRDDBR</v>
      </c>
      <c r="AN183" s="475" t="e">
        <f>VLOOKUP(SUBSTITUTE(Q183,":",""),'naa정보-입력'!B181:C526,2,FALSE)</f>
        <v>#N/A</v>
      </c>
      <c r="AO183" s="1" t="e">
        <f t="shared" si="5"/>
        <v>#N/A</v>
      </c>
      <c r="AP183" s="1" t="s">
        <v>10520</v>
      </c>
    </row>
    <row r="184" spans="1:42" s="1" customFormat="1">
      <c r="A184" s="128" t="s">
        <v>1177</v>
      </c>
      <c r="B184" s="128" t="s">
        <v>1844</v>
      </c>
      <c r="C184" s="128" t="s">
        <v>351</v>
      </c>
      <c r="D184" s="128" t="s">
        <v>1847</v>
      </c>
      <c r="E184" s="128" t="s">
        <v>1734</v>
      </c>
      <c r="F184" s="128" t="s">
        <v>1296</v>
      </c>
      <c r="G184" s="128" t="s">
        <v>1297</v>
      </c>
      <c r="H184" s="128" t="s">
        <v>3441</v>
      </c>
      <c r="I184" s="128" t="s">
        <v>1910</v>
      </c>
      <c r="J184" s="128" t="s">
        <v>4386</v>
      </c>
      <c r="K184" s="128" t="s">
        <v>7034</v>
      </c>
      <c r="L184" s="128" t="s">
        <v>4522</v>
      </c>
      <c r="M184" s="128" t="s">
        <v>6856</v>
      </c>
      <c r="N184" s="129" t="s">
        <v>7919</v>
      </c>
      <c r="O184" s="471" t="s">
        <v>8333</v>
      </c>
      <c r="P184" s="443">
        <v>25.0003051757813</v>
      </c>
      <c r="Q184" s="470" t="str">
        <f>VLOOKUP($O184,'스토리지_LUN(TO-BE)'!$B$2:$G$347,4,FALSE)</f>
        <v>01:07</v>
      </c>
      <c r="R184" s="103"/>
      <c r="S184" s="110"/>
      <c r="T184" s="103"/>
      <c r="U184" s="103"/>
      <c r="V184" s="110" t="str">
        <f>VLOOKUP($N184,OS_Disk!$A$2:$F$573,2,FALSE)</f>
        <v>pkcrddbr1</v>
      </c>
      <c r="W184" s="110" t="str">
        <f>VLOOKUP($N184,OS_Disk!$A$2:$F$573,3,FALSE)</f>
        <v>hitachi_vsp0_0107</v>
      </c>
      <c r="X184" s="133"/>
      <c r="Y184" s="110" t="str">
        <f>VLOOKUP($N184,OS_Disk!$A$2:$F$573,4,FALSE)</f>
        <v>sdn</v>
      </c>
      <c r="Z184" s="196">
        <f>VLOOKUP($N184,OS_Disk!$A$2:$F$573,6,FALSE)</f>
        <v>20.0006103515625</v>
      </c>
      <c r="AA184" s="110" t="str">
        <f>VLOOKUP($O184,Veritas_LUN!$D$3:$J$487,2,FALSE)</f>
        <v>pkcrddbr1/pkcrddbr2</v>
      </c>
      <c r="AB184" s="110" t="str">
        <f>VLOOKUP($O184,Veritas_LUN!$D$3:$J$487,3,FALSE)</f>
        <v>vg_rdsys01_02</v>
      </c>
      <c r="AC184" s="110">
        <f>VLOOKUP($O184,Veritas_LUN!$D$3:$J$487,4,FALSE)</f>
        <v>1</v>
      </c>
      <c r="AD184" s="110">
        <f>VLOOKUP($O184,Veritas_LUN!$D$3:$J$487,5,FALSE)</f>
        <v>20</v>
      </c>
      <c r="AE184" s="110" t="str">
        <f>VLOOKUP($O184,Veritas_LUN!$D$3:$J$487,7,FALSE)</f>
        <v>vg_tssys_new</v>
      </c>
      <c r="AF184" s="110" t="str">
        <f>VLOOKUP($O184,Veritas_LUN!$D$3:$K$487,8,FALSE)</f>
        <v>01:07</v>
      </c>
      <c r="AG184" s="194" t="s">
        <v>7555</v>
      </c>
      <c r="AH184" s="279" t="str">
        <f>VLOOKUP(AG184,'스토리지_LUN(AS-IS)'!$B$4:$G$541,4,FALSE)</f>
        <v>vg_tssys_new</v>
      </c>
      <c r="AI184" s="110">
        <f>VLOOKUP(AG184,'스토리지_LUN(AS-IS)'!$B$4:$G$541,6,FALSE)</f>
        <v>20</v>
      </c>
      <c r="AJ184" s="110" t="str">
        <f>VLOOKUP($AG184,'스토리지_LUN(TO-BE)'!$B$2:$G$347,4,FALSE)</f>
        <v>01:07</v>
      </c>
      <c r="AK184" s="103"/>
      <c r="AL184" s="103"/>
      <c r="AM184" s="1" t="str">
        <f t="shared" si="4"/>
        <v>NB-DR-RDMP-0FB4-PKCRDDBR</v>
      </c>
      <c r="AN184" s="475" t="e">
        <f>VLOOKUP(SUBSTITUTE(Q184,":",""),'naa정보-입력'!B182:C527,2,FALSE)</f>
        <v>#N/A</v>
      </c>
      <c r="AO184" s="1" t="e">
        <f t="shared" si="5"/>
        <v>#N/A</v>
      </c>
      <c r="AP184" s="1" t="s">
        <v>10521</v>
      </c>
    </row>
    <row r="185" spans="1:42" s="1" customFormat="1">
      <c r="A185" s="128" t="s">
        <v>1177</v>
      </c>
      <c r="B185" s="128" t="s">
        <v>1844</v>
      </c>
      <c r="C185" s="128" t="s">
        <v>351</v>
      </c>
      <c r="D185" s="128" t="s">
        <v>1847</v>
      </c>
      <c r="E185" s="128" t="s">
        <v>1737</v>
      </c>
      <c r="F185" s="128" t="s">
        <v>1296</v>
      </c>
      <c r="G185" s="128" t="s">
        <v>1297</v>
      </c>
      <c r="H185" s="128" t="s">
        <v>3442</v>
      </c>
      <c r="I185" s="128" t="s">
        <v>1911</v>
      </c>
      <c r="J185" s="128" t="s">
        <v>4368</v>
      </c>
      <c r="K185" s="128" t="s">
        <v>7035</v>
      </c>
      <c r="L185" s="128" t="s">
        <v>4501</v>
      </c>
      <c r="M185" s="128" t="s">
        <v>6856</v>
      </c>
      <c r="N185" s="129" t="s">
        <v>7920</v>
      </c>
      <c r="O185" s="471" t="s">
        <v>8334</v>
      </c>
      <c r="P185" s="443">
        <v>3.00018310546875</v>
      </c>
      <c r="Q185" s="470" t="str">
        <f>VLOOKUP($O185,'스토리지_LUN(TO-BE)'!$B$2:$G$347,4,FALSE)</f>
        <v>05:6d</v>
      </c>
      <c r="R185" s="103"/>
      <c r="S185" s="110"/>
      <c r="T185" s="103"/>
      <c r="U185" s="103"/>
      <c r="V185" s="110" t="str">
        <f>VLOOKUP($N185,OS_Disk!$A$2:$F$573,2,FALSE)</f>
        <v>pkcrddbr1</v>
      </c>
      <c r="W185" s="110" t="str">
        <f>VLOOKUP($N185,OS_Disk!$A$2:$F$573,3,FALSE)</f>
        <v>hitachi_vsp0_106d</v>
      </c>
      <c r="X185" s="133"/>
      <c r="Y185" s="110" t="str">
        <f>VLOOKUP($N185,OS_Disk!$A$2:$F$573,4,FALSE)</f>
        <v>sdo</v>
      </c>
      <c r="Z185" s="196">
        <f>VLOOKUP($N185,OS_Disk!$A$2:$F$573,6,FALSE)</f>
        <v>25.00030517578125</v>
      </c>
      <c r="AA185" s="110" t="str">
        <f>VLOOKUP($O185,Veritas_LUN!$D$3:$J$487,2,FALSE)</f>
        <v>pkcrddbr1/pkcrddbr2</v>
      </c>
      <c r="AB185" s="110" t="str">
        <f>VLOOKUP($O185,Veritas_LUN!$D$3:$J$487,3,FALSE)</f>
        <v>none (VVR-vg_rdcfs01)</v>
      </c>
      <c r="AC185" s="110">
        <f>VLOOKUP($O185,Veritas_LUN!$D$3:$J$487,4,FALSE)</f>
        <v>1</v>
      </c>
      <c r="AD185" s="110">
        <f>VLOOKUP($O185,Veritas_LUN!$D$3:$J$487,5,FALSE)</f>
        <v>25</v>
      </c>
      <c r="AE185" s="110" t="str">
        <f>VLOOKUP($O185,Veritas_LUN!$D$3:$J$487,7,FALSE)</f>
        <v>VVR-vg_rdcfs01</v>
      </c>
      <c r="AF185" s="110" t="str">
        <f>VLOOKUP($O185,Veritas_LUN!$D$3:$K$487,8,FALSE)</f>
        <v>10:6d</v>
      </c>
      <c r="AG185" s="194" t="s">
        <v>7556</v>
      </c>
      <c r="AH185" s="279" t="str">
        <f>VLOOKUP(AG185,'스토리지_LUN(AS-IS)'!$B$4:$G$541,4,FALSE)</f>
        <v>VVR-vg_rdcfs01</v>
      </c>
      <c r="AI185" s="110">
        <f>VLOOKUP(AG185,'스토리지_LUN(AS-IS)'!$B$4:$G$541,6,FALSE)</f>
        <v>25</v>
      </c>
      <c r="AJ185" s="110" t="str">
        <f>VLOOKUP($AG185,'스토리지_LUN(TO-BE)'!$B$2:$G$347,4,FALSE)</f>
        <v>05:6d</v>
      </c>
      <c r="AK185" s="103"/>
      <c r="AL185" s="103"/>
      <c r="AM185" s="1" t="str">
        <f t="shared" si="4"/>
        <v>NB-DR-RDMP-0FB4-PKCRDDBR</v>
      </c>
      <c r="AN185" s="475" t="e">
        <f>VLOOKUP(SUBSTITUTE(Q185,":",""),'naa정보-입력'!B183:C528,2,FALSE)</f>
        <v>#N/A</v>
      </c>
      <c r="AO185" s="1" t="e">
        <f t="shared" si="5"/>
        <v>#N/A</v>
      </c>
      <c r="AP185" s="1" t="s">
        <v>10522</v>
      </c>
    </row>
    <row r="186" spans="1:42" s="1" customFormat="1">
      <c r="A186" s="128" t="s">
        <v>1177</v>
      </c>
      <c r="B186" s="128" t="s">
        <v>1844</v>
      </c>
      <c r="C186" s="128" t="s">
        <v>351</v>
      </c>
      <c r="D186" s="128" t="s">
        <v>1847</v>
      </c>
      <c r="E186" s="128" t="s">
        <v>1740</v>
      </c>
      <c r="F186" s="128" t="s">
        <v>1296</v>
      </c>
      <c r="G186" s="128" t="s">
        <v>1297</v>
      </c>
      <c r="H186" s="128" t="s">
        <v>3443</v>
      </c>
      <c r="I186" s="128" t="s">
        <v>1912</v>
      </c>
      <c r="J186" s="128" t="s">
        <v>4323</v>
      </c>
      <c r="K186" s="128" t="s">
        <v>7036</v>
      </c>
      <c r="L186" s="128" t="s">
        <v>4520</v>
      </c>
      <c r="M186" s="128" t="s">
        <v>6856</v>
      </c>
      <c r="N186" s="129" t="s">
        <v>7921</v>
      </c>
      <c r="O186" s="471" t="s">
        <v>8335</v>
      </c>
      <c r="P186" s="443">
        <v>31.0006713867188</v>
      </c>
      <c r="Q186" s="470" t="str">
        <f>VLOOKUP($O186,'스토리지_LUN(TO-BE)'!$B$2:$G$347,4,FALSE)</f>
        <v>05:87</v>
      </c>
      <c r="R186" s="103"/>
      <c r="S186" s="110"/>
      <c r="T186" s="103"/>
      <c r="U186" s="103"/>
      <c r="V186" s="110" t="str">
        <f>VLOOKUP($N186,OS_Disk!$A$2:$F$573,2,FALSE)</f>
        <v>pkcrddbr1</v>
      </c>
      <c r="W186" s="110" t="str">
        <f>VLOOKUP($N186,OS_Disk!$A$2:$F$573,3,FALSE)</f>
        <v>hitachi_vsp0_1106</v>
      </c>
      <c r="X186" s="133"/>
      <c r="Y186" s="110" t="str">
        <f>VLOOKUP($N186,OS_Disk!$A$2:$F$573,4,FALSE)</f>
        <v>sdp</v>
      </c>
      <c r="Z186" s="196">
        <f>VLOOKUP($N186,OS_Disk!$A$2:$F$573,6,FALSE)</f>
        <v>3.00018310546875</v>
      </c>
      <c r="AA186" s="110" t="str">
        <f>VLOOKUP($O186,Veritas_LUN!$D$3:$J$487,2,FALSE)</f>
        <v>pkcrddbr1/pkcrddbr2</v>
      </c>
      <c r="AB186" s="110" t="str">
        <f>VLOOKUP($O186,Veritas_LUN!$D$3:$J$487,3,FALSE)</f>
        <v>vvr_vg_rdsys01_01</v>
      </c>
      <c r="AC186" s="110">
        <f>VLOOKUP($O186,Veritas_LUN!$D$3:$J$487,4,FALSE)</f>
        <v>1</v>
      </c>
      <c r="AD186" s="110">
        <f>VLOOKUP($O186,Veritas_LUN!$D$3:$J$487,5,FALSE)</f>
        <v>3</v>
      </c>
      <c r="AE186" s="110" t="str">
        <f>VLOOKUP($O186,Veritas_LUN!$D$3:$J$487,7,FALSE)</f>
        <v>VVR_vg_tssys_new</v>
      </c>
      <c r="AF186" s="110" t="str">
        <f>VLOOKUP($O186,Veritas_LUN!$D$3:$K$487,8,FALSE)</f>
        <v>11:06</v>
      </c>
      <c r="AG186" s="194" t="s">
        <v>7557</v>
      </c>
      <c r="AH186" s="279" t="str">
        <f>VLOOKUP(AG186,'스토리지_LUN(AS-IS)'!$B$4:$G$541,4,FALSE)</f>
        <v>VVR_vg_tssys_new</v>
      </c>
      <c r="AI186" s="110">
        <f>VLOOKUP(AG186,'스토리지_LUN(AS-IS)'!$B$4:$G$541,6,FALSE)</f>
        <v>3</v>
      </c>
      <c r="AJ186" s="110" t="str">
        <f>VLOOKUP($AG186,'스토리지_LUN(TO-BE)'!$B$2:$G$347,4,FALSE)</f>
        <v>05:87</v>
      </c>
      <c r="AK186" s="103"/>
      <c r="AL186" s="103"/>
      <c r="AM186" s="1" t="str">
        <f t="shared" si="4"/>
        <v>NB-DR-RDMP-0FB4-PKCRDDBR</v>
      </c>
      <c r="AN186" s="475" t="e">
        <f>VLOOKUP(SUBSTITUTE(Q186,":",""),'naa정보-입력'!B184:C529,2,FALSE)</f>
        <v>#N/A</v>
      </c>
      <c r="AO186" s="1" t="e">
        <f t="shared" si="5"/>
        <v>#N/A</v>
      </c>
      <c r="AP186" s="1" t="s">
        <v>10523</v>
      </c>
    </row>
    <row r="187" spans="1:42" s="1" customFormat="1">
      <c r="A187" s="128" t="s">
        <v>1177</v>
      </c>
      <c r="B187" s="128" t="s">
        <v>1844</v>
      </c>
      <c r="C187" s="128" t="s">
        <v>351</v>
      </c>
      <c r="D187" s="128" t="s">
        <v>1847</v>
      </c>
      <c r="E187" s="128" t="s">
        <v>1743</v>
      </c>
      <c r="F187" s="128" t="s">
        <v>1296</v>
      </c>
      <c r="G187" s="128" t="s">
        <v>1297</v>
      </c>
      <c r="H187" s="128" t="s">
        <v>3444</v>
      </c>
      <c r="I187" s="128" t="s">
        <v>1913</v>
      </c>
      <c r="J187" s="128" t="s">
        <v>4367</v>
      </c>
      <c r="K187" s="128" t="s">
        <v>7037</v>
      </c>
      <c r="L187" s="128" t="s">
        <v>4512</v>
      </c>
      <c r="M187" s="128" t="s">
        <v>6856</v>
      </c>
      <c r="N187" s="129" t="s">
        <v>7922</v>
      </c>
      <c r="O187" s="471" t="s">
        <v>8336</v>
      </c>
      <c r="P187" s="443">
        <v>17.5003051757813</v>
      </c>
      <c r="Q187" s="470" t="str">
        <f>VLOOKUP($O187,'스토리지_LUN(TO-BE)'!$B$2:$G$347,4,FALSE)</f>
        <v>05:70</v>
      </c>
      <c r="R187" s="103"/>
      <c r="S187" s="110"/>
      <c r="T187" s="103"/>
      <c r="U187" s="103"/>
      <c r="V187" s="110" t="str">
        <f>VLOOKUP($N187,OS_Disk!$A$2:$F$573,2,FALSE)</f>
        <v>pkcrddbr1</v>
      </c>
      <c r="W187" s="110" t="str">
        <f>VLOOKUP($N187,OS_Disk!$A$2:$F$573,3,FALSE)</f>
        <v>hitachi_vsp0_1070</v>
      </c>
      <c r="X187" s="133"/>
      <c r="Y187" s="110" t="str">
        <f>VLOOKUP($N187,OS_Disk!$A$2:$F$573,4,FALSE)</f>
        <v>sdq</v>
      </c>
      <c r="Z187" s="196">
        <f>VLOOKUP($N187,OS_Disk!$A$2:$F$573,6,FALSE)</f>
        <v>85.00030517578125</v>
      </c>
      <c r="AA187" s="110" t="str">
        <f>VLOOKUP($O187,Veritas_LUN!$D$3:$J$487,2,FALSE)</f>
        <v>pkcrddbr1/pkcrddbr2</v>
      </c>
      <c r="AB187" s="110" t="str">
        <f>VLOOKUP($O187,Veritas_LUN!$D$3:$J$487,3,FALSE)</f>
        <v>vvr_vg_rddb01</v>
      </c>
      <c r="AC187" s="110">
        <f>VLOOKUP($O187,Veritas_LUN!$D$3:$J$487,4,FALSE)</f>
        <v>1</v>
      </c>
      <c r="AD187" s="110">
        <f>VLOOKUP($O187,Veritas_LUN!$D$3:$J$487,5,FALSE)</f>
        <v>85</v>
      </c>
      <c r="AE187" s="110" t="str">
        <f>VLOOKUP($O187,Veritas_LUN!$D$3:$J$487,7,FALSE)</f>
        <v>VVR-vg_rddb01</v>
      </c>
      <c r="AF187" s="110" t="str">
        <f>VLOOKUP($O187,Veritas_LUN!$D$3:$K$487,8,FALSE)</f>
        <v>10:70</v>
      </c>
      <c r="AG187" s="194" t="s">
        <v>7558</v>
      </c>
      <c r="AH187" s="279" t="str">
        <f>VLOOKUP(AG187,'스토리지_LUN(AS-IS)'!$B$4:$G$541,4,FALSE)</f>
        <v>VVR-vg_rddb01</v>
      </c>
      <c r="AI187" s="110">
        <f>VLOOKUP(AG187,'스토리지_LUN(AS-IS)'!$B$4:$G$541,6,FALSE)</f>
        <v>85</v>
      </c>
      <c r="AJ187" s="110" t="str">
        <f>VLOOKUP($AG187,'스토리지_LUN(TO-BE)'!$B$2:$G$347,4,FALSE)</f>
        <v>05:70</v>
      </c>
      <c r="AK187" s="103"/>
      <c r="AL187" s="103"/>
      <c r="AM187" s="1" t="str">
        <f t="shared" si="4"/>
        <v>NB-DR-RDMP-0FB4-PKCRDDBR</v>
      </c>
      <c r="AN187" s="475" t="e">
        <f>VLOOKUP(SUBSTITUTE(Q187,":",""),'naa정보-입력'!B185:C530,2,FALSE)</f>
        <v>#N/A</v>
      </c>
      <c r="AO187" s="1" t="e">
        <f t="shared" si="5"/>
        <v>#N/A</v>
      </c>
      <c r="AP187" s="1" t="s">
        <v>10524</v>
      </c>
    </row>
    <row r="188" spans="1:42" s="1" customFormat="1">
      <c r="A188" s="128" t="s">
        <v>1177</v>
      </c>
      <c r="B188" s="128" t="s">
        <v>1844</v>
      </c>
      <c r="C188" s="128" t="s">
        <v>351</v>
      </c>
      <c r="D188" s="128" t="s">
        <v>1847</v>
      </c>
      <c r="E188" s="128" t="s">
        <v>1746</v>
      </c>
      <c r="F188" s="128" t="s">
        <v>1296</v>
      </c>
      <c r="G188" s="128" t="s">
        <v>1297</v>
      </c>
      <c r="H188" s="128" t="s">
        <v>3445</v>
      </c>
      <c r="I188" s="128" t="s">
        <v>1914</v>
      </c>
      <c r="J188" s="128" t="s">
        <v>4365</v>
      </c>
      <c r="K188" s="128" t="s">
        <v>7038</v>
      </c>
      <c r="L188" s="128" t="s">
        <v>4514</v>
      </c>
      <c r="M188" s="128" t="s">
        <v>6856</v>
      </c>
      <c r="N188" s="129" t="s">
        <v>7923</v>
      </c>
      <c r="O188" s="471" t="s">
        <v>8337</v>
      </c>
      <c r="P188" s="443">
        <v>3.00018310546875</v>
      </c>
      <c r="Q188" s="470" t="str">
        <f>VLOOKUP($O188,'스토리지_LUN(TO-BE)'!$B$2:$G$347,4,FALSE)</f>
        <v>05:71</v>
      </c>
      <c r="R188" s="103"/>
      <c r="S188" s="110"/>
      <c r="T188" s="103"/>
      <c r="U188" s="103"/>
      <c r="V188" s="110" t="str">
        <f>VLOOKUP($N188,OS_Disk!$A$2:$F$573,2,FALSE)</f>
        <v>pkcrddbr1</v>
      </c>
      <c r="W188" s="110" t="str">
        <f>VLOOKUP($N188,OS_Disk!$A$2:$F$573,3,FALSE)</f>
        <v>hitachi_vsp0_1071</v>
      </c>
      <c r="X188" s="133"/>
      <c r="Y188" s="110" t="str">
        <f>VLOOKUP($N188,OS_Disk!$A$2:$F$573,4,FALSE)</f>
        <v>sdr</v>
      </c>
      <c r="Z188" s="196">
        <f>VLOOKUP($N188,OS_Disk!$A$2:$F$573,6,FALSE)</f>
        <v>24.00054931640625</v>
      </c>
      <c r="AA188" s="110" t="str">
        <f>VLOOKUP($O188,Veritas_LUN!$D$3:$J$487,2,FALSE)</f>
        <v>pkcrddbr1/pkcrddbr2</v>
      </c>
      <c r="AB188" s="110" t="str">
        <f>VLOOKUP($O188,Veritas_LUN!$D$3:$J$487,3,FALSE)</f>
        <v>vvr_vg_rdidx01</v>
      </c>
      <c r="AC188" s="110">
        <f>VLOOKUP($O188,Veritas_LUN!$D$3:$J$487,4,FALSE)</f>
        <v>1</v>
      </c>
      <c r="AD188" s="110">
        <f>VLOOKUP($O188,Veritas_LUN!$D$3:$J$487,5,FALSE)</f>
        <v>24</v>
      </c>
      <c r="AE188" s="110" t="str">
        <f>VLOOKUP($O188,Veritas_LUN!$D$3:$J$487,7,FALSE)</f>
        <v>VVR-vg_rdidx01</v>
      </c>
      <c r="AF188" s="110" t="str">
        <f>VLOOKUP($O188,Veritas_LUN!$D$3:$K$487,8,FALSE)</f>
        <v>10:71</v>
      </c>
      <c r="AG188" s="194" t="s">
        <v>7559</v>
      </c>
      <c r="AH188" s="279" t="str">
        <f>VLOOKUP(AG188,'스토리지_LUN(AS-IS)'!$B$4:$G$541,4,FALSE)</f>
        <v>VVR-vg_rdidx01</v>
      </c>
      <c r="AI188" s="110">
        <f>VLOOKUP(AG188,'스토리지_LUN(AS-IS)'!$B$4:$G$541,6,FALSE)</f>
        <v>24</v>
      </c>
      <c r="AJ188" s="110" t="str">
        <f>VLOOKUP($AG188,'스토리지_LUN(TO-BE)'!$B$2:$G$347,4,FALSE)</f>
        <v>05:71</v>
      </c>
      <c r="AK188" s="103"/>
      <c r="AL188" s="103"/>
      <c r="AM188" s="1" t="str">
        <f t="shared" si="4"/>
        <v>NB-DR-RDMP-0FB4-PKCRDDBR</v>
      </c>
      <c r="AN188" s="475" t="e">
        <f>VLOOKUP(SUBSTITUTE(Q188,":",""),'naa정보-입력'!B186:C531,2,FALSE)</f>
        <v>#N/A</v>
      </c>
      <c r="AO188" s="1" t="e">
        <f t="shared" si="5"/>
        <v>#N/A</v>
      </c>
      <c r="AP188" s="1" t="s">
        <v>10525</v>
      </c>
    </row>
    <row r="189" spans="1:42" s="1" customFormat="1">
      <c r="A189" s="128" t="s">
        <v>1177</v>
      </c>
      <c r="B189" s="128" t="s">
        <v>1844</v>
      </c>
      <c r="C189" s="128" t="s">
        <v>351</v>
      </c>
      <c r="D189" s="128" t="s">
        <v>1847</v>
      </c>
      <c r="E189" s="128" t="s">
        <v>1749</v>
      </c>
      <c r="F189" s="128" t="s">
        <v>1296</v>
      </c>
      <c r="G189" s="128" t="s">
        <v>1297</v>
      </c>
      <c r="H189" s="128" t="s">
        <v>3446</v>
      </c>
      <c r="I189" s="128" t="s">
        <v>1915</v>
      </c>
      <c r="J189" s="128" t="s">
        <v>4318</v>
      </c>
      <c r="K189" s="128" t="s">
        <v>7039</v>
      </c>
      <c r="L189" s="128" t="s">
        <v>4519</v>
      </c>
      <c r="M189" s="128" t="s">
        <v>6856</v>
      </c>
      <c r="N189" s="129" t="s">
        <v>7924</v>
      </c>
      <c r="O189" s="471" t="s">
        <v>8338</v>
      </c>
      <c r="P189" s="443">
        <v>0.20050048828125</v>
      </c>
      <c r="Q189" s="470" t="str">
        <f>VLOOKUP($O189,'스토리지_LUN(TO-BE)'!$B$2:$G$347,4,FALSE)</f>
        <v>05:88</v>
      </c>
      <c r="R189" s="103"/>
      <c r="S189" s="110"/>
      <c r="T189" s="103"/>
      <c r="U189" s="103"/>
      <c r="V189" s="110" t="str">
        <f>VLOOKUP($N189,OS_Disk!$A$2:$F$573,2,FALSE)</f>
        <v>pkcrddbr1</v>
      </c>
      <c r="W189" s="110" t="str">
        <f>VLOOKUP($N189,OS_Disk!$A$2:$F$573,3,FALSE)</f>
        <v>hitachi_vsp0_1107</v>
      </c>
      <c r="X189" s="133"/>
      <c r="Y189" s="110" t="str">
        <f>VLOOKUP($N189,OS_Disk!$A$2:$F$573,4,FALSE)</f>
        <v>sds</v>
      </c>
      <c r="Z189" s="196">
        <f>VLOOKUP($N189,OS_Disk!$A$2:$F$573,6,FALSE)</f>
        <v>3.00018310546875</v>
      </c>
      <c r="AA189" s="110" t="str">
        <f>VLOOKUP($O189,Veritas_LUN!$D$3:$J$487,2,FALSE)</f>
        <v>pkcrddbr1/pkcrddbr2</v>
      </c>
      <c r="AB189" s="110" t="str">
        <f>VLOOKUP($O189,Veritas_LUN!$D$3:$J$487,3,FALSE)</f>
        <v>vvr_vg_rdsys01_02</v>
      </c>
      <c r="AC189" s="110">
        <f>VLOOKUP($O189,Veritas_LUN!$D$3:$J$487,4,FALSE)</f>
        <v>1</v>
      </c>
      <c r="AD189" s="110">
        <f>VLOOKUP($O189,Veritas_LUN!$D$3:$J$487,5,FALSE)</f>
        <v>3</v>
      </c>
      <c r="AE189" s="110" t="str">
        <f>VLOOKUP($O189,Veritas_LUN!$D$3:$J$487,7,FALSE)</f>
        <v>VVR_vg_tssys_new</v>
      </c>
      <c r="AF189" s="110" t="str">
        <f>VLOOKUP($O189,Veritas_LUN!$D$3:$K$487,8,FALSE)</f>
        <v>11:07</v>
      </c>
      <c r="AG189" s="194" t="s">
        <v>7560</v>
      </c>
      <c r="AH189" s="279" t="str">
        <f>VLOOKUP(AG189,'스토리지_LUN(AS-IS)'!$B$4:$G$541,4,FALSE)</f>
        <v>VVR_vg_tssys_new</v>
      </c>
      <c r="AI189" s="110">
        <f>VLOOKUP(AG189,'스토리지_LUN(AS-IS)'!$B$4:$G$541,6,FALSE)</f>
        <v>3</v>
      </c>
      <c r="AJ189" s="110" t="str">
        <f>VLOOKUP($AG189,'스토리지_LUN(TO-BE)'!$B$2:$G$347,4,FALSE)</f>
        <v>05:88</v>
      </c>
      <c r="AK189" s="103"/>
      <c r="AL189" s="103"/>
      <c r="AM189" s="1" t="str">
        <f t="shared" si="4"/>
        <v>NB-DR-RDMP-0FB4-PKCRDDBR</v>
      </c>
      <c r="AN189" s="475" t="e">
        <f>VLOOKUP(SUBSTITUTE(Q189,":",""),'naa정보-입력'!B187:C532,2,FALSE)</f>
        <v>#N/A</v>
      </c>
      <c r="AO189" s="1" t="e">
        <f t="shared" si="5"/>
        <v>#N/A</v>
      </c>
      <c r="AP189" s="1" t="s">
        <v>10526</v>
      </c>
    </row>
    <row r="190" spans="1:42" s="1" customFormat="1">
      <c r="A190" s="128" t="s">
        <v>1177</v>
      </c>
      <c r="B190" s="128" t="s">
        <v>1844</v>
      </c>
      <c r="C190" s="128" t="s">
        <v>351</v>
      </c>
      <c r="D190" s="128" t="s">
        <v>1847</v>
      </c>
      <c r="E190" s="128" t="s">
        <v>1752</v>
      </c>
      <c r="F190" s="128" t="s">
        <v>1296</v>
      </c>
      <c r="G190" s="128" t="s">
        <v>1297</v>
      </c>
      <c r="H190" s="128" t="s">
        <v>3447</v>
      </c>
      <c r="I190" s="128" t="s">
        <v>1916</v>
      </c>
      <c r="J190" s="128" t="s">
        <v>4349</v>
      </c>
      <c r="K190" s="128" t="s">
        <v>7040</v>
      </c>
      <c r="L190" s="128" t="s">
        <v>2543</v>
      </c>
      <c r="M190" s="128" t="s">
        <v>6856</v>
      </c>
      <c r="N190" s="129" t="s">
        <v>7925</v>
      </c>
      <c r="O190" s="471" t="s">
        <v>8339</v>
      </c>
      <c r="P190" s="443">
        <v>0.20050048828125</v>
      </c>
      <c r="Q190" s="470" t="str">
        <f>VLOOKUP($O190,'스토리지_LUN(TO-BE)'!$B$2:$G$347,4,FALSE)</f>
        <v>0f:3c</v>
      </c>
      <c r="R190" s="103"/>
      <c r="S190" s="110"/>
      <c r="T190" s="103"/>
      <c r="U190" s="103"/>
      <c r="V190" s="110" t="str">
        <f>VLOOKUP($N190,OS_Disk!$A$2:$F$573,2,FALSE)</f>
        <v>pkcrddbr1</v>
      </c>
      <c r="W190" s="110" t="str">
        <f>VLOOKUP($N190,OS_Disk!$A$2:$F$573,3,FALSE)</f>
        <v>hitachi_vsp0_0f3c</v>
      </c>
      <c r="X190" s="133"/>
      <c r="Y190" s="110" t="str">
        <f>VLOOKUP($N190,OS_Disk!$A$2:$F$573,4,FALSE)</f>
        <v>sdf</v>
      </c>
      <c r="Z190" s="196">
        <f>VLOOKUP($N190,OS_Disk!$A$2:$F$573,6,FALSE)</f>
        <v>0.20050048828125</v>
      </c>
      <c r="AA190" s="110" t="str">
        <f>VLOOKUP($O190,Veritas_LUN!$D$3:$J$487,2,FALSE)</f>
        <v>pkcrddbr1/pkcrddbr2</v>
      </c>
      <c r="AB190" s="110" t="str">
        <f>VLOOKUP($O190,Veritas_LUN!$D$3:$J$487,3,FALSE)</f>
        <v>Lock Device</v>
      </c>
      <c r="AC190" s="110">
        <f>VLOOKUP($O190,Veritas_LUN!$D$3:$J$487,4,FALSE)</f>
        <v>1</v>
      </c>
      <c r="AD190" s="110">
        <f>VLOOKUP($O190,Veritas_LUN!$D$3:$J$487,5,FALSE)</f>
        <v>0.2</v>
      </c>
      <c r="AE190" s="110" t="str">
        <f>VLOOKUP($O190,Veritas_LUN!$D$3:$J$487,7,FALSE)</f>
        <v>Lock Device</v>
      </c>
      <c r="AF190" s="110" t="str">
        <f>VLOOKUP($O190,Veritas_LUN!$D$3:$K$487,8,FALSE)</f>
        <v>0f:3c</v>
      </c>
      <c r="AG190" s="194" t="s">
        <v>7561</v>
      </c>
      <c r="AH190" s="279" t="str">
        <f>VLOOKUP(AG190,'스토리지_LUN(AS-IS)'!$B$4:$G$541,4,FALSE)</f>
        <v>Lock Device</v>
      </c>
      <c r="AI190" s="110">
        <f>VLOOKUP(AG190,'스토리지_LUN(AS-IS)'!$B$4:$G$541,6,FALSE)</f>
        <v>0.2</v>
      </c>
      <c r="AJ190" s="110" t="str">
        <f>VLOOKUP($AG190,'스토리지_LUN(TO-BE)'!$B$2:$G$347,4,FALSE)</f>
        <v>0f:3c</v>
      </c>
      <c r="AK190" s="103"/>
      <c r="AL190" s="103"/>
      <c r="AM190" s="1" t="str">
        <f t="shared" si="4"/>
        <v>NB-DR-RDMP-0FB4-PKCRDDBR</v>
      </c>
      <c r="AN190" s="475" t="e">
        <f>VLOOKUP(SUBSTITUTE(Q190,":",""),'naa정보-입력'!B188:C533,2,FALSE)</f>
        <v>#N/A</v>
      </c>
      <c r="AO190" s="1" t="e">
        <f t="shared" si="5"/>
        <v>#N/A</v>
      </c>
      <c r="AP190" s="1" t="s">
        <v>10527</v>
      </c>
    </row>
    <row r="191" spans="1:42" s="1" customFormat="1">
      <c r="A191" s="128" t="s">
        <v>1177</v>
      </c>
      <c r="B191" s="128" t="s">
        <v>1844</v>
      </c>
      <c r="C191" s="128" t="s">
        <v>351</v>
      </c>
      <c r="D191" s="128" t="s">
        <v>1847</v>
      </c>
      <c r="E191" s="128" t="s">
        <v>1755</v>
      </c>
      <c r="F191" s="128" t="s">
        <v>1296</v>
      </c>
      <c r="G191" s="128" t="s">
        <v>1297</v>
      </c>
      <c r="H191" s="128" t="s">
        <v>3448</v>
      </c>
      <c r="I191" s="128" t="s">
        <v>1917</v>
      </c>
      <c r="J191" s="128" t="s">
        <v>4348</v>
      </c>
      <c r="K191" s="128" t="s">
        <v>7041</v>
      </c>
      <c r="L191" s="128" t="s">
        <v>2544</v>
      </c>
      <c r="M191" s="128" t="s">
        <v>6856</v>
      </c>
      <c r="N191" s="129" t="s">
        <v>7926</v>
      </c>
      <c r="O191" s="471" t="s">
        <v>8340</v>
      </c>
      <c r="P191" s="443">
        <v>0.20050048828125</v>
      </c>
      <c r="Q191" s="470" t="str">
        <f>VLOOKUP($O191,'스토리지_LUN(TO-BE)'!$B$2:$G$347,4,FALSE)</f>
        <v>0f:3d</v>
      </c>
      <c r="R191" s="103"/>
      <c r="S191" s="110"/>
      <c r="T191" s="103"/>
      <c r="U191" s="103"/>
      <c r="V191" s="110" t="str">
        <f>VLOOKUP($N191,OS_Disk!$A$2:$F$573,2,FALSE)</f>
        <v>pkcrddbr1</v>
      </c>
      <c r="W191" s="110" t="str">
        <f>VLOOKUP($N191,OS_Disk!$A$2:$F$573,3,FALSE)</f>
        <v>hitachi_vsp0_0f3d</v>
      </c>
      <c r="X191" s="133"/>
      <c r="Y191" s="110" t="str">
        <f>VLOOKUP($N191,OS_Disk!$A$2:$F$573,4,FALSE)</f>
        <v>sdg</v>
      </c>
      <c r="Z191" s="196">
        <f>VLOOKUP($N191,OS_Disk!$A$2:$F$573,6,FALSE)</f>
        <v>0.20050048828125</v>
      </c>
      <c r="AA191" s="110" t="str">
        <f>VLOOKUP($O191,Veritas_LUN!$D$3:$J$487,2,FALSE)</f>
        <v>pkcrddbr1/pkcrddbr2</v>
      </c>
      <c r="AB191" s="110" t="str">
        <f>VLOOKUP($O191,Veritas_LUN!$D$3:$J$487,3,FALSE)</f>
        <v>Lock Device</v>
      </c>
      <c r="AC191" s="110">
        <f>VLOOKUP($O191,Veritas_LUN!$D$3:$J$487,4,FALSE)</f>
        <v>1</v>
      </c>
      <c r="AD191" s="110">
        <f>VLOOKUP($O191,Veritas_LUN!$D$3:$J$487,5,FALSE)</f>
        <v>0.2</v>
      </c>
      <c r="AE191" s="110" t="str">
        <f>VLOOKUP($O191,Veritas_LUN!$D$3:$J$487,7,FALSE)</f>
        <v>Lock Device</v>
      </c>
      <c r="AF191" s="110" t="str">
        <f>VLOOKUP($O191,Veritas_LUN!$D$3:$K$487,8,FALSE)</f>
        <v>0f:3d</v>
      </c>
      <c r="AG191" s="194" t="s">
        <v>7562</v>
      </c>
      <c r="AH191" s="279" t="str">
        <f>VLOOKUP(AG191,'스토리지_LUN(AS-IS)'!$B$4:$G$541,4,FALSE)</f>
        <v>Lock Device</v>
      </c>
      <c r="AI191" s="110">
        <f>VLOOKUP(AG191,'스토리지_LUN(AS-IS)'!$B$4:$G$541,6,FALSE)</f>
        <v>0.2</v>
      </c>
      <c r="AJ191" s="110" t="str">
        <f>VLOOKUP($AG191,'스토리지_LUN(TO-BE)'!$B$2:$G$347,4,FALSE)</f>
        <v>0f:3d</v>
      </c>
      <c r="AK191" s="103"/>
      <c r="AL191" s="103"/>
      <c r="AM191" s="1" t="str">
        <f t="shared" si="4"/>
        <v>NB-DR-RDMP-0FB4-PKCRDDBR</v>
      </c>
      <c r="AN191" s="475" t="e">
        <f>VLOOKUP(SUBSTITUTE(Q191,":",""),'naa정보-입력'!B189:C534,2,FALSE)</f>
        <v>#N/A</v>
      </c>
      <c r="AO191" s="1" t="e">
        <f t="shared" si="5"/>
        <v>#N/A</v>
      </c>
      <c r="AP191" s="1" t="s">
        <v>10528</v>
      </c>
    </row>
    <row r="192" spans="1:42" s="1" customFormat="1">
      <c r="A192" s="128" t="s">
        <v>1177</v>
      </c>
      <c r="B192" s="128" t="s">
        <v>1844</v>
      </c>
      <c r="C192" s="128" t="s">
        <v>351</v>
      </c>
      <c r="D192" s="128" t="s">
        <v>1847</v>
      </c>
      <c r="E192" s="128" t="s">
        <v>1758</v>
      </c>
      <c r="F192" s="128" t="s">
        <v>1296</v>
      </c>
      <c r="G192" s="128" t="s">
        <v>1297</v>
      </c>
      <c r="H192" s="128" t="s">
        <v>3449</v>
      </c>
      <c r="I192" s="128" t="s">
        <v>1918</v>
      </c>
      <c r="J192" s="128" t="s">
        <v>4314</v>
      </c>
      <c r="K192" s="128" t="s">
        <v>7042</v>
      </c>
      <c r="L192" s="128" t="s">
        <v>2545</v>
      </c>
      <c r="M192" s="128" t="s">
        <v>6856</v>
      </c>
      <c r="N192" s="129" t="s">
        <v>7927</v>
      </c>
      <c r="O192" s="471" t="s">
        <v>8341</v>
      </c>
      <c r="P192" s="443">
        <v>40</v>
      </c>
      <c r="Q192" s="470" t="str">
        <f>VLOOKUP($O192,'스토리지_LUN(TO-BE)'!$B$2:$G$347,4,FALSE)</f>
        <v>0f:3e</v>
      </c>
      <c r="R192" s="103"/>
      <c r="S192" s="110"/>
      <c r="T192" s="103"/>
      <c r="U192" s="103"/>
      <c r="V192" s="110" t="str">
        <f>VLOOKUP($N192,OS_Disk!$A$2:$F$573,2,FALSE)</f>
        <v>pkcrddbr1</v>
      </c>
      <c r="W192" s="110" t="str">
        <f>VLOOKUP($N192,OS_Disk!$A$2:$F$573,3,FALSE)</f>
        <v>hitachi_vsp0_0f3e</v>
      </c>
      <c r="X192" s="133"/>
      <c r="Y192" s="110" t="str">
        <f>VLOOKUP($N192,OS_Disk!$A$2:$F$573,4,FALSE)</f>
        <v>sdh</v>
      </c>
      <c r="Z192" s="196">
        <f>VLOOKUP($N192,OS_Disk!$A$2:$F$573,6,FALSE)</f>
        <v>0.20050048828125</v>
      </c>
      <c r="AA192" s="110" t="str">
        <f>VLOOKUP($O192,Veritas_LUN!$D$3:$J$487,2,FALSE)</f>
        <v>pkcrddbr1/pkcrddbr2</v>
      </c>
      <c r="AB192" s="110" t="str">
        <f>VLOOKUP($O192,Veritas_LUN!$D$3:$J$487,3,FALSE)</f>
        <v>Lock Device</v>
      </c>
      <c r="AC192" s="110">
        <f>VLOOKUP($O192,Veritas_LUN!$D$3:$J$487,4,FALSE)</f>
        <v>1</v>
      </c>
      <c r="AD192" s="110">
        <f>VLOOKUP($O192,Veritas_LUN!$D$3:$J$487,5,FALSE)</f>
        <v>0.2</v>
      </c>
      <c r="AE192" s="110" t="str">
        <f>VLOOKUP($O192,Veritas_LUN!$D$3:$J$487,7,FALSE)</f>
        <v>Lock Device</v>
      </c>
      <c r="AF192" s="110" t="str">
        <f>VLOOKUP($O192,Veritas_LUN!$D$3:$K$487,8,FALSE)</f>
        <v>0f:3e</v>
      </c>
      <c r="AG192" s="194" t="s">
        <v>7563</v>
      </c>
      <c r="AH192" s="279" t="str">
        <f>VLOOKUP(AG192,'스토리지_LUN(AS-IS)'!$B$4:$G$541,4,FALSE)</f>
        <v>Lock Device</v>
      </c>
      <c r="AI192" s="110">
        <f>VLOOKUP(AG192,'스토리지_LUN(AS-IS)'!$B$4:$G$541,6,FALSE)</f>
        <v>0.2</v>
      </c>
      <c r="AJ192" s="110" t="str">
        <f>VLOOKUP($AG192,'스토리지_LUN(TO-BE)'!$B$2:$G$347,4,FALSE)</f>
        <v>0f:3e</v>
      </c>
      <c r="AK192" s="103"/>
      <c r="AL192" s="103"/>
      <c r="AM192" s="1" t="str">
        <f t="shared" si="4"/>
        <v>NB-DR-RDMP-0FB4-PKCRDDBR</v>
      </c>
      <c r="AN192" s="475" t="e">
        <f>VLOOKUP(SUBSTITUTE(Q192,":",""),'naa정보-입력'!B190:C535,2,FALSE)</f>
        <v>#N/A</v>
      </c>
      <c r="AO192" s="1" t="e">
        <f t="shared" si="5"/>
        <v>#N/A</v>
      </c>
      <c r="AP192" s="1" t="s">
        <v>10529</v>
      </c>
    </row>
    <row r="193" spans="1:42" s="1" customFormat="1">
      <c r="A193" s="128" t="s">
        <v>1179</v>
      </c>
      <c r="B193" s="128" t="s">
        <v>1844</v>
      </c>
      <c r="C193" s="128" t="s">
        <v>357</v>
      </c>
      <c r="D193" s="128" t="s">
        <v>1847</v>
      </c>
      <c r="E193" s="128" t="s">
        <v>1688</v>
      </c>
      <c r="F193" s="128" t="s">
        <v>1298</v>
      </c>
      <c r="G193" s="128" t="s">
        <v>1299</v>
      </c>
      <c r="H193" s="128" t="s">
        <v>3450</v>
      </c>
      <c r="I193" s="128" t="s">
        <v>1919</v>
      </c>
      <c r="J193" s="128" t="s">
        <v>4387</v>
      </c>
      <c r="K193" s="128" t="s">
        <v>7043</v>
      </c>
      <c r="L193" s="128" t="s">
        <v>2532</v>
      </c>
      <c r="M193" s="128" t="s">
        <v>6856</v>
      </c>
      <c r="N193" s="129" t="s">
        <v>7928</v>
      </c>
      <c r="O193" s="471" t="s">
        <v>8342</v>
      </c>
      <c r="P193" s="443">
        <v>11.5008544921875</v>
      </c>
      <c r="Q193" s="470" t="str">
        <f>VLOOKUP($O193,'스토리지_LUN(TO-BE)'!$B$2:$G$347,4,FALSE)</f>
        <v>00:78</v>
      </c>
      <c r="R193" s="103"/>
      <c r="S193" s="110"/>
      <c r="T193" s="103"/>
      <c r="U193" s="103"/>
      <c r="V193" s="110" t="str">
        <f>VLOOKUP($N193,OS_Disk!$A$2:$F$573,2,FALSE)</f>
        <v>pkceucmr2</v>
      </c>
      <c r="W193" s="110" t="str">
        <f>VLOOKUP($N193,OS_Disk!$A$2:$F$573,3,FALSE)</f>
        <v>hitachi_vsp0_0078</v>
      </c>
      <c r="X193" s="133"/>
      <c r="Y193" s="110" t="str">
        <f>VLOOKUP($N193,OS_Disk!$A$2:$F$573,4,FALSE)</f>
        <v>sdb</v>
      </c>
      <c r="Z193" s="196">
        <f>VLOOKUP($N193,OS_Disk!$A$2:$F$573,6,FALSE)</f>
        <v>115.00030517578125</v>
      </c>
      <c r="AA193" s="110" t="str">
        <f>VLOOKUP($O193,Veritas_LUN!$D$3:$J$487,2,FALSE)</f>
        <v>pkceucmr2</v>
      </c>
      <c r="AB193" s="110" t="str">
        <f>VLOOKUP($O193,Veritas_LUN!$D$3:$J$487,3,FALSE)</f>
        <v>vg_eu2fs01</v>
      </c>
      <c r="AC193" s="110">
        <f>VLOOKUP($O193,Veritas_LUN!$D$3:$J$487,4,FALSE)</f>
        <v>1</v>
      </c>
      <c r="AD193" s="110">
        <f>VLOOKUP($O193,Veritas_LUN!$D$3:$J$487,5,FALSE)</f>
        <v>115</v>
      </c>
      <c r="AE193" s="110" t="str">
        <f>VLOOKUP($O193,Veritas_LUN!$D$3:$J$487,7,FALSE)</f>
        <v>vg_eu2fs01</v>
      </c>
      <c r="AF193" s="110" t="str">
        <f>VLOOKUP($O193,Veritas_LUN!$D$3:$K$487,8,FALSE)</f>
        <v>00:78</v>
      </c>
      <c r="AG193" s="194" t="s">
        <v>7564</v>
      </c>
      <c r="AH193" s="279" t="str">
        <f>VLOOKUP(AG193,'스토리지_LUN(AS-IS)'!$B$4:$G$541,4,FALSE)</f>
        <v>vg_eu2fs01</v>
      </c>
      <c r="AI193" s="110">
        <f>VLOOKUP(AG193,'스토리지_LUN(AS-IS)'!$B$4:$G$541,6,FALSE)</f>
        <v>115</v>
      </c>
      <c r="AJ193" s="110" t="str">
        <f>VLOOKUP($AG193,'스토리지_LUN(TO-BE)'!$B$2:$G$347,4,FALSE)</f>
        <v>00:78</v>
      </c>
      <c r="AK193" s="103"/>
      <c r="AL193" s="103"/>
      <c r="AM193" s="1" t="str">
        <f t="shared" si="4"/>
        <v>NB-DR-RDMP-0FBB-PKCEUCMR</v>
      </c>
      <c r="AN193" s="475" t="e">
        <f>VLOOKUP(SUBSTITUTE(Q193,":",""),'naa정보-입력'!B191:C536,2,FALSE)</f>
        <v>#N/A</v>
      </c>
      <c r="AO193" s="1" t="e">
        <f t="shared" si="5"/>
        <v>#N/A</v>
      </c>
      <c r="AP193" s="1" t="s">
        <v>10530</v>
      </c>
    </row>
    <row r="194" spans="1:42" s="1" customFormat="1">
      <c r="A194" s="128" t="s">
        <v>1179</v>
      </c>
      <c r="B194" s="128" t="s">
        <v>1844</v>
      </c>
      <c r="C194" s="128" t="s">
        <v>357</v>
      </c>
      <c r="D194" s="128" t="s">
        <v>1847</v>
      </c>
      <c r="E194" s="128" t="s">
        <v>1704</v>
      </c>
      <c r="F194" s="128" t="s">
        <v>1298</v>
      </c>
      <c r="G194" s="128" t="s">
        <v>1299</v>
      </c>
      <c r="H194" s="128" t="s">
        <v>3451</v>
      </c>
      <c r="I194" s="128" t="s">
        <v>1920</v>
      </c>
      <c r="J194" s="128" t="s">
        <v>4333</v>
      </c>
      <c r="K194" s="128" t="s">
        <v>7044</v>
      </c>
      <c r="L194" s="128" t="s">
        <v>4483</v>
      </c>
      <c r="M194" s="128" t="s">
        <v>6856</v>
      </c>
      <c r="N194" s="129" t="s">
        <v>7929</v>
      </c>
      <c r="O194" s="471" t="s">
        <v>8343</v>
      </c>
      <c r="P194" s="443">
        <v>50</v>
      </c>
      <c r="Q194" s="470" t="str">
        <f>VLOOKUP($O194,'스토리지_LUN(TO-BE)'!$B$2:$G$347,4,FALSE)</f>
        <v>05:7d</v>
      </c>
      <c r="R194" s="103"/>
      <c r="S194" s="110"/>
      <c r="T194" s="103"/>
      <c r="U194" s="103"/>
      <c r="V194" s="110" t="str">
        <f>VLOOKUP($N194,OS_Disk!$A$2:$F$573,2,FALSE)</f>
        <v>pkceucmr2</v>
      </c>
      <c r="W194" s="110" t="str">
        <f>VLOOKUP($N194,OS_Disk!$A$2:$F$573,3,FALSE)</f>
        <v>hitachi_vsp0_107d</v>
      </c>
      <c r="X194" s="133"/>
      <c r="Y194" s="110" t="str">
        <f>VLOOKUP($N194,OS_Disk!$A$2:$F$573,4,FALSE)</f>
        <v>sdc</v>
      </c>
      <c r="Z194" s="196">
        <f>VLOOKUP($N194,OS_Disk!$A$2:$F$573,6,FALSE)</f>
        <v>11.5008544921875</v>
      </c>
      <c r="AA194" s="110" t="str">
        <f>VLOOKUP($O194,Veritas_LUN!$D$3:$J$487,2,FALSE)</f>
        <v>pkceucmr2</v>
      </c>
      <c r="AB194" s="110" t="str">
        <f>VLOOKUP($O194,Veritas_LUN!$D$3:$J$487,3,FALSE)</f>
        <v>vvr_vg_eu2fs01</v>
      </c>
      <c r="AC194" s="110">
        <f>VLOOKUP($O194,Veritas_LUN!$D$3:$J$487,4,FALSE)</f>
        <v>1</v>
      </c>
      <c r="AD194" s="110">
        <f>VLOOKUP($O194,Veritas_LUN!$D$3:$J$487,5,FALSE)</f>
        <v>11.5</v>
      </c>
      <c r="AE194" s="110" t="str">
        <f>VLOOKUP($O194,Veritas_LUN!$D$3:$J$487,7,FALSE)</f>
        <v>VVR-vg_eu2fs01</v>
      </c>
      <c r="AF194" s="110" t="str">
        <f>VLOOKUP($O194,Veritas_LUN!$D$3:$K$487,8,FALSE)</f>
        <v>10:7d</v>
      </c>
      <c r="AG194" s="194" t="s">
        <v>7565</v>
      </c>
      <c r="AH194" s="279" t="str">
        <f>VLOOKUP(AG194,'스토리지_LUN(AS-IS)'!$B$4:$G$541,4,FALSE)</f>
        <v>VVR-vg_eu2fs01</v>
      </c>
      <c r="AI194" s="110">
        <f>VLOOKUP(AG194,'스토리지_LUN(AS-IS)'!$B$4:$G$541,6,FALSE)</f>
        <v>11.5</v>
      </c>
      <c r="AJ194" s="110" t="str">
        <f>VLOOKUP($AG194,'스토리지_LUN(TO-BE)'!$B$2:$G$347,4,FALSE)</f>
        <v>05:7d</v>
      </c>
      <c r="AK194" s="103"/>
      <c r="AL194" s="103"/>
      <c r="AM194" s="1" t="str">
        <f t="shared" si="4"/>
        <v>NB-DR-RDMP-0FBB-PKCEUCMR</v>
      </c>
      <c r="AN194" s="475" t="e">
        <f>VLOOKUP(SUBSTITUTE(Q194,":",""),'naa정보-입력'!B192:C537,2,FALSE)</f>
        <v>#N/A</v>
      </c>
      <c r="AO194" s="1" t="e">
        <f t="shared" si="5"/>
        <v>#N/A</v>
      </c>
      <c r="AP194" s="1" t="s">
        <v>10531</v>
      </c>
    </row>
    <row r="195" spans="1:42" s="1" customFormat="1">
      <c r="A195" s="128" t="s">
        <v>1179</v>
      </c>
      <c r="B195" s="128" t="s">
        <v>1844</v>
      </c>
      <c r="C195" s="128" t="s">
        <v>357</v>
      </c>
      <c r="D195" s="128" t="s">
        <v>1847</v>
      </c>
      <c r="E195" s="128" t="s">
        <v>1693</v>
      </c>
      <c r="F195" s="128" t="s">
        <v>1298</v>
      </c>
      <c r="G195" s="128" t="s">
        <v>1299</v>
      </c>
      <c r="H195" s="128" t="s">
        <v>3380</v>
      </c>
      <c r="I195" s="128" t="s">
        <v>1851</v>
      </c>
      <c r="J195" s="128" t="s">
        <v>4388</v>
      </c>
      <c r="K195" s="128" t="s">
        <v>7045</v>
      </c>
      <c r="L195" s="128" t="s">
        <v>2524</v>
      </c>
      <c r="M195" s="128" t="s">
        <v>6856</v>
      </c>
      <c r="N195" s="129" t="s">
        <v>7869</v>
      </c>
      <c r="O195" s="471" t="s">
        <v>8283</v>
      </c>
      <c r="P195" s="443">
        <v>3.00018310546875</v>
      </c>
      <c r="Q195" s="470" t="str">
        <f>VLOOKUP($O195,'스토리지_LUN(TO-BE)'!$B$2:$G$347,4,FALSE)</f>
        <v>00:79</v>
      </c>
      <c r="R195" s="103"/>
      <c r="S195" s="110"/>
      <c r="T195" s="103"/>
      <c r="U195" s="103"/>
      <c r="V195" s="110" t="str">
        <f>VLOOKUP($N195,OS_Disk!$A$2:$F$573,2,FALSE)</f>
        <v>pkceucmr1</v>
      </c>
      <c r="W195" s="110" t="str">
        <f>VLOOKUP($N195,OS_Disk!$A$2:$F$573,3,FALSE)</f>
        <v>hitachi_vsp0_0079</v>
      </c>
      <c r="X195" s="133"/>
      <c r="Y195" s="110" t="str">
        <f>VLOOKUP($N195,OS_Disk!$A$2:$F$573,4,FALSE)</f>
        <v>sde</v>
      </c>
      <c r="Z195" s="196">
        <f>VLOOKUP($N195,OS_Disk!$A$2:$F$573,6,FALSE)</f>
        <v>100.00030517578125</v>
      </c>
      <c r="AA195" s="110" t="str">
        <f>VLOOKUP($O195,Veritas_LUN!$D$3:$J$487,2,FALSE)</f>
        <v>pkceucmr1/pkceucmr2</v>
      </c>
      <c r="AB195" s="110" t="str">
        <f>VLOOKUP($O195,Veritas_LUN!$D$3:$J$487,3,FALSE)</f>
        <v>vg_eucfs01</v>
      </c>
      <c r="AC195" s="110">
        <f>VLOOKUP($O195,Veritas_LUN!$D$3:$J$487,4,FALSE)</f>
        <v>1</v>
      </c>
      <c r="AD195" s="110">
        <f>VLOOKUP($O195,Veritas_LUN!$D$3:$J$487,5,FALSE)</f>
        <v>100</v>
      </c>
      <c r="AE195" s="110" t="str">
        <f>VLOOKUP($O195,Veritas_LUN!$D$3:$J$487,7,FALSE)</f>
        <v>vg_eucfs01</v>
      </c>
      <c r="AF195" s="110" t="str">
        <f>VLOOKUP($O195,Veritas_LUN!$D$3:$K$487,8,FALSE)</f>
        <v>00:79</v>
      </c>
      <c r="AG195" s="194" t="s">
        <v>7505</v>
      </c>
      <c r="AH195" s="279" t="str">
        <f>VLOOKUP(AG195,'스토리지_LUN(AS-IS)'!$B$4:$G$541,4,FALSE)</f>
        <v>vg_eucfs01</v>
      </c>
      <c r="AI195" s="110">
        <f>VLOOKUP(AG195,'스토리지_LUN(AS-IS)'!$B$4:$G$541,6,FALSE)</f>
        <v>100</v>
      </c>
      <c r="AJ195" s="110" t="str">
        <f>VLOOKUP($AG195,'스토리지_LUN(TO-BE)'!$B$2:$G$347,4,FALSE)</f>
        <v>00:79</v>
      </c>
      <c r="AK195" s="103"/>
      <c r="AL195" s="103"/>
      <c r="AM195" s="1" t="str">
        <f t="shared" si="4"/>
        <v>NB-DR-RDMP-0FBB-PKCEUCMR</v>
      </c>
      <c r="AN195" s="475" t="e">
        <f>VLOOKUP(SUBSTITUTE(Q195,":",""),'naa정보-입력'!B193:C538,2,FALSE)</f>
        <v>#N/A</v>
      </c>
      <c r="AO195" s="1" t="e">
        <f t="shared" si="5"/>
        <v>#N/A</v>
      </c>
      <c r="AP195" s="1" t="s">
        <v>10471</v>
      </c>
    </row>
    <row r="196" spans="1:42" s="1" customFormat="1">
      <c r="A196" s="128" t="s">
        <v>1179</v>
      </c>
      <c r="B196" s="128" t="s">
        <v>1844</v>
      </c>
      <c r="C196" s="128" t="s">
        <v>357</v>
      </c>
      <c r="D196" s="128" t="s">
        <v>1847</v>
      </c>
      <c r="E196" s="128" t="s">
        <v>1697</v>
      </c>
      <c r="F196" s="128" t="s">
        <v>1298</v>
      </c>
      <c r="G196" s="128" t="s">
        <v>1299</v>
      </c>
      <c r="H196" s="128" t="s">
        <v>3381</v>
      </c>
      <c r="I196" s="128" t="s">
        <v>1852</v>
      </c>
      <c r="J196" s="128" t="s">
        <v>4390</v>
      </c>
      <c r="K196" s="128" t="s">
        <v>7046</v>
      </c>
      <c r="L196" s="128" t="s">
        <v>2533</v>
      </c>
      <c r="M196" s="128" t="s">
        <v>6856</v>
      </c>
      <c r="N196" s="129" t="s">
        <v>7870</v>
      </c>
      <c r="O196" s="471" t="s">
        <v>8284</v>
      </c>
      <c r="P196" s="443">
        <v>110.000610351563</v>
      </c>
      <c r="Q196" s="470" t="str">
        <f>VLOOKUP($O196,'스토리지_LUN(TO-BE)'!$B$2:$G$347,4,FALSE)</f>
        <v>00:7a</v>
      </c>
      <c r="R196" s="103"/>
      <c r="S196" s="110"/>
      <c r="T196" s="103"/>
      <c r="U196" s="103"/>
      <c r="V196" s="110" t="str">
        <f>VLOOKUP($N196,OS_Disk!$A$2:$F$573,2,FALSE)</f>
        <v>pkceucmr1</v>
      </c>
      <c r="W196" s="110" t="str">
        <f>VLOOKUP($N196,OS_Disk!$A$2:$F$573,3,FALSE)</f>
        <v>hitachi_vsp0_007a</v>
      </c>
      <c r="X196" s="133"/>
      <c r="Y196" s="110" t="str">
        <f>VLOOKUP($N196,OS_Disk!$A$2:$F$573,4,FALSE)</f>
        <v>sdf</v>
      </c>
      <c r="Z196" s="196">
        <f>VLOOKUP($N196,OS_Disk!$A$2:$F$573,6,FALSE)</f>
        <v>7.0001220703125</v>
      </c>
      <c r="AA196" s="110" t="str">
        <f>VLOOKUP($O196,Veritas_LUN!$D$3:$J$487,2,FALSE)</f>
        <v>pkceucmr1/pkceucmr2</v>
      </c>
      <c r="AB196" s="110" t="str">
        <f>VLOOKUP($O196,Veritas_LUN!$D$3:$J$487,3,FALSE)</f>
        <v>vg_eucfs02</v>
      </c>
      <c r="AC196" s="110">
        <f>VLOOKUP($O196,Veritas_LUN!$D$3:$J$487,4,FALSE)</f>
        <v>1</v>
      </c>
      <c r="AD196" s="110">
        <f>VLOOKUP($O196,Veritas_LUN!$D$3:$J$487,5,FALSE)</f>
        <v>7</v>
      </c>
      <c r="AE196" s="110" t="str">
        <f>VLOOKUP($O196,Veritas_LUN!$D$3:$J$487,7,FALSE)</f>
        <v>vg_eucfs02</v>
      </c>
      <c r="AF196" s="110" t="str">
        <f>VLOOKUP($O196,Veritas_LUN!$D$3:$K$487,8,FALSE)</f>
        <v>00:7a</v>
      </c>
      <c r="AG196" s="194" t="s">
        <v>7506</v>
      </c>
      <c r="AH196" s="279" t="str">
        <f>VLOOKUP(AG196,'스토리지_LUN(AS-IS)'!$B$4:$G$541,4,FALSE)</f>
        <v>vg_eucfs02</v>
      </c>
      <c r="AI196" s="110">
        <f>VLOOKUP(AG196,'스토리지_LUN(AS-IS)'!$B$4:$G$541,6,FALSE)</f>
        <v>7</v>
      </c>
      <c r="AJ196" s="110" t="str">
        <f>VLOOKUP($AG196,'스토리지_LUN(TO-BE)'!$B$2:$G$347,4,FALSE)</f>
        <v>00:7a</v>
      </c>
      <c r="AK196" s="103"/>
      <c r="AL196" s="103"/>
      <c r="AM196" s="1" t="str">
        <f t="shared" si="4"/>
        <v>NB-DR-RDMP-0FBB-PKCEUCMR</v>
      </c>
      <c r="AN196" s="475" t="e">
        <f>VLOOKUP(SUBSTITUTE(Q196,":",""),'naa정보-입력'!B194:C539,2,FALSE)</f>
        <v>#N/A</v>
      </c>
      <c r="AO196" s="1" t="e">
        <f t="shared" si="5"/>
        <v>#N/A</v>
      </c>
      <c r="AP196" s="1" t="s">
        <v>10472</v>
      </c>
    </row>
    <row r="197" spans="1:42" s="1" customFormat="1">
      <c r="A197" s="128" t="s">
        <v>1179</v>
      </c>
      <c r="B197" s="128" t="s">
        <v>1844</v>
      </c>
      <c r="C197" s="128" t="s">
        <v>357</v>
      </c>
      <c r="D197" s="128" t="s">
        <v>1847</v>
      </c>
      <c r="E197" s="128" t="s">
        <v>1699</v>
      </c>
      <c r="F197" s="128" t="s">
        <v>1298</v>
      </c>
      <c r="G197" s="128" t="s">
        <v>1299</v>
      </c>
      <c r="H197" s="128" t="s">
        <v>3382</v>
      </c>
      <c r="I197" s="128" t="s">
        <v>1853</v>
      </c>
      <c r="J197" s="128" t="s">
        <v>4389</v>
      </c>
      <c r="K197" s="128" t="s">
        <v>7047</v>
      </c>
      <c r="L197" s="128" t="s">
        <v>2542</v>
      </c>
      <c r="M197" s="128" t="s">
        <v>6856</v>
      </c>
      <c r="N197" s="129" t="s">
        <v>7871</v>
      </c>
      <c r="O197" s="471" t="s">
        <v>8285</v>
      </c>
      <c r="P197" s="443">
        <v>10.0003051757813</v>
      </c>
      <c r="Q197" s="470" t="str">
        <f>VLOOKUP($O197,'스토리지_LUN(TO-BE)'!$B$2:$G$347,4,FALSE)</f>
        <v>00:7b</v>
      </c>
      <c r="R197" s="103"/>
      <c r="S197" s="110"/>
      <c r="T197" s="103"/>
      <c r="U197" s="103"/>
      <c r="V197" s="110" t="str">
        <f>VLOOKUP($N197,OS_Disk!$A$2:$F$573,2,FALSE)</f>
        <v>pkceucmr1</v>
      </c>
      <c r="W197" s="110" t="str">
        <f>VLOOKUP($N197,OS_Disk!$A$2:$F$573,3,FALSE)</f>
        <v>hitachi_vsp0_007b</v>
      </c>
      <c r="X197" s="133"/>
      <c r="Y197" s="110" t="str">
        <f>VLOOKUP($N197,OS_Disk!$A$2:$F$573,4,FALSE)</f>
        <v>sdg</v>
      </c>
      <c r="Z197" s="196">
        <f>VLOOKUP($N197,OS_Disk!$A$2:$F$573,6,FALSE)</f>
        <v>110.0006103515625</v>
      </c>
      <c r="AA197" s="110" t="str">
        <f>VLOOKUP($O197,Veritas_LUN!$D$3:$J$487,2,FALSE)</f>
        <v>pkceucmr1/pkceucmr2</v>
      </c>
      <c r="AB197" s="110" t="str">
        <f>VLOOKUP($O197,Veritas_LUN!$D$3:$J$487,3,FALSE)</f>
        <v>vg_eucfs03</v>
      </c>
      <c r="AC197" s="110">
        <f>VLOOKUP($O197,Veritas_LUN!$D$3:$J$487,4,FALSE)</f>
        <v>1</v>
      </c>
      <c r="AD197" s="110">
        <f>VLOOKUP($O197,Veritas_LUN!$D$3:$J$487,5,FALSE)</f>
        <v>110</v>
      </c>
      <c r="AE197" s="110" t="str">
        <f>VLOOKUP($O197,Veritas_LUN!$D$3:$J$487,7,FALSE)</f>
        <v>vg_eucfs03</v>
      </c>
      <c r="AF197" s="110" t="str">
        <f>VLOOKUP($O197,Veritas_LUN!$D$3:$K$487,8,FALSE)</f>
        <v>00:7b</v>
      </c>
      <c r="AG197" s="194" t="s">
        <v>7507</v>
      </c>
      <c r="AH197" s="279" t="str">
        <f>VLOOKUP(AG197,'스토리지_LUN(AS-IS)'!$B$4:$G$541,4,FALSE)</f>
        <v>vg_eucfs03</v>
      </c>
      <c r="AI197" s="110">
        <f>VLOOKUP(AG197,'스토리지_LUN(AS-IS)'!$B$4:$G$541,6,FALSE)</f>
        <v>110</v>
      </c>
      <c r="AJ197" s="110" t="str">
        <f>VLOOKUP($AG197,'스토리지_LUN(TO-BE)'!$B$2:$G$347,4,FALSE)</f>
        <v>00:7b</v>
      </c>
      <c r="AK197" s="103"/>
      <c r="AL197" s="103"/>
      <c r="AM197" s="1" t="str">
        <f t="shared" si="4"/>
        <v>NB-DR-RDMP-0FBB-PKCEUCMR</v>
      </c>
      <c r="AN197" s="475" t="e">
        <f>VLOOKUP(SUBSTITUTE(Q197,":",""),'naa정보-입력'!B195:C540,2,FALSE)</f>
        <v>#N/A</v>
      </c>
      <c r="AO197" s="1" t="e">
        <f t="shared" si="5"/>
        <v>#N/A</v>
      </c>
      <c r="AP197" s="1" t="s">
        <v>10473</v>
      </c>
    </row>
    <row r="198" spans="1:42" s="1" customFormat="1">
      <c r="A198" s="128" t="s">
        <v>1179</v>
      </c>
      <c r="B198" s="128" t="s">
        <v>1844</v>
      </c>
      <c r="C198" s="128" t="s">
        <v>357</v>
      </c>
      <c r="D198" s="128" t="s">
        <v>1847</v>
      </c>
      <c r="E198" s="128" t="s">
        <v>1737</v>
      </c>
      <c r="F198" s="128" t="s">
        <v>1298</v>
      </c>
      <c r="G198" s="128" t="s">
        <v>1299</v>
      </c>
      <c r="H198" s="128" t="s">
        <v>3383</v>
      </c>
      <c r="I198" s="128" t="s">
        <v>1854</v>
      </c>
      <c r="J198" s="128" t="s">
        <v>4335</v>
      </c>
      <c r="K198" s="128" t="s">
        <v>7048</v>
      </c>
      <c r="L198" s="128" t="s">
        <v>4481</v>
      </c>
      <c r="M198" s="128" t="s">
        <v>6856</v>
      </c>
      <c r="N198" s="129" t="s">
        <v>7872</v>
      </c>
      <c r="O198" s="471" t="s">
        <v>8286</v>
      </c>
      <c r="P198" s="443">
        <v>0.30029296875</v>
      </c>
      <c r="Q198" s="470" t="str">
        <f>VLOOKUP($O198,'스토리지_LUN(TO-BE)'!$B$2:$G$347,4,FALSE)</f>
        <v>05:7e</v>
      </c>
      <c r="R198" s="103"/>
      <c r="S198" s="110"/>
      <c r="T198" s="103"/>
      <c r="U198" s="103"/>
      <c r="V198" s="110" t="str">
        <f>VLOOKUP($N198,OS_Disk!$A$2:$F$573,2,FALSE)</f>
        <v>pkceucmr1</v>
      </c>
      <c r="W198" s="110" t="str">
        <f>VLOOKUP($N198,OS_Disk!$A$2:$F$573,3,FALSE)</f>
        <v>hitachi_vsp0_107e</v>
      </c>
      <c r="X198" s="133"/>
      <c r="Y198" s="110" t="str">
        <f>VLOOKUP($N198,OS_Disk!$A$2:$F$573,4,FALSE)</f>
        <v>sdh</v>
      </c>
      <c r="Z198" s="196">
        <f>VLOOKUP($N198,OS_Disk!$A$2:$F$573,6,FALSE)</f>
        <v>10.00030517578125</v>
      </c>
      <c r="AA198" s="110" t="str">
        <f>VLOOKUP($O198,Veritas_LUN!$D$3:$J$487,2,FALSE)</f>
        <v>pkceucmr1/pkceucmr2</v>
      </c>
      <c r="AB198" s="110" t="str">
        <f>VLOOKUP($O198,Veritas_LUN!$D$3:$J$487,3,FALSE)</f>
        <v>vvr_vg_eucfs01</v>
      </c>
      <c r="AC198" s="110">
        <f>VLOOKUP($O198,Veritas_LUN!$D$3:$J$487,4,FALSE)</f>
        <v>1</v>
      </c>
      <c r="AD198" s="110">
        <f>VLOOKUP($O198,Veritas_LUN!$D$3:$J$487,5,FALSE)</f>
        <v>10</v>
      </c>
      <c r="AE198" s="110" t="str">
        <f>VLOOKUP($O198,Veritas_LUN!$D$3:$J$487,7,FALSE)</f>
        <v>VVR-vg_eucfs01</v>
      </c>
      <c r="AF198" s="110" t="str">
        <f>VLOOKUP($O198,Veritas_LUN!$D$3:$K$487,8,FALSE)</f>
        <v>10:7e</v>
      </c>
      <c r="AG198" s="194" t="s">
        <v>7508</v>
      </c>
      <c r="AH198" s="279" t="str">
        <f>VLOOKUP(AG198,'스토리지_LUN(AS-IS)'!$B$4:$G$541,4,FALSE)</f>
        <v>VVR-vg_eucfs01</v>
      </c>
      <c r="AI198" s="110">
        <f>VLOOKUP(AG198,'스토리지_LUN(AS-IS)'!$B$4:$G$541,6,FALSE)</f>
        <v>10</v>
      </c>
      <c r="AJ198" s="110" t="str">
        <f>VLOOKUP($AG198,'스토리지_LUN(TO-BE)'!$B$2:$G$347,4,FALSE)</f>
        <v>05:7e</v>
      </c>
      <c r="AK198" s="103"/>
      <c r="AL198" s="103"/>
      <c r="AM198" s="1" t="str">
        <f t="shared" ref="AM198:AM261" si="6">VLOOKUP(F198,$F$580:$AM$608,34,FALSE)</f>
        <v>NB-DR-RDMP-0FBB-PKCEUCMR</v>
      </c>
      <c r="AN198" s="475" t="e">
        <f>VLOOKUP(SUBSTITUTE(Q198,":",""),'naa정보-입력'!B196:C541,2,FALSE)</f>
        <v>#N/A</v>
      </c>
      <c r="AO198" s="1" t="e">
        <f t="shared" si="5"/>
        <v>#N/A</v>
      </c>
      <c r="AP198" s="1" t="s">
        <v>10474</v>
      </c>
    </row>
    <row r="199" spans="1:42" s="1" customFormat="1">
      <c r="A199" s="128" t="s">
        <v>1179</v>
      </c>
      <c r="B199" s="128" t="s">
        <v>1844</v>
      </c>
      <c r="C199" s="128" t="s">
        <v>357</v>
      </c>
      <c r="D199" s="128" t="s">
        <v>1847</v>
      </c>
      <c r="E199" s="128" t="s">
        <v>1740</v>
      </c>
      <c r="F199" s="128" t="s">
        <v>1298</v>
      </c>
      <c r="G199" s="128" t="s">
        <v>1299</v>
      </c>
      <c r="H199" s="128" t="s">
        <v>3384</v>
      </c>
      <c r="I199" s="128" t="s">
        <v>1855</v>
      </c>
      <c r="J199" s="128" t="s">
        <v>4328</v>
      </c>
      <c r="K199" s="128" t="s">
        <v>7049</v>
      </c>
      <c r="L199" s="128" t="s">
        <v>4480</v>
      </c>
      <c r="M199" s="128" t="s">
        <v>6856</v>
      </c>
      <c r="N199" s="129" t="s">
        <v>7873</v>
      </c>
      <c r="O199" s="471" t="s">
        <v>8287</v>
      </c>
      <c r="P199" s="443">
        <v>11.0000610351563</v>
      </c>
      <c r="Q199" s="470" t="str">
        <f>VLOOKUP($O199,'스토리지_LUN(TO-BE)'!$B$2:$G$347,4,FALSE)</f>
        <v>05:7f</v>
      </c>
      <c r="R199" s="103"/>
      <c r="S199" s="110"/>
      <c r="T199" s="103"/>
      <c r="U199" s="103"/>
      <c r="V199" s="110" t="str">
        <f>VLOOKUP($N199,OS_Disk!$A$2:$F$573,2,FALSE)</f>
        <v>pkceucmr1</v>
      </c>
      <c r="W199" s="110" t="str">
        <f>VLOOKUP($N199,OS_Disk!$A$2:$F$573,3,FALSE)</f>
        <v>hitachi_vsp0_107f</v>
      </c>
      <c r="X199" s="133"/>
      <c r="Y199" s="110" t="str">
        <f>VLOOKUP($N199,OS_Disk!$A$2:$F$573,4,FALSE)</f>
        <v>sdi</v>
      </c>
      <c r="Z199" s="196">
        <f>VLOOKUP($N199,OS_Disk!$A$2:$F$573,6,FALSE)</f>
        <v>1.00067138671875</v>
      </c>
      <c r="AA199" s="110" t="str">
        <f>VLOOKUP($O199,Veritas_LUN!$D$3:$J$487,2,FALSE)</f>
        <v>pkceucmr1/pkceucmr2</v>
      </c>
      <c r="AB199" s="110" t="str">
        <f>VLOOKUP($O199,Veritas_LUN!$D$3:$J$487,3,FALSE)</f>
        <v>vvr_vg_eucfs02</v>
      </c>
      <c r="AC199" s="110">
        <f>VLOOKUP($O199,Veritas_LUN!$D$3:$J$487,4,FALSE)</f>
        <v>1</v>
      </c>
      <c r="AD199" s="110">
        <f>VLOOKUP($O199,Veritas_LUN!$D$3:$J$487,5,FALSE)</f>
        <v>1</v>
      </c>
      <c r="AE199" s="110" t="str">
        <f>VLOOKUP($O199,Veritas_LUN!$D$3:$J$487,7,FALSE)</f>
        <v>VVR-vg_eucfs02</v>
      </c>
      <c r="AF199" s="110" t="str">
        <f>VLOOKUP($O199,Veritas_LUN!$D$3:$K$487,8,FALSE)</f>
        <v>10:7f</v>
      </c>
      <c r="AG199" s="194" t="s">
        <v>7509</v>
      </c>
      <c r="AH199" s="279" t="str">
        <f>VLOOKUP(AG199,'스토리지_LUN(AS-IS)'!$B$4:$G$541,4,FALSE)</f>
        <v>VVR-vg_eucfs02</v>
      </c>
      <c r="AI199" s="110">
        <f>VLOOKUP(AG199,'스토리지_LUN(AS-IS)'!$B$4:$G$541,6,FALSE)</f>
        <v>1</v>
      </c>
      <c r="AJ199" s="110" t="str">
        <f>VLOOKUP($AG199,'스토리지_LUN(TO-BE)'!$B$2:$G$347,4,FALSE)</f>
        <v>05:7f</v>
      </c>
      <c r="AK199" s="103"/>
      <c r="AL199" s="103"/>
      <c r="AM199" s="1" t="str">
        <f t="shared" si="6"/>
        <v>NB-DR-RDMP-0FBB-PKCEUCMR</v>
      </c>
      <c r="AN199" s="475" t="e">
        <f>VLOOKUP(SUBSTITUTE(Q199,":",""),'naa정보-입력'!B197:C542,2,FALSE)</f>
        <v>#N/A</v>
      </c>
      <c r="AO199" s="1" t="e">
        <f t="shared" ref="AO199:AO262" si="7">_xlfn.CONCAT($AN$3,AN199," ","/vmfs/volumes/",AM199,"/",H199)</f>
        <v>#N/A</v>
      </c>
      <c r="AP199" s="1" t="s">
        <v>10475</v>
      </c>
    </row>
    <row r="200" spans="1:42" s="1" customFormat="1">
      <c r="A200" s="128" t="s">
        <v>1179</v>
      </c>
      <c r="B200" s="128" t="s">
        <v>1844</v>
      </c>
      <c r="C200" s="128" t="s">
        <v>357</v>
      </c>
      <c r="D200" s="128" t="s">
        <v>1847</v>
      </c>
      <c r="E200" s="128" t="s">
        <v>1743</v>
      </c>
      <c r="F200" s="128" t="s">
        <v>1298</v>
      </c>
      <c r="G200" s="128" t="s">
        <v>1299</v>
      </c>
      <c r="H200" s="128" t="s">
        <v>3385</v>
      </c>
      <c r="I200" s="128" t="s">
        <v>1856</v>
      </c>
      <c r="J200" s="128" t="s">
        <v>4319</v>
      </c>
      <c r="K200" s="128" t="s">
        <v>7050</v>
      </c>
      <c r="L200" s="128" t="s">
        <v>4523</v>
      </c>
      <c r="M200" s="128" t="s">
        <v>6856</v>
      </c>
      <c r="N200" s="129" t="s">
        <v>7874</v>
      </c>
      <c r="O200" s="471" t="s">
        <v>8288</v>
      </c>
      <c r="P200" s="443">
        <v>0.20050048828125</v>
      </c>
      <c r="Q200" s="470" t="str">
        <f>VLOOKUP($O200,'스토리지_LUN(TO-BE)'!$B$2:$G$347,4,FALSE)</f>
        <v>05:80</v>
      </c>
      <c r="R200" s="103"/>
      <c r="S200" s="110"/>
      <c r="T200" s="103"/>
      <c r="U200" s="103"/>
      <c r="V200" s="110" t="str">
        <f>VLOOKUP($N200,OS_Disk!$A$2:$F$573,2,FALSE)</f>
        <v>pkceucmr1</v>
      </c>
      <c r="W200" s="110" t="str">
        <f>VLOOKUP($N200,OS_Disk!$A$2:$F$573,3,FALSE)</f>
        <v>hitachi_vsp0_1080</v>
      </c>
      <c r="X200" s="133"/>
      <c r="Y200" s="110" t="str">
        <f>VLOOKUP($N200,OS_Disk!$A$2:$F$573,4,FALSE)</f>
        <v>sdj</v>
      </c>
      <c r="Z200" s="196">
        <f>VLOOKUP($N200,OS_Disk!$A$2:$F$573,6,FALSE)</f>
        <v>11.00006103515625</v>
      </c>
      <c r="AA200" s="110" t="str">
        <f>VLOOKUP($O200,Veritas_LUN!$D$3:$J$487,2,FALSE)</f>
        <v>pkceucmr1/pkceucmr2</v>
      </c>
      <c r="AB200" s="110" t="str">
        <f>VLOOKUP($O200,Veritas_LUN!$D$3:$J$487,3,FALSE)</f>
        <v>vvr_vg_eucfs03</v>
      </c>
      <c r="AC200" s="110">
        <f>VLOOKUP($O200,Veritas_LUN!$D$3:$J$487,4,FALSE)</f>
        <v>1</v>
      </c>
      <c r="AD200" s="110">
        <f>VLOOKUP($O200,Veritas_LUN!$D$3:$J$487,5,FALSE)</f>
        <v>11</v>
      </c>
      <c r="AE200" s="110" t="str">
        <f>VLOOKUP($O200,Veritas_LUN!$D$3:$J$487,7,FALSE)</f>
        <v>VVR-vg_eucfs03</v>
      </c>
      <c r="AF200" s="110" t="str">
        <f>VLOOKUP($O200,Veritas_LUN!$D$3:$K$487,8,FALSE)</f>
        <v>10:80</v>
      </c>
      <c r="AG200" s="194" t="s">
        <v>7510</v>
      </c>
      <c r="AH200" s="279" t="str">
        <f>VLOOKUP(AG200,'스토리지_LUN(AS-IS)'!$B$4:$G$541,4,FALSE)</f>
        <v>VVR-vg_eucfs03</v>
      </c>
      <c r="AI200" s="110">
        <f>VLOOKUP(AG200,'스토리지_LUN(AS-IS)'!$B$4:$G$541,6,FALSE)</f>
        <v>11</v>
      </c>
      <c r="AJ200" s="110" t="str">
        <f>VLOOKUP($AG200,'스토리지_LUN(TO-BE)'!$B$2:$G$347,4,FALSE)</f>
        <v>05:80</v>
      </c>
      <c r="AK200" s="103"/>
      <c r="AL200" s="103"/>
      <c r="AM200" s="1" t="str">
        <f t="shared" si="6"/>
        <v>NB-DR-RDMP-0FBB-PKCEUCMR</v>
      </c>
      <c r="AN200" s="475" t="e">
        <f>VLOOKUP(SUBSTITUTE(Q200,":",""),'naa정보-입력'!B198:C543,2,FALSE)</f>
        <v>#N/A</v>
      </c>
      <c r="AO200" s="1" t="e">
        <f t="shared" si="7"/>
        <v>#N/A</v>
      </c>
      <c r="AP200" s="1" t="s">
        <v>10476</v>
      </c>
    </row>
    <row r="201" spans="1:42" s="1" customFormat="1">
      <c r="A201" s="128" t="s">
        <v>1179</v>
      </c>
      <c r="B201" s="128" t="s">
        <v>1844</v>
      </c>
      <c r="C201" s="128" t="s">
        <v>357</v>
      </c>
      <c r="D201" s="128" t="s">
        <v>1847</v>
      </c>
      <c r="E201" s="128" t="s">
        <v>1752</v>
      </c>
      <c r="F201" s="128" t="s">
        <v>1298</v>
      </c>
      <c r="G201" s="128" t="s">
        <v>1299</v>
      </c>
      <c r="H201" s="128" t="s">
        <v>3386</v>
      </c>
      <c r="I201" s="128" t="s">
        <v>1857</v>
      </c>
      <c r="J201" s="128" t="s">
        <v>4265</v>
      </c>
      <c r="K201" s="128" t="s">
        <v>7051</v>
      </c>
      <c r="L201" s="128" t="s">
        <v>2546</v>
      </c>
      <c r="M201" s="128" t="s">
        <v>6856</v>
      </c>
      <c r="N201" s="129" t="s">
        <v>7875</v>
      </c>
      <c r="O201" s="471" t="s">
        <v>8344</v>
      </c>
      <c r="P201" s="443">
        <v>0.20050048828125</v>
      </c>
      <c r="Q201" s="470" t="str">
        <f>VLOOKUP($O201,'스토리지_LUN(TO-BE)'!$B$2:$G$347,4,FALSE)</f>
        <v>0f:42</v>
      </c>
      <c r="R201" s="103"/>
      <c r="S201" s="110"/>
      <c r="T201" s="103"/>
      <c r="U201" s="103"/>
      <c r="V201" s="110" t="str">
        <f>VLOOKUP($N201,OS_Disk!$A$2:$F$573,2,FALSE)</f>
        <v>pkceucmr1</v>
      </c>
      <c r="W201" s="110" t="str">
        <f>VLOOKUP($N201,OS_Disk!$A$2:$F$573,3,FALSE)</f>
        <v>hitachi_vsp0_0f42</v>
      </c>
      <c r="X201" s="133"/>
      <c r="Y201" s="110" t="str">
        <f>VLOOKUP($N201,OS_Disk!$A$2:$F$573,4,FALSE)</f>
        <v>sdk</v>
      </c>
      <c r="Z201" s="196">
        <f>VLOOKUP($N201,OS_Disk!$A$2:$F$573,6,FALSE)</f>
        <v>0.20050048828125</v>
      </c>
      <c r="AA201" s="110" t="str">
        <f>VLOOKUP($O201,Veritas_LUN!$D$3:$J$487,2,FALSE)</f>
        <v>pkceucmr1/pkceucmr2</v>
      </c>
      <c r="AB201" s="110" t="str">
        <f>VLOOKUP($O201,Veritas_LUN!$D$3:$J$487,3,FALSE)</f>
        <v>Lock Device</v>
      </c>
      <c r="AC201" s="110">
        <f>VLOOKUP($O201,Veritas_LUN!$D$3:$J$487,4,FALSE)</f>
        <v>1</v>
      </c>
      <c r="AD201" s="110">
        <f>VLOOKUP($O201,Veritas_LUN!$D$3:$J$487,5,FALSE)</f>
        <v>0.2</v>
      </c>
      <c r="AE201" s="110" t="str">
        <f>VLOOKUP($O201,Veritas_LUN!$D$3:$J$487,7,FALSE)</f>
        <v>Lock Device</v>
      </c>
      <c r="AF201" s="110" t="str">
        <f>VLOOKUP($O201,Veritas_LUN!$D$3:$K$487,8,FALSE)</f>
        <v>0f:42</v>
      </c>
      <c r="AG201" s="194" t="s">
        <v>7566</v>
      </c>
      <c r="AH201" s="279" t="str">
        <f>VLOOKUP(AG201,'스토리지_LUN(AS-IS)'!$B$4:$G$541,4,FALSE)</f>
        <v>Lock Device</v>
      </c>
      <c r="AI201" s="110">
        <f>VLOOKUP(AG201,'스토리지_LUN(AS-IS)'!$B$4:$G$541,6,FALSE)</f>
        <v>0.2</v>
      </c>
      <c r="AJ201" s="110" t="str">
        <f>VLOOKUP($AG201,'스토리지_LUN(TO-BE)'!$B$2:$G$347,4,FALSE)</f>
        <v>0f:42</v>
      </c>
      <c r="AK201" s="103"/>
      <c r="AL201" s="103"/>
      <c r="AM201" s="1" t="str">
        <f t="shared" si="6"/>
        <v>NB-DR-RDMP-0FBB-PKCEUCMR</v>
      </c>
      <c r="AN201" s="475" t="e">
        <f>VLOOKUP(SUBSTITUTE(Q201,":",""),'naa정보-입력'!B199:C544,2,FALSE)</f>
        <v>#N/A</v>
      </c>
      <c r="AO201" s="1" t="e">
        <f t="shared" si="7"/>
        <v>#N/A</v>
      </c>
      <c r="AP201" s="1" t="s">
        <v>10477</v>
      </c>
    </row>
    <row r="202" spans="1:42" s="1" customFormat="1">
      <c r="A202" s="128" t="s">
        <v>1179</v>
      </c>
      <c r="B202" s="128" t="s">
        <v>1844</v>
      </c>
      <c r="C202" s="128" t="s">
        <v>357</v>
      </c>
      <c r="D202" s="128" t="s">
        <v>1847</v>
      </c>
      <c r="E202" s="128" t="s">
        <v>1755</v>
      </c>
      <c r="F202" s="128" t="s">
        <v>1298</v>
      </c>
      <c r="G202" s="128" t="s">
        <v>1299</v>
      </c>
      <c r="H202" s="128" t="s">
        <v>3387</v>
      </c>
      <c r="I202" s="128" t="s">
        <v>1858</v>
      </c>
      <c r="J202" s="128" t="s">
        <v>4266</v>
      </c>
      <c r="K202" s="128" t="s">
        <v>7052</v>
      </c>
      <c r="L202" s="128" t="s">
        <v>2547</v>
      </c>
      <c r="M202" s="128" t="s">
        <v>6856</v>
      </c>
      <c r="N202" s="129" t="s">
        <v>7876</v>
      </c>
      <c r="O202" s="471" t="s">
        <v>8290</v>
      </c>
      <c r="P202" s="443">
        <v>0.20050048828125</v>
      </c>
      <c r="Q202" s="470" t="str">
        <f>VLOOKUP($O202,'스토리지_LUN(TO-BE)'!$B$2:$G$347,4,FALSE)</f>
        <v>0f:43</v>
      </c>
      <c r="R202" s="103"/>
      <c r="S202" s="110"/>
      <c r="T202" s="103"/>
      <c r="U202" s="103"/>
      <c r="V202" s="110" t="str">
        <f>VLOOKUP($N202,OS_Disk!$A$2:$F$573,2,FALSE)</f>
        <v>pkceucmr1</v>
      </c>
      <c r="W202" s="110" t="str">
        <f>VLOOKUP($N202,OS_Disk!$A$2:$F$573,3,FALSE)</f>
        <v>hitachi_vsp0_0f43</v>
      </c>
      <c r="X202" s="133"/>
      <c r="Y202" s="110" t="str">
        <f>VLOOKUP($N202,OS_Disk!$A$2:$F$573,4,FALSE)</f>
        <v>sdl</v>
      </c>
      <c r="Z202" s="196">
        <f>VLOOKUP($N202,OS_Disk!$A$2:$F$573,6,FALSE)</f>
        <v>0.20050048828125</v>
      </c>
      <c r="AA202" s="110" t="str">
        <f>VLOOKUP($O202,Veritas_LUN!$D$3:$J$487,2,FALSE)</f>
        <v>pkceucmr1/pkceucmr2</v>
      </c>
      <c r="AB202" s="110" t="str">
        <f>VLOOKUP($O202,Veritas_LUN!$D$3:$J$487,3,FALSE)</f>
        <v>Lock Device</v>
      </c>
      <c r="AC202" s="110">
        <f>VLOOKUP($O202,Veritas_LUN!$D$3:$J$487,4,FALSE)</f>
        <v>1</v>
      </c>
      <c r="AD202" s="110">
        <f>VLOOKUP($O202,Veritas_LUN!$D$3:$J$487,5,FALSE)</f>
        <v>0.2</v>
      </c>
      <c r="AE202" s="110" t="str">
        <f>VLOOKUP($O202,Veritas_LUN!$D$3:$J$487,7,FALSE)</f>
        <v>Lock Device</v>
      </c>
      <c r="AF202" s="110" t="str">
        <f>VLOOKUP($O202,Veritas_LUN!$D$3:$K$487,8,FALSE)</f>
        <v>0f:43</v>
      </c>
      <c r="AG202" s="194" t="s">
        <v>7512</v>
      </c>
      <c r="AH202" s="279" t="str">
        <f>VLOOKUP(AG202,'스토리지_LUN(AS-IS)'!$B$4:$G$541,4,FALSE)</f>
        <v>Lock Device</v>
      </c>
      <c r="AI202" s="110">
        <f>VLOOKUP(AG202,'스토리지_LUN(AS-IS)'!$B$4:$G$541,6,FALSE)</f>
        <v>0.2</v>
      </c>
      <c r="AJ202" s="110" t="str">
        <f>VLOOKUP($AG202,'스토리지_LUN(TO-BE)'!$B$2:$G$347,4,FALSE)</f>
        <v>0f:43</v>
      </c>
      <c r="AK202" s="103"/>
      <c r="AL202" s="103"/>
      <c r="AM202" s="1" t="str">
        <f t="shared" si="6"/>
        <v>NB-DR-RDMP-0FBB-PKCEUCMR</v>
      </c>
      <c r="AN202" s="475" t="e">
        <f>VLOOKUP(SUBSTITUTE(Q202,":",""),'naa정보-입력'!B200:C545,2,FALSE)</f>
        <v>#N/A</v>
      </c>
      <c r="AO202" s="1" t="e">
        <f t="shared" si="7"/>
        <v>#N/A</v>
      </c>
      <c r="AP202" s="1" t="s">
        <v>10478</v>
      </c>
    </row>
    <row r="203" spans="1:42" s="1" customFormat="1">
      <c r="A203" s="128" t="s">
        <v>1179</v>
      </c>
      <c r="B203" s="128" t="s">
        <v>1844</v>
      </c>
      <c r="C203" s="128" t="s">
        <v>357</v>
      </c>
      <c r="D203" s="128" t="s">
        <v>1847</v>
      </c>
      <c r="E203" s="128" t="s">
        <v>1758</v>
      </c>
      <c r="F203" s="128" t="s">
        <v>1298</v>
      </c>
      <c r="G203" s="128" t="s">
        <v>1299</v>
      </c>
      <c r="H203" s="128" t="s">
        <v>3388</v>
      </c>
      <c r="I203" s="128" t="s">
        <v>1859</v>
      </c>
      <c r="J203" s="128" t="s">
        <v>4347</v>
      </c>
      <c r="K203" s="128" t="s">
        <v>7053</v>
      </c>
      <c r="L203" s="128" t="s">
        <v>2548</v>
      </c>
      <c r="M203" s="128" t="s">
        <v>6856</v>
      </c>
      <c r="N203" s="129" t="s">
        <v>7877</v>
      </c>
      <c r="O203" s="471" t="s">
        <v>8291</v>
      </c>
      <c r="P203" s="443">
        <v>40</v>
      </c>
      <c r="Q203" s="470" t="str">
        <f>VLOOKUP($O203,'스토리지_LUN(TO-BE)'!$B$2:$G$347,4,FALSE)</f>
        <v>0f:44</v>
      </c>
      <c r="R203" s="103"/>
      <c r="S203" s="110"/>
      <c r="T203" s="103"/>
      <c r="U203" s="103"/>
      <c r="V203" s="110" t="str">
        <f>VLOOKUP($N203,OS_Disk!$A$2:$F$573,2,FALSE)</f>
        <v>pkceucmr1</v>
      </c>
      <c r="W203" s="110" t="str">
        <f>VLOOKUP($N203,OS_Disk!$A$2:$F$573,3,FALSE)</f>
        <v>hitachi_vsp0_0f44</v>
      </c>
      <c r="X203" s="133"/>
      <c r="Y203" s="110" t="str">
        <f>VLOOKUP($N203,OS_Disk!$A$2:$F$573,4,FALSE)</f>
        <v>sdm</v>
      </c>
      <c r="Z203" s="196">
        <f>VLOOKUP($N203,OS_Disk!$A$2:$F$573,6,FALSE)</f>
        <v>0.20050048828125</v>
      </c>
      <c r="AA203" s="110" t="str">
        <f>VLOOKUP($O203,Veritas_LUN!$D$3:$J$487,2,FALSE)</f>
        <v>pkceucmr1/pkceucmr2</v>
      </c>
      <c r="AB203" s="110" t="str">
        <f>VLOOKUP($O203,Veritas_LUN!$D$3:$J$487,3,FALSE)</f>
        <v>Lock Device</v>
      </c>
      <c r="AC203" s="110">
        <f>VLOOKUP($O203,Veritas_LUN!$D$3:$J$487,4,FALSE)</f>
        <v>1</v>
      </c>
      <c r="AD203" s="110">
        <f>VLOOKUP($O203,Veritas_LUN!$D$3:$J$487,5,FALSE)</f>
        <v>0.2</v>
      </c>
      <c r="AE203" s="110" t="str">
        <f>VLOOKUP($O203,Veritas_LUN!$D$3:$J$487,7,FALSE)</f>
        <v>Lock Device</v>
      </c>
      <c r="AF203" s="110" t="str">
        <f>VLOOKUP($O203,Veritas_LUN!$D$3:$K$487,8,FALSE)</f>
        <v>0f:44</v>
      </c>
      <c r="AG203" s="194" t="s">
        <v>7513</v>
      </c>
      <c r="AH203" s="279" t="str">
        <f>VLOOKUP(AG203,'스토리지_LUN(AS-IS)'!$B$4:$G$541,4,FALSE)</f>
        <v>Lock Device</v>
      </c>
      <c r="AI203" s="110">
        <f>VLOOKUP(AG203,'스토리지_LUN(AS-IS)'!$B$4:$G$541,6,FALSE)</f>
        <v>0.2</v>
      </c>
      <c r="AJ203" s="110" t="str">
        <f>VLOOKUP($AG203,'스토리지_LUN(TO-BE)'!$B$2:$G$347,4,FALSE)</f>
        <v>0f:44</v>
      </c>
      <c r="AK203" s="103"/>
      <c r="AL203" s="103"/>
      <c r="AM203" s="1" t="str">
        <f t="shared" si="6"/>
        <v>NB-DR-RDMP-0FBB-PKCEUCMR</v>
      </c>
      <c r="AN203" s="475" t="e">
        <f>VLOOKUP(SUBSTITUTE(Q203,":",""),'naa정보-입력'!B201:C546,2,FALSE)</f>
        <v>#N/A</v>
      </c>
      <c r="AO203" s="1" t="e">
        <f t="shared" si="7"/>
        <v>#N/A</v>
      </c>
      <c r="AP203" s="1" t="s">
        <v>10479</v>
      </c>
    </row>
    <row r="204" spans="1:42" s="1" customFormat="1">
      <c r="A204" s="128" t="s">
        <v>1179</v>
      </c>
      <c r="B204" s="128" t="s">
        <v>1844</v>
      </c>
      <c r="C204" s="128" t="s">
        <v>356</v>
      </c>
      <c r="D204" s="128" t="s">
        <v>1847</v>
      </c>
      <c r="E204" s="128" t="s">
        <v>1688</v>
      </c>
      <c r="F204" s="128" t="s">
        <v>1262</v>
      </c>
      <c r="G204" s="128" t="s">
        <v>1263</v>
      </c>
      <c r="H204" s="128" t="s">
        <v>3453</v>
      </c>
      <c r="I204" s="128" t="s">
        <v>1922</v>
      </c>
      <c r="J204" s="128" t="s">
        <v>4254</v>
      </c>
      <c r="K204" s="128" t="s">
        <v>7054</v>
      </c>
      <c r="L204" s="128" t="s">
        <v>4445</v>
      </c>
      <c r="M204" s="128" t="s">
        <v>6856</v>
      </c>
      <c r="N204" s="129" t="s">
        <v>7930</v>
      </c>
      <c r="O204" s="471" t="s">
        <v>8345</v>
      </c>
      <c r="P204" s="443">
        <v>11.5008544921875</v>
      </c>
      <c r="Q204" s="470" t="str">
        <f>VLOOKUP($O204,'스토리지_LUN(TO-BE)'!$B$2:$G$347,4,FALSE)</f>
        <v>00:58</v>
      </c>
      <c r="R204" s="103"/>
      <c r="S204" s="110"/>
      <c r="T204" s="103"/>
      <c r="U204" s="103"/>
      <c r="V204" s="110" t="str">
        <f>VLOOKUP($N204,OS_Disk!$A$2:$F$573,2,FALSE)</f>
        <v>pkceuapr2</v>
      </c>
      <c r="W204" s="110" t="str">
        <f>VLOOKUP($N204,OS_Disk!$A$2:$F$573,3,FALSE)</f>
        <v>hitachi_vsp0_0058</v>
      </c>
      <c r="X204" s="133"/>
      <c r="Y204" s="110" t="str">
        <f>VLOOKUP($N204,OS_Disk!$A$2:$F$573,4,FALSE)</f>
        <v>sdb</v>
      </c>
      <c r="Z204" s="196">
        <f>VLOOKUP($N204,OS_Disk!$A$2:$F$573,6,FALSE)</f>
        <v>115.00030517578125</v>
      </c>
      <c r="AA204" s="110" t="str">
        <f>VLOOKUP($O204,Veritas_LUN!$D$3:$J$487,2,FALSE)</f>
        <v>pkceuapr2</v>
      </c>
      <c r="AB204" s="110" t="str">
        <f>VLOOKUP($O204,Veritas_LUN!$D$3:$J$487,3,FALSE)</f>
        <v>vg_eu2fs01</v>
      </c>
      <c r="AC204" s="110">
        <f>VLOOKUP($O204,Veritas_LUN!$D$3:$J$487,4,FALSE)</f>
        <v>1</v>
      </c>
      <c r="AD204" s="110">
        <f>VLOOKUP($O204,Veritas_LUN!$D$3:$J$487,5,FALSE)</f>
        <v>115</v>
      </c>
      <c r="AE204" s="110" t="str">
        <f>VLOOKUP($O204,Veritas_LUN!$D$3:$J$487,7,FALSE)</f>
        <v>vg_eu2fs01</v>
      </c>
      <c r="AF204" s="110" t="str">
        <f>VLOOKUP($O204,Veritas_LUN!$D$3:$K$487,8,FALSE)</f>
        <v>00:58</v>
      </c>
      <c r="AG204" s="194" t="s">
        <v>7567</v>
      </c>
      <c r="AH204" s="279" t="str">
        <f>VLOOKUP(AG204,'스토리지_LUN(AS-IS)'!$B$4:$G$541,4,FALSE)</f>
        <v>vg_eu2fs01</v>
      </c>
      <c r="AI204" s="110">
        <f>VLOOKUP(AG204,'스토리지_LUN(AS-IS)'!$B$4:$G$541,6,FALSE)</f>
        <v>115</v>
      </c>
      <c r="AJ204" s="110" t="str">
        <f>VLOOKUP($AG204,'스토리지_LUN(TO-BE)'!$B$2:$G$347,4,FALSE)</f>
        <v>00:58</v>
      </c>
      <c r="AK204" s="103"/>
      <c r="AL204" s="103"/>
      <c r="AM204" s="1" t="str">
        <f t="shared" si="6"/>
        <v>NB-DR-RDMP-0FB0-PKCEUAPR</v>
      </c>
      <c r="AN204" s="475" t="e">
        <f>VLOOKUP(SUBSTITUTE(Q204,":",""),'naa정보-입력'!B202:C547,2,FALSE)</f>
        <v>#N/A</v>
      </c>
      <c r="AO204" s="1" t="e">
        <f t="shared" si="7"/>
        <v>#N/A</v>
      </c>
      <c r="AP204" s="1" t="s">
        <v>10532</v>
      </c>
    </row>
    <row r="205" spans="1:42" s="1" customFormat="1">
      <c r="A205" s="128" t="s">
        <v>1179</v>
      </c>
      <c r="B205" s="128" t="s">
        <v>1844</v>
      </c>
      <c r="C205" s="128" t="s">
        <v>356</v>
      </c>
      <c r="D205" s="128" t="s">
        <v>1847</v>
      </c>
      <c r="E205" s="128" t="s">
        <v>1704</v>
      </c>
      <c r="F205" s="128" t="s">
        <v>1262</v>
      </c>
      <c r="G205" s="128" t="s">
        <v>1263</v>
      </c>
      <c r="H205" s="128" t="s">
        <v>3454</v>
      </c>
      <c r="I205" s="128" t="s">
        <v>1923</v>
      </c>
      <c r="J205" s="128" t="s">
        <v>4286</v>
      </c>
      <c r="K205" s="128" t="s">
        <v>7055</v>
      </c>
      <c r="L205" s="128" t="s">
        <v>4457</v>
      </c>
      <c r="M205" s="128" t="s">
        <v>6856</v>
      </c>
      <c r="N205" s="129" t="s">
        <v>7931</v>
      </c>
      <c r="O205" s="471" t="s">
        <v>8346</v>
      </c>
      <c r="P205" s="443">
        <v>50</v>
      </c>
      <c r="Q205" s="470" t="str">
        <f>VLOOKUP($O205,'스토리지_LUN(TO-BE)'!$B$2:$G$347,4,FALSE)</f>
        <v>05:58</v>
      </c>
      <c r="R205" s="103"/>
      <c r="S205" s="110"/>
      <c r="T205" s="103"/>
      <c r="U205" s="103"/>
      <c r="V205" s="110" t="str">
        <f>VLOOKUP($N205,OS_Disk!$A$2:$F$573,2,FALSE)</f>
        <v>pkceuapr2</v>
      </c>
      <c r="W205" s="110" t="str">
        <f>VLOOKUP($N205,OS_Disk!$A$2:$F$573,3,FALSE)</f>
        <v>hitachi_vsp0_1058</v>
      </c>
      <c r="X205" s="133"/>
      <c r="Y205" s="110" t="str">
        <f>VLOOKUP($N205,OS_Disk!$A$2:$F$573,4,FALSE)</f>
        <v>sdc</v>
      </c>
      <c r="Z205" s="196">
        <f>VLOOKUP($N205,OS_Disk!$A$2:$F$573,6,FALSE)</f>
        <v>11.5008544921875</v>
      </c>
      <c r="AA205" s="110" t="str">
        <f>VLOOKUP($O205,Veritas_LUN!$D$3:$J$487,2,FALSE)</f>
        <v>pkceuapr2</v>
      </c>
      <c r="AB205" s="110" t="str">
        <f>VLOOKUP($O205,Veritas_LUN!$D$3:$J$487,3,FALSE)</f>
        <v>vvr_vg_eu2fs01</v>
      </c>
      <c r="AC205" s="110">
        <f>VLOOKUP($O205,Veritas_LUN!$D$3:$J$487,4,FALSE)</f>
        <v>1</v>
      </c>
      <c r="AD205" s="110">
        <f>VLOOKUP($O205,Veritas_LUN!$D$3:$J$487,5,FALSE)</f>
        <v>11.5</v>
      </c>
      <c r="AE205" s="110" t="str">
        <f>VLOOKUP($O205,Veritas_LUN!$D$3:$J$487,7,FALSE)</f>
        <v>VVR-vg_eu2fs01</v>
      </c>
      <c r="AF205" s="110" t="str">
        <f>VLOOKUP($O205,Veritas_LUN!$D$3:$K$487,8,FALSE)</f>
        <v>10:58</v>
      </c>
      <c r="AG205" s="194" t="s">
        <v>7568</v>
      </c>
      <c r="AH205" s="279" t="str">
        <f>VLOOKUP(AG205,'스토리지_LUN(AS-IS)'!$B$4:$G$541,4,FALSE)</f>
        <v>VVR-vg_eu2fs01</v>
      </c>
      <c r="AI205" s="110">
        <f>VLOOKUP(AG205,'스토리지_LUN(AS-IS)'!$B$4:$G$541,6,FALSE)</f>
        <v>11.5</v>
      </c>
      <c r="AJ205" s="110" t="str">
        <f>VLOOKUP($AG205,'스토리지_LUN(TO-BE)'!$B$2:$G$347,4,FALSE)</f>
        <v>05:58</v>
      </c>
      <c r="AK205" s="103"/>
      <c r="AL205" s="103"/>
      <c r="AM205" s="1" t="str">
        <f t="shared" si="6"/>
        <v>NB-DR-RDMP-0FB0-PKCEUAPR</v>
      </c>
      <c r="AN205" s="475" t="e">
        <f>VLOOKUP(SUBSTITUTE(Q205,":",""),'naa정보-입력'!B203:C548,2,FALSE)</f>
        <v>#N/A</v>
      </c>
      <c r="AO205" s="1" t="e">
        <f t="shared" si="7"/>
        <v>#N/A</v>
      </c>
      <c r="AP205" s="1" t="s">
        <v>10533</v>
      </c>
    </row>
    <row r="206" spans="1:42" s="1" customFormat="1">
      <c r="A206" s="128" t="s">
        <v>1179</v>
      </c>
      <c r="B206" s="128" t="s">
        <v>1844</v>
      </c>
      <c r="C206" s="128" t="s">
        <v>356</v>
      </c>
      <c r="D206" s="128" t="s">
        <v>1847</v>
      </c>
      <c r="E206" s="128" t="s">
        <v>1693</v>
      </c>
      <c r="F206" s="128" t="s">
        <v>1262</v>
      </c>
      <c r="G206" s="128" t="s">
        <v>1263</v>
      </c>
      <c r="H206" s="128" t="s">
        <v>3391</v>
      </c>
      <c r="I206" s="128" t="s">
        <v>1862</v>
      </c>
      <c r="J206" s="128" t="s">
        <v>4258</v>
      </c>
      <c r="K206" s="128" t="s">
        <v>7056</v>
      </c>
      <c r="L206" s="128" t="s">
        <v>4446</v>
      </c>
      <c r="M206" s="128" t="s">
        <v>6856</v>
      </c>
      <c r="N206" s="129" t="s">
        <v>7880</v>
      </c>
      <c r="O206" s="471" t="s">
        <v>8294</v>
      </c>
      <c r="P206" s="443">
        <v>3.00018310546875</v>
      </c>
      <c r="Q206" s="470" t="str">
        <f>VLOOKUP($O206,'스토리지_LUN(TO-BE)'!$B$2:$G$347,4,FALSE)</f>
        <v>00:59</v>
      </c>
      <c r="R206" s="103"/>
      <c r="S206" s="110"/>
      <c r="T206" s="103"/>
      <c r="U206" s="103"/>
      <c r="V206" s="110" t="str">
        <f>VLOOKUP($N206,OS_Disk!$A$2:$F$573,2,FALSE)</f>
        <v>pkceuapr1</v>
      </c>
      <c r="W206" s="110" t="str">
        <f>VLOOKUP($N206,OS_Disk!$A$2:$F$573,3,FALSE)</f>
        <v>hitachi_vsp0_0059</v>
      </c>
      <c r="X206" s="133"/>
      <c r="Y206" s="110" t="str">
        <f>VLOOKUP($N206,OS_Disk!$A$2:$F$573,4,FALSE)</f>
        <v>sdh</v>
      </c>
      <c r="Z206" s="196">
        <f>VLOOKUP($N206,OS_Disk!$A$2:$F$573,6,FALSE)</f>
        <v>100.00030517578125</v>
      </c>
      <c r="AA206" s="110" t="str">
        <f>VLOOKUP($O206,Veritas_LUN!$D$3:$J$487,2,FALSE)</f>
        <v>pkceuapr1/pkceuapr2</v>
      </c>
      <c r="AB206" s="110" t="str">
        <f>VLOOKUP($O206,Veritas_LUN!$D$3:$J$487,3,FALSE)</f>
        <v>vg_eucfs01</v>
      </c>
      <c r="AC206" s="110">
        <f>VLOOKUP($O206,Veritas_LUN!$D$3:$J$487,4,FALSE)</f>
        <v>1</v>
      </c>
      <c r="AD206" s="110">
        <f>VLOOKUP($O206,Veritas_LUN!$D$3:$J$487,5,FALSE)</f>
        <v>100</v>
      </c>
      <c r="AE206" s="110" t="str">
        <f>VLOOKUP($O206,Veritas_LUN!$D$3:$J$487,7,FALSE)</f>
        <v>vg_eucfs01</v>
      </c>
      <c r="AF206" s="110" t="str">
        <f>VLOOKUP($O206,Veritas_LUN!$D$3:$K$487,8,FALSE)</f>
        <v>00:59</v>
      </c>
      <c r="AG206" s="194" t="s">
        <v>7516</v>
      </c>
      <c r="AH206" s="279" t="str">
        <f>VLOOKUP(AG206,'스토리지_LUN(AS-IS)'!$B$4:$G$541,4,FALSE)</f>
        <v>vg_eucfs01</v>
      </c>
      <c r="AI206" s="110">
        <f>VLOOKUP(AG206,'스토리지_LUN(AS-IS)'!$B$4:$G$541,6,FALSE)</f>
        <v>100</v>
      </c>
      <c r="AJ206" s="110" t="str">
        <f>VLOOKUP($AG206,'스토리지_LUN(TO-BE)'!$B$2:$G$347,4,FALSE)</f>
        <v>00:59</v>
      </c>
      <c r="AK206" s="103"/>
      <c r="AL206" s="103"/>
      <c r="AM206" s="1" t="str">
        <f t="shared" si="6"/>
        <v>NB-DR-RDMP-0FB0-PKCEUAPR</v>
      </c>
      <c r="AN206" s="475" t="e">
        <f>VLOOKUP(SUBSTITUTE(Q206,":",""),'naa정보-입력'!B204:C549,2,FALSE)</f>
        <v>#N/A</v>
      </c>
      <c r="AO206" s="1" t="e">
        <f t="shared" si="7"/>
        <v>#N/A</v>
      </c>
      <c r="AP206" s="1" t="s">
        <v>10482</v>
      </c>
    </row>
    <row r="207" spans="1:42" s="1" customFormat="1">
      <c r="A207" s="128" t="s">
        <v>1179</v>
      </c>
      <c r="B207" s="128" t="s">
        <v>1844</v>
      </c>
      <c r="C207" s="128" t="s">
        <v>356</v>
      </c>
      <c r="D207" s="128" t="s">
        <v>1847</v>
      </c>
      <c r="E207" s="128" t="s">
        <v>1697</v>
      </c>
      <c r="F207" s="128" t="s">
        <v>1262</v>
      </c>
      <c r="G207" s="128" t="s">
        <v>1263</v>
      </c>
      <c r="H207" s="128" t="s">
        <v>3392</v>
      </c>
      <c r="I207" s="128" t="s">
        <v>1863</v>
      </c>
      <c r="J207" s="128" t="s">
        <v>4246</v>
      </c>
      <c r="K207" s="128" t="s">
        <v>7057</v>
      </c>
      <c r="L207" s="128" t="s">
        <v>4440</v>
      </c>
      <c r="M207" s="128" t="s">
        <v>6856</v>
      </c>
      <c r="N207" s="129" t="s">
        <v>7881</v>
      </c>
      <c r="O207" s="471" t="s">
        <v>8347</v>
      </c>
      <c r="P207" s="443">
        <v>110.000610351563</v>
      </c>
      <c r="Q207" s="470" t="str">
        <f>VLOOKUP($O207,'스토리지_LUN(TO-BE)'!$B$2:$G$347,4,FALSE)</f>
        <v>00:5a</v>
      </c>
      <c r="R207" s="103"/>
      <c r="S207" s="110"/>
      <c r="T207" s="103"/>
      <c r="U207" s="103"/>
      <c r="V207" s="110" t="str">
        <f>VLOOKUP($N207,OS_Disk!$A$2:$F$573,2,FALSE)</f>
        <v>pkceuapr1</v>
      </c>
      <c r="W207" s="110" t="str">
        <f>VLOOKUP($N207,OS_Disk!$A$2:$F$573,3,FALSE)</f>
        <v>hitachi_vsp0_005a</v>
      </c>
      <c r="X207" s="133"/>
      <c r="Y207" s="110" t="str">
        <f>VLOOKUP($N207,OS_Disk!$A$2:$F$573,4,FALSE)</f>
        <v>sdi</v>
      </c>
      <c r="Z207" s="196">
        <f>VLOOKUP($N207,OS_Disk!$A$2:$F$573,6,FALSE)</f>
        <v>7.0001220703125</v>
      </c>
      <c r="AA207" s="110" t="str">
        <f>VLOOKUP($O207,Veritas_LUN!$D$3:$J$487,2,FALSE)</f>
        <v>pkceuapr1/pkceuapr2</v>
      </c>
      <c r="AB207" s="110" t="str">
        <f>VLOOKUP($O207,Veritas_LUN!$D$3:$J$487,3,FALSE)</f>
        <v>vg_eucfs02</v>
      </c>
      <c r="AC207" s="110">
        <f>VLOOKUP($O207,Veritas_LUN!$D$3:$J$487,4,FALSE)</f>
        <v>1</v>
      </c>
      <c r="AD207" s="110">
        <f>VLOOKUP($O207,Veritas_LUN!$D$3:$J$487,5,FALSE)</f>
        <v>7</v>
      </c>
      <c r="AE207" s="110" t="str">
        <f>VLOOKUP($O207,Veritas_LUN!$D$3:$J$487,7,FALSE)</f>
        <v>vg_eucfs02</v>
      </c>
      <c r="AF207" s="110" t="str">
        <f>VLOOKUP($O207,Veritas_LUN!$D$3:$K$487,8,FALSE)</f>
        <v>00:5a</v>
      </c>
      <c r="AG207" s="194" t="s">
        <v>7517</v>
      </c>
      <c r="AH207" s="279" t="str">
        <f>VLOOKUP(AG207,'스토리지_LUN(AS-IS)'!$B$4:$G$541,4,FALSE)</f>
        <v>vg_eucfs02</v>
      </c>
      <c r="AI207" s="110">
        <f>VLOOKUP(AG207,'스토리지_LUN(AS-IS)'!$B$4:$G$541,6,FALSE)</f>
        <v>7</v>
      </c>
      <c r="AJ207" s="110" t="str">
        <f>VLOOKUP($AG207,'스토리지_LUN(TO-BE)'!$B$2:$G$347,4,FALSE)</f>
        <v>00:5a</v>
      </c>
      <c r="AK207" s="103"/>
      <c r="AL207" s="103"/>
      <c r="AM207" s="1" t="str">
        <f t="shared" si="6"/>
        <v>NB-DR-RDMP-0FB0-PKCEUAPR</v>
      </c>
      <c r="AN207" s="475" t="e">
        <f>VLOOKUP(SUBSTITUTE(Q207,":",""),'naa정보-입력'!B205:C550,2,FALSE)</f>
        <v>#N/A</v>
      </c>
      <c r="AO207" s="1" t="e">
        <f t="shared" si="7"/>
        <v>#N/A</v>
      </c>
      <c r="AP207" s="1" t="s">
        <v>10483</v>
      </c>
    </row>
    <row r="208" spans="1:42" s="1" customFormat="1">
      <c r="A208" s="128" t="s">
        <v>1179</v>
      </c>
      <c r="B208" s="128" t="s">
        <v>1844</v>
      </c>
      <c r="C208" s="128" t="s">
        <v>356</v>
      </c>
      <c r="D208" s="128" t="s">
        <v>1847</v>
      </c>
      <c r="E208" s="128" t="s">
        <v>1699</v>
      </c>
      <c r="F208" s="128" t="s">
        <v>1262</v>
      </c>
      <c r="G208" s="128" t="s">
        <v>1263</v>
      </c>
      <c r="H208" s="128" t="s">
        <v>3393</v>
      </c>
      <c r="I208" s="128" t="s">
        <v>1864</v>
      </c>
      <c r="J208" s="128" t="s">
        <v>4307</v>
      </c>
      <c r="K208" s="128" t="s">
        <v>7058</v>
      </c>
      <c r="L208" s="128" t="s">
        <v>4439</v>
      </c>
      <c r="M208" s="128" t="s">
        <v>6856</v>
      </c>
      <c r="N208" s="129" t="s">
        <v>7882</v>
      </c>
      <c r="O208" s="471" t="s">
        <v>8348</v>
      </c>
      <c r="P208" s="443">
        <v>10.0003051757813</v>
      </c>
      <c r="Q208" s="470" t="str">
        <f>VLOOKUP($O208,'스토리지_LUN(TO-BE)'!$B$2:$G$347,4,FALSE)</f>
        <v>00:5b</v>
      </c>
      <c r="R208" s="103"/>
      <c r="S208" s="110"/>
      <c r="T208" s="103"/>
      <c r="U208" s="103"/>
      <c r="V208" s="110" t="str">
        <f>VLOOKUP($N208,OS_Disk!$A$2:$F$573,2,FALSE)</f>
        <v>pkceuapr1</v>
      </c>
      <c r="W208" s="110" t="str">
        <f>VLOOKUP($N208,OS_Disk!$A$2:$F$573,3,FALSE)</f>
        <v>hitachi_vsp0_005b</v>
      </c>
      <c r="X208" s="133"/>
      <c r="Y208" s="110" t="str">
        <f>VLOOKUP($N208,OS_Disk!$A$2:$F$573,4,FALSE)</f>
        <v>sdj</v>
      </c>
      <c r="Z208" s="196">
        <f>VLOOKUP($N208,OS_Disk!$A$2:$F$573,6,FALSE)</f>
        <v>110.0006103515625</v>
      </c>
      <c r="AA208" s="110" t="str">
        <f>VLOOKUP($O208,Veritas_LUN!$D$3:$J$487,2,FALSE)</f>
        <v>pkceuapr1/pkceuapr2</v>
      </c>
      <c r="AB208" s="110" t="str">
        <f>VLOOKUP($O208,Veritas_LUN!$D$3:$J$487,3,FALSE)</f>
        <v>vg_eucfs03</v>
      </c>
      <c r="AC208" s="110">
        <f>VLOOKUP($O208,Veritas_LUN!$D$3:$J$487,4,FALSE)</f>
        <v>1</v>
      </c>
      <c r="AD208" s="110">
        <f>VLOOKUP($O208,Veritas_LUN!$D$3:$J$487,5,FALSE)</f>
        <v>110</v>
      </c>
      <c r="AE208" s="110" t="str">
        <f>VLOOKUP($O208,Veritas_LUN!$D$3:$J$487,7,FALSE)</f>
        <v>vg_eucfs03</v>
      </c>
      <c r="AF208" s="110" t="str">
        <f>VLOOKUP($O208,Veritas_LUN!$D$3:$K$487,8,FALSE)</f>
        <v>00:5b</v>
      </c>
      <c r="AG208" s="194" t="s">
        <v>7518</v>
      </c>
      <c r="AH208" s="279" t="str">
        <f>VLOOKUP(AG208,'스토리지_LUN(AS-IS)'!$B$4:$G$541,4,FALSE)</f>
        <v>vg_eucfs03</v>
      </c>
      <c r="AI208" s="110">
        <f>VLOOKUP(AG208,'스토리지_LUN(AS-IS)'!$B$4:$G$541,6,FALSE)</f>
        <v>110</v>
      </c>
      <c r="AJ208" s="110" t="str">
        <f>VLOOKUP($AG208,'스토리지_LUN(TO-BE)'!$B$2:$G$347,4,FALSE)</f>
        <v>00:5b</v>
      </c>
      <c r="AK208" s="103"/>
      <c r="AL208" s="103"/>
      <c r="AM208" s="1" t="str">
        <f t="shared" si="6"/>
        <v>NB-DR-RDMP-0FB0-PKCEUAPR</v>
      </c>
      <c r="AN208" s="475" t="e">
        <f>VLOOKUP(SUBSTITUTE(Q208,":",""),'naa정보-입력'!B206:C551,2,FALSE)</f>
        <v>#N/A</v>
      </c>
      <c r="AO208" s="1" t="e">
        <f t="shared" si="7"/>
        <v>#N/A</v>
      </c>
      <c r="AP208" s="1" t="s">
        <v>10484</v>
      </c>
    </row>
    <row r="209" spans="1:42" s="1" customFormat="1">
      <c r="A209" s="128" t="s">
        <v>1179</v>
      </c>
      <c r="B209" s="128" t="s">
        <v>1844</v>
      </c>
      <c r="C209" s="128" t="s">
        <v>356</v>
      </c>
      <c r="D209" s="128" t="s">
        <v>1847</v>
      </c>
      <c r="E209" s="128" t="s">
        <v>1737</v>
      </c>
      <c r="F209" s="128" t="s">
        <v>1262</v>
      </c>
      <c r="G209" s="128" t="s">
        <v>1263</v>
      </c>
      <c r="H209" s="128" t="s">
        <v>3394</v>
      </c>
      <c r="I209" s="128" t="s">
        <v>1865</v>
      </c>
      <c r="J209" s="128" t="s">
        <v>4282</v>
      </c>
      <c r="K209" s="128" t="s">
        <v>7059</v>
      </c>
      <c r="L209" s="128" t="s">
        <v>4453</v>
      </c>
      <c r="M209" s="128" t="s">
        <v>6856</v>
      </c>
      <c r="N209" s="129" t="s">
        <v>7883</v>
      </c>
      <c r="O209" s="471" t="s">
        <v>8349</v>
      </c>
      <c r="P209" s="443">
        <v>0.30029296875</v>
      </c>
      <c r="Q209" s="470" t="str">
        <f>VLOOKUP($O209,'스토리지_LUN(TO-BE)'!$B$2:$G$347,4,FALSE)</f>
        <v>05:59</v>
      </c>
      <c r="R209" s="103"/>
      <c r="S209" s="110"/>
      <c r="T209" s="103"/>
      <c r="U209" s="103"/>
      <c r="V209" s="110" t="str">
        <f>VLOOKUP($N209,OS_Disk!$A$2:$F$573,2,FALSE)</f>
        <v>pkceuapr1</v>
      </c>
      <c r="W209" s="110" t="str">
        <f>VLOOKUP($N209,OS_Disk!$A$2:$F$573,3,FALSE)</f>
        <v>hitachi_vsp0_1059</v>
      </c>
      <c r="X209" s="133"/>
      <c r="Y209" s="110" t="str">
        <f>VLOOKUP($N209,OS_Disk!$A$2:$F$573,4,FALSE)</f>
        <v>sdk</v>
      </c>
      <c r="Z209" s="196">
        <f>VLOOKUP($N209,OS_Disk!$A$2:$F$573,6,FALSE)</f>
        <v>10.00030517578125</v>
      </c>
      <c r="AA209" s="110" t="str">
        <f>VLOOKUP($O209,Veritas_LUN!$D$3:$J$487,2,FALSE)</f>
        <v>pkceuapr1/pkceuapr2</v>
      </c>
      <c r="AB209" s="110" t="str">
        <f>VLOOKUP($O209,Veritas_LUN!$D$3:$J$487,3,FALSE)</f>
        <v>vvr_vg_eucfs01</v>
      </c>
      <c r="AC209" s="110">
        <f>VLOOKUP($O209,Veritas_LUN!$D$3:$J$487,4,FALSE)</f>
        <v>1</v>
      </c>
      <c r="AD209" s="110">
        <f>VLOOKUP($O209,Veritas_LUN!$D$3:$J$487,5,FALSE)</f>
        <v>10</v>
      </c>
      <c r="AE209" s="110" t="str">
        <f>VLOOKUP($O209,Veritas_LUN!$D$3:$J$487,7,FALSE)</f>
        <v>VVR-vg_eucfs01</v>
      </c>
      <c r="AF209" s="110" t="str">
        <f>VLOOKUP($O209,Veritas_LUN!$D$3:$K$487,8,FALSE)</f>
        <v>10:59</v>
      </c>
      <c r="AG209" s="194" t="s">
        <v>7519</v>
      </c>
      <c r="AH209" s="279" t="str">
        <f>VLOOKUP(AG209,'스토리지_LUN(AS-IS)'!$B$4:$G$541,4,FALSE)</f>
        <v>VVR-vg_eucfs01</v>
      </c>
      <c r="AI209" s="110">
        <f>VLOOKUP(AG209,'스토리지_LUN(AS-IS)'!$B$4:$G$541,6,FALSE)</f>
        <v>10</v>
      </c>
      <c r="AJ209" s="110" t="str">
        <f>VLOOKUP($AG209,'스토리지_LUN(TO-BE)'!$B$2:$G$347,4,FALSE)</f>
        <v>05:59</v>
      </c>
      <c r="AK209" s="103"/>
      <c r="AL209" s="103"/>
      <c r="AM209" s="1" t="str">
        <f t="shared" si="6"/>
        <v>NB-DR-RDMP-0FB0-PKCEUAPR</v>
      </c>
      <c r="AN209" s="475" t="e">
        <f>VLOOKUP(SUBSTITUTE(Q209,":",""),'naa정보-입력'!B207:C552,2,FALSE)</f>
        <v>#N/A</v>
      </c>
      <c r="AO209" s="1" t="e">
        <f t="shared" si="7"/>
        <v>#N/A</v>
      </c>
      <c r="AP209" s="1" t="s">
        <v>10485</v>
      </c>
    </row>
    <row r="210" spans="1:42" s="1" customFormat="1">
      <c r="A210" s="128" t="s">
        <v>1179</v>
      </c>
      <c r="B210" s="128" t="s">
        <v>1844</v>
      </c>
      <c r="C210" s="128" t="s">
        <v>356</v>
      </c>
      <c r="D210" s="128" t="s">
        <v>1847</v>
      </c>
      <c r="E210" s="128" t="s">
        <v>1740</v>
      </c>
      <c r="F210" s="128" t="s">
        <v>1262</v>
      </c>
      <c r="G210" s="128" t="s">
        <v>1263</v>
      </c>
      <c r="H210" s="128" t="s">
        <v>3395</v>
      </c>
      <c r="I210" s="128" t="s">
        <v>1866</v>
      </c>
      <c r="J210" s="128" t="s">
        <v>4278</v>
      </c>
      <c r="K210" s="128" t="s">
        <v>7060</v>
      </c>
      <c r="L210" s="128" t="s">
        <v>4449</v>
      </c>
      <c r="M210" s="128" t="s">
        <v>6856</v>
      </c>
      <c r="N210" s="129" t="s">
        <v>7884</v>
      </c>
      <c r="O210" s="471" t="s">
        <v>8298</v>
      </c>
      <c r="P210" s="443">
        <v>11.0000610351563</v>
      </c>
      <c r="Q210" s="470" t="str">
        <f>VLOOKUP($O210,'스토리지_LUN(TO-BE)'!$B$2:$G$347,4,FALSE)</f>
        <v>05:5a</v>
      </c>
      <c r="R210" s="103"/>
      <c r="S210" s="110"/>
      <c r="T210" s="103"/>
      <c r="U210" s="103"/>
      <c r="V210" s="110" t="str">
        <f>VLOOKUP($N210,OS_Disk!$A$2:$F$573,2,FALSE)</f>
        <v>pkceuapr1</v>
      </c>
      <c r="W210" s="110" t="str">
        <f>VLOOKUP($N210,OS_Disk!$A$2:$F$573,3,FALSE)</f>
        <v>hitachi_vsp0_105a</v>
      </c>
      <c r="X210" s="133"/>
      <c r="Y210" s="110" t="str">
        <f>VLOOKUP($N210,OS_Disk!$A$2:$F$573,4,FALSE)</f>
        <v>sdl</v>
      </c>
      <c r="Z210" s="196">
        <f>VLOOKUP($N210,OS_Disk!$A$2:$F$573,6,FALSE)</f>
        <v>1.00067138671875</v>
      </c>
      <c r="AA210" s="110" t="str">
        <f>VLOOKUP($O210,Veritas_LUN!$D$3:$J$487,2,FALSE)</f>
        <v>pkceuapr1/pkceuapr2</v>
      </c>
      <c r="AB210" s="110" t="str">
        <f>VLOOKUP($O210,Veritas_LUN!$D$3:$J$487,3,FALSE)</f>
        <v>vvr_vg_eucfs02</v>
      </c>
      <c r="AC210" s="110">
        <f>VLOOKUP($O210,Veritas_LUN!$D$3:$J$487,4,FALSE)</f>
        <v>1</v>
      </c>
      <c r="AD210" s="110">
        <f>VLOOKUP($O210,Veritas_LUN!$D$3:$J$487,5,FALSE)</f>
        <v>1</v>
      </c>
      <c r="AE210" s="110" t="str">
        <f>VLOOKUP($O210,Veritas_LUN!$D$3:$J$487,7,FALSE)</f>
        <v>VVR-vg_eucfs02</v>
      </c>
      <c r="AF210" s="110" t="str">
        <f>VLOOKUP($O210,Veritas_LUN!$D$3:$K$487,8,FALSE)</f>
        <v>10:5a</v>
      </c>
      <c r="AG210" s="194" t="s">
        <v>7569</v>
      </c>
      <c r="AH210" s="279" t="str">
        <f>VLOOKUP(AG210,'스토리지_LUN(AS-IS)'!$B$4:$G$541,4,FALSE)</f>
        <v>VVR-vg_eucfs02</v>
      </c>
      <c r="AI210" s="110">
        <f>VLOOKUP(AG210,'스토리지_LUN(AS-IS)'!$B$4:$G$541,6,FALSE)</f>
        <v>1</v>
      </c>
      <c r="AJ210" s="110" t="str">
        <f>VLOOKUP($AG210,'스토리지_LUN(TO-BE)'!$B$2:$G$347,4,FALSE)</f>
        <v>05:5a</v>
      </c>
      <c r="AK210" s="103"/>
      <c r="AL210" s="103"/>
      <c r="AM210" s="1" t="str">
        <f t="shared" si="6"/>
        <v>NB-DR-RDMP-0FB0-PKCEUAPR</v>
      </c>
      <c r="AN210" s="475" t="e">
        <f>VLOOKUP(SUBSTITUTE(Q210,":",""),'naa정보-입력'!B208:C553,2,FALSE)</f>
        <v>#N/A</v>
      </c>
      <c r="AO210" s="1" t="e">
        <f t="shared" si="7"/>
        <v>#N/A</v>
      </c>
      <c r="AP210" s="1" t="s">
        <v>10486</v>
      </c>
    </row>
    <row r="211" spans="1:42" s="1" customFormat="1">
      <c r="A211" s="128" t="s">
        <v>1179</v>
      </c>
      <c r="B211" s="128" t="s">
        <v>1844</v>
      </c>
      <c r="C211" s="128" t="s">
        <v>356</v>
      </c>
      <c r="D211" s="128" t="s">
        <v>1847</v>
      </c>
      <c r="E211" s="128" t="s">
        <v>1743</v>
      </c>
      <c r="F211" s="128" t="s">
        <v>1262</v>
      </c>
      <c r="G211" s="128" t="s">
        <v>1263</v>
      </c>
      <c r="H211" s="128" t="s">
        <v>3396</v>
      </c>
      <c r="I211" s="128" t="s">
        <v>1867</v>
      </c>
      <c r="J211" s="128" t="s">
        <v>4277</v>
      </c>
      <c r="K211" s="128" t="s">
        <v>7061</v>
      </c>
      <c r="L211" s="128" t="s">
        <v>4448</v>
      </c>
      <c r="M211" s="128" t="s">
        <v>6856</v>
      </c>
      <c r="N211" s="129" t="s">
        <v>7885</v>
      </c>
      <c r="O211" s="471" t="s">
        <v>8350</v>
      </c>
      <c r="P211" s="443">
        <v>0.20050048828125</v>
      </c>
      <c r="Q211" s="470" t="str">
        <f>VLOOKUP($O211,'스토리지_LUN(TO-BE)'!$B$2:$G$347,4,FALSE)</f>
        <v>05:5b</v>
      </c>
      <c r="R211" s="103"/>
      <c r="S211" s="110"/>
      <c r="T211" s="103"/>
      <c r="U211" s="103"/>
      <c r="V211" s="110" t="str">
        <f>VLOOKUP($N211,OS_Disk!$A$2:$F$573,2,FALSE)</f>
        <v>pkceuapr1</v>
      </c>
      <c r="W211" s="110" t="str">
        <f>VLOOKUP($N211,OS_Disk!$A$2:$F$573,3,FALSE)</f>
        <v>hitachi_vsp0_105b</v>
      </c>
      <c r="X211" s="133"/>
      <c r="Y211" s="110" t="str">
        <f>VLOOKUP($N211,OS_Disk!$A$2:$F$573,4,FALSE)</f>
        <v>sdm</v>
      </c>
      <c r="Z211" s="196">
        <f>VLOOKUP($N211,OS_Disk!$A$2:$F$573,6,FALSE)</f>
        <v>11.00006103515625</v>
      </c>
      <c r="AA211" s="110" t="str">
        <f>VLOOKUP($O211,Veritas_LUN!$D$3:$J$487,2,FALSE)</f>
        <v>pkceuapr1/pkceuapr2</v>
      </c>
      <c r="AB211" s="110" t="str">
        <f>VLOOKUP($O211,Veritas_LUN!$D$3:$J$487,3,FALSE)</f>
        <v>vvr_vg_eucfs03</v>
      </c>
      <c r="AC211" s="110">
        <f>VLOOKUP($O211,Veritas_LUN!$D$3:$J$487,4,FALSE)</f>
        <v>1</v>
      </c>
      <c r="AD211" s="110">
        <f>VLOOKUP($O211,Veritas_LUN!$D$3:$J$487,5,FALSE)</f>
        <v>11</v>
      </c>
      <c r="AE211" s="110" t="str">
        <f>VLOOKUP($O211,Veritas_LUN!$D$3:$J$487,7,FALSE)</f>
        <v>VVR-vg_eucfs03</v>
      </c>
      <c r="AF211" s="110" t="str">
        <f>VLOOKUP($O211,Veritas_LUN!$D$3:$K$487,8,FALSE)</f>
        <v>10:5b</v>
      </c>
      <c r="AG211" s="194" t="s">
        <v>7521</v>
      </c>
      <c r="AH211" s="279" t="str">
        <f>VLOOKUP(AG211,'스토리지_LUN(AS-IS)'!$B$4:$G$541,4,FALSE)</f>
        <v>VVR-vg_eucfs03</v>
      </c>
      <c r="AI211" s="110">
        <f>VLOOKUP(AG211,'스토리지_LUN(AS-IS)'!$B$4:$G$541,6,FALSE)</f>
        <v>11</v>
      </c>
      <c r="AJ211" s="110" t="str">
        <f>VLOOKUP($AG211,'스토리지_LUN(TO-BE)'!$B$2:$G$347,4,FALSE)</f>
        <v>05:5b</v>
      </c>
      <c r="AK211" s="103"/>
      <c r="AL211" s="103"/>
      <c r="AM211" s="1" t="str">
        <f t="shared" si="6"/>
        <v>NB-DR-RDMP-0FB0-PKCEUAPR</v>
      </c>
      <c r="AN211" s="475" t="e">
        <f>VLOOKUP(SUBSTITUTE(Q211,":",""),'naa정보-입력'!B209:C554,2,FALSE)</f>
        <v>#N/A</v>
      </c>
      <c r="AO211" s="1" t="e">
        <f t="shared" si="7"/>
        <v>#N/A</v>
      </c>
      <c r="AP211" s="1" t="s">
        <v>10487</v>
      </c>
    </row>
    <row r="212" spans="1:42" s="1" customFormat="1">
      <c r="A212" s="128" t="s">
        <v>1179</v>
      </c>
      <c r="B212" s="128" t="s">
        <v>1844</v>
      </c>
      <c r="C212" s="128" t="s">
        <v>356</v>
      </c>
      <c r="D212" s="128" t="s">
        <v>1847</v>
      </c>
      <c r="E212" s="128" t="s">
        <v>1752</v>
      </c>
      <c r="F212" s="128" t="s">
        <v>1262</v>
      </c>
      <c r="G212" s="128" t="s">
        <v>1263</v>
      </c>
      <c r="H212" s="128" t="s">
        <v>3397</v>
      </c>
      <c r="I212" s="128" t="s">
        <v>1868</v>
      </c>
      <c r="J212" s="128" t="s">
        <v>4276</v>
      </c>
      <c r="K212" s="128" t="s">
        <v>7062</v>
      </c>
      <c r="L212" s="128" t="s">
        <v>4507</v>
      </c>
      <c r="M212" s="128" t="s">
        <v>6856</v>
      </c>
      <c r="N212" s="129" t="s">
        <v>7886</v>
      </c>
      <c r="O212" s="471" t="s">
        <v>8300</v>
      </c>
      <c r="P212" s="443">
        <v>0.20050048828125</v>
      </c>
      <c r="Q212" s="470" t="str">
        <f>VLOOKUP($O212,'스토리지_LUN(TO-BE)'!$B$2:$G$347,4,FALSE)</f>
        <v>0f:30</v>
      </c>
      <c r="R212" s="103"/>
      <c r="S212" s="110"/>
      <c r="T212" s="103"/>
      <c r="U212" s="103"/>
      <c r="V212" s="110" t="str">
        <f>VLOOKUP($N212,OS_Disk!$A$2:$F$573,2,FALSE)</f>
        <v>pkceuapr1</v>
      </c>
      <c r="W212" s="110" t="str">
        <f>VLOOKUP($N212,OS_Disk!$A$2:$F$573,3,FALSE)</f>
        <v>hitachi_vsp0_0f30</v>
      </c>
      <c r="X212" s="133"/>
      <c r="Y212" s="110" t="str">
        <f>VLOOKUP($N212,OS_Disk!$A$2:$F$573,4,FALSE)</f>
        <v>sde</v>
      </c>
      <c r="Z212" s="196">
        <f>VLOOKUP($N212,OS_Disk!$A$2:$F$573,6,FALSE)</f>
        <v>0.20050048828125</v>
      </c>
      <c r="AA212" s="110" t="str">
        <f>VLOOKUP($O212,Veritas_LUN!$D$3:$J$487,2,FALSE)</f>
        <v>pkceuapr1/pkceuapr2</v>
      </c>
      <c r="AB212" s="110" t="str">
        <f>VLOOKUP($O212,Veritas_LUN!$D$3:$J$487,3,FALSE)</f>
        <v>Lock Device</v>
      </c>
      <c r="AC212" s="110">
        <f>VLOOKUP($O212,Veritas_LUN!$D$3:$J$487,4,FALSE)</f>
        <v>1</v>
      </c>
      <c r="AD212" s="110">
        <f>VLOOKUP($O212,Veritas_LUN!$D$3:$J$487,5,FALSE)</f>
        <v>0.2</v>
      </c>
      <c r="AE212" s="110" t="str">
        <f>VLOOKUP($O212,Veritas_LUN!$D$3:$J$487,7,FALSE)</f>
        <v>Lock Device</v>
      </c>
      <c r="AF212" s="110" t="str">
        <f>VLOOKUP($O212,Veritas_LUN!$D$3:$K$487,8,FALSE)</f>
        <v>0f:30</v>
      </c>
      <c r="AG212" s="194" t="s">
        <v>7522</v>
      </c>
      <c r="AH212" s="279" t="str">
        <f>VLOOKUP(AG212,'스토리지_LUN(AS-IS)'!$B$4:$G$541,4,FALSE)</f>
        <v>Lock Device</v>
      </c>
      <c r="AI212" s="110">
        <f>VLOOKUP(AG212,'스토리지_LUN(AS-IS)'!$B$4:$G$541,6,FALSE)</f>
        <v>0.2</v>
      </c>
      <c r="AJ212" s="110" t="str">
        <f>VLOOKUP($AG212,'스토리지_LUN(TO-BE)'!$B$2:$G$347,4,FALSE)</f>
        <v>0f:30</v>
      </c>
      <c r="AK212" s="103"/>
      <c r="AL212" s="103"/>
      <c r="AM212" s="1" t="str">
        <f t="shared" si="6"/>
        <v>NB-DR-RDMP-0FB0-PKCEUAPR</v>
      </c>
      <c r="AN212" s="475" t="e">
        <f>VLOOKUP(SUBSTITUTE(Q212,":",""),'naa정보-입력'!B210:C555,2,FALSE)</f>
        <v>#N/A</v>
      </c>
      <c r="AO212" s="1" t="e">
        <f t="shared" si="7"/>
        <v>#N/A</v>
      </c>
      <c r="AP212" s="1" t="s">
        <v>10488</v>
      </c>
    </row>
    <row r="213" spans="1:42" s="1" customFormat="1">
      <c r="A213" s="128" t="s">
        <v>1179</v>
      </c>
      <c r="B213" s="128" t="s">
        <v>1844</v>
      </c>
      <c r="C213" s="128" t="s">
        <v>356</v>
      </c>
      <c r="D213" s="128" t="s">
        <v>1847</v>
      </c>
      <c r="E213" s="128" t="s">
        <v>1755</v>
      </c>
      <c r="F213" s="128" t="s">
        <v>1262</v>
      </c>
      <c r="G213" s="128" t="s">
        <v>1263</v>
      </c>
      <c r="H213" s="128" t="s">
        <v>3398</v>
      </c>
      <c r="I213" s="128" t="s">
        <v>1869</v>
      </c>
      <c r="J213" s="128" t="s">
        <v>4275</v>
      </c>
      <c r="K213" s="128" t="s">
        <v>7063</v>
      </c>
      <c r="L213" s="128" t="s">
        <v>4506</v>
      </c>
      <c r="M213" s="128" t="s">
        <v>6856</v>
      </c>
      <c r="N213" s="129" t="s">
        <v>7887</v>
      </c>
      <c r="O213" s="471" t="s">
        <v>8301</v>
      </c>
      <c r="P213" s="443">
        <v>0.20050048828125</v>
      </c>
      <c r="Q213" s="470" t="str">
        <f>VLOOKUP($O213,'스토리지_LUN(TO-BE)'!$B$2:$G$347,4,FALSE)</f>
        <v>0f:31</v>
      </c>
      <c r="R213" s="103"/>
      <c r="S213" s="110"/>
      <c r="T213" s="103"/>
      <c r="U213" s="103"/>
      <c r="V213" s="110" t="str">
        <f>VLOOKUP($N213,OS_Disk!$A$2:$F$573,2,FALSE)</f>
        <v>pkceuapr1</v>
      </c>
      <c r="W213" s="110" t="str">
        <f>VLOOKUP($N213,OS_Disk!$A$2:$F$573,3,FALSE)</f>
        <v>hitachi_vsp0_0f31</v>
      </c>
      <c r="X213" s="133"/>
      <c r="Y213" s="110" t="str">
        <f>VLOOKUP($N213,OS_Disk!$A$2:$F$573,4,FALSE)</f>
        <v>sdf</v>
      </c>
      <c r="Z213" s="196">
        <f>VLOOKUP($N213,OS_Disk!$A$2:$F$573,6,FALSE)</f>
        <v>0.20050048828125</v>
      </c>
      <c r="AA213" s="110" t="str">
        <f>VLOOKUP($O213,Veritas_LUN!$D$3:$J$487,2,FALSE)</f>
        <v>pkceuapr1/pkceuapr2</v>
      </c>
      <c r="AB213" s="110" t="str">
        <f>VLOOKUP($O213,Veritas_LUN!$D$3:$J$487,3,FALSE)</f>
        <v>Lock Device</v>
      </c>
      <c r="AC213" s="110">
        <f>VLOOKUP($O213,Veritas_LUN!$D$3:$J$487,4,FALSE)</f>
        <v>1</v>
      </c>
      <c r="AD213" s="110">
        <f>VLOOKUP($O213,Veritas_LUN!$D$3:$J$487,5,FALSE)</f>
        <v>0.2</v>
      </c>
      <c r="AE213" s="110" t="str">
        <f>VLOOKUP($O213,Veritas_LUN!$D$3:$J$487,7,FALSE)</f>
        <v>Lock Device</v>
      </c>
      <c r="AF213" s="110" t="str">
        <f>VLOOKUP($O213,Veritas_LUN!$D$3:$K$487,8,FALSE)</f>
        <v>0f:31</v>
      </c>
      <c r="AG213" s="194" t="s">
        <v>7523</v>
      </c>
      <c r="AH213" s="279" t="str">
        <f>VLOOKUP(AG213,'스토리지_LUN(AS-IS)'!$B$4:$G$541,4,FALSE)</f>
        <v>Lock Device</v>
      </c>
      <c r="AI213" s="110">
        <f>VLOOKUP(AG213,'스토리지_LUN(AS-IS)'!$B$4:$G$541,6,FALSE)</f>
        <v>0.2</v>
      </c>
      <c r="AJ213" s="110" t="str">
        <f>VLOOKUP($AG213,'스토리지_LUN(TO-BE)'!$B$2:$G$347,4,FALSE)</f>
        <v>0f:31</v>
      </c>
      <c r="AK213" s="103"/>
      <c r="AL213" s="103"/>
      <c r="AM213" s="1" t="str">
        <f t="shared" si="6"/>
        <v>NB-DR-RDMP-0FB0-PKCEUAPR</v>
      </c>
      <c r="AN213" s="475" t="e">
        <f>VLOOKUP(SUBSTITUTE(Q213,":",""),'naa정보-입력'!B211:C556,2,FALSE)</f>
        <v>#N/A</v>
      </c>
      <c r="AO213" s="1" t="e">
        <f t="shared" si="7"/>
        <v>#N/A</v>
      </c>
      <c r="AP213" s="1" t="s">
        <v>10489</v>
      </c>
    </row>
    <row r="214" spans="1:42" s="1" customFormat="1">
      <c r="A214" s="128" t="s">
        <v>1179</v>
      </c>
      <c r="B214" s="128" t="s">
        <v>1844</v>
      </c>
      <c r="C214" s="128" t="s">
        <v>356</v>
      </c>
      <c r="D214" s="128" t="s">
        <v>1847</v>
      </c>
      <c r="E214" s="128" t="s">
        <v>1758</v>
      </c>
      <c r="F214" s="128" t="s">
        <v>1262</v>
      </c>
      <c r="G214" s="128" t="s">
        <v>1263</v>
      </c>
      <c r="H214" s="128" t="s">
        <v>3399</v>
      </c>
      <c r="I214" s="128" t="s">
        <v>1870</v>
      </c>
      <c r="J214" s="128" t="s">
        <v>4273</v>
      </c>
      <c r="K214" s="128" t="s">
        <v>7064</v>
      </c>
      <c r="L214" s="128" t="s">
        <v>4508</v>
      </c>
      <c r="M214" s="128" t="s">
        <v>6856</v>
      </c>
      <c r="N214" s="129" t="s">
        <v>7888</v>
      </c>
      <c r="O214" s="471" t="s">
        <v>8302</v>
      </c>
      <c r="P214" s="443">
        <v>40</v>
      </c>
      <c r="Q214" s="470" t="str">
        <f>VLOOKUP($O214,'스토리지_LUN(TO-BE)'!$B$2:$G$347,4,FALSE)</f>
        <v>0f:32</v>
      </c>
      <c r="R214" s="103"/>
      <c r="S214" s="110"/>
      <c r="T214" s="103"/>
      <c r="U214" s="103"/>
      <c r="V214" s="110" t="str">
        <f>VLOOKUP($N214,OS_Disk!$A$2:$F$573,2,FALSE)</f>
        <v>pkceuapr1</v>
      </c>
      <c r="W214" s="110" t="str">
        <f>VLOOKUP($N214,OS_Disk!$A$2:$F$573,3,FALSE)</f>
        <v>hitachi_vsp0_0f32</v>
      </c>
      <c r="X214" s="133"/>
      <c r="Y214" s="110" t="str">
        <f>VLOOKUP($N214,OS_Disk!$A$2:$F$573,4,FALSE)</f>
        <v>sdg</v>
      </c>
      <c r="Z214" s="196">
        <f>VLOOKUP($N214,OS_Disk!$A$2:$F$573,6,FALSE)</f>
        <v>0.20050048828125</v>
      </c>
      <c r="AA214" s="110" t="str">
        <f>VLOOKUP($O214,Veritas_LUN!$D$3:$J$487,2,FALSE)</f>
        <v>pkceuapr1/pkceuapr2</v>
      </c>
      <c r="AB214" s="110" t="str">
        <f>VLOOKUP($O214,Veritas_LUN!$D$3:$J$487,3,FALSE)</f>
        <v>Lock Device</v>
      </c>
      <c r="AC214" s="110">
        <f>VLOOKUP($O214,Veritas_LUN!$D$3:$J$487,4,FALSE)</f>
        <v>1</v>
      </c>
      <c r="AD214" s="110">
        <f>VLOOKUP($O214,Veritas_LUN!$D$3:$J$487,5,FALSE)</f>
        <v>0.2</v>
      </c>
      <c r="AE214" s="110" t="str">
        <f>VLOOKUP($O214,Veritas_LUN!$D$3:$J$487,7,FALSE)</f>
        <v>Lock Device</v>
      </c>
      <c r="AF214" s="110" t="str">
        <f>VLOOKUP($O214,Veritas_LUN!$D$3:$K$487,8,FALSE)</f>
        <v>0f:32</v>
      </c>
      <c r="AG214" s="194" t="s">
        <v>7524</v>
      </c>
      <c r="AH214" s="279" t="str">
        <f>VLOOKUP(AG214,'스토리지_LUN(AS-IS)'!$B$4:$G$541,4,FALSE)</f>
        <v>Lock Device</v>
      </c>
      <c r="AI214" s="110">
        <f>VLOOKUP(AG214,'스토리지_LUN(AS-IS)'!$B$4:$G$541,6,FALSE)</f>
        <v>0.2</v>
      </c>
      <c r="AJ214" s="110" t="str">
        <f>VLOOKUP($AG214,'스토리지_LUN(TO-BE)'!$B$2:$G$347,4,FALSE)</f>
        <v>0f:32</v>
      </c>
      <c r="AK214" s="103"/>
      <c r="AL214" s="103"/>
      <c r="AM214" s="1" t="str">
        <f t="shared" si="6"/>
        <v>NB-DR-RDMP-0FB0-PKCEUAPR</v>
      </c>
      <c r="AN214" s="475" t="e">
        <f>VLOOKUP(SUBSTITUTE(Q214,":",""),'naa정보-입력'!B212:C557,2,FALSE)</f>
        <v>#N/A</v>
      </c>
      <c r="AO214" s="1" t="e">
        <f t="shared" si="7"/>
        <v>#N/A</v>
      </c>
      <c r="AP214" s="1" t="s">
        <v>10490</v>
      </c>
    </row>
    <row r="215" spans="1:42" s="1" customFormat="1">
      <c r="A215" s="128" t="s">
        <v>1180</v>
      </c>
      <c r="B215" s="128" t="s">
        <v>1844</v>
      </c>
      <c r="C215" s="128" t="s">
        <v>361</v>
      </c>
      <c r="D215" s="128" t="s">
        <v>1847</v>
      </c>
      <c r="E215" s="128" t="s">
        <v>1688</v>
      </c>
      <c r="F215" s="128" t="s">
        <v>1282</v>
      </c>
      <c r="G215" s="128" t="s">
        <v>1283</v>
      </c>
      <c r="H215" s="128" t="s">
        <v>3459</v>
      </c>
      <c r="I215" s="128" t="s">
        <v>1928</v>
      </c>
      <c r="J215" s="128" t="s">
        <v>4322</v>
      </c>
      <c r="K215" s="128" t="s">
        <v>7065</v>
      </c>
      <c r="L215" s="128" t="s">
        <v>4541</v>
      </c>
      <c r="M215" s="128" t="s">
        <v>6856</v>
      </c>
      <c r="N215" s="129" t="s">
        <v>7932</v>
      </c>
      <c r="O215" s="471" t="s">
        <v>8351</v>
      </c>
      <c r="P215" s="443">
        <v>5.0006103515625</v>
      </c>
      <c r="Q215" s="470" t="str">
        <f>VLOOKUP($O215,'스토리지_LUN(TO-BE)'!$B$2:$G$347,4,FALSE)</f>
        <v>00:62</v>
      </c>
      <c r="R215" s="103"/>
      <c r="S215" s="110"/>
      <c r="T215" s="103"/>
      <c r="U215" s="103"/>
      <c r="V215" s="110" t="str">
        <f>VLOOKUP($N215,OS_Disk!$A$2:$F$573,2,FALSE)</f>
        <v>pkcrdapr2</v>
      </c>
      <c r="W215" s="110" t="str">
        <f>VLOOKUP($N215,OS_Disk!$A$2:$F$573,3,FALSE)</f>
        <v>hitachi_vsp0_0062</v>
      </c>
      <c r="X215" s="133"/>
      <c r="Y215" s="110" t="str">
        <f>VLOOKUP($N215,OS_Disk!$A$2:$F$573,4,FALSE)</f>
        <v>sdb</v>
      </c>
      <c r="Z215" s="196">
        <f>VLOOKUP($N215,OS_Disk!$A$2:$F$573,6,FALSE)</f>
        <v>50.0006103515625</v>
      </c>
      <c r="AA215" s="110" t="str">
        <f>VLOOKUP($O215,Veritas_LUN!$D$3:$J$487,2,FALSE)</f>
        <v>pkcrdapr2</v>
      </c>
      <c r="AB215" s="110" t="str">
        <f>VLOOKUP($O215,Veritas_LUN!$D$3:$J$487,3,FALSE)</f>
        <v>vg_rd2fs01</v>
      </c>
      <c r="AC215" s="110">
        <f>VLOOKUP($O215,Veritas_LUN!$D$3:$J$487,4,FALSE)</f>
        <v>1</v>
      </c>
      <c r="AD215" s="110">
        <f>VLOOKUP($O215,Veritas_LUN!$D$3:$J$487,5,FALSE)</f>
        <v>50</v>
      </c>
      <c r="AE215" s="110" t="str">
        <f>VLOOKUP($O215,Veritas_LUN!$D$3:$J$487,7,FALSE)</f>
        <v>vg_rd2fs01</v>
      </c>
      <c r="AF215" s="110" t="str">
        <f>VLOOKUP($O215,Veritas_LUN!$D$3:$K$487,8,FALSE)</f>
        <v>00:62</v>
      </c>
      <c r="AG215" s="194" t="s">
        <v>7570</v>
      </c>
      <c r="AH215" s="279" t="str">
        <f>VLOOKUP(AG215,'스토리지_LUN(AS-IS)'!$B$4:$G$541,4,FALSE)</f>
        <v>vg_rd2fs01</v>
      </c>
      <c r="AI215" s="110">
        <f>VLOOKUP(AG215,'스토리지_LUN(AS-IS)'!$B$4:$G$541,6,FALSE)</f>
        <v>50</v>
      </c>
      <c r="AJ215" s="110" t="str">
        <f>VLOOKUP($AG215,'스토리지_LUN(TO-BE)'!$B$2:$G$347,4,FALSE)</f>
        <v>00:62</v>
      </c>
      <c r="AK215" s="103"/>
      <c r="AL215" s="103"/>
      <c r="AM215" s="1" t="str">
        <f t="shared" si="6"/>
        <v>NB-DR-RDMP-0FB2-PKCRDAPR</v>
      </c>
      <c r="AN215" s="475" t="e">
        <f>VLOOKUP(SUBSTITUTE(Q215,":",""),'naa정보-입력'!B213:C558,2,FALSE)</f>
        <v>#N/A</v>
      </c>
      <c r="AO215" s="1" t="e">
        <f t="shared" si="7"/>
        <v>#N/A</v>
      </c>
      <c r="AP215" s="1" t="s">
        <v>10534</v>
      </c>
    </row>
    <row r="216" spans="1:42" s="1" customFormat="1">
      <c r="A216" s="128" t="s">
        <v>1180</v>
      </c>
      <c r="B216" s="128" t="s">
        <v>1844</v>
      </c>
      <c r="C216" s="128" t="s">
        <v>361</v>
      </c>
      <c r="D216" s="128" t="s">
        <v>1847</v>
      </c>
      <c r="E216" s="128" t="s">
        <v>1704</v>
      </c>
      <c r="F216" s="128" t="s">
        <v>1282</v>
      </c>
      <c r="G216" s="128" t="s">
        <v>1283</v>
      </c>
      <c r="H216" s="128" t="s">
        <v>3460</v>
      </c>
      <c r="I216" s="128" t="s">
        <v>1929</v>
      </c>
      <c r="J216" s="128" t="s">
        <v>4339</v>
      </c>
      <c r="K216" s="128" t="s">
        <v>7066</v>
      </c>
      <c r="L216" s="128" t="s">
        <v>4550</v>
      </c>
      <c r="M216" s="128" t="s">
        <v>6856</v>
      </c>
      <c r="N216" s="129" t="s">
        <v>7933</v>
      </c>
      <c r="O216" s="471" t="s">
        <v>8352</v>
      </c>
      <c r="P216" s="443">
        <v>50</v>
      </c>
      <c r="Q216" s="470" t="str">
        <f>VLOOKUP($O216,'스토리지_LUN(TO-BE)'!$B$2:$G$347,4,FALSE)</f>
        <v>05:62</v>
      </c>
      <c r="R216" s="103"/>
      <c r="S216" s="110"/>
      <c r="T216" s="103"/>
      <c r="U216" s="103"/>
      <c r="V216" s="110" t="str">
        <f>VLOOKUP($N216,OS_Disk!$A$2:$F$573,2,FALSE)</f>
        <v>pkcrdapr2</v>
      </c>
      <c r="W216" s="110" t="str">
        <f>VLOOKUP($N216,OS_Disk!$A$2:$F$573,3,FALSE)</f>
        <v>hitachi_vsp0_1062</v>
      </c>
      <c r="X216" s="133"/>
      <c r="Y216" s="110" t="str">
        <f>VLOOKUP($N216,OS_Disk!$A$2:$F$573,4,FALSE)</f>
        <v>sdc</v>
      </c>
      <c r="Z216" s="196">
        <f>VLOOKUP($N216,OS_Disk!$A$2:$F$573,6,FALSE)</f>
        <v>5.0006103515625</v>
      </c>
      <c r="AA216" s="110" t="str">
        <f>VLOOKUP($O216,Veritas_LUN!$D$3:$J$487,2,FALSE)</f>
        <v>pkcrdapr2</v>
      </c>
      <c r="AB216" s="110" t="str">
        <f>VLOOKUP($O216,Veritas_LUN!$D$3:$J$487,3,FALSE)</f>
        <v>vvr_vg_rd2fs01</v>
      </c>
      <c r="AC216" s="110">
        <f>VLOOKUP($O216,Veritas_LUN!$D$3:$J$487,4,FALSE)</f>
        <v>1</v>
      </c>
      <c r="AD216" s="110">
        <f>VLOOKUP($O216,Veritas_LUN!$D$3:$J$487,5,FALSE)</f>
        <v>5</v>
      </c>
      <c r="AE216" s="110" t="str">
        <f>VLOOKUP($O216,Veritas_LUN!$D$3:$J$487,7,FALSE)</f>
        <v>VVR-vg_rd2fs01</v>
      </c>
      <c r="AF216" s="110" t="str">
        <f>VLOOKUP($O216,Veritas_LUN!$D$3:$K$487,8,FALSE)</f>
        <v>10:62</v>
      </c>
      <c r="AG216" s="194" t="s">
        <v>7571</v>
      </c>
      <c r="AH216" s="279" t="str">
        <f>VLOOKUP(AG216,'스토리지_LUN(AS-IS)'!$B$4:$G$541,4,FALSE)</f>
        <v>VVR-vg_rd2fs01</v>
      </c>
      <c r="AI216" s="110">
        <f>VLOOKUP(AG216,'스토리지_LUN(AS-IS)'!$B$4:$G$541,6,FALSE)</f>
        <v>5</v>
      </c>
      <c r="AJ216" s="110" t="str">
        <f>VLOOKUP($AG216,'스토리지_LUN(TO-BE)'!$B$2:$G$347,4,FALSE)</f>
        <v>05:62</v>
      </c>
      <c r="AK216" s="103"/>
      <c r="AL216" s="103"/>
      <c r="AM216" s="1" t="str">
        <f t="shared" si="6"/>
        <v>NB-DR-RDMP-0FB2-PKCRDAPR</v>
      </c>
      <c r="AN216" s="475" t="e">
        <f>VLOOKUP(SUBSTITUTE(Q216,":",""),'naa정보-입력'!B214:C559,2,FALSE)</f>
        <v>#N/A</v>
      </c>
      <c r="AO216" s="1" t="e">
        <f t="shared" si="7"/>
        <v>#N/A</v>
      </c>
      <c r="AP216" s="1" t="s">
        <v>10535</v>
      </c>
    </row>
    <row r="217" spans="1:42" s="1" customFormat="1">
      <c r="A217" s="128" t="s">
        <v>1180</v>
      </c>
      <c r="B217" s="128" t="s">
        <v>1844</v>
      </c>
      <c r="C217" s="128" t="s">
        <v>361</v>
      </c>
      <c r="D217" s="128" t="s">
        <v>1847</v>
      </c>
      <c r="E217" s="128" t="s">
        <v>1693</v>
      </c>
      <c r="F217" s="128" t="s">
        <v>1282</v>
      </c>
      <c r="G217" s="128" t="s">
        <v>1283</v>
      </c>
      <c r="H217" s="128" t="s">
        <v>3408</v>
      </c>
      <c r="I217" s="128" t="s">
        <v>1878</v>
      </c>
      <c r="J217" s="128" t="s">
        <v>4315</v>
      </c>
      <c r="K217" s="128" t="s">
        <v>7067</v>
      </c>
      <c r="L217" s="128" t="s">
        <v>4537</v>
      </c>
      <c r="M217" s="128" t="s">
        <v>6856</v>
      </c>
      <c r="N217" s="129" t="s">
        <v>7891</v>
      </c>
      <c r="O217" s="471" t="s">
        <v>8305</v>
      </c>
      <c r="P217" s="443">
        <v>30</v>
      </c>
      <c r="Q217" s="470" t="str">
        <f>VLOOKUP($O217,'스토리지_LUN(TO-BE)'!$B$2:$G$347,4,FALSE)</f>
        <v>00:63</v>
      </c>
      <c r="R217" s="103"/>
      <c r="S217" s="110"/>
      <c r="T217" s="103"/>
      <c r="U217" s="103"/>
      <c r="V217" s="110" t="str">
        <f>VLOOKUP($N217,OS_Disk!$A$2:$F$573,2,FALSE)</f>
        <v>pkcrdapr1</v>
      </c>
      <c r="W217" s="110" t="str">
        <f>VLOOKUP($N217,OS_Disk!$A$2:$F$573,3,FALSE)</f>
        <v>hitachi_vsp0_0063</v>
      </c>
      <c r="X217" s="133"/>
      <c r="Y217" s="110" t="str">
        <f>VLOOKUP($N217,OS_Disk!$A$2:$F$573,4,FALSE)</f>
        <v>sdh</v>
      </c>
      <c r="Z217" s="196">
        <f>VLOOKUP($N217,OS_Disk!$A$2:$F$573,6,FALSE)</f>
        <v>70.00030517578125</v>
      </c>
      <c r="AA217" s="110" t="str">
        <f>VLOOKUP($O217,Veritas_LUN!$D$3:$J$487,2,FALSE)</f>
        <v>pkcrdapr1/pkcrdapr2</v>
      </c>
      <c r="AB217" s="110" t="str">
        <f>VLOOKUP($O217,Veritas_LUN!$D$3:$J$487,3,FALSE)</f>
        <v>vg_rdcfs01</v>
      </c>
      <c r="AC217" s="110">
        <f>VLOOKUP($O217,Veritas_LUN!$D$3:$J$487,4,FALSE)</f>
        <v>1</v>
      </c>
      <c r="AD217" s="110">
        <f>VLOOKUP($O217,Veritas_LUN!$D$3:$J$487,5,FALSE)</f>
        <v>70</v>
      </c>
      <c r="AE217" s="110" t="str">
        <f>VLOOKUP($O217,Veritas_LUN!$D$3:$J$487,7,FALSE)</f>
        <v>vg_rdcfs01</v>
      </c>
      <c r="AF217" s="110" t="str">
        <f>VLOOKUP($O217,Veritas_LUN!$D$3:$K$487,8,FALSE)</f>
        <v>00:63</v>
      </c>
      <c r="AG217" s="194" t="s">
        <v>7527</v>
      </c>
      <c r="AH217" s="279" t="str">
        <f>VLOOKUP(AG217,'스토리지_LUN(AS-IS)'!$B$4:$G$541,4,FALSE)</f>
        <v>vg_rdcfs01</v>
      </c>
      <c r="AI217" s="110">
        <f>VLOOKUP(AG217,'스토리지_LUN(AS-IS)'!$B$4:$G$541,6,FALSE)</f>
        <v>70</v>
      </c>
      <c r="AJ217" s="110" t="str">
        <f>VLOOKUP($AG217,'스토리지_LUN(TO-BE)'!$B$2:$G$347,4,FALSE)</f>
        <v>00:63</v>
      </c>
      <c r="AK217" s="103"/>
      <c r="AL217" s="103"/>
      <c r="AM217" s="1" t="str">
        <f t="shared" si="6"/>
        <v>NB-DR-RDMP-0FB2-PKCRDAPR</v>
      </c>
      <c r="AN217" s="475" t="e">
        <f>VLOOKUP(SUBSTITUTE(Q217,":",""),'naa정보-입력'!B215:C560,2,FALSE)</f>
        <v>#N/A</v>
      </c>
      <c r="AO217" s="1" t="e">
        <f t="shared" si="7"/>
        <v>#N/A</v>
      </c>
      <c r="AP217" s="1" t="s">
        <v>10493</v>
      </c>
    </row>
    <row r="218" spans="1:42" s="1" customFormat="1">
      <c r="A218" s="128" t="s">
        <v>1180</v>
      </c>
      <c r="B218" s="128" t="s">
        <v>1844</v>
      </c>
      <c r="C218" s="128" t="s">
        <v>361</v>
      </c>
      <c r="D218" s="128" t="s">
        <v>1847</v>
      </c>
      <c r="E218" s="128" t="s">
        <v>1697</v>
      </c>
      <c r="F218" s="128" t="s">
        <v>1282</v>
      </c>
      <c r="G218" s="128" t="s">
        <v>1283</v>
      </c>
      <c r="H218" s="128" t="s">
        <v>3409</v>
      </c>
      <c r="I218" s="128" t="s">
        <v>1879</v>
      </c>
      <c r="J218" s="128" t="s">
        <v>4316</v>
      </c>
      <c r="K218" s="128" t="s">
        <v>7068</v>
      </c>
      <c r="L218" s="128" t="s">
        <v>4536</v>
      </c>
      <c r="M218" s="128" t="s">
        <v>6856</v>
      </c>
      <c r="N218" s="129" t="s">
        <v>7892</v>
      </c>
      <c r="O218" s="471" t="s">
        <v>8353</v>
      </c>
      <c r="P218" s="443">
        <v>35.0006103515625</v>
      </c>
      <c r="Q218" s="470" t="str">
        <f>VLOOKUP($O218,'스토리지_LUN(TO-BE)'!$B$2:$G$347,4,FALSE)</f>
        <v>00:64</v>
      </c>
      <c r="R218" s="103"/>
      <c r="S218" s="110"/>
      <c r="T218" s="103"/>
      <c r="U218" s="103"/>
      <c r="V218" s="110" t="str">
        <f>VLOOKUP($N218,OS_Disk!$A$2:$F$573,2,FALSE)</f>
        <v>pkcrdapr1</v>
      </c>
      <c r="W218" s="110" t="str">
        <f>VLOOKUP($N218,OS_Disk!$A$2:$F$573,3,FALSE)</f>
        <v>hitachi_vsp0_0064</v>
      </c>
      <c r="X218" s="133"/>
      <c r="Y218" s="110" t="str">
        <f>VLOOKUP($N218,OS_Disk!$A$2:$F$573,4,FALSE)</f>
        <v>sdi</v>
      </c>
      <c r="Z218" s="196">
        <f>VLOOKUP($N218,OS_Disk!$A$2:$F$573,6,FALSE)</f>
        <v>35.0006103515625</v>
      </c>
      <c r="AA218" s="110" t="str">
        <f>VLOOKUP($O218,Veritas_LUN!$D$3:$J$487,2,FALSE)</f>
        <v>pkcrdapr1/pkcrdapr2</v>
      </c>
      <c r="AB218" s="110" t="str">
        <f>VLOOKUP($O218,Veritas_LUN!$D$3:$J$487,3,FALSE)</f>
        <v>vg_rdcfs02</v>
      </c>
      <c r="AC218" s="110">
        <f>VLOOKUP($O218,Veritas_LUN!$D$3:$J$487,4,FALSE)</f>
        <v>1</v>
      </c>
      <c r="AD218" s="110">
        <f>VLOOKUP($O218,Veritas_LUN!$D$3:$J$487,5,FALSE)</f>
        <v>35</v>
      </c>
      <c r="AE218" s="110" t="str">
        <f>VLOOKUP($O218,Veritas_LUN!$D$3:$J$487,7,FALSE)</f>
        <v>vg_rdcfs02</v>
      </c>
      <c r="AF218" s="110" t="str">
        <f>VLOOKUP($O218,Veritas_LUN!$D$3:$K$487,8,FALSE)</f>
        <v>00:64</v>
      </c>
      <c r="AG218" s="194" t="s">
        <v>7528</v>
      </c>
      <c r="AH218" s="279" t="str">
        <f>VLOOKUP(AG218,'스토리지_LUN(AS-IS)'!$B$4:$G$541,4,FALSE)</f>
        <v>vg_rdcfs02</v>
      </c>
      <c r="AI218" s="110">
        <f>VLOOKUP(AG218,'스토리지_LUN(AS-IS)'!$B$4:$G$541,6,FALSE)</f>
        <v>35</v>
      </c>
      <c r="AJ218" s="110" t="str">
        <f>VLOOKUP($AG218,'스토리지_LUN(TO-BE)'!$B$2:$G$347,4,FALSE)</f>
        <v>00:64</v>
      </c>
      <c r="AK218" s="103"/>
      <c r="AL218" s="103"/>
      <c r="AM218" s="1" t="str">
        <f t="shared" si="6"/>
        <v>NB-DR-RDMP-0FB2-PKCRDAPR</v>
      </c>
      <c r="AN218" s="475" t="e">
        <f>VLOOKUP(SUBSTITUTE(Q218,":",""),'naa정보-입력'!B216:C561,2,FALSE)</f>
        <v>#N/A</v>
      </c>
      <c r="AO218" s="1" t="e">
        <f t="shared" si="7"/>
        <v>#N/A</v>
      </c>
      <c r="AP218" s="1" t="s">
        <v>10494</v>
      </c>
    </row>
    <row r="219" spans="1:42" s="1" customFormat="1">
      <c r="A219" s="128" t="s">
        <v>1180</v>
      </c>
      <c r="B219" s="128" t="s">
        <v>1844</v>
      </c>
      <c r="C219" s="128" t="s">
        <v>361</v>
      </c>
      <c r="D219" s="128" t="s">
        <v>1847</v>
      </c>
      <c r="E219" s="128" t="s">
        <v>1699</v>
      </c>
      <c r="F219" s="128" t="s">
        <v>1282</v>
      </c>
      <c r="G219" s="128" t="s">
        <v>1283</v>
      </c>
      <c r="H219" s="128" t="s">
        <v>3410</v>
      </c>
      <c r="I219" s="128" t="s">
        <v>1880</v>
      </c>
      <c r="J219" s="128" t="s">
        <v>4317</v>
      </c>
      <c r="K219" s="128" t="s">
        <v>7069</v>
      </c>
      <c r="L219" s="128" t="s">
        <v>4534</v>
      </c>
      <c r="M219" s="128" t="s">
        <v>6856</v>
      </c>
      <c r="N219" s="129" t="s">
        <v>7893</v>
      </c>
      <c r="O219" s="471" t="s">
        <v>8307</v>
      </c>
      <c r="P219" s="443">
        <v>5.0006103515625</v>
      </c>
      <c r="Q219" s="470" t="str">
        <f>VLOOKUP($O219,'스토리지_LUN(TO-BE)'!$B$2:$G$347,4,FALSE)</f>
        <v>00:65</v>
      </c>
      <c r="R219" s="103"/>
      <c r="S219" s="110"/>
      <c r="T219" s="103"/>
      <c r="U219" s="103"/>
      <c r="V219" s="110" t="str">
        <f>VLOOKUP($N219,OS_Disk!$A$2:$F$573,2,FALSE)</f>
        <v>pkcrdapr1</v>
      </c>
      <c r="W219" s="110" t="str">
        <f>VLOOKUP($N219,OS_Disk!$A$2:$F$573,3,FALSE)</f>
        <v>hitachi_vsp0_0065</v>
      </c>
      <c r="X219" s="133"/>
      <c r="Y219" s="110" t="str">
        <f>VLOOKUP($N219,OS_Disk!$A$2:$F$573,4,FALSE)</f>
        <v>sdj</v>
      </c>
      <c r="Z219" s="196">
        <f>VLOOKUP($N219,OS_Disk!$A$2:$F$573,6,FALSE)</f>
        <v>35.0006103515625</v>
      </c>
      <c r="AA219" s="110" t="str">
        <f>VLOOKUP($O219,Veritas_LUN!$D$3:$J$487,2,FALSE)</f>
        <v>pkcrdapr1/pkcrdapr2</v>
      </c>
      <c r="AB219" s="110" t="str">
        <f>VLOOKUP($O219,Veritas_LUN!$D$3:$J$487,3,FALSE)</f>
        <v>vg_rdcfs03</v>
      </c>
      <c r="AC219" s="110">
        <f>VLOOKUP($O219,Veritas_LUN!$D$3:$J$487,4,FALSE)</f>
        <v>1</v>
      </c>
      <c r="AD219" s="110">
        <f>VLOOKUP($O219,Veritas_LUN!$D$3:$J$487,5,FALSE)</f>
        <v>35</v>
      </c>
      <c r="AE219" s="110" t="str">
        <f>VLOOKUP($O219,Veritas_LUN!$D$3:$J$487,7,FALSE)</f>
        <v>vg_rdcfs03</v>
      </c>
      <c r="AF219" s="110" t="str">
        <f>VLOOKUP($O219,Veritas_LUN!$D$3:$K$487,8,FALSE)</f>
        <v>00:65</v>
      </c>
      <c r="AG219" s="194" t="s">
        <v>7529</v>
      </c>
      <c r="AH219" s="279" t="str">
        <f>VLOOKUP(AG219,'스토리지_LUN(AS-IS)'!$B$4:$G$541,4,FALSE)</f>
        <v>vg_rdcfs03</v>
      </c>
      <c r="AI219" s="110">
        <f>VLOOKUP(AG219,'스토리지_LUN(AS-IS)'!$B$4:$G$541,6,FALSE)</f>
        <v>35</v>
      </c>
      <c r="AJ219" s="110" t="str">
        <f>VLOOKUP($AG219,'스토리지_LUN(TO-BE)'!$B$2:$G$347,4,FALSE)</f>
        <v>00:65</v>
      </c>
      <c r="AK219" s="103"/>
      <c r="AL219" s="103"/>
      <c r="AM219" s="1" t="str">
        <f t="shared" si="6"/>
        <v>NB-DR-RDMP-0FB2-PKCRDAPR</v>
      </c>
      <c r="AN219" s="475" t="e">
        <f>VLOOKUP(SUBSTITUTE(Q219,":",""),'naa정보-입력'!B217:C562,2,FALSE)</f>
        <v>#N/A</v>
      </c>
      <c r="AO219" s="1" t="e">
        <f t="shared" si="7"/>
        <v>#N/A</v>
      </c>
      <c r="AP219" s="1" t="s">
        <v>10495</v>
      </c>
    </row>
    <row r="220" spans="1:42" s="1" customFormat="1">
      <c r="A220" s="128" t="s">
        <v>1180</v>
      </c>
      <c r="B220" s="128" t="s">
        <v>1844</v>
      </c>
      <c r="C220" s="128" t="s">
        <v>361</v>
      </c>
      <c r="D220" s="128" t="s">
        <v>1847</v>
      </c>
      <c r="E220" s="128" t="s">
        <v>1737</v>
      </c>
      <c r="F220" s="128" t="s">
        <v>1282</v>
      </c>
      <c r="G220" s="128" t="s">
        <v>1283</v>
      </c>
      <c r="H220" s="128" t="s">
        <v>3411</v>
      </c>
      <c r="I220" s="128" t="s">
        <v>1881</v>
      </c>
      <c r="J220" s="128" t="s">
        <v>4341</v>
      </c>
      <c r="K220" s="128" t="s">
        <v>7070</v>
      </c>
      <c r="L220" s="128" t="s">
        <v>4548</v>
      </c>
      <c r="M220" s="128" t="s">
        <v>6856</v>
      </c>
      <c r="N220" s="129" t="s">
        <v>7894</v>
      </c>
      <c r="O220" s="471" t="s">
        <v>8354</v>
      </c>
      <c r="P220" s="443">
        <v>3.00018310546875</v>
      </c>
      <c r="Q220" s="470" t="str">
        <f>VLOOKUP($O220,'스토리지_LUN(TO-BE)'!$B$2:$G$347,4,FALSE)</f>
        <v>05:63</v>
      </c>
      <c r="R220" s="103"/>
      <c r="S220" s="110"/>
      <c r="T220" s="103"/>
      <c r="U220" s="103"/>
      <c r="V220" s="110" t="str">
        <f>VLOOKUP($N220,OS_Disk!$A$2:$F$573,2,FALSE)</f>
        <v>pkcrdapr1</v>
      </c>
      <c r="W220" s="110" t="str">
        <f>VLOOKUP($N220,OS_Disk!$A$2:$F$573,3,FALSE)</f>
        <v>hitachi_vsp0_1063</v>
      </c>
      <c r="X220" s="133"/>
      <c r="Y220" s="110" t="str">
        <f>VLOOKUP($N220,OS_Disk!$A$2:$F$573,4,FALSE)</f>
        <v>sdk</v>
      </c>
      <c r="Z220" s="196">
        <f>VLOOKUP($N220,OS_Disk!$A$2:$F$573,6,FALSE)</f>
        <v>8.00079345703125</v>
      </c>
      <c r="AA220" s="110" t="str">
        <f>VLOOKUP($O220,Veritas_LUN!$D$3:$J$487,2,FALSE)</f>
        <v>pkcrdapr1/pkcrdapr2</v>
      </c>
      <c r="AB220" s="110" t="str">
        <f>VLOOKUP($O220,Veritas_LUN!$D$3:$J$487,3,FALSE)</f>
        <v>vvr_vg_rdcfs01</v>
      </c>
      <c r="AC220" s="110">
        <f>VLOOKUP($O220,Veritas_LUN!$D$3:$J$487,4,FALSE)</f>
        <v>1</v>
      </c>
      <c r="AD220" s="110">
        <f>VLOOKUP($O220,Veritas_LUN!$D$3:$J$487,5,FALSE)</f>
        <v>8</v>
      </c>
      <c r="AE220" s="110" t="str">
        <f>VLOOKUP($O220,Veritas_LUN!$D$3:$J$487,7,FALSE)</f>
        <v>VVR-vg_rdcfs01</v>
      </c>
      <c r="AF220" s="110" t="str">
        <f>VLOOKUP($O220,Veritas_LUN!$D$3:$K$487,8,FALSE)</f>
        <v>10:63</v>
      </c>
      <c r="AG220" s="194" t="s">
        <v>7530</v>
      </c>
      <c r="AH220" s="279" t="str">
        <f>VLOOKUP(AG220,'스토리지_LUN(AS-IS)'!$B$4:$G$541,4,FALSE)</f>
        <v>VVR-vg_rdcfs01</v>
      </c>
      <c r="AI220" s="110">
        <f>VLOOKUP(AG220,'스토리지_LUN(AS-IS)'!$B$4:$G$541,6,FALSE)</f>
        <v>8</v>
      </c>
      <c r="AJ220" s="110" t="str">
        <f>VLOOKUP($AG220,'스토리지_LUN(TO-BE)'!$B$2:$G$347,4,FALSE)</f>
        <v>05:63</v>
      </c>
      <c r="AK220" s="103"/>
      <c r="AL220" s="103"/>
      <c r="AM220" s="1" t="str">
        <f t="shared" si="6"/>
        <v>NB-DR-RDMP-0FB2-PKCRDAPR</v>
      </c>
      <c r="AN220" s="475" t="e">
        <f>VLOOKUP(SUBSTITUTE(Q220,":",""),'naa정보-입력'!B218:C563,2,FALSE)</f>
        <v>#N/A</v>
      </c>
      <c r="AO220" s="1" t="e">
        <f t="shared" si="7"/>
        <v>#N/A</v>
      </c>
      <c r="AP220" s="1" t="s">
        <v>10496</v>
      </c>
    </row>
    <row r="221" spans="1:42" s="1" customFormat="1">
      <c r="A221" s="128" t="s">
        <v>1180</v>
      </c>
      <c r="B221" s="128" t="s">
        <v>1844</v>
      </c>
      <c r="C221" s="128" t="s">
        <v>361</v>
      </c>
      <c r="D221" s="128" t="s">
        <v>1847</v>
      </c>
      <c r="E221" s="128" t="s">
        <v>1740</v>
      </c>
      <c r="F221" s="128" t="s">
        <v>1282</v>
      </c>
      <c r="G221" s="128" t="s">
        <v>1283</v>
      </c>
      <c r="H221" s="128" t="s">
        <v>3412</v>
      </c>
      <c r="I221" s="128" t="s">
        <v>1882</v>
      </c>
      <c r="J221" s="128" t="s">
        <v>4351</v>
      </c>
      <c r="K221" s="128" t="s">
        <v>7071</v>
      </c>
      <c r="L221" s="128" t="s">
        <v>4549</v>
      </c>
      <c r="M221" s="128" t="s">
        <v>6856</v>
      </c>
      <c r="N221" s="129" t="s">
        <v>7895</v>
      </c>
      <c r="O221" s="471" t="s">
        <v>8309</v>
      </c>
      <c r="P221" s="443">
        <v>3.50006103515625</v>
      </c>
      <c r="Q221" s="470" t="str">
        <f>VLOOKUP($O221,'스토리지_LUN(TO-BE)'!$B$2:$G$347,4,FALSE)</f>
        <v>05:64</v>
      </c>
      <c r="R221" s="103"/>
      <c r="S221" s="110"/>
      <c r="T221" s="103"/>
      <c r="U221" s="103"/>
      <c r="V221" s="110" t="str">
        <f>VLOOKUP($N221,OS_Disk!$A$2:$F$573,2,FALSE)</f>
        <v>pkcrdapr1</v>
      </c>
      <c r="W221" s="110" t="str">
        <f>VLOOKUP($N221,OS_Disk!$A$2:$F$573,3,FALSE)</f>
        <v>hitachi_vsp0_1064</v>
      </c>
      <c r="X221" s="133"/>
      <c r="Y221" s="110" t="str">
        <f>VLOOKUP($N221,OS_Disk!$A$2:$F$573,4,FALSE)</f>
        <v>sdl</v>
      </c>
      <c r="Z221" s="196">
        <f>VLOOKUP($N221,OS_Disk!$A$2:$F$573,6,FALSE)</f>
        <v>4.0008544921875</v>
      </c>
      <c r="AA221" s="110" t="str">
        <f>VLOOKUP($O221,Veritas_LUN!$D$3:$J$487,2,FALSE)</f>
        <v>pkcrdapr1/pkcrdapr2</v>
      </c>
      <c r="AB221" s="110" t="str">
        <f>VLOOKUP($O221,Veritas_LUN!$D$3:$J$487,3,FALSE)</f>
        <v>vvr_vg_rdcfs02</v>
      </c>
      <c r="AC221" s="110">
        <f>VLOOKUP($O221,Veritas_LUN!$D$3:$J$487,4,FALSE)</f>
        <v>1</v>
      </c>
      <c r="AD221" s="110">
        <f>VLOOKUP($O221,Veritas_LUN!$D$3:$J$487,5,FALSE)</f>
        <v>4</v>
      </c>
      <c r="AE221" s="110" t="str">
        <f>VLOOKUP($O221,Veritas_LUN!$D$3:$J$487,7,FALSE)</f>
        <v>VVR-vg_rdcfs02</v>
      </c>
      <c r="AF221" s="110" t="str">
        <f>VLOOKUP($O221,Veritas_LUN!$D$3:$K$487,8,FALSE)</f>
        <v>10:64</v>
      </c>
      <c r="AG221" s="194" t="s">
        <v>7531</v>
      </c>
      <c r="AH221" s="279" t="str">
        <f>VLOOKUP(AG221,'스토리지_LUN(AS-IS)'!$B$4:$G$541,4,FALSE)</f>
        <v>VVR-vg_rdcfs02</v>
      </c>
      <c r="AI221" s="110">
        <f>VLOOKUP(AG221,'스토리지_LUN(AS-IS)'!$B$4:$G$541,6,FALSE)</f>
        <v>4</v>
      </c>
      <c r="AJ221" s="110" t="str">
        <f>VLOOKUP($AG221,'스토리지_LUN(TO-BE)'!$B$2:$G$347,4,FALSE)</f>
        <v>05:64</v>
      </c>
      <c r="AK221" s="103"/>
      <c r="AL221" s="103"/>
      <c r="AM221" s="1" t="str">
        <f t="shared" si="6"/>
        <v>NB-DR-RDMP-0FB2-PKCRDAPR</v>
      </c>
      <c r="AN221" s="475" t="e">
        <f>VLOOKUP(SUBSTITUTE(Q221,":",""),'naa정보-입력'!B219:C564,2,FALSE)</f>
        <v>#N/A</v>
      </c>
      <c r="AO221" s="1" t="e">
        <f t="shared" si="7"/>
        <v>#N/A</v>
      </c>
      <c r="AP221" s="1" t="s">
        <v>10497</v>
      </c>
    </row>
    <row r="222" spans="1:42" s="1" customFormat="1">
      <c r="A222" s="128" t="s">
        <v>1180</v>
      </c>
      <c r="B222" s="128" t="s">
        <v>1844</v>
      </c>
      <c r="C222" s="128" t="s">
        <v>361</v>
      </c>
      <c r="D222" s="128" t="s">
        <v>1847</v>
      </c>
      <c r="E222" s="128" t="s">
        <v>1743</v>
      </c>
      <c r="F222" s="128" t="s">
        <v>1282</v>
      </c>
      <c r="G222" s="128" t="s">
        <v>1283</v>
      </c>
      <c r="H222" s="128" t="s">
        <v>3413</v>
      </c>
      <c r="I222" s="128" t="s">
        <v>1883</v>
      </c>
      <c r="J222" s="128" t="s">
        <v>4352</v>
      </c>
      <c r="K222" s="128" t="s">
        <v>7072</v>
      </c>
      <c r="L222" s="128" t="s">
        <v>4545</v>
      </c>
      <c r="M222" s="128" t="s">
        <v>6856</v>
      </c>
      <c r="N222" s="129" t="s">
        <v>7896</v>
      </c>
      <c r="O222" s="471" t="s">
        <v>8310</v>
      </c>
      <c r="P222" s="443">
        <v>0.20050048828125</v>
      </c>
      <c r="Q222" s="470" t="str">
        <f>VLOOKUP($O222,'스토리지_LUN(TO-BE)'!$B$2:$G$347,4,FALSE)</f>
        <v>05:65</v>
      </c>
      <c r="R222" s="103"/>
      <c r="S222" s="110"/>
      <c r="T222" s="103"/>
      <c r="U222" s="103"/>
      <c r="V222" s="110" t="str">
        <f>VLOOKUP($N222,OS_Disk!$A$2:$F$573,2,FALSE)</f>
        <v>pkcrdapr1</v>
      </c>
      <c r="W222" s="110" t="str">
        <f>VLOOKUP($N222,OS_Disk!$A$2:$F$573,3,FALSE)</f>
        <v>hitachi_vsp0_1065</v>
      </c>
      <c r="X222" s="133"/>
      <c r="Y222" s="110" t="str">
        <f>VLOOKUP($N222,OS_Disk!$A$2:$F$573,4,FALSE)</f>
        <v>sdm</v>
      </c>
      <c r="Z222" s="196">
        <f>VLOOKUP($N222,OS_Disk!$A$2:$F$573,6,FALSE)</f>
        <v>3.50006103515625</v>
      </c>
      <c r="AA222" s="110" t="str">
        <f>VLOOKUP($O222,Veritas_LUN!$D$3:$J$487,2,FALSE)</f>
        <v>pkcrdapr1/pkcrdapr2</v>
      </c>
      <c r="AB222" s="110" t="str">
        <f>VLOOKUP($O222,Veritas_LUN!$D$3:$J$487,3,FALSE)</f>
        <v>vvr_vg_rdcfs03</v>
      </c>
      <c r="AC222" s="110">
        <f>VLOOKUP($O222,Veritas_LUN!$D$3:$J$487,4,FALSE)</f>
        <v>1</v>
      </c>
      <c r="AD222" s="110">
        <f>VLOOKUP($O222,Veritas_LUN!$D$3:$J$487,5,FALSE)</f>
        <v>3.5</v>
      </c>
      <c r="AE222" s="110" t="str">
        <f>VLOOKUP($O222,Veritas_LUN!$D$3:$J$487,7,FALSE)</f>
        <v>VVR-vg_rdcfs03</v>
      </c>
      <c r="AF222" s="110" t="str">
        <f>VLOOKUP($O222,Veritas_LUN!$D$3:$K$487,8,FALSE)</f>
        <v>10:65</v>
      </c>
      <c r="AG222" s="194" t="s">
        <v>7532</v>
      </c>
      <c r="AH222" s="279" t="str">
        <f>VLOOKUP(AG222,'스토리지_LUN(AS-IS)'!$B$4:$G$541,4,FALSE)</f>
        <v>VVR-vg_rdcfs03</v>
      </c>
      <c r="AI222" s="110">
        <f>VLOOKUP(AG222,'스토리지_LUN(AS-IS)'!$B$4:$G$541,6,FALSE)</f>
        <v>3.5</v>
      </c>
      <c r="AJ222" s="110" t="str">
        <f>VLOOKUP($AG222,'스토리지_LUN(TO-BE)'!$B$2:$G$347,4,FALSE)</f>
        <v>05:65</v>
      </c>
      <c r="AK222" s="103"/>
      <c r="AL222" s="103"/>
      <c r="AM222" s="1" t="str">
        <f t="shared" si="6"/>
        <v>NB-DR-RDMP-0FB2-PKCRDAPR</v>
      </c>
      <c r="AN222" s="475" t="e">
        <f>VLOOKUP(SUBSTITUTE(Q222,":",""),'naa정보-입력'!B220:C565,2,FALSE)</f>
        <v>#N/A</v>
      </c>
      <c r="AO222" s="1" t="e">
        <f t="shared" si="7"/>
        <v>#N/A</v>
      </c>
      <c r="AP222" s="1" t="s">
        <v>10498</v>
      </c>
    </row>
    <row r="223" spans="1:42" s="1" customFormat="1">
      <c r="A223" s="128" t="s">
        <v>1180</v>
      </c>
      <c r="B223" s="128" t="s">
        <v>1844</v>
      </c>
      <c r="C223" s="128" t="s">
        <v>361</v>
      </c>
      <c r="D223" s="128" t="s">
        <v>1847</v>
      </c>
      <c r="E223" s="128" t="s">
        <v>1752</v>
      </c>
      <c r="F223" s="128" t="s">
        <v>1282</v>
      </c>
      <c r="G223" s="128" t="s">
        <v>1283</v>
      </c>
      <c r="H223" s="128" t="s">
        <v>3414</v>
      </c>
      <c r="I223" s="128" t="s">
        <v>1884</v>
      </c>
      <c r="J223" s="128" t="s">
        <v>4236</v>
      </c>
      <c r="K223" s="128" t="s">
        <v>7073</v>
      </c>
      <c r="L223" s="128" t="s">
        <v>2515</v>
      </c>
      <c r="M223" s="128" t="s">
        <v>6856</v>
      </c>
      <c r="N223" s="129" t="s">
        <v>7897</v>
      </c>
      <c r="O223" s="471" t="s">
        <v>8311</v>
      </c>
      <c r="P223" s="443">
        <v>0.20050048828125</v>
      </c>
      <c r="Q223" s="470" t="str">
        <f>VLOOKUP($O223,'스토리지_LUN(TO-BE)'!$B$2:$G$347,4,FALSE)</f>
        <v>0f:36</v>
      </c>
      <c r="R223" s="103"/>
      <c r="S223" s="110"/>
      <c r="T223" s="103"/>
      <c r="U223" s="103"/>
      <c r="V223" s="110" t="str">
        <f>VLOOKUP($N223,OS_Disk!$A$2:$F$573,2,FALSE)</f>
        <v>pkcrdapr1</v>
      </c>
      <c r="W223" s="110" t="str">
        <f>VLOOKUP($N223,OS_Disk!$A$2:$F$573,3,FALSE)</f>
        <v>hitachi_vsp0_0f36</v>
      </c>
      <c r="X223" s="133"/>
      <c r="Y223" s="110" t="str">
        <f>VLOOKUP($N223,OS_Disk!$A$2:$F$573,4,FALSE)</f>
        <v>sde</v>
      </c>
      <c r="Z223" s="196">
        <f>VLOOKUP($N223,OS_Disk!$A$2:$F$573,6,FALSE)</f>
        <v>0.20050048828125</v>
      </c>
      <c r="AA223" s="110" t="str">
        <f>VLOOKUP($O223,Veritas_LUN!$D$3:$J$487,2,FALSE)</f>
        <v>pkcrdapr1/pkcrdapr2</v>
      </c>
      <c r="AB223" s="110" t="str">
        <f>VLOOKUP($O223,Veritas_LUN!$D$3:$J$487,3,FALSE)</f>
        <v>Lock Device</v>
      </c>
      <c r="AC223" s="110">
        <f>VLOOKUP($O223,Veritas_LUN!$D$3:$J$487,4,FALSE)</f>
        <v>1</v>
      </c>
      <c r="AD223" s="110">
        <f>VLOOKUP($O223,Veritas_LUN!$D$3:$J$487,5,FALSE)</f>
        <v>0.2</v>
      </c>
      <c r="AE223" s="110" t="str">
        <f>VLOOKUP($O223,Veritas_LUN!$D$3:$J$487,7,FALSE)</f>
        <v>Lock Device</v>
      </c>
      <c r="AF223" s="110" t="str">
        <f>VLOOKUP($O223,Veritas_LUN!$D$3:$K$487,8,FALSE)</f>
        <v>0f:36</v>
      </c>
      <c r="AG223" s="194" t="s">
        <v>7533</v>
      </c>
      <c r="AH223" s="279" t="str">
        <f>VLOOKUP(AG223,'스토리지_LUN(AS-IS)'!$B$4:$G$541,4,FALSE)</f>
        <v>Lock Device</v>
      </c>
      <c r="AI223" s="110">
        <f>VLOOKUP(AG223,'스토리지_LUN(AS-IS)'!$B$4:$G$541,6,FALSE)</f>
        <v>0.2</v>
      </c>
      <c r="AJ223" s="110" t="str">
        <f>VLOOKUP($AG223,'스토리지_LUN(TO-BE)'!$B$2:$G$347,4,FALSE)</f>
        <v>0f:36</v>
      </c>
      <c r="AK223" s="103"/>
      <c r="AL223" s="103"/>
      <c r="AM223" s="1" t="str">
        <f t="shared" si="6"/>
        <v>NB-DR-RDMP-0FB2-PKCRDAPR</v>
      </c>
      <c r="AN223" s="475" t="e">
        <f>VLOOKUP(SUBSTITUTE(Q223,":",""),'naa정보-입력'!B221:C566,2,FALSE)</f>
        <v>#N/A</v>
      </c>
      <c r="AO223" s="1" t="e">
        <f t="shared" si="7"/>
        <v>#N/A</v>
      </c>
      <c r="AP223" s="1" t="s">
        <v>10499</v>
      </c>
    </row>
    <row r="224" spans="1:42" s="1" customFormat="1">
      <c r="A224" s="128" t="s">
        <v>1180</v>
      </c>
      <c r="B224" s="128" t="s">
        <v>1844</v>
      </c>
      <c r="C224" s="128" t="s">
        <v>361</v>
      </c>
      <c r="D224" s="128" t="s">
        <v>1847</v>
      </c>
      <c r="E224" s="128" t="s">
        <v>1755</v>
      </c>
      <c r="F224" s="128" t="s">
        <v>1282</v>
      </c>
      <c r="G224" s="128" t="s">
        <v>1283</v>
      </c>
      <c r="H224" s="128" t="s">
        <v>3415</v>
      </c>
      <c r="I224" s="128" t="s">
        <v>1885</v>
      </c>
      <c r="J224" s="128" t="s">
        <v>4344</v>
      </c>
      <c r="K224" s="128" t="s">
        <v>7074</v>
      </c>
      <c r="L224" s="128" t="s">
        <v>2507</v>
      </c>
      <c r="M224" s="128" t="s">
        <v>6856</v>
      </c>
      <c r="N224" s="129" t="s">
        <v>7898</v>
      </c>
      <c r="O224" s="471" t="s">
        <v>8312</v>
      </c>
      <c r="P224" s="443">
        <v>0.20050048828125</v>
      </c>
      <c r="Q224" s="470" t="str">
        <f>VLOOKUP($O224,'스토리지_LUN(TO-BE)'!$B$2:$G$347,4,FALSE)</f>
        <v>0f:37</v>
      </c>
      <c r="R224" s="103"/>
      <c r="S224" s="110"/>
      <c r="T224" s="103"/>
      <c r="U224" s="103"/>
      <c r="V224" s="110" t="str">
        <f>VLOOKUP($N224,OS_Disk!$A$2:$F$573,2,FALSE)</f>
        <v>pkcrdapr1</v>
      </c>
      <c r="W224" s="110" t="str">
        <f>VLOOKUP($N224,OS_Disk!$A$2:$F$573,3,FALSE)</f>
        <v>hitachi_vsp0_0f37</v>
      </c>
      <c r="X224" s="133"/>
      <c r="Y224" s="110" t="str">
        <f>VLOOKUP($N224,OS_Disk!$A$2:$F$573,4,FALSE)</f>
        <v>sdf</v>
      </c>
      <c r="Z224" s="196">
        <f>VLOOKUP($N224,OS_Disk!$A$2:$F$573,6,FALSE)</f>
        <v>0.20050048828125</v>
      </c>
      <c r="AA224" s="110" t="str">
        <f>VLOOKUP($O224,Veritas_LUN!$D$3:$J$487,2,FALSE)</f>
        <v>pkcrdapr1/pkcrdapr2</v>
      </c>
      <c r="AB224" s="110" t="str">
        <f>VLOOKUP($O224,Veritas_LUN!$D$3:$J$487,3,FALSE)</f>
        <v>Lock Device</v>
      </c>
      <c r="AC224" s="110">
        <f>VLOOKUP($O224,Veritas_LUN!$D$3:$J$487,4,FALSE)</f>
        <v>1</v>
      </c>
      <c r="AD224" s="110">
        <f>VLOOKUP($O224,Veritas_LUN!$D$3:$J$487,5,FALSE)</f>
        <v>0.2</v>
      </c>
      <c r="AE224" s="110" t="str">
        <f>VLOOKUP($O224,Veritas_LUN!$D$3:$J$487,7,FALSE)</f>
        <v>Lock Device</v>
      </c>
      <c r="AF224" s="110" t="str">
        <f>VLOOKUP($O224,Veritas_LUN!$D$3:$K$487,8,FALSE)</f>
        <v>0f:37</v>
      </c>
      <c r="AG224" s="194" t="s">
        <v>7534</v>
      </c>
      <c r="AH224" s="279" t="str">
        <f>VLOOKUP(AG224,'스토리지_LUN(AS-IS)'!$B$4:$G$541,4,FALSE)</f>
        <v>Lock Device</v>
      </c>
      <c r="AI224" s="110">
        <f>VLOOKUP(AG224,'스토리지_LUN(AS-IS)'!$B$4:$G$541,6,FALSE)</f>
        <v>0.2</v>
      </c>
      <c r="AJ224" s="110" t="str">
        <f>VLOOKUP($AG224,'스토리지_LUN(TO-BE)'!$B$2:$G$347,4,FALSE)</f>
        <v>0f:37</v>
      </c>
      <c r="AK224" s="103"/>
      <c r="AL224" s="103"/>
      <c r="AM224" s="1" t="str">
        <f t="shared" si="6"/>
        <v>NB-DR-RDMP-0FB2-PKCRDAPR</v>
      </c>
      <c r="AN224" s="475" t="e">
        <f>VLOOKUP(SUBSTITUTE(Q224,":",""),'naa정보-입력'!B222:C567,2,FALSE)</f>
        <v>#N/A</v>
      </c>
      <c r="AO224" s="1" t="e">
        <f t="shared" si="7"/>
        <v>#N/A</v>
      </c>
      <c r="AP224" s="1" t="s">
        <v>10500</v>
      </c>
    </row>
    <row r="225" spans="1:42" s="1" customFormat="1">
      <c r="A225" s="128" t="s">
        <v>1180</v>
      </c>
      <c r="B225" s="128" t="s">
        <v>1844</v>
      </c>
      <c r="C225" s="128" t="s">
        <v>361</v>
      </c>
      <c r="D225" s="128" t="s">
        <v>1847</v>
      </c>
      <c r="E225" s="128" t="s">
        <v>1758</v>
      </c>
      <c r="F225" s="128" t="s">
        <v>1282</v>
      </c>
      <c r="G225" s="128" t="s">
        <v>1283</v>
      </c>
      <c r="H225" s="128" t="s">
        <v>3416</v>
      </c>
      <c r="I225" s="128" t="s">
        <v>1886</v>
      </c>
      <c r="J225" s="128" t="s">
        <v>4342</v>
      </c>
      <c r="K225" s="128" t="s">
        <v>7075</v>
      </c>
      <c r="L225" s="128" t="s">
        <v>2508</v>
      </c>
      <c r="M225" s="128" t="s">
        <v>6856</v>
      </c>
      <c r="N225" s="129" t="s">
        <v>7899</v>
      </c>
      <c r="O225" s="471" t="s">
        <v>8313</v>
      </c>
      <c r="P225" s="443">
        <v>40</v>
      </c>
      <c r="Q225" s="470" t="str">
        <f>VLOOKUP($O225,'스토리지_LUN(TO-BE)'!$B$2:$G$347,4,FALSE)</f>
        <v>0f:38</v>
      </c>
      <c r="R225" s="103"/>
      <c r="S225" s="110"/>
      <c r="T225" s="103"/>
      <c r="U225" s="103"/>
      <c r="V225" s="110" t="str">
        <f>VLOOKUP($N225,OS_Disk!$A$2:$F$573,2,FALSE)</f>
        <v>pkcrdapr1</v>
      </c>
      <c r="W225" s="110" t="str">
        <f>VLOOKUP($N225,OS_Disk!$A$2:$F$573,3,FALSE)</f>
        <v>hitachi_vsp0_0f38</v>
      </c>
      <c r="X225" s="133"/>
      <c r="Y225" s="110" t="str">
        <f>VLOOKUP($N225,OS_Disk!$A$2:$F$573,4,FALSE)</f>
        <v>sdg</v>
      </c>
      <c r="Z225" s="196">
        <f>VLOOKUP($N225,OS_Disk!$A$2:$F$573,6,FALSE)</f>
        <v>0.20050048828125</v>
      </c>
      <c r="AA225" s="110" t="str">
        <f>VLOOKUP($O225,Veritas_LUN!$D$3:$J$487,2,FALSE)</f>
        <v>pkcrdapr1/pkcrdapr2</v>
      </c>
      <c r="AB225" s="110" t="str">
        <f>VLOOKUP($O225,Veritas_LUN!$D$3:$J$487,3,FALSE)</f>
        <v>Lock Device</v>
      </c>
      <c r="AC225" s="110">
        <f>VLOOKUP($O225,Veritas_LUN!$D$3:$J$487,4,FALSE)</f>
        <v>1</v>
      </c>
      <c r="AD225" s="110">
        <f>VLOOKUP($O225,Veritas_LUN!$D$3:$J$487,5,FALSE)</f>
        <v>0.2</v>
      </c>
      <c r="AE225" s="110" t="str">
        <f>VLOOKUP($O225,Veritas_LUN!$D$3:$J$487,7,FALSE)</f>
        <v>Lock Device</v>
      </c>
      <c r="AF225" s="110" t="str">
        <f>VLOOKUP($O225,Veritas_LUN!$D$3:$K$487,8,FALSE)</f>
        <v>0f:38</v>
      </c>
      <c r="AG225" s="194" t="s">
        <v>7535</v>
      </c>
      <c r="AH225" s="279" t="str">
        <f>VLOOKUP(AG225,'스토리지_LUN(AS-IS)'!$B$4:$G$541,4,FALSE)</f>
        <v>Lock Device</v>
      </c>
      <c r="AI225" s="110">
        <f>VLOOKUP(AG225,'스토리지_LUN(AS-IS)'!$B$4:$G$541,6,FALSE)</f>
        <v>0.2</v>
      </c>
      <c r="AJ225" s="110" t="str">
        <f>VLOOKUP($AG225,'스토리지_LUN(TO-BE)'!$B$2:$G$347,4,FALSE)</f>
        <v>0f:38</v>
      </c>
      <c r="AK225" s="103"/>
      <c r="AL225" s="103"/>
      <c r="AM225" s="1" t="str">
        <f t="shared" si="6"/>
        <v>NB-DR-RDMP-0FB2-PKCRDAPR</v>
      </c>
      <c r="AN225" s="475" t="e">
        <f>VLOOKUP(SUBSTITUTE(Q225,":",""),'naa정보-입력'!B223:C568,2,FALSE)</f>
        <v>#N/A</v>
      </c>
      <c r="AO225" s="1" t="e">
        <f t="shared" si="7"/>
        <v>#N/A</v>
      </c>
      <c r="AP225" s="1" t="s">
        <v>10501</v>
      </c>
    </row>
    <row r="226" spans="1:42" s="1" customFormat="1">
      <c r="A226" s="128" t="s">
        <v>1181</v>
      </c>
      <c r="B226" s="128" t="s">
        <v>1844</v>
      </c>
      <c r="C226" s="128" t="s">
        <v>364</v>
      </c>
      <c r="D226" s="128" t="s">
        <v>1847</v>
      </c>
      <c r="E226" s="128" t="s">
        <v>1688</v>
      </c>
      <c r="F226" s="128" t="s">
        <v>1272</v>
      </c>
      <c r="G226" s="128" t="s">
        <v>1273</v>
      </c>
      <c r="H226" s="128" t="s">
        <v>3461</v>
      </c>
      <c r="I226" s="128" t="s">
        <v>1930</v>
      </c>
      <c r="J226" s="128" t="s">
        <v>4337</v>
      </c>
      <c r="K226" s="128" t="s">
        <v>7076</v>
      </c>
      <c r="L226" s="128" t="s">
        <v>4597</v>
      </c>
      <c r="M226" s="128" t="s">
        <v>6856</v>
      </c>
      <c r="N226" s="129" t="s">
        <v>7934</v>
      </c>
      <c r="O226" s="471" t="s">
        <v>8355</v>
      </c>
      <c r="P226" s="443">
        <v>13.5003662109375</v>
      </c>
      <c r="Q226" s="470" t="str">
        <f>VLOOKUP($O226,'스토리지_LUN(TO-BE)'!$B$2:$G$347,4,FALSE)</f>
        <v>00:5d</v>
      </c>
      <c r="R226" s="103"/>
      <c r="S226" s="110"/>
      <c r="T226" s="103"/>
      <c r="U226" s="103"/>
      <c r="V226" s="110" t="str">
        <f>VLOOKUP($N226,OS_Disk!$A$2:$F$573,2,FALSE)</f>
        <v>pkciuapr2</v>
      </c>
      <c r="W226" s="110" t="str">
        <f>VLOOKUP($N226,OS_Disk!$A$2:$F$573,3,FALSE)</f>
        <v>hitachi_vsp0_005d</v>
      </c>
      <c r="X226" s="133"/>
      <c r="Y226" s="110" t="str">
        <f>VLOOKUP($N226,OS_Disk!$A$2:$F$573,4,FALSE)</f>
        <v>sdb</v>
      </c>
      <c r="Z226" s="196">
        <f>VLOOKUP($N226,OS_Disk!$A$2:$F$573,6,FALSE)</f>
        <v>135</v>
      </c>
      <c r="AA226" s="110" t="str">
        <f>VLOOKUP($O226,Veritas_LUN!$D$3:$J$487,2,FALSE)</f>
        <v>pkciuapr2</v>
      </c>
      <c r="AB226" s="110" t="str">
        <f>VLOOKUP($O226,Veritas_LUN!$D$3:$J$487,3,FALSE)</f>
        <v>vg_iu2fs01</v>
      </c>
      <c r="AC226" s="110">
        <f>VLOOKUP($O226,Veritas_LUN!$D$3:$J$487,4,FALSE)</f>
        <v>1</v>
      </c>
      <c r="AD226" s="110">
        <f>VLOOKUP($O226,Veritas_LUN!$D$3:$J$487,5,FALSE)</f>
        <v>135</v>
      </c>
      <c r="AE226" s="110" t="str">
        <f>VLOOKUP($O226,Veritas_LUN!$D$3:$J$487,7,FALSE)</f>
        <v>vg_iu2fs01</v>
      </c>
      <c r="AF226" s="110" t="str">
        <f>VLOOKUP($O226,Veritas_LUN!$D$3:$K$487,8,FALSE)</f>
        <v>00:5d</v>
      </c>
      <c r="AG226" s="194" t="s">
        <v>7572</v>
      </c>
      <c r="AH226" s="279" t="str">
        <f>VLOOKUP(AG226,'스토리지_LUN(AS-IS)'!$B$4:$G$541,4,FALSE)</f>
        <v>vg_iu2fs01</v>
      </c>
      <c r="AI226" s="110">
        <f>VLOOKUP(AG226,'스토리지_LUN(AS-IS)'!$B$4:$G$541,6,FALSE)</f>
        <v>135</v>
      </c>
      <c r="AJ226" s="110" t="str">
        <f>VLOOKUP($AG226,'스토리지_LUN(TO-BE)'!$B$2:$G$347,4,FALSE)</f>
        <v>00:5d</v>
      </c>
      <c r="AK226" s="103"/>
      <c r="AL226" s="103"/>
      <c r="AM226" s="1" t="str">
        <f t="shared" si="6"/>
        <v>NB-DR-RDMP-0FB1-PKCIUAPR</v>
      </c>
      <c r="AN226" s="475" t="e">
        <f>VLOOKUP(SUBSTITUTE(Q226,":",""),'naa정보-입력'!B224:C569,2,FALSE)</f>
        <v>#N/A</v>
      </c>
      <c r="AO226" s="1" t="e">
        <f t="shared" si="7"/>
        <v>#N/A</v>
      </c>
      <c r="AP226" s="1" t="s">
        <v>10536</v>
      </c>
    </row>
    <row r="227" spans="1:42" s="1" customFormat="1">
      <c r="A227" s="128" t="s">
        <v>1181</v>
      </c>
      <c r="B227" s="128" t="s">
        <v>1844</v>
      </c>
      <c r="C227" s="128" t="s">
        <v>364</v>
      </c>
      <c r="D227" s="128" t="s">
        <v>1847</v>
      </c>
      <c r="E227" s="128" t="s">
        <v>1704</v>
      </c>
      <c r="F227" s="128" t="s">
        <v>1272</v>
      </c>
      <c r="G227" s="128" t="s">
        <v>1273</v>
      </c>
      <c r="H227" s="128" t="s">
        <v>3462</v>
      </c>
      <c r="I227" s="128" t="s">
        <v>1931</v>
      </c>
      <c r="J227" s="128" t="s">
        <v>4364</v>
      </c>
      <c r="K227" s="128" t="s">
        <v>7077</v>
      </c>
      <c r="L227" s="128" t="s">
        <v>4643</v>
      </c>
      <c r="M227" s="128" t="s">
        <v>6856</v>
      </c>
      <c r="N227" s="129" t="s">
        <v>7935</v>
      </c>
      <c r="O227" s="471" t="s">
        <v>8356</v>
      </c>
      <c r="P227" s="443">
        <v>50</v>
      </c>
      <c r="Q227" s="470" t="str">
        <f>VLOOKUP($O227,'스토리지_LUN(TO-BE)'!$B$2:$G$347,4,FALSE)</f>
        <v>05:5d</v>
      </c>
      <c r="R227" s="103"/>
      <c r="S227" s="110"/>
      <c r="T227" s="103"/>
      <c r="U227" s="103"/>
      <c r="V227" s="110" t="str">
        <f>VLOOKUP($N227,OS_Disk!$A$2:$F$573,2,FALSE)</f>
        <v>pkciuapr2</v>
      </c>
      <c r="W227" s="110" t="str">
        <f>VLOOKUP($N227,OS_Disk!$A$2:$F$573,3,FALSE)</f>
        <v>hitachi_vsp0_105d</v>
      </c>
      <c r="X227" s="133"/>
      <c r="Y227" s="110" t="str">
        <f>VLOOKUP($N227,OS_Disk!$A$2:$F$573,4,FALSE)</f>
        <v>sdc</v>
      </c>
      <c r="Z227" s="196">
        <f>VLOOKUP($N227,OS_Disk!$A$2:$F$573,6,FALSE)</f>
        <v>13.5003662109375</v>
      </c>
      <c r="AA227" s="110" t="str">
        <f>VLOOKUP($O227,Veritas_LUN!$D$3:$J$487,2,FALSE)</f>
        <v>pkciuapr2</v>
      </c>
      <c r="AB227" s="110" t="str">
        <f>VLOOKUP($O227,Veritas_LUN!$D$3:$J$487,3,FALSE)</f>
        <v>vvr_vg_iu2fs01</v>
      </c>
      <c r="AC227" s="110">
        <f>VLOOKUP($O227,Veritas_LUN!$D$3:$J$487,4,FALSE)</f>
        <v>1</v>
      </c>
      <c r="AD227" s="110">
        <f>VLOOKUP($O227,Veritas_LUN!$D$3:$J$487,5,FALSE)</f>
        <v>13.5</v>
      </c>
      <c r="AE227" s="110" t="str">
        <f>VLOOKUP($O227,Veritas_LUN!$D$3:$J$487,7,FALSE)</f>
        <v>VVR-vg_iu2fs01</v>
      </c>
      <c r="AF227" s="110" t="str">
        <f>VLOOKUP($O227,Veritas_LUN!$D$3:$K$487,8,FALSE)</f>
        <v>10:5d</v>
      </c>
      <c r="AG227" s="194" t="s">
        <v>7573</v>
      </c>
      <c r="AH227" s="279" t="str">
        <f>VLOOKUP(AG227,'스토리지_LUN(AS-IS)'!$B$4:$G$541,4,FALSE)</f>
        <v>VVR-vg_iu2fs01</v>
      </c>
      <c r="AI227" s="110">
        <f>VLOOKUP(AG227,'스토리지_LUN(AS-IS)'!$B$4:$G$541,6,FALSE)</f>
        <v>13.5</v>
      </c>
      <c r="AJ227" s="110" t="str">
        <f>VLOOKUP($AG227,'스토리지_LUN(TO-BE)'!$B$2:$G$347,4,FALSE)</f>
        <v>05:5d</v>
      </c>
      <c r="AK227" s="103"/>
      <c r="AL227" s="103"/>
      <c r="AM227" s="1" t="str">
        <f t="shared" si="6"/>
        <v>NB-DR-RDMP-0FB1-PKCIUAPR</v>
      </c>
      <c r="AN227" s="475" t="e">
        <f>VLOOKUP(SUBSTITUTE(Q227,":",""),'naa정보-입력'!B225:C570,2,FALSE)</f>
        <v>#N/A</v>
      </c>
      <c r="AO227" s="1" t="e">
        <f t="shared" si="7"/>
        <v>#N/A</v>
      </c>
      <c r="AP227" s="1" t="s">
        <v>10537</v>
      </c>
    </row>
    <row r="228" spans="1:42" s="1" customFormat="1">
      <c r="A228" s="128" t="s">
        <v>1181</v>
      </c>
      <c r="B228" s="128" t="s">
        <v>1844</v>
      </c>
      <c r="C228" s="128" t="s">
        <v>364</v>
      </c>
      <c r="D228" s="128" t="s">
        <v>1847</v>
      </c>
      <c r="E228" s="128" t="s">
        <v>1693</v>
      </c>
      <c r="F228" s="128" t="s">
        <v>1272</v>
      </c>
      <c r="G228" s="128" t="s">
        <v>1273</v>
      </c>
      <c r="H228" s="128" t="s">
        <v>3419</v>
      </c>
      <c r="I228" s="128" t="s">
        <v>1889</v>
      </c>
      <c r="J228" s="128" t="s">
        <v>4332</v>
      </c>
      <c r="K228" s="128" t="s">
        <v>7078</v>
      </c>
      <c r="L228" s="128" t="s">
        <v>4598</v>
      </c>
      <c r="M228" s="128" t="s">
        <v>6856</v>
      </c>
      <c r="N228" s="129" t="s">
        <v>7902</v>
      </c>
      <c r="O228" s="471" t="s">
        <v>8316</v>
      </c>
      <c r="P228" s="443">
        <v>3.00018310546875</v>
      </c>
      <c r="Q228" s="470" t="str">
        <f>VLOOKUP($O228,'스토리지_LUN(TO-BE)'!$B$2:$G$347,4,FALSE)</f>
        <v>00:5e</v>
      </c>
      <c r="R228" s="103"/>
      <c r="S228" s="110"/>
      <c r="T228" s="103"/>
      <c r="U228" s="103"/>
      <c r="V228" s="110" t="str">
        <f>VLOOKUP($N228,OS_Disk!$A$2:$F$573,2,FALSE)</f>
        <v>pkciuapr1</v>
      </c>
      <c r="W228" s="110" t="str">
        <f>VLOOKUP($N228,OS_Disk!$A$2:$F$573,3,FALSE)</f>
        <v>hitachi_vsp0_005e</v>
      </c>
      <c r="X228" s="133"/>
      <c r="Y228" s="110" t="str">
        <f>VLOOKUP($N228,OS_Disk!$A$2:$F$573,4,FALSE)</f>
        <v>sdh</v>
      </c>
      <c r="Z228" s="196">
        <f>VLOOKUP($N228,OS_Disk!$A$2:$F$573,6,FALSE)</f>
        <v>100.00030517578125</v>
      </c>
      <c r="AA228" s="110" t="str">
        <f>VLOOKUP($O228,Veritas_LUN!$D$3:$J$487,2,FALSE)</f>
        <v>pkciuapr1/pkciuapr2</v>
      </c>
      <c r="AB228" s="110" t="str">
        <f>VLOOKUP($O228,Veritas_LUN!$D$3:$J$487,3,FALSE)</f>
        <v>vg_iucfs01</v>
      </c>
      <c r="AC228" s="110">
        <f>VLOOKUP($O228,Veritas_LUN!$D$3:$J$487,4,FALSE)</f>
        <v>1</v>
      </c>
      <c r="AD228" s="110">
        <f>VLOOKUP($O228,Veritas_LUN!$D$3:$J$487,5,FALSE)</f>
        <v>100</v>
      </c>
      <c r="AE228" s="110" t="str">
        <f>VLOOKUP($O228,Veritas_LUN!$D$3:$J$487,7,FALSE)</f>
        <v>vg_iucfs01</v>
      </c>
      <c r="AF228" s="110" t="str">
        <f>VLOOKUP($O228,Veritas_LUN!$D$3:$K$487,8,FALSE)</f>
        <v>00:5e</v>
      </c>
      <c r="AG228" s="194" t="s">
        <v>7538</v>
      </c>
      <c r="AH228" s="279" t="str">
        <f>VLOOKUP(AG228,'스토리지_LUN(AS-IS)'!$B$4:$G$541,4,FALSE)</f>
        <v>vg_iucfs01</v>
      </c>
      <c r="AI228" s="110">
        <f>VLOOKUP(AG228,'스토리지_LUN(AS-IS)'!$B$4:$G$541,6,FALSE)</f>
        <v>100</v>
      </c>
      <c r="AJ228" s="110" t="str">
        <f>VLOOKUP($AG228,'스토리지_LUN(TO-BE)'!$B$2:$G$347,4,FALSE)</f>
        <v>00:5e</v>
      </c>
      <c r="AK228" s="103"/>
      <c r="AL228" s="103"/>
      <c r="AM228" s="1" t="str">
        <f t="shared" si="6"/>
        <v>NB-DR-RDMP-0FB1-PKCIUAPR</v>
      </c>
      <c r="AN228" s="475" t="e">
        <f>VLOOKUP(SUBSTITUTE(Q228,":",""),'naa정보-입력'!B226:C571,2,FALSE)</f>
        <v>#N/A</v>
      </c>
      <c r="AO228" s="1" t="e">
        <f t="shared" si="7"/>
        <v>#N/A</v>
      </c>
      <c r="AP228" s="1" t="s">
        <v>10504</v>
      </c>
    </row>
    <row r="229" spans="1:42" s="1" customFormat="1">
      <c r="A229" s="128" t="s">
        <v>1181</v>
      </c>
      <c r="B229" s="128" t="s">
        <v>1844</v>
      </c>
      <c r="C229" s="128" t="s">
        <v>364</v>
      </c>
      <c r="D229" s="128" t="s">
        <v>1847</v>
      </c>
      <c r="E229" s="128" t="s">
        <v>1697</v>
      </c>
      <c r="F229" s="128" t="s">
        <v>1272</v>
      </c>
      <c r="G229" s="128" t="s">
        <v>1273</v>
      </c>
      <c r="H229" s="128" t="s">
        <v>3420</v>
      </c>
      <c r="I229" s="128" t="s">
        <v>1890</v>
      </c>
      <c r="J229" s="128" t="s">
        <v>4334</v>
      </c>
      <c r="K229" s="128" t="s">
        <v>7079</v>
      </c>
      <c r="L229" s="128" t="s">
        <v>4604</v>
      </c>
      <c r="M229" s="128" t="s">
        <v>6856</v>
      </c>
      <c r="N229" s="129" t="s">
        <v>7903</v>
      </c>
      <c r="O229" s="471" t="s">
        <v>8317</v>
      </c>
      <c r="P229" s="443">
        <v>110.000610351563</v>
      </c>
      <c r="Q229" s="470" t="str">
        <f>VLOOKUP($O229,'스토리지_LUN(TO-BE)'!$B$2:$G$347,4,FALSE)</f>
        <v>00:5f</v>
      </c>
      <c r="R229" s="103"/>
      <c r="S229" s="110"/>
      <c r="T229" s="103"/>
      <c r="U229" s="103"/>
      <c r="V229" s="110" t="str">
        <f>VLOOKUP($N229,OS_Disk!$A$2:$F$573,2,FALSE)</f>
        <v>pkciuapr1</v>
      </c>
      <c r="W229" s="110" t="str">
        <f>VLOOKUP($N229,OS_Disk!$A$2:$F$573,3,FALSE)</f>
        <v>hitachi_vsp0_005f</v>
      </c>
      <c r="X229" s="133"/>
      <c r="Y229" s="110" t="str">
        <f>VLOOKUP($N229,OS_Disk!$A$2:$F$573,4,FALSE)</f>
        <v>sdi</v>
      </c>
      <c r="Z229" s="196">
        <f>VLOOKUP($N229,OS_Disk!$A$2:$F$573,6,FALSE)</f>
        <v>7.0001220703125</v>
      </c>
      <c r="AA229" s="110" t="str">
        <f>VLOOKUP($O229,Veritas_LUN!$D$3:$J$487,2,FALSE)</f>
        <v>pkciuapr1/pkciuapr2</v>
      </c>
      <c r="AB229" s="110" t="str">
        <f>VLOOKUP($O229,Veritas_LUN!$D$3:$J$487,3,FALSE)</f>
        <v>vg_iucfs02</v>
      </c>
      <c r="AC229" s="110">
        <f>VLOOKUP($O229,Veritas_LUN!$D$3:$J$487,4,FALSE)</f>
        <v>1</v>
      </c>
      <c r="AD229" s="110">
        <f>VLOOKUP($O229,Veritas_LUN!$D$3:$J$487,5,FALSE)</f>
        <v>7</v>
      </c>
      <c r="AE229" s="110" t="str">
        <f>VLOOKUP($O229,Veritas_LUN!$D$3:$J$487,7,FALSE)</f>
        <v>vg_iucfs02</v>
      </c>
      <c r="AF229" s="110" t="str">
        <f>VLOOKUP($O229,Veritas_LUN!$D$3:$K$487,8,FALSE)</f>
        <v>00:5f</v>
      </c>
      <c r="AG229" s="194" t="s">
        <v>7539</v>
      </c>
      <c r="AH229" s="279" t="str">
        <f>VLOOKUP(AG229,'스토리지_LUN(AS-IS)'!$B$4:$G$541,4,FALSE)</f>
        <v>vg_iucfs02</v>
      </c>
      <c r="AI229" s="110">
        <f>VLOOKUP(AG229,'스토리지_LUN(AS-IS)'!$B$4:$G$541,6,FALSE)</f>
        <v>7</v>
      </c>
      <c r="AJ229" s="110" t="str">
        <f>VLOOKUP($AG229,'스토리지_LUN(TO-BE)'!$B$2:$G$347,4,FALSE)</f>
        <v>00:5f</v>
      </c>
      <c r="AK229" s="103"/>
      <c r="AL229" s="103"/>
      <c r="AM229" s="1" t="str">
        <f t="shared" si="6"/>
        <v>NB-DR-RDMP-0FB1-PKCIUAPR</v>
      </c>
      <c r="AN229" s="475" t="e">
        <f>VLOOKUP(SUBSTITUTE(Q229,":",""),'naa정보-입력'!B227:C572,2,FALSE)</f>
        <v>#N/A</v>
      </c>
      <c r="AO229" s="1" t="e">
        <f t="shared" si="7"/>
        <v>#N/A</v>
      </c>
      <c r="AP229" s="1" t="s">
        <v>10505</v>
      </c>
    </row>
    <row r="230" spans="1:42" s="1" customFormat="1">
      <c r="A230" s="128" t="s">
        <v>1181</v>
      </c>
      <c r="B230" s="128" t="s">
        <v>1844</v>
      </c>
      <c r="C230" s="128" t="s">
        <v>364</v>
      </c>
      <c r="D230" s="128" t="s">
        <v>1847</v>
      </c>
      <c r="E230" s="128" t="s">
        <v>1699</v>
      </c>
      <c r="F230" s="128" t="s">
        <v>1272</v>
      </c>
      <c r="G230" s="128" t="s">
        <v>1273</v>
      </c>
      <c r="H230" s="128" t="s">
        <v>3421</v>
      </c>
      <c r="I230" s="128" t="s">
        <v>1891</v>
      </c>
      <c r="J230" s="128" t="s">
        <v>4320</v>
      </c>
      <c r="K230" s="128" t="s">
        <v>7080</v>
      </c>
      <c r="L230" s="128" t="s">
        <v>4603</v>
      </c>
      <c r="M230" s="128" t="s">
        <v>6856</v>
      </c>
      <c r="N230" s="129" t="s">
        <v>7904</v>
      </c>
      <c r="O230" s="471" t="s">
        <v>8318</v>
      </c>
      <c r="P230" s="443">
        <v>110.000610351563</v>
      </c>
      <c r="Q230" s="470" t="str">
        <f>VLOOKUP($O230,'스토리지_LUN(TO-BE)'!$B$2:$G$347,4,FALSE)</f>
        <v>00:60</v>
      </c>
      <c r="R230" s="103"/>
      <c r="S230" s="110"/>
      <c r="T230" s="103"/>
      <c r="U230" s="103"/>
      <c r="V230" s="110" t="str">
        <f>VLOOKUP($N230,OS_Disk!$A$2:$F$573,2,FALSE)</f>
        <v>pkciuapr1</v>
      </c>
      <c r="W230" s="110" t="str">
        <f>VLOOKUP($N230,OS_Disk!$A$2:$F$573,3,FALSE)</f>
        <v>hitachi_vsp0_0060</v>
      </c>
      <c r="X230" s="133"/>
      <c r="Y230" s="110" t="str">
        <f>VLOOKUP($N230,OS_Disk!$A$2:$F$573,4,FALSE)</f>
        <v>sdj</v>
      </c>
      <c r="Z230" s="196">
        <f>VLOOKUP($N230,OS_Disk!$A$2:$F$573,6,FALSE)</f>
        <v>110.0006103515625</v>
      </c>
      <c r="AA230" s="110" t="str">
        <f>VLOOKUP($O230,Veritas_LUN!$D$3:$J$487,2,FALSE)</f>
        <v>pkciuapr1/pkciuapr2</v>
      </c>
      <c r="AB230" s="110" t="str">
        <f>VLOOKUP($O230,Veritas_LUN!$D$3:$J$487,3,FALSE)</f>
        <v>vg_iucfs03</v>
      </c>
      <c r="AC230" s="110">
        <f>VLOOKUP($O230,Veritas_LUN!$D$3:$J$487,4,FALSE)</f>
        <v>1</v>
      </c>
      <c r="AD230" s="110">
        <f>VLOOKUP($O230,Veritas_LUN!$D$3:$J$487,5,FALSE)</f>
        <v>110</v>
      </c>
      <c r="AE230" s="110" t="str">
        <f>VLOOKUP($O230,Veritas_LUN!$D$3:$J$487,7,FALSE)</f>
        <v>vg_iucfs03</v>
      </c>
      <c r="AF230" s="110" t="str">
        <f>VLOOKUP($O230,Veritas_LUN!$D$3:$K$487,8,FALSE)</f>
        <v>00:60</v>
      </c>
      <c r="AG230" s="194" t="s">
        <v>7540</v>
      </c>
      <c r="AH230" s="279" t="str">
        <f>VLOOKUP(AG230,'스토리지_LUN(AS-IS)'!$B$4:$G$541,4,FALSE)</f>
        <v>vg_iucfs03</v>
      </c>
      <c r="AI230" s="110">
        <f>VLOOKUP(AG230,'스토리지_LUN(AS-IS)'!$B$4:$G$541,6,FALSE)</f>
        <v>110</v>
      </c>
      <c r="AJ230" s="110" t="str">
        <f>VLOOKUP($AG230,'스토리지_LUN(TO-BE)'!$B$2:$G$347,4,FALSE)</f>
        <v>00:60</v>
      </c>
      <c r="AK230" s="103"/>
      <c r="AL230" s="103"/>
      <c r="AM230" s="1" t="str">
        <f t="shared" si="6"/>
        <v>NB-DR-RDMP-0FB1-PKCIUAPR</v>
      </c>
      <c r="AN230" s="475" t="e">
        <f>VLOOKUP(SUBSTITUTE(Q230,":",""),'naa정보-입력'!B228:C573,2,FALSE)</f>
        <v>#N/A</v>
      </c>
      <c r="AO230" s="1" t="e">
        <f t="shared" si="7"/>
        <v>#N/A</v>
      </c>
      <c r="AP230" s="1" t="s">
        <v>10506</v>
      </c>
    </row>
    <row r="231" spans="1:42" s="1" customFormat="1">
      <c r="A231" s="128" t="s">
        <v>1181</v>
      </c>
      <c r="B231" s="128" t="s">
        <v>1844</v>
      </c>
      <c r="C231" s="128" t="s">
        <v>364</v>
      </c>
      <c r="D231" s="128" t="s">
        <v>1847</v>
      </c>
      <c r="E231" s="128" t="s">
        <v>1730</v>
      </c>
      <c r="F231" s="128" t="s">
        <v>1272</v>
      </c>
      <c r="G231" s="128" t="s">
        <v>1273</v>
      </c>
      <c r="H231" s="128" t="s">
        <v>3422</v>
      </c>
      <c r="I231" s="128" t="s">
        <v>1892</v>
      </c>
      <c r="J231" s="128" t="s">
        <v>4380</v>
      </c>
      <c r="K231" s="128" t="s">
        <v>7081</v>
      </c>
      <c r="L231" s="128" t="s">
        <v>2530</v>
      </c>
      <c r="M231" s="128" t="s">
        <v>6856</v>
      </c>
      <c r="N231" s="129" t="s">
        <v>7905</v>
      </c>
      <c r="O231" s="471" t="s">
        <v>8319</v>
      </c>
      <c r="P231" s="443">
        <v>10.0003051757813</v>
      </c>
      <c r="Q231" s="470" t="str">
        <f>VLOOKUP($O231,'스토리지_LUN(TO-BE)'!$B$2:$G$347,4,FALSE)</f>
        <v>00:7c</v>
      </c>
      <c r="R231" s="103"/>
      <c r="S231" s="110"/>
      <c r="T231" s="103"/>
      <c r="U231" s="103"/>
      <c r="V231" s="110" t="str">
        <f>VLOOKUP($N231,OS_Disk!$A$2:$F$573,2,FALSE)</f>
        <v>pkciuapr1</v>
      </c>
      <c r="W231" s="110" t="str">
        <f>VLOOKUP($N231,OS_Disk!$A$2:$F$573,3,FALSE)</f>
        <v>hitachi_vsp0_007c</v>
      </c>
      <c r="X231" s="133"/>
      <c r="Y231" s="110" t="str">
        <f>VLOOKUP($N231,OS_Disk!$A$2:$F$573,4,FALSE)</f>
        <v>sdk</v>
      </c>
      <c r="Z231" s="196">
        <f>VLOOKUP($N231,OS_Disk!$A$2:$F$573,6,FALSE)</f>
        <v>110.0006103515625</v>
      </c>
      <c r="AA231" s="110" t="str">
        <f>VLOOKUP($O231,Veritas_LUN!$D$3:$J$487,2,FALSE)</f>
        <v>pkciuapr1
pkciuapr2</v>
      </c>
      <c r="AB231" s="110" t="str">
        <f>VLOOKUP($O231,Veritas_LUN!$D$3:$J$487,3,FALSE)</f>
        <v>vg_iucfs04</v>
      </c>
      <c r="AC231" s="110">
        <f>VLOOKUP($O231,Veritas_LUN!$D$3:$J$487,4,FALSE)</f>
        <v>1</v>
      </c>
      <c r="AD231" s="110">
        <f>VLOOKUP($O231,Veritas_LUN!$D$3:$J$487,5,FALSE)</f>
        <v>110</v>
      </c>
      <c r="AE231" s="110" t="str">
        <f>VLOOKUP($O231,Veritas_LUN!$D$3:$J$487,7,FALSE)</f>
        <v>vg_iucfs04</v>
      </c>
      <c r="AF231" s="110" t="str">
        <f>VLOOKUP($O231,Veritas_LUN!$D$3:$K$487,8,FALSE)</f>
        <v>00:7c</v>
      </c>
      <c r="AG231" s="194" t="s">
        <v>7541</v>
      </c>
      <c r="AH231" s="279" t="str">
        <f>VLOOKUP(AG231,'스토리지_LUN(AS-IS)'!$B$4:$G$541,4,FALSE)</f>
        <v>vg_iucfs04</v>
      </c>
      <c r="AI231" s="110">
        <f>VLOOKUP(AG231,'스토리지_LUN(AS-IS)'!$B$4:$G$541,6,FALSE)</f>
        <v>110</v>
      </c>
      <c r="AJ231" s="110" t="str">
        <f>VLOOKUP($AG231,'스토리지_LUN(TO-BE)'!$B$2:$G$347,4,FALSE)</f>
        <v>00:7c</v>
      </c>
      <c r="AK231" s="103"/>
      <c r="AL231" s="103"/>
      <c r="AM231" s="1" t="str">
        <f t="shared" si="6"/>
        <v>NB-DR-RDMP-0FB1-PKCIUAPR</v>
      </c>
      <c r="AN231" s="475" t="e">
        <f>VLOOKUP(SUBSTITUTE(Q231,":",""),'naa정보-입력'!B229:C574,2,FALSE)</f>
        <v>#N/A</v>
      </c>
      <c r="AO231" s="1" t="e">
        <f t="shared" si="7"/>
        <v>#N/A</v>
      </c>
      <c r="AP231" s="1" t="s">
        <v>10507</v>
      </c>
    </row>
    <row r="232" spans="1:42" s="1" customFormat="1">
      <c r="A232" s="128" t="s">
        <v>1181</v>
      </c>
      <c r="B232" s="128" t="s">
        <v>1844</v>
      </c>
      <c r="C232" s="128" t="s">
        <v>364</v>
      </c>
      <c r="D232" s="128" t="s">
        <v>1847</v>
      </c>
      <c r="E232" s="128" t="s">
        <v>1737</v>
      </c>
      <c r="F232" s="128" t="s">
        <v>1272</v>
      </c>
      <c r="G232" s="128" t="s">
        <v>1273</v>
      </c>
      <c r="H232" s="128" t="s">
        <v>3423</v>
      </c>
      <c r="I232" s="128" t="s">
        <v>1893</v>
      </c>
      <c r="J232" s="128" t="s">
        <v>4366</v>
      </c>
      <c r="K232" s="128" t="s">
        <v>7082</v>
      </c>
      <c r="L232" s="128" t="s">
        <v>4642</v>
      </c>
      <c r="M232" s="128" t="s">
        <v>6856</v>
      </c>
      <c r="N232" s="129" t="s">
        <v>7906</v>
      </c>
      <c r="O232" s="471" t="s">
        <v>8320</v>
      </c>
      <c r="P232" s="443">
        <v>0.30029296875</v>
      </c>
      <c r="Q232" s="470" t="str">
        <f>VLOOKUP($O232,'스토리지_LUN(TO-BE)'!$B$2:$G$347,4,FALSE)</f>
        <v>05:5e</v>
      </c>
      <c r="R232" s="103"/>
      <c r="S232" s="110"/>
      <c r="T232" s="103"/>
      <c r="U232" s="103"/>
      <c r="V232" s="110" t="str">
        <f>VLOOKUP($N232,OS_Disk!$A$2:$F$573,2,FALSE)</f>
        <v>pkciuapr1</v>
      </c>
      <c r="W232" s="110" t="str">
        <f>VLOOKUP($N232,OS_Disk!$A$2:$F$573,3,FALSE)</f>
        <v>hitachi_vsp0_105e</v>
      </c>
      <c r="X232" s="133"/>
      <c r="Y232" s="110" t="str">
        <f>VLOOKUP($N232,OS_Disk!$A$2:$F$573,4,FALSE)</f>
        <v>sdl</v>
      </c>
      <c r="Z232" s="196">
        <f>VLOOKUP($N232,OS_Disk!$A$2:$F$573,6,FALSE)</f>
        <v>10.00030517578125</v>
      </c>
      <c r="AA232" s="110" t="str">
        <f>VLOOKUP($O232,Veritas_LUN!$D$3:$J$487,2,FALSE)</f>
        <v>pkciuapr1/pkciuapr2</v>
      </c>
      <c r="AB232" s="110" t="str">
        <f>VLOOKUP($O232,Veritas_LUN!$D$3:$J$487,3,FALSE)</f>
        <v>vvr_vg_iucfs01</v>
      </c>
      <c r="AC232" s="110">
        <f>VLOOKUP($O232,Veritas_LUN!$D$3:$J$487,4,FALSE)</f>
        <v>1</v>
      </c>
      <c r="AD232" s="110">
        <f>VLOOKUP($O232,Veritas_LUN!$D$3:$J$487,5,FALSE)</f>
        <v>10</v>
      </c>
      <c r="AE232" s="110" t="str">
        <f>VLOOKUP($O232,Veritas_LUN!$D$3:$J$487,7,FALSE)</f>
        <v>VVR-vg_iucfs01</v>
      </c>
      <c r="AF232" s="110" t="str">
        <f>VLOOKUP($O232,Veritas_LUN!$D$3:$K$487,8,FALSE)</f>
        <v>10:5e</v>
      </c>
      <c r="AG232" s="194" t="s">
        <v>7542</v>
      </c>
      <c r="AH232" s="279" t="str">
        <f>VLOOKUP(AG232,'스토리지_LUN(AS-IS)'!$B$4:$G$541,4,FALSE)</f>
        <v>VVR-vg_iucfs01</v>
      </c>
      <c r="AI232" s="110">
        <f>VLOOKUP(AG232,'스토리지_LUN(AS-IS)'!$B$4:$G$541,6,FALSE)</f>
        <v>10</v>
      </c>
      <c r="AJ232" s="110" t="str">
        <f>VLOOKUP($AG232,'스토리지_LUN(TO-BE)'!$B$2:$G$347,4,FALSE)</f>
        <v>05:5e</v>
      </c>
      <c r="AK232" s="103"/>
      <c r="AL232" s="103"/>
      <c r="AM232" s="1" t="str">
        <f t="shared" si="6"/>
        <v>NB-DR-RDMP-0FB1-PKCIUAPR</v>
      </c>
      <c r="AN232" s="475" t="e">
        <f>VLOOKUP(SUBSTITUTE(Q232,":",""),'naa정보-입력'!B230:C575,2,FALSE)</f>
        <v>#N/A</v>
      </c>
      <c r="AO232" s="1" t="e">
        <f t="shared" si="7"/>
        <v>#N/A</v>
      </c>
      <c r="AP232" s="1" t="s">
        <v>10508</v>
      </c>
    </row>
    <row r="233" spans="1:42" s="1" customFormat="1">
      <c r="A233" s="128" t="s">
        <v>1181</v>
      </c>
      <c r="B233" s="128" t="s">
        <v>1844</v>
      </c>
      <c r="C233" s="128" t="s">
        <v>364</v>
      </c>
      <c r="D233" s="128" t="s">
        <v>1847</v>
      </c>
      <c r="E233" s="128" t="s">
        <v>1740</v>
      </c>
      <c r="F233" s="128" t="s">
        <v>1272</v>
      </c>
      <c r="G233" s="128" t="s">
        <v>1273</v>
      </c>
      <c r="H233" s="128" t="s">
        <v>3424</v>
      </c>
      <c r="I233" s="128" t="s">
        <v>1894</v>
      </c>
      <c r="J233" s="128" t="s">
        <v>4354</v>
      </c>
      <c r="K233" s="128" t="s">
        <v>7083</v>
      </c>
      <c r="L233" s="128" t="s">
        <v>4644</v>
      </c>
      <c r="M233" s="128" t="s">
        <v>6856</v>
      </c>
      <c r="N233" s="129" t="s">
        <v>7907</v>
      </c>
      <c r="O233" s="471" t="s">
        <v>8321</v>
      </c>
      <c r="P233" s="443">
        <v>11.0000610351563</v>
      </c>
      <c r="Q233" s="470" t="str">
        <f>VLOOKUP($O233,'스토리지_LUN(TO-BE)'!$B$2:$G$347,4,FALSE)</f>
        <v>05:5f</v>
      </c>
      <c r="R233" s="103"/>
      <c r="S233" s="110"/>
      <c r="T233" s="103"/>
      <c r="U233" s="103"/>
      <c r="V233" s="110" t="str">
        <f>VLOOKUP($N233,OS_Disk!$A$2:$F$573,2,FALSE)</f>
        <v>pkciuapr1</v>
      </c>
      <c r="W233" s="110" t="str">
        <f>VLOOKUP($N233,OS_Disk!$A$2:$F$573,3,FALSE)</f>
        <v>hitachi_vsp0_105f</v>
      </c>
      <c r="X233" s="133"/>
      <c r="Y233" s="110" t="str">
        <f>VLOOKUP($N233,OS_Disk!$A$2:$F$573,4,FALSE)</f>
        <v>sdm</v>
      </c>
      <c r="Z233" s="196">
        <f>VLOOKUP($N233,OS_Disk!$A$2:$F$573,6,FALSE)</f>
        <v>1.00067138671875</v>
      </c>
      <c r="AA233" s="110" t="str">
        <f>VLOOKUP($O233,Veritas_LUN!$D$3:$J$487,2,FALSE)</f>
        <v>pkciuapr1/pkciuapr2</v>
      </c>
      <c r="AB233" s="110" t="str">
        <f>VLOOKUP($O233,Veritas_LUN!$D$3:$J$487,3,FALSE)</f>
        <v>vvr_vg_iucfs02</v>
      </c>
      <c r="AC233" s="110">
        <f>VLOOKUP($O233,Veritas_LUN!$D$3:$J$487,4,FALSE)</f>
        <v>1</v>
      </c>
      <c r="AD233" s="110">
        <f>VLOOKUP($O233,Veritas_LUN!$D$3:$J$487,5,FALSE)</f>
        <v>1</v>
      </c>
      <c r="AE233" s="110" t="str">
        <f>VLOOKUP($O233,Veritas_LUN!$D$3:$J$487,7,FALSE)</f>
        <v>VVR-vg_iucfs02</v>
      </c>
      <c r="AF233" s="110" t="str">
        <f>VLOOKUP($O233,Veritas_LUN!$D$3:$K$487,8,FALSE)</f>
        <v>10:5f</v>
      </c>
      <c r="AG233" s="194" t="s">
        <v>7543</v>
      </c>
      <c r="AH233" s="279" t="str">
        <f>VLOOKUP(AG233,'스토리지_LUN(AS-IS)'!$B$4:$G$541,4,FALSE)</f>
        <v>VVR-vg_iucfs02</v>
      </c>
      <c r="AI233" s="110">
        <f>VLOOKUP(AG233,'스토리지_LUN(AS-IS)'!$B$4:$G$541,6,FALSE)</f>
        <v>1</v>
      </c>
      <c r="AJ233" s="110" t="str">
        <f>VLOOKUP($AG233,'스토리지_LUN(TO-BE)'!$B$2:$G$347,4,FALSE)</f>
        <v>05:5f</v>
      </c>
      <c r="AK233" s="103"/>
      <c r="AL233" s="103"/>
      <c r="AM233" s="1" t="str">
        <f t="shared" si="6"/>
        <v>NB-DR-RDMP-0FB1-PKCIUAPR</v>
      </c>
      <c r="AN233" s="475" t="e">
        <f>VLOOKUP(SUBSTITUTE(Q233,":",""),'naa정보-입력'!B231:C576,2,FALSE)</f>
        <v>#N/A</v>
      </c>
      <c r="AO233" s="1" t="e">
        <f t="shared" si="7"/>
        <v>#N/A</v>
      </c>
      <c r="AP233" s="1" t="s">
        <v>10509</v>
      </c>
    </row>
    <row r="234" spans="1:42" s="1" customFormat="1">
      <c r="A234" s="128" t="s">
        <v>1181</v>
      </c>
      <c r="B234" s="128" t="s">
        <v>1844</v>
      </c>
      <c r="C234" s="128" t="s">
        <v>364</v>
      </c>
      <c r="D234" s="128" t="s">
        <v>1847</v>
      </c>
      <c r="E234" s="128" t="s">
        <v>1743</v>
      </c>
      <c r="F234" s="128" t="s">
        <v>1272</v>
      </c>
      <c r="G234" s="128" t="s">
        <v>1273</v>
      </c>
      <c r="H234" s="128" t="s">
        <v>3425</v>
      </c>
      <c r="I234" s="128" t="s">
        <v>1895</v>
      </c>
      <c r="J234" s="128" t="s">
        <v>4343</v>
      </c>
      <c r="K234" s="128" t="s">
        <v>7084</v>
      </c>
      <c r="L234" s="128" t="s">
        <v>4646</v>
      </c>
      <c r="M234" s="128" t="s">
        <v>6856</v>
      </c>
      <c r="N234" s="129" t="s">
        <v>7908</v>
      </c>
      <c r="O234" s="471" t="s">
        <v>8322</v>
      </c>
      <c r="P234" s="443">
        <v>0.20050048828125</v>
      </c>
      <c r="Q234" s="470" t="str">
        <f>VLOOKUP($O234,'스토리지_LUN(TO-BE)'!$B$2:$G$347,4,FALSE)</f>
        <v>05:60</v>
      </c>
      <c r="R234" s="103"/>
      <c r="S234" s="110"/>
      <c r="T234" s="103"/>
      <c r="U234" s="103"/>
      <c r="V234" s="110" t="str">
        <f>VLOOKUP($N234,OS_Disk!$A$2:$F$573,2,FALSE)</f>
        <v>pkciuapr1</v>
      </c>
      <c r="W234" s="110" t="str">
        <f>VLOOKUP($N234,OS_Disk!$A$2:$F$573,3,FALSE)</f>
        <v>hitachi_vsp0_1060</v>
      </c>
      <c r="X234" s="133"/>
      <c r="Y234" s="110" t="str">
        <f>VLOOKUP($N234,OS_Disk!$A$2:$F$573,4,FALSE)</f>
        <v>sdn</v>
      </c>
      <c r="Z234" s="196">
        <f>VLOOKUP($N234,OS_Disk!$A$2:$F$573,6,FALSE)</f>
        <v>11.00006103515625</v>
      </c>
      <c r="AA234" s="110" t="str">
        <f>VLOOKUP($O234,Veritas_LUN!$D$3:$J$487,2,FALSE)</f>
        <v>pkciuapr1/pkciuapr2</v>
      </c>
      <c r="AB234" s="110" t="str">
        <f>VLOOKUP($O234,Veritas_LUN!$D$3:$J$487,3,FALSE)</f>
        <v>vvr_vg_iucfs03</v>
      </c>
      <c r="AC234" s="110">
        <f>VLOOKUP($O234,Veritas_LUN!$D$3:$J$487,4,FALSE)</f>
        <v>1</v>
      </c>
      <c r="AD234" s="110">
        <f>VLOOKUP($O234,Veritas_LUN!$D$3:$J$487,5,FALSE)</f>
        <v>11</v>
      </c>
      <c r="AE234" s="110" t="str">
        <f>VLOOKUP($O234,Veritas_LUN!$D$3:$J$487,7,FALSE)</f>
        <v>VVR-vg_iucfs03</v>
      </c>
      <c r="AF234" s="110" t="str">
        <f>VLOOKUP($O234,Veritas_LUN!$D$3:$K$487,8,FALSE)</f>
        <v>10:60</v>
      </c>
      <c r="AG234" s="194" t="s">
        <v>7544</v>
      </c>
      <c r="AH234" s="279" t="str">
        <f>VLOOKUP(AG234,'스토리지_LUN(AS-IS)'!$B$4:$G$541,4,FALSE)</f>
        <v>VVR-vg_iucfs03</v>
      </c>
      <c r="AI234" s="110">
        <f>VLOOKUP(AG234,'스토리지_LUN(AS-IS)'!$B$4:$G$541,6,FALSE)</f>
        <v>11</v>
      </c>
      <c r="AJ234" s="110" t="str">
        <f>VLOOKUP($AG234,'스토리지_LUN(TO-BE)'!$B$2:$G$347,4,FALSE)</f>
        <v>05:60</v>
      </c>
      <c r="AK234" s="103"/>
      <c r="AL234" s="103"/>
      <c r="AM234" s="1" t="str">
        <f t="shared" si="6"/>
        <v>NB-DR-RDMP-0FB1-PKCIUAPR</v>
      </c>
      <c r="AN234" s="475" t="e">
        <f>VLOOKUP(SUBSTITUTE(Q234,":",""),'naa정보-입력'!B232:C577,2,FALSE)</f>
        <v>#N/A</v>
      </c>
      <c r="AO234" s="1" t="e">
        <f t="shared" si="7"/>
        <v>#N/A</v>
      </c>
      <c r="AP234" s="1" t="s">
        <v>10510</v>
      </c>
    </row>
    <row r="235" spans="1:42" s="1" customFormat="1">
      <c r="A235" s="128" t="s">
        <v>1181</v>
      </c>
      <c r="B235" s="128" t="s">
        <v>1844</v>
      </c>
      <c r="C235" s="128" t="s">
        <v>364</v>
      </c>
      <c r="D235" s="128" t="s">
        <v>1847</v>
      </c>
      <c r="E235" s="128" t="s">
        <v>1752</v>
      </c>
      <c r="F235" s="128" t="s">
        <v>1272</v>
      </c>
      <c r="G235" s="128" t="s">
        <v>1273</v>
      </c>
      <c r="H235" s="128" t="s">
        <v>3426</v>
      </c>
      <c r="I235" s="128" t="s">
        <v>1896</v>
      </c>
      <c r="J235" s="128" t="s">
        <v>4267</v>
      </c>
      <c r="K235" s="128" t="s">
        <v>7085</v>
      </c>
      <c r="L235" s="128" t="s">
        <v>4583</v>
      </c>
      <c r="M235" s="128" t="s">
        <v>6856</v>
      </c>
      <c r="N235" s="129" t="s">
        <v>7909</v>
      </c>
      <c r="O235" s="471" t="s">
        <v>8323</v>
      </c>
      <c r="P235" s="443">
        <v>0.20050048828125</v>
      </c>
      <c r="Q235" s="470" t="str">
        <f>VLOOKUP($O235,'스토리지_LUN(TO-BE)'!$B$2:$G$347,4,FALSE)</f>
        <v>0f:33</v>
      </c>
      <c r="R235" s="103"/>
      <c r="S235" s="110"/>
      <c r="T235" s="103"/>
      <c r="U235" s="103"/>
      <c r="V235" s="110" t="str">
        <f>VLOOKUP($N235,OS_Disk!$A$2:$F$573,2,FALSE)</f>
        <v>pkciuapr1</v>
      </c>
      <c r="W235" s="110" t="str">
        <f>VLOOKUP($N235,OS_Disk!$A$2:$F$573,3,FALSE)</f>
        <v>hitachi_vsp0_0f33</v>
      </c>
      <c r="X235" s="133"/>
      <c r="Y235" s="110" t="str">
        <f>VLOOKUP($N235,OS_Disk!$A$2:$F$573,4,FALSE)</f>
        <v>sde</v>
      </c>
      <c r="Z235" s="196">
        <f>VLOOKUP($N235,OS_Disk!$A$2:$F$573,6,FALSE)</f>
        <v>0.20050048828125</v>
      </c>
      <c r="AA235" s="110" t="str">
        <f>VLOOKUP($O235,Veritas_LUN!$D$3:$J$487,2,FALSE)</f>
        <v>pkciuapr1/pkciuapr2</v>
      </c>
      <c r="AB235" s="110" t="str">
        <f>VLOOKUP($O235,Veritas_LUN!$D$3:$J$487,3,FALSE)</f>
        <v>Lock Device</v>
      </c>
      <c r="AC235" s="110">
        <f>VLOOKUP($O235,Veritas_LUN!$D$3:$J$487,4,FALSE)</f>
        <v>1</v>
      </c>
      <c r="AD235" s="110">
        <f>VLOOKUP($O235,Veritas_LUN!$D$3:$J$487,5,FALSE)</f>
        <v>0.2</v>
      </c>
      <c r="AE235" s="110" t="str">
        <f>VLOOKUP($O235,Veritas_LUN!$D$3:$J$487,7,FALSE)</f>
        <v>Lock Device</v>
      </c>
      <c r="AF235" s="110" t="str">
        <f>VLOOKUP($O235,Veritas_LUN!$D$3:$K$487,8,FALSE)</f>
        <v>0f:33</v>
      </c>
      <c r="AG235" s="194" t="s">
        <v>7545</v>
      </c>
      <c r="AH235" s="279" t="str">
        <f>VLOOKUP(AG235,'스토리지_LUN(AS-IS)'!$B$4:$G$541,4,FALSE)</f>
        <v>Lock Device</v>
      </c>
      <c r="AI235" s="110">
        <f>VLOOKUP(AG235,'스토리지_LUN(AS-IS)'!$B$4:$G$541,6,FALSE)</f>
        <v>0.2</v>
      </c>
      <c r="AJ235" s="110" t="str">
        <f>VLOOKUP($AG235,'스토리지_LUN(TO-BE)'!$B$2:$G$347,4,FALSE)</f>
        <v>0f:33</v>
      </c>
      <c r="AK235" s="103"/>
      <c r="AL235" s="103"/>
      <c r="AM235" s="1" t="str">
        <f t="shared" si="6"/>
        <v>NB-DR-RDMP-0FB1-PKCIUAPR</v>
      </c>
      <c r="AN235" s="475" t="e">
        <f>VLOOKUP(SUBSTITUTE(Q235,":",""),'naa정보-입력'!B233:C578,2,FALSE)</f>
        <v>#N/A</v>
      </c>
      <c r="AO235" s="1" t="e">
        <f t="shared" si="7"/>
        <v>#N/A</v>
      </c>
      <c r="AP235" s="1" t="s">
        <v>10511</v>
      </c>
    </row>
    <row r="236" spans="1:42" s="1" customFormat="1">
      <c r="A236" s="128" t="s">
        <v>1181</v>
      </c>
      <c r="B236" s="128" t="s">
        <v>1844</v>
      </c>
      <c r="C236" s="128" t="s">
        <v>364</v>
      </c>
      <c r="D236" s="128" t="s">
        <v>1847</v>
      </c>
      <c r="E236" s="128" t="s">
        <v>1755</v>
      </c>
      <c r="F236" s="128" t="s">
        <v>1272</v>
      </c>
      <c r="G236" s="128" t="s">
        <v>1273</v>
      </c>
      <c r="H236" s="128" t="s">
        <v>3427</v>
      </c>
      <c r="I236" s="128" t="s">
        <v>1897</v>
      </c>
      <c r="J236" s="128" t="s">
        <v>4271</v>
      </c>
      <c r="K236" s="128" t="s">
        <v>7086</v>
      </c>
      <c r="L236" s="128" t="s">
        <v>4578</v>
      </c>
      <c r="M236" s="128" t="s">
        <v>6856</v>
      </c>
      <c r="N236" s="129" t="s">
        <v>7910</v>
      </c>
      <c r="O236" s="471" t="s">
        <v>8324</v>
      </c>
      <c r="P236" s="443">
        <v>0.20050048828125</v>
      </c>
      <c r="Q236" s="470" t="str">
        <f>VLOOKUP($O236,'스토리지_LUN(TO-BE)'!$B$2:$G$347,4,FALSE)</f>
        <v>0f:34</v>
      </c>
      <c r="R236" s="103"/>
      <c r="S236" s="110"/>
      <c r="T236" s="103"/>
      <c r="U236" s="103"/>
      <c r="V236" s="110" t="str">
        <f>VLOOKUP($N236,OS_Disk!$A$2:$F$573,2,FALSE)</f>
        <v>pkciuapr1</v>
      </c>
      <c r="W236" s="110" t="str">
        <f>VLOOKUP($N236,OS_Disk!$A$2:$F$573,3,FALSE)</f>
        <v>hitachi_vsp0_0f34</v>
      </c>
      <c r="X236" s="133"/>
      <c r="Y236" s="110" t="str">
        <f>VLOOKUP($N236,OS_Disk!$A$2:$F$573,4,FALSE)</f>
        <v>sdf</v>
      </c>
      <c r="Z236" s="196">
        <f>VLOOKUP($N236,OS_Disk!$A$2:$F$573,6,FALSE)</f>
        <v>0.20050048828125</v>
      </c>
      <c r="AA236" s="110" t="str">
        <f>VLOOKUP($O236,Veritas_LUN!$D$3:$J$487,2,FALSE)</f>
        <v>pkciuapr1/pkciuapr2</v>
      </c>
      <c r="AB236" s="110" t="str">
        <f>VLOOKUP($O236,Veritas_LUN!$D$3:$J$487,3,FALSE)</f>
        <v>Lock Device</v>
      </c>
      <c r="AC236" s="110">
        <f>VLOOKUP($O236,Veritas_LUN!$D$3:$J$487,4,FALSE)</f>
        <v>1</v>
      </c>
      <c r="AD236" s="110">
        <f>VLOOKUP($O236,Veritas_LUN!$D$3:$J$487,5,FALSE)</f>
        <v>0.2</v>
      </c>
      <c r="AE236" s="110" t="str">
        <f>VLOOKUP($O236,Veritas_LUN!$D$3:$J$487,7,FALSE)</f>
        <v>Lock Device</v>
      </c>
      <c r="AF236" s="110" t="str">
        <f>VLOOKUP($O236,Veritas_LUN!$D$3:$K$487,8,FALSE)</f>
        <v>0f:34</v>
      </c>
      <c r="AG236" s="194" t="s">
        <v>7546</v>
      </c>
      <c r="AH236" s="279" t="str">
        <f>VLOOKUP(AG236,'스토리지_LUN(AS-IS)'!$B$4:$G$541,4,FALSE)</f>
        <v>Lock Device</v>
      </c>
      <c r="AI236" s="110">
        <f>VLOOKUP(AG236,'스토리지_LUN(AS-IS)'!$B$4:$G$541,6,FALSE)</f>
        <v>0.2</v>
      </c>
      <c r="AJ236" s="110" t="str">
        <f>VLOOKUP($AG236,'스토리지_LUN(TO-BE)'!$B$2:$G$347,4,FALSE)</f>
        <v>0f:34</v>
      </c>
      <c r="AK236" s="103"/>
      <c r="AL236" s="103"/>
      <c r="AM236" s="1" t="str">
        <f t="shared" si="6"/>
        <v>NB-DR-RDMP-0FB1-PKCIUAPR</v>
      </c>
      <c r="AN236" s="475" t="e">
        <f>VLOOKUP(SUBSTITUTE(Q236,":",""),'naa정보-입력'!B234:C579,2,FALSE)</f>
        <v>#N/A</v>
      </c>
      <c r="AO236" s="1" t="e">
        <f t="shared" si="7"/>
        <v>#N/A</v>
      </c>
      <c r="AP236" s="1" t="s">
        <v>10512</v>
      </c>
    </row>
    <row r="237" spans="1:42" s="1" customFormat="1">
      <c r="A237" s="128" t="s">
        <v>1181</v>
      </c>
      <c r="B237" s="128" t="s">
        <v>1844</v>
      </c>
      <c r="C237" s="128" t="s">
        <v>364</v>
      </c>
      <c r="D237" s="128" t="s">
        <v>1847</v>
      </c>
      <c r="E237" s="128" t="s">
        <v>1758</v>
      </c>
      <c r="F237" s="128" t="s">
        <v>1272</v>
      </c>
      <c r="G237" s="128" t="s">
        <v>1273</v>
      </c>
      <c r="H237" s="128" t="s">
        <v>3428</v>
      </c>
      <c r="I237" s="128" t="s">
        <v>1898</v>
      </c>
      <c r="J237" s="128" t="s">
        <v>4242</v>
      </c>
      <c r="K237" s="128" t="s">
        <v>7087</v>
      </c>
      <c r="L237" s="128" t="s">
        <v>4580</v>
      </c>
      <c r="M237" s="128" t="s">
        <v>6856</v>
      </c>
      <c r="N237" s="129" t="s">
        <v>7911</v>
      </c>
      <c r="O237" s="471" t="s">
        <v>8325</v>
      </c>
      <c r="P237" s="443">
        <v>40</v>
      </c>
      <c r="Q237" s="470" t="str">
        <f>VLOOKUP($O237,'스토리지_LUN(TO-BE)'!$B$2:$G$347,4,FALSE)</f>
        <v>0f:35</v>
      </c>
      <c r="R237" s="103"/>
      <c r="S237" s="110"/>
      <c r="T237" s="103"/>
      <c r="U237" s="103"/>
      <c r="V237" s="110" t="str">
        <f>VLOOKUP($N237,OS_Disk!$A$2:$F$573,2,FALSE)</f>
        <v>pkciuapr1</v>
      </c>
      <c r="W237" s="110" t="str">
        <f>VLOOKUP($N237,OS_Disk!$A$2:$F$573,3,FALSE)</f>
        <v>hitachi_vsp0_0f35</v>
      </c>
      <c r="X237" s="133"/>
      <c r="Y237" s="110" t="str">
        <f>VLOOKUP($N237,OS_Disk!$A$2:$F$573,4,FALSE)</f>
        <v>sdg</v>
      </c>
      <c r="Z237" s="196">
        <f>VLOOKUP($N237,OS_Disk!$A$2:$F$573,6,FALSE)</f>
        <v>0.20050048828125</v>
      </c>
      <c r="AA237" s="110" t="str">
        <f>VLOOKUP($O237,Veritas_LUN!$D$3:$J$487,2,FALSE)</f>
        <v>pkciuapr1/pkciuapr2</v>
      </c>
      <c r="AB237" s="110" t="str">
        <f>VLOOKUP($O237,Veritas_LUN!$D$3:$J$487,3,FALSE)</f>
        <v>Lock Device</v>
      </c>
      <c r="AC237" s="110">
        <f>VLOOKUP($O237,Veritas_LUN!$D$3:$J$487,4,FALSE)</f>
        <v>1</v>
      </c>
      <c r="AD237" s="110">
        <f>VLOOKUP($O237,Veritas_LUN!$D$3:$J$487,5,FALSE)</f>
        <v>0.2</v>
      </c>
      <c r="AE237" s="110" t="str">
        <f>VLOOKUP($O237,Veritas_LUN!$D$3:$J$487,7,FALSE)</f>
        <v>Lock Device</v>
      </c>
      <c r="AF237" s="110" t="str">
        <f>VLOOKUP($O237,Veritas_LUN!$D$3:$K$487,8,FALSE)</f>
        <v>0f:35</v>
      </c>
      <c r="AG237" s="194" t="s">
        <v>7547</v>
      </c>
      <c r="AH237" s="279" t="str">
        <f>VLOOKUP(AG237,'스토리지_LUN(AS-IS)'!$B$4:$G$541,4,FALSE)</f>
        <v>Lock Device</v>
      </c>
      <c r="AI237" s="110">
        <f>VLOOKUP(AG237,'스토리지_LUN(AS-IS)'!$B$4:$G$541,6,FALSE)</f>
        <v>0.2</v>
      </c>
      <c r="AJ237" s="110" t="str">
        <f>VLOOKUP($AG237,'스토리지_LUN(TO-BE)'!$B$2:$G$347,4,FALSE)</f>
        <v>0f:35</v>
      </c>
      <c r="AK237" s="103"/>
      <c r="AL237" s="103"/>
      <c r="AM237" s="1" t="str">
        <f t="shared" si="6"/>
        <v>NB-DR-RDMP-0FB1-PKCIUAPR</v>
      </c>
      <c r="AN237" s="475" t="e">
        <f>VLOOKUP(SUBSTITUTE(Q237,":",""),'naa정보-입력'!B235:C580,2,FALSE)</f>
        <v>#N/A</v>
      </c>
      <c r="AO237" s="1" t="e">
        <f t="shared" si="7"/>
        <v>#N/A</v>
      </c>
      <c r="AP237" s="1" t="s">
        <v>10513</v>
      </c>
    </row>
    <row r="238" spans="1:42" s="1" customFormat="1">
      <c r="A238" s="128" t="s">
        <v>1183</v>
      </c>
      <c r="B238" s="128" t="s">
        <v>1844</v>
      </c>
      <c r="C238" s="128" t="s">
        <v>372</v>
      </c>
      <c r="D238" s="128" t="s">
        <v>1847</v>
      </c>
      <c r="E238" s="128" t="s">
        <v>1688</v>
      </c>
      <c r="F238" s="128" t="s">
        <v>1290</v>
      </c>
      <c r="G238" s="128" t="s">
        <v>1291</v>
      </c>
      <c r="H238" s="128" t="s">
        <v>3470</v>
      </c>
      <c r="I238" s="128" t="s">
        <v>1939</v>
      </c>
      <c r="J238" s="128" t="s">
        <v>4249</v>
      </c>
      <c r="K238" s="128" t="s">
        <v>7088</v>
      </c>
      <c r="L238" s="128" t="s">
        <v>2502</v>
      </c>
      <c r="M238" s="128" t="s">
        <v>6856</v>
      </c>
      <c r="N238" s="129" t="s">
        <v>7945</v>
      </c>
      <c r="O238" s="471" t="s">
        <v>8357</v>
      </c>
      <c r="P238" s="443">
        <v>14.5001220703125</v>
      </c>
      <c r="Q238" s="470" t="str">
        <f>VLOOKUP($O238,'스토리지_LUN(TO-BE)'!$B$2:$G$347,4,FALSE)</f>
        <v>00:67</v>
      </c>
      <c r="R238" s="103"/>
      <c r="S238" s="110"/>
      <c r="T238" s="103"/>
      <c r="U238" s="103"/>
      <c r="V238" s="110" t="str">
        <f>VLOOKUP($N238,OS_Disk!$A$2:$F$573,2,FALSE)</f>
        <v>pkcbnapr2</v>
      </c>
      <c r="W238" s="110" t="str">
        <f>VLOOKUP($N238,OS_Disk!$A$2:$F$573,3,FALSE)</f>
        <v>hitachi_vsp0_0067</v>
      </c>
      <c r="X238" s="133"/>
      <c r="Y238" s="110" t="str">
        <f>VLOOKUP($N238,OS_Disk!$A$2:$F$573,4,FALSE)</f>
        <v>sdb</v>
      </c>
      <c r="Z238" s="196">
        <f>VLOOKUP($N238,OS_Disk!$A$2:$F$573,6,FALSE)</f>
        <v>145.00030517578125</v>
      </c>
      <c r="AA238" s="110" t="str">
        <f>VLOOKUP($O238,Veritas_LUN!$D$3:$J$487,2,FALSE)</f>
        <v>pkcbnapr2</v>
      </c>
      <c r="AB238" s="110" t="str">
        <f>VLOOKUP($O238,Veritas_LUN!$D$3:$J$487,3,FALSE)</f>
        <v>vg_bn2fs01</v>
      </c>
      <c r="AC238" s="110">
        <f>VLOOKUP($O238,Veritas_LUN!$D$3:$J$487,4,FALSE)</f>
        <v>1</v>
      </c>
      <c r="AD238" s="110">
        <f>VLOOKUP($O238,Veritas_LUN!$D$3:$J$487,5,FALSE)</f>
        <v>145</v>
      </c>
      <c r="AE238" s="110" t="str">
        <f>VLOOKUP($O238,Veritas_LUN!$D$3:$J$487,7,FALSE)</f>
        <v>vg_bn2fs01</v>
      </c>
      <c r="AF238" s="110" t="str">
        <f>VLOOKUP($O238,Veritas_LUN!$D$3:$K$487,8,FALSE)</f>
        <v>00:67</v>
      </c>
      <c r="AG238" s="194" t="s">
        <v>7574</v>
      </c>
      <c r="AH238" s="279" t="str">
        <f>VLOOKUP(AG238,'스토리지_LUN(AS-IS)'!$B$4:$G$541,4,FALSE)</f>
        <v>vg_bn2fs01</v>
      </c>
      <c r="AI238" s="110">
        <f>VLOOKUP(AG238,'스토리지_LUN(AS-IS)'!$B$4:$G$541,6,FALSE)</f>
        <v>145</v>
      </c>
      <c r="AJ238" s="110" t="str">
        <f>VLOOKUP($AG238,'스토리지_LUN(TO-BE)'!$B$2:$G$347,4,FALSE)</f>
        <v>00:67</v>
      </c>
      <c r="AK238" s="103"/>
      <c r="AL238" s="103"/>
      <c r="AM238" s="1" t="str">
        <f t="shared" si="6"/>
        <v>NB-DR-RDMP-0FB3-PKCBNAPR</v>
      </c>
      <c r="AN238" s="475" t="e">
        <f>VLOOKUP(SUBSTITUTE(Q238,":",""),'naa정보-입력'!B236:C581,2,FALSE)</f>
        <v>#N/A</v>
      </c>
      <c r="AO238" s="1" t="e">
        <f t="shared" si="7"/>
        <v>#N/A</v>
      </c>
      <c r="AP238" s="1" t="s">
        <v>10538</v>
      </c>
    </row>
    <row r="239" spans="1:42" s="1" customFormat="1">
      <c r="A239" s="128" t="s">
        <v>1183</v>
      </c>
      <c r="B239" s="128" t="s">
        <v>1844</v>
      </c>
      <c r="C239" s="128" t="s">
        <v>372</v>
      </c>
      <c r="D239" s="128" t="s">
        <v>1847</v>
      </c>
      <c r="E239" s="128" t="s">
        <v>1704</v>
      </c>
      <c r="F239" s="128" t="s">
        <v>1290</v>
      </c>
      <c r="G239" s="128" t="s">
        <v>1291</v>
      </c>
      <c r="H239" s="128" t="s">
        <v>3471</v>
      </c>
      <c r="I239" s="128" t="s">
        <v>1940</v>
      </c>
      <c r="J239" s="128" t="s">
        <v>4327</v>
      </c>
      <c r="K239" s="128" t="s">
        <v>7089</v>
      </c>
      <c r="L239" s="128" t="s">
        <v>4531</v>
      </c>
      <c r="M239" s="128" t="s">
        <v>6856</v>
      </c>
      <c r="N239" s="129" t="s">
        <v>7936</v>
      </c>
      <c r="O239" s="471" t="s">
        <v>8358</v>
      </c>
      <c r="P239" s="443">
        <v>50</v>
      </c>
      <c r="Q239" s="470" t="str">
        <f>VLOOKUP($O239,'스토리지_LUN(TO-BE)'!$B$2:$G$347,4,FALSE)</f>
        <v>05:67</v>
      </c>
      <c r="R239" s="103"/>
      <c r="S239" s="110"/>
      <c r="T239" s="103"/>
      <c r="U239" s="103"/>
      <c r="V239" s="110" t="str">
        <f>VLOOKUP($N239,OS_Disk!$A$2:$F$573,2,FALSE)</f>
        <v>pkcbnapr2</v>
      </c>
      <c r="W239" s="110" t="str">
        <f>VLOOKUP($N239,OS_Disk!$A$2:$F$573,3,FALSE)</f>
        <v>hitachi_vsp0_1067</v>
      </c>
      <c r="X239" s="133"/>
      <c r="Y239" s="110" t="str">
        <f>VLOOKUP($N239,OS_Disk!$A$2:$F$573,4,FALSE)</f>
        <v>sdc</v>
      </c>
      <c r="Z239" s="196">
        <f>VLOOKUP($N239,OS_Disk!$A$2:$F$573,6,FALSE)</f>
        <v>14.5001220703125</v>
      </c>
      <c r="AA239" s="110" t="str">
        <f>VLOOKUP($O239,Veritas_LUN!$D$3:$J$487,2,FALSE)</f>
        <v>pkcbnapr2</v>
      </c>
      <c r="AB239" s="110" t="str">
        <f>VLOOKUP($O239,Veritas_LUN!$D$3:$J$487,3,FALSE)</f>
        <v>vvr_vg_bn2fs01</v>
      </c>
      <c r="AC239" s="110">
        <f>VLOOKUP($O239,Veritas_LUN!$D$3:$J$487,4,FALSE)</f>
        <v>1</v>
      </c>
      <c r="AD239" s="110">
        <f>VLOOKUP($O239,Veritas_LUN!$D$3:$J$487,5,FALSE)</f>
        <v>14.5</v>
      </c>
      <c r="AE239" s="110" t="str">
        <f>VLOOKUP($O239,Veritas_LUN!$D$3:$J$487,7,FALSE)</f>
        <v>VVR-vg_bn2fs01</v>
      </c>
      <c r="AF239" s="110" t="str">
        <f>VLOOKUP($O239,Veritas_LUN!$D$3:$K$487,8,FALSE)</f>
        <v>10:67</v>
      </c>
      <c r="AG239" s="194" t="s">
        <v>7575</v>
      </c>
      <c r="AH239" s="279" t="str">
        <f>VLOOKUP(AG239,'스토리지_LUN(AS-IS)'!$B$4:$G$541,4,FALSE)</f>
        <v>VVR-vg_bn2fs01</v>
      </c>
      <c r="AI239" s="110">
        <f>VLOOKUP(AG239,'스토리지_LUN(AS-IS)'!$B$4:$G$541,6,FALSE)</f>
        <v>14.5</v>
      </c>
      <c r="AJ239" s="110" t="str">
        <f>VLOOKUP($AG239,'스토리지_LUN(TO-BE)'!$B$2:$G$347,4,FALSE)</f>
        <v>05:67</v>
      </c>
      <c r="AK239" s="103"/>
      <c r="AL239" s="103"/>
      <c r="AM239" s="1" t="str">
        <f t="shared" si="6"/>
        <v>NB-DR-RDMP-0FB3-PKCBNAPR</v>
      </c>
      <c r="AN239" s="475" t="e">
        <f>VLOOKUP(SUBSTITUTE(Q239,":",""),'naa정보-입력'!B237:C582,2,FALSE)</f>
        <v>#N/A</v>
      </c>
      <c r="AO239" s="1" t="e">
        <f t="shared" si="7"/>
        <v>#N/A</v>
      </c>
      <c r="AP239" s="1" t="s">
        <v>10539</v>
      </c>
    </row>
    <row r="240" spans="1:42" s="1" customFormat="1">
      <c r="A240" s="128" t="s">
        <v>1183</v>
      </c>
      <c r="B240" s="128" t="s">
        <v>1844</v>
      </c>
      <c r="C240" s="128" t="s">
        <v>372</v>
      </c>
      <c r="D240" s="128" t="s">
        <v>1847</v>
      </c>
      <c r="E240" s="128" t="s">
        <v>1693</v>
      </c>
      <c r="F240" s="128" t="s">
        <v>1290</v>
      </c>
      <c r="G240" s="128" t="s">
        <v>1291</v>
      </c>
      <c r="H240" s="128" t="s">
        <v>3472</v>
      </c>
      <c r="I240" s="128" t="s">
        <v>1941</v>
      </c>
      <c r="J240" s="128" t="s">
        <v>4306</v>
      </c>
      <c r="K240" s="128" t="s">
        <v>7090</v>
      </c>
      <c r="L240" s="128" t="s">
        <v>2520</v>
      </c>
      <c r="M240" s="128" t="s">
        <v>6856</v>
      </c>
      <c r="N240" s="129" t="s">
        <v>7937</v>
      </c>
      <c r="O240" s="471" t="s">
        <v>8359</v>
      </c>
      <c r="P240" s="443">
        <v>70.000305175781307</v>
      </c>
      <c r="Q240" s="470" t="str">
        <f>VLOOKUP($O240,'스토리지_LUN(TO-BE)'!$B$2:$G$347,4,FALSE)</f>
        <v>00:68</v>
      </c>
      <c r="R240" s="103"/>
      <c r="S240" s="110"/>
      <c r="T240" s="103"/>
      <c r="U240" s="103"/>
      <c r="V240" s="110" t="str">
        <f>VLOOKUP($N240,OS_Disk!$A$2:$F$573,2,FALSE)</f>
        <v>pkcbnapr1</v>
      </c>
      <c r="W240" s="110" t="str">
        <f>VLOOKUP($N240,OS_Disk!$A$2:$F$573,3,FALSE)</f>
        <v>hitachi_vsp0_0068</v>
      </c>
      <c r="X240" s="133"/>
      <c r="Y240" s="110" t="str">
        <f>VLOOKUP($N240,OS_Disk!$A$2:$F$573,4,FALSE)</f>
        <v>sdh</v>
      </c>
      <c r="Z240" s="196">
        <f>VLOOKUP($N240,OS_Disk!$A$2:$F$573,6,FALSE)</f>
        <v>100.00030517578125</v>
      </c>
      <c r="AA240" s="110" t="str">
        <f>VLOOKUP($O240,Veritas_LUN!$D$3:$J$487,2,FALSE)</f>
        <v>pkcbnapr1/pkcbnapr2</v>
      </c>
      <c r="AB240" s="110" t="str">
        <f>VLOOKUP($O240,Veritas_LUN!$D$3:$J$487,3,FALSE)</f>
        <v>vg_bncfs01</v>
      </c>
      <c r="AC240" s="110">
        <f>VLOOKUP($O240,Veritas_LUN!$D$3:$J$487,4,FALSE)</f>
        <v>1</v>
      </c>
      <c r="AD240" s="110">
        <f>VLOOKUP($O240,Veritas_LUN!$D$3:$J$487,5,FALSE)</f>
        <v>100</v>
      </c>
      <c r="AE240" s="110" t="str">
        <f>VLOOKUP($O240,Veritas_LUN!$D$3:$J$487,7,FALSE)</f>
        <v>vg_bncfs01</v>
      </c>
      <c r="AF240" s="110" t="str">
        <f>VLOOKUP($O240,Veritas_LUN!$D$3:$K$487,8,FALSE)</f>
        <v>00:68</v>
      </c>
      <c r="AG240" s="194" t="s">
        <v>7576</v>
      </c>
      <c r="AH240" s="279" t="str">
        <f>VLOOKUP(AG240,'스토리지_LUN(AS-IS)'!$B$4:$G$541,4,FALSE)</f>
        <v>vg_bncfs01</v>
      </c>
      <c r="AI240" s="110">
        <f>VLOOKUP(AG240,'스토리지_LUN(AS-IS)'!$B$4:$G$541,6,FALSE)</f>
        <v>100</v>
      </c>
      <c r="AJ240" s="110" t="str">
        <f>VLOOKUP($AG240,'스토리지_LUN(TO-BE)'!$B$2:$G$347,4,FALSE)</f>
        <v>00:68</v>
      </c>
      <c r="AK240" s="103"/>
      <c r="AL240" s="103"/>
      <c r="AM240" s="1" t="str">
        <f t="shared" si="6"/>
        <v>NB-DR-RDMP-0FB3-PKCBNAPR</v>
      </c>
      <c r="AN240" s="475" t="e">
        <f>VLOOKUP(SUBSTITUTE(Q240,":",""),'naa정보-입력'!B238:C583,2,FALSE)</f>
        <v>#N/A</v>
      </c>
      <c r="AO240" s="1" t="e">
        <f t="shared" si="7"/>
        <v>#N/A</v>
      </c>
      <c r="AP240" s="1" t="s">
        <v>10540</v>
      </c>
    </row>
    <row r="241" spans="1:42" s="1" customFormat="1">
      <c r="A241" s="128" t="s">
        <v>1183</v>
      </c>
      <c r="B241" s="128" t="s">
        <v>1844</v>
      </c>
      <c r="C241" s="128" t="s">
        <v>372</v>
      </c>
      <c r="D241" s="128" t="s">
        <v>1847</v>
      </c>
      <c r="E241" s="128" t="s">
        <v>1697</v>
      </c>
      <c r="F241" s="128" t="s">
        <v>1290</v>
      </c>
      <c r="G241" s="128" t="s">
        <v>1291</v>
      </c>
      <c r="H241" s="128" t="s">
        <v>3473</v>
      </c>
      <c r="I241" s="128" t="s">
        <v>1942</v>
      </c>
      <c r="J241" s="128" t="s">
        <v>4310</v>
      </c>
      <c r="K241" s="128" t="s">
        <v>7091</v>
      </c>
      <c r="L241" s="128" t="s">
        <v>2540</v>
      </c>
      <c r="M241" s="128" t="s">
        <v>6856</v>
      </c>
      <c r="N241" s="129" t="s">
        <v>7938</v>
      </c>
      <c r="O241" s="471" t="s">
        <v>8360</v>
      </c>
      <c r="P241" s="443">
        <v>110.000610351563</v>
      </c>
      <c r="Q241" s="470" t="str">
        <f>VLOOKUP($O241,'스토리지_LUN(TO-BE)'!$B$2:$G$347,4,FALSE)</f>
        <v>00:69</v>
      </c>
      <c r="R241" s="103"/>
      <c r="S241" s="110"/>
      <c r="T241" s="103"/>
      <c r="U241" s="103"/>
      <c r="V241" s="110" t="str">
        <f>VLOOKUP($N241,OS_Disk!$A$2:$F$573,2,FALSE)</f>
        <v>pkcbnapr1</v>
      </c>
      <c r="W241" s="110" t="str">
        <f>VLOOKUP($N241,OS_Disk!$A$2:$F$573,3,FALSE)</f>
        <v>hitachi_vsp0_0069</v>
      </c>
      <c r="X241" s="133"/>
      <c r="Y241" s="110" t="str">
        <f>VLOOKUP($N241,OS_Disk!$A$2:$F$573,4,FALSE)</f>
        <v>sdi</v>
      </c>
      <c r="Z241" s="196">
        <f>VLOOKUP($N241,OS_Disk!$A$2:$F$573,6,FALSE)</f>
        <v>70.00030517578125</v>
      </c>
      <c r="AA241" s="110" t="str">
        <f>VLOOKUP($O241,Veritas_LUN!$D$3:$J$487,2,FALSE)</f>
        <v>pkcbnapr1/pkcbnapr2</v>
      </c>
      <c r="AB241" s="110" t="str">
        <f>VLOOKUP($O241,Veritas_LUN!$D$3:$J$487,3,FALSE)</f>
        <v>vg_bncfs02</v>
      </c>
      <c r="AC241" s="110">
        <f>VLOOKUP($O241,Veritas_LUN!$D$3:$J$487,4,FALSE)</f>
        <v>1</v>
      </c>
      <c r="AD241" s="110">
        <f>VLOOKUP($O241,Veritas_LUN!$D$3:$J$487,5,FALSE)</f>
        <v>70</v>
      </c>
      <c r="AE241" s="110" t="str">
        <f>VLOOKUP($O241,Veritas_LUN!$D$3:$J$487,7,FALSE)</f>
        <v>vg_bncfs02</v>
      </c>
      <c r="AF241" s="110" t="str">
        <f>VLOOKUP($O241,Veritas_LUN!$D$3:$K$487,8,FALSE)</f>
        <v>00:69</v>
      </c>
      <c r="AG241" s="194" t="s">
        <v>7577</v>
      </c>
      <c r="AH241" s="279" t="str">
        <f>VLOOKUP(AG241,'스토리지_LUN(AS-IS)'!$B$4:$G$541,4,FALSE)</f>
        <v>vg_bncfs02</v>
      </c>
      <c r="AI241" s="110">
        <f>VLOOKUP(AG241,'스토리지_LUN(AS-IS)'!$B$4:$G$541,6,FALSE)</f>
        <v>70</v>
      </c>
      <c r="AJ241" s="110" t="str">
        <f>VLOOKUP($AG241,'스토리지_LUN(TO-BE)'!$B$2:$G$347,4,FALSE)</f>
        <v>00:69</v>
      </c>
      <c r="AK241" s="103"/>
      <c r="AL241" s="103"/>
      <c r="AM241" s="1" t="str">
        <f t="shared" si="6"/>
        <v>NB-DR-RDMP-0FB3-PKCBNAPR</v>
      </c>
      <c r="AN241" s="475" t="e">
        <f>VLOOKUP(SUBSTITUTE(Q241,":",""),'naa정보-입력'!B239:C584,2,FALSE)</f>
        <v>#N/A</v>
      </c>
      <c r="AO241" s="1" t="e">
        <f t="shared" si="7"/>
        <v>#N/A</v>
      </c>
      <c r="AP241" s="1" t="s">
        <v>10541</v>
      </c>
    </row>
    <row r="242" spans="1:42" s="1" customFormat="1">
      <c r="A242" s="128" t="s">
        <v>1183</v>
      </c>
      <c r="B242" s="128" t="s">
        <v>1844</v>
      </c>
      <c r="C242" s="128" t="s">
        <v>372</v>
      </c>
      <c r="D242" s="128" t="s">
        <v>1847</v>
      </c>
      <c r="E242" s="128" t="s">
        <v>1699</v>
      </c>
      <c r="F242" s="128" t="s">
        <v>1290</v>
      </c>
      <c r="G242" s="128" t="s">
        <v>1291</v>
      </c>
      <c r="H242" s="128" t="s">
        <v>3474</v>
      </c>
      <c r="I242" s="128" t="s">
        <v>1943</v>
      </c>
      <c r="J242" s="128" t="s">
        <v>4301</v>
      </c>
      <c r="K242" s="128" t="s">
        <v>7092</v>
      </c>
      <c r="L242" s="128" t="s">
        <v>2522</v>
      </c>
      <c r="M242" s="128" t="s">
        <v>6856</v>
      </c>
      <c r="N242" s="129" t="s">
        <v>7939</v>
      </c>
      <c r="O242" s="471" t="s">
        <v>8361</v>
      </c>
      <c r="P242" s="443">
        <v>10.0003051757813</v>
      </c>
      <c r="Q242" s="470" t="str">
        <f>VLOOKUP($O242,'스토리지_LUN(TO-BE)'!$B$2:$G$347,4,FALSE)</f>
        <v>00:6a</v>
      </c>
      <c r="R242" s="103"/>
      <c r="S242" s="110"/>
      <c r="T242" s="103"/>
      <c r="U242" s="103"/>
      <c r="V242" s="110" t="str">
        <f>VLOOKUP($N242,OS_Disk!$A$2:$F$573,2,FALSE)</f>
        <v>pkcbnapr1</v>
      </c>
      <c r="W242" s="110" t="str">
        <f>VLOOKUP($N242,OS_Disk!$A$2:$F$573,3,FALSE)</f>
        <v>hitachi_vsp0_006a</v>
      </c>
      <c r="X242" s="133"/>
      <c r="Y242" s="110" t="str">
        <f>VLOOKUP($N242,OS_Disk!$A$2:$F$573,4,FALSE)</f>
        <v>sdj</v>
      </c>
      <c r="Z242" s="196">
        <f>VLOOKUP($N242,OS_Disk!$A$2:$F$573,6,FALSE)</f>
        <v>110.0006103515625</v>
      </c>
      <c r="AA242" s="110" t="str">
        <f>VLOOKUP($O242,Veritas_LUN!$D$3:$J$487,2,FALSE)</f>
        <v>pkcbnapr1/pkcbnapr2</v>
      </c>
      <c r="AB242" s="110" t="str">
        <f>VLOOKUP($O242,Veritas_LUN!$D$3:$J$487,3,FALSE)</f>
        <v>vg_bncfs03</v>
      </c>
      <c r="AC242" s="110">
        <f>VLOOKUP($O242,Veritas_LUN!$D$3:$J$487,4,FALSE)</f>
        <v>1</v>
      </c>
      <c r="AD242" s="110">
        <f>VLOOKUP($O242,Veritas_LUN!$D$3:$J$487,5,FALSE)</f>
        <v>110</v>
      </c>
      <c r="AE242" s="110" t="str">
        <f>VLOOKUP($O242,Veritas_LUN!$D$3:$J$487,7,FALSE)</f>
        <v>vg_bncfs03</v>
      </c>
      <c r="AF242" s="110" t="str">
        <f>VLOOKUP($O242,Veritas_LUN!$D$3:$K$487,8,FALSE)</f>
        <v>00:6a</v>
      </c>
      <c r="AG242" s="194" t="s">
        <v>7578</v>
      </c>
      <c r="AH242" s="279" t="str">
        <f>VLOOKUP(AG242,'스토리지_LUN(AS-IS)'!$B$4:$G$541,4,FALSE)</f>
        <v>vg_bncfs03</v>
      </c>
      <c r="AI242" s="110">
        <f>VLOOKUP(AG242,'스토리지_LUN(AS-IS)'!$B$4:$G$541,6,FALSE)</f>
        <v>110</v>
      </c>
      <c r="AJ242" s="110" t="str">
        <f>VLOOKUP($AG242,'스토리지_LUN(TO-BE)'!$B$2:$G$347,4,FALSE)</f>
        <v>00:6a</v>
      </c>
      <c r="AK242" s="103"/>
      <c r="AL242" s="103"/>
      <c r="AM242" s="1" t="str">
        <f t="shared" si="6"/>
        <v>NB-DR-RDMP-0FB3-PKCBNAPR</v>
      </c>
      <c r="AN242" s="475" t="e">
        <f>VLOOKUP(SUBSTITUTE(Q242,":",""),'naa정보-입력'!B240:C585,2,FALSE)</f>
        <v>#N/A</v>
      </c>
      <c r="AO242" s="1" t="e">
        <f t="shared" si="7"/>
        <v>#N/A</v>
      </c>
      <c r="AP242" s="1" t="s">
        <v>10542</v>
      </c>
    </row>
    <row r="243" spans="1:42" s="1" customFormat="1">
      <c r="A243" s="128" t="s">
        <v>1183</v>
      </c>
      <c r="B243" s="128" t="s">
        <v>1844</v>
      </c>
      <c r="C243" s="128" t="s">
        <v>372</v>
      </c>
      <c r="D243" s="128" t="s">
        <v>1847</v>
      </c>
      <c r="E243" s="128" t="s">
        <v>1737</v>
      </c>
      <c r="F243" s="128" t="s">
        <v>1290</v>
      </c>
      <c r="G243" s="128" t="s">
        <v>1291</v>
      </c>
      <c r="H243" s="128" t="s">
        <v>3475</v>
      </c>
      <c r="I243" s="128" t="s">
        <v>1944</v>
      </c>
      <c r="J243" s="128" t="s">
        <v>4324</v>
      </c>
      <c r="K243" s="128" t="s">
        <v>7093</v>
      </c>
      <c r="L243" s="128" t="s">
        <v>4529</v>
      </c>
      <c r="M243" s="128" t="s">
        <v>6856</v>
      </c>
      <c r="N243" s="129" t="s">
        <v>7940</v>
      </c>
      <c r="O243" s="471" t="s">
        <v>8362</v>
      </c>
      <c r="P243" s="443">
        <v>7.0001220703125</v>
      </c>
      <c r="Q243" s="470" t="str">
        <f>VLOOKUP($O243,'스토리지_LUN(TO-BE)'!$B$2:$G$347,4,FALSE)</f>
        <v>05:68</v>
      </c>
      <c r="R243" s="103"/>
      <c r="S243" s="110"/>
      <c r="T243" s="103"/>
      <c r="U243" s="103"/>
      <c r="V243" s="110" t="str">
        <f>VLOOKUP($N243,OS_Disk!$A$2:$F$573,2,FALSE)</f>
        <v>pkcbnapr1</v>
      </c>
      <c r="W243" s="110" t="str">
        <f>VLOOKUP($N243,OS_Disk!$A$2:$F$573,3,FALSE)</f>
        <v>hitachi_vsp0_1068</v>
      </c>
      <c r="X243" s="133"/>
      <c r="Y243" s="110" t="str">
        <f>VLOOKUP($N243,OS_Disk!$A$2:$F$573,4,FALSE)</f>
        <v>sdk</v>
      </c>
      <c r="Z243" s="196">
        <f>VLOOKUP($N243,OS_Disk!$A$2:$F$573,6,FALSE)</f>
        <v>10.00030517578125</v>
      </c>
      <c r="AA243" s="110" t="str">
        <f>VLOOKUP($O243,Veritas_LUN!$D$3:$J$487,2,FALSE)</f>
        <v>pkcbnapr1/pkcbnapr2</v>
      </c>
      <c r="AB243" s="110" t="str">
        <f>VLOOKUP($O243,Veritas_LUN!$D$3:$J$487,3,FALSE)</f>
        <v>vvr_vg_bncfs01</v>
      </c>
      <c r="AC243" s="110">
        <f>VLOOKUP($O243,Veritas_LUN!$D$3:$J$487,4,FALSE)</f>
        <v>1</v>
      </c>
      <c r="AD243" s="110">
        <f>VLOOKUP($O243,Veritas_LUN!$D$3:$J$487,5,FALSE)</f>
        <v>10</v>
      </c>
      <c r="AE243" s="110" t="str">
        <f>VLOOKUP($O243,Veritas_LUN!$D$3:$J$487,7,FALSE)</f>
        <v>VVR-vg_bncfs01</v>
      </c>
      <c r="AF243" s="110" t="str">
        <f>VLOOKUP($O243,Veritas_LUN!$D$3:$K$487,8,FALSE)</f>
        <v>10:68</v>
      </c>
      <c r="AG243" s="194" t="s">
        <v>7579</v>
      </c>
      <c r="AH243" s="279" t="str">
        <f>VLOOKUP(AG243,'스토리지_LUN(AS-IS)'!$B$4:$G$541,4,FALSE)</f>
        <v>VVR-vg_bncfs01</v>
      </c>
      <c r="AI243" s="110">
        <f>VLOOKUP(AG243,'스토리지_LUN(AS-IS)'!$B$4:$G$541,6,FALSE)</f>
        <v>10</v>
      </c>
      <c r="AJ243" s="110" t="str">
        <f>VLOOKUP($AG243,'스토리지_LUN(TO-BE)'!$B$2:$G$347,4,FALSE)</f>
        <v>05:68</v>
      </c>
      <c r="AK243" s="103"/>
      <c r="AL243" s="103"/>
      <c r="AM243" s="1" t="str">
        <f t="shared" si="6"/>
        <v>NB-DR-RDMP-0FB3-PKCBNAPR</v>
      </c>
      <c r="AN243" s="475" t="e">
        <f>VLOOKUP(SUBSTITUTE(Q243,":",""),'naa정보-입력'!B241:C586,2,FALSE)</f>
        <v>#N/A</v>
      </c>
      <c r="AO243" s="1" t="e">
        <f t="shared" si="7"/>
        <v>#N/A</v>
      </c>
      <c r="AP243" s="1" t="s">
        <v>10543</v>
      </c>
    </row>
    <row r="244" spans="1:42" s="1" customFormat="1">
      <c r="A244" s="128" t="s">
        <v>1183</v>
      </c>
      <c r="B244" s="128" t="s">
        <v>1844</v>
      </c>
      <c r="C244" s="128" t="s">
        <v>372</v>
      </c>
      <c r="D244" s="128" t="s">
        <v>1847</v>
      </c>
      <c r="E244" s="128" t="s">
        <v>1740</v>
      </c>
      <c r="F244" s="128" t="s">
        <v>1290</v>
      </c>
      <c r="G244" s="128" t="s">
        <v>1291</v>
      </c>
      <c r="H244" s="128" t="s">
        <v>3476</v>
      </c>
      <c r="I244" s="128" t="s">
        <v>1945</v>
      </c>
      <c r="J244" s="128" t="s">
        <v>4325</v>
      </c>
      <c r="K244" s="128" t="s">
        <v>7094</v>
      </c>
      <c r="L244" s="128" t="s">
        <v>4527</v>
      </c>
      <c r="M244" s="128" t="s">
        <v>6856</v>
      </c>
      <c r="N244" s="129" t="s">
        <v>7941</v>
      </c>
      <c r="O244" s="471" t="s">
        <v>8363</v>
      </c>
      <c r="P244" s="443">
        <v>11.0000610351563</v>
      </c>
      <c r="Q244" s="470" t="str">
        <f>VLOOKUP($O244,'스토리지_LUN(TO-BE)'!$B$2:$G$347,4,FALSE)</f>
        <v>05:69</v>
      </c>
      <c r="R244" s="103"/>
      <c r="S244" s="110"/>
      <c r="T244" s="103"/>
      <c r="U244" s="103"/>
      <c r="V244" s="110" t="str">
        <f>VLOOKUP($N244,OS_Disk!$A$2:$F$573,2,FALSE)</f>
        <v>pkcbnapr1</v>
      </c>
      <c r="W244" s="110" t="str">
        <f>VLOOKUP($N244,OS_Disk!$A$2:$F$573,3,FALSE)</f>
        <v>hitachi_vsp0_1069</v>
      </c>
      <c r="X244" s="133"/>
      <c r="Y244" s="110" t="str">
        <f>VLOOKUP($N244,OS_Disk!$A$2:$F$573,4,FALSE)</f>
        <v>sdl</v>
      </c>
      <c r="Z244" s="196">
        <f>VLOOKUP($N244,OS_Disk!$A$2:$F$573,6,FALSE)</f>
        <v>7.0001220703125</v>
      </c>
      <c r="AA244" s="110" t="str">
        <f>VLOOKUP($O244,Veritas_LUN!$D$3:$J$487,2,FALSE)</f>
        <v>pkcbnapr1/pkcbnapr2</v>
      </c>
      <c r="AB244" s="110" t="str">
        <f>VLOOKUP($O244,Veritas_LUN!$D$3:$J$487,3,FALSE)</f>
        <v>vvr_vg_bncfs02</v>
      </c>
      <c r="AC244" s="110">
        <f>VLOOKUP($O244,Veritas_LUN!$D$3:$J$487,4,FALSE)</f>
        <v>1</v>
      </c>
      <c r="AD244" s="110">
        <f>VLOOKUP($O244,Veritas_LUN!$D$3:$J$487,5,FALSE)</f>
        <v>7</v>
      </c>
      <c r="AE244" s="110" t="str">
        <f>VLOOKUP($O244,Veritas_LUN!$D$3:$J$487,7,FALSE)</f>
        <v>VVR-vg_bncfs02</v>
      </c>
      <c r="AF244" s="110" t="str">
        <f>VLOOKUP($O244,Veritas_LUN!$D$3:$K$487,8,FALSE)</f>
        <v>10:69</v>
      </c>
      <c r="AG244" s="194" t="s">
        <v>7580</v>
      </c>
      <c r="AH244" s="279" t="str">
        <f>VLOOKUP(AG244,'스토리지_LUN(AS-IS)'!$B$4:$G$541,4,FALSE)</f>
        <v>VVR-vg_bncfs02</v>
      </c>
      <c r="AI244" s="110">
        <f>VLOOKUP(AG244,'스토리지_LUN(AS-IS)'!$B$4:$G$541,6,FALSE)</f>
        <v>7</v>
      </c>
      <c r="AJ244" s="110" t="str">
        <f>VLOOKUP($AG244,'스토리지_LUN(TO-BE)'!$B$2:$G$347,4,FALSE)</f>
        <v>05:69</v>
      </c>
      <c r="AK244" s="103"/>
      <c r="AL244" s="103"/>
      <c r="AM244" s="1" t="str">
        <f t="shared" si="6"/>
        <v>NB-DR-RDMP-0FB3-PKCBNAPR</v>
      </c>
      <c r="AN244" s="475" t="e">
        <f>VLOOKUP(SUBSTITUTE(Q244,":",""),'naa정보-입력'!B242:C587,2,FALSE)</f>
        <v>#N/A</v>
      </c>
      <c r="AO244" s="1" t="e">
        <f t="shared" si="7"/>
        <v>#N/A</v>
      </c>
      <c r="AP244" s="1" t="s">
        <v>10544</v>
      </c>
    </row>
    <row r="245" spans="1:42" s="1" customFormat="1">
      <c r="A245" s="128" t="s">
        <v>1183</v>
      </c>
      <c r="B245" s="128" t="s">
        <v>1844</v>
      </c>
      <c r="C245" s="128" t="s">
        <v>372</v>
      </c>
      <c r="D245" s="128" t="s">
        <v>1847</v>
      </c>
      <c r="E245" s="128" t="s">
        <v>1743</v>
      </c>
      <c r="F245" s="128" t="s">
        <v>1290</v>
      </c>
      <c r="G245" s="128" t="s">
        <v>1291</v>
      </c>
      <c r="H245" s="128" t="s">
        <v>3477</v>
      </c>
      <c r="I245" s="128" t="s">
        <v>1946</v>
      </c>
      <c r="J245" s="128" t="s">
        <v>4361</v>
      </c>
      <c r="K245" s="128" t="s">
        <v>7095</v>
      </c>
      <c r="L245" s="128" t="s">
        <v>4516</v>
      </c>
      <c r="M245" s="128" t="s">
        <v>6856</v>
      </c>
      <c r="N245" s="129" t="s">
        <v>7942</v>
      </c>
      <c r="O245" s="471" t="s">
        <v>8364</v>
      </c>
      <c r="P245" s="443">
        <v>0.20050048828125</v>
      </c>
      <c r="Q245" s="470" t="str">
        <f>VLOOKUP($O245,'스토리지_LUN(TO-BE)'!$B$2:$G$347,4,FALSE)</f>
        <v>05:6a</v>
      </c>
      <c r="R245" s="103"/>
      <c r="S245" s="110"/>
      <c r="T245" s="103"/>
      <c r="U245" s="103"/>
      <c r="V245" s="110" t="str">
        <f>VLOOKUP($N245,OS_Disk!$A$2:$F$573,2,FALSE)</f>
        <v>pkcbnapr1</v>
      </c>
      <c r="W245" s="110" t="str">
        <f>VLOOKUP($N245,OS_Disk!$A$2:$F$573,3,FALSE)</f>
        <v>hitachi_vsp0_106a</v>
      </c>
      <c r="X245" s="133"/>
      <c r="Y245" s="110" t="str">
        <f>VLOOKUP($N245,OS_Disk!$A$2:$F$573,4,FALSE)</f>
        <v>sdm</v>
      </c>
      <c r="Z245" s="196">
        <f>VLOOKUP($N245,OS_Disk!$A$2:$F$573,6,FALSE)</f>
        <v>11.00006103515625</v>
      </c>
      <c r="AA245" s="110" t="str">
        <f>VLOOKUP($O245,Veritas_LUN!$D$3:$J$487,2,FALSE)</f>
        <v>pkcbnapr1/pkcbnapr2</v>
      </c>
      <c r="AB245" s="110" t="str">
        <f>VLOOKUP($O245,Veritas_LUN!$D$3:$J$487,3,FALSE)</f>
        <v>vvr_vg_bncfs03</v>
      </c>
      <c r="AC245" s="110">
        <f>VLOOKUP($O245,Veritas_LUN!$D$3:$J$487,4,FALSE)</f>
        <v>1</v>
      </c>
      <c r="AD245" s="110">
        <f>VLOOKUP($O245,Veritas_LUN!$D$3:$J$487,5,FALSE)</f>
        <v>11</v>
      </c>
      <c r="AE245" s="110" t="str">
        <f>VLOOKUP($O245,Veritas_LUN!$D$3:$J$487,7,FALSE)</f>
        <v>VVR-vg_bncfs03</v>
      </c>
      <c r="AF245" s="110" t="str">
        <f>VLOOKUP($O245,Veritas_LUN!$D$3:$K$487,8,FALSE)</f>
        <v>10:6a</v>
      </c>
      <c r="AG245" s="194" t="s">
        <v>7581</v>
      </c>
      <c r="AH245" s="279" t="str">
        <f>VLOOKUP(AG245,'스토리지_LUN(AS-IS)'!$B$4:$G$541,4,FALSE)</f>
        <v>VVR-vg_bncfs03</v>
      </c>
      <c r="AI245" s="110">
        <f>VLOOKUP(AG245,'스토리지_LUN(AS-IS)'!$B$4:$G$541,6,FALSE)</f>
        <v>11</v>
      </c>
      <c r="AJ245" s="110" t="str">
        <f>VLOOKUP($AG245,'스토리지_LUN(TO-BE)'!$B$2:$G$347,4,FALSE)</f>
        <v>05:6a</v>
      </c>
      <c r="AK245" s="103"/>
      <c r="AL245" s="103"/>
      <c r="AM245" s="1" t="str">
        <f t="shared" si="6"/>
        <v>NB-DR-RDMP-0FB3-PKCBNAPR</v>
      </c>
      <c r="AN245" s="475" t="e">
        <f>VLOOKUP(SUBSTITUTE(Q245,":",""),'naa정보-입력'!B243:C588,2,FALSE)</f>
        <v>#N/A</v>
      </c>
      <c r="AO245" s="1" t="e">
        <f t="shared" si="7"/>
        <v>#N/A</v>
      </c>
      <c r="AP245" s="1" t="s">
        <v>10545</v>
      </c>
    </row>
    <row r="246" spans="1:42" s="1" customFormat="1">
      <c r="A246" s="128" t="s">
        <v>1183</v>
      </c>
      <c r="B246" s="128" t="s">
        <v>1844</v>
      </c>
      <c r="C246" s="128" t="s">
        <v>372</v>
      </c>
      <c r="D246" s="128" t="s">
        <v>1847</v>
      </c>
      <c r="E246" s="128" t="s">
        <v>1752</v>
      </c>
      <c r="F246" s="128" t="s">
        <v>1290</v>
      </c>
      <c r="G246" s="128" t="s">
        <v>1291</v>
      </c>
      <c r="H246" s="128" t="s">
        <v>3478</v>
      </c>
      <c r="I246" s="128" t="s">
        <v>1947</v>
      </c>
      <c r="J246" s="128" t="s">
        <v>4340</v>
      </c>
      <c r="K246" s="128" t="s">
        <v>7096</v>
      </c>
      <c r="L246" s="128" t="s">
        <v>2537</v>
      </c>
      <c r="M246" s="128" t="s">
        <v>6856</v>
      </c>
      <c r="N246" s="129" t="s">
        <v>7943</v>
      </c>
      <c r="O246" s="471" t="s">
        <v>8365</v>
      </c>
      <c r="P246" s="443">
        <v>0.20050048828125</v>
      </c>
      <c r="Q246" s="470" t="str">
        <f>VLOOKUP($O246,'스토리지_LUN(TO-BE)'!$B$2:$G$347,4,FALSE)</f>
        <v>0f:39</v>
      </c>
      <c r="R246" s="103"/>
      <c r="S246" s="110"/>
      <c r="T246" s="103"/>
      <c r="U246" s="103"/>
      <c r="V246" s="110" t="str">
        <f>VLOOKUP($N246,OS_Disk!$A$2:$F$573,2,FALSE)</f>
        <v>pkcbnapr1</v>
      </c>
      <c r="W246" s="110" t="str">
        <f>VLOOKUP($N246,OS_Disk!$A$2:$F$573,3,FALSE)</f>
        <v>hitachi_vsp0_0f39</v>
      </c>
      <c r="X246" s="133"/>
      <c r="Y246" s="110" t="str">
        <f>VLOOKUP($N246,OS_Disk!$A$2:$F$573,4,FALSE)</f>
        <v>sde</v>
      </c>
      <c r="Z246" s="196">
        <f>VLOOKUP($N246,OS_Disk!$A$2:$F$573,6,FALSE)</f>
        <v>0.20050048828125</v>
      </c>
      <c r="AA246" s="110" t="str">
        <f>VLOOKUP($O246,Veritas_LUN!$D$3:$J$487,2,FALSE)</f>
        <v>pkcbnapr1/pkcbnapr2</v>
      </c>
      <c r="AB246" s="110" t="str">
        <f>VLOOKUP($O246,Veritas_LUN!$D$3:$J$487,3,FALSE)</f>
        <v>Lock Device</v>
      </c>
      <c r="AC246" s="110">
        <f>VLOOKUP($O246,Veritas_LUN!$D$3:$J$487,4,FALSE)</f>
        <v>1</v>
      </c>
      <c r="AD246" s="110">
        <f>VLOOKUP($O246,Veritas_LUN!$D$3:$J$487,5,FALSE)</f>
        <v>0.2</v>
      </c>
      <c r="AE246" s="110" t="str">
        <f>VLOOKUP($O246,Veritas_LUN!$D$3:$J$487,7,FALSE)</f>
        <v>Lock Device</v>
      </c>
      <c r="AF246" s="110" t="str">
        <f>VLOOKUP($O246,Veritas_LUN!$D$3:$K$487,8,FALSE)</f>
        <v>0f:39</v>
      </c>
      <c r="AG246" s="194" t="s">
        <v>7582</v>
      </c>
      <c r="AH246" s="279" t="str">
        <f>VLOOKUP(AG246,'스토리지_LUN(AS-IS)'!$B$4:$G$541,4,FALSE)</f>
        <v>Lock Device</v>
      </c>
      <c r="AI246" s="110">
        <f>VLOOKUP(AG246,'스토리지_LUN(AS-IS)'!$B$4:$G$541,6,FALSE)</f>
        <v>0.2</v>
      </c>
      <c r="AJ246" s="110" t="str">
        <f>VLOOKUP($AG246,'스토리지_LUN(TO-BE)'!$B$2:$G$347,4,FALSE)</f>
        <v>0f:39</v>
      </c>
      <c r="AK246" s="103"/>
      <c r="AL246" s="103"/>
      <c r="AM246" s="1" t="str">
        <f t="shared" si="6"/>
        <v>NB-DR-RDMP-0FB3-PKCBNAPR</v>
      </c>
      <c r="AN246" s="475" t="e">
        <f>VLOOKUP(SUBSTITUTE(Q246,":",""),'naa정보-입력'!B244:C589,2,FALSE)</f>
        <v>#N/A</v>
      </c>
      <c r="AO246" s="1" t="e">
        <f t="shared" si="7"/>
        <v>#N/A</v>
      </c>
      <c r="AP246" s="1" t="s">
        <v>10546</v>
      </c>
    </row>
    <row r="247" spans="1:42" s="1" customFormat="1">
      <c r="A247" s="128" t="s">
        <v>1183</v>
      </c>
      <c r="B247" s="128" t="s">
        <v>1844</v>
      </c>
      <c r="C247" s="128" t="s">
        <v>372</v>
      </c>
      <c r="D247" s="128" t="s">
        <v>1847</v>
      </c>
      <c r="E247" s="128" t="s">
        <v>1755</v>
      </c>
      <c r="F247" s="128" t="s">
        <v>1290</v>
      </c>
      <c r="G247" s="128" t="s">
        <v>1291</v>
      </c>
      <c r="H247" s="128" t="s">
        <v>3479</v>
      </c>
      <c r="I247" s="128" t="s">
        <v>1948</v>
      </c>
      <c r="J247" s="128" t="s">
        <v>4350</v>
      </c>
      <c r="K247" s="128" t="s">
        <v>7097</v>
      </c>
      <c r="L247" s="128" t="s">
        <v>2538</v>
      </c>
      <c r="M247" s="128" t="s">
        <v>6856</v>
      </c>
      <c r="N247" s="129" t="s">
        <v>7944</v>
      </c>
      <c r="O247" s="471" t="s">
        <v>8366</v>
      </c>
      <c r="P247" s="443">
        <v>0.20050048828125</v>
      </c>
      <c r="Q247" s="470" t="str">
        <f>VLOOKUP($O247,'스토리지_LUN(TO-BE)'!$B$2:$G$347,4,FALSE)</f>
        <v>0f:3a</v>
      </c>
      <c r="R247" s="103"/>
      <c r="S247" s="110"/>
      <c r="T247" s="103"/>
      <c r="U247" s="103"/>
      <c r="V247" s="110" t="str">
        <f>VLOOKUP($N247,OS_Disk!$A$2:$F$573,2,FALSE)</f>
        <v>pkcbnapr1</v>
      </c>
      <c r="W247" s="110" t="str">
        <f>VLOOKUP($N247,OS_Disk!$A$2:$F$573,3,FALSE)</f>
        <v>hitachi_vsp0_0f3a</v>
      </c>
      <c r="X247" s="133"/>
      <c r="Y247" s="110" t="str">
        <f>VLOOKUP($N247,OS_Disk!$A$2:$F$573,4,FALSE)</f>
        <v>sdf</v>
      </c>
      <c r="Z247" s="196">
        <f>VLOOKUP($N247,OS_Disk!$A$2:$F$573,6,FALSE)</f>
        <v>0.20050048828125</v>
      </c>
      <c r="AA247" s="110" t="str">
        <f>VLOOKUP($O247,Veritas_LUN!$D$3:$J$487,2,FALSE)</f>
        <v>pkcbnapr1/pkcbnapr2</v>
      </c>
      <c r="AB247" s="110" t="str">
        <f>VLOOKUP($O247,Veritas_LUN!$D$3:$J$487,3,FALSE)</f>
        <v>Lock Device</v>
      </c>
      <c r="AC247" s="110">
        <f>VLOOKUP($O247,Veritas_LUN!$D$3:$J$487,4,FALSE)</f>
        <v>1</v>
      </c>
      <c r="AD247" s="110">
        <f>VLOOKUP($O247,Veritas_LUN!$D$3:$J$487,5,FALSE)</f>
        <v>0.2</v>
      </c>
      <c r="AE247" s="110" t="str">
        <f>VLOOKUP($O247,Veritas_LUN!$D$3:$J$487,7,FALSE)</f>
        <v>Lock Device</v>
      </c>
      <c r="AF247" s="110" t="str">
        <f>VLOOKUP($O247,Veritas_LUN!$D$3:$K$487,8,FALSE)</f>
        <v>0f:3a</v>
      </c>
      <c r="AG247" s="194" t="s">
        <v>7583</v>
      </c>
      <c r="AH247" s="279" t="str">
        <f>VLOOKUP(AG247,'스토리지_LUN(AS-IS)'!$B$4:$G$541,4,FALSE)</f>
        <v>Lock Device</v>
      </c>
      <c r="AI247" s="110">
        <f>VLOOKUP(AG247,'스토리지_LUN(AS-IS)'!$B$4:$G$541,6,FALSE)</f>
        <v>0.2</v>
      </c>
      <c r="AJ247" s="110" t="str">
        <f>VLOOKUP($AG247,'스토리지_LUN(TO-BE)'!$B$2:$G$347,4,FALSE)</f>
        <v>0f:3a</v>
      </c>
      <c r="AK247" s="103"/>
      <c r="AL247" s="103"/>
      <c r="AM247" s="1" t="str">
        <f t="shared" si="6"/>
        <v>NB-DR-RDMP-0FB3-PKCBNAPR</v>
      </c>
      <c r="AN247" s="475" t="e">
        <f>VLOOKUP(SUBSTITUTE(Q247,":",""),'naa정보-입력'!B245:C590,2,FALSE)</f>
        <v>#N/A</v>
      </c>
      <c r="AO247" s="1" t="e">
        <f t="shared" si="7"/>
        <v>#N/A</v>
      </c>
      <c r="AP247" s="1" t="s">
        <v>10547</v>
      </c>
    </row>
    <row r="248" spans="1:42" s="1" customFormat="1">
      <c r="A248" s="128" t="s">
        <v>1183</v>
      </c>
      <c r="B248" s="128" t="s">
        <v>1844</v>
      </c>
      <c r="C248" s="128" t="s">
        <v>372</v>
      </c>
      <c r="D248" s="128" t="s">
        <v>1847</v>
      </c>
      <c r="E248" s="128" t="s">
        <v>1758</v>
      </c>
      <c r="F248" s="128" t="s">
        <v>1290</v>
      </c>
      <c r="G248" s="128" t="s">
        <v>1291</v>
      </c>
      <c r="H248" s="128" t="s">
        <v>3480</v>
      </c>
      <c r="I248" s="128" t="s">
        <v>1949</v>
      </c>
      <c r="J248" s="128" t="s">
        <v>4353</v>
      </c>
      <c r="K248" s="128" t="s">
        <v>7098</v>
      </c>
      <c r="L248" s="128" t="s">
        <v>2539</v>
      </c>
      <c r="M248" s="128" t="s">
        <v>6856</v>
      </c>
      <c r="N248" s="129" t="s">
        <v>7946</v>
      </c>
      <c r="O248" s="471" t="s">
        <v>8367</v>
      </c>
      <c r="P248" s="443">
        <v>40</v>
      </c>
      <c r="Q248" s="470" t="str">
        <f>VLOOKUP($O248,'스토리지_LUN(TO-BE)'!$B$2:$G$347,4,FALSE)</f>
        <v>0f:3b</v>
      </c>
      <c r="R248" s="103"/>
      <c r="S248" s="110"/>
      <c r="T248" s="103"/>
      <c r="U248" s="103"/>
      <c r="V248" s="110" t="str">
        <f>VLOOKUP($N248,OS_Disk!$A$2:$F$573,2,FALSE)</f>
        <v>pkcbnapr1</v>
      </c>
      <c r="W248" s="110" t="str">
        <f>VLOOKUP($N248,OS_Disk!$A$2:$F$573,3,FALSE)</f>
        <v>hitachi_vsp0_0f3b</v>
      </c>
      <c r="X248" s="133"/>
      <c r="Y248" s="110" t="str">
        <f>VLOOKUP($N248,OS_Disk!$A$2:$F$573,4,FALSE)</f>
        <v>sdg</v>
      </c>
      <c r="Z248" s="196">
        <f>VLOOKUP($N248,OS_Disk!$A$2:$F$573,6,FALSE)</f>
        <v>0.20050048828125</v>
      </c>
      <c r="AA248" s="110" t="str">
        <f>VLOOKUP($O248,Veritas_LUN!$D$3:$J$487,2,FALSE)</f>
        <v>pkcbnapr1/pkcbnapr2</v>
      </c>
      <c r="AB248" s="110" t="str">
        <f>VLOOKUP($O248,Veritas_LUN!$D$3:$J$487,3,FALSE)</f>
        <v>Lock Device</v>
      </c>
      <c r="AC248" s="110">
        <f>VLOOKUP($O248,Veritas_LUN!$D$3:$J$487,4,FALSE)</f>
        <v>1</v>
      </c>
      <c r="AD248" s="110">
        <f>VLOOKUP($O248,Veritas_LUN!$D$3:$J$487,5,FALSE)</f>
        <v>0.2</v>
      </c>
      <c r="AE248" s="110" t="str">
        <f>VLOOKUP($O248,Veritas_LUN!$D$3:$J$487,7,FALSE)</f>
        <v>Lock Device</v>
      </c>
      <c r="AF248" s="110" t="str">
        <f>VLOOKUP($O248,Veritas_LUN!$D$3:$K$487,8,FALSE)</f>
        <v>0f:3b</v>
      </c>
      <c r="AG248" s="194" t="s">
        <v>7584</v>
      </c>
      <c r="AH248" s="279" t="str">
        <f>VLOOKUP(AG248,'스토리지_LUN(AS-IS)'!$B$4:$G$541,4,FALSE)</f>
        <v>Lock Device</v>
      </c>
      <c r="AI248" s="110">
        <f>VLOOKUP(AG248,'스토리지_LUN(AS-IS)'!$B$4:$G$541,6,FALSE)</f>
        <v>0.2</v>
      </c>
      <c r="AJ248" s="110" t="str">
        <f>VLOOKUP($AG248,'스토리지_LUN(TO-BE)'!$B$2:$G$347,4,FALSE)</f>
        <v>0f:3b</v>
      </c>
      <c r="AK248" s="103"/>
      <c r="AL248" s="103"/>
      <c r="AM248" s="1" t="str">
        <f t="shared" si="6"/>
        <v>NB-DR-RDMP-0FB3-PKCBNAPR</v>
      </c>
      <c r="AN248" s="475" t="e">
        <f>VLOOKUP(SUBSTITUTE(Q248,":",""),'naa정보-입력'!B246:C591,2,FALSE)</f>
        <v>#N/A</v>
      </c>
      <c r="AO248" s="1" t="e">
        <f t="shared" si="7"/>
        <v>#N/A</v>
      </c>
      <c r="AP248" s="1" t="s">
        <v>10548</v>
      </c>
    </row>
    <row r="249" spans="1:42" s="1" customFormat="1">
      <c r="A249" s="128" t="s">
        <v>1186</v>
      </c>
      <c r="B249" s="128" t="s">
        <v>1844</v>
      </c>
      <c r="C249" s="128" t="s">
        <v>381</v>
      </c>
      <c r="D249" s="128" t="s">
        <v>1847</v>
      </c>
      <c r="E249" s="128" t="s">
        <v>1688</v>
      </c>
      <c r="F249" s="128" t="s">
        <v>1252</v>
      </c>
      <c r="G249" s="128" t="s">
        <v>1253</v>
      </c>
      <c r="H249" s="128" t="s">
        <v>3486</v>
      </c>
      <c r="I249" s="128" t="s">
        <v>1955</v>
      </c>
      <c r="J249" s="128" t="s">
        <v>4272</v>
      </c>
      <c r="K249" s="128" t="s">
        <v>7099</v>
      </c>
      <c r="L249" s="128" t="s">
        <v>4438</v>
      </c>
      <c r="M249" s="128" t="s">
        <v>6856</v>
      </c>
      <c r="N249" s="129" t="s">
        <v>7947</v>
      </c>
      <c r="O249" s="471" t="s">
        <v>8368</v>
      </c>
      <c r="P249" s="443">
        <v>12.5006103515625</v>
      </c>
      <c r="Q249" s="470" t="str">
        <f>VLOOKUP($O249,'스토리지_LUN(TO-BE)'!$B$2:$G$347,4,FALSE)</f>
        <v>00:54</v>
      </c>
      <c r="R249" s="103"/>
      <c r="S249" s="110"/>
      <c r="T249" s="103"/>
      <c r="U249" s="103"/>
      <c r="V249" s="110" t="str">
        <f>VLOOKUP($N249,OS_Disk!$A$2:$F$573,2,FALSE)</f>
        <v>pkcscapr2</v>
      </c>
      <c r="W249" s="110" t="str">
        <f>VLOOKUP($N249,OS_Disk!$A$2:$F$573,3,FALSE)</f>
        <v>hitachi_vsp0_0054</v>
      </c>
      <c r="X249" s="133"/>
      <c r="Y249" s="110" t="str">
        <f>VLOOKUP($N249,OS_Disk!$A$2:$F$573,4,FALSE)</f>
        <v>sdb</v>
      </c>
      <c r="Z249" s="196">
        <f>VLOOKUP($N249,OS_Disk!$A$2:$F$573,6,FALSE)</f>
        <v>155.0006103515625</v>
      </c>
      <c r="AA249" s="110" t="str">
        <f>VLOOKUP($O249,Veritas_LUN!$D$3:$J$487,2,FALSE)</f>
        <v>pkcscapr2</v>
      </c>
      <c r="AB249" s="110" t="str">
        <f>VLOOKUP($O249,Veritas_LUN!$D$3:$J$487,3,FALSE)</f>
        <v>vg_sc2fs01</v>
      </c>
      <c r="AC249" s="110">
        <f>VLOOKUP($O249,Veritas_LUN!$D$3:$J$487,4,FALSE)</f>
        <v>1</v>
      </c>
      <c r="AD249" s="110">
        <f>VLOOKUP($O249,Veritas_LUN!$D$3:$J$487,5,FALSE)</f>
        <v>155</v>
      </c>
      <c r="AE249" s="110" t="str">
        <f>VLOOKUP($O249,Veritas_LUN!$D$3:$J$487,7,FALSE)</f>
        <v>vg_ch2fs01</v>
      </c>
      <c r="AF249" s="110" t="str">
        <f>VLOOKUP($O249,Veritas_LUN!$D$3:$K$487,8,FALSE)</f>
        <v>00:54</v>
      </c>
      <c r="AG249" s="194" t="s">
        <v>7585</v>
      </c>
      <c r="AH249" s="279" t="str">
        <f>VLOOKUP(AG249,'스토리지_LUN(AS-IS)'!$B$4:$G$541,4,FALSE)</f>
        <v>vg_ch2fs01</v>
      </c>
      <c r="AI249" s="110">
        <f>VLOOKUP(AG249,'스토리지_LUN(AS-IS)'!$B$4:$G$541,6,FALSE)</f>
        <v>155</v>
      </c>
      <c r="AJ249" s="110" t="str">
        <f>VLOOKUP($AG249,'스토리지_LUN(TO-BE)'!$B$2:$G$347,4,FALSE)</f>
        <v>00:54</v>
      </c>
      <c r="AK249" s="103"/>
      <c r="AL249" s="103"/>
      <c r="AM249" s="1" t="str">
        <f t="shared" si="6"/>
        <v>NB-DR-RDMP-0FAF-PKCSCAPR</v>
      </c>
      <c r="AN249" s="475" t="e">
        <f>VLOOKUP(SUBSTITUTE(Q249,":",""),'naa정보-입력'!B247:C592,2,FALSE)</f>
        <v>#N/A</v>
      </c>
      <c r="AO249" s="1" t="e">
        <f t="shared" si="7"/>
        <v>#N/A</v>
      </c>
      <c r="AP249" s="1" t="s">
        <v>10549</v>
      </c>
    </row>
    <row r="250" spans="1:42" s="1" customFormat="1">
      <c r="A250" s="128" t="s">
        <v>1186</v>
      </c>
      <c r="B250" s="128" t="s">
        <v>1844</v>
      </c>
      <c r="C250" s="128" t="s">
        <v>381</v>
      </c>
      <c r="D250" s="128" t="s">
        <v>1847</v>
      </c>
      <c r="E250" s="128" t="s">
        <v>1704</v>
      </c>
      <c r="F250" s="128" t="s">
        <v>1252</v>
      </c>
      <c r="G250" s="128" t="s">
        <v>1253</v>
      </c>
      <c r="H250" s="128" t="s">
        <v>3487</v>
      </c>
      <c r="I250" s="128" t="s">
        <v>1956</v>
      </c>
      <c r="J250" s="128" t="s">
        <v>4284</v>
      </c>
      <c r="K250" s="128" t="s">
        <v>7100</v>
      </c>
      <c r="L250" s="128" t="s">
        <v>4455</v>
      </c>
      <c r="M250" s="128" t="s">
        <v>6856</v>
      </c>
      <c r="N250" s="129" t="s">
        <v>7948</v>
      </c>
      <c r="O250" s="471" t="s">
        <v>8369</v>
      </c>
      <c r="P250" s="443">
        <v>50</v>
      </c>
      <c r="Q250" s="470" t="str">
        <f>VLOOKUP($O250,'스토리지_LUN(TO-BE)'!$B$2:$G$347,4,FALSE)</f>
        <v>05:54</v>
      </c>
      <c r="R250" s="103"/>
      <c r="S250" s="110"/>
      <c r="T250" s="103"/>
      <c r="U250" s="103"/>
      <c r="V250" s="110" t="str">
        <f>VLOOKUP($N250,OS_Disk!$A$2:$F$573,2,FALSE)</f>
        <v>pkcscapr2</v>
      </c>
      <c r="W250" s="110" t="str">
        <f>VLOOKUP($N250,OS_Disk!$A$2:$F$573,3,FALSE)</f>
        <v>hitachi_vsp0_1054</v>
      </c>
      <c r="X250" s="133"/>
      <c r="Y250" s="110" t="str">
        <f>VLOOKUP($N250,OS_Disk!$A$2:$F$573,4,FALSE)</f>
        <v>sdc</v>
      </c>
      <c r="Z250" s="196">
        <f>VLOOKUP($N250,OS_Disk!$A$2:$F$573,6,FALSE)</f>
        <v>12.5006103515625</v>
      </c>
      <c r="AA250" s="110" t="str">
        <f>VLOOKUP($O250,Veritas_LUN!$D$3:$J$487,2,FALSE)</f>
        <v>pkcscapr2</v>
      </c>
      <c r="AB250" s="110" t="str">
        <f>VLOOKUP($O250,Veritas_LUN!$D$3:$J$487,3,FALSE)</f>
        <v>vg_sc2fs01</v>
      </c>
      <c r="AC250" s="110">
        <f>VLOOKUP($O250,Veritas_LUN!$D$3:$J$487,4,FALSE)</f>
        <v>1</v>
      </c>
      <c r="AD250" s="110">
        <f>VLOOKUP($O250,Veritas_LUN!$D$3:$J$487,5,FALSE)</f>
        <v>12.5</v>
      </c>
      <c r="AE250" s="110" t="str">
        <f>VLOOKUP($O250,Veritas_LUN!$D$3:$J$487,7,FALSE)</f>
        <v>VVR-vg_ch2fs01</v>
      </c>
      <c r="AF250" s="110" t="str">
        <f>VLOOKUP($O250,Veritas_LUN!$D$3:$K$487,8,FALSE)</f>
        <v>10:54</v>
      </c>
      <c r="AG250" s="194" t="s">
        <v>7586</v>
      </c>
      <c r="AH250" s="279" t="str">
        <f>VLOOKUP(AG250,'스토리지_LUN(AS-IS)'!$B$4:$G$541,4,FALSE)</f>
        <v>VVR-vg_ch2fs01</v>
      </c>
      <c r="AI250" s="110">
        <f>VLOOKUP(AG250,'스토리지_LUN(AS-IS)'!$B$4:$G$541,6,FALSE)</f>
        <v>12.5</v>
      </c>
      <c r="AJ250" s="110" t="str">
        <f>VLOOKUP($AG250,'스토리지_LUN(TO-BE)'!$B$2:$G$347,4,FALSE)</f>
        <v>05:54</v>
      </c>
      <c r="AK250" s="103"/>
      <c r="AL250" s="103"/>
      <c r="AM250" s="1" t="str">
        <f t="shared" si="6"/>
        <v>NB-DR-RDMP-0FAF-PKCSCAPR</v>
      </c>
      <c r="AN250" s="475" t="e">
        <f>VLOOKUP(SUBSTITUTE(Q250,":",""),'naa정보-입력'!B248:C593,2,FALSE)</f>
        <v>#N/A</v>
      </c>
      <c r="AO250" s="1" t="e">
        <f t="shared" si="7"/>
        <v>#N/A</v>
      </c>
      <c r="AP250" s="1" t="s">
        <v>10550</v>
      </c>
    </row>
    <row r="251" spans="1:42" s="1" customFormat="1">
      <c r="A251" s="128" t="s">
        <v>1186</v>
      </c>
      <c r="B251" s="128" t="s">
        <v>1844</v>
      </c>
      <c r="C251" s="128" t="s">
        <v>381</v>
      </c>
      <c r="D251" s="128" t="s">
        <v>1847</v>
      </c>
      <c r="E251" s="128" t="s">
        <v>1693</v>
      </c>
      <c r="F251" s="128" t="s">
        <v>1252</v>
      </c>
      <c r="G251" s="128" t="s">
        <v>1253</v>
      </c>
      <c r="H251" s="128" t="s">
        <v>3488</v>
      </c>
      <c r="I251" s="128" t="s">
        <v>1957</v>
      </c>
      <c r="J251" s="128" t="s">
        <v>4241</v>
      </c>
      <c r="K251" s="128" t="s">
        <v>7101</v>
      </c>
      <c r="L251" s="128" t="s">
        <v>4436</v>
      </c>
      <c r="M251" s="128" t="s">
        <v>6856</v>
      </c>
      <c r="N251" s="129" t="s">
        <v>7949</v>
      </c>
      <c r="O251" s="471" t="s">
        <v>8370</v>
      </c>
      <c r="P251" s="443">
        <v>10.0003051757813</v>
      </c>
      <c r="Q251" s="470" t="str">
        <f>VLOOKUP($O251,'스토리지_LUN(TO-BE)'!$B$2:$G$347,4,FALSE)</f>
        <v>00:55</v>
      </c>
      <c r="R251" s="103"/>
      <c r="S251" s="110"/>
      <c r="T251" s="103"/>
      <c r="U251" s="103"/>
      <c r="V251" s="110" t="str">
        <f>VLOOKUP($N251,OS_Disk!$A$2:$F$573,2,FALSE)</f>
        <v>pkcscapr1</v>
      </c>
      <c r="W251" s="110" t="str">
        <f>VLOOKUP($N251,OS_Disk!$A$2:$F$573,3,FALSE)</f>
        <v>hitachi_vsp0_0055</v>
      </c>
      <c r="X251" s="133"/>
      <c r="Y251" s="110" t="str">
        <f>VLOOKUP($N251,OS_Disk!$A$2:$F$573,4,FALSE)</f>
        <v>sdh</v>
      </c>
      <c r="Z251" s="196">
        <f>VLOOKUP($N251,OS_Disk!$A$2:$F$573,6,FALSE)</f>
        <v>100.00030517578125</v>
      </c>
      <c r="AA251" s="110" t="str">
        <f>VLOOKUP($O251,Veritas_LUN!$D$3:$J$487,2,FALSE)</f>
        <v>pkcscapr1/pkcscapr2</v>
      </c>
      <c r="AB251" s="110" t="str">
        <f>VLOOKUP($O251,Veritas_LUN!$D$3:$J$487,3,FALSE)</f>
        <v>vg_sccfs01</v>
      </c>
      <c r="AC251" s="110">
        <f>VLOOKUP($O251,Veritas_LUN!$D$3:$J$487,4,FALSE)</f>
        <v>1</v>
      </c>
      <c r="AD251" s="110">
        <f>VLOOKUP($O251,Veritas_LUN!$D$3:$J$487,5,FALSE)</f>
        <v>100</v>
      </c>
      <c r="AE251" s="110" t="str">
        <f>VLOOKUP($O251,Veritas_LUN!$D$3:$J$487,7,FALSE)</f>
        <v>vg_chcfs01</v>
      </c>
      <c r="AF251" s="110" t="str">
        <f>VLOOKUP($O251,Veritas_LUN!$D$3:$K$487,8,FALSE)</f>
        <v>00:55</v>
      </c>
      <c r="AG251" s="194" t="s">
        <v>7587</v>
      </c>
      <c r="AH251" s="279" t="str">
        <f>VLOOKUP(AG251,'스토리지_LUN(AS-IS)'!$B$4:$G$541,4,FALSE)</f>
        <v>vg_chcfs01</v>
      </c>
      <c r="AI251" s="110">
        <f>VLOOKUP(AG251,'스토리지_LUN(AS-IS)'!$B$4:$G$541,6,FALSE)</f>
        <v>100</v>
      </c>
      <c r="AJ251" s="110" t="str">
        <f>VLOOKUP($AG251,'스토리지_LUN(TO-BE)'!$B$2:$G$347,4,FALSE)</f>
        <v>00:55</v>
      </c>
      <c r="AK251" s="103"/>
      <c r="AL251" s="103"/>
      <c r="AM251" s="1" t="str">
        <f t="shared" si="6"/>
        <v>NB-DR-RDMP-0FAF-PKCSCAPR</v>
      </c>
      <c r="AN251" s="475" t="e">
        <f>VLOOKUP(SUBSTITUTE(Q251,":",""),'naa정보-입력'!B249:C594,2,FALSE)</f>
        <v>#N/A</v>
      </c>
      <c r="AO251" s="1" t="e">
        <f t="shared" si="7"/>
        <v>#N/A</v>
      </c>
      <c r="AP251" s="1" t="s">
        <v>10551</v>
      </c>
    </row>
    <row r="252" spans="1:42" s="1" customFormat="1">
      <c r="A252" s="128" t="s">
        <v>1186</v>
      </c>
      <c r="B252" s="128" t="s">
        <v>1844</v>
      </c>
      <c r="C252" s="128" t="s">
        <v>381</v>
      </c>
      <c r="D252" s="128" t="s">
        <v>1847</v>
      </c>
      <c r="E252" s="128" t="s">
        <v>1697</v>
      </c>
      <c r="F252" s="128" t="s">
        <v>1252</v>
      </c>
      <c r="G252" s="128" t="s">
        <v>1253</v>
      </c>
      <c r="H252" s="128" t="s">
        <v>3489</v>
      </c>
      <c r="I252" s="128" t="s">
        <v>1958</v>
      </c>
      <c r="J252" s="128" t="s">
        <v>4243</v>
      </c>
      <c r="K252" s="128" t="s">
        <v>7102</v>
      </c>
      <c r="L252" s="128" t="s">
        <v>4437</v>
      </c>
      <c r="M252" s="128" t="s">
        <v>6856</v>
      </c>
      <c r="N252" s="129" t="s">
        <v>7950</v>
      </c>
      <c r="O252" s="471" t="s">
        <v>8371</v>
      </c>
      <c r="P252" s="443">
        <v>8.00079345703125</v>
      </c>
      <c r="Q252" s="470" t="str">
        <f>VLOOKUP($O252,'스토리지_LUN(TO-BE)'!$B$2:$G$347,4,FALSE)</f>
        <v>00:56</v>
      </c>
      <c r="R252" s="103"/>
      <c r="S252" s="110"/>
      <c r="T252" s="103"/>
      <c r="U252" s="103"/>
      <c r="V252" s="110" t="str">
        <f>VLOOKUP($N252,OS_Disk!$A$2:$F$573,2,FALSE)</f>
        <v>pkcscapr1</v>
      </c>
      <c r="W252" s="110" t="str">
        <f>VLOOKUP($N252,OS_Disk!$A$2:$F$573,3,FALSE)</f>
        <v>hitachi_vsp0_0056</v>
      </c>
      <c r="X252" s="133"/>
      <c r="Y252" s="110" t="str">
        <f>VLOOKUP($N252,OS_Disk!$A$2:$F$573,4,FALSE)</f>
        <v>sdi</v>
      </c>
      <c r="Z252" s="196">
        <f>VLOOKUP($N252,OS_Disk!$A$2:$F$573,6,FALSE)</f>
        <v>13.00048828125</v>
      </c>
      <c r="AA252" s="110" t="str">
        <f>VLOOKUP($O252,Veritas_LUN!$D$3:$J$487,2,FALSE)</f>
        <v>pkcscapr1/pkcscapr2</v>
      </c>
      <c r="AB252" s="110" t="str">
        <f>VLOOKUP($O252,Veritas_LUN!$D$3:$J$487,3,FALSE)</f>
        <v>vg_sccfs02</v>
      </c>
      <c r="AC252" s="110">
        <f>VLOOKUP($O252,Veritas_LUN!$D$3:$J$487,4,FALSE)</f>
        <v>1</v>
      </c>
      <c r="AD252" s="110">
        <f>VLOOKUP($O252,Veritas_LUN!$D$3:$J$487,5,FALSE)</f>
        <v>13</v>
      </c>
      <c r="AE252" s="110" t="str">
        <f>VLOOKUP($O252,Veritas_LUN!$D$3:$J$487,7,FALSE)</f>
        <v>vg_chcfs04</v>
      </c>
      <c r="AF252" s="110" t="str">
        <f>VLOOKUP($O252,Veritas_LUN!$D$3:$K$487,8,FALSE)</f>
        <v>00:56</v>
      </c>
      <c r="AG252" s="194" t="s">
        <v>7588</v>
      </c>
      <c r="AH252" s="279" t="str">
        <f>VLOOKUP(AG252,'스토리지_LUN(AS-IS)'!$B$4:$G$541,4,FALSE)</f>
        <v>vg_chcfs04</v>
      </c>
      <c r="AI252" s="110">
        <f>VLOOKUP(AG252,'스토리지_LUN(AS-IS)'!$B$4:$G$541,6,FALSE)</f>
        <v>13</v>
      </c>
      <c r="AJ252" s="110" t="str">
        <f>VLOOKUP($AG252,'스토리지_LUN(TO-BE)'!$B$2:$G$347,4,FALSE)</f>
        <v>00:56</v>
      </c>
      <c r="AK252" s="103"/>
      <c r="AL252" s="103"/>
      <c r="AM252" s="1" t="str">
        <f t="shared" si="6"/>
        <v>NB-DR-RDMP-0FAF-PKCSCAPR</v>
      </c>
      <c r="AN252" s="475" t="e">
        <f>VLOOKUP(SUBSTITUTE(Q252,":",""),'naa정보-입력'!B250:C595,2,FALSE)</f>
        <v>#N/A</v>
      </c>
      <c r="AO252" s="1" t="e">
        <f t="shared" si="7"/>
        <v>#N/A</v>
      </c>
      <c r="AP252" s="1" t="s">
        <v>10552</v>
      </c>
    </row>
    <row r="253" spans="1:42" s="1" customFormat="1">
      <c r="A253" s="128" t="s">
        <v>1186</v>
      </c>
      <c r="B253" s="128" t="s">
        <v>1844</v>
      </c>
      <c r="C253" s="128" t="s">
        <v>381</v>
      </c>
      <c r="D253" s="128" t="s">
        <v>1847</v>
      </c>
      <c r="E253" s="128" t="s">
        <v>1737</v>
      </c>
      <c r="F253" s="128" t="s">
        <v>1252</v>
      </c>
      <c r="G253" s="128" t="s">
        <v>1253</v>
      </c>
      <c r="H253" s="128" t="s">
        <v>3490</v>
      </c>
      <c r="I253" s="128" t="s">
        <v>1959</v>
      </c>
      <c r="J253" s="128" t="s">
        <v>4283</v>
      </c>
      <c r="K253" s="128" t="s">
        <v>7103</v>
      </c>
      <c r="L253" s="128" t="s">
        <v>4454</v>
      </c>
      <c r="M253" s="128" t="s">
        <v>6856</v>
      </c>
      <c r="N253" s="129" t="s">
        <v>7951</v>
      </c>
      <c r="O253" s="471" t="s">
        <v>8372</v>
      </c>
      <c r="P253" s="443">
        <v>1.00067138671875</v>
      </c>
      <c r="Q253" s="470" t="str">
        <f>VLOOKUP($O253,'스토리지_LUN(TO-BE)'!$B$2:$G$347,4,FALSE)</f>
        <v>05:55</v>
      </c>
      <c r="R253" s="103"/>
      <c r="S253" s="110"/>
      <c r="T253" s="103"/>
      <c r="U253" s="103"/>
      <c r="V253" s="110" t="str">
        <f>VLOOKUP($N253,OS_Disk!$A$2:$F$573,2,FALSE)</f>
        <v>pkcscapr1</v>
      </c>
      <c r="W253" s="110" t="str">
        <f>VLOOKUP($N253,OS_Disk!$A$2:$F$573,3,FALSE)</f>
        <v>hitachi_vsp0_1055</v>
      </c>
      <c r="X253" s="133"/>
      <c r="Y253" s="110" t="str">
        <f>VLOOKUP($N253,OS_Disk!$A$2:$F$573,4,FALSE)</f>
        <v>sdj</v>
      </c>
      <c r="Z253" s="196">
        <f>VLOOKUP($N253,OS_Disk!$A$2:$F$573,6,FALSE)</f>
        <v>8.00079345703125</v>
      </c>
      <c r="AA253" s="110" t="str">
        <f>VLOOKUP($O253,Veritas_LUN!$D$3:$J$487,2,FALSE)</f>
        <v>pkcscapr1/pkcscapr2</v>
      </c>
      <c r="AB253" s="110" t="str">
        <f>VLOOKUP($O253,Veritas_LUN!$D$3:$J$487,3,FALSE)</f>
        <v>vg_sccfs01</v>
      </c>
      <c r="AC253" s="110">
        <f>VLOOKUP($O253,Veritas_LUN!$D$3:$J$487,4,FALSE)</f>
        <v>1</v>
      </c>
      <c r="AD253" s="110">
        <f>VLOOKUP($O253,Veritas_LUN!$D$3:$J$487,5,FALSE)</f>
        <v>8</v>
      </c>
      <c r="AE253" s="110" t="str">
        <f>VLOOKUP($O253,Veritas_LUN!$D$3:$J$487,7,FALSE)</f>
        <v>VVR-vg_chcfs01</v>
      </c>
      <c r="AF253" s="110" t="str">
        <f>VLOOKUP($O253,Veritas_LUN!$D$3:$K$487,8,FALSE)</f>
        <v>10:55</v>
      </c>
      <c r="AG253" s="194" t="s">
        <v>7589</v>
      </c>
      <c r="AH253" s="279" t="str">
        <f>VLOOKUP(AG253,'스토리지_LUN(AS-IS)'!$B$4:$G$541,4,FALSE)</f>
        <v>VVR-vg_chcfs01</v>
      </c>
      <c r="AI253" s="110">
        <f>VLOOKUP(AG253,'스토리지_LUN(AS-IS)'!$B$4:$G$541,6,FALSE)</f>
        <v>8</v>
      </c>
      <c r="AJ253" s="110" t="str">
        <f>VLOOKUP($AG253,'스토리지_LUN(TO-BE)'!$B$2:$G$347,4,FALSE)</f>
        <v>05:55</v>
      </c>
      <c r="AK253" s="103"/>
      <c r="AL253" s="103"/>
      <c r="AM253" s="1" t="str">
        <f t="shared" si="6"/>
        <v>NB-DR-RDMP-0FAF-PKCSCAPR</v>
      </c>
      <c r="AN253" s="475" t="e">
        <f>VLOOKUP(SUBSTITUTE(Q253,":",""),'naa정보-입력'!B251:C596,2,FALSE)</f>
        <v>#N/A</v>
      </c>
      <c r="AO253" s="1" t="e">
        <f t="shared" si="7"/>
        <v>#N/A</v>
      </c>
      <c r="AP253" s="1" t="s">
        <v>10553</v>
      </c>
    </row>
    <row r="254" spans="1:42" s="1" customFormat="1">
      <c r="A254" s="128" t="s">
        <v>1186</v>
      </c>
      <c r="B254" s="128" t="s">
        <v>1844</v>
      </c>
      <c r="C254" s="128" t="s">
        <v>381</v>
      </c>
      <c r="D254" s="128" t="s">
        <v>1847</v>
      </c>
      <c r="E254" s="128" t="s">
        <v>1740</v>
      </c>
      <c r="F254" s="128" t="s">
        <v>1252</v>
      </c>
      <c r="G254" s="128" t="s">
        <v>1253</v>
      </c>
      <c r="H254" s="128" t="s">
        <v>3491</v>
      </c>
      <c r="I254" s="128" t="s">
        <v>1960</v>
      </c>
      <c r="J254" s="128" t="s">
        <v>4285</v>
      </c>
      <c r="K254" s="128" t="s">
        <v>7104</v>
      </c>
      <c r="L254" s="128" t="s">
        <v>4456</v>
      </c>
      <c r="M254" s="128" t="s">
        <v>6856</v>
      </c>
      <c r="N254" s="129" t="s">
        <v>7952</v>
      </c>
      <c r="O254" s="471" t="s">
        <v>8373</v>
      </c>
      <c r="P254" s="443">
        <v>0.20050048828125</v>
      </c>
      <c r="Q254" s="470" t="str">
        <f>VLOOKUP($O254,'스토리지_LUN(TO-BE)'!$B$2:$G$347,4,FALSE)</f>
        <v>05:56</v>
      </c>
      <c r="R254" s="103"/>
      <c r="S254" s="110"/>
      <c r="T254" s="103"/>
      <c r="U254" s="103"/>
      <c r="V254" s="110" t="str">
        <f>VLOOKUP($N254,OS_Disk!$A$2:$F$573,2,FALSE)</f>
        <v>pkcscapr1</v>
      </c>
      <c r="W254" s="110" t="str">
        <f>VLOOKUP($N254,OS_Disk!$A$2:$F$573,3,FALSE)</f>
        <v>hitachi_vsp0_1056</v>
      </c>
      <c r="X254" s="133"/>
      <c r="Y254" s="110" t="str">
        <f>VLOOKUP($N254,OS_Disk!$A$2:$F$573,4,FALSE)</f>
        <v>sdk</v>
      </c>
      <c r="Z254" s="196">
        <f>VLOOKUP($N254,OS_Disk!$A$2:$F$573,6,FALSE)</f>
        <v>2.00042724609375</v>
      </c>
      <c r="AA254" s="110" t="str">
        <f>VLOOKUP($O254,Veritas_LUN!$D$3:$J$487,2,FALSE)</f>
        <v>pkcscapr1/pkcscapr2</v>
      </c>
      <c r="AB254" s="110" t="str">
        <f>VLOOKUP($O254,Veritas_LUN!$D$3:$J$487,3,FALSE)</f>
        <v>vg_sccfs02</v>
      </c>
      <c r="AC254" s="110">
        <f>VLOOKUP($O254,Veritas_LUN!$D$3:$J$487,4,FALSE)</f>
        <v>1</v>
      </c>
      <c r="AD254" s="110">
        <f>VLOOKUP($O254,Veritas_LUN!$D$3:$J$487,5,FALSE)</f>
        <v>2</v>
      </c>
      <c r="AE254" s="110" t="str">
        <f>VLOOKUP($O254,Veritas_LUN!$D$3:$J$487,7,FALSE)</f>
        <v>VVR-vg_chcfs04</v>
      </c>
      <c r="AF254" s="110" t="str">
        <f>VLOOKUP($O254,Veritas_LUN!$D$3:$K$487,8,FALSE)</f>
        <v>10:56</v>
      </c>
      <c r="AG254" s="194" t="s">
        <v>7590</v>
      </c>
      <c r="AH254" s="279" t="str">
        <f>VLOOKUP(AG254,'스토리지_LUN(AS-IS)'!$B$4:$G$541,4,FALSE)</f>
        <v>VVR-vg_chcfs04</v>
      </c>
      <c r="AI254" s="110">
        <f>VLOOKUP(AG254,'스토리지_LUN(AS-IS)'!$B$4:$G$541,6,FALSE)</f>
        <v>2</v>
      </c>
      <c r="AJ254" s="110" t="str">
        <f>VLOOKUP($AG254,'스토리지_LUN(TO-BE)'!$B$2:$G$347,4,FALSE)</f>
        <v>05:56</v>
      </c>
      <c r="AK254" s="103"/>
      <c r="AL254" s="103"/>
      <c r="AM254" s="1" t="str">
        <f t="shared" si="6"/>
        <v>NB-DR-RDMP-0FAF-PKCSCAPR</v>
      </c>
      <c r="AN254" s="475" t="e">
        <f>VLOOKUP(SUBSTITUTE(Q254,":",""),'naa정보-입력'!B252:C597,2,FALSE)</f>
        <v>#N/A</v>
      </c>
      <c r="AO254" s="1" t="e">
        <f t="shared" si="7"/>
        <v>#N/A</v>
      </c>
      <c r="AP254" s="1" t="s">
        <v>10554</v>
      </c>
    </row>
    <row r="255" spans="1:42" s="1" customFormat="1">
      <c r="A255" s="128" t="s">
        <v>1186</v>
      </c>
      <c r="B255" s="128" t="s">
        <v>1844</v>
      </c>
      <c r="C255" s="128" t="s">
        <v>381</v>
      </c>
      <c r="D255" s="128" t="s">
        <v>1847</v>
      </c>
      <c r="E255" s="128" t="s">
        <v>1752</v>
      </c>
      <c r="F255" s="128" t="s">
        <v>1252</v>
      </c>
      <c r="G255" s="128" t="s">
        <v>1253</v>
      </c>
      <c r="H255" s="128" t="s">
        <v>3492</v>
      </c>
      <c r="I255" s="128" t="s">
        <v>1961</v>
      </c>
      <c r="J255" s="128" t="s">
        <v>4263</v>
      </c>
      <c r="K255" s="128" t="s">
        <v>7105</v>
      </c>
      <c r="L255" s="128" t="s">
        <v>4513</v>
      </c>
      <c r="M255" s="128" t="s">
        <v>6856</v>
      </c>
      <c r="N255" s="129" t="s">
        <v>7953</v>
      </c>
      <c r="O255" s="471" t="s">
        <v>8374</v>
      </c>
      <c r="P255" s="443">
        <v>0.20050048828125</v>
      </c>
      <c r="Q255" s="470" t="str">
        <f>VLOOKUP($O255,'스토리지_LUN(TO-BE)'!$B$2:$G$347,4,FALSE)</f>
        <v>0f:2d</v>
      </c>
      <c r="R255" s="103"/>
      <c r="S255" s="110"/>
      <c r="T255" s="103"/>
      <c r="U255" s="103"/>
      <c r="V255" s="110" t="str">
        <f>VLOOKUP($N255,OS_Disk!$A$2:$F$573,2,FALSE)</f>
        <v>pkcscapr1</v>
      </c>
      <c r="W255" s="110" t="str">
        <f>VLOOKUP($N255,OS_Disk!$A$2:$F$573,3,FALSE)</f>
        <v>hitachi_vsp0_0f2d</v>
      </c>
      <c r="X255" s="133"/>
      <c r="Y255" s="110" t="str">
        <f>VLOOKUP($N255,OS_Disk!$A$2:$F$573,4,FALSE)</f>
        <v>sde</v>
      </c>
      <c r="Z255" s="196">
        <f>VLOOKUP($N255,OS_Disk!$A$2:$F$573,6,FALSE)</f>
        <v>0.20050048828125</v>
      </c>
      <c r="AA255" s="110" t="str">
        <f>VLOOKUP($O255,Veritas_LUN!$D$3:$J$487,2,FALSE)</f>
        <v>pkcscapr1/pkcscapr2</v>
      </c>
      <c r="AB255" s="110" t="str">
        <f>VLOOKUP($O255,Veritas_LUN!$D$3:$J$487,3,FALSE)</f>
        <v>Lock Device</v>
      </c>
      <c r="AC255" s="110">
        <f>VLOOKUP($O255,Veritas_LUN!$D$3:$J$487,4,FALSE)</f>
        <v>1</v>
      </c>
      <c r="AD255" s="110">
        <f>VLOOKUP($O255,Veritas_LUN!$D$3:$J$487,5,FALSE)</f>
        <v>0.2</v>
      </c>
      <c r="AE255" s="110" t="str">
        <f>VLOOKUP($O255,Veritas_LUN!$D$3:$J$487,7,FALSE)</f>
        <v>Lock Device</v>
      </c>
      <c r="AF255" s="110" t="str">
        <f>VLOOKUP($O255,Veritas_LUN!$D$3:$K$487,8,FALSE)</f>
        <v>0f:2d</v>
      </c>
      <c r="AG255" s="194" t="s">
        <v>7591</v>
      </c>
      <c r="AH255" s="279" t="str">
        <f>VLOOKUP(AG255,'스토리지_LUN(AS-IS)'!$B$4:$G$541,4,FALSE)</f>
        <v>Lock Device</v>
      </c>
      <c r="AI255" s="110">
        <f>VLOOKUP(AG255,'스토리지_LUN(AS-IS)'!$B$4:$G$541,6,FALSE)</f>
        <v>0.2</v>
      </c>
      <c r="AJ255" s="110" t="str">
        <f>VLOOKUP($AG255,'스토리지_LUN(TO-BE)'!$B$2:$G$347,4,FALSE)</f>
        <v>0f:2d</v>
      </c>
      <c r="AK255" s="103"/>
      <c r="AL255" s="103"/>
      <c r="AM255" s="1" t="str">
        <f t="shared" si="6"/>
        <v>NB-DR-RDMP-0FAF-PKCSCAPR</v>
      </c>
      <c r="AN255" s="475" t="e">
        <f>VLOOKUP(SUBSTITUTE(Q255,":",""),'naa정보-입력'!B253:C598,2,FALSE)</f>
        <v>#N/A</v>
      </c>
      <c r="AO255" s="1" t="e">
        <f t="shared" si="7"/>
        <v>#N/A</v>
      </c>
      <c r="AP255" s="1" t="s">
        <v>10555</v>
      </c>
    </row>
    <row r="256" spans="1:42" s="1" customFormat="1">
      <c r="A256" s="128" t="s">
        <v>1186</v>
      </c>
      <c r="B256" s="128" t="s">
        <v>1844</v>
      </c>
      <c r="C256" s="128" t="s">
        <v>381</v>
      </c>
      <c r="D256" s="128" t="s">
        <v>1847</v>
      </c>
      <c r="E256" s="128" t="s">
        <v>1755</v>
      </c>
      <c r="F256" s="128" t="s">
        <v>1252</v>
      </c>
      <c r="G256" s="128" t="s">
        <v>1253</v>
      </c>
      <c r="H256" s="128" t="s">
        <v>3493</v>
      </c>
      <c r="I256" s="128" t="s">
        <v>1962</v>
      </c>
      <c r="J256" s="128" t="s">
        <v>4264</v>
      </c>
      <c r="K256" s="128" t="s">
        <v>7106</v>
      </c>
      <c r="L256" s="128" t="s">
        <v>4515</v>
      </c>
      <c r="M256" s="128" t="s">
        <v>6856</v>
      </c>
      <c r="N256" s="129" t="s">
        <v>7954</v>
      </c>
      <c r="O256" s="471" t="s">
        <v>7592</v>
      </c>
      <c r="P256" s="443">
        <v>0.20050048828125</v>
      </c>
      <c r="Q256" s="470" t="str">
        <f>VLOOKUP($O256,'스토리지_LUN(TO-BE)'!$B$2:$G$347,4,FALSE)</f>
        <v>0f:2e</v>
      </c>
      <c r="R256" s="103"/>
      <c r="S256" s="110"/>
      <c r="T256" s="103"/>
      <c r="U256" s="103"/>
      <c r="V256" s="110" t="str">
        <f>VLOOKUP($N256,OS_Disk!$A$2:$F$573,2,FALSE)</f>
        <v>pkcscapr1</v>
      </c>
      <c r="W256" s="110" t="str">
        <f>VLOOKUP($N256,OS_Disk!$A$2:$F$573,3,FALSE)</f>
        <v>hitachi_vsp0_0f2e</v>
      </c>
      <c r="X256" s="133"/>
      <c r="Y256" s="110" t="str">
        <f>VLOOKUP($N256,OS_Disk!$A$2:$F$573,4,FALSE)</f>
        <v>sdf</v>
      </c>
      <c r="Z256" s="196">
        <f>VLOOKUP($N256,OS_Disk!$A$2:$F$573,6,FALSE)</f>
        <v>0.20050048828125</v>
      </c>
      <c r="AA256" s="110" t="str">
        <f>VLOOKUP($O256,Veritas_LUN!$D$3:$J$487,2,FALSE)</f>
        <v>pkcscapr1/pkcscapr2</v>
      </c>
      <c r="AB256" s="110" t="str">
        <f>VLOOKUP($O256,Veritas_LUN!$D$3:$J$487,3,FALSE)</f>
        <v>Lock Device</v>
      </c>
      <c r="AC256" s="110">
        <f>VLOOKUP($O256,Veritas_LUN!$D$3:$J$487,4,FALSE)</f>
        <v>1</v>
      </c>
      <c r="AD256" s="110">
        <f>VLOOKUP($O256,Veritas_LUN!$D$3:$J$487,5,FALSE)</f>
        <v>0.2</v>
      </c>
      <c r="AE256" s="110" t="str">
        <f>VLOOKUP($O256,Veritas_LUN!$D$3:$J$487,7,FALSE)</f>
        <v>Lock Device</v>
      </c>
      <c r="AF256" s="110" t="str">
        <f>VLOOKUP($O256,Veritas_LUN!$D$3:$K$487,8,FALSE)</f>
        <v>0f:2e</v>
      </c>
      <c r="AG256" s="194" t="s">
        <v>7592</v>
      </c>
      <c r="AH256" s="279" t="str">
        <f>VLOOKUP(AG256,'스토리지_LUN(AS-IS)'!$B$4:$G$541,4,FALSE)</f>
        <v>Lock Device</v>
      </c>
      <c r="AI256" s="110">
        <f>VLOOKUP(AG256,'스토리지_LUN(AS-IS)'!$B$4:$G$541,6,FALSE)</f>
        <v>0.2</v>
      </c>
      <c r="AJ256" s="110" t="str">
        <f>VLOOKUP($AG256,'스토리지_LUN(TO-BE)'!$B$2:$G$347,4,FALSE)</f>
        <v>0f:2e</v>
      </c>
      <c r="AK256" s="103"/>
      <c r="AL256" s="103"/>
      <c r="AM256" s="1" t="str">
        <f t="shared" si="6"/>
        <v>NB-DR-RDMP-0FAF-PKCSCAPR</v>
      </c>
      <c r="AN256" s="475" t="e">
        <f>VLOOKUP(SUBSTITUTE(Q256,":",""),'naa정보-입력'!B254:C599,2,FALSE)</f>
        <v>#N/A</v>
      </c>
      <c r="AO256" s="1" t="e">
        <f t="shared" si="7"/>
        <v>#N/A</v>
      </c>
      <c r="AP256" s="1" t="s">
        <v>10556</v>
      </c>
    </row>
    <row r="257" spans="1:42" s="1" customFormat="1">
      <c r="A257" s="128" t="s">
        <v>1186</v>
      </c>
      <c r="B257" s="128" t="s">
        <v>1844</v>
      </c>
      <c r="C257" s="128" t="s">
        <v>381</v>
      </c>
      <c r="D257" s="128" t="s">
        <v>1847</v>
      </c>
      <c r="E257" s="128" t="s">
        <v>1758</v>
      </c>
      <c r="F257" s="128" t="s">
        <v>1252</v>
      </c>
      <c r="G257" s="128" t="s">
        <v>1253</v>
      </c>
      <c r="H257" s="128" t="s">
        <v>3494</v>
      </c>
      <c r="I257" s="128" t="s">
        <v>1963</v>
      </c>
      <c r="J257" s="128" t="s">
        <v>4274</v>
      </c>
      <c r="K257" s="128" t="s">
        <v>7107</v>
      </c>
      <c r="L257" s="128" t="s">
        <v>4511</v>
      </c>
      <c r="M257" s="128" t="s">
        <v>6856</v>
      </c>
      <c r="N257" s="129" t="s">
        <v>7955</v>
      </c>
      <c r="O257" s="471" t="s">
        <v>7593</v>
      </c>
      <c r="P257" s="443">
        <v>40</v>
      </c>
      <c r="Q257" s="470" t="str">
        <f>VLOOKUP($O257,'스토리지_LUN(TO-BE)'!$B$2:$G$347,4,FALSE)</f>
        <v>0f:2f</v>
      </c>
      <c r="R257" s="103"/>
      <c r="S257" s="110"/>
      <c r="T257" s="103"/>
      <c r="U257" s="103"/>
      <c r="V257" s="110" t="str">
        <f>VLOOKUP($N257,OS_Disk!$A$2:$F$573,2,FALSE)</f>
        <v>pkcscapr1</v>
      </c>
      <c r="W257" s="110" t="str">
        <f>VLOOKUP($N257,OS_Disk!$A$2:$F$573,3,FALSE)</f>
        <v>hitachi_vsp0_0f2f</v>
      </c>
      <c r="X257" s="133"/>
      <c r="Y257" s="110" t="str">
        <f>VLOOKUP($N257,OS_Disk!$A$2:$F$573,4,FALSE)</f>
        <v>sdg</v>
      </c>
      <c r="Z257" s="196">
        <f>VLOOKUP($N257,OS_Disk!$A$2:$F$573,6,FALSE)</f>
        <v>0.20050048828125</v>
      </c>
      <c r="AA257" s="110" t="str">
        <f>VLOOKUP($O257,Veritas_LUN!$D$3:$J$487,2,FALSE)</f>
        <v>pkcscapr1/pkcscapr2</v>
      </c>
      <c r="AB257" s="110" t="str">
        <f>VLOOKUP($O257,Veritas_LUN!$D$3:$J$487,3,FALSE)</f>
        <v>Lock Device</v>
      </c>
      <c r="AC257" s="110">
        <f>VLOOKUP($O257,Veritas_LUN!$D$3:$J$487,4,FALSE)</f>
        <v>1</v>
      </c>
      <c r="AD257" s="110">
        <f>VLOOKUP($O257,Veritas_LUN!$D$3:$J$487,5,FALSE)</f>
        <v>0.2</v>
      </c>
      <c r="AE257" s="110" t="str">
        <f>VLOOKUP($O257,Veritas_LUN!$D$3:$J$487,7,FALSE)</f>
        <v>Lock Device</v>
      </c>
      <c r="AF257" s="110" t="str">
        <f>VLOOKUP($O257,Veritas_LUN!$D$3:$K$487,8,FALSE)</f>
        <v>0f:2f</v>
      </c>
      <c r="AG257" s="194" t="s">
        <v>7593</v>
      </c>
      <c r="AH257" s="279" t="str">
        <f>VLOOKUP(AG257,'스토리지_LUN(AS-IS)'!$B$4:$G$541,4,FALSE)</f>
        <v>Lock Device</v>
      </c>
      <c r="AI257" s="110">
        <f>VLOOKUP(AG257,'스토리지_LUN(AS-IS)'!$B$4:$G$541,6,FALSE)</f>
        <v>0.2</v>
      </c>
      <c r="AJ257" s="110" t="str">
        <f>VLOOKUP($AG257,'스토리지_LUN(TO-BE)'!$B$2:$G$347,4,FALSE)</f>
        <v>0f:2f</v>
      </c>
      <c r="AK257" s="103"/>
      <c r="AL257" s="103"/>
      <c r="AM257" s="1" t="str">
        <f t="shared" si="6"/>
        <v>NB-DR-RDMP-0FAF-PKCSCAPR</v>
      </c>
      <c r="AN257" s="475" t="e">
        <f>VLOOKUP(SUBSTITUTE(Q257,":",""),'naa정보-입력'!B255:C600,2,FALSE)</f>
        <v>#N/A</v>
      </c>
      <c r="AO257" s="1" t="e">
        <f t="shared" si="7"/>
        <v>#N/A</v>
      </c>
      <c r="AP257" s="1" t="s">
        <v>10557</v>
      </c>
    </row>
    <row r="258" spans="1:42" s="1" customFormat="1">
      <c r="A258" s="128" t="s">
        <v>1188</v>
      </c>
      <c r="B258" s="128" t="s">
        <v>1844</v>
      </c>
      <c r="C258" s="128" t="s">
        <v>385</v>
      </c>
      <c r="D258" s="128" t="s">
        <v>1847</v>
      </c>
      <c r="E258" s="128" t="s">
        <v>1688</v>
      </c>
      <c r="F258" s="128" t="s">
        <v>1290</v>
      </c>
      <c r="G258" s="128" t="s">
        <v>1291</v>
      </c>
      <c r="H258" s="128" t="s">
        <v>3495</v>
      </c>
      <c r="I258" s="128" t="s">
        <v>1964</v>
      </c>
      <c r="J258" s="128" t="s">
        <v>4326</v>
      </c>
      <c r="K258" s="128" t="s">
        <v>7108</v>
      </c>
      <c r="L258" s="128" t="s">
        <v>4535</v>
      </c>
      <c r="M258" s="128" t="s">
        <v>6856</v>
      </c>
      <c r="N258" s="129" t="s">
        <v>7956</v>
      </c>
      <c r="O258" s="471" t="s">
        <v>7594</v>
      </c>
      <c r="P258" s="443">
        <v>14.5001220703125</v>
      </c>
      <c r="Q258" s="470" t="str">
        <f>VLOOKUP($O258,'스토리지_LUN(TO-BE)'!$B$2:$G$347,4,FALSE)</f>
        <v>00:66</v>
      </c>
      <c r="R258" s="103"/>
      <c r="S258" s="110"/>
      <c r="T258" s="103"/>
      <c r="U258" s="103"/>
      <c r="V258" s="110" t="str">
        <f>VLOOKUP($N258,OS_Disk!$A$2:$F$573,2,FALSE)</f>
        <v>pkcbnapr1</v>
      </c>
      <c r="W258" s="110" t="str">
        <f>VLOOKUP($N258,OS_Disk!$A$2:$F$573,3,FALSE)</f>
        <v>hitachi_vsp0_0066</v>
      </c>
      <c r="X258" s="133"/>
      <c r="Y258" s="110" t="str">
        <f>VLOOKUP($N258,OS_Disk!$A$2:$F$573,4,FALSE)</f>
        <v>sdb</v>
      </c>
      <c r="Z258" s="196">
        <f>VLOOKUP($N258,OS_Disk!$A$2:$F$573,6,FALSE)</f>
        <v>145.00030517578125</v>
      </c>
      <c r="AA258" s="110" t="str">
        <f>VLOOKUP($O258,Veritas_LUN!$D$3:$J$487,2,FALSE)</f>
        <v>pkcbnapr1</v>
      </c>
      <c r="AB258" s="110" t="str">
        <f>VLOOKUP($O258,Veritas_LUN!$D$3:$J$487,3,FALSE)</f>
        <v>vg_bn1fs01</v>
      </c>
      <c r="AC258" s="110">
        <f>VLOOKUP($O258,Veritas_LUN!$D$3:$J$487,4,FALSE)</f>
        <v>1</v>
      </c>
      <c r="AD258" s="110">
        <f>VLOOKUP($O258,Veritas_LUN!$D$3:$J$487,5,FALSE)</f>
        <v>145</v>
      </c>
      <c r="AE258" s="110" t="str">
        <f>VLOOKUP($O258,Veritas_LUN!$D$3:$J$487,7,FALSE)</f>
        <v>vg_bn1fs01</v>
      </c>
      <c r="AF258" s="110" t="str">
        <f>VLOOKUP($O258,Veritas_LUN!$D$3:$K$487,8,FALSE)</f>
        <v>00:66</v>
      </c>
      <c r="AG258" s="194" t="s">
        <v>7594</v>
      </c>
      <c r="AH258" s="279" t="str">
        <f>VLOOKUP(AG258,'스토리지_LUN(AS-IS)'!$B$4:$G$541,4,FALSE)</f>
        <v>vg_bn1fs01</v>
      </c>
      <c r="AI258" s="110">
        <f>VLOOKUP(AG258,'스토리지_LUN(AS-IS)'!$B$4:$G$541,6,FALSE)</f>
        <v>145</v>
      </c>
      <c r="AJ258" s="110" t="str">
        <f>VLOOKUP($AG258,'스토리지_LUN(TO-BE)'!$B$2:$G$347,4,FALSE)</f>
        <v>00:66</v>
      </c>
      <c r="AK258" s="103"/>
      <c r="AL258" s="103"/>
      <c r="AM258" s="1" t="str">
        <f t="shared" si="6"/>
        <v>NB-DR-RDMP-0FB3-PKCBNAPR</v>
      </c>
      <c r="AN258" s="475" t="e">
        <f>VLOOKUP(SUBSTITUTE(Q258,":",""),'naa정보-입력'!B256:C601,2,FALSE)</f>
        <v>#N/A</v>
      </c>
      <c r="AO258" s="1" t="e">
        <f t="shared" si="7"/>
        <v>#N/A</v>
      </c>
      <c r="AP258" s="1" t="s">
        <v>10558</v>
      </c>
    </row>
    <row r="259" spans="1:42" s="1" customFormat="1">
      <c r="A259" s="128" t="s">
        <v>1188</v>
      </c>
      <c r="B259" s="128" t="s">
        <v>1844</v>
      </c>
      <c r="C259" s="128" t="s">
        <v>385</v>
      </c>
      <c r="D259" s="128" t="s">
        <v>1847</v>
      </c>
      <c r="E259" s="128" t="s">
        <v>1704</v>
      </c>
      <c r="F259" s="128" t="s">
        <v>1290</v>
      </c>
      <c r="G259" s="128" t="s">
        <v>1291</v>
      </c>
      <c r="H259" s="128" t="s">
        <v>3496</v>
      </c>
      <c r="I259" s="128" t="s">
        <v>1965</v>
      </c>
      <c r="J259" s="128" t="s">
        <v>4346</v>
      </c>
      <c r="K259" s="128" t="s">
        <v>7109</v>
      </c>
      <c r="L259" s="128" t="s">
        <v>4544</v>
      </c>
      <c r="M259" s="128" t="s">
        <v>6856</v>
      </c>
      <c r="N259" s="129" t="s">
        <v>7957</v>
      </c>
      <c r="O259" s="471" t="s">
        <v>7595</v>
      </c>
      <c r="P259" s="443">
        <v>50</v>
      </c>
      <c r="Q259" s="470" t="str">
        <f>VLOOKUP($O259,'스토리지_LUN(TO-BE)'!$B$2:$G$347,4,FALSE)</f>
        <v>05:66</v>
      </c>
      <c r="R259" s="103"/>
      <c r="S259" s="110"/>
      <c r="T259" s="103"/>
      <c r="U259" s="103"/>
      <c r="V259" s="110" t="str">
        <f>VLOOKUP($N259,OS_Disk!$A$2:$F$573,2,FALSE)</f>
        <v>pkcbnapr1</v>
      </c>
      <c r="W259" s="110" t="str">
        <f>VLOOKUP($N259,OS_Disk!$A$2:$F$573,3,FALSE)</f>
        <v>hitachi_vsp0_1066</v>
      </c>
      <c r="X259" s="133"/>
      <c r="Y259" s="110" t="str">
        <f>VLOOKUP($N259,OS_Disk!$A$2:$F$573,4,FALSE)</f>
        <v>sdc</v>
      </c>
      <c r="Z259" s="196">
        <f>VLOOKUP($N259,OS_Disk!$A$2:$F$573,6,FALSE)</f>
        <v>14.5001220703125</v>
      </c>
      <c r="AA259" s="110" t="str">
        <f>VLOOKUP($O259,Veritas_LUN!$D$3:$J$487,2,FALSE)</f>
        <v>pkcbnapr1</v>
      </c>
      <c r="AB259" s="110" t="str">
        <f>VLOOKUP($O259,Veritas_LUN!$D$3:$J$487,3,FALSE)</f>
        <v>vvr_vg_bn1fs01</v>
      </c>
      <c r="AC259" s="110">
        <f>VLOOKUP($O259,Veritas_LUN!$D$3:$J$487,4,FALSE)</f>
        <v>1</v>
      </c>
      <c r="AD259" s="110">
        <f>VLOOKUP($O259,Veritas_LUN!$D$3:$J$487,5,FALSE)</f>
        <v>14.5</v>
      </c>
      <c r="AE259" s="110" t="str">
        <f>VLOOKUP($O259,Veritas_LUN!$D$3:$J$487,7,FALSE)</f>
        <v>VVR-vg_bn1fs01</v>
      </c>
      <c r="AF259" s="110" t="str">
        <f>VLOOKUP($O259,Veritas_LUN!$D$3:$K$487,8,FALSE)</f>
        <v>10:66</v>
      </c>
      <c r="AG259" s="194" t="s">
        <v>7595</v>
      </c>
      <c r="AH259" s="279" t="str">
        <f>VLOOKUP(AG259,'스토리지_LUN(AS-IS)'!$B$4:$G$541,4,FALSE)</f>
        <v>VVR-vg_bn1fs01</v>
      </c>
      <c r="AI259" s="110">
        <f>VLOOKUP(AG259,'스토리지_LUN(AS-IS)'!$B$4:$G$541,6,FALSE)</f>
        <v>14.5</v>
      </c>
      <c r="AJ259" s="110" t="str">
        <f>VLOOKUP($AG259,'스토리지_LUN(TO-BE)'!$B$2:$G$347,4,FALSE)</f>
        <v>05:66</v>
      </c>
      <c r="AK259" s="103"/>
      <c r="AL259" s="103"/>
      <c r="AM259" s="1" t="str">
        <f t="shared" si="6"/>
        <v>NB-DR-RDMP-0FB3-PKCBNAPR</v>
      </c>
      <c r="AN259" s="475" t="e">
        <f>VLOOKUP(SUBSTITUTE(Q259,":",""),'naa정보-입력'!B257:C602,2,FALSE)</f>
        <v>#N/A</v>
      </c>
      <c r="AO259" s="1" t="e">
        <f t="shared" si="7"/>
        <v>#N/A</v>
      </c>
      <c r="AP259" s="1" t="s">
        <v>10559</v>
      </c>
    </row>
    <row r="260" spans="1:42" s="1" customFormat="1">
      <c r="A260" s="128" t="s">
        <v>1188</v>
      </c>
      <c r="B260" s="128" t="s">
        <v>1844</v>
      </c>
      <c r="C260" s="128" t="s">
        <v>385</v>
      </c>
      <c r="D260" s="128" t="s">
        <v>1847</v>
      </c>
      <c r="E260" s="128" t="s">
        <v>1693</v>
      </c>
      <c r="F260" s="128" t="s">
        <v>1290</v>
      </c>
      <c r="G260" s="128" t="s">
        <v>1291</v>
      </c>
      <c r="H260" s="128" t="s">
        <v>3472</v>
      </c>
      <c r="I260" s="128" t="s">
        <v>1941</v>
      </c>
      <c r="J260" s="128" t="s">
        <v>4306</v>
      </c>
      <c r="K260" s="128" t="s">
        <v>7110</v>
      </c>
      <c r="L260" s="128" t="s">
        <v>4398</v>
      </c>
      <c r="M260" s="128" t="s">
        <v>6856</v>
      </c>
      <c r="N260" s="129" t="s">
        <v>7937</v>
      </c>
      <c r="O260" s="471" t="s">
        <v>7576</v>
      </c>
      <c r="P260" s="443">
        <v>70.000305175781307</v>
      </c>
      <c r="Q260" s="470" t="str">
        <f>VLOOKUP($O260,'스토리지_LUN(TO-BE)'!$B$2:$G$347,4,FALSE)</f>
        <v>00:68</v>
      </c>
      <c r="R260" s="103"/>
      <c r="S260" s="110"/>
      <c r="T260" s="103"/>
      <c r="U260" s="103"/>
      <c r="V260" s="110" t="str">
        <f>VLOOKUP($N260,OS_Disk!$A$2:$F$573,2,FALSE)</f>
        <v>pkcbnapr1</v>
      </c>
      <c r="W260" s="110" t="str">
        <f>VLOOKUP($N260,OS_Disk!$A$2:$F$573,3,FALSE)</f>
        <v>hitachi_vsp0_0068</v>
      </c>
      <c r="X260" s="133"/>
      <c r="Y260" s="110" t="str">
        <f>VLOOKUP($N260,OS_Disk!$A$2:$F$573,4,FALSE)</f>
        <v>sdh</v>
      </c>
      <c r="Z260" s="196">
        <f>VLOOKUP($N260,OS_Disk!$A$2:$F$573,6,FALSE)</f>
        <v>100.00030517578125</v>
      </c>
      <c r="AA260" s="110" t="str">
        <f>VLOOKUP($O260,Veritas_LUN!$D$3:$J$487,2,FALSE)</f>
        <v>pkcbnapr1/pkcbnapr2</v>
      </c>
      <c r="AB260" s="110" t="str">
        <f>VLOOKUP($O260,Veritas_LUN!$D$3:$J$487,3,FALSE)</f>
        <v>vg_bncfs01</v>
      </c>
      <c r="AC260" s="110">
        <f>VLOOKUP($O260,Veritas_LUN!$D$3:$J$487,4,FALSE)</f>
        <v>1</v>
      </c>
      <c r="AD260" s="110">
        <f>VLOOKUP($O260,Veritas_LUN!$D$3:$J$487,5,FALSE)</f>
        <v>100</v>
      </c>
      <c r="AE260" s="110" t="str">
        <f>VLOOKUP($O260,Veritas_LUN!$D$3:$J$487,7,FALSE)</f>
        <v>vg_bncfs01</v>
      </c>
      <c r="AF260" s="110" t="str">
        <f>VLOOKUP($O260,Veritas_LUN!$D$3:$K$487,8,FALSE)</f>
        <v>00:68</v>
      </c>
      <c r="AG260" s="194" t="s">
        <v>7576</v>
      </c>
      <c r="AH260" s="279" t="str">
        <f>VLOOKUP(AG260,'스토리지_LUN(AS-IS)'!$B$4:$G$541,4,FALSE)</f>
        <v>vg_bncfs01</v>
      </c>
      <c r="AI260" s="110">
        <f>VLOOKUP(AG260,'스토리지_LUN(AS-IS)'!$B$4:$G$541,6,FALSE)</f>
        <v>100</v>
      </c>
      <c r="AJ260" s="110" t="str">
        <f>VLOOKUP($AG260,'스토리지_LUN(TO-BE)'!$B$2:$G$347,4,FALSE)</f>
        <v>00:68</v>
      </c>
      <c r="AK260" s="103"/>
      <c r="AL260" s="103"/>
      <c r="AM260" s="1" t="str">
        <f t="shared" si="6"/>
        <v>NB-DR-RDMP-0FB3-PKCBNAPR</v>
      </c>
      <c r="AN260" s="475" t="e">
        <f>VLOOKUP(SUBSTITUTE(Q260,":",""),'naa정보-입력'!B258:C603,2,FALSE)</f>
        <v>#N/A</v>
      </c>
      <c r="AO260" s="1" t="e">
        <f t="shared" si="7"/>
        <v>#N/A</v>
      </c>
      <c r="AP260" s="1" t="s">
        <v>10540</v>
      </c>
    </row>
    <row r="261" spans="1:42" s="1" customFormat="1">
      <c r="A261" s="128" t="s">
        <v>1188</v>
      </c>
      <c r="B261" s="128" t="s">
        <v>1844</v>
      </c>
      <c r="C261" s="128" t="s">
        <v>385</v>
      </c>
      <c r="D261" s="128" t="s">
        <v>1847</v>
      </c>
      <c r="E261" s="128" t="s">
        <v>1697</v>
      </c>
      <c r="F261" s="128" t="s">
        <v>1290</v>
      </c>
      <c r="G261" s="128" t="s">
        <v>1291</v>
      </c>
      <c r="H261" s="128" t="s">
        <v>3473</v>
      </c>
      <c r="I261" s="128" t="s">
        <v>1942</v>
      </c>
      <c r="J261" s="128" t="s">
        <v>4310</v>
      </c>
      <c r="K261" s="128" t="s">
        <v>7111</v>
      </c>
      <c r="L261" s="128" t="s">
        <v>4412</v>
      </c>
      <c r="M261" s="128" t="s">
        <v>6856</v>
      </c>
      <c r="N261" s="129" t="s">
        <v>7938</v>
      </c>
      <c r="O261" s="471" t="s">
        <v>7577</v>
      </c>
      <c r="P261" s="443">
        <v>110.000610351563</v>
      </c>
      <c r="Q261" s="470" t="str">
        <f>VLOOKUP($O261,'스토리지_LUN(TO-BE)'!$B$2:$G$347,4,FALSE)</f>
        <v>00:69</v>
      </c>
      <c r="R261" s="103"/>
      <c r="S261" s="110"/>
      <c r="T261" s="103"/>
      <c r="U261" s="103"/>
      <c r="V261" s="110" t="str">
        <f>VLOOKUP($N261,OS_Disk!$A$2:$F$573,2,FALSE)</f>
        <v>pkcbnapr1</v>
      </c>
      <c r="W261" s="110" t="str">
        <f>VLOOKUP($N261,OS_Disk!$A$2:$F$573,3,FALSE)</f>
        <v>hitachi_vsp0_0069</v>
      </c>
      <c r="X261" s="133"/>
      <c r="Y261" s="110" t="str">
        <f>VLOOKUP($N261,OS_Disk!$A$2:$F$573,4,FALSE)</f>
        <v>sdi</v>
      </c>
      <c r="Z261" s="196">
        <f>VLOOKUP($N261,OS_Disk!$A$2:$F$573,6,FALSE)</f>
        <v>70.00030517578125</v>
      </c>
      <c r="AA261" s="110" t="str">
        <f>VLOOKUP($O261,Veritas_LUN!$D$3:$J$487,2,FALSE)</f>
        <v>pkcbnapr1/pkcbnapr2</v>
      </c>
      <c r="AB261" s="110" t="str">
        <f>VLOOKUP($O261,Veritas_LUN!$D$3:$J$487,3,FALSE)</f>
        <v>vg_bncfs02</v>
      </c>
      <c r="AC261" s="110">
        <f>VLOOKUP($O261,Veritas_LUN!$D$3:$J$487,4,FALSE)</f>
        <v>1</v>
      </c>
      <c r="AD261" s="110">
        <f>VLOOKUP($O261,Veritas_LUN!$D$3:$J$487,5,FALSE)</f>
        <v>70</v>
      </c>
      <c r="AE261" s="110" t="str">
        <f>VLOOKUP($O261,Veritas_LUN!$D$3:$J$487,7,FALSE)</f>
        <v>vg_bncfs02</v>
      </c>
      <c r="AF261" s="110" t="str">
        <f>VLOOKUP($O261,Veritas_LUN!$D$3:$K$487,8,FALSE)</f>
        <v>00:69</v>
      </c>
      <c r="AG261" s="194" t="s">
        <v>7577</v>
      </c>
      <c r="AH261" s="279" t="str">
        <f>VLOOKUP(AG261,'스토리지_LUN(AS-IS)'!$B$4:$G$541,4,FALSE)</f>
        <v>vg_bncfs02</v>
      </c>
      <c r="AI261" s="110">
        <f>VLOOKUP(AG261,'스토리지_LUN(AS-IS)'!$B$4:$G$541,6,FALSE)</f>
        <v>70</v>
      </c>
      <c r="AJ261" s="110" t="str">
        <f>VLOOKUP($AG261,'스토리지_LUN(TO-BE)'!$B$2:$G$347,4,FALSE)</f>
        <v>00:69</v>
      </c>
      <c r="AK261" s="103"/>
      <c r="AL261" s="103"/>
      <c r="AM261" s="1" t="str">
        <f t="shared" si="6"/>
        <v>NB-DR-RDMP-0FB3-PKCBNAPR</v>
      </c>
      <c r="AN261" s="475" t="e">
        <f>VLOOKUP(SUBSTITUTE(Q261,":",""),'naa정보-입력'!B259:C604,2,FALSE)</f>
        <v>#N/A</v>
      </c>
      <c r="AO261" s="1" t="e">
        <f t="shared" si="7"/>
        <v>#N/A</v>
      </c>
      <c r="AP261" s="1" t="s">
        <v>10541</v>
      </c>
    </row>
    <row r="262" spans="1:42" s="1" customFormat="1">
      <c r="A262" s="128" t="s">
        <v>1188</v>
      </c>
      <c r="B262" s="128" t="s">
        <v>1844</v>
      </c>
      <c r="C262" s="128" t="s">
        <v>385</v>
      </c>
      <c r="D262" s="128" t="s">
        <v>1847</v>
      </c>
      <c r="E262" s="128" t="s">
        <v>1699</v>
      </c>
      <c r="F262" s="128" t="s">
        <v>1290</v>
      </c>
      <c r="G262" s="128" t="s">
        <v>1291</v>
      </c>
      <c r="H262" s="128" t="s">
        <v>3474</v>
      </c>
      <c r="I262" s="128" t="s">
        <v>1943</v>
      </c>
      <c r="J262" s="128" t="s">
        <v>4301</v>
      </c>
      <c r="K262" s="128" t="s">
        <v>7112</v>
      </c>
      <c r="L262" s="128" t="s">
        <v>4413</v>
      </c>
      <c r="M262" s="128" t="s">
        <v>6856</v>
      </c>
      <c r="N262" s="129" t="s">
        <v>7939</v>
      </c>
      <c r="O262" s="471" t="s">
        <v>7578</v>
      </c>
      <c r="P262" s="443">
        <v>10.0003051757813</v>
      </c>
      <c r="Q262" s="470" t="str">
        <f>VLOOKUP($O262,'스토리지_LUN(TO-BE)'!$B$2:$G$347,4,FALSE)</f>
        <v>00:6a</v>
      </c>
      <c r="R262" s="103"/>
      <c r="S262" s="110"/>
      <c r="T262" s="103"/>
      <c r="U262" s="103"/>
      <c r="V262" s="110" t="str">
        <f>VLOOKUP($N262,OS_Disk!$A$2:$F$573,2,FALSE)</f>
        <v>pkcbnapr1</v>
      </c>
      <c r="W262" s="110" t="str">
        <f>VLOOKUP($N262,OS_Disk!$A$2:$F$573,3,FALSE)</f>
        <v>hitachi_vsp0_006a</v>
      </c>
      <c r="X262" s="133"/>
      <c r="Y262" s="110" t="str">
        <f>VLOOKUP($N262,OS_Disk!$A$2:$F$573,4,FALSE)</f>
        <v>sdj</v>
      </c>
      <c r="Z262" s="196">
        <f>VLOOKUP($N262,OS_Disk!$A$2:$F$573,6,FALSE)</f>
        <v>110.0006103515625</v>
      </c>
      <c r="AA262" s="110" t="str">
        <f>VLOOKUP($O262,Veritas_LUN!$D$3:$J$487,2,FALSE)</f>
        <v>pkcbnapr1/pkcbnapr2</v>
      </c>
      <c r="AB262" s="110" t="str">
        <f>VLOOKUP($O262,Veritas_LUN!$D$3:$J$487,3,FALSE)</f>
        <v>vg_bncfs03</v>
      </c>
      <c r="AC262" s="110">
        <f>VLOOKUP($O262,Veritas_LUN!$D$3:$J$487,4,FALSE)</f>
        <v>1</v>
      </c>
      <c r="AD262" s="110">
        <f>VLOOKUP($O262,Veritas_LUN!$D$3:$J$487,5,FALSE)</f>
        <v>110</v>
      </c>
      <c r="AE262" s="110" t="str">
        <f>VLOOKUP($O262,Veritas_LUN!$D$3:$J$487,7,FALSE)</f>
        <v>vg_bncfs03</v>
      </c>
      <c r="AF262" s="110" t="str">
        <f>VLOOKUP($O262,Veritas_LUN!$D$3:$K$487,8,FALSE)</f>
        <v>00:6a</v>
      </c>
      <c r="AG262" s="194" t="s">
        <v>7578</v>
      </c>
      <c r="AH262" s="279" t="str">
        <f>VLOOKUP(AG262,'스토리지_LUN(AS-IS)'!$B$4:$G$541,4,FALSE)</f>
        <v>vg_bncfs03</v>
      </c>
      <c r="AI262" s="110">
        <f>VLOOKUP(AG262,'스토리지_LUN(AS-IS)'!$B$4:$G$541,6,FALSE)</f>
        <v>110</v>
      </c>
      <c r="AJ262" s="110" t="str">
        <f>VLOOKUP($AG262,'스토리지_LUN(TO-BE)'!$B$2:$G$347,4,FALSE)</f>
        <v>00:6a</v>
      </c>
      <c r="AK262" s="103"/>
      <c r="AL262" s="103"/>
      <c r="AM262" s="1" t="str">
        <f t="shared" ref="AM262:AM325" si="8">VLOOKUP(F262,$F$580:$AM$608,34,FALSE)</f>
        <v>NB-DR-RDMP-0FB3-PKCBNAPR</v>
      </c>
      <c r="AN262" s="475" t="e">
        <f>VLOOKUP(SUBSTITUTE(Q262,":",""),'naa정보-입력'!B260:C605,2,FALSE)</f>
        <v>#N/A</v>
      </c>
      <c r="AO262" s="1" t="e">
        <f t="shared" si="7"/>
        <v>#N/A</v>
      </c>
      <c r="AP262" s="1" t="s">
        <v>10542</v>
      </c>
    </row>
    <row r="263" spans="1:42" s="1" customFormat="1">
      <c r="A263" s="128" t="s">
        <v>1188</v>
      </c>
      <c r="B263" s="128" t="s">
        <v>1844</v>
      </c>
      <c r="C263" s="128" t="s">
        <v>385</v>
      </c>
      <c r="D263" s="128" t="s">
        <v>1847</v>
      </c>
      <c r="E263" s="128" t="s">
        <v>1737</v>
      </c>
      <c r="F263" s="128" t="s">
        <v>1290</v>
      </c>
      <c r="G263" s="128" t="s">
        <v>1291</v>
      </c>
      <c r="H263" s="128" t="s">
        <v>3475</v>
      </c>
      <c r="I263" s="128" t="s">
        <v>1944</v>
      </c>
      <c r="J263" s="128" t="s">
        <v>4324</v>
      </c>
      <c r="K263" s="128" t="s">
        <v>7113</v>
      </c>
      <c r="L263" s="128" t="s">
        <v>4442</v>
      </c>
      <c r="M263" s="128" t="s">
        <v>6856</v>
      </c>
      <c r="N263" s="129" t="s">
        <v>7940</v>
      </c>
      <c r="O263" s="471" t="s">
        <v>7579</v>
      </c>
      <c r="P263" s="443">
        <v>7.0001220703125</v>
      </c>
      <c r="Q263" s="470" t="str">
        <f>VLOOKUP($O263,'스토리지_LUN(TO-BE)'!$B$2:$G$347,4,FALSE)</f>
        <v>05:68</v>
      </c>
      <c r="R263" s="103"/>
      <c r="S263" s="110"/>
      <c r="T263" s="103"/>
      <c r="U263" s="103"/>
      <c r="V263" s="110" t="str">
        <f>VLOOKUP($N263,OS_Disk!$A$2:$F$573,2,FALSE)</f>
        <v>pkcbnapr1</v>
      </c>
      <c r="W263" s="110" t="str">
        <f>VLOOKUP($N263,OS_Disk!$A$2:$F$573,3,FALSE)</f>
        <v>hitachi_vsp0_1068</v>
      </c>
      <c r="X263" s="133"/>
      <c r="Y263" s="110" t="str">
        <f>VLOOKUP($N263,OS_Disk!$A$2:$F$573,4,FALSE)</f>
        <v>sdk</v>
      </c>
      <c r="Z263" s="196">
        <f>VLOOKUP($N263,OS_Disk!$A$2:$F$573,6,FALSE)</f>
        <v>10.00030517578125</v>
      </c>
      <c r="AA263" s="110" t="str">
        <f>VLOOKUP($O263,Veritas_LUN!$D$3:$J$487,2,FALSE)</f>
        <v>pkcbnapr1/pkcbnapr2</v>
      </c>
      <c r="AB263" s="110" t="str">
        <f>VLOOKUP($O263,Veritas_LUN!$D$3:$J$487,3,FALSE)</f>
        <v>vvr_vg_bncfs01</v>
      </c>
      <c r="AC263" s="110">
        <f>VLOOKUP($O263,Veritas_LUN!$D$3:$J$487,4,FALSE)</f>
        <v>1</v>
      </c>
      <c r="AD263" s="110">
        <f>VLOOKUP($O263,Veritas_LUN!$D$3:$J$487,5,FALSE)</f>
        <v>10</v>
      </c>
      <c r="AE263" s="110" t="str">
        <f>VLOOKUP($O263,Veritas_LUN!$D$3:$J$487,7,FALSE)</f>
        <v>VVR-vg_bncfs01</v>
      </c>
      <c r="AF263" s="110" t="str">
        <f>VLOOKUP($O263,Veritas_LUN!$D$3:$K$487,8,FALSE)</f>
        <v>10:68</v>
      </c>
      <c r="AG263" s="194" t="s">
        <v>7579</v>
      </c>
      <c r="AH263" s="279" t="str">
        <f>VLOOKUP(AG263,'스토리지_LUN(AS-IS)'!$B$4:$G$541,4,FALSE)</f>
        <v>VVR-vg_bncfs01</v>
      </c>
      <c r="AI263" s="110">
        <f>VLOOKUP(AG263,'스토리지_LUN(AS-IS)'!$B$4:$G$541,6,FALSE)</f>
        <v>10</v>
      </c>
      <c r="AJ263" s="110" t="str">
        <f>VLOOKUP($AG263,'스토리지_LUN(TO-BE)'!$B$2:$G$347,4,FALSE)</f>
        <v>05:68</v>
      </c>
      <c r="AK263" s="103"/>
      <c r="AL263" s="103"/>
      <c r="AM263" s="1" t="str">
        <f t="shared" si="8"/>
        <v>NB-DR-RDMP-0FB3-PKCBNAPR</v>
      </c>
      <c r="AN263" s="475" t="e">
        <f>VLOOKUP(SUBSTITUTE(Q263,":",""),'naa정보-입력'!B261:C606,2,FALSE)</f>
        <v>#N/A</v>
      </c>
      <c r="AO263" s="1" t="e">
        <f t="shared" ref="AO263:AO326" si="9">_xlfn.CONCAT($AN$3,AN263," ","/vmfs/volumes/",AM263,"/",H263)</f>
        <v>#N/A</v>
      </c>
      <c r="AP263" s="1" t="s">
        <v>10543</v>
      </c>
    </row>
    <row r="264" spans="1:42" s="1" customFormat="1">
      <c r="A264" s="128" t="s">
        <v>1188</v>
      </c>
      <c r="B264" s="128" t="s">
        <v>1844</v>
      </c>
      <c r="C264" s="128" t="s">
        <v>385</v>
      </c>
      <c r="D264" s="128" t="s">
        <v>1847</v>
      </c>
      <c r="E264" s="128" t="s">
        <v>1740</v>
      </c>
      <c r="F264" s="128" t="s">
        <v>1290</v>
      </c>
      <c r="G264" s="128" t="s">
        <v>1291</v>
      </c>
      <c r="H264" s="128" t="s">
        <v>3476</v>
      </c>
      <c r="I264" s="128" t="s">
        <v>1945</v>
      </c>
      <c r="J264" s="128" t="s">
        <v>4325</v>
      </c>
      <c r="K264" s="128" t="s">
        <v>7114</v>
      </c>
      <c r="L264" s="128" t="s">
        <v>4533</v>
      </c>
      <c r="M264" s="128" t="s">
        <v>6856</v>
      </c>
      <c r="N264" s="129" t="s">
        <v>7941</v>
      </c>
      <c r="O264" s="471" t="s">
        <v>7580</v>
      </c>
      <c r="P264" s="443">
        <v>11.0000610351563</v>
      </c>
      <c r="Q264" s="470" t="str">
        <f>VLOOKUP($O264,'스토리지_LUN(TO-BE)'!$B$2:$G$347,4,FALSE)</f>
        <v>05:69</v>
      </c>
      <c r="R264" s="103"/>
      <c r="S264" s="110"/>
      <c r="T264" s="103"/>
      <c r="U264" s="103"/>
      <c r="V264" s="110" t="str">
        <f>VLOOKUP($N264,OS_Disk!$A$2:$F$573,2,FALSE)</f>
        <v>pkcbnapr1</v>
      </c>
      <c r="W264" s="110" t="str">
        <f>VLOOKUP($N264,OS_Disk!$A$2:$F$573,3,FALSE)</f>
        <v>hitachi_vsp0_1069</v>
      </c>
      <c r="X264" s="133"/>
      <c r="Y264" s="110" t="str">
        <f>VLOOKUP($N264,OS_Disk!$A$2:$F$573,4,FALSE)</f>
        <v>sdl</v>
      </c>
      <c r="Z264" s="196">
        <f>VLOOKUP($N264,OS_Disk!$A$2:$F$573,6,FALSE)</f>
        <v>7.0001220703125</v>
      </c>
      <c r="AA264" s="110" t="str">
        <f>VLOOKUP($O264,Veritas_LUN!$D$3:$J$487,2,FALSE)</f>
        <v>pkcbnapr1/pkcbnapr2</v>
      </c>
      <c r="AB264" s="110" t="str">
        <f>VLOOKUP($O264,Veritas_LUN!$D$3:$J$487,3,FALSE)</f>
        <v>vvr_vg_bncfs02</v>
      </c>
      <c r="AC264" s="110">
        <f>VLOOKUP($O264,Veritas_LUN!$D$3:$J$487,4,FALSE)</f>
        <v>1</v>
      </c>
      <c r="AD264" s="110">
        <f>VLOOKUP($O264,Veritas_LUN!$D$3:$J$487,5,FALSE)</f>
        <v>7</v>
      </c>
      <c r="AE264" s="110" t="str">
        <f>VLOOKUP($O264,Veritas_LUN!$D$3:$J$487,7,FALSE)</f>
        <v>VVR-vg_bncfs02</v>
      </c>
      <c r="AF264" s="110" t="str">
        <f>VLOOKUP($O264,Veritas_LUN!$D$3:$K$487,8,FALSE)</f>
        <v>10:69</v>
      </c>
      <c r="AG264" s="194" t="s">
        <v>7580</v>
      </c>
      <c r="AH264" s="279" t="str">
        <f>VLOOKUP(AG264,'스토리지_LUN(AS-IS)'!$B$4:$G$541,4,FALSE)</f>
        <v>VVR-vg_bncfs02</v>
      </c>
      <c r="AI264" s="110">
        <f>VLOOKUP(AG264,'스토리지_LUN(AS-IS)'!$B$4:$G$541,6,FALSE)</f>
        <v>7</v>
      </c>
      <c r="AJ264" s="110" t="str">
        <f>VLOOKUP($AG264,'스토리지_LUN(TO-BE)'!$B$2:$G$347,4,FALSE)</f>
        <v>05:69</v>
      </c>
      <c r="AK264" s="103"/>
      <c r="AL264" s="103"/>
      <c r="AM264" s="1" t="str">
        <f t="shared" si="8"/>
        <v>NB-DR-RDMP-0FB3-PKCBNAPR</v>
      </c>
      <c r="AN264" s="475" t="e">
        <f>VLOOKUP(SUBSTITUTE(Q264,":",""),'naa정보-입력'!B262:C607,2,FALSE)</f>
        <v>#N/A</v>
      </c>
      <c r="AO264" s="1" t="e">
        <f t="shared" si="9"/>
        <v>#N/A</v>
      </c>
      <c r="AP264" s="1" t="s">
        <v>10544</v>
      </c>
    </row>
    <row r="265" spans="1:42" s="1" customFormat="1">
      <c r="A265" s="128" t="s">
        <v>1188</v>
      </c>
      <c r="B265" s="128" t="s">
        <v>1844</v>
      </c>
      <c r="C265" s="128" t="s">
        <v>385</v>
      </c>
      <c r="D265" s="128" t="s">
        <v>1847</v>
      </c>
      <c r="E265" s="128" t="s">
        <v>1743</v>
      </c>
      <c r="F265" s="128" t="s">
        <v>1290</v>
      </c>
      <c r="G265" s="128" t="s">
        <v>1291</v>
      </c>
      <c r="H265" s="128" t="s">
        <v>3477</v>
      </c>
      <c r="I265" s="128" t="s">
        <v>1946</v>
      </c>
      <c r="J265" s="128" t="s">
        <v>4361</v>
      </c>
      <c r="K265" s="128" t="s">
        <v>7115</v>
      </c>
      <c r="L265" s="128" t="s">
        <v>4568</v>
      </c>
      <c r="M265" s="128" t="s">
        <v>6856</v>
      </c>
      <c r="N265" s="129" t="s">
        <v>7942</v>
      </c>
      <c r="O265" s="471" t="s">
        <v>7581</v>
      </c>
      <c r="P265" s="443">
        <v>0.20050048828125</v>
      </c>
      <c r="Q265" s="470" t="str">
        <f>VLOOKUP($O265,'스토리지_LUN(TO-BE)'!$B$2:$G$347,4,FALSE)</f>
        <v>05:6a</v>
      </c>
      <c r="R265" s="103"/>
      <c r="S265" s="110"/>
      <c r="T265" s="103"/>
      <c r="U265" s="103"/>
      <c r="V265" s="110" t="str">
        <f>VLOOKUP($N265,OS_Disk!$A$2:$F$573,2,FALSE)</f>
        <v>pkcbnapr1</v>
      </c>
      <c r="W265" s="110" t="str">
        <f>VLOOKUP($N265,OS_Disk!$A$2:$F$573,3,FALSE)</f>
        <v>hitachi_vsp0_106a</v>
      </c>
      <c r="X265" s="133"/>
      <c r="Y265" s="110" t="str">
        <f>VLOOKUP($N265,OS_Disk!$A$2:$F$573,4,FALSE)</f>
        <v>sdm</v>
      </c>
      <c r="Z265" s="196">
        <f>VLOOKUP($N265,OS_Disk!$A$2:$F$573,6,FALSE)</f>
        <v>11.00006103515625</v>
      </c>
      <c r="AA265" s="110" t="str">
        <f>VLOOKUP($O265,Veritas_LUN!$D$3:$J$487,2,FALSE)</f>
        <v>pkcbnapr1/pkcbnapr2</v>
      </c>
      <c r="AB265" s="110" t="str">
        <f>VLOOKUP($O265,Veritas_LUN!$D$3:$J$487,3,FALSE)</f>
        <v>vvr_vg_bncfs03</v>
      </c>
      <c r="AC265" s="110">
        <f>VLOOKUP($O265,Veritas_LUN!$D$3:$J$487,4,FALSE)</f>
        <v>1</v>
      </c>
      <c r="AD265" s="110">
        <f>VLOOKUP($O265,Veritas_LUN!$D$3:$J$487,5,FALSE)</f>
        <v>11</v>
      </c>
      <c r="AE265" s="110" t="str">
        <f>VLOOKUP($O265,Veritas_LUN!$D$3:$J$487,7,FALSE)</f>
        <v>VVR-vg_bncfs03</v>
      </c>
      <c r="AF265" s="110" t="str">
        <f>VLOOKUP($O265,Veritas_LUN!$D$3:$K$487,8,FALSE)</f>
        <v>10:6a</v>
      </c>
      <c r="AG265" s="194" t="s">
        <v>7581</v>
      </c>
      <c r="AH265" s="279" t="str">
        <f>VLOOKUP(AG265,'스토리지_LUN(AS-IS)'!$B$4:$G$541,4,FALSE)</f>
        <v>VVR-vg_bncfs03</v>
      </c>
      <c r="AI265" s="110">
        <f>VLOOKUP(AG265,'스토리지_LUN(AS-IS)'!$B$4:$G$541,6,FALSE)</f>
        <v>11</v>
      </c>
      <c r="AJ265" s="110" t="str">
        <f>VLOOKUP($AG265,'스토리지_LUN(TO-BE)'!$B$2:$G$347,4,FALSE)</f>
        <v>05:6a</v>
      </c>
      <c r="AK265" s="103"/>
      <c r="AL265" s="103"/>
      <c r="AM265" s="1" t="str">
        <f t="shared" si="8"/>
        <v>NB-DR-RDMP-0FB3-PKCBNAPR</v>
      </c>
      <c r="AN265" s="475" t="e">
        <f>VLOOKUP(SUBSTITUTE(Q265,":",""),'naa정보-입력'!B263:C608,2,FALSE)</f>
        <v>#N/A</v>
      </c>
      <c r="AO265" s="1" t="e">
        <f t="shared" si="9"/>
        <v>#N/A</v>
      </c>
      <c r="AP265" s="1" t="s">
        <v>10545</v>
      </c>
    </row>
    <row r="266" spans="1:42" s="1" customFormat="1">
      <c r="A266" s="128" t="s">
        <v>1188</v>
      </c>
      <c r="B266" s="128" t="s">
        <v>1844</v>
      </c>
      <c r="C266" s="128" t="s">
        <v>385</v>
      </c>
      <c r="D266" s="128" t="s">
        <v>1847</v>
      </c>
      <c r="E266" s="128" t="s">
        <v>1752</v>
      </c>
      <c r="F266" s="128" t="s">
        <v>1290</v>
      </c>
      <c r="G266" s="128" t="s">
        <v>1291</v>
      </c>
      <c r="H266" s="128" t="s">
        <v>3478</v>
      </c>
      <c r="I266" s="128" t="s">
        <v>1947</v>
      </c>
      <c r="J266" s="128" t="s">
        <v>4340</v>
      </c>
      <c r="K266" s="128" t="s">
        <v>7116</v>
      </c>
      <c r="L266" s="128" t="s">
        <v>2537</v>
      </c>
      <c r="M266" s="128" t="s">
        <v>6856</v>
      </c>
      <c r="N266" s="129" t="s">
        <v>7943</v>
      </c>
      <c r="O266" s="471" t="s">
        <v>7582</v>
      </c>
      <c r="P266" s="443">
        <v>0.20050048828125</v>
      </c>
      <c r="Q266" s="470" t="str">
        <f>VLOOKUP($O266,'스토리지_LUN(TO-BE)'!$B$2:$G$347,4,FALSE)</f>
        <v>0f:39</v>
      </c>
      <c r="R266" s="103"/>
      <c r="S266" s="110"/>
      <c r="T266" s="103"/>
      <c r="U266" s="103"/>
      <c r="V266" s="110" t="str">
        <f>VLOOKUP($N266,OS_Disk!$A$2:$F$573,2,FALSE)</f>
        <v>pkcbnapr1</v>
      </c>
      <c r="W266" s="110" t="str">
        <f>VLOOKUP($N266,OS_Disk!$A$2:$F$573,3,FALSE)</f>
        <v>hitachi_vsp0_0f39</v>
      </c>
      <c r="X266" s="133"/>
      <c r="Y266" s="110" t="str">
        <f>VLOOKUP($N266,OS_Disk!$A$2:$F$573,4,FALSE)</f>
        <v>sde</v>
      </c>
      <c r="Z266" s="196">
        <f>VLOOKUP($N266,OS_Disk!$A$2:$F$573,6,FALSE)</f>
        <v>0.20050048828125</v>
      </c>
      <c r="AA266" s="110" t="str">
        <f>VLOOKUP($O266,Veritas_LUN!$D$3:$J$487,2,FALSE)</f>
        <v>pkcbnapr1/pkcbnapr2</v>
      </c>
      <c r="AB266" s="110" t="str">
        <f>VLOOKUP($O266,Veritas_LUN!$D$3:$J$487,3,FALSE)</f>
        <v>Lock Device</v>
      </c>
      <c r="AC266" s="110">
        <f>VLOOKUP($O266,Veritas_LUN!$D$3:$J$487,4,FALSE)</f>
        <v>1</v>
      </c>
      <c r="AD266" s="110">
        <f>VLOOKUP($O266,Veritas_LUN!$D$3:$J$487,5,FALSE)</f>
        <v>0.2</v>
      </c>
      <c r="AE266" s="110" t="str">
        <f>VLOOKUP($O266,Veritas_LUN!$D$3:$J$487,7,FALSE)</f>
        <v>Lock Device</v>
      </c>
      <c r="AF266" s="110" t="str">
        <f>VLOOKUP($O266,Veritas_LUN!$D$3:$K$487,8,FALSE)</f>
        <v>0f:39</v>
      </c>
      <c r="AG266" s="194" t="s">
        <v>7582</v>
      </c>
      <c r="AH266" s="279" t="str">
        <f>VLOOKUP(AG266,'스토리지_LUN(AS-IS)'!$B$4:$G$541,4,FALSE)</f>
        <v>Lock Device</v>
      </c>
      <c r="AI266" s="110">
        <f>VLOOKUP(AG266,'스토리지_LUN(AS-IS)'!$B$4:$G$541,6,FALSE)</f>
        <v>0.2</v>
      </c>
      <c r="AJ266" s="110" t="str">
        <f>VLOOKUP($AG266,'스토리지_LUN(TO-BE)'!$B$2:$G$347,4,FALSE)</f>
        <v>0f:39</v>
      </c>
      <c r="AK266" s="103"/>
      <c r="AL266" s="103"/>
      <c r="AM266" s="1" t="str">
        <f t="shared" si="8"/>
        <v>NB-DR-RDMP-0FB3-PKCBNAPR</v>
      </c>
      <c r="AN266" s="475" t="e">
        <f>VLOOKUP(SUBSTITUTE(Q266,":",""),'naa정보-입력'!B264:C609,2,FALSE)</f>
        <v>#N/A</v>
      </c>
      <c r="AO266" s="1" t="e">
        <f t="shared" si="9"/>
        <v>#N/A</v>
      </c>
      <c r="AP266" s="1" t="s">
        <v>10546</v>
      </c>
    </row>
    <row r="267" spans="1:42" s="1" customFormat="1">
      <c r="A267" s="128" t="s">
        <v>1188</v>
      </c>
      <c r="B267" s="128" t="s">
        <v>1844</v>
      </c>
      <c r="C267" s="128" t="s">
        <v>385</v>
      </c>
      <c r="D267" s="128" t="s">
        <v>1847</v>
      </c>
      <c r="E267" s="128" t="s">
        <v>1755</v>
      </c>
      <c r="F267" s="128" t="s">
        <v>1290</v>
      </c>
      <c r="G267" s="128" t="s">
        <v>1291</v>
      </c>
      <c r="H267" s="128" t="s">
        <v>3479</v>
      </c>
      <c r="I267" s="128" t="s">
        <v>1948</v>
      </c>
      <c r="J267" s="128" t="s">
        <v>4350</v>
      </c>
      <c r="K267" s="128" t="s">
        <v>7117</v>
      </c>
      <c r="L267" s="128" t="s">
        <v>2538</v>
      </c>
      <c r="M267" s="128" t="s">
        <v>6856</v>
      </c>
      <c r="N267" s="129" t="s">
        <v>7944</v>
      </c>
      <c r="O267" s="471" t="s">
        <v>7583</v>
      </c>
      <c r="P267" s="443">
        <v>0.20050048828125</v>
      </c>
      <c r="Q267" s="470" t="str">
        <f>VLOOKUP($O267,'스토리지_LUN(TO-BE)'!$B$2:$G$347,4,FALSE)</f>
        <v>0f:3a</v>
      </c>
      <c r="R267" s="103"/>
      <c r="S267" s="110"/>
      <c r="T267" s="103"/>
      <c r="U267" s="103"/>
      <c r="V267" s="110" t="str">
        <f>VLOOKUP($N267,OS_Disk!$A$2:$F$573,2,FALSE)</f>
        <v>pkcbnapr1</v>
      </c>
      <c r="W267" s="110" t="str">
        <f>VLOOKUP($N267,OS_Disk!$A$2:$F$573,3,FALSE)</f>
        <v>hitachi_vsp0_0f3a</v>
      </c>
      <c r="X267" s="133"/>
      <c r="Y267" s="110" t="str">
        <f>VLOOKUP($N267,OS_Disk!$A$2:$F$573,4,FALSE)</f>
        <v>sdf</v>
      </c>
      <c r="Z267" s="196">
        <f>VLOOKUP($N267,OS_Disk!$A$2:$F$573,6,FALSE)</f>
        <v>0.20050048828125</v>
      </c>
      <c r="AA267" s="110" t="str">
        <f>VLOOKUP($O267,Veritas_LUN!$D$3:$J$487,2,FALSE)</f>
        <v>pkcbnapr1/pkcbnapr2</v>
      </c>
      <c r="AB267" s="110" t="str">
        <f>VLOOKUP($O267,Veritas_LUN!$D$3:$J$487,3,FALSE)</f>
        <v>Lock Device</v>
      </c>
      <c r="AC267" s="110">
        <f>VLOOKUP($O267,Veritas_LUN!$D$3:$J$487,4,FALSE)</f>
        <v>1</v>
      </c>
      <c r="AD267" s="110">
        <f>VLOOKUP($O267,Veritas_LUN!$D$3:$J$487,5,FALSE)</f>
        <v>0.2</v>
      </c>
      <c r="AE267" s="110" t="str">
        <f>VLOOKUP($O267,Veritas_LUN!$D$3:$J$487,7,FALSE)</f>
        <v>Lock Device</v>
      </c>
      <c r="AF267" s="110" t="str">
        <f>VLOOKUP($O267,Veritas_LUN!$D$3:$K$487,8,FALSE)</f>
        <v>0f:3a</v>
      </c>
      <c r="AG267" s="194" t="s">
        <v>7583</v>
      </c>
      <c r="AH267" s="279" t="str">
        <f>VLOOKUP(AG267,'스토리지_LUN(AS-IS)'!$B$4:$G$541,4,FALSE)</f>
        <v>Lock Device</v>
      </c>
      <c r="AI267" s="110">
        <f>VLOOKUP(AG267,'스토리지_LUN(AS-IS)'!$B$4:$G$541,6,FALSE)</f>
        <v>0.2</v>
      </c>
      <c r="AJ267" s="110" t="str">
        <f>VLOOKUP($AG267,'스토리지_LUN(TO-BE)'!$B$2:$G$347,4,FALSE)</f>
        <v>0f:3a</v>
      </c>
      <c r="AK267" s="103"/>
      <c r="AL267" s="103"/>
      <c r="AM267" s="1" t="str">
        <f t="shared" si="8"/>
        <v>NB-DR-RDMP-0FB3-PKCBNAPR</v>
      </c>
      <c r="AN267" s="475" t="e">
        <f>VLOOKUP(SUBSTITUTE(Q267,":",""),'naa정보-입력'!B265:C610,2,FALSE)</f>
        <v>#N/A</v>
      </c>
      <c r="AO267" s="1" t="e">
        <f t="shared" si="9"/>
        <v>#N/A</v>
      </c>
      <c r="AP267" s="1" t="s">
        <v>10547</v>
      </c>
    </row>
    <row r="268" spans="1:42" s="1" customFormat="1">
      <c r="A268" s="128" t="s">
        <v>1188</v>
      </c>
      <c r="B268" s="128" t="s">
        <v>1844</v>
      </c>
      <c r="C268" s="128" t="s">
        <v>385</v>
      </c>
      <c r="D268" s="128" t="s">
        <v>1847</v>
      </c>
      <c r="E268" s="128" t="s">
        <v>1758</v>
      </c>
      <c r="F268" s="128" t="s">
        <v>1290</v>
      </c>
      <c r="G268" s="128" t="s">
        <v>1291</v>
      </c>
      <c r="H268" s="128" t="s">
        <v>3480</v>
      </c>
      <c r="I268" s="128" t="s">
        <v>1949</v>
      </c>
      <c r="J268" s="128" t="s">
        <v>4353</v>
      </c>
      <c r="K268" s="128" t="s">
        <v>7118</v>
      </c>
      <c r="L268" s="128" t="s">
        <v>2539</v>
      </c>
      <c r="M268" s="128" t="s">
        <v>6856</v>
      </c>
      <c r="N268" s="129" t="s">
        <v>7946</v>
      </c>
      <c r="O268" s="471" t="s">
        <v>7584</v>
      </c>
      <c r="P268" s="443">
        <v>40</v>
      </c>
      <c r="Q268" s="470" t="str">
        <f>VLOOKUP($O268,'스토리지_LUN(TO-BE)'!$B$2:$G$347,4,FALSE)</f>
        <v>0f:3b</v>
      </c>
      <c r="R268" s="103"/>
      <c r="S268" s="110"/>
      <c r="T268" s="103"/>
      <c r="U268" s="103"/>
      <c r="V268" s="110" t="str">
        <f>VLOOKUP($N268,OS_Disk!$A$2:$F$573,2,FALSE)</f>
        <v>pkcbnapr1</v>
      </c>
      <c r="W268" s="110" t="str">
        <f>VLOOKUP($N268,OS_Disk!$A$2:$F$573,3,FALSE)</f>
        <v>hitachi_vsp0_0f3b</v>
      </c>
      <c r="X268" s="133"/>
      <c r="Y268" s="110" t="str">
        <f>VLOOKUP($N268,OS_Disk!$A$2:$F$573,4,FALSE)</f>
        <v>sdg</v>
      </c>
      <c r="Z268" s="196">
        <f>VLOOKUP($N268,OS_Disk!$A$2:$F$573,6,FALSE)</f>
        <v>0.20050048828125</v>
      </c>
      <c r="AA268" s="110" t="str">
        <f>VLOOKUP($O268,Veritas_LUN!$D$3:$J$487,2,FALSE)</f>
        <v>pkcbnapr1/pkcbnapr2</v>
      </c>
      <c r="AB268" s="110" t="str">
        <f>VLOOKUP($O268,Veritas_LUN!$D$3:$J$487,3,FALSE)</f>
        <v>Lock Device</v>
      </c>
      <c r="AC268" s="110">
        <f>VLOOKUP($O268,Veritas_LUN!$D$3:$J$487,4,FALSE)</f>
        <v>1</v>
      </c>
      <c r="AD268" s="110">
        <f>VLOOKUP($O268,Veritas_LUN!$D$3:$J$487,5,FALSE)</f>
        <v>0.2</v>
      </c>
      <c r="AE268" s="110" t="str">
        <f>VLOOKUP($O268,Veritas_LUN!$D$3:$J$487,7,FALSE)</f>
        <v>Lock Device</v>
      </c>
      <c r="AF268" s="110" t="str">
        <f>VLOOKUP($O268,Veritas_LUN!$D$3:$K$487,8,FALSE)</f>
        <v>0f:3b</v>
      </c>
      <c r="AG268" s="194" t="s">
        <v>7584</v>
      </c>
      <c r="AH268" s="279" t="str">
        <f>VLOOKUP(AG268,'스토리지_LUN(AS-IS)'!$B$4:$G$541,4,FALSE)</f>
        <v>Lock Device</v>
      </c>
      <c r="AI268" s="110">
        <f>VLOOKUP(AG268,'스토리지_LUN(AS-IS)'!$B$4:$G$541,6,FALSE)</f>
        <v>0.2</v>
      </c>
      <c r="AJ268" s="110" t="str">
        <f>VLOOKUP($AG268,'스토리지_LUN(TO-BE)'!$B$2:$G$347,4,FALSE)</f>
        <v>0f:3b</v>
      </c>
      <c r="AK268" s="103"/>
      <c r="AL268" s="103"/>
      <c r="AM268" s="1" t="str">
        <f t="shared" si="8"/>
        <v>NB-DR-RDMP-0FB3-PKCBNAPR</v>
      </c>
      <c r="AN268" s="475" t="e">
        <f>VLOOKUP(SUBSTITUTE(Q268,":",""),'naa정보-입력'!B266:C611,2,FALSE)</f>
        <v>#N/A</v>
      </c>
      <c r="AO268" s="1" t="e">
        <f t="shared" si="9"/>
        <v>#N/A</v>
      </c>
      <c r="AP268" s="1" t="s">
        <v>10548</v>
      </c>
    </row>
    <row r="269" spans="1:42" s="1" customFormat="1">
      <c r="A269" s="128" t="s">
        <v>1192</v>
      </c>
      <c r="B269" s="128" t="s">
        <v>1844</v>
      </c>
      <c r="C269" s="128" t="s">
        <v>399</v>
      </c>
      <c r="D269" s="128" t="s">
        <v>1847</v>
      </c>
      <c r="E269" s="128" t="s">
        <v>1688</v>
      </c>
      <c r="F269" s="128" t="s">
        <v>1252</v>
      </c>
      <c r="G269" s="128" t="s">
        <v>1253</v>
      </c>
      <c r="H269" s="128" t="s">
        <v>3504</v>
      </c>
      <c r="I269" s="128" t="s">
        <v>1973</v>
      </c>
      <c r="J269" s="128" t="s">
        <v>4268</v>
      </c>
      <c r="K269" s="128" t="s">
        <v>7119</v>
      </c>
      <c r="L269" s="128" t="s">
        <v>2462</v>
      </c>
      <c r="M269" s="128" t="s">
        <v>6856</v>
      </c>
      <c r="N269" s="129" t="s">
        <v>7958</v>
      </c>
      <c r="O269" s="471" t="s">
        <v>7596</v>
      </c>
      <c r="P269" s="443">
        <v>12.5006103515625</v>
      </c>
      <c r="Q269" s="470" t="str">
        <f>VLOOKUP($O269,'스토리지_LUN(TO-BE)'!$B$2:$G$347,4,FALSE)</f>
        <v>00:53</v>
      </c>
      <c r="R269" s="103"/>
      <c r="S269" s="110"/>
      <c r="T269" s="103"/>
      <c r="U269" s="103"/>
      <c r="V269" s="110" t="str">
        <f>VLOOKUP($N269,OS_Disk!$A$2:$F$573,2,FALSE)</f>
        <v>pkcscapr1</v>
      </c>
      <c r="W269" s="110" t="str">
        <f>VLOOKUP($N269,OS_Disk!$A$2:$F$573,3,FALSE)</f>
        <v>hitachi_vsp0_0053</v>
      </c>
      <c r="X269" s="133"/>
      <c r="Y269" s="110" t="str">
        <f>VLOOKUP($N269,OS_Disk!$A$2:$F$573,4,FALSE)</f>
        <v>sdb</v>
      </c>
      <c r="Z269" s="196">
        <f>VLOOKUP($N269,OS_Disk!$A$2:$F$573,6,FALSE)</f>
        <v>155.0006103515625</v>
      </c>
      <c r="AA269" s="110" t="str">
        <f>VLOOKUP($O269,Veritas_LUN!$D$3:$J$487,2,FALSE)</f>
        <v>pkcscapr1</v>
      </c>
      <c r="AB269" s="110" t="str">
        <f>VLOOKUP($O269,Veritas_LUN!$D$3:$J$487,3,FALSE)</f>
        <v>vg_sc1fs01</v>
      </c>
      <c r="AC269" s="110">
        <f>VLOOKUP($O269,Veritas_LUN!$D$3:$J$487,4,FALSE)</f>
        <v>1</v>
      </c>
      <c r="AD269" s="110">
        <f>VLOOKUP($O269,Veritas_LUN!$D$3:$J$487,5,FALSE)</f>
        <v>155</v>
      </c>
      <c r="AE269" s="110" t="str">
        <f>VLOOKUP($O269,Veritas_LUN!$D$3:$J$487,7,FALSE)</f>
        <v>vg_ch1fs01</v>
      </c>
      <c r="AF269" s="110" t="str">
        <f>VLOOKUP($O269,Veritas_LUN!$D$3:$K$487,8,FALSE)</f>
        <v>00:53</v>
      </c>
      <c r="AG269" s="194" t="s">
        <v>7596</v>
      </c>
      <c r="AH269" s="279" t="str">
        <f>VLOOKUP(AG269,'스토리지_LUN(AS-IS)'!$B$4:$G$541,4,FALSE)</f>
        <v>vg_ch1fs01</v>
      </c>
      <c r="AI269" s="110">
        <f>VLOOKUP(AG269,'스토리지_LUN(AS-IS)'!$B$4:$G$541,6,FALSE)</f>
        <v>155</v>
      </c>
      <c r="AJ269" s="110" t="str">
        <f>VLOOKUP($AG269,'스토리지_LUN(TO-BE)'!$B$2:$G$347,4,FALSE)</f>
        <v>00:53</v>
      </c>
      <c r="AK269" s="103"/>
      <c r="AL269" s="103"/>
      <c r="AM269" s="1" t="str">
        <f t="shared" si="8"/>
        <v>NB-DR-RDMP-0FAF-PKCSCAPR</v>
      </c>
      <c r="AN269" s="475" t="e">
        <f>VLOOKUP(SUBSTITUTE(Q269,":",""),'naa정보-입력'!B267:C612,2,FALSE)</f>
        <v>#N/A</v>
      </c>
      <c r="AO269" s="1" t="e">
        <f t="shared" si="9"/>
        <v>#N/A</v>
      </c>
      <c r="AP269" s="1" t="s">
        <v>10560</v>
      </c>
    </row>
    <row r="270" spans="1:42" s="1" customFormat="1">
      <c r="A270" s="128" t="s">
        <v>1192</v>
      </c>
      <c r="B270" s="128" t="s">
        <v>1844</v>
      </c>
      <c r="C270" s="128" t="s">
        <v>399</v>
      </c>
      <c r="D270" s="128" t="s">
        <v>1847</v>
      </c>
      <c r="E270" s="128" t="s">
        <v>1704</v>
      </c>
      <c r="F270" s="128" t="s">
        <v>1252</v>
      </c>
      <c r="G270" s="128" t="s">
        <v>1253</v>
      </c>
      <c r="H270" s="128" t="s">
        <v>3505</v>
      </c>
      <c r="I270" s="128" t="s">
        <v>1974</v>
      </c>
      <c r="J270" s="128" t="s">
        <v>4299</v>
      </c>
      <c r="K270" s="128" t="s">
        <v>7120</v>
      </c>
      <c r="L270" s="128" t="s">
        <v>4614</v>
      </c>
      <c r="M270" s="128" t="s">
        <v>6856</v>
      </c>
      <c r="N270" s="129" t="s">
        <v>7959</v>
      </c>
      <c r="O270" s="471" t="s">
        <v>7597</v>
      </c>
      <c r="P270" s="443">
        <v>50</v>
      </c>
      <c r="Q270" s="470" t="str">
        <f>VLOOKUP($O270,'스토리지_LUN(TO-BE)'!$B$2:$G$347,4,FALSE)</f>
        <v>05:53</v>
      </c>
      <c r="R270" s="103"/>
      <c r="S270" s="110"/>
      <c r="T270" s="103"/>
      <c r="U270" s="103"/>
      <c r="V270" s="110" t="str">
        <f>VLOOKUP($N270,OS_Disk!$A$2:$F$573,2,FALSE)</f>
        <v>pkcscapr1</v>
      </c>
      <c r="W270" s="110" t="str">
        <f>VLOOKUP($N270,OS_Disk!$A$2:$F$573,3,FALSE)</f>
        <v>hitachi_vsp0_1053</v>
      </c>
      <c r="X270" s="133"/>
      <c r="Y270" s="110" t="str">
        <f>VLOOKUP($N270,OS_Disk!$A$2:$F$573,4,FALSE)</f>
        <v>sdc</v>
      </c>
      <c r="Z270" s="196">
        <f>VLOOKUP($N270,OS_Disk!$A$2:$F$573,6,FALSE)</f>
        <v>12.5006103515625</v>
      </c>
      <c r="AA270" s="110" t="str">
        <f>VLOOKUP($O270,Veritas_LUN!$D$3:$J$487,2,FALSE)</f>
        <v>pkcscapr1</v>
      </c>
      <c r="AB270" s="110" t="str">
        <f>VLOOKUP($O270,Veritas_LUN!$D$3:$J$487,3,FALSE)</f>
        <v>vg_sc1fs01</v>
      </c>
      <c r="AC270" s="110">
        <f>VLOOKUP($O270,Veritas_LUN!$D$3:$J$487,4,FALSE)</f>
        <v>1</v>
      </c>
      <c r="AD270" s="110">
        <f>VLOOKUP($O270,Veritas_LUN!$D$3:$J$487,5,FALSE)</f>
        <v>12.5</v>
      </c>
      <c r="AE270" s="110" t="str">
        <f>VLOOKUP($O270,Veritas_LUN!$D$3:$J$487,7,FALSE)</f>
        <v>VVR-vg_ch1fs01</v>
      </c>
      <c r="AF270" s="110" t="str">
        <f>VLOOKUP($O270,Veritas_LUN!$D$3:$K$487,8,FALSE)</f>
        <v>10:53</v>
      </c>
      <c r="AG270" s="194" t="s">
        <v>7597</v>
      </c>
      <c r="AH270" s="279" t="str">
        <f>VLOOKUP(AG270,'스토리지_LUN(AS-IS)'!$B$4:$G$541,4,FALSE)</f>
        <v>VVR-vg_ch1fs01</v>
      </c>
      <c r="AI270" s="110">
        <f>VLOOKUP(AG270,'스토리지_LUN(AS-IS)'!$B$4:$G$541,6,FALSE)</f>
        <v>12.5</v>
      </c>
      <c r="AJ270" s="110" t="str">
        <f>VLOOKUP($AG270,'스토리지_LUN(TO-BE)'!$B$2:$G$347,4,FALSE)</f>
        <v>05:53</v>
      </c>
      <c r="AK270" s="103"/>
      <c r="AL270" s="103"/>
      <c r="AM270" s="1" t="str">
        <f t="shared" si="8"/>
        <v>NB-DR-RDMP-0FAF-PKCSCAPR</v>
      </c>
      <c r="AN270" s="475" t="e">
        <f>VLOOKUP(SUBSTITUTE(Q270,":",""),'naa정보-입력'!B268:C613,2,FALSE)</f>
        <v>#N/A</v>
      </c>
      <c r="AO270" s="1" t="e">
        <f t="shared" si="9"/>
        <v>#N/A</v>
      </c>
      <c r="AP270" s="1" t="s">
        <v>10561</v>
      </c>
    </row>
    <row r="271" spans="1:42" s="1" customFormat="1">
      <c r="A271" s="128" t="s">
        <v>1192</v>
      </c>
      <c r="B271" s="128" t="s">
        <v>1844</v>
      </c>
      <c r="C271" s="128" t="s">
        <v>399</v>
      </c>
      <c r="D271" s="128" t="s">
        <v>1847</v>
      </c>
      <c r="E271" s="128" t="s">
        <v>1693</v>
      </c>
      <c r="F271" s="128" t="s">
        <v>1252</v>
      </c>
      <c r="G271" s="128" t="s">
        <v>1253</v>
      </c>
      <c r="H271" s="128" t="s">
        <v>3488</v>
      </c>
      <c r="I271" s="128" t="s">
        <v>1957</v>
      </c>
      <c r="J271" s="128" t="s">
        <v>4241</v>
      </c>
      <c r="K271" s="128" t="s">
        <v>7121</v>
      </c>
      <c r="L271" s="128" t="s">
        <v>2472</v>
      </c>
      <c r="M271" s="128" t="s">
        <v>6856</v>
      </c>
      <c r="N271" s="129" t="s">
        <v>7949</v>
      </c>
      <c r="O271" s="471" t="s">
        <v>7598</v>
      </c>
      <c r="P271" s="443">
        <v>10.0003051757813</v>
      </c>
      <c r="Q271" s="470" t="str">
        <f>VLOOKUP($O271,'스토리지_LUN(TO-BE)'!$B$2:$G$347,4,FALSE)</f>
        <v>00:55</v>
      </c>
      <c r="R271" s="103"/>
      <c r="S271" s="110"/>
      <c r="T271" s="103"/>
      <c r="U271" s="103"/>
      <c r="V271" s="110" t="str">
        <f>VLOOKUP($N271,OS_Disk!$A$2:$F$573,2,FALSE)</f>
        <v>pkcscapr1</v>
      </c>
      <c r="W271" s="110" t="str">
        <f>VLOOKUP($N271,OS_Disk!$A$2:$F$573,3,FALSE)</f>
        <v>hitachi_vsp0_0055</v>
      </c>
      <c r="X271" s="133"/>
      <c r="Y271" s="110" t="str">
        <f>VLOOKUP($N271,OS_Disk!$A$2:$F$573,4,FALSE)</f>
        <v>sdh</v>
      </c>
      <c r="Z271" s="196">
        <f>VLOOKUP($N271,OS_Disk!$A$2:$F$573,6,FALSE)</f>
        <v>100.00030517578125</v>
      </c>
      <c r="AA271" s="110" t="str">
        <f>VLOOKUP($O271,Veritas_LUN!$D$3:$J$487,2,FALSE)</f>
        <v>pkcscapr1/pkcscapr2</v>
      </c>
      <c r="AB271" s="110" t="str">
        <f>VLOOKUP($O271,Veritas_LUN!$D$3:$J$487,3,FALSE)</f>
        <v>vg_sccfs01</v>
      </c>
      <c r="AC271" s="110">
        <f>VLOOKUP($O271,Veritas_LUN!$D$3:$J$487,4,FALSE)</f>
        <v>1</v>
      </c>
      <c r="AD271" s="110">
        <f>VLOOKUP($O271,Veritas_LUN!$D$3:$J$487,5,FALSE)</f>
        <v>100</v>
      </c>
      <c r="AE271" s="110" t="str">
        <f>VLOOKUP($O271,Veritas_LUN!$D$3:$J$487,7,FALSE)</f>
        <v>vg_chcfs01</v>
      </c>
      <c r="AF271" s="110" t="str">
        <f>VLOOKUP($O271,Veritas_LUN!$D$3:$K$487,8,FALSE)</f>
        <v>00:55</v>
      </c>
      <c r="AG271" s="194" t="s">
        <v>7598</v>
      </c>
      <c r="AH271" s="279" t="str">
        <f>VLOOKUP(AG271,'스토리지_LUN(AS-IS)'!$B$4:$G$541,4,FALSE)</f>
        <v>vg_chcfs01</v>
      </c>
      <c r="AI271" s="110">
        <f>VLOOKUP(AG271,'스토리지_LUN(AS-IS)'!$B$4:$G$541,6,FALSE)</f>
        <v>100</v>
      </c>
      <c r="AJ271" s="110" t="str">
        <f>VLOOKUP($AG271,'스토리지_LUN(TO-BE)'!$B$2:$G$347,4,FALSE)</f>
        <v>00:55</v>
      </c>
      <c r="AK271" s="103"/>
      <c r="AL271" s="103"/>
      <c r="AM271" s="1" t="str">
        <f t="shared" si="8"/>
        <v>NB-DR-RDMP-0FAF-PKCSCAPR</v>
      </c>
      <c r="AN271" s="475" t="e">
        <f>VLOOKUP(SUBSTITUTE(Q271,":",""),'naa정보-입력'!B269:C614,2,FALSE)</f>
        <v>#N/A</v>
      </c>
      <c r="AO271" s="1" t="e">
        <f t="shared" si="9"/>
        <v>#N/A</v>
      </c>
      <c r="AP271" s="1" t="s">
        <v>10551</v>
      </c>
    </row>
    <row r="272" spans="1:42" s="1" customFormat="1">
      <c r="A272" s="128" t="s">
        <v>1192</v>
      </c>
      <c r="B272" s="128" t="s">
        <v>1844</v>
      </c>
      <c r="C272" s="128" t="s">
        <v>399</v>
      </c>
      <c r="D272" s="128" t="s">
        <v>1847</v>
      </c>
      <c r="E272" s="128" t="s">
        <v>1697</v>
      </c>
      <c r="F272" s="128" t="s">
        <v>1252</v>
      </c>
      <c r="G272" s="128" t="s">
        <v>1253</v>
      </c>
      <c r="H272" s="128" t="s">
        <v>3489</v>
      </c>
      <c r="I272" s="128" t="s">
        <v>1958</v>
      </c>
      <c r="J272" s="128" t="s">
        <v>4243</v>
      </c>
      <c r="K272" s="128" t="s">
        <v>7122</v>
      </c>
      <c r="L272" s="128" t="s">
        <v>2464</v>
      </c>
      <c r="M272" s="128" t="s">
        <v>6856</v>
      </c>
      <c r="N272" s="129" t="s">
        <v>7950</v>
      </c>
      <c r="O272" s="471" t="s">
        <v>7588</v>
      </c>
      <c r="P272" s="443">
        <v>8.00079345703125</v>
      </c>
      <c r="Q272" s="470" t="str">
        <f>VLOOKUP($O272,'스토리지_LUN(TO-BE)'!$B$2:$G$347,4,FALSE)</f>
        <v>00:56</v>
      </c>
      <c r="R272" s="103"/>
      <c r="S272" s="110"/>
      <c r="T272" s="103"/>
      <c r="U272" s="103"/>
      <c r="V272" s="110" t="str">
        <f>VLOOKUP($N272,OS_Disk!$A$2:$F$573,2,FALSE)</f>
        <v>pkcscapr1</v>
      </c>
      <c r="W272" s="110" t="str">
        <f>VLOOKUP($N272,OS_Disk!$A$2:$F$573,3,FALSE)</f>
        <v>hitachi_vsp0_0056</v>
      </c>
      <c r="X272" s="133"/>
      <c r="Y272" s="110" t="str">
        <f>VLOOKUP($N272,OS_Disk!$A$2:$F$573,4,FALSE)</f>
        <v>sdi</v>
      </c>
      <c r="Z272" s="196">
        <f>VLOOKUP($N272,OS_Disk!$A$2:$F$573,6,FALSE)</f>
        <v>13.00048828125</v>
      </c>
      <c r="AA272" s="110" t="str">
        <f>VLOOKUP($O272,Veritas_LUN!$D$3:$J$487,2,FALSE)</f>
        <v>pkcscapr1/pkcscapr2</v>
      </c>
      <c r="AB272" s="110" t="str">
        <f>VLOOKUP($O272,Veritas_LUN!$D$3:$J$487,3,FALSE)</f>
        <v>vg_sccfs02</v>
      </c>
      <c r="AC272" s="110">
        <f>VLOOKUP($O272,Veritas_LUN!$D$3:$J$487,4,FALSE)</f>
        <v>1</v>
      </c>
      <c r="AD272" s="110">
        <f>VLOOKUP($O272,Veritas_LUN!$D$3:$J$487,5,FALSE)</f>
        <v>13</v>
      </c>
      <c r="AE272" s="110" t="str">
        <f>VLOOKUP($O272,Veritas_LUN!$D$3:$J$487,7,FALSE)</f>
        <v>vg_chcfs04</v>
      </c>
      <c r="AF272" s="110" t="str">
        <f>VLOOKUP($O272,Veritas_LUN!$D$3:$K$487,8,FALSE)</f>
        <v>00:56</v>
      </c>
      <c r="AG272" s="194" t="s">
        <v>7588</v>
      </c>
      <c r="AH272" s="279" t="str">
        <f>VLOOKUP(AG272,'스토리지_LUN(AS-IS)'!$B$4:$G$541,4,FALSE)</f>
        <v>vg_chcfs04</v>
      </c>
      <c r="AI272" s="110">
        <f>VLOOKUP(AG272,'스토리지_LUN(AS-IS)'!$B$4:$G$541,6,FALSE)</f>
        <v>13</v>
      </c>
      <c r="AJ272" s="110" t="str">
        <f>VLOOKUP($AG272,'스토리지_LUN(TO-BE)'!$B$2:$G$347,4,FALSE)</f>
        <v>00:56</v>
      </c>
      <c r="AK272" s="103"/>
      <c r="AL272" s="103"/>
      <c r="AM272" s="1" t="str">
        <f t="shared" si="8"/>
        <v>NB-DR-RDMP-0FAF-PKCSCAPR</v>
      </c>
      <c r="AN272" s="475" t="e">
        <f>VLOOKUP(SUBSTITUTE(Q272,":",""),'naa정보-입력'!B270:C615,2,FALSE)</f>
        <v>#N/A</v>
      </c>
      <c r="AO272" s="1" t="e">
        <f t="shared" si="9"/>
        <v>#N/A</v>
      </c>
      <c r="AP272" s="1" t="s">
        <v>10552</v>
      </c>
    </row>
    <row r="273" spans="1:42" s="1" customFormat="1">
      <c r="A273" s="128" t="s">
        <v>1192</v>
      </c>
      <c r="B273" s="128" t="s">
        <v>1844</v>
      </c>
      <c r="C273" s="128" t="s">
        <v>399</v>
      </c>
      <c r="D273" s="128" t="s">
        <v>1847</v>
      </c>
      <c r="E273" s="128" t="s">
        <v>1737</v>
      </c>
      <c r="F273" s="128" t="s">
        <v>1252</v>
      </c>
      <c r="G273" s="128" t="s">
        <v>1253</v>
      </c>
      <c r="H273" s="128" t="s">
        <v>3490</v>
      </c>
      <c r="I273" s="128" t="s">
        <v>1959</v>
      </c>
      <c r="J273" s="128" t="s">
        <v>4283</v>
      </c>
      <c r="K273" s="128" t="s">
        <v>7123</v>
      </c>
      <c r="L273" s="128" t="s">
        <v>2473</v>
      </c>
      <c r="M273" s="128" t="s">
        <v>6856</v>
      </c>
      <c r="N273" s="129" t="s">
        <v>7951</v>
      </c>
      <c r="O273" s="471" t="s">
        <v>7589</v>
      </c>
      <c r="P273" s="443">
        <v>1.00067138671875</v>
      </c>
      <c r="Q273" s="470" t="str">
        <f>VLOOKUP($O273,'스토리지_LUN(TO-BE)'!$B$2:$G$347,4,FALSE)</f>
        <v>05:55</v>
      </c>
      <c r="R273" s="103"/>
      <c r="S273" s="110"/>
      <c r="T273" s="103"/>
      <c r="U273" s="103"/>
      <c r="V273" s="110" t="str">
        <f>VLOOKUP($N273,OS_Disk!$A$2:$F$573,2,FALSE)</f>
        <v>pkcscapr1</v>
      </c>
      <c r="W273" s="110" t="str">
        <f>VLOOKUP($N273,OS_Disk!$A$2:$F$573,3,FALSE)</f>
        <v>hitachi_vsp0_1055</v>
      </c>
      <c r="X273" s="133"/>
      <c r="Y273" s="110" t="str">
        <f>VLOOKUP($N273,OS_Disk!$A$2:$F$573,4,FALSE)</f>
        <v>sdj</v>
      </c>
      <c r="Z273" s="196">
        <f>VLOOKUP($N273,OS_Disk!$A$2:$F$573,6,FALSE)</f>
        <v>8.00079345703125</v>
      </c>
      <c r="AA273" s="110" t="str">
        <f>VLOOKUP($O273,Veritas_LUN!$D$3:$J$487,2,FALSE)</f>
        <v>pkcscapr1/pkcscapr2</v>
      </c>
      <c r="AB273" s="110" t="str">
        <f>VLOOKUP($O273,Veritas_LUN!$D$3:$J$487,3,FALSE)</f>
        <v>vg_sccfs01</v>
      </c>
      <c r="AC273" s="110">
        <f>VLOOKUP($O273,Veritas_LUN!$D$3:$J$487,4,FALSE)</f>
        <v>1</v>
      </c>
      <c r="AD273" s="110">
        <f>VLOOKUP($O273,Veritas_LUN!$D$3:$J$487,5,FALSE)</f>
        <v>8</v>
      </c>
      <c r="AE273" s="110" t="str">
        <f>VLOOKUP($O273,Veritas_LUN!$D$3:$J$487,7,FALSE)</f>
        <v>VVR-vg_chcfs01</v>
      </c>
      <c r="AF273" s="110" t="str">
        <f>VLOOKUP($O273,Veritas_LUN!$D$3:$K$487,8,FALSE)</f>
        <v>10:55</v>
      </c>
      <c r="AG273" s="194" t="s">
        <v>7589</v>
      </c>
      <c r="AH273" s="279" t="str">
        <f>VLOOKUP(AG273,'스토리지_LUN(AS-IS)'!$B$4:$G$541,4,FALSE)</f>
        <v>VVR-vg_chcfs01</v>
      </c>
      <c r="AI273" s="110">
        <f>VLOOKUP(AG273,'스토리지_LUN(AS-IS)'!$B$4:$G$541,6,FALSE)</f>
        <v>8</v>
      </c>
      <c r="AJ273" s="110" t="str">
        <f>VLOOKUP($AG273,'스토리지_LUN(TO-BE)'!$B$2:$G$347,4,FALSE)</f>
        <v>05:55</v>
      </c>
      <c r="AK273" s="103"/>
      <c r="AL273" s="103"/>
      <c r="AM273" s="1" t="str">
        <f t="shared" si="8"/>
        <v>NB-DR-RDMP-0FAF-PKCSCAPR</v>
      </c>
      <c r="AN273" s="475" t="e">
        <f>VLOOKUP(SUBSTITUTE(Q273,":",""),'naa정보-입력'!B271:C616,2,FALSE)</f>
        <v>#N/A</v>
      </c>
      <c r="AO273" s="1" t="e">
        <f t="shared" si="9"/>
        <v>#N/A</v>
      </c>
      <c r="AP273" s="1" t="s">
        <v>10553</v>
      </c>
    </row>
    <row r="274" spans="1:42" s="1" customFormat="1">
      <c r="A274" s="128" t="s">
        <v>1192</v>
      </c>
      <c r="B274" s="128" t="s">
        <v>1844</v>
      </c>
      <c r="C274" s="128" t="s">
        <v>399</v>
      </c>
      <c r="D274" s="128" t="s">
        <v>1847</v>
      </c>
      <c r="E274" s="128" t="s">
        <v>1740</v>
      </c>
      <c r="F274" s="128" t="s">
        <v>1252</v>
      </c>
      <c r="G274" s="128" t="s">
        <v>1253</v>
      </c>
      <c r="H274" s="128" t="s">
        <v>3491</v>
      </c>
      <c r="I274" s="128" t="s">
        <v>1960</v>
      </c>
      <c r="J274" s="128" t="s">
        <v>4285</v>
      </c>
      <c r="K274" s="128" t="s">
        <v>7124</v>
      </c>
      <c r="L274" s="128" t="s">
        <v>2471</v>
      </c>
      <c r="M274" s="128" t="s">
        <v>6856</v>
      </c>
      <c r="N274" s="129" t="s">
        <v>7952</v>
      </c>
      <c r="O274" s="471" t="s">
        <v>7590</v>
      </c>
      <c r="P274" s="443">
        <v>0.20050048828125</v>
      </c>
      <c r="Q274" s="470" t="str">
        <f>VLOOKUP($O274,'스토리지_LUN(TO-BE)'!$B$2:$G$347,4,FALSE)</f>
        <v>05:56</v>
      </c>
      <c r="R274" s="103"/>
      <c r="S274" s="110"/>
      <c r="T274" s="103"/>
      <c r="U274" s="103"/>
      <c r="V274" s="110" t="str">
        <f>VLOOKUP($N274,OS_Disk!$A$2:$F$573,2,FALSE)</f>
        <v>pkcscapr1</v>
      </c>
      <c r="W274" s="110" t="str">
        <f>VLOOKUP($N274,OS_Disk!$A$2:$F$573,3,FALSE)</f>
        <v>hitachi_vsp0_1056</v>
      </c>
      <c r="X274" s="133"/>
      <c r="Y274" s="110" t="str">
        <f>VLOOKUP($N274,OS_Disk!$A$2:$F$573,4,FALSE)</f>
        <v>sdk</v>
      </c>
      <c r="Z274" s="196">
        <f>VLOOKUP($N274,OS_Disk!$A$2:$F$573,6,FALSE)</f>
        <v>2.00042724609375</v>
      </c>
      <c r="AA274" s="110" t="str">
        <f>VLOOKUP($O274,Veritas_LUN!$D$3:$J$487,2,FALSE)</f>
        <v>pkcscapr1/pkcscapr2</v>
      </c>
      <c r="AB274" s="110" t="str">
        <f>VLOOKUP($O274,Veritas_LUN!$D$3:$J$487,3,FALSE)</f>
        <v>vg_sccfs02</v>
      </c>
      <c r="AC274" s="110">
        <f>VLOOKUP($O274,Veritas_LUN!$D$3:$J$487,4,FALSE)</f>
        <v>1</v>
      </c>
      <c r="AD274" s="110">
        <f>VLOOKUP($O274,Veritas_LUN!$D$3:$J$487,5,FALSE)</f>
        <v>2</v>
      </c>
      <c r="AE274" s="110" t="str">
        <f>VLOOKUP($O274,Veritas_LUN!$D$3:$J$487,7,FALSE)</f>
        <v>VVR-vg_chcfs04</v>
      </c>
      <c r="AF274" s="110" t="str">
        <f>VLOOKUP($O274,Veritas_LUN!$D$3:$K$487,8,FALSE)</f>
        <v>10:56</v>
      </c>
      <c r="AG274" s="194" t="s">
        <v>7590</v>
      </c>
      <c r="AH274" s="279" t="str">
        <f>VLOOKUP(AG274,'스토리지_LUN(AS-IS)'!$B$4:$G$541,4,FALSE)</f>
        <v>VVR-vg_chcfs04</v>
      </c>
      <c r="AI274" s="110">
        <f>VLOOKUP(AG274,'스토리지_LUN(AS-IS)'!$B$4:$G$541,6,FALSE)</f>
        <v>2</v>
      </c>
      <c r="AJ274" s="110" t="str">
        <f>VLOOKUP($AG274,'스토리지_LUN(TO-BE)'!$B$2:$G$347,4,FALSE)</f>
        <v>05:56</v>
      </c>
      <c r="AK274" s="103"/>
      <c r="AL274" s="103"/>
      <c r="AM274" s="1" t="str">
        <f t="shared" si="8"/>
        <v>NB-DR-RDMP-0FAF-PKCSCAPR</v>
      </c>
      <c r="AN274" s="475" t="e">
        <f>VLOOKUP(SUBSTITUTE(Q274,":",""),'naa정보-입력'!B272:C617,2,FALSE)</f>
        <v>#N/A</v>
      </c>
      <c r="AO274" s="1" t="e">
        <f t="shared" si="9"/>
        <v>#N/A</v>
      </c>
      <c r="AP274" s="1" t="s">
        <v>10554</v>
      </c>
    </row>
    <row r="275" spans="1:42" s="1" customFormat="1">
      <c r="A275" s="128" t="s">
        <v>1192</v>
      </c>
      <c r="B275" s="128" t="s">
        <v>1844</v>
      </c>
      <c r="C275" s="128" t="s">
        <v>399</v>
      </c>
      <c r="D275" s="128" t="s">
        <v>1847</v>
      </c>
      <c r="E275" s="128" t="s">
        <v>1752</v>
      </c>
      <c r="F275" s="128" t="s">
        <v>1252</v>
      </c>
      <c r="G275" s="128" t="s">
        <v>1253</v>
      </c>
      <c r="H275" s="128" t="s">
        <v>3492</v>
      </c>
      <c r="I275" s="128" t="s">
        <v>1961</v>
      </c>
      <c r="J275" s="128" t="s">
        <v>4263</v>
      </c>
      <c r="K275" s="128" t="s">
        <v>7125</v>
      </c>
      <c r="L275" s="128" t="s">
        <v>4589</v>
      </c>
      <c r="M275" s="128" t="s">
        <v>6856</v>
      </c>
      <c r="N275" s="129" t="s">
        <v>7953</v>
      </c>
      <c r="O275" s="471" t="s">
        <v>7591</v>
      </c>
      <c r="P275" s="443">
        <v>0.20050048828125</v>
      </c>
      <c r="Q275" s="470" t="str">
        <f>VLOOKUP($O275,'스토리지_LUN(TO-BE)'!$B$2:$G$347,4,FALSE)</f>
        <v>0f:2d</v>
      </c>
      <c r="R275" s="103"/>
      <c r="S275" s="110"/>
      <c r="T275" s="103"/>
      <c r="U275" s="103"/>
      <c r="V275" s="110" t="str">
        <f>VLOOKUP($N275,OS_Disk!$A$2:$F$573,2,FALSE)</f>
        <v>pkcscapr1</v>
      </c>
      <c r="W275" s="110" t="str">
        <f>VLOOKUP($N275,OS_Disk!$A$2:$F$573,3,FALSE)</f>
        <v>hitachi_vsp0_0f2d</v>
      </c>
      <c r="X275" s="133"/>
      <c r="Y275" s="110" t="str">
        <f>VLOOKUP($N275,OS_Disk!$A$2:$F$573,4,FALSE)</f>
        <v>sde</v>
      </c>
      <c r="Z275" s="196">
        <f>VLOOKUP($N275,OS_Disk!$A$2:$F$573,6,FALSE)</f>
        <v>0.20050048828125</v>
      </c>
      <c r="AA275" s="110" t="str">
        <f>VLOOKUP($O275,Veritas_LUN!$D$3:$J$487,2,FALSE)</f>
        <v>pkcscapr1/pkcscapr2</v>
      </c>
      <c r="AB275" s="110" t="str">
        <f>VLOOKUP($O275,Veritas_LUN!$D$3:$J$487,3,FALSE)</f>
        <v>Lock Device</v>
      </c>
      <c r="AC275" s="110">
        <f>VLOOKUP($O275,Veritas_LUN!$D$3:$J$487,4,FALSE)</f>
        <v>1</v>
      </c>
      <c r="AD275" s="110">
        <f>VLOOKUP($O275,Veritas_LUN!$D$3:$J$487,5,FALSE)</f>
        <v>0.2</v>
      </c>
      <c r="AE275" s="110" t="str">
        <f>VLOOKUP($O275,Veritas_LUN!$D$3:$J$487,7,FALSE)</f>
        <v>Lock Device</v>
      </c>
      <c r="AF275" s="110" t="str">
        <f>VLOOKUP($O275,Veritas_LUN!$D$3:$K$487,8,FALSE)</f>
        <v>0f:2d</v>
      </c>
      <c r="AG275" s="194" t="s">
        <v>7591</v>
      </c>
      <c r="AH275" s="279" t="str">
        <f>VLOOKUP(AG275,'스토리지_LUN(AS-IS)'!$B$4:$G$541,4,FALSE)</f>
        <v>Lock Device</v>
      </c>
      <c r="AI275" s="110">
        <f>VLOOKUP(AG275,'스토리지_LUN(AS-IS)'!$B$4:$G$541,6,FALSE)</f>
        <v>0.2</v>
      </c>
      <c r="AJ275" s="110" t="str">
        <f>VLOOKUP($AG275,'스토리지_LUN(TO-BE)'!$B$2:$G$347,4,FALSE)</f>
        <v>0f:2d</v>
      </c>
      <c r="AK275" s="103"/>
      <c r="AL275" s="103"/>
      <c r="AM275" s="1" t="str">
        <f t="shared" si="8"/>
        <v>NB-DR-RDMP-0FAF-PKCSCAPR</v>
      </c>
      <c r="AN275" s="475" t="e">
        <f>VLOOKUP(SUBSTITUTE(Q275,":",""),'naa정보-입력'!B273:C618,2,FALSE)</f>
        <v>#N/A</v>
      </c>
      <c r="AO275" s="1" t="e">
        <f t="shared" si="9"/>
        <v>#N/A</v>
      </c>
      <c r="AP275" s="1" t="s">
        <v>10555</v>
      </c>
    </row>
    <row r="276" spans="1:42" s="1" customFormat="1">
      <c r="A276" s="128" t="s">
        <v>1192</v>
      </c>
      <c r="B276" s="128" t="s">
        <v>1844</v>
      </c>
      <c r="C276" s="128" t="s">
        <v>399</v>
      </c>
      <c r="D276" s="128" t="s">
        <v>1847</v>
      </c>
      <c r="E276" s="128" t="s">
        <v>1755</v>
      </c>
      <c r="F276" s="128" t="s">
        <v>1252</v>
      </c>
      <c r="G276" s="128" t="s">
        <v>1253</v>
      </c>
      <c r="H276" s="128" t="s">
        <v>3493</v>
      </c>
      <c r="I276" s="128" t="s">
        <v>1962</v>
      </c>
      <c r="J276" s="128" t="s">
        <v>4264</v>
      </c>
      <c r="K276" s="128" t="s">
        <v>7126</v>
      </c>
      <c r="L276" s="128" t="s">
        <v>4587</v>
      </c>
      <c r="M276" s="128" t="s">
        <v>6856</v>
      </c>
      <c r="N276" s="129" t="s">
        <v>7954</v>
      </c>
      <c r="O276" s="471" t="s">
        <v>7592</v>
      </c>
      <c r="P276" s="443">
        <v>0.20050048828125</v>
      </c>
      <c r="Q276" s="470" t="str">
        <f>VLOOKUP($O276,'스토리지_LUN(TO-BE)'!$B$2:$G$347,4,FALSE)</f>
        <v>0f:2e</v>
      </c>
      <c r="R276" s="103"/>
      <c r="S276" s="110"/>
      <c r="T276" s="103"/>
      <c r="U276" s="103"/>
      <c r="V276" s="110" t="str">
        <f>VLOOKUP($N276,OS_Disk!$A$2:$F$573,2,FALSE)</f>
        <v>pkcscapr1</v>
      </c>
      <c r="W276" s="110" t="str">
        <f>VLOOKUP($N276,OS_Disk!$A$2:$F$573,3,FALSE)</f>
        <v>hitachi_vsp0_0f2e</v>
      </c>
      <c r="X276" s="133"/>
      <c r="Y276" s="110" t="str">
        <f>VLOOKUP($N276,OS_Disk!$A$2:$F$573,4,FALSE)</f>
        <v>sdf</v>
      </c>
      <c r="Z276" s="196">
        <f>VLOOKUP($N276,OS_Disk!$A$2:$F$573,6,FALSE)</f>
        <v>0.20050048828125</v>
      </c>
      <c r="AA276" s="110" t="str">
        <f>VLOOKUP($O276,Veritas_LUN!$D$3:$J$487,2,FALSE)</f>
        <v>pkcscapr1/pkcscapr2</v>
      </c>
      <c r="AB276" s="110" t="str">
        <f>VLOOKUP($O276,Veritas_LUN!$D$3:$J$487,3,FALSE)</f>
        <v>Lock Device</v>
      </c>
      <c r="AC276" s="110">
        <f>VLOOKUP($O276,Veritas_LUN!$D$3:$J$487,4,FALSE)</f>
        <v>1</v>
      </c>
      <c r="AD276" s="110">
        <f>VLOOKUP($O276,Veritas_LUN!$D$3:$J$487,5,FALSE)</f>
        <v>0.2</v>
      </c>
      <c r="AE276" s="110" t="str">
        <f>VLOOKUP($O276,Veritas_LUN!$D$3:$J$487,7,FALSE)</f>
        <v>Lock Device</v>
      </c>
      <c r="AF276" s="110" t="str">
        <f>VLOOKUP($O276,Veritas_LUN!$D$3:$K$487,8,FALSE)</f>
        <v>0f:2e</v>
      </c>
      <c r="AG276" s="194" t="s">
        <v>7592</v>
      </c>
      <c r="AH276" s="279" t="str">
        <f>VLOOKUP(AG276,'스토리지_LUN(AS-IS)'!$B$4:$G$541,4,FALSE)</f>
        <v>Lock Device</v>
      </c>
      <c r="AI276" s="110">
        <f>VLOOKUP(AG276,'스토리지_LUN(AS-IS)'!$B$4:$G$541,6,FALSE)</f>
        <v>0.2</v>
      </c>
      <c r="AJ276" s="110" t="str">
        <f>VLOOKUP($AG276,'스토리지_LUN(TO-BE)'!$B$2:$G$347,4,FALSE)</f>
        <v>0f:2e</v>
      </c>
      <c r="AK276" s="103"/>
      <c r="AL276" s="103"/>
      <c r="AM276" s="1" t="str">
        <f t="shared" si="8"/>
        <v>NB-DR-RDMP-0FAF-PKCSCAPR</v>
      </c>
      <c r="AN276" s="475" t="e">
        <f>VLOOKUP(SUBSTITUTE(Q276,":",""),'naa정보-입력'!B274:C619,2,FALSE)</f>
        <v>#N/A</v>
      </c>
      <c r="AO276" s="1" t="e">
        <f t="shared" si="9"/>
        <v>#N/A</v>
      </c>
      <c r="AP276" s="1" t="s">
        <v>10556</v>
      </c>
    </row>
    <row r="277" spans="1:42" s="1" customFormat="1">
      <c r="A277" s="128" t="s">
        <v>1192</v>
      </c>
      <c r="B277" s="128" t="s">
        <v>1844</v>
      </c>
      <c r="C277" s="128" t="s">
        <v>399</v>
      </c>
      <c r="D277" s="128" t="s">
        <v>1847</v>
      </c>
      <c r="E277" s="128" t="s">
        <v>1758</v>
      </c>
      <c r="F277" s="128" t="s">
        <v>1252</v>
      </c>
      <c r="G277" s="128" t="s">
        <v>1253</v>
      </c>
      <c r="H277" s="128" t="s">
        <v>3494</v>
      </c>
      <c r="I277" s="128" t="s">
        <v>1963</v>
      </c>
      <c r="J277" s="128" t="s">
        <v>4274</v>
      </c>
      <c r="K277" s="128" t="s">
        <v>7127</v>
      </c>
      <c r="L277" s="128" t="s">
        <v>4593</v>
      </c>
      <c r="M277" s="128" t="s">
        <v>6856</v>
      </c>
      <c r="N277" s="129" t="s">
        <v>7955</v>
      </c>
      <c r="O277" s="471" t="s">
        <v>7593</v>
      </c>
      <c r="P277" s="443">
        <v>40</v>
      </c>
      <c r="Q277" s="470" t="str">
        <f>VLOOKUP($O277,'스토리지_LUN(TO-BE)'!$B$2:$G$347,4,FALSE)</f>
        <v>0f:2f</v>
      </c>
      <c r="R277" s="103"/>
      <c r="S277" s="110"/>
      <c r="T277" s="103"/>
      <c r="U277" s="103"/>
      <c r="V277" s="110" t="str">
        <f>VLOOKUP($N277,OS_Disk!$A$2:$F$573,2,FALSE)</f>
        <v>pkcscapr1</v>
      </c>
      <c r="W277" s="110" t="str">
        <f>VLOOKUP($N277,OS_Disk!$A$2:$F$573,3,FALSE)</f>
        <v>hitachi_vsp0_0f2f</v>
      </c>
      <c r="X277" s="133"/>
      <c r="Y277" s="110" t="str">
        <f>VLOOKUP($N277,OS_Disk!$A$2:$F$573,4,FALSE)</f>
        <v>sdg</v>
      </c>
      <c r="Z277" s="196">
        <f>VLOOKUP($N277,OS_Disk!$A$2:$F$573,6,FALSE)</f>
        <v>0.20050048828125</v>
      </c>
      <c r="AA277" s="110" t="str">
        <f>VLOOKUP($O277,Veritas_LUN!$D$3:$J$487,2,FALSE)</f>
        <v>pkcscapr1/pkcscapr2</v>
      </c>
      <c r="AB277" s="110" t="str">
        <f>VLOOKUP($O277,Veritas_LUN!$D$3:$J$487,3,FALSE)</f>
        <v>Lock Device</v>
      </c>
      <c r="AC277" s="110">
        <f>VLOOKUP($O277,Veritas_LUN!$D$3:$J$487,4,FALSE)</f>
        <v>1</v>
      </c>
      <c r="AD277" s="110">
        <f>VLOOKUP($O277,Veritas_LUN!$D$3:$J$487,5,FALSE)</f>
        <v>0.2</v>
      </c>
      <c r="AE277" s="110" t="str">
        <f>VLOOKUP($O277,Veritas_LUN!$D$3:$J$487,7,FALSE)</f>
        <v>Lock Device</v>
      </c>
      <c r="AF277" s="110" t="str">
        <f>VLOOKUP($O277,Veritas_LUN!$D$3:$K$487,8,FALSE)</f>
        <v>0f:2f</v>
      </c>
      <c r="AG277" s="194" t="s">
        <v>7593</v>
      </c>
      <c r="AH277" s="279" t="str">
        <f>VLOOKUP(AG277,'스토리지_LUN(AS-IS)'!$B$4:$G$541,4,FALSE)</f>
        <v>Lock Device</v>
      </c>
      <c r="AI277" s="110">
        <f>VLOOKUP(AG277,'스토리지_LUN(AS-IS)'!$B$4:$G$541,6,FALSE)</f>
        <v>0.2</v>
      </c>
      <c r="AJ277" s="110" t="str">
        <f>VLOOKUP($AG277,'스토리지_LUN(TO-BE)'!$B$2:$G$347,4,FALSE)</f>
        <v>0f:2f</v>
      </c>
      <c r="AK277" s="103"/>
      <c r="AL277" s="103"/>
      <c r="AM277" s="1" t="str">
        <f t="shared" si="8"/>
        <v>NB-DR-RDMP-0FAF-PKCSCAPR</v>
      </c>
      <c r="AN277" s="475" t="e">
        <f>VLOOKUP(SUBSTITUTE(Q277,":",""),'naa정보-입력'!B275:C620,2,FALSE)</f>
        <v>#N/A</v>
      </c>
      <c r="AO277" s="1" t="e">
        <f t="shared" si="9"/>
        <v>#N/A</v>
      </c>
      <c r="AP277" s="1" t="s">
        <v>10557</v>
      </c>
    </row>
    <row r="278" spans="1:42" s="1" customFormat="1">
      <c r="A278" s="128" t="s">
        <v>1190</v>
      </c>
      <c r="B278" s="128" t="s">
        <v>1844</v>
      </c>
      <c r="C278" s="128" t="s">
        <v>392</v>
      </c>
      <c r="D278" s="128" t="s">
        <v>1847</v>
      </c>
      <c r="E278" s="128" t="s">
        <v>1688</v>
      </c>
      <c r="F278" s="128" t="s">
        <v>1296</v>
      </c>
      <c r="G278" s="128" t="s">
        <v>1297</v>
      </c>
      <c r="H278" s="128" t="s">
        <v>3511</v>
      </c>
      <c r="I278" s="128" t="s">
        <v>1980</v>
      </c>
      <c r="J278" s="128" t="s">
        <v>4300</v>
      </c>
      <c r="K278" s="128" t="s">
        <v>7128</v>
      </c>
      <c r="L278" s="128" t="s">
        <v>4414</v>
      </c>
      <c r="M278" s="128" t="s">
        <v>6856</v>
      </c>
      <c r="N278" s="129" t="s">
        <v>7960</v>
      </c>
      <c r="O278" s="471" t="s">
        <v>7599</v>
      </c>
      <c r="P278" s="443">
        <v>7.0001220703125</v>
      </c>
      <c r="Q278" s="470" t="str">
        <f>VLOOKUP($O278,'스토리지_LUN(TO-BE)'!$B$2:$G$347,4,FALSE)</f>
        <v>00:6b</v>
      </c>
      <c r="R278" s="103"/>
      <c r="S278" s="110"/>
      <c r="T278" s="103"/>
      <c r="U278" s="103"/>
      <c r="V278" s="110" t="str">
        <f>VLOOKUP($N278,OS_Disk!$A$2:$F$573,2,FALSE)</f>
        <v>pkcrddbr1</v>
      </c>
      <c r="W278" s="110" t="str">
        <f>VLOOKUP($N278,OS_Disk!$A$2:$F$573,3,FALSE)</f>
        <v>hitachi_vsp0_006b</v>
      </c>
      <c r="X278" s="133"/>
      <c r="Y278" s="110" t="str">
        <f>VLOOKUP($N278,OS_Disk!$A$2:$F$573,4,FALSE)</f>
        <v>sdc</v>
      </c>
      <c r="Z278" s="196">
        <f>VLOOKUP($N278,OS_Disk!$A$2:$F$573,6,FALSE)</f>
        <v>70.00030517578125</v>
      </c>
      <c r="AA278" s="110" t="str">
        <f>VLOOKUP($O278,Veritas_LUN!$D$3:$J$487,2,FALSE)</f>
        <v>pkcrddbr1</v>
      </c>
      <c r="AB278" s="110" t="str">
        <f>VLOOKUP($O278,Veritas_LUN!$D$3:$J$487,3,FALSE)</f>
        <v>vg_rd1fs01</v>
      </c>
      <c r="AC278" s="110">
        <f>VLOOKUP($O278,Veritas_LUN!$D$3:$J$487,4,FALSE)</f>
        <v>1</v>
      </c>
      <c r="AD278" s="110">
        <f>VLOOKUP($O278,Veritas_LUN!$D$3:$J$487,5,FALSE)</f>
        <v>70</v>
      </c>
      <c r="AE278" s="110" t="str">
        <f>VLOOKUP($O278,Veritas_LUN!$D$3:$J$487,7,FALSE)</f>
        <v>vg_rd1fs01</v>
      </c>
      <c r="AF278" s="110" t="str">
        <f>VLOOKUP($O278,Veritas_LUN!$D$3:$K$487,8,FALSE)</f>
        <v>00:6b</v>
      </c>
      <c r="AG278" s="194" t="s">
        <v>7599</v>
      </c>
      <c r="AH278" s="279" t="str">
        <f>VLOOKUP(AG278,'스토리지_LUN(AS-IS)'!$B$4:$G$541,4,FALSE)</f>
        <v>vg_rd1fs01</v>
      </c>
      <c r="AI278" s="110">
        <f>VLOOKUP(AG278,'스토리지_LUN(AS-IS)'!$B$4:$G$541,6,FALSE)</f>
        <v>70</v>
      </c>
      <c r="AJ278" s="110" t="str">
        <f>VLOOKUP($AG278,'스토리지_LUN(TO-BE)'!$B$2:$G$347,4,FALSE)</f>
        <v>00:6b</v>
      </c>
      <c r="AK278" s="103"/>
      <c r="AL278" s="103"/>
      <c r="AM278" s="1" t="str">
        <f t="shared" si="8"/>
        <v>NB-DR-RDMP-0FB4-PKCRDDBR</v>
      </c>
      <c r="AN278" s="475" t="e">
        <f>VLOOKUP(SUBSTITUTE(Q278,":",""),'naa정보-입력'!B276:C621,2,FALSE)</f>
        <v>#N/A</v>
      </c>
      <c r="AO278" s="1" t="e">
        <f t="shared" si="9"/>
        <v>#N/A</v>
      </c>
      <c r="AP278" s="1" t="s">
        <v>10562</v>
      </c>
    </row>
    <row r="279" spans="1:42" s="1" customFormat="1">
      <c r="A279" s="128" t="s">
        <v>1190</v>
      </c>
      <c r="B279" s="128" t="s">
        <v>1844</v>
      </c>
      <c r="C279" s="128" t="s">
        <v>392</v>
      </c>
      <c r="D279" s="128" t="s">
        <v>1847</v>
      </c>
      <c r="E279" s="128" t="s">
        <v>1704</v>
      </c>
      <c r="F279" s="128" t="s">
        <v>1296</v>
      </c>
      <c r="G279" s="128" t="s">
        <v>1297</v>
      </c>
      <c r="H279" s="128" t="s">
        <v>3512</v>
      </c>
      <c r="I279" s="128" t="s">
        <v>1981</v>
      </c>
      <c r="J279" s="128" t="s">
        <v>4360</v>
      </c>
      <c r="K279" s="128" t="s">
        <v>7129</v>
      </c>
      <c r="L279" s="128" t="s">
        <v>4567</v>
      </c>
      <c r="M279" s="128" t="s">
        <v>6856</v>
      </c>
      <c r="N279" s="129" t="s">
        <v>7961</v>
      </c>
      <c r="O279" s="471" t="s">
        <v>7600</v>
      </c>
      <c r="P279" s="443">
        <v>50</v>
      </c>
      <c r="Q279" s="470" t="str">
        <f>VLOOKUP($O279,'스토리지_LUN(TO-BE)'!$B$2:$G$347,4,FALSE)</f>
        <v>05:6b</v>
      </c>
      <c r="R279" s="103"/>
      <c r="S279" s="110"/>
      <c r="T279" s="103"/>
      <c r="U279" s="103"/>
      <c r="V279" s="110" t="str">
        <f>VLOOKUP($N279,OS_Disk!$A$2:$F$573,2,FALSE)</f>
        <v>pkcrddbr1</v>
      </c>
      <c r="W279" s="110" t="str">
        <f>VLOOKUP($N279,OS_Disk!$A$2:$F$573,3,FALSE)</f>
        <v>hitachi_vsp0_106b</v>
      </c>
      <c r="X279" s="133"/>
      <c r="Y279" s="110" t="str">
        <f>VLOOKUP($N279,OS_Disk!$A$2:$F$573,4,FALSE)</f>
        <v>sdd</v>
      </c>
      <c r="Z279" s="196">
        <f>VLOOKUP($N279,OS_Disk!$A$2:$F$573,6,FALSE)</f>
        <v>7.0001220703125</v>
      </c>
      <c r="AA279" s="110" t="str">
        <f>VLOOKUP($O279,Veritas_LUN!$D$3:$J$487,2,FALSE)</f>
        <v>pkcrddbr1</v>
      </c>
      <c r="AB279" s="110" t="str">
        <f>VLOOKUP($O279,Veritas_LUN!$D$3:$J$487,3,FALSE)</f>
        <v>vvr_vg_rd1fs01</v>
      </c>
      <c r="AC279" s="110">
        <f>VLOOKUP($O279,Veritas_LUN!$D$3:$J$487,4,FALSE)</f>
        <v>1</v>
      </c>
      <c r="AD279" s="110">
        <f>VLOOKUP($O279,Veritas_LUN!$D$3:$J$487,5,FALSE)</f>
        <v>7</v>
      </c>
      <c r="AE279" s="110" t="str">
        <f>VLOOKUP($O279,Veritas_LUN!$D$3:$J$487,7,FALSE)</f>
        <v>VVR-vg_rd1fs01</v>
      </c>
      <c r="AF279" s="110" t="str">
        <f>VLOOKUP($O279,Veritas_LUN!$D$3:$K$487,8,FALSE)</f>
        <v>10:6b</v>
      </c>
      <c r="AG279" s="194" t="s">
        <v>7600</v>
      </c>
      <c r="AH279" s="279" t="str">
        <f>VLOOKUP(AG279,'스토리지_LUN(AS-IS)'!$B$4:$G$541,4,FALSE)</f>
        <v>VVR-vg_rd1fs01</v>
      </c>
      <c r="AI279" s="110">
        <f>VLOOKUP(AG279,'스토리지_LUN(AS-IS)'!$B$4:$G$541,6,FALSE)</f>
        <v>7</v>
      </c>
      <c r="AJ279" s="110" t="str">
        <f>VLOOKUP($AG279,'스토리지_LUN(TO-BE)'!$B$2:$G$347,4,FALSE)</f>
        <v>05:6b</v>
      </c>
      <c r="AK279" s="103"/>
      <c r="AL279" s="103"/>
      <c r="AM279" s="1" t="str">
        <f t="shared" si="8"/>
        <v>NB-DR-RDMP-0FB4-PKCRDDBR</v>
      </c>
      <c r="AN279" s="475" t="e">
        <f>VLOOKUP(SUBSTITUTE(Q279,":",""),'naa정보-입력'!B277:C622,2,FALSE)</f>
        <v>#N/A</v>
      </c>
      <c r="AO279" s="1" t="e">
        <f t="shared" si="9"/>
        <v>#N/A</v>
      </c>
      <c r="AP279" s="1" t="s">
        <v>10563</v>
      </c>
    </row>
    <row r="280" spans="1:42" s="1" customFormat="1">
      <c r="A280" s="128" t="s">
        <v>1190</v>
      </c>
      <c r="B280" s="128" t="s">
        <v>1844</v>
      </c>
      <c r="C280" s="128" t="s">
        <v>392</v>
      </c>
      <c r="D280" s="128" t="s">
        <v>1847</v>
      </c>
      <c r="E280" s="128" t="s">
        <v>1693</v>
      </c>
      <c r="F280" s="128" t="s">
        <v>1296</v>
      </c>
      <c r="G280" s="128" t="s">
        <v>1297</v>
      </c>
      <c r="H280" s="128" t="s">
        <v>3436</v>
      </c>
      <c r="I280" s="128" t="s">
        <v>1905</v>
      </c>
      <c r="J280" s="128" t="s">
        <v>4303</v>
      </c>
      <c r="K280" s="128" t="s">
        <v>7130</v>
      </c>
      <c r="L280" s="128" t="s">
        <v>4405</v>
      </c>
      <c r="M280" s="128" t="s">
        <v>6856</v>
      </c>
      <c r="N280" s="129" t="s">
        <v>7914</v>
      </c>
      <c r="O280" s="471" t="s">
        <v>7550</v>
      </c>
      <c r="P280" s="443">
        <v>20.0006103515625</v>
      </c>
      <c r="Q280" s="470" t="str">
        <f>VLOOKUP($O280,'스토리지_LUN(TO-BE)'!$B$2:$G$347,4,FALSE)</f>
        <v>00:6d</v>
      </c>
      <c r="R280" s="103"/>
      <c r="S280" s="110"/>
      <c r="T280" s="103"/>
      <c r="U280" s="103"/>
      <c r="V280" s="110" t="str">
        <f>VLOOKUP($N280,OS_Disk!$A$2:$F$573,2,FALSE)</f>
        <v>pkcrddbr1</v>
      </c>
      <c r="W280" s="110" t="str">
        <f>VLOOKUP($N280,OS_Disk!$A$2:$F$573,3,FALSE)</f>
        <v>hitachi_vsp0_006d</v>
      </c>
      <c r="X280" s="133"/>
      <c r="Y280" s="110" t="str">
        <f>VLOOKUP($N280,OS_Disk!$A$2:$F$573,4,FALSE)</f>
        <v>sdi</v>
      </c>
      <c r="Z280" s="196">
        <f>VLOOKUP($N280,OS_Disk!$A$2:$F$573,6,FALSE)</f>
        <v>250.00030517578125</v>
      </c>
      <c r="AA280" s="110" t="str">
        <f>VLOOKUP($O280,Veritas_LUN!$D$3:$J$487,2,FALSE)</f>
        <v>pkcrddbr1/pkcrddbr2</v>
      </c>
      <c r="AB280" s="110" t="str">
        <f>VLOOKUP($O280,Veritas_LUN!$D$3:$J$487,3,FALSE)</f>
        <v>vg_rdcfs01</v>
      </c>
      <c r="AC280" s="110">
        <f>VLOOKUP($O280,Veritas_LUN!$D$3:$J$487,4,FALSE)</f>
        <v>1</v>
      </c>
      <c r="AD280" s="110">
        <f>VLOOKUP($O280,Veritas_LUN!$D$3:$J$487,5,FALSE)</f>
        <v>250</v>
      </c>
      <c r="AE280" s="110" t="str">
        <f>VLOOKUP($O280,Veritas_LUN!$D$3:$J$487,7,FALSE)</f>
        <v>vg_rdcfs01</v>
      </c>
      <c r="AF280" s="110" t="str">
        <f>VLOOKUP($O280,Veritas_LUN!$D$3:$K$487,8,FALSE)</f>
        <v>00:6d</v>
      </c>
      <c r="AG280" s="194" t="s">
        <v>7550</v>
      </c>
      <c r="AH280" s="279" t="str">
        <f>VLOOKUP(AG280,'스토리지_LUN(AS-IS)'!$B$4:$G$541,4,FALSE)</f>
        <v>vg_rdcfs01</v>
      </c>
      <c r="AI280" s="110">
        <f>VLOOKUP(AG280,'스토리지_LUN(AS-IS)'!$B$4:$G$541,6,FALSE)</f>
        <v>250</v>
      </c>
      <c r="AJ280" s="110" t="str">
        <f>VLOOKUP($AG280,'스토리지_LUN(TO-BE)'!$B$2:$G$347,4,FALSE)</f>
        <v>00:6d</v>
      </c>
      <c r="AK280" s="103"/>
      <c r="AL280" s="103"/>
      <c r="AM280" s="1" t="str">
        <f t="shared" si="8"/>
        <v>NB-DR-RDMP-0FB4-PKCRDDBR</v>
      </c>
      <c r="AN280" s="475" t="e">
        <f>VLOOKUP(SUBSTITUTE(Q280,":",""),'naa정보-입력'!B278:C623,2,FALSE)</f>
        <v>#N/A</v>
      </c>
      <c r="AO280" s="1" t="e">
        <f t="shared" si="9"/>
        <v>#N/A</v>
      </c>
      <c r="AP280" s="1" t="s">
        <v>10516</v>
      </c>
    </row>
    <row r="281" spans="1:42" s="1" customFormat="1">
      <c r="A281" s="128" t="s">
        <v>1190</v>
      </c>
      <c r="B281" s="128" t="s">
        <v>1844</v>
      </c>
      <c r="C281" s="128" t="s">
        <v>392</v>
      </c>
      <c r="D281" s="128" t="s">
        <v>1847</v>
      </c>
      <c r="E281" s="128" t="s">
        <v>1697</v>
      </c>
      <c r="F281" s="128" t="s">
        <v>1296</v>
      </c>
      <c r="G281" s="128" t="s">
        <v>1297</v>
      </c>
      <c r="H281" s="128" t="s">
        <v>3437</v>
      </c>
      <c r="I281" s="128" t="s">
        <v>1906</v>
      </c>
      <c r="J281" s="128" t="s">
        <v>4385</v>
      </c>
      <c r="K281" s="128" t="s">
        <v>7131</v>
      </c>
      <c r="L281" s="128" t="s">
        <v>4476</v>
      </c>
      <c r="M281" s="128" t="s">
        <v>6856</v>
      </c>
      <c r="N281" s="129" t="s">
        <v>7915</v>
      </c>
      <c r="O281" s="471" t="s">
        <v>7551</v>
      </c>
      <c r="P281" s="443">
        <v>35.0006103515625</v>
      </c>
      <c r="Q281" s="470" t="str">
        <f>VLOOKUP($O281,'스토리지_LUN(TO-BE)'!$B$2:$G$347,4,FALSE)</f>
        <v>01:06</v>
      </c>
      <c r="R281" s="103"/>
      <c r="S281" s="110"/>
      <c r="T281" s="103"/>
      <c r="U281" s="103"/>
      <c r="V281" s="110" t="str">
        <f>VLOOKUP($N281,OS_Disk!$A$2:$F$573,2,FALSE)</f>
        <v>pkcrddbr1</v>
      </c>
      <c r="W281" s="110" t="str">
        <f>VLOOKUP($N281,OS_Disk!$A$2:$F$573,3,FALSE)</f>
        <v>hitachi_vsp0_0106</v>
      </c>
      <c r="X281" s="133"/>
      <c r="Y281" s="110" t="str">
        <f>VLOOKUP($N281,OS_Disk!$A$2:$F$573,4,FALSE)</f>
        <v>sdj</v>
      </c>
      <c r="Z281" s="196">
        <f>VLOOKUP($N281,OS_Disk!$A$2:$F$573,6,FALSE)</f>
        <v>20.0006103515625</v>
      </c>
      <c r="AA281" s="110" t="str">
        <f>VLOOKUP($O281,Veritas_LUN!$D$3:$J$487,2,FALSE)</f>
        <v>pkcrddbr1/pkcrddbr2</v>
      </c>
      <c r="AB281" s="110" t="str">
        <f>VLOOKUP($O281,Veritas_LUN!$D$3:$J$487,3,FALSE)</f>
        <v>vg_rdsys01_01</v>
      </c>
      <c r="AC281" s="110">
        <f>VLOOKUP($O281,Veritas_LUN!$D$3:$J$487,4,FALSE)</f>
        <v>1</v>
      </c>
      <c r="AD281" s="110">
        <f>VLOOKUP($O281,Veritas_LUN!$D$3:$J$487,5,FALSE)</f>
        <v>20</v>
      </c>
      <c r="AE281" s="110" t="str">
        <f>VLOOKUP($O281,Veritas_LUN!$D$3:$J$487,7,FALSE)</f>
        <v>vg_tssys_new</v>
      </c>
      <c r="AF281" s="110" t="str">
        <f>VLOOKUP($O281,Veritas_LUN!$D$3:$K$487,8,FALSE)</f>
        <v>01:06</v>
      </c>
      <c r="AG281" s="194" t="s">
        <v>7551</v>
      </c>
      <c r="AH281" s="279" t="str">
        <f>VLOOKUP(AG281,'스토리지_LUN(AS-IS)'!$B$4:$G$541,4,FALSE)</f>
        <v>vg_tssys_new</v>
      </c>
      <c r="AI281" s="110">
        <f>VLOOKUP(AG281,'스토리지_LUN(AS-IS)'!$B$4:$G$541,6,FALSE)</f>
        <v>20</v>
      </c>
      <c r="AJ281" s="110" t="str">
        <f>VLOOKUP($AG281,'스토리지_LUN(TO-BE)'!$B$2:$G$347,4,FALSE)</f>
        <v>01:06</v>
      </c>
      <c r="AK281" s="103"/>
      <c r="AL281" s="103"/>
      <c r="AM281" s="1" t="str">
        <f t="shared" si="8"/>
        <v>NB-DR-RDMP-0FB4-PKCRDDBR</v>
      </c>
      <c r="AN281" s="475" t="e">
        <f>VLOOKUP(SUBSTITUTE(Q281,":",""),'naa정보-입력'!B279:C624,2,FALSE)</f>
        <v>#N/A</v>
      </c>
      <c r="AO281" s="1" t="e">
        <f t="shared" si="9"/>
        <v>#N/A</v>
      </c>
      <c r="AP281" s="1" t="s">
        <v>10517</v>
      </c>
    </row>
    <row r="282" spans="1:42" s="1" customFormat="1">
      <c r="A282" s="128" t="s">
        <v>1190</v>
      </c>
      <c r="B282" s="128" t="s">
        <v>1844</v>
      </c>
      <c r="C282" s="128" t="s">
        <v>392</v>
      </c>
      <c r="D282" s="128" t="s">
        <v>1847</v>
      </c>
      <c r="E282" s="128" t="s">
        <v>1699</v>
      </c>
      <c r="F282" s="128" t="s">
        <v>1296</v>
      </c>
      <c r="G282" s="128" t="s">
        <v>1297</v>
      </c>
      <c r="H282" s="128" t="s">
        <v>3438</v>
      </c>
      <c r="I282" s="128" t="s">
        <v>1907</v>
      </c>
      <c r="J282" s="128" t="s">
        <v>4312</v>
      </c>
      <c r="K282" s="128" t="s">
        <v>7132</v>
      </c>
      <c r="L282" s="128" t="s">
        <v>4407</v>
      </c>
      <c r="M282" s="128" t="s">
        <v>6856</v>
      </c>
      <c r="N282" s="129" t="s">
        <v>7916</v>
      </c>
      <c r="O282" s="471" t="s">
        <v>7552</v>
      </c>
      <c r="P282" s="443">
        <v>310.00030517578102</v>
      </c>
      <c r="Q282" s="470" t="str">
        <f>VLOOKUP($O282,'스토리지_LUN(TO-BE)'!$B$2:$G$347,4,FALSE)</f>
        <v>00:6f</v>
      </c>
      <c r="R282" s="103"/>
      <c r="S282" s="110"/>
      <c r="T282" s="103"/>
      <c r="U282" s="103"/>
      <c r="V282" s="110" t="str">
        <f>VLOOKUP($N282,OS_Disk!$A$2:$F$573,2,FALSE)</f>
        <v>pkcrddbr1</v>
      </c>
      <c r="W282" s="110" t="str">
        <f>VLOOKUP($N282,OS_Disk!$A$2:$F$573,3,FALSE)</f>
        <v>hitachi_vsp0_006f</v>
      </c>
      <c r="X282" s="133"/>
      <c r="Y282" s="110" t="str">
        <f>VLOOKUP($N282,OS_Disk!$A$2:$F$573,4,FALSE)</f>
        <v>sdk</v>
      </c>
      <c r="Z282" s="196">
        <f>VLOOKUP($N282,OS_Disk!$A$2:$F$573,6,FALSE)</f>
        <v>35.0006103515625</v>
      </c>
      <c r="AA282" s="110" t="str">
        <f>VLOOKUP($O282,Veritas_LUN!$D$3:$J$487,2,FALSE)</f>
        <v>pkcrddbr1/pkcrddbr2</v>
      </c>
      <c r="AB282" s="110" t="str">
        <f>VLOOKUP($O282,Veritas_LUN!$D$3:$J$487,3,FALSE)</f>
        <v>vg_rdsys02</v>
      </c>
      <c r="AC282" s="110">
        <f>VLOOKUP($O282,Veritas_LUN!$D$3:$J$487,4,FALSE)</f>
        <v>1</v>
      </c>
      <c r="AD282" s="110">
        <f>VLOOKUP($O282,Veritas_LUN!$D$3:$J$487,5,FALSE)</f>
        <v>35</v>
      </c>
      <c r="AE282" s="110" t="str">
        <f>VLOOKUP($O282,Veritas_LUN!$D$3:$J$487,7,FALSE)</f>
        <v>vg_rdsys02</v>
      </c>
      <c r="AF282" s="110" t="str">
        <f>VLOOKUP($O282,Veritas_LUN!$D$3:$K$487,8,FALSE)</f>
        <v>00:6f</v>
      </c>
      <c r="AG282" s="194" t="s">
        <v>7552</v>
      </c>
      <c r="AH282" s="279" t="str">
        <f>VLOOKUP(AG282,'스토리지_LUN(AS-IS)'!$B$4:$G$541,4,FALSE)</f>
        <v>vg_rdsys02</v>
      </c>
      <c r="AI282" s="110">
        <f>VLOOKUP(AG282,'스토리지_LUN(AS-IS)'!$B$4:$G$541,6,FALSE)</f>
        <v>35</v>
      </c>
      <c r="AJ282" s="110" t="str">
        <f>VLOOKUP($AG282,'스토리지_LUN(TO-BE)'!$B$2:$G$347,4,FALSE)</f>
        <v>00:6f</v>
      </c>
      <c r="AK282" s="103"/>
      <c r="AL282" s="103"/>
      <c r="AM282" s="1" t="str">
        <f t="shared" si="8"/>
        <v>NB-DR-RDMP-0FB4-PKCRDDBR</v>
      </c>
      <c r="AN282" s="475" t="e">
        <f>VLOOKUP(SUBSTITUTE(Q282,":",""),'naa정보-입력'!B280:C625,2,FALSE)</f>
        <v>#N/A</v>
      </c>
      <c r="AO282" s="1" t="e">
        <f t="shared" si="9"/>
        <v>#N/A</v>
      </c>
      <c r="AP282" s="1" t="s">
        <v>10518</v>
      </c>
    </row>
    <row r="283" spans="1:42" s="1" customFormat="1">
      <c r="A283" s="128" t="s">
        <v>1190</v>
      </c>
      <c r="B283" s="128" t="s">
        <v>1844</v>
      </c>
      <c r="C283" s="128" t="s">
        <v>392</v>
      </c>
      <c r="D283" s="128" t="s">
        <v>1847</v>
      </c>
      <c r="E283" s="128" t="s">
        <v>1730</v>
      </c>
      <c r="F283" s="128" t="s">
        <v>1296</v>
      </c>
      <c r="G283" s="128" t="s">
        <v>1297</v>
      </c>
      <c r="H283" s="128" t="s">
        <v>3439</v>
      </c>
      <c r="I283" s="128" t="s">
        <v>1908</v>
      </c>
      <c r="J283" s="128" t="s">
        <v>4313</v>
      </c>
      <c r="K283" s="128" t="s">
        <v>7133</v>
      </c>
      <c r="L283" s="128" t="s">
        <v>4409</v>
      </c>
      <c r="M283" s="128" t="s">
        <v>6856</v>
      </c>
      <c r="N283" s="129" t="s">
        <v>7917</v>
      </c>
      <c r="O283" s="471" t="s">
        <v>7553</v>
      </c>
      <c r="P283" s="443">
        <v>175.00030517578099</v>
      </c>
      <c r="Q283" s="470" t="str">
        <f>VLOOKUP($O283,'스토리지_LUN(TO-BE)'!$B$2:$G$347,4,FALSE)</f>
        <v>00:70</v>
      </c>
      <c r="R283" s="103"/>
      <c r="S283" s="110"/>
      <c r="T283" s="103"/>
      <c r="U283" s="103"/>
      <c r="V283" s="110" t="str">
        <f>VLOOKUP($N283,OS_Disk!$A$2:$F$573,2,FALSE)</f>
        <v>pkcrddbr1</v>
      </c>
      <c r="W283" s="110" t="str">
        <f>VLOOKUP($N283,OS_Disk!$A$2:$F$573,3,FALSE)</f>
        <v>hitachi_vsp0_0070</v>
      </c>
      <c r="X283" s="133"/>
      <c r="Y283" s="110" t="str">
        <f>VLOOKUP($N283,OS_Disk!$A$2:$F$573,4,FALSE)</f>
        <v>sdl</v>
      </c>
      <c r="Z283" s="196">
        <f>VLOOKUP($N283,OS_Disk!$A$2:$F$573,6,FALSE)</f>
        <v>440.0006103515625</v>
      </c>
      <c r="AA283" s="110" t="str">
        <f>VLOOKUP($O283,Veritas_LUN!$D$3:$J$487,2,FALSE)</f>
        <v>pkcrddbr1/pkcrddbr2</v>
      </c>
      <c r="AB283" s="110" t="str">
        <f>VLOOKUP($O283,Veritas_LUN!$D$3:$J$487,3,FALSE)</f>
        <v>vg_rddb01</v>
      </c>
      <c r="AC283" s="110">
        <f>VLOOKUP($O283,Veritas_LUN!$D$3:$J$487,4,FALSE)</f>
        <v>1</v>
      </c>
      <c r="AD283" s="110">
        <f>VLOOKUP($O283,Veritas_LUN!$D$3:$J$487,5,FALSE)</f>
        <v>440</v>
      </c>
      <c r="AE283" s="110" t="str">
        <f>VLOOKUP($O283,Veritas_LUN!$D$3:$J$487,7,FALSE)</f>
        <v>vg_rddb01</v>
      </c>
      <c r="AF283" s="110" t="str">
        <f>VLOOKUP($O283,Veritas_LUN!$D$3:$K$487,8,FALSE)</f>
        <v>00:70</v>
      </c>
      <c r="AG283" s="194" t="s">
        <v>7553</v>
      </c>
      <c r="AH283" s="279" t="str">
        <f>VLOOKUP(AG283,'스토리지_LUN(AS-IS)'!$B$4:$G$541,4,FALSE)</f>
        <v>vg_rddb01</v>
      </c>
      <c r="AI283" s="110">
        <f>VLOOKUP(AG283,'스토리지_LUN(AS-IS)'!$B$4:$G$541,6,FALSE)</f>
        <v>440</v>
      </c>
      <c r="AJ283" s="110" t="str">
        <f>VLOOKUP($AG283,'스토리지_LUN(TO-BE)'!$B$2:$G$347,4,FALSE)</f>
        <v>00:70</v>
      </c>
      <c r="AK283" s="103"/>
      <c r="AL283" s="103"/>
      <c r="AM283" s="1" t="str">
        <f t="shared" si="8"/>
        <v>NB-DR-RDMP-0FB4-PKCRDDBR</v>
      </c>
      <c r="AN283" s="475" t="e">
        <f>VLOOKUP(SUBSTITUTE(Q283,":",""),'naa정보-입력'!B281:C626,2,FALSE)</f>
        <v>#N/A</v>
      </c>
      <c r="AO283" s="1" t="e">
        <f t="shared" si="9"/>
        <v>#N/A</v>
      </c>
      <c r="AP283" s="1" t="s">
        <v>10519</v>
      </c>
    </row>
    <row r="284" spans="1:42" s="1" customFormat="1">
      <c r="A284" s="128" t="s">
        <v>1190</v>
      </c>
      <c r="B284" s="128" t="s">
        <v>1844</v>
      </c>
      <c r="C284" s="128" t="s">
        <v>392</v>
      </c>
      <c r="D284" s="128" t="s">
        <v>1847</v>
      </c>
      <c r="E284" s="128" t="s">
        <v>1732</v>
      </c>
      <c r="F284" s="128" t="s">
        <v>1296</v>
      </c>
      <c r="G284" s="128" t="s">
        <v>1297</v>
      </c>
      <c r="H284" s="128" t="s">
        <v>3440</v>
      </c>
      <c r="I284" s="128" t="s">
        <v>1909</v>
      </c>
      <c r="J284" s="128" t="s">
        <v>4379</v>
      </c>
      <c r="K284" s="128" t="s">
        <v>7134</v>
      </c>
      <c r="L284" s="128" t="s">
        <v>2529</v>
      </c>
      <c r="M284" s="128" t="s">
        <v>6856</v>
      </c>
      <c r="N284" s="129" t="s">
        <v>7918</v>
      </c>
      <c r="O284" s="471" t="s">
        <v>7554</v>
      </c>
      <c r="P284" s="443">
        <v>20.0006103515625</v>
      </c>
      <c r="Q284" s="470" t="str">
        <f>VLOOKUP($O284,'스토리지_LUN(TO-BE)'!$B$2:$G$347,4,FALSE)</f>
        <v>00:71</v>
      </c>
      <c r="R284" s="103"/>
      <c r="S284" s="110"/>
      <c r="T284" s="103"/>
      <c r="U284" s="103"/>
      <c r="V284" s="110" t="str">
        <f>VLOOKUP($N284,OS_Disk!$A$2:$F$573,2,FALSE)</f>
        <v>pkcrddbr1</v>
      </c>
      <c r="W284" s="110" t="str">
        <f>VLOOKUP($N284,OS_Disk!$A$2:$F$573,3,FALSE)</f>
        <v>hitachi_vsp0_0071</v>
      </c>
      <c r="X284" s="133"/>
      <c r="Y284" s="110" t="str">
        <f>VLOOKUP($N284,OS_Disk!$A$2:$F$573,4,FALSE)</f>
        <v>sdm</v>
      </c>
      <c r="Z284" s="196">
        <f>VLOOKUP($N284,OS_Disk!$A$2:$F$573,6,FALSE)</f>
        <v>248.00079345703125</v>
      </c>
      <c r="AA284" s="110" t="str">
        <f>VLOOKUP($O284,Veritas_LUN!$D$3:$J$487,2,FALSE)</f>
        <v>pkcrddbr1/pkcrddbr2</v>
      </c>
      <c r="AB284" s="110" t="str">
        <f>VLOOKUP($O284,Veritas_LUN!$D$3:$J$487,3,FALSE)</f>
        <v>vg_rdidx01</v>
      </c>
      <c r="AC284" s="110">
        <f>VLOOKUP($O284,Veritas_LUN!$D$3:$J$487,4,FALSE)</f>
        <v>1</v>
      </c>
      <c r="AD284" s="110">
        <f>VLOOKUP($O284,Veritas_LUN!$D$3:$J$487,5,FALSE)</f>
        <v>248</v>
      </c>
      <c r="AE284" s="110" t="str">
        <f>VLOOKUP($O284,Veritas_LUN!$D$3:$J$487,7,FALSE)</f>
        <v>vg_rdidx01</v>
      </c>
      <c r="AF284" s="110" t="str">
        <f>VLOOKUP($O284,Veritas_LUN!$D$3:$K$487,8,FALSE)</f>
        <v>00:71</v>
      </c>
      <c r="AG284" s="194" t="s">
        <v>7554</v>
      </c>
      <c r="AH284" s="279" t="str">
        <f>VLOOKUP(AG284,'스토리지_LUN(AS-IS)'!$B$4:$G$541,4,FALSE)</f>
        <v>vg_rdidx01</v>
      </c>
      <c r="AI284" s="110">
        <f>VLOOKUP(AG284,'스토리지_LUN(AS-IS)'!$B$4:$G$541,6,FALSE)</f>
        <v>248</v>
      </c>
      <c r="AJ284" s="110" t="str">
        <f>VLOOKUP($AG284,'스토리지_LUN(TO-BE)'!$B$2:$G$347,4,FALSE)</f>
        <v>00:71</v>
      </c>
      <c r="AK284" s="103"/>
      <c r="AL284" s="103"/>
      <c r="AM284" s="1" t="str">
        <f t="shared" si="8"/>
        <v>NB-DR-RDMP-0FB4-PKCRDDBR</v>
      </c>
      <c r="AN284" s="475" t="e">
        <f>VLOOKUP(SUBSTITUTE(Q284,":",""),'naa정보-입력'!B282:C627,2,FALSE)</f>
        <v>#N/A</v>
      </c>
      <c r="AO284" s="1" t="e">
        <f t="shared" si="9"/>
        <v>#N/A</v>
      </c>
      <c r="AP284" s="1" t="s">
        <v>10520</v>
      </c>
    </row>
    <row r="285" spans="1:42" s="1" customFormat="1">
      <c r="A285" s="128" t="s">
        <v>1190</v>
      </c>
      <c r="B285" s="128" t="s">
        <v>1844</v>
      </c>
      <c r="C285" s="128" t="s">
        <v>392</v>
      </c>
      <c r="D285" s="128" t="s">
        <v>1847</v>
      </c>
      <c r="E285" s="128" t="s">
        <v>1734</v>
      </c>
      <c r="F285" s="128" t="s">
        <v>1296</v>
      </c>
      <c r="G285" s="128" t="s">
        <v>1297</v>
      </c>
      <c r="H285" s="128" t="s">
        <v>3441</v>
      </c>
      <c r="I285" s="128" t="s">
        <v>1910</v>
      </c>
      <c r="J285" s="128" t="s">
        <v>4386</v>
      </c>
      <c r="K285" s="128" t="s">
        <v>7135</v>
      </c>
      <c r="L285" s="128" t="s">
        <v>4522</v>
      </c>
      <c r="M285" s="128" t="s">
        <v>6856</v>
      </c>
      <c r="N285" s="129" t="s">
        <v>7919</v>
      </c>
      <c r="O285" s="471" t="s">
        <v>7555</v>
      </c>
      <c r="P285" s="443">
        <v>25.0003051757813</v>
      </c>
      <c r="Q285" s="470" t="str">
        <f>VLOOKUP($O285,'스토리지_LUN(TO-BE)'!$B$2:$G$347,4,FALSE)</f>
        <v>01:07</v>
      </c>
      <c r="R285" s="103"/>
      <c r="S285" s="110"/>
      <c r="T285" s="103"/>
      <c r="U285" s="103"/>
      <c r="V285" s="110" t="str">
        <f>VLOOKUP($N285,OS_Disk!$A$2:$F$573,2,FALSE)</f>
        <v>pkcrddbr1</v>
      </c>
      <c r="W285" s="110" t="str">
        <f>VLOOKUP($N285,OS_Disk!$A$2:$F$573,3,FALSE)</f>
        <v>hitachi_vsp0_0107</v>
      </c>
      <c r="X285" s="133"/>
      <c r="Y285" s="110" t="str">
        <f>VLOOKUP($N285,OS_Disk!$A$2:$F$573,4,FALSE)</f>
        <v>sdn</v>
      </c>
      <c r="Z285" s="196">
        <f>VLOOKUP($N285,OS_Disk!$A$2:$F$573,6,FALSE)</f>
        <v>20.0006103515625</v>
      </c>
      <c r="AA285" s="110" t="str">
        <f>VLOOKUP($O285,Veritas_LUN!$D$3:$J$487,2,FALSE)</f>
        <v>pkcrddbr1/pkcrddbr2</v>
      </c>
      <c r="AB285" s="110" t="str">
        <f>VLOOKUP($O285,Veritas_LUN!$D$3:$J$487,3,FALSE)</f>
        <v>vg_rdsys01_02</v>
      </c>
      <c r="AC285" s="110">
        <f>VLOOKUP($O285,Veritas_LUN!$D$3:$J$487,4,FALSE)</f>
        <v>1</v>
      </c>
      <c r="AD285" s="110">
        <f>VLOOKUP($O285,Veritas_LUN!$D$3:$J$487,5,FALSE)</f>
        <v>20</v>
      </c>
      <c r="AE285" s="110" t="str">
        <f>VLOOKUP($O285,Veritas_LUN!$D$3:$J$487,7,FALSE)</f>
        <v>vg_tssys_new</v>
      </c>
      <c r="AF285" s="110" t="str">
        <f>VLOOKUP($O285,Veritas_LUN!$D$3:$K$487,8,FALSE)</f>
        <v>01:07</v>
      </c>
      <c r="AG285" s="194" t="s">
        <v>7555</v>
      </c>
      <c r="AH285" s="279" t="str">
        <f>VLOOKUP(AG285,'스토리지_LUN(AS-IS)'!$B$4:$G$541,4,FALSE)</f>
        <v>vg_tssys_new</v>
      </c>
      <c r="AI285" s="110">
        <f>VLOOKUP(AG285,'스토리지_LUN(AS-IS)'!$B$4:$G$541,6,FALSE)</f>
        <v>20</v>
      </c>
      <c r="AJ285" s="110" t="str">
        <f>VLOOKUP($AG285,'스토리지_LUN(TO-BE)'!$B$2:$G$347,4,FALSE)</f>
        <v>01:07</v>
      </c>
      <c r="AK285" s="103"/>
      <c r="AL285" s="103"/>
      <c r="AM285" s="1" t="str">
        <f t="shared" si="8"/>
        <v>NB-DR-RDMP-0FB4-PKCRDDBR</v>
      </c>
      <c r="AN285" s="475" t="e">
        <f>VLOOKUP(SUBSTITUTE(Q285,":",""),'naa정보-입력'!B283:C628,2,FALSE)</f>
        <v>#N/A</v>
      </c>
      <c r="AO285" s="1" t="e">
        <f t="shared" si="9"/>
        <v>#N/A</v>
      </c>
      <c r="AP285" s="1" t="s">
        <v>10521</v>
      </c>
    </row>
    <row r="286" spans="1:42" s="1" customFormat="1">
      <c r="A286" s="128" t="s">
        <v>1190</v>
      </c>
      <c r="B286" s="128" t="s">
        <v>1844</v>
      </c>
      <c r="C286" s="128" t="s">
        <v>392</v>
      </c>
      <c r="D286" s="128" t="s">
        <v>1847</v>
      </c>
      <c r="E286" s="128" t="s">
        <v>1737</v>
      </c>
      <c r="F286" s="128" t="s">
        <v>1296</v>
      </c>
      <c r="G286" s="128" t="s">
        <v>1297</v>
      </c>
      <c r="H286" s="128" t="s">
        <v>3442</v>
      </c>
      <c r="I286" s="128" t="s">
        <v>1911</v>
      </c>
      <c r="J286" s="128" t="s">
        <v>4368</v>
      </c>
      <c r="K286" s="128" t="s">
        <v>7136</v>
      </c>
      <c r="L286" s="128" t="s">
        <v>4571</v>
      </c>
      <c r="M286" s="128" t="s">
        <v>6856</v>
      </c>
      <c r="N286" s="129" t="s">
        <v>7920</v>
      </c>
      <c r="O286" s="471" t="s">
        <v>7556</v>
      </c>
      <c r="P286" s="443">
        <v>3.00018310546875</v>
      </c>
      <c r="Q286" s="470" t="str">
        <f>VLOOKUP($O286,'스토리지_LUN(TO-BE)'!$B$2:$G$347,4,FALSE)</f>
        <v>05:6d</v>
      </c>
      <c r="R286" s="103"/>
      <c r="S286" s="110"/>
      <c r="T286" s="103"/>
      <c r="U286" s="103"/>
      <c r="V286" s="110" t="str">
        <f>VLOOKUP($N286,OS_Disk!$A$2:$F$573,2,FALSE)</f>
        <v>pkcrddbr1</v>
      </c>
      <c r="W286" s="110" t="str">
        <f>VLOOKUP($N286,OS_Disk!$A$2:$F$573,3,FALSE)</f>
        <v>hitachi_vsp0_106d</v>
      </c>
      <c r="X286" s="133"/>
      <c r="Y286" s="110" t="str">
        <f>VLOOKUP($N286,OS_Disk!$A$2:$F$573,4,FALSE)</f>
        <v>sdo</v>
      </c>
      <c r="Z286" s="196">
        <f>VLOOKUP($N286,OS_Disk!$A$2:$F$573,6,FALSE)</f>
        <v>25.00030517578125</v>
      </c>
      <c r="AA286" s="110" t="str">
        <f>VLOOKUP($O286,Veritas_LUN!$D$3:$J$487,2,FALSE)</f>
        <v>pkcrddbr1/pkcrddbr2</v>
      </c>
      <c r="AB286" s="110" t="str">
        <f>VLOOKUP($O286,Veritas_LUN!$D$3:$J$487,3,FALSE)</f>
        <v>none (VVR-vg_rdcfs01)</v>
      </c>
      <c r="AC286" s="110">
        <f>VLOOKUP($O286,Veritas_LUN!$D$3:$J$487,4,FALSE)</f>
        <v>1</v>
      </c>
      <c r="AD286" s="110">
        <f>VLOOKUP($O286,Veritas_LUN!$D$3:$J$487,5,FALSE)</f>
        <v>25</v>
      </c>
      <c r="AE286" s="110" t="str">
        <f>VLOOKUP($O286,Veritas_LUN!$D$3:$J$487,7,FALSE)</f>
        <v>VVR-vg_rdcfs01</v>
      </c>
      <c r="AF286" s="110" t="str">
        <f>VLOOKUP($O286,Veritas_LUN!$D$3:$K$487,8,FALSE)</f>
        <v>10:6d</v>
      </c>
      <c r="AG286" s="194" t="s">
        <v>7556</v>
      </c>
      <c r="AH286" s="279" t="str">
        <f>VLOOKUP(AG286,'스토리지_LUN(AS-IS)'!$B$4:$G$541,4,FALSE)</f>
        <v>VVR-vg_rdcfs01</v>
      </c>
      <c r="AI286" s="110">
        <f>VLOOKUP(AG286,'스토리지_LUN(AS-IS)'!$B$4:$G$541,6,FALSE)</f>
        <v>25</v>
      </c>
      <c r="AJ286" s="110" t="str">
        <f>VLOOKUP($AG286,'스토리지_LUN(TO-BE)'!$B$2:$G$347,4,FALSE)</f>
        <v>05:6d</v>
      </c>
      <c r="AK286" s="103"/>
      <c r="AL286" s="103"/>
      <c r="AM286" s="1" t="str">
        <f t="shared" si="8"/>
        <v>NB-DR-RDMP-0FB4-PKCRDDBR</v>
      </c>
      <c r="AN286" s="475" t="e">
        <f>VLOOKUP(SUBSTITUTE(Q286,":",""),'naa정보-입력'!B284:C629,2,FALSE)</f>
        <v>#N/A</v>
      </c>
      <c r="AO286" s="1" t="e">
        <f t="shared" si="9"/>
        <v>#N/A</v>
      </c>
      <c r="AP286" s="1" t="s">
        <v>10522</v>
      </c>
    </row>
    <row r="287" spans="1:42" s="1" customFormat="1">
      <c r="A287" s="128" t="s">
        <v>1190</v>
      </c>
      <c r="B287" s="128" t="s">
        <v>1844</v>
      </c>
      <c r="C287" s="128" t="s">
        <v>392</v>
      </c>
      <c r="D287" s="128" t="s">
        <v>1847</v>
      </c>
      <c r="E287" s="128" t="s">
        <v>1740</v>
      </c>
      <c r="F287" s="128" t="s">
        <v>1296</v>
      </c>
      <c r="G287" s="128" t="s">
        <v>1297</v>
      </c>
      <c r="H287" s="128" t="s">
        <v>3443</v>
      </c>
      <c r="I287" s="128" t="s">
        <v>1912</v>
      </c>
      <c r="J287" s="128" t="s">
        <v>4323</v>
      </c>
      <c r="K287" s="128" t="s">
        <v>7137</v>
      </c>
      <c r="L287" s="128" t="s">
        <v>4520</v>
      </c>
      <c r="M287" s="128" t="s">
        <v>6856</v>
      </c>
      <c r="N287" s="129" t="s">
        <v>7921</v>
      </c>
      <c r="O287" s="471" t="s">
        <v>7557</v>
      </c>
      <c r="P287" s="443">
        <v>31.0006713867188</v>
      </c>
      <c r="Q287" s="470" t="str">
        <f>VLOOKUP($O287,'스토리지_LUN(TO-BE)'!$B$2:$G$347,4,FALSE)</f>
        <v>05:87</v>
      </c>
      <c r="R287" s="103"/>
      <c r="S287" s="110"/>
      <c r="T287" s="103"/>
      <c r="U287" s="103"/>
      <c r="V287" s="110" t="str">
        <f>VLOOKUP($N287,OS_Disk!$A$2:$F$573,2,FALSE)</f>
        <v>pkcrddbr1</v>
      </c>
      <c r="W287" s="110" t="str">
        <f>VLOOKUP($N287,OS_Disk!$A$2:$F$573,3,FALSE)</f>
        <v>hitachi_vsp0_1106</v>
      </c>
      <c r="X287" s="133"/>
      <c r="Y287" s="110" t="str">
        <f>VLOOKUP($N287,OS_Disk!$A$2:$F$573,4,FALSE)</f>
        <v>sdp</v>
      </c>
      <c r="Z287" s="196">
        <f>VLOOKUP($N287,OS_Disk!$A$2:$F$573,6,FALSE)</f>
        <v>3.00018310546875</v>
      </c>
      <c r="AA287" s="110" t="str">
        <f>VLOOKUP($O287,Veritas_LUN!$D$3:$J$487,2,FALSE)</f>
        <v>pkcrddbr1/pkcrddbr2</v>
      </c>
      <c r="AB287" s="110" t="str">
        <f>VLOOKUP($O287,Veritas_LUN!$D$3:$J$487,3,FALSE)</f>
        <v>vvr_vg_rdsys01_01</v>
      </c>
      <c r="AC287" s="110">
        <f>VLOOKUP($O287,Veritas_LUN!$D$3:$J$487,4,FALSE)</f>
        <v>1</v>
      </c>
      <c r="AD287" s="110">
        <f>VLOOKUP($O287,Veritas_LUN!$D$3:$J$487,5,FALSE)</f>
        <v>3</v>
      </c>
      <c r="AE287" s="110" t="str">
        <f>VLOOKUP($O287,Veritas_LUN!$D$3:$J$487,7,FALSE)</f>
        <v>VVR_vg_tssys_new</v>
      </c>
      <c r="AF287" s="110" t="str">
        <f>VLOOKUP($O287,Veritas_LUN!$D$3:$K$487,8,FALSE)</f>
        <v>11:06</v>
      </c>
      <c r="AG287" s="194" t="s">
        <v>7557</v>
      </c>
      <c r="AH287" s="279" t="str">
        <f>VLOOKUP(AG287,'스토리지_LUN(AS-IS)'!$B$4:$G$541,4,FALSE)</f>
        <v>VVR_vg_tssys_new</v>
      </c>
      <c r="AI287" s="110">
        <f>VLOOKUP(AG287,'스토리지_LUN(AS-IS)'!$B$4:$G$541,6,FALSE)</f>
        <v>3</v>
      </c>
      <c r="AJ287" s="110" t="str">
        <f>VLOOKUP($AG287,'스토리지_LUN(TO-BE)'!$B$2:$G$347,4,FALSE)</f>
        <v>05:87</v>
      </c>
      <c r="AK287" s="103"/>
      <c r="AL287" s="103"/>
      <c r="AM287" s="1" t="str">
        <f t="shared" si="8"/>
        <v>NB-DR-RDMP-0FB4-PKCRDDBR</v>
      </c>
      <c r="AN287" s="475" t="e">
        <f>VLOOKUP(SUBSTITUTE(Q287,":",""),'naa정보-입력'!B285:C630,2,FALSE)</f>
        <v>#N/A</v>
      </c>
      <c r="AO287" s="1" t="e">
        <f t="shared" si="9"/>
        <v>#N/A</v>
      </c>
      <c r="AP287" s="1" t="s">
        <v>10523</v>
      </c>
    </row>
    <row r="288" spans="1:42" s="1" customFormat="1">
      <c r="A288" s="128" t="s">
        <v>1190</v>
      </c>
      <c r="B288" s="128" t="s">
        <v>1844</v>
      </c>
      <c r="C288" s="128" t="s">
        <v>392</v>
      </c>
      <c r="D288" s="128" t="s">
        <v>1847</v>
      </c>
      <c r="E288" s="128" t="s">
        <v>1743</v>
      </c>
      <c r="F288" s="128" t="s">
        <v>1296</v>
      </c>
      <c r="G288" s="128" t="s">
        <v>1297</v>
      </c>
      <c r="H288" s="128" t="s">
        <v>3444</v>
      </c>
      <c r="I288" s="128" t="s">
        <v>1913</v>
      </c>
      <c r="J288" s="128" t="s">
        <v>4367</v>
      </c>
      <c r="K288" s="128" t="s">
        <v>7138</v>
      </c>
      <c r="L288" s="128" t="s">
        <v>4570</v>
      </c>
      <c r="M288" s="128" t="s">
        <v>6856</v>
      </c>
      <c r="N288" s="129" t="s">
        <v>7922</v>
      </c>
      <c r="O288" s="471" t="s">
        <v>7558</v>
      </c>
      <c r="P288" s="443">
        <v>17.5003051757813</v>
      </c>
      <c r="Q288" s="470" t="str">
        <f>VLOOKUP($O288,'스토리지_LUN(TO-BE)'!$B$2:$G$347,4,FALSE)</f>
        <v>05:70</v>
      </c>
      <c r="R288" s="103"/>
      <c r="S288" s="110"/>
      <c r="T288" s="103"/>
      <c r="U288" s="103"/>
      <c r="V288" s="110" t="str">
        <f>VLOOKUP($N288,OS_Disk!$A$2:$F$573,2,FALSE)</f>
        <v>pkcrddbr1</v>
      </c>
      <c r="W288" s="110" t="str">
        <f>VLOOKUP($N288,OS_Disk!$A$2:$F$573,3,FALSE)</f>
        <v>hitachi_vsp0_1070</v>
      </c>
      <c r="X288" s="133"/>
      <c r="Y288" s="110" t="str">
        <f>VLOOKUP($N288,OS_Disk!$A$2:$F$573,4,FALSE)</f>
        <v>sdq</v>
      </c>
      <c r="Z288" s="196">
        <f>VLOOKUP($N288,OS_Disk!$A$2:$F$573,6,FALSE)</f>
        <v>85.00030517578125</v>
      </c>
      <c r="AA288" s="110" t="str">
        <f>VLOOKUP($O288,Veritas_LUN!$D$3:$J$487,2,FALSE)</f>
        <v>pkcrddbr1/pkcrddbr2</v>
      </c>
      <c r="AB288" s="110" t="str">
        <f>VLOOKUP($O288,Veritas_LUN!$D$3:$J$487,3,FALSE)</f>
        <v>vvr_vg_rddb01</v>
      </c>
      <c r="AC288" s="110">
        <f>VLOOKUP($O288,Veritas_LUN!$D$3:$J$487,4,FALSE)</f>
        <v>1</v>
      </c>
      <c r="AD288" s="110">
        <f>VLOOKUP($O288,Veritas_LUN!$D$3:$J$487,5,FALSE)</f>
        <v>85</v>
      </c>
      <c r="AE288" s="110" t="str">
        <f>VLOOKUP($O288,Veritas_LUN!$D$3:$J$487,7,FALSE)</f>
        <v>VVR-vg_rddb01</v>
      </c>
      <c r="AF288" s="110" t="str">
        <f>VLOOKUP($O288,Veritas_LUN!$D$3:$K$487,8,FALSE)</f>
        <v>10:70</v>
      </c>
      <c r="AG288" s="194" t="s">
        <v>7558</v>
      </c>
      <c r="AH288" s="279" t="str">
        <f>VLOOKUP(AG288,'스토리지_LUN(AS-IS)'!$B$4:$G$541,4,FALSE)</f>
        <v>VVR-vg_rddb01</v>
      </c>
      <c r="AI288" s="110">
        <f>VLOOKUP(AG288,'스토리지_LUN(AS-IS)'!$B$4:$G$541,6,FALSE)</f>
        <v>85</v>
      </c>
      <c r="AJ288" s="110" t="str">
        <f>VLOOKUP($AG288,'스토리지_LUN(TO-BE)'!$B$2:$G$347,4,FALSE)</f>
        <v>05:70</v>
      </c>
      <c r="AK288" s="103"/>
      <c r="AL288" s="103"/>
      <c r="AM288" s="1" t="str">
        <f t="shared" si="8"/>
        <v>NB-DR-RDMP-0FB4-PKCRDDBR</v>
      </c>
      <c r="AN288" s="475" t="e">
        <f>VLOOKUP(SUBSTITUTE(Q288,":",""),'naa정보-입력'!B286:C631,2,FALSE)</f>
        <v>#N/A</v>
      </c>
      <c r="AO288" s="1" t="e">
        <f t="shared" si="9"/>
        <v>#N/A</v>
      </c>
      <c r="AP288" s="1" t="s">
        <v>10524</v>
      </c>
    </row>
    <row r="289" spans="1:42" s="1" customFormat="1">
      <c r="A289" s="128" t="s">
        <v>1190</v>
      </c>
      <c r="B289" s="128" t="s">
        <v>1844</v>
      </c>
      <c r="C289" s="128" t="s">
        <v>392</v>
      </c>
      <c r="D289" s="128" t="s">
        <v>1847</v>
      </c>
      <c r="E289" s="128" t="s">
        <v>1746</v>
      </c>
      <c r="F289" s="128" t="s">
        <v>1296</v>
      </c>
      <c r="G289" s="128" t="s">
        <v>1297</v>
      </c>
      <c r="H289" s="128" t="s">
        <v>3445</v>
      </c>
      <c r="I289" s="128" t="s">
        <v>1914</v>
      </c>
      <c r="J289" s="128" t="s">
        <v>4365</v>
      </c>
      <c r="K289" s="128" t="s">
        <v>7139</v>
      </c>
      <c r="L289" s="128" t="s">
        <v>4566</v>
      </c>
      <c r="M289" s="128" t="s">
        <v>6856</v>
      </c>
      <c r="N289" s="129" t="s">
        <v>7923</v>
      </c>
      <c r="O289" s="471" t="s">
        <v>8337</v>
      </c>
      <c r="P289" s="443">
        <v>3.00018310546875</v>
      </c>
      <c r="Q289" s="470" t="str">
        <f>VLOOKUP($O289,'스토리지_LUN(TO-BE)'!$B$2:$G$347,4,FALSE)</f>
        <v>05:71</v>
      </c>
      <c r="R289" s="103"/>
      <c r="S289" s="110"/>
      <c r="T289" s="103"/>
      <c r="U289" s="103"/>
      <c r="V289" s="110" t="str">
        <f>VLOOKUP($N289,OS_Disk!$A$2:$F$573,2,FALSE)</f>
        <v>pkcrddbr1</v>
      </c>
      <c r="W289" s="110" t="str">
        <f>VLOOKUP($N289,OS_Disk!$A$2:$F$573,3,FALSE)</f>
        <v>hitachi_vsp0_1071</v>
      </c>
      <c r="X289" s="133"/>
      <c r="Y289" s="110" t="str">
        <f>VLOOKUP($N289,OS_Disk!$A$2:$F$573,4,FALSE)</f>
        <v>sdr</v>
      </c>
      <c r="Z289" s="196">
        <f>VLOOKUP($N289,OS_Disk!$A$2:$F$573,6,FALSE)</f>
        <v>24.00054931640625</v>
      </c>
      <c r="AA289" s="110" t="str">
        <f>VLOOKUP($O289,Veritas_LUN!$D$3:$J$487,2,FALSE)</f>
        <v>pkcrddbr1/pkcrddbr2</v>
      </c>
      <c r="AB289" s="110" t="str">
        <f>VLOOKUP($O289,Veritas_LUN!$D$3:$J$487,3,FALSE)</f>
        <v>vvr_vg_rdidx01</v>
      </c>
      <c r="AC289" s="110">
        <f>VLOOKUP($O289,Veritas_LUN!$D$3:$J$487,4,FALSE)</f>
        <v>1</v>
      </c>
      <c r="AD289" s="110">
        <f>VLOOKUP($O289,Veritas_LUN!$D$3:$J$487,5,FALSE)</f>
        <v>24</v>
      </c>
      <c r="AE289" s="110" t="str">
        <f>VLOOKUP($O289,Veritas_LUN!$D$3:$J$487,7,FALSE)</f>
        <v>VVR-vg_rdidx01</v>
      </c>
      <c r="AF289" s="110" t="str">
        <f>VLOOKUP($O289,Veritas_LUN!$D$3:$K$487,8,FALSE)</f>
        <v>10:71</v>
      </c>
      <c r="AG289" s="194" t="s">
        <v>7559</v>
      </c>
      <c r="AH289" s="279" t="str">
        <f>VLOOKUP(AG289,'스토리지_LUN(AS-IS)'!$B$4:$G$541,4,FALSE)</f>
        <v>VVR-vg_rdidx01</v>
      </c>
      <c r="AI289" s="110">
        <f>VLOOKUP(AG289,'스토리지_LUN(AS-IS)'!$B$4:$G$541,6,FALSE)</f>
        <v>24</v>
      </c>
      <c r="AJ289" s="110" t="str">
        <f>VLOOKUP($AG289,'스토리지_LUN(TO-BE)'!$B$2:$G$347,4,FALSE)</f>
        <v>05:71</v>
      </c>
      <c r="AK289" s="103"/>
      <c r="AL289" s="103"/>
      <c r="AM289" s="1" t="str">
        <f t="shared" si="8"/>
        <v>NB-DR-RDMP-0FB4-PKCRDDBR</v>
      </c>
      <c r="AN289" s="475" t="e">
        <f>VLOOKUP(SUBSTITUTE(Q289,":",""),'naa정보-입력'!B287:C632,2,FALSE)</f>
        <v>#N/A</v>
      </c>
      <c r="AO289" s="1" t="e">
        <f t="shared" si="9"/>
        <v>#N/A</v>
      </c>
      <c r="AP289" s="1" t="s">
        <v>10525</v>
      </c>
    </row>
    <row r="290" spans="1:42" s="1" customFormat="1">
      <c r="A290" s="128" t="s">
        <v>1190</v>
      </c>
      <c r="B290" s="128" t="s">
        <v>1844</v>
      </c>
      <c r="C290" s="128" t="s">
        <v>392</v>
      </c>
      <c r="D290" s="128" t="s">
        <v>1847</v>
      </c>
      <c r="E290" s="128" t="s">
        <v>1749</v>
      </c>
      <c r="F290" s="128" t="s">
        <v>1296</v>
      </c>
      <c r="G290" s="128" t="s">
        <v>1297</v>
      </c>
      <c r="H290" s="128" t="s">
        <v>3446</v>
      </c>
      <c r="I290" s="128" t="s">
        <v>1915</v>
      </c>
      <c r="J290" s="128" t="s">
        <v>4318</v>
      </c>
      <c r="K290" s="128" t="s">
        <v>7140</v>
      </c>
      <c r="L290" s="128" t="s">
        <v>4519</v>
      </c>
      <c r="M290" s="128" t="s">
        <v>6856</v>
      </c>
      <c r="N290" s="129" t="s">
        <v>7924</v>
      </c>
      <c r="O290" s="471" t="s">
        <v>8338</v>
      </c>
      <c r="P290" s="443">
        <v>0.20050048828125</v>
      </c>
      <c r="Q290" s="470" t="str">
        <f>VLOOKUP($O290,'스토리지_LUN(TO-BE)'!$B$2:$G$347,4,FALSE)</f>
        <v>05:88</v>
      </c>
      <c r="R290" s="103"/>
      <c r="S290" s="110"/>
      <c r="T290" s="103"/>
      <c r="U290" s="103"/>
      <c r="V290" s="110" t="str">
        <f>VLOOKUP($N290,OS_Disk!$A$2:$F$573,2,FALSE)</f>
        <v>pkcrddbr1</v>
      </c>
      <c r="W290" s="110" t="str">
        <f>VLOOKUP($N290,OS_Disk!$A$2:$F$573,3,FALSE)</f>
        <v>hitachi_vsp0_1107</v>
      </c>
      <c r="X290" s="133"/>
      <c r="Y290" s="110" t="str">
        <f>VLOOKUP($N290,OS_Disk!$A$2:$F$573,4,FALSE)</f>
        <v>sds</v>
      </c>
      <c r="Z290" s="196">
        <f>VLOOKUP($N290,OS_Disk!$A$2:$F$573,6,FALSE)</f>
        <v>3.00018310546875</v>
      </c>
      <c r="AA290" s="110" t="str">
        <f>VLOOKUP($O290,Veritas_LUN!$D$3:$J$487,2,FALSE)</f>
        <v>pkcrddbr1/pkcrddbr2</v>
      </c>
      <c r="AB290" s="110" t="str">
        <f>VLOOKUP($O290,Veritas_LUN!$D$3:$J$487,3,FALSE)</f>
        <v>vvr_vg_rdsys01_02</v>
      </c>
      <c r="AC290" s="110">
        <f>VLOOKUP($O290,Veritas_LUN!$D$3:$J$487,4,FALSE)</f>
        <v>1</v>
      </c>
      <c r="AD290" s="110">
        <f>VLOOKUP($O290,Veritas_LUN!$D$3:$J$487,5,FALSE)</f>
        <v>3</v>
      </c>
      <c r="AE290" s="110" t="str">
        <f>VLOOKUP($O290,Veritas_LUN!$D$3:$J$487,7,FALSE)</f>
        <v>VVR_vg_tssys_new</v>
      </c>
      <c r="AF290" s="110" t="str">
        <f>VLOOKUP($O290,Veritas_LUN!$D$3:$K$487,8,FALSE)</f>
        <v>11:07</v>
      </c>
      <c r="AG290" s="194" t="s">
        <v>7560</v>
      </c>
      <c r="AH290" s="279" t="str">
        <f>VLOOKUP(AG290,'스토리지_LUN(AS-IS)'!$B$4:$G$541,4,FALSE)</f>
        <v>VVR_vg_tssys_new</v>
      </c>
      <c r="AI290" s="110">
        <f>VLOOKUP(AG290,'스토리지_LUN(AS-IS)'!$B$4:$G$541,6,FALSE)</f>
        <v>3</v>
      </c>
      <c r="AJ290" s="110" t="str">
        <f>VLOOKUP($AG290,'스토리지_LUN(TO-BE)'!$B$2:$G$347,4,FALSE)</f>
        <v>05:88</v>
      </c>
      <c r="AK290" s="103"/>
      <c r="AL290" s="103"/>
      <c r="AM290" s="1" t="str">
        <f t="shared" si="8"/>
        <v>NB-DR-RDMP-0FB4-PKCRDDBR</v>
      </c>
      <c r="AN290" s="475" t="e">
        <f>VLOOKUP(SUBSTITUTE(Q290,":",""),'naa정보-입력'!B288:C633,2,FALSE)</f>
        <v>#N/A</v>
      </c>
      <c r="AO290" s="1" t="e">
        <f t="shared" si="9"/>
        <v>#N/A</v>
      </c>
      <c r="AP290" s="1" t="s">
        <v>10526</v>
      </c>
    </row>
    <row r="291" spans="1:42" s="1" customFormat="1">
      <c r="A291" s="128" t="s">
        <v>1190</v>
      </c>
      <c r="B291" s="128" t="s">
        <v>1844</v>
      </c>
      <c r="C291" s="128" t="s">
        <v>392</v>
      </c>
      <c r="D291" s="128" t="s">
        <v>1847</v>
      </c>
      <c r="E291" s="128" t="s">
        <v>1752</v>
      </c>
      <c r="F291" s="128" t="s">
        <v>1296</v>
      </c>
      <c r="G291" s="128" t="s">
        <v>1297</v>
      </c>
      <c r="H291" s="128" t="s">
        <v>3447</v>
      </c>
      <c r="I291" s="128" t="s">
        <v>1916</v>
      </c>
      <c r="J291" s="128" t="s">
        <v>4349</v>
      </c>
      <c r="K291" s="128" t="s">
        <v>7141</v>
      </c>
      <c r="L291" s="128" t="s">
        <v>2543</v>
      </c>
      <c r="M291" s="128" t="s">
        <v>6856</v>
      </c>
      <c r="N291" s="129" t="s">
        <v>7925</v>
      </c>
      <c r="O291" s="471" t="s">
        <v>8339</v>
      </c>
      <c r="P291" s="443">
        <v>0.20050048828125</v>
      </c>
      <c r="Q291" s="470" t="str">
        <f>VLOOKUP($O291,'스토리지_LUN(TO-BE)'!$B$2:$G$347,4,FALSE)</f>
        <v>0f:3c</v>
      </c>
      <c r="R291" s="103"/>
      <c r="S291" s="110"/>
      <c r="T291" s="103"/>
      <c r="U291" s="103"/>
      <c r="V291" s="110" t="str">
        <f>VLOOKUP($N291,OS_Disk!$A$2:$F$573,2,FALSE)</f>
        <v>pkcrddbr1</v>
      </c>
      <c r="W291" s="110" t="str">
        <f>VLOOKUP($N291,OS_Disk!$A$2:$F$573,3,FALSE)</f>
        <v>hitachi_vsp0_0f3c</v>
      </c>
      <c r="X291" s="133"/>
      <c r="Y291" s="110" t="str">
        <f>VLOOKUP($N291,OS_Disk!$A$2:$F$573,4,FALSE)</f>
        <v>sdf</v>
      </c>
      <c r="Z291" s="196">
        <f>VLOOKUP($N291,OS_Disk!$A$2:$F$573,6,FALSE)</f>
        <v>0.20050048828125</v>
      </c>
      <c r="AA291" s="110" t="str">
        <f>VLOOKUP($O291,Veritas_LUN!$D$3:$J$487,2,FALSE)</f>
        <v>pkcrddbr1/pkcrddbr2</v>
      </c>
      <c r="AB291" s="110" t="str">
        <f>VLOOKUP($O291,Veritas_LUN!$D$3:$J$487,3,FALSE)</f>
        <v>Lock Device</v>
      </c>
      <c r="AC291" s="110">
        <f>VLOOKUP($O291,Veritas_LUN!$D$3:$J$487,4,FALSE)</f>
        <v>1</v>
      </c>
      <c r="AD291" s="110">
        <f>VLOOKUP($O291,Veritas_LUN!$D$3:$J$487,5,FALSE)</f>
        <v>0.2</v>
      </c>
      <c r="AE291" s="110" t="str">
        <f>VLOOKUP($O291,Veritas_LUN!$D$3:$J$487,7,FALSE)</f>
        <v>Lock Device</v>
      </c>
      <c r="AF291" s="110" t="str">
        <f>VLOOKUP($O291,Veritas_LUN!$D$3:$K$487,8,FALSE)</f>
        <v>0f:3c</v>
      </c>
      <c r="AG291" s="194" t="s">
        <v>7561</v>
      </c>
      <c r="AH291" s="279" t="str">
        <f>VLOOKUP(AG291,'스토리지_LUN(AS-IS)'!$B$4:$G$541,4,FALSE)</f>
        <v>Lock Device</v>
      </c>
      <c r="AI291" s="110">
        <f>VLOOKUP(AG291,'스토리지_LUN(AS-IS)'!$B$4:$G$541,6,FALSE)</f>
        <v>0.2</v>
      </c>
      <c r="AJ291" s="110" t="str">
        <f>VLOOKUP($AG291,'스토리지_LUN(TO-BE)'!$B$2:$G$347,4,FALSE)</f>
        <v>0f:3c</v>
      </c>
      <c r="AK291" s="103"/>
      <c r="AL291" s="103"/>
      <c r="AM291" s="1" t="str">
        <f t="shared" si="8"/>
        <v>NB-DR-RDMP-0FB4-PKCRDDBR</v>
      </c>
      <c r="AN291" s="475" t="e">
        <f>VLOOKUP(SUBSTITUTE(Q291,":",""),'naa정보-입력'!B289:C634,2,FALSE)</f>
        <v>#N/A</v>
      </c>
      <c r="AO291" s="1" t="e">
        <f t="shared" si="9"/>
        <v>#N/A</v>
      </c>
      <c r="AP291" s="1" t="s">
        <v>10527</v>
      </c>
    </row>
    <row r="292" spans="1:42" s="1" customFormat="1">
      <c r="A292" s="128" t="s">
        <v>1190</v>
      </c>
      <c r="B292" s="128" t="s">
        <v>1844</v>
      </c>
      <c r="C292" s="128" t="s">
        <v>392</v>
      </c>
      <c r="D292" s="128" t="s">
        <v>1847</v>
      </c>
      <c r="E292" s="128" t="s">
        <v>1755</v>
      </c>
      <c r="F292" s="128" t="s">
        <v>1296</v>
      </c>
      <c r="G292" s="128" t="s">
        <v>1297</v>
      </c>
      <c r="H292" s="128" t="s">
        <v>3448</v>
      </c>
      <c r="I292" s="128" t="s">
        <v>1917</v>
      </c>
      <c r="J292" s="128" t="s">
        <v>4348</v>
      </c>
      <c r="K292" s="128" t="s">
        <v>7142</v>
      </c>
      <c r="L292" s="128" t="s">
        <v>2544</v>
      </c>
      <c r="M292" s="128" t="s">
        <v>6856</v>
      </c>
      <c r="N292" s="129" t="s">
        <v>7926</v>
      </c>
      <c r="O292" s="471" t="s">
        <v>8340</v>
      </c>
      <c r="P292" s="443">
        <v>0.20050048828125</v>
      </c>
      <c r="Q292" s="470" t="str">
        <f>VLOOKUP($O292,'스토리지_LUN(TO-BE)'!$B$2:$G$347,4,FALSE)</f>
        <v>0f:3d</v>
      </c>
      <c r="R292" s="103"/>
      <c r="S292" s="110"/>
      <c r="T292" s="103"/>
      <c r="U292" s="103"/>
      <c r="V292" s="110" t="str">
        <f>VLOOKUP($N292,OS_Disk!$A$2:$F$573,2,FALSE)</f>
        <v>pkcrddbr1</v>
      </c>
      <c r="W292" s="110" t="str">
        <f>VLOOKUP($N292,OS_Disk!$A$2:$F$573,3,FALSE)</f>
        <v>hitachi_vsp0_0f3d</v>
      </c>
      <c r="X292" s="133"/>
      <c r="Y292" s="110" t="str">
        <f>VLOOKUP($N292,OS_Disk!$A$2:$F$573,4,FALSE)</f>
        <v>sdg</v>
      </c>
      <c r="Z292" s="196">
        <f>VLOOKUP($N292,OS_Disk!$A$2:$F$573,6,FALSE)</f>
        <v>0.20050048828125</v>
      </c>
      <c r="AA292" s="110" t="str">
        <f>VLOOKUP($O292,Veritas_LUN!$D$3:$J$487,2,FALSE)</f>
        <v>pkcrddbr1/pkcrddbr2</v>
      </c>
      <c r="AB292" s="110" t="str">
        <f>VLOOKUP($O292,Veritas_LUN!$D$3:$J$487,3,FALSE)</f>
        <v>Lock Device</v>
      </c>
      <c r="AC292" s="110">
        <f>VLOOKUP($O292,Veritas_LUN!$D$3:$J$487,4,FALSE)</f>
        <v>1</v>
      </c>
      <c r="AD292" s="110">
        <f>VLOOKUP($O292,Veritas_LUN!$D$3:$J$487,5,FALSE)</f>
        <v>0.2</v>
      </c>
      <c r="AE292" s="110" t="str">
        <f>VLOOKUP($O292,Veritas_LUN!$D$3:$J$487,7,FALSE)</f>
        <v>Lock Device</v>
      </c>
      <c r="AF292" s="110" t="str">
        <f>VLOOKUP($O292,Veritas_LUN!$D$3:$K$487,8,FALSE)</f>
        <v>0f:3d</v>
      </c>
      <c r="AG292" s="194" t="s">
        <v>7562</v>
      </c>
      <c r="AH292" s="279" t="str">
        <f>VLOOKUP(AG292,'스토리지_LUN(AS-IS)'!$B$4:$G$541,4,FALSE)</f>
        <v>Lock Device</v>
      </c>
      <c r="AI292" s="110">
        <f>VLOOKUP(AG292,'스토리지_LUN(AS-IS)'!$B$4:$G$541,6,FALSE)</f>
        <v>0.2</v>
      </c>
      <c r="AJ292" s="110" t="str">
        <f>VLOOKUP($AG292,'스토리지_LUN(TO-BE)'!$B$2:$G$347,4,FALSE)</f>
        <v>0f:3d</v>
      </c>
      <c r="AK292" s="103"/>
      <c r="AL292" s="103"/>
      <c r="AM292" s="1" t="str">
        <f t="shared" si="8"/>
        <v>NB-DR-RDMP-0FB4-PKCRDDBR</v>
      </c>
      <c r="AN292" s="475" t="e">
        <f>VLOOKUP(SUBSTITUTE(Q292,":",""),'naa정보-입력'!B290:C635,2,FALSE)</f>
        <v>#N/A</v>
      </c>
      <c r="AO292" s="1" t="e">
        <f t="shared" si="9"/>
        <v>#N/A</v>
      </c>
      <c r="AP292" s="1" t="s">
        <v>10528</v>
      </c>
    </row>
    <row r="293" spans="1:42" s="1" customFormat="1">
      <c r="A293" s="128" t="s">
        <v>1190</v>
      </c>
      <c r="B293" s="128" t="s">
        <v>1844</v>
      </c>
      <c r="C293" s="128" t="s">
        <v>392</v>
      </c>
      <c r="D293" s="128" t="s">
        <v>1847</v>
      </c>
      <c r="E293" s="128" t="s">
        <v>1758</v>
      </c>
      <c r="F293" s="128" t="s">
        <v>1296</v>
      </c>
      <c r="G293" s="128" t="s">
        <v>1297</v>
      </c>
      <c r="H293" s="128" t="s">
        <v>3449</v>
      </c>
      <c r="I293" s="128" t="s">
        <v>1918</v>
      </c>
      <c r="J293" s="128" t="s">
        <v>4314</v>
      </c>
      <c r="K293" s="128" t="s">
        <v>7143</v>
      </c>
      <c r="L293" s="128" t="s">
        <v>2545</v>
      </c>
      <c r="M293" s="128" t="s">
        <v>6856</v>
      </c>
      <c r="N293" s="129" t="s">
        <v>7888</v>
      </c>
      <c r="O293" s="471" t="s">
        <v>8375</v>
      </c>
      <c r="P293" s="443">
        <v>40</v>
      </c>
      <c r="Q293" s="470" t="str">
        <f>VLOOKUP($O293,'스토리지_LUN(TO-BE)'!$B$2:$G$347,4,FALSE)</f>
        <v>0f:3e</v>
      </c>
      <c r="R293" s="103"/>
      <c r="S293" s="110"/>
      <c r="T293" s="103"/>
      <c r="U293" s="103"/>
      <c r="V293" s="110" t="str">
        <f>VLOOKUP($N293,OS_Disk!$A$2:$F$573,2,FALSE)</f>
        <v>pkceuapr1</v>
      </c>
      <c r="W293" s="110" t="str">
        <f>VLOOKUP($N293,OS_Disk!$A$2:$F$573,3,FALSE)</f>
        <v>hitachi_vsp0_0f32</v>
      </c>
      <c r="X293" s="133"/>
      <c r="Y293" s="110" t="str">
        <f>VLOOKUP($N293,OS_Disk!$A$2:$F$573,4,FALSE)</f>
        <v>sdg</v>
      </c>
      <c r="Z293" s="196">
        <f>VLOOKUP($N293,OS_Disk!$A$2:$F$573,6,FALSE)</f>
        <v>0.20050048828125</v>
      </c>
      <c r="AA293" s="110" t="str">
        <f>VLOOKUP($O293,Veritas_LUN!$D$3:$J$487,2,FALSE)</f>
        <v>pkcrddbr1/pkcrddbr2</v>
      </c>
      <c r="AB293" s="110" t="str">
        <f>VLOOKUP($O293,Veritas_LUN!$D$3:$J$487,3,FALSE)</f>
        <v>Lock Device</v>
      </c>
      <c r="AC293" s="110">
        <f>VLOOKUP($O293,Veritas_LUN!$D$3:$J$487,4,FALSE)</f>
        <v>1</v>
      </c>
      <c r="AD293" s="110">
        <f>VLOOKUP($O293,Veritas_LUN!$D$3:$J$487,5,FALSE)</f>
        <v>0.2</v>
      </c>
      <c r="AE293" s="110" t="str">
        <f>VLOOKUP($O293,Veritas_LUN!$D$3:$J$487,7,FALSE)</f>
        <v>Lock Device</v>
      </c>
      <c r="AF293" s="110" t="str">
        <f>VLOOKUP($O293,Veritas_LUN!$D$3:$K$487,8,FALSE)</f>
        <v>0f:3e</v>
      </c>
      <c r="AG293" s="194" t="s">
        <v>7563</v>
      </c>
      <c r="AH293" s="279" t="str">
        <f>VLOOKUP(AG293,'스토리지_LUN(AS-IS)'!$B$4:$G$541,4,FALSE)</f>
        <v>Lock Device</v>
      </c>
      <c r="AI293" s="110">
        <f>VLOOKUP(AG293,'스토리지_LUN(AS-IS)'!$B$4:$G$541,6,FALSE)</f>
        <v>0.2</v>
      </c>
      <c r="AJ293" s="110" t="str">
        <f>VLOOKUP($AG293,'스토리지_LUN(TO-BE)'!$B$2:$G$347,4,FALSE)</f>
        <v>0f:3e</v>
      </c>
      <c r="AK293" s="103"/>
      <c r="AL293" s="103"/>
      <c r="AM293" s="1" t="str">
        <f t="shared" si="8"/>
        <v>NB-DR-RDMP-0FB4-PKCRDDBR</v>
      </c>
      <c r="AN293" s="475" t="e">
        <f>VLOOKUP(SUBSTITUTE(Q293,":",""),'naa정보-입력'!B291:C636,2,FALSE)</f>
        <v>#N/A</v>
      </c>
      <c r="AO293" s="1" t="e">
        <f t="shared" si="9"/>
        <v>#N/A</v>
      </c>
      <c r="AP293" s="1" t="s">
        <v>10529</v>
      </c>
    </row>
    <row r="294" spans="1:42" s="1" customFormat="1">
      <c r="A294" s="128" t="s">
        <v>1178</v>
      </c>
      <c r="B294" s="128" t="s">
        <v>1991</v>
      </c>
      <c r="C294" s="128" t="s">
        <v>354</v>
      </c>
      <c r="D294" s="128" t="s">
        <v>1983</v>
      </c>
      <c r="E294" s="128" t="s">
        <v>1688</v>
      </c>
      <c r="F294" s="128" t="s">
        <v>1280</v>
      </c>
      <c r="G294" s="128" t="s">
        <v>1281</v>
      </c>
      <c r="H294" s="128" t="s">
        <v>3533</v>
      </c>
      <c r="I294" s="128" t="s">
        <v>1992</v>
      </c>
      <c r="J294" s="128" t="s">
        <v>4674</v>
      </c>
      <c r="K294" s="128" t="s">
        <v>7144</v>
      </c>
      <c r="L294" s="128" t="s">
        <v>2474</v>
      </c>
      <c r="M294" s="128" t="s">
        <v>6856</v>
      </c>
      <c r="N294" s="129" t="s">
        <v>7962</v>
      </c>
      <c r="O294" s="471" t="s">
        <v>8376</v>
      </c>
      <c r="P294" s="443">
        <v>50</v>
      </c>
      <c r="Q294" s="470" t="str">
        <f>VLOOKUP($O294,'스토리지_LUN(TO-BE)'!$B$2:$G$347,4,FALSE)</f>
        <v>00:76</v>
      </c>
      <c r="R294" s="103"/>
      <c r="S294" s="110"/>
      <c r="T294" s="103"/>
      <c r="U294" s="103"/>
      <c r="V294" s="110" t="s">
        <v>9689</v>
      </c>
      <c r="W294" s="110" t="str">
        <f>VLOOKUP($N294,OS_Disk!$A$2:$F$574,3,FALSE)</f>
        <v>pkmmssmr1_lun</v>
      </c>
      <c r="X294" s="133"/>
      <c r="Y294" s="110" t="str">
        <f>VLOOKUP($N294,OS_Disk!$A$2:$F$574,4,FALSE)</f>
        <v>D 드라이브</v>
      </c>
      <c r="Z294" s="196">
        <f>VLOOKUP($N294,OS_Disk!$A$2:$F$574,6,FALSE)</f>
        <v>220</v>
      </c>
      <c r="AA294" s="110" t="str">
        <f>VLOOKUP($O294,Veritas_LUN!$D$3:$J$487,2,FALSE)</f>
        <v>pkmmssmr1</v>
      </c>
      <c r="AB294" s="110" t="str">
        <f>VLOOKUP($O294,Veritas_LUN!$D$3:$J$487,3,FALSE)</f>
        <v xml:space="preserve">DR-SMS </v>
      </c>
      <c r="AC294" s="110">
        <f>VLOOKUP($O294,Veritas_LUN!$D$3:$J$487,4,FALSE)</f>
        <v>1</v>
      </c>
      <c r="AD294" s="110">
        <f>VLOOKUP($O294,Veritas_LUN!$D$3:$J$487,5,FALSE)</f>
        <v>220</v>
      </c>
      <c r="AE294" s="110" t="str">
        <f>VLOOKUP($O294,Veritas_LUN!$D$3:$J$487,7,FALSE)</f>
        <v>vg_msfs02</v>
      </c>
      <c r="AF294" s="110" t="str">
        <f>VLOOKUP($O294,Veritas_LUN!$D$3:$K$487,8,FALSE)</f>
        <v>00:76</v>
      </c>
      <c r="AG294" s="194" t="s">
        <v>7648</v>
      </c>
      <c r="AH294" s="279" t="str">
        <f>VLOOKUP(AG294,'스토리지_LUN(AS-IS)'!$B$4:$G$541,4,FALSE)</f>
        <v>vg_msfs02</v>
      </c>
      <c r="AI294" s="110">
        <f>VLOOKUP(AG294,'스토리지_LUN(AS-IS)'!$B$4:$G$541,6,FALSE)</f>
        <v>220</v>
      </c>
      <c r="AJ294" s="110" t="str">
        <f>VLOOKUP($AG294,'스토리지_LUN(TO-BE)'!$B$2:$G$347,4,FALSE)</f>
        <v>00:76</v>
      </c>
      <c r="AK294" s="103"/>
      <c r="AL294" s="103"/>
      <c r="AM294" s="1" t="str">
        <f t="shared" si="8"/>
        <v>NB-DR-RDMP-0FBC-PKCMSSMR</v>
      </c>
      <c r="AN294" s="475" t="e">
        <f>VLOOKUP(SUBSTITUTE(Q294,":",""),'naa정보-입력'!B292:C637,2,FALSE)</f>
        <v>#N/A</v>
      </c>
      <c r="AO294" s="1" t="e">
        <f t="shared" si="9"/>
        <v>#N/A</v>
      </c>
      <c r="AP294" s="1" t="s">
        <v>10564</v>
      </c>
    </row>
    <row r="295" spans="1:42" s="1" customFormat="1">
      <c r="A295" s="128" t="s">
        <v>1185</v>
      </c>
      <c r="B295" s="128" t="s">
        <v>1991</v>
      </c>
      <c r="C295" s="128" t="s">
        <v>378</v>
      </c>
      <c r="D295" s="128" t="s">
        <v>1983</v>
      </c>
      <c r="E295" s="128" t="s">
        <v>1693</v>
      </c>
      <c r="F295" s="128" t="s">
        <v>1254</v>
      </c>
      <c r="G295" s="128" t="s">
        <v>1255</v>
      </c>
      <c r="H295" s="128" t="s">
        <v>3541</v>
      </c>
      <c r="I295" s="128" t="s">
        <v>1999</v>
      </c>
      <c r="J295" s="128" t="s">
        <v>4672</v>
      </c>
      <c r="K295" s="128" t="s">
        <v>7145</v>
      </c>
      <c r="L295" s="128" t="s">
        <v>2462</v>
      </c>
      <c r="M295" s="128" t="s">
        <v>6856</v>
      </c>
      <c r="N295" s="129" t="s">
        <v>7963</v>
      </c>
      <c r="O295" s="471" t="s">
        <v>8377</v>
      </c>
      <c r="P295" s="443">
        <v>680.00061035156295</v>
      </c>
      <c r="Q295" s="470" t="str">
        <f>VLOOKUP($O295,'스토리지_LUN(TO-BE)'!$B$2:$G$347,4,FALSE)</f>
        <v>00:72</v>
      </c>
      <c r="R295" s="103"/>
      <c r="S295" s="110"/>
      <c r="T295" s="103"/>
      <c r="U295" s="103"/>
      <c r="V295" s="110" t="str">
        <f>VLOOKUP($N295,OS_Disk!$A$2:$F$573,2,FALSE)</f>
        <v>pkmmsbkr3</v>
      </c>
      <c r="W295" s="110" t="str">
        <f>VLOOKUP($N295,OS_Disk!$A$2:$F$573,3,FALSE)</f>
        <v>hitachi_vsp0_0072</v>
      </c>
      <c r="X295" s="133"/>
      <c r="Y295" s="110" t="str">
        <f>VLOOKUP($N295,OS_Disk!$A$2:$F$573,4,FALSE)</f>
        <v>sdf</v>
      </c>
      <c r="Z295" s="196">
        <f>VLOOKUP($N295,OS_Disk!$A$2:$F$573,6,FALSE)</f>
        <v>35.0006103515625</v>
      </c>
      <c r="AA295" s="110" t="str">
        <f>VLOOKUP($O295,Veritas_LUN!$D$3:$J$487,2,FALSE)</f>
        <v>pkmmsbkr3/pkmmsbkr4</v>
      </c>
      <c r="AB295" s="110" t="str">
        <f>VLOOKUP($O295,Veritas_LUN!$D$3:$J$487,3,FALSE)</f>
        <v>vg_mscfs04</v>
      </c>
      <c r="AC295" s="110">
        <f>VLOOKUP($O295,Veritas_LUN!$D$3:$J$487,4,FALSE)</f>
        <v>1</v>
      </c>
      <c r="AD295" s="110">
        <f>VLOOKUP($O295,Veritas_LUN!$D$3:$J$487,5,FALSE)</f>
        <v>35</v>
      </c>
      <c r="AE295" s="110" t="str">
        <f>VLOOKUP($O295,Veritas_LUN!$D$3:$J$487,7,FALSE)</f>
        <v>vg_ms1fs01</v>
      </c>
      <c r="AF295" s="110" t="str">
        <f>VLOOKUP($O295,Veritas_LUN!$D$3:$K$487,8,FALSE)</f>
        <v>00:72</v>
      </c>
      <c r="AG295" s="194" t="s">
        <v>7649</v>
      </c>
      <c r="AH295" s="279" t="str">
        <f>VLOOKUP(AG295,'스토리지_LUN(AS-IS)'!$B$4:$G$541,4,FALSE)</f>
        <v>vg_ms1fs01</v>
      </c>
      <c r="AI295" s="110">
        <f>VLOOKUP(AG295,'스토리지_LUN(AS-IS)'!$B$4:$G$541,6,FALSE)</f>
        <v>35</v>
      </c>
      <c r="AJ295" s="110" t="str">
        <f>VLOOKUP($AG295,'스토리지_LUN(TO-BE)'!$B$2:$G$347,4,FALSE)</f>
        <v>00:72</v>
      </c>
      <c r="AK295" s="103"/>
      <c r="AL295" s="103"/>
      <c r="AM295" s="1" t="str">
        <f t="shared" si="8"/>
        <v>NB-DR-RDMP-0FB5-PKFMSBKR</v>
      </c>
      <c r="AN295" s="475" t="e">
        <f>VLOOKUP(SUBSTITUTE(Q295,":",""),'naa정보-입력'!B293:C638,2,FALSE)</f>
        <v>#N/A</v>
      </c>
      <c r="AO295" s="1" t="e">
        <f t="shared" si="9"/>
        <v>#N/A</v>
      </c>
      <c r="AP295" s="1" t="s">
        <v>10565</v>
      </c>
    </row>
    <row r="296" spans="1:42" s="1" customFormat="1">
      <c r="A296" s="128" t="s">
        <v>1185</v>
      </c>
      <c r="B296" s="128" t="s">
        <v>1991</v>
      </c>
      <c r="C296" s="128" t="s">
        <v>378</v>
      </c>
      <c r="D296" s="128" t="s">
        <v>1983</v>
      </c>
      <c r="E296" s="128" t="s">
        <v>1697</v>
      </c>
      <c r="F296" s="128" t="s">
        <v>1264</v>
      </c>
      <c r="G296" s="128" t="s">
        <v>1265</v>
      </c>
      <c r="H296" s="128" t="s">
        <v>3541</v>
      </c>
      <c r="I296" s="128" t="s">
        <v>2000</v>
      </c>
      <c r="J296" s="128" t="s">
        <v>4671</v>
      </c>
      <c r="K296" s="128" t="s">
        <v>7146</v>
      </c>
      <c r="L296" s="128" t="s">
        <v>2469</v>
      </c>
      <c r="M296" s="128" t="s">
        <v>6856</v>
      </c>
      <c r="N296" s="129" t="s">
        <v>7964</v>
      </c>
      <c r="O296" s="471" t="s">
        <v>8378</v>
      </c>
      <c r="P296" s="443">
        <v>210</v>
      </c>
      <c r="Q296" s="470" t="str">
        <f>VLOOKUP($O296,'스토리지_LUN(TO-BE)'!$B$2:$G$347,4,FALSE)</f>
        <v>00:73</v>
      </c>
      <c r="R296" s="103"/>
      <c r="S296" s="110"/>
      <c r="T296" s="103"/>
      <c r="U296" s="103"/>
      <c r="V296" s="110" t="str">
        <f>VLOOKUP($N296,OS_Disk!$A$2:$F$573,2,FALSE)</f>
        <v>pkmmsbkr3</v>
      </c>
      <c r="W296" s="110" t="str">
        <f>VLOOKUP($N296,OS_Disk!$A$2:$F$573,3,FALSE)</f>
        <v>hitachi_vsp0_0073</v>
      </c>
      <c r="X296" s="133"/>
      <c r="Y296" s="110" t="str">
        <f>VLOOKUP($N296,OS_Disk!$A$2:$F$573,4,FALSE)</f>
        <v>sdg</v>
      </c>
      <c r="Z296" s="196">
        <f>VLOOKUP($N296,OS_Disk!$A$2:$F$573,6,FALSE)</f>
        <v>700.00030517578125</v>
      </c>
      <c r="AA296" s="110" t="str">
        <f>VLOOKUP($O296,Veritas_LUN!$D$3:$J$487,2,FALSE)</f>
        <v>pkmmsbkr3/pkmmsbkr4</v>
      </c>
      <c r="AB296" s="110" t="str">
        <f>VLOOKUP($O296,Veritas_LUN!$D$3:$J$487,3,FALSE)</f>
        <v>vg_msfs01</v>
      </c>
      <c r="AC296" s="110">
        <f>VLOOKUP($O296,Veritas_LUN!$D$3:$J$487,4,FALSE)</f>
        <v>1</v>
      </c>
      <c r="AD296" s="110">
        <f>VLOOKUP($O296,Veritas_LUN!$D$3:$J$487,5,FALSE)</f>
        <v>700</v>
      </c>
      <c r="AE296" s="110" t="str">
        <f>VLOOKUP($O296,Veritas_LUN!$D$3:$J$487,7,FALSE)</f>
        <v>vg_mscfs01</v>
      </c>
      <c r="AF296" s="110" t="str">
        <f>VLOOKUP($O296,Veritas_LUN!$D$3:$K$487,8,FALSE)</f>
        <v>00:73</v>
      </c>
      <c r="AG296" s="194" t="s">
        <v>7650</v>
      </c>
      <c r="AH296" s="279" t="str">
        <f>VLOOKUP(AG296,'스토리지_LUN(AS-IS)'!$B$4:$G$541,4,FALSE)</f>
        <v>vg_mscfs01</v>
      </c>
      <c r="AI296" s="110">
        <f>VLOOKUP(AG296,'스토리지_LUN(AS-IS)'!$B$4:$G$541,6,FALSE)</f>
        <v>700</v>
      </c>
      <c r="AJ296" s="110" t="str">
        <f>VLOOKUP($AG296,'스토리지_LUN(TO-BE)'!$B$2:$G$347,4,FALSE)</f>
        <v>00:73</v>
      </c>
      <c r="AK296" s="103"/>
      <c r="AL296" s="103"/>
      <c r="AM296" s="1" t="str">
        <f t="shared" si="8"/>
        <v>NB-DR-RDMP-0FB6-PKFMSBKR</v>
      </c>
      <c r="AN296" s="475" t="e">
        <f>VLOOKUP(SUBSTITUTE(Q296,":",""),'naa정보-입력'!B294:C639,2,FALSE)</f>
        <v>#N/A</v>
      </c>
      <c r="AO296" s="1" t="e">
        <f t="shared" si="9"/>
        <v>#N/A</v>
      </c>
      <c r="AP296" s="1" t="s">
        <v>10566</v>
      </c>
    </row>
    <row r="297" spans="1:42" s="1" customFormat="1">
      <c r="A297" s="128" t="s">
        <v>1185</v>
      </c>
      <c r="B297" s="128" t="s">
        <v>1991</v>
      </c>
      <c r="C297" s="128" t="s">
        <v>378</v>
      </c>
      <c r="D297" s="128" t="s">
        <v>1983</v>
      </c>
      <c r="E297" s="128" t="s">
        <v>1699</v>
      </c>
      <c r="F297" s="128" t="s">
        <v>1264</v>
      </c>
      <c r="G297" s="128" t="s">
        <v>1265</v>
      </c>
      <c r="H297" s="128" t="s">
        <v>3543</v>
      </c>
      <c r="I297" s="128" t="s">
        <v>2001</v>
      </c>
      <c r="J297" s="128" t="s">
        <v>4673</v>
      </c>
      <c r="K297" s="128" t="s">
        <v>7147</v>
      </c>
      <c r="L297" s="128" t="s">
        <v>2472</v>
      </c>
      <c r="M297" s="128" t="s">
        <v>6856</v>
      </c>
      <c r="N297" s="129" t="s">
        <v>7965</v>
      </c>
      <c r="O297" s="471" t="s">
        <v>8379</v>
      </c>
      <c r="P297" s="443">
        <v>65.0006103515625</v>
      </c>
      <c r="Q297" s="470" t="str">
        <f>VLOOKUP($O297,'스토리지_LUN(TO-BE)'!$B$2:$G$347,4,FALSE)</f>
        <v>00:74</v>
      </c>
      <c r="R297" s="103"/>
      <c r="S297" s="110"/>
      <c r="T297" s="103"/>
      <c r="U297" s="103"/>
      <c r="V297" s="110" t="str">
        <f>VLOOKUP($N297,OS_Disk!$A$2:$F$573,2,FALSE)</f>
        <v>pkmmsbkr3</v>
      </c>
      <c r="W297" s="110" t="str">
        <f>VLOOKUP($N297,OS_Disk!$A$2:$F$573,3,FALSE)</f>
        <v>hitachi_vsp0_0074</v>
      </c>
      <c r="X297" s="133"/>
      <c r="Y297" s="110" t="str">
        <f>VLOOKUP($N297,OS_Disk!$A$2:$F$573,4,FALSE)</f>
        <v>sdh</v>
      </c>
      <c r="Z297" s="196">
        <f>VLOOKUP($N297,OS_Disk!$A$2:$F$573,6,FALSE)</f>
        <v>210</v>
      </c>
      <c r="AA297" s="110" t="str">
        <f>VLOOKUP($O297,Veritas_LUN!$D$3:$J$487,2,FALSE)</f>
        <v>pkmmsbkr3/pkmmsbkr4</v>
      </c>
      <c r="AB297" s="110" t="str">
        <f>VLOOKUP($O297,Veritas_LUN!$D$3:$J$487,3,FALSE)</f>
        <v>vg_mscfs01</v>
      </c>
      <c r="AC297" s="110">
        <f>VLOOKUP($O297,Veritas_LUN!$D$3:$J$487,4,FALSE)</f>
        <v>1</v>
      </c>
      <c r="AD297" s="110">
        <f>VLOOKUP($O297,Veritas_LUN!$D$3:$J$487,5,FALSE)</f>
        <v>210</v>
      </c>
      <c r="AE297" s="110" t="str">
        <f>VLOOKUP($O297,Veritas_LUN!$D$3:$J$487,7,FALSE)</f>
        <v>vg_mscfs02</v>
      </c>
      <c r="AF297" s="110" t="str">
        <f>VLOOKUP($O297,Veritas_LUN!$D$3:$K$487,8,FALSE)</f>
        <v>00:74</v>
      </c>
      <c r="AG297" s="194" t="s">
        <v>7651</v>
      </c>
      <c r="AH297" s="279" t="str">
        <f>VLOOKUP(AG297,'스토리지_LUN(AS-IS)'!$B$4:$G$541,4,FALSE)</f>
        <v>vg_mscfs02</v>
      </c>
      <c r="AI297" s="110">
        <f>VLOOKUP(AG297,'스토리지_LUN(AS-IS)'!$B$4:$G$541,6,FALSE)</f>
        <v>210</v>
      </c>
      <c r="AJ297" s="110" t="str">
        <f>VLOOKUP($AG297,'스토리지_LUN(TO-BE)'!$B$2:$G$347,4,FALSE)</f>
        <v>00:74</v>
      </c>
      <c r="AK297" s="103"/>
      <c r="AL297" s="103"/>
      <c r="AM297" s="1" t="str">
        <f t="shared" si="8"/>
        <v>NB-DR-RDMP-0FB6-PKFMSBKR</v>
      </c>
      <c r="AN297" s="475" t="e">
        <f>VLOOKUP(SUBSTITUTE(Q297,":",""),'naa정보-입력'!B295:C640,2,FALSE)</f>
        <v>#N/A</v>
      </c>
      <c r="AO297" s="1" t="e">
        <f t="shared" si="9"/>
        <v>#N/A</v>
      </c>
      <c r="AP297" s="1" t="s">
        <v>10567</v>
      </c>
    </row>
    <row r="298" spans="1:42" s="1" customFormat="1">
      <c r="A298" s="128" t="s">
        <v>1185</v>
      </c>
      <c r="B298" s="128" t="s">
        <v>1991</v>
      </c>
      <c r="C298" s="128" t="s">
        <v>378</v>
      </c>
      <c r="D298" s="128" t="s">
        <v>1983</v>
      </c>
      <c r="E298" s="128" t="s">
        <v>1730</v>
      </c>
      <c r="F298" s="128" t="s">
        <v>1264</v>
      </c>
      <c r="G298" s="128" t="s">
        <v>1265</v>
      </c>
      <c r="H298" s="128" t="s">
        <v>3544</v>
      </c>
      <c r="I298" s="128" t="s">
        <v>2002</v>
      </c>
      <c r="J298" s="128" t="s">
        <v>4675</v>
      </c>
      <c r="K298" s="128" t="s">
        <v>7148</v>
      </c>
      <c r="L298" s="128" t="s">
        <v>2464</v>
      </c>
      <c r="M298" s="128" t="s">
        <v>6856</v>
      </c>
      <c r="N298" s="129" t="s">
        <v>7966</v>
      </c>
      <c r="O298" s="471" t="s">
        <v>8380</v>
      </c>
      <c r="P298" s="443">
        <v>3.50006103515625</v>
      </c>
      <c r="Q298" s="470" t="str">
        <f>VLOOKUP($O298,'스토리지_LUN(TO-BE)'!$B$2:$G$347,4,FALSE)</f>
        <v>00:75</v>
      </c>
      <c r="R298" s="103"/>
      <c r="S298" s="110"/>
      <c r="T298" s="103"/>
      <c r="U298" s="103"/>
      <c r="V298" s="110" t="str">
        <f>VLOOKUP($N298,OS_Disk!$A$2:$F$573,2,FALSE)</f>
        <v>pkmmsbkr3</v>
      </c>
      <c r="W298" s="110" t="str">
        <f>VLOOKUP($N298,OS_Disk!$A$2:$F$573,3,FALSE)</f>
        <v>hitachi_vsp0_0075</v>
      </c>
      <c r="X298" s="133"/>
      <c r="Y298" s="110" t="str">
        <f>VLOOKUP($N298,OS_Disk!$A$2:$F$573,4,FALSE)</f>
        <v>sdi</v>
      </c>
      <c r="Z298" s="196">
        <f>VLOOKUP($N298,OS_Disk!$A$2:$F$573,6,FALSE)</f>
        <v>65.0006103515625</v>
      </c>
      <c r="AA298" s="110" t="str">
        <f>VLOOKUP($O298,Veritas_LUN!$D$3:$J$487,2,FALSE)</f>
        <v>pkmmsbkr3/pkmmsbkr4</v>
      </c>
      <c r="AB298" s="110" t="str">
        <f>VLOOKUP($O298,Veritas_LUN!$D$3:$J$487,3,FALSE)</f>
        <v>vg_mscfs02</v>
      </c>
      <c r="AC298" s="110">
        <f>VLOOKUP($O298,Veritas_LUN!$D$3:$J$487,4,FALSE)</f>
        <v>1</v>
      </c>
      <c r="AD298" s="110">
        <f>VLOOKUP($O298,Veritas_LUN!$D$3:$J$487,5,FALSE)</f>
        <v>65</v>
      </c>
      <c r="AE298" s="110" t="str">
        <f>VLOOKUP($O298,Veritas_LUN!$D$3:$J$487,7,FALSE)</f>
        <v>vg_mscfs03</v>
      </c>
      <c r="AF298" s="110" t="str">
        <f>VLOOKUP($O298,Veritas_LUN!$D$3:$K$487,8,FALSE)</f>
        <v>00:75</v>
      </c>
      <c r="AG298" s="194" t="s">
        <v>7652</v>
      </c>
      <c r="AH298" s="279" t="str">
        <f>VLOOKUP(AG298,'스토리지_LUN(AS-IS)'!$B$4:$G$541,4,FALSE)</f>
        <v>vg_mscfs03</v>
      </c>
      <c r="AI298" s="110">
        <f>VLOOKUP(AG298,'스토리지_LUN(AS-IS)'!$B$4:$G$541,6,FALSE)</f>
        <v>65</v>
      </c>
      <c r="AJ298" s="110" t="str">
        <f>VLOOKUP($AG298,'스토리지_LUN(TO-BE)'!$B$2:$G$347,4,FALSE)</f>
        <v>00:75</v>
      </c>
      <c r="AK298" s="103"/>
      <c r="AL298" s="103"/>
      <c r="AM298" s="1" t="str">
        <f t="shared" si="8"/>
        <v>NB-DR-RDMP-0FB6-PKFMSBKR</v>
      </c>
      <c r="AN298" s="475" t="e">
        <f>VLOOKUP(SUBSTITUTE(Q298,":",""),'naa정보-입력'!B296:C641,2,FALSE)</f>
        <v>#N/A</v>
      </c>
      <c r="AO298" s="1" t="e">
        <f t="shared" si="9"/>
        <v>#N/A</v>
      </c>
      <c r="AP298" s="1" t="s">
        <v>10568</v>
      </c>
    </row>
    <row r="299" spans="1:42" s="1" customFormat="1">
      <c r="A299" s="128" t="s">
        <v>1185</v>
      </c>
      <c r="B299" s="128" t="s">
        <v>1991</v>
      </c>
      <c r="C299" s="128" t="s">
        <v>378</v>
      </c>
      <c r="D299" s="128" t="s">
        <v>1983</v>
      </c>
      <c r="E299" s="128" t="s">
        <v>1737</v>
      </c>
      <c r="F299" s="128" t="s">
        <v>1254</v>
      </c>
      <c r="G299" s="128" t="s">
        <v>1255</v>
      </c>
      <c r="H299" s="128" t="s">
        <v>3543</v>
      </c>
      <c r="I299" s="128" t="s">
        <v>2003</v>
      </c>
      <c r="J299" s="128" t="s">
        <v>4669</v>
      </c>
      <c r="K299" s="128" t="s">
        <v>7149</v>
      </c>
      <c r="L299" s="128" t="s">
        <v>4614</v>
      </c>
      <c r="M299" s="128" t="s">
        <v>6856</v>
      </c>
      <c r="N299" s="129" t="s">
        <v>8120</v>
      </c>
      <c r="O299" s="471" t="s">
        <v>8381</v>
      </c>
      <c r="P299" s="443">
        <v>68.000793457031307</v>
      </c>
      <c r="Q299" s="470" t="str">
        <f>VLOOKUP($O299,'스토리지_LUN(TO-BE)'!$B$2:$G$347,4,FALSE)</f>
        <v>05:72</v>
      </c>
      <c r="R299" s="103"/>
      <c r="S299" s="110"/>
      <c r="T299" s="103"/>
      <c r="U299" s="103"/>
      <c r="V299" s="110" t="str">
        <f>VLOOKUP($N299,OS_Disk!$A$2:$F$573,2,FALSE)</f>
        <v>pkmmsbkr3</v>
      </c>
      <c r="W299" s="110" t="str">
        <f>VLOOKUP($N299,OS_Disk!$A$2:$F$573,3,FALSE)</f>
        <v>hitachi_vsp0_1072</v>
      </c>
      <c r="X299" s="133"/>
      <c r="Y299" s="110" t="str">
        <f>VLOOKUP($N299,OS_Disk!$A$2:$F$573,4,FALSE)</f>
        <v>sdj</v>
      </c>
      <c r="Z299" s="196">
        <f>VLOOKUP($N299,OS_Disk!$A$2:$F$573,6,FALSE)</f>
        <v>3.50006103515625</v>
      </c>
      <c r="AA299" s="110" t="str">
        <f>VLOOKUP($O299,Veritas_LUN!$D$3:$J$487,2,FALSE)</f>
        <v>pkmmsbkr3/pkmmsbkr4</v>
      </c>
      <c r="AB299" s="110" t="str">
        <f>VLOOKUP($O299,Veritas_LUN!$D$3:$J$487,3,FALSE)</f>
        <v>none</v>
      </c>
      <c r="AC299" s="110">
        <f>VLOOKUP($O299,Veritas_LUN!$D$3:$J$487,4,FALSE)</f>
        <v>1</v>
      </c>
      <c r="AD299" s="110">
        <f>VLOOKUP($O299,Veritas_LUN!$D$3:$J$487,5,FALSE)</f>
        <v>3.5</v>
      </c>
      <c r="AE299" s="110" t="str">
        <f>VLOOKUP($O299,Veritas_LUN!$D$3:$J$487,7,FALSE)</f>
        <v>VVR-vg_ms1fs01</v>
      </c>
      <c r="AF299" s="110" t="str">
        <f>VLOOKUP($O299,Veritas_LUN!$D$3:$K$487,8,FALSE)</f>
        <v>10:72</v>
      </c>
      <c r="AG299" s="194" t="s">
        <v>7653</v>
      </c>
      <c r="AH299" s="279" t="str">
        <f>VLOOKUP(AG299,'스토리지_LUN(AS-IS)'!$B$4:$G$541,4,FALSE)</f>
        <v>VVR-vg_ms1fs01</v>
      </c>
      <c r="AI299" s="110">
        <f>VLOOKUP(AG299,'스토리지_LUN(AS-IS)'!$B$4:$G$541,6,FALSE)</f>
        <v>3.5</v>
      </c>
      <c r="AJ299" s="110" t="str">
        <f>VLOOKUP($AG299,'스토리지_LUN(TO-BE)'!$B$2:$G$347,4,FALSE)</f>
        <v>05:72</v>
      </c>
      <c r="AK299" s="103"/>
      <c r="AL299" s="103"/>
      <c r="AM299" s="1" t="str">
        <f t="shared" si="8"/>
        <v>NB-DR-RDMP-0FB5-PKFMSBKR</v>
      </c>
      <c r="AN299" s="475" t="e">
        <f>VLOOKUP(SUBSTITUTE(Q299,":",""),'naa정보-입력'!B297:C642,2,FALSE)</f>
        <v>#N/A</v>
      </c>
      <c r="AO299" s="1" t="e">
        <f t="shared" si="9"/>
        <v>#N/A</v>
      </c>
      <c r="AP299" s="1" t="s">
        <v>10569</v>
      </c>
    </row>
    <row r="300" spans="1:42" s="1" customFormat="1">
      <c r="A300" s="128" t="s">
        <v>1185</v>
      </c>
      <c r="B300" s="128" t="s">
        <v>1991</v>
      </c>
      <c r="C300" s="128" t="s">
        <v>378</v>
      </c>
      <c r="D300" s="128" t="s">
        <v>1983</v>
      </c>
      <c r="E300" s="128" t="s">
        <v>1740</v>
      </c>
      <c r="F300" s="128" t="s">
        <v>1264</v>
      </c>
      <c r="G300" s="128" t="s">
        <v>1265</v>
      </c>
      <c r="H300" s="128" t="s">
        <v>3545</v>
      </c>
      <c r="I300" s="128" t="s">
        <v>2004</v>
      </c>
      <c r="J300" s="128" t="s">
        <v>4659</v>
      </c>
      <c r="K300" s="128" t="s">
        <v>7150</v>
      </c>
      <c r="L300" s="128" t="s">
        <v>2470</v>
      </c>
      <c r="M300" s="128" t="s">
        <v>6856</v>
      </c>
      <c r="N300" s="129" t="s">
        <v>7968</v>
      </c>
      <c r="O300" s="471" t="s">
        <v>8382</v>
      </c>
      <c r="P300" s="443">
        <v>21.0003662109375</v>
      </c>
      <c r="Q300" s="470" t="str">
        <f>VLOOKUP($O300,'스토리지_LUN(TO-BE)'!$B$2:$G$347,4,FALSE)</f>
        <v>05:73</v>
      </c>
      <c r="R300" s="103"/>
      <c r="S300" s="110"/>
      <c r="T300" s="103"/>
      <c r="U300" s="103"/>
      <c r="V300" s="110" t="str">
        <f>VLOOKUP($N300,OS_Disk!$A$2:$F$573,2,FALSE)</f>
        <v>pkmmsbkr3</v>
      </c>
      <c r="W300" s="110" t="str">
        <f>VLOOKUP($N300,OS_Disk!$A$2:$F$573,3,FALSE)</f>
        <v>hitachi_vsp0_1073</v>
      </c>
      <c r="X300" s="133"/>
      <c r="Y300" s="110" t="str">
        <f>VLOOKUP($N300,OS_Disk!$A$2:$F$573,4,FALSE)</f>
        <v>sdk</v>
      </c>
      <c r="Z300" s="196">
        <f>VLOOKUP($N300,OS_Disk!$A$2:$F$573,6,FALSE)</f>
        <v>70.00030517578125</v>
      </c>
      <c r="AA300" s="110" t="str">
        <f>VLOOKUP($O300,Veritas_LUN!$D$3:$J$487,2,FALSE)</f>
        <v>pkmmsbkr3/pkmmsbkr4</v>
      </c>
      <c r="AB300" s="110" t="str">
        <f>VLOOKUP($O300,Veritas_LUN!$D$3:$J$487,3,FALSE)</f>
        <v>none</v>
      </c>
      <c r="AC300" s="110">
        <f>VLOOKUP($O300,Veritas_LUN!$D$3:$J$487,4,FALSE)</f>
        <v>1</v>
      </c>
      <c r="AD300" s="110">
        <f>VLOOKUP($O300,Veritas_LUN!$D$3:$J$487,5,FALSE)</f>
        <v>70</v>
      </c>
      <c r="AE300" s="110" t="str">
        <f>VLOOKUP($O300,Veritas_LUN!$D$3:$J$487,7,FALSE)</f>
        <v>VVR-vg_mscfs01</v>
      </c>
      <c r="AF300" s="110" t="str">
        <f>VLOOKUP($O300,Veritas_LUN!$D$3:$K$487,8,FALSE)</f>
        <v>10:73</v>
      </c>
      <c r="AG300" s="194" t="s">
        <v>7654</v>
      </c>
      <c r="AH300" s="279" t="str">
        <f>VLOOKUP(AG300,'스토리지_LUN(AS-IS)'!$B$4:$G$541,4,FALSE)</f>
        <v>VVR-vg_mscfs01</v>
      </c>
      <c r="AI300" s="110">
        <f>VLOOKUP(AG300,'스토리지_LUN(AS-IS)'!$B$4:$G$541,6,FALSE)</f>
        <v>70</v>
      </c>
      <c r="AJ300" s="110" t="str">
        <f>VLOOKUP($AG300,'스토리지_LUN(TO-BE)'!$B$2:$G$347,4,FALSE)</f>
        <v>05:73</v>
      </c>
      <c r="AK300" s="103"/>
      <c r="AL300" s="103"/>
      <c r="AM300" s="1" t="str">
        <f t="shared" si="8"/>
        <v>NB-DR-RDMP-0FB6-PKFMSBKR</v>
      </c>
      <c r="AN300" s="475" t="e">
        <f>VLOOKUP(SUBSTITUTE(Q300,":",""),'naa정보-입력'!B298:C643,2,FALSE)</f>
        <v>#N/A</v>
      </c>
      <c r="AO300" s="1" t="e">
        <f t="shared" si="9"/>
        <v>#N/A</v>
      </c>
      <c r="AP300" s="1" t="s">
        <v>10570</v>
      </c>
    </row>
    <row r="301" spans="1:42" s="1" customFormat="1">
      <c r="A301" s="128" t="s">
        <v>1185</v>
      </c>
      <c r="B301" s="128" t="s">
        <v>1991</v>
      </c>
      <c r="C301" s="128" t="s">
        <v>378</v>
      </c>
      <c r="D301" s="128" t="s">
        <v>1983</v>
      </c>
      <c r="E301" s="128" t="s">
        <v>1743</v>
      </c>
      <c r="F301" s="128" t="s">
        <v>1264</v>
      </c>
      <c r="G301" s="128" t="s">
        <v>1265</v>
      </c>
      <c r="H301" s="128" t="s">
        <v>3546</v>
      </c>
      <c r="I301" s="128" t="s">
        <v>2005</v>
      </c>
      <c r="J301" s="128" t="s">
        <v>4660</v>
      </c>
      <c r="K301" s="128" t="s">
        <v>7151</v>
      </c>
      <c r="L301" s="128" t="s">
        <v>2473</v>
      </c>
      <c r="M301" s="128" t="s">
        <v>6856</v>
      </c>
      <c r="N301" s="129" t="s">
        <v>7969</v>
      </c>
      <c r="O301" s="471" t="s">
        <v>8383</v>
      </c>
      <c r="P301" s="443">
        <v>6.500244140625</v>
      </c>
      <c r="Q301" s="470" t="str">
        <f>VLOOKUP($O301,'스토리지_LUN(TO-BE)'!$B$2:$G$347,4,FALSE)</f>
        <v>05:74</v>
      </c>
      <c r="R301" s="103"/>
      <c r="S301" s="110"/>
      <c r="T301" s="103"/>
      <c r="U301" s="103"/>
      <c r="V301" s="110" t="str">
        <f>VLOOKUP($N301,OS_Disk!$A$2:$F$573,2,FALSE)</f>
        <v>pkmmsbkr3</v>
      </c>
      <c r="W301" s="110" t="str">
        <f>VLOOKUP($N301,OS_Disk!$A$2:$F$573,3,FALSE)</f>
        <v>hitachi_vsp0_1074</v>
      </c>
      <c r="X301" s="133"/>
      <c r="Y301" s="110" t="str">
        <f>VLOOKUP($N301,OS_Disk!$A$2:$F$573,4,FALSE)</f>
        <v>sdl</v>
      </c>
      <c r="Z301" s="196">
        <f>VLOOKUP($N301,OS_Disk!$A$2:$F$573,6,FALSE)</f>
        <v>21.0003662109375</v>
      </c>
      <c r="AA301" s="110" t="str">
        <f>VLOOKUP($O301,Veritas_LUN!$D$3:$J$487,2,FALSE)</f>
        <v>pkmmsbkr3/pkmmsbkr4</v>
      </c>
      <c r="AB301" s="110" t="str">
        <f>VLOOKUP($O301,Veritas_LUN!$D$3:$J$487,3,FALSE)</f>
        <v>none</v>
      </c>
      <c r="AC301" s="110">
        <f>VLOOKUP($O301,Veritas_LUN!$D$3:$J$487,4,FALSE)</f>
        <v>1</v>
      </c>
      <c r="AD301" s="110">
        <f>VLOOKUP($O301,Veritas_LUN!$D$3:$J$487,5,FALSE)</f>
        <v>21</v>
      </c>
      <c r="AE301" s="110" t="str">
        <f>VLOOKUP($O301,Veritas_LUN!$D$3:$J$487,7,FALSE)</f>
        <v>VVR-vg_mscfs02</v>
      </c>
      <c r="AF301" s="110" t="str">
        <f>VLOOKUP($O301,Veritas_LUN!$D$3:$K$487,8,FALSE)</f>
        <v>10:74</v>
      </c>
      <c r="AG301" s="194" t="s">
        <v>7655</v>
      </c>
      <c r="AH301" s="279" t="str">
        <f>VLOOKUP(AG301,'스토리지_LUN(AS-IS)'!$B$4:$G$541,4,FALSE)</f>
        <v>VVR-vg_mscfs02</v>
      </c>
      <c r="AI301" s="110">
        <f>VLOOKUP(AG301,'스토리지_LUN(AS-IS)'!$B$4:$G$541,6,FALSE)</f>
        <v>21</v>
      </c>
      <c r="AJ301" s="110" t="str">
        <f>VLOOKUP($AG301,'스토리지_LUN(TO-BE)'!$B$2:$G$347,4,FALSE)</f>
        <v>05:74</v>
      </c>
      <c r="AK301" s="103"/>
      <c r="AL301" s="103"/>
      <c r="AM301" s="1" t="str">
        <f t="shared" si="8"/>
        <v>NB-DR-RDMP-0FB6-PKFMSBKR</v>
      </c>
      <c r="AN301" s="475" t="e">
        <f>VLOOKUP(SUBSTITUTE(Q301,":",""),'naa정보-입력'!B299:C644,2,FALSE)</f>
        <v>#N/A</v>
      </c>
      <c r="AO301" s="1" t="e">
        <f t="shared" si="9"/>
        <v>#N/A</v>
      </c>
      <c r="AP301" s="1" t="s">
        <v>10571</v>
      </c>
    </row>
    <row r="302" spans="1:42" s="1" customFormat="1">
      <c r="A302" s="128" t="s">
        <v>1185</v>
      </c>
      <c r="B302" s="128" t="s">
        <v>1991</v>
      </c>
      <c r="C302" s="128" t="s">
        <v>378</v>
      </c>
      <c r="D302" s="128" t="s">
        <v>1983</v>
      </c>
      <c r="E302" s="128" t="s">
        <v>1746</v>
      </c>
      <c r="F302" s="128" t="s">
        <v>1264</v>
      </c>
      <c r="G302" s="128" t="s">
        <v>1265</v>
      </c>
      <c r="H302" s="128" t="s">
        <v>3547</v>
      </c>
      <c r="I302" s="128" t="s">
        <v>2006</v>
      </c>
      <c r="J302" s="128" t="s">
        <v>4662</v>
      </c>
      <c r="K302" s="128" t="s">
        <v>7152</v>
      </c>
      <c r="L302" s="128" t="s">
        <v>2471</v>
      </c>
      <c r="M302" s="128" t="s">
        <v>6856</v>
      </c>
      <c r="N302" s="129" t="s">
        <v>7970</v>
      </c>
      <c r="O302" s="471" t="s">
        <v>8384</v>
      </c>
      <c r="P302" s="443">
        <v>0.20050048828125</v>
      </c>
      <c r="Q302" s="470" t="str">
        <f>VLOOKUP($O302,'스토리지_LUN(TO-BE)'!$B$2:$G$347,4,FALSE)</f>
        <v>05:75</v>
      </c>
      <c r="R302" s="103"/>
      <c r="S302" s="110"/>
      <c r="T302" s="103"/>
      <c r="U302" s="103"/>
      <c r="V302" s="110" t="str">
        <f>VLOOKUP($N302,OS_Disk!$A$2:$F$573,2,FALSE)</f>
        <v>pkmmsbkr3</v>
      </c>
      <c r="W302" s="110" t="str">
        <f>VLOOKUP($N302,OS_Disk!$A$2:$F$573,3,FALSE)</f>
        <v>hitachi_vsp0_1075</v>
      </c>
      <c r="X302" s="133"/>
      <c r="Y302" s="110" t="str">
        <f>VLOOKUP($N302,OS_Disk!$A$2:$F$573,4,FALSE)</f>
        <v>sdm</v>
      </c>
      <c r="Z302" s="196">
        <f>VLOOKUP($N302,OS_Disk!$A$2:$F$573,6,FALSE)</f>
        <v>6.500244140625</v>
      </c>
      <c r="AA302" s="110" t="str">
        <f>VLOOKUP($O302,Veritas_LUN!$D$3:$J$487,2,FALSE)</f>
        <v>pkmmsbkr3/pkmmsbkr4</v>
      </c>
      <c r="AB302" s="110" t="str">
        <f>VLOOKUP($O302,Veritas_LUN!$D$3:$J$487,3,FALSE)</f>
        <v>none</v>
      </c>
      <c r="AC302" s="110">
        <f>VLOOKUP($O302,Veritas_LUN!$D$3:$J$487,4,FALSE)</f>
        <v>1</v>
      </c>
      <c r="AD302" s="110">
        <f>VLOOKUP($O302,Veritas_LUN!$D$3:$J$487,5,FALSE)</f>
        <v>6.5</v>
      </c>
      <c r="AE302" s="110" t="str">
        <f>VLOOKUP($O302,Veritas_LUN!$D$3:$J$487,7,FALSE)</f>
        <v>VVR-vg_mscfs03</v>
      </c>
      <c r="AF302" s="110" t="str">
        <f>VLOOKUP($O302,Veritas_LUN!$D$3:$K$487,8,FALSE)</f>
        <v>10:75</v>
      </c>
      <c r="AG302" s="194" t="s">
        <v>7656</v>
      </c>
      <c r="AH302" s="279" t="str">
        <f>VLOOKUP(AG302,'스토리지_LUN(AS-IS)'!$B$4:$G$541,4,FALSE)</f>
        <v>VVR-vg_mscfs03</v>
      </c>
      <c r="AI302" s="110">
        <f>VLOOKUP(AG302,'스토리지_LUN(AS-IS)'!$B$4:$G$541,6,FALSE)</f>
        <v>6.5</v>
      </c>
      <c r="AJ302" s="110" t="str">
        <f>VLOOKUP($AG302,'스토리지_LUN(TO-BE)'!$B$2:$G$347,4,FALSE)</f>
        <v>05:75</v>
      </c>
      <c r="AK302" s="103"/>
      <c r="AL302" s="103"/>
      <c r="AM302" s="1" t="str">
        <f t="shared" si="8"/>
        <v>NB-DR-RDMP-0FB6-PKFMSBKR</v>
      </c>
      <c r="AN302" s="475" t="e">
        <f>VLOOKUP(SUBSTITUTE(Q302,":",""),'naa정보-입력'!B300:C645,2,FALSE)</f>
        <v>#N/A</v>
      </c>
      <c r="AO302" s="1" t="e">
        <f t="shared" si="9"/>
        <v>#N/A</v>
      </c>
      <c r="AP302" s="1" t="s">
        <v>10572</v>
      </c>
    </row>
    <row r="303" spans="1:42" s="1" customFormat="1">
      <c r="A303" s="128" t="s">
        <v>1185</v>
      </c>
      <c r="B303" s="128" t="s">
        <v>1991</v>
      </c>
      <c r="C303" s="128" t="s">
        <v>378</v>
      </c>
      <c r="D303" s="128" t="s">
        <v>1983</v>
      </c>
      <c r="E303" s="128" t="s">
        <v>1752</v>
      </c>
      <c r="F303" s="128" t="s">
        <v>1254</v>
      </c>
      <c r="G303" s="128" t="s">
        <v>1255</v>
      </c>
      <c r="H303" s="128" t="s">
        <v>3544</v>
      </c>
      <c r="I303" s="128" t="s">
        <v>2007</v>
      </c>
      <c r="J303" s="128" t="s">
        <v>4668</v>
      </c>
      <c r="K303" s="128" t="s">
        <v>7153</v>
      </c>
      <c r="L303" s="128" t="s">
        <v>4513</v>
      </c>
      <c r="M303" s="128" t="s">
        <v>6856</v>
      </c>
      <c r="N303" s="129" t="s">
        <v>7971</v>
      </c>
      <c r="O303" s="471" t="s">
        <v>8385</v>
      </c>
      <c r="P303" s="443">
        <v>0.20050048828125</v>
      </c>
      <c r="Q303" s="470" t="str">
        <f>VLOOKUP($O303,'스토리지_LUN(TO-BE)'!$B$2:$G$347,4,FALSE)</f>
        <v>0f:3f</v>
      </c>
      <c r="R303" s="103"/>
      <c r="S303" s="110"/>
      <c r="T303" s="103"/>
      <c r="U303" s="103"/>
      <c r="V303" s="110" t="str">
        <f>VLOOKUP($N303,OS_Disk!$A$2:$F$573,2,FALSE)</f>
        <v>pkmmsbkr3</v>
      </c>
      <c r="W303" s="110" t="str">
        <f>VLOOKUP($N303,OS_Disk!$A$2:$F$573,3,FALSE)</f>
        <v>hitachi_vsp0_0f3f</v>
      </c>
      <c r="X303" s="133"/>
      <c r="Y303" s="110" t="str">
        <f>VLOOKUP($N303,OS_Disk!$A$2:$F$573,4,FALSE)</f>
        <v>sdc</v>
      </c>
      <c r="Z303" s="196">
        <f>VLOOKUP($N303,OS_Disk!$A$2:$F$573,6,FALSE)</f>
        <v>0.20050048828125</v>
      </c>
      <c r="AA303" s="110" t="str">
        <f>VLOOKUP($O303,Veritas_LUN!$D$3:$J$487,2,FALSE)</f>
        <v>pkmmsbkr3/pkmmsbkr4</v>
      </c>
      <c r="AB303" s="110" t="str">
        <f>VLOOKUP($O303,Veritas_LUN!$D$3:$J$487,3,FALSE)</f>
        <v>Lock Device</v>
      </c>
      <c r="AC303" s="110">
        <f>VLOOKUP($O303,Veritas_LUN!$D$3:$J$487,4,FALSE)</f>
        <v>1</v>
      </c>
      <c r="AD303" s="110">
        <f>VLOOKUP($O303,Veritas_LUN!$D$3:$J$487,5,FALSE)</f>
        <v>0.2</v>
      </c>
      <c r="AE303" s="110" t="str">
        <f>VLOOKUP($O303,Veritas_LUN!$D$3:$J$487,7,FALSE)</f>
        <v>Lock Device</v>
      </c>
      <c r="AF303" s="110" t="str">
        <f>VLOOKUP($O303,Veritas_LUN!$D$3:$K$487,8,FALSE)</f>
        <v>0f:3f</v>
      </c>
      <c r="AG303" s="194" t="s">
        <v>7657</v>
      </c>
      <c r="AH303" s="279" t="str">
        <f>VLOOKUP(AG303,'스토리지_LUN(AS-IS)'!$B$4:$G$541,4,FALSE)</f>
        <v>Lock Device</v>
      </c>
      <c r="AI303" s="110">
        <f>VLOOKUP(AG303,'스토리지_LUN(AS-IS)'!$B$4:$G$541,6,FALSE)</f>
        <v>0.2</v>
      </c>
      <c r="AJ303" s="110" t="str">
        <f>VLOOKUP($AG303,'스토리지_LUN(TO-BE)'!$B$2:$G$347,4,FALSE)</f>
        <v>0f:3f</v>
      </c>
      <c r="AK303" s="103"/>
      <c r="AL303" s="103"/>
      <c r="AM303" s="1" t="str">
        <f t="shared" si="8"/>
        <v>NB-DR-RDMP-0FB5-PKFMSBKR</v>
      </c>
      <c r="AN303" s="475" t="e">
        <f>VLOOKUP(SUBSTITUTE(Q303,":",""),'naa정보-입력'!B301:C646,2,FALSE)</f>
        <v>#N/A</v>
      </c>
      <c r="AO303" s="1" t="e">
        <f t="shared" si="9"/>
        <v>#N/A</v>
      </c>
      <c r="AP303" s="1" t="s">
        <v>10573</v>
      </c>
    </row>
    <row r="304" spans="1:42" s="1" customFormat="1">
      <c r="A304" s="128" t="s">
        <v>1185</v>
      </c>
      <c r="B304" s="128" t="s">
        <v>1991</v>
      </c>
      <c r="C304" s="128" t="s">
        <v>378</v>
      </c>
      <c r="D304" s="128" t="s">
        <v>1983</v>
      </c>
      <c r="E304" s="128" t="s">
        <v>1755</v>
      </c>
      <c r="F304" s="128" t="s">
        <v>1254</v>
      </c>
      <c r="G304" s="128" t="s">
        <v>1255</v>
      </c>
      <c r="H304" s="128" t="s">
        <v>3545</v>
      </c>
      <c r="I304" s="128" t="s">
        <v>2008</v>
      </c>
      <c r="J304" s="128" t="s">
        <v>4667</v>
      </c>
      <c r="K304" s="128" t="s">
        <v>7154</v>
      </c>
      <c r="L304" s="128" t="s">
        <v>4515</v>
      </c>
      <c r="M304" s="128" t="s">
        <v>6856</v>
      </c>
      <c r="N304" s="129" t="s">
        <v>7972</v>
      </c>
      <c r="O304" s="471" t="s">
        <v>8386</v>
      </c>
      <c r="P304" s="443">
        <v>0.20050048828125</v>
      </c>
      <c r="Q304" s="470" t="str">
        <f>VLOOKUP($O304,'스토리지_LUN(TO-BE)'!$B$2:$G$347,4,FALSE)</f>
        <v>0f:40</v>
      </c>
      <c r="R304" s="103"/>
      <c r="S304" s="110"/>
      <c r="T304" s="103"/>
      <c r="U304" s="103"/>
      <c r="V304" s="110" t="str">
        <f>VLOOKUP($N304,OS_Disk!$A$2:$F$573,2,FALSE)</f>
        <v>pkmmsbkr3</v>
      </c>
      <c r="W304" s="110" t="str">
        <f>VLOOKUP($N304,OS_Disk!$A$2:$F$573,3,FALSE)</f>
        <v>hitachi_vsp0_0f40</v>
      </c>
      <c r="X304" s="133"/>
      <c r="Y304" s="110" t="str">
        <f>VLOOKUP($N304,OS_Disk!$A$2:$F$573,4,FALSE)</f>
        <v>sdd</v>
      </c>
      <c r="Z304" s="196">
        <f>VLOOKUP($N304,OS_Disk!$A$2:$F$573,6,FALSE)</f>
        <v>0.20050048828125</v>
      </c>
      <c r="AA304" s="110" t="str">
        <f>VLOOKUP($O304,Veritas_LUN!$D$3:$J$487,2,FALSE)</f>
        <v>pkmmsbkr3/pkmmsbkr4</v>
      </c>
      <c r="AB304" s="110" t="str">
        <f>VLOOKUP($O304,Veritas_LUN!$D$3:$J$487,3,FALSE)</f>
        <v>Lock Device</v>
      </c>
      <c r="AC304" s="110">
        <f>VLOOKUP($O304,Veritas_LUN!$D$3:$J$487,4,FALSE)</f>
        <v>1</v>
      </c>
      <c r="AD304" s="110">
        <f>VLOOKUP($O304,Veritas_LUN!$D$3:$J$487,5,FALSE)</f>
        <v>0.2</v>
      </c>
      <c r="AE304" s="110" t="str">
        <f>VLOOKUP($O304,Veritas_LUN!$D$3:$J$487,7,FALSE)</f>
        <v>Lock Device</v>
      </c>
      <c r="AF304" s="110" t="str">
        <f>VLOOKUP($O304,Veritas_LUN!$D$3:$K$487,8,FALSE)</f>
        <v>0f:40</v>
      </c>
      <c r="AG304" s="194" t="s">
        <v>7658</v>
      </c>
      <c r="AH304" s="279" t="str">
        <f>VLOOKUP(AG304,'스토리지_LUN(AS-IS)'!$B$4:$G$541,4,FALSE)</f>
        <v>Lock Device</v>
      </c>
      <c r="AI304" s="110">
        <f>VLOOKUP(AG304,'스토리지_LUN(AS-IS)'!$B$4:$G$541,6,FALSE)</f>
        <v>0.2</v>
      </c>
      <c r="AJ304" s="110" t="str">
        <f>VLOOKUP($AG304,'스토리지_LUN(TO-BE)'!$B$2:$G$347,4,FALSE)</f>
        <v>0f:40</v>
      </c>
      <c r="AK304" s="103"/>
      <c r="AL304" s="103"/>
      <c r="AM304" s="1" t="str">
        <f t="shared" si="8"/>
        <v>NB-DR-RDMP-0FB5-PKFMSBKR</v>
      </c>
      <c r="AN304" s="475" t="e">
        <f>VLOOKUP(SUBSTITUTE(Q304,":",""),'naa정보-입력'!B302:C647,2,FALSE)</f>
        <v>#N/A</v>
      </c>
      <c r="AO304" s="1" t="e">
        <f t="shared" si="9"/>
        <v>#N/A</v>
      </c>
      <c r="AP304" s="1" t="s">
        <v>10574</v>
      </c>
    </row>
    <row r="305" spans="1:42" s="1" customFormat="1">
      <c r="A305" s="128" t="s">
        <v>1185</v>
      </c>
      <c r="B305" s="128" t="s">
        <v>1991</v>
      </c>
      <c r="C305" s="128" t="s">
        <v>378</v>
      </c>
      <c r="D305" s="128" t="s">
        <v>1983</v>
      </c>
      <c r="E305" s="128" t="s">
        <v>1758</v>
      </c>
      <c r="F305" s="128" t="s">
        <v>1254</v>
      </c>
      <c r="G305" s="128" t="s">
        <v>1255</v>
      </c>
      <c r="H305" s="128" t="s">
        <v>3546</v>
      </c>
      <c r="I305" s="128" t="s">
        <v>2009</v>
      </c>
      <c r="J305" s="128" t="s">
        <v>4663</v>
      </c>
      <c r="K305" s="128" t="s">
        <v>7155</v>
      </c>
      <c r="L305" s="128" t="s">
        <v>4511</v>
      </c>
      <c r="M305" s="128" t="s">
        <v>6856</v>
      </c>
      <c r="N305" s="129" t="s">
        <v>7973</v>
      </c>
      <c r="O305" s="471" t="s">
        <v>8387</v>
      </c>
      <c r="P305" s="443">
        <v>40</v>
      </c>
      <c r="Q305" s="470" t="str">
        <f>VLOOKUP($O305,'스토리지_LUN(TO-BE)'!$B$2:$G$347,4,FALSE)</f>
        <v>0f:41</v>
      </c>
      <c r="R305" s="103"/>
      <c r="S305" s="110"/>
      <c r="T305" s="103"/>
      <c r="U305" s="103"/>
      <c r="V305" s="110" t="str">
        <f>VLOOKUP($N305,OS_Disk!$A$2:$F$573,2,FALSE)</f>
        <v>pkmmsbkr3</v>
      </c>
      <c r="W305" s="110" t="str">
        <f>VLOOKUP($N305,OS_Disk!$A$2:$F$573,3,FALSE)</f>
        <v>hitachi_vsp0_0f41</v>
      </c>
      <c r="X305" s="133"/>
      <c r="Y305" s="110" t="str">
        <f>VLOOKUP($N305,OS_Disk!$A$2:$F$573,4,FALSE)</f>
        <v>sde</v>
      </c>
      <c r="Z305" s="196">
        <f>VLOOKUP($N305,OS_Disk!$A$2:$F$573,6,FALSE)</f>
        <v>0.20050048828125</v>
      </c>
      <c r="AA305" s="110" t="str">
        <f>VLOOKUP($O305,Veritas_LUN!$D$3:$J$487,2,FALSE)</f>
        <v>pkmmsbkr3/pkmmsbkr4</v>
      </c>
      <c r="AB305" s="110" t="str">
        <f>VLOOKUP($O305,Veritas_LUN!$D$3:$J$487,3,FALSE)</f>
        <v>Lock Device</v>
      </c>
      <c r="AC305" s="110">
        <f>VLOOKUP($O305,Veritas_LUN!$D$3:$J$487,4,FALSE)</f>
        <v>1</v>
      </c>
      <c r="AD305" s="110">
        <f>VLOOKUP($O305,Veritas_LUN!$D$3:$J$487,5,FALSE)</f>
        <v>0.2</v>
      </c>
      <c r="AE305" s="110" t="str">
        <f>VLOOKUP($O305,Veritas_LUN!$D$3:$J$487,7,FALSE)</f>
        <v>Lock Device</v>
      </c>
      <c r="AF305" s="110" t="str">
        <f>VLOOKUP($O305,Veritas_LUN!$D$3:$K$487,8,FALSE)</f>
        <v>0f:41</v>
      </c>
      <c r="AG305" s="194" t="s">
        <v>7659</v>
      </c>
      <c r="AH305" s="279" t="str">
        <f>VLOOKUP(AG305,'스토리지_LUN(AS-IS)'!$B$4:$G$541,4,FALSE)</f>
        <v>Lock Device</v>
      </c>
      <c r="AI305" s="110">
        <f>VLOOKUP(AG305,'스토리지_LUN(AS-IS)'!$B$4:$G$541,6,FALSE)</f>
        <v>0.2</v>
      </c>
      <c r="AJ305" s="110" t="str">
        <f>VLOOKUP($AG305,'스토리지_LUN(TO-BE)'!$B$2:$G$347,4,FALSE)</f>
        <v>0f:41</v>
      </c>
      <c r="AK305" s="103"/>
      <c r="AL305" s="103"/>
      <c r="AM305" s="1" t="str">
        <f t="shared" si="8"/>
        <v>NB-DR-RDMP-0FB5-PKFMSBKR</v>
      </c>
      <c r="AN305" s="475" t="e">
        <f>VLOOKUP(SUBSTITUTE(Q305,":",""),'naa정보-입력'!B303:C648,2,FALSE)</f>
        <v>#N/A</v>
      </c>
      <c r="AO305" s="1" t="e">
        <f t="shared" si="9"/>
        <v>#N/A</v>
      </c>
      <c r="AP305" s="1" t="s">
        <v>10575</v>
      </c>
    </row>
    <row r="306" spans="1:42" s="1" customFormat="1">
      <c r="A306" s="128" t="s">
        <v>1189</v>
      </c>
      <c r="B306" s="128" t="s">
        <v>1991</v>
      </c>
      <c r="C306" s="128" t="s">
        <v>388</v>
      </c>
      <c r="D306" s="128" t="s">
        <v>1983</v>
      </c>
      <c r="E306" s="128" t="s">
        <v>1693</v>
      </c>
      <c r="F306" s="128" t="s">
        <v>1254</v>
      </c>
      <c r="G306" s="128" t="s">
        <v>1255</v>
      </c>
      <c r="H306" s="128" t="s">
        <v>3541</v>
      </c>
      <c r="I306" s="128" t="s">
        <v>1999</v>
      </c>
      <c r="J306" s="128" t="s">
        <v>4672</v>
      </c>
      <c r="K306" s="128" t="s">
        <v>7156</v>
      </c>
      <c r="L306" s="128" t="s">
        <v>2462</v>
      </c>
      <c r="M306" s="128" t="s">
        <v>6856</v>
      </c>
      <c r="N306" s="129" t="s">
        <v>7963</v>
      </c>
      <c r="O306" s="471" t="s">
        <v>8377</v>
      </c>
      <c r="P306" s="443">
        <v>680.00061035156295</v>
      </c>
      <c r="Q306" s="470" t="str">
        <f>VLOOKUP($O306,'스토리지_LUN(TO-BE)'!$B$2:$G$347,4,FALSE)</f>
        <v>00:72</v>
      </c>
      <c r="R306" s="103"/>
      <c r="S306" s="110"/>
      <c r="T306" s="103"/>
      <c r="U306" s="103"/>
      <c r="V306" s="110" t="str">
        <f>VLOOKUP($N306,OS_Disk!$A$2:$F$573,2,FALSE)</f>
        <v>pkmmsbkr3</v>
      </c>
      <c r="W306" s="110" t="str">
        <f>VLOOKUP($N306,OS_Disk!$A$2:$F$573,3,FALSE)</f>
        <v>hitachi_vsp0_0072</v>
      </c>
      <c r="X306" s="133"/>
      <c r="Y306" s="110" t="str">
        <f>VLOOKUP($N306,OS_Disk!$A$2:$F$573,4,FALSE)</f>
        <v>sdf</v>
      </c>
      <c r="Z306" s="196">
        <f>VLOOKUP($N306,OS_Disk!$A$2:$F$573,6,FALSE)</f>
        <v>35.0006103515625</v>
      </c>
      <c r="AA306" s="110" t="str">
        <f>VLOOKUP($O306,Veritas_LUN!$D$3:$J$487,2,FALSE)</f>
        <v>pkmmsbkr3/pkmmsbkr4</v>
      </c>
      <c r="AB306" s="110" t="str">
        <f>VLOOKUP($O306,Veritas_LUN!$D$3:$J$487,3,FALSE)</f>
        <v>vg_mscfs04</v>
      </c>
      <c r="AC306" s="110">
        <f>VLOOKUP($O306,Veritas_LUN!$D$3:$J$487,4,FALSE)</f>
        <v>1</v>
      </c>
      <c r="AD306" s="110">
        <f>VLOOKUP($O306,Veritas_LUN!$D$3:$J$487,5,FALSE)</f>
        <v>35</v>
      </c>
      <c r="AE306" s="110" t="str">
        <f>VLOOKUP($O306,Veritas_LUN!$D$3:$J$487,7,FALSE)</f>
        <v>vg_ms1fs01</v>
      </c>
      <c r="AF306" s="110" t="str">
        <f>VLOOKUP($O306,Veritas_LUN!$D$3:$K$487,8,FALSE)</f>
        <v>00:72</v>
      </c>
      <c r="AG306" s="194" t="s">
        <v>7649</v>
      </c>
      <c r="AH306" s="279" t="str">
        <f>VLOOKUP(AG306,'스토리지_LUN(AS-IS)'!$B$4:$G$541,4,FALSE)</f>
        <v>vg_ms1fs01</v>
      </c>
      <c r="AI306" s="110">
        <f>VLOOKUP(AG306,'스토리지_LUN(AS-IS)'!$B$4:$G$541,6,FALSE)</f>
        <v>35</v>
      </c>
      <c r="AJ306" s="110" t="str">
        <f>VLOOKUP($AG306,'스토리지_LUN(TO-BE)'!$B$2:$G$347,4,FALSE)</f>
        <v>00:72</v>
      </c>
      <c r="AK306" s="103"/>
      <c r="AL306" s="103"/>
      <c r="AM306" s="1" t="str">
        <f t="shared" si="8"/>
        <v>NB-DR-RDMP-0FB5-PKFMSBKR</v>
      </c>
      <c r="AN306" s="475" t="e">
        <f>VLOOKUP(SUBSTITUTE(Q306,":",""),'naa정보-입력'!B304:C649,2,FALSE)</f>
        <v>#N/A</v>
      </c>
      <c r="AO306" s="1" t="e">
        <f t="shared" si="9"/>
        <v>#N/A</v>
      </c>
      <c r="AP306" s="1" t="s">
        <v>10565</v>
      </c>
    </row>
    <row r="307" spans="1:42" s="1" customFormat="1">
      <c r="A307" s="128" t="s">
        <v>1189</v>
      </c>
      <c r="B307" s="128" t="s">
        <v>1991</v>
      </c>
      <c r="C307" s="128" t="s">
        <v>388</v>
      </c>
      <c r="D307" s="128" t="s">
        <v>1983</v>
      </c>
      <c r="E307" s="128" t="s">
        <v>1697</v>
      </c>
      <c r="F307" s="128" t="s">
        <v>1264</v>
      </c>
      <c r="G307" s="128" t="s">
        <v>1265</v>
      </c>
      <c r="H307" s="128" t="s">
        <v>3541</v>
      </c>
      <c r="I307" s="128" t="s">
        <v>2000</v>
      </c>
      <c r="J307" s="128" t="s">
        <v>4671</v>
      </c>
      <c r="K307" s="128" t="s">
        <v>7157</v>
      </c>
      <c r="L307" s="128" t="s">
        <v>2469</v>
      </c>
      <c r="M307" s="128" t="s">
        <v>6856</v>
      </c>
      <c r="N307" s="129" t="s">
        <v>7964</v>
      </c>
      <c r="O307" s="471" t="s">
        <v>8378</v>
      </c>
      <c r="P307" s="443">
        <v>210</v>
      </c>
      <c r="Q307" s="470" t="str">
        <f>VLOOKUP($O307,'스토리지_LUN(TO-BE)'!$B$2:$G$347,4,FALSE)</f>
        <v>00:73</v>
      </c>
      <c r="R307" s="103"/>
      <c r="S307" s="110"/>
      <c r="T307" s="103"/>
      <c r="U307" s="103"/>
      <c r="V307" s="110" t="str">
        <f>VLOOKUP($N307,OS_Disk!$A$2:$F$573,2,FALSE)</f>
        <v>pkmmsbkr3</v>
      </c>
      <c r="W307" s="110" t="str">
        <f>VLOOKUP($N307,OS_Disk!$A$2:$F$573,3,FALSE)</f>
        <v>hitachi_vsp0_0073</v>
      </c>
      <c r="X307" s="133"/>
      <c r="Y307" s="110" t="str">
        <f>VLOOKUP($N307,OS_Disk!$A$2:$F$573,4,FALSE)</f>
        <v>sdg</v>
      </c>
      <c r="Z307" s="196">
        <f>VLOOKUP($N307,OS_Disk!$A$2:$F$573,6,FALSE)</f>
        <v>700.00030517578125</v>
      </c>
      <c r="AA307" s="110" t="str">
        <f>VLOOKUP($O307,Veritas_LUN!$D$3:$J$487,2,FALSE)</f>
        <v>pkmmsbkr3/pkmmsbkr4</v>
      </c>
      <c r="AB307" s="110" t="str">
        <f>VLOOKUP($O307,Veritas_LUN!$D$3:$J$487,3,FALSE)</f>
        <v>vg_msfs01</v>
      </c>
      <c r="AC307" s="110">
        <f>VLOOKUP($O307,Veritas_LUN!$D$3:$J$487,4,FALSE)</f>
        <v>1</v>
      </c>
      <c r="AD307" s="110">
        <f>VLOOKUP($O307,Veritas_LUN!$D$3:$J$487,5,FALSE)</f>
        <v>700</v>
      </c>
      <c r="AE307" s="110" t="str">
        <f>VLOOKUP($O307,Veritas_LUN!$D$3:$J$487,7,FALSE)</f>
        <v>vg_mscfs01</v>
      </c>
      <c r="AF307" s="110" t="str">
        <f>VLOOKUP($O307,Veritas_LUN!$D$3:$K$487,8,FALSE)</f>
        <v>00:73</v>
      </c>
      <c r="AG307" s="194" t="s">
        <v>7650</v>
      </c>
      <c r="AH307" s="279" t="str">
        <f>VLOOKUP(AG307,'스토리지_LUN(AS-IS)'!$B$4:$G$541,4,FALSE)</f>
        <v>vg_mscfs01</v>
      </c>
      <c r="AI307" s="110">
        <f>VLOOKUP(AG307,'스토리지_LUN(AS-IS)'!$B$4:$G$541,6,FALSE)</f>
        <v>700</v>
      </c>
      <c r="AJ307" s="110" t="str">
        <f>VLOOKUP($AG307,'스토리지_LUN(TO-BE)'!$B$2:$G$347,4,FALSE)</f>
        <v>00:73</v>
      </c>
      <c r="AK307" s="103"/>
      <c r="AL307" s="103"/>
      <c r="AM307" s="1" t="str">
        <f t="shared" si="8"/>
        <v>NB-DR-RDMP-0FB6-PKFMSBKR</v>
      </c>
      <c r="AN307" s="475" t="e">
        <f>VLOOKUP(SUBSTITUTE(Q307,":",""),'naa정보-입력'!B305:C650,2,FALSE)</f>
        <v>#N/A</v>
      </c>
      <c r="AO307" s="1" t="e">
        <f t="shared" si="9"/>
        <v>#N/A</v>
      </c>
      <c r="AP307" s="1" t="s">
        <v>10566</v>
      </c>
    </row>
    <row r="308" spans="1:42" s="1" customFormat="1">
      <c r="A308" s="128" t="s">
        <v>1189</v>
      </c>
      <c r="B308" s="128" t="s">
        <v>1991</v>
      </c>
      <c r="C308" s="128" t="s">
        <v>388</v>
      </c>
      <c r="D308" s="128" t="s">
        <v>1983</v>
      </c>
      <c r="E308" s="128" t="s">
        <v>1699</v>
      </c>
      <c r="F308" s="128" t="s">
        <v>1264</v>
      </c>
      <c r="G308" s="128" t="s">
        <v>1265</v>
      </c>
      <c r="H308" s="128" t="s">
        <v>3543</v>
      </c>
      <c r="I308" s="128" t="s">
        <v>2001</v>
      </c>
      <c r="J308" s="128" t="s">
        <v>4673</v>
      </c>
      <c r="K308" s="128" t="s">
        <v>7158</v>
      </c>
      <c r="L308" s="128" t="s">
        <v>2472</v>
      </c>
      <c r="M308" s="128" t="s">
        <v>6856</v>
      </c>
      <c r="N308" s="129" t="s">
        <v>7965</v>
      </c>
      <c r="O308" s="471" t="s">
        <v>8379</v>
      </c>
      <c r="P308" s="443">
        <v>65.0006103515625</v>
      </c>
      <c r="Q308" s="470" t="str">
        <f>VLOOKUP($O308,'스토리지_LUN(TO-BE)'!$B$2:$G$347,4,FALSE)</f>
        <v>00:74</v>
      </c>
      <c r="R308" s="103"/>
      <c r="S308" s="110"/>
      <c r="T308" s="103"/>
      <c r="U308" s="103"/>
      <c r="V308" s="110" t="str">
        <f>VLOOKUP($N308,OS_Disk!$A$2:$F$573,2,FALSE)</f>
        <v>pkmmsbkr3</v>
      </c>
      <c r="W308" s="110" t="str">
        <f>VLOOKUP($N308,OS_Disk!$A$2:$F$573,3,FALSE)</f>
        <v>hitachi_vsp0_0074</v>
      </c>
      <c r="X308" s="133"/>
      <c r="Y308" s="110" t="str">
        <f>VLOOKUP($N308,OS_Disk!$A$2:$F$573,4,FALSE)</f>
        <v>sdh</v>
      </c>
      <c r="Z308" s="196">
        <f>VLOOKUP($N308,OS_Disk!$A$2:$F$573,6,FALSE)</f>
        <v>210</v>
      </c>
      <c r="AA308" s="110" t="str">
        <f>VLOOKUP($O308,Veritas_LUN!$D$3:$J$487,2,FALSE)</f>
        <v>pkmmsbkr3/pkmmsbkr4</v>
      </c>
      <c r="AB308" s="110" t="str">
        <f>VLOOKUP($O308,Veritas_LUN!$D$3:$J$487,3,FALSE)</f>
        <v>vg_mscfs01</v>
      </c>
      <c r="AC308" s="110">
        <f>VLOOKUP($O308,Veritas_LUN!$D$3:$J$487,4,FALSE)</f>
        <v>1</v>
      </c>
      <c r="AD308" s="110">
        <f>VLOOKUP($O308,Veritas_LUN!$D$3:$J$487,5,FALSE)</f>
        <v>210</v>
      </c>
      <c r="AE308" s="110" t="str">
        <f>VLOOKUP($O308,Veritas_LUN!$D$3:$J$487,7,FALSE)</f>
        <v>vg_mscfs02</v>
      </c>
      <c r="AF308" s="110" t="str">
        <f>VLOOKUP($O308,Veritas_LUN!$D$3:$K$487,8,FALSE)</f>
        <v>00:74</v>
      </c>
      <c r="AG308" s="194" t="s">
        <v>7651</v>
      </c>
      <c r="AH308" s="279" t="str">
        <f>VLOOKUP(AG308,'스토리지_LUN(AS-IS)'!$B$4:$G$541,4,FALSE)</f>
        <v>vg_mscfs02</v>
      </c>
      <c r="AI308" s="110">
        <f>VLOOKUP(AG308,'스토리지_LUN(AS-IS)'!$B$4:$G$541,6,FALSE)</f>
        <v>210</v>
      </c>
      <c r="AJ308" s="110" t="str">
        <f>VLOOKUP($AG308,'스토리지_LUN(TO-BE)'!$B$2:$G$347,4,FALSE)</f>
        <v>00:74</v>
      </c>
      <c r="AK308" s="103"/>
      <c r="AL308" s="103"/>
      <c r="AM308" s="1" t="str">
        <f t="shared" si="8"/>
        <v>NB-DR-RDMP-0FB6-PKFMSBKR</v>
      </c>
      <c r="AN308" s="475" t="e">
        <f>VLOOKUP(SUBSTITUTE(Q308,":",""),'naa정보-입력'!B306:C651,2,FALSE)</f>
        <v>#N/A</v>
      </c>
      <c r="AO308" s="1" t="e">
        <f t="shared" si="9"/>
        <v>#N/A</v>
      </c>
      <c r="AP308" s="1" t="s">
        <v>10567</v>
      </c>
    </row>
    <row r="309" spans="1:42" s="1" customFormat="1">
      <c r="A309" s="128" t="s">
        <v>1189</v>
      </c>
      <c r="B309" s="128" t="s">
        <v>1991</v>
      </c>
      <c r="C309" s="128" t="s">
        <v>388</v>
      </c>
      <c r="D309" s="128" t="s">
        <v>1983</v>
      </c>
      <c r="E309" s="128" t="s">
        <v>1730</v>
      </c>
      <c r="F309" s="128" t="s">
        <v>1264</v>
      </c>
      <c r="G309" s="128" t="s">
        <v>1265</v>
      </c>
      <c r="H309" s="128" t="s">
        <v>3544</v>
      </c>
      <c r="I309" s="128" t="s">
        <v>2002</v>
      </c>
      <c r="J309" s="128" t="s">
        <v>4675</v>
      </c>
      <c r="K309" s="128" t="s">
        <v>7159</v>
      </c>
      <c r="L309" s="128" t="s">
        <v>2464</v>
      </c>
      <c r="M309" s="128" t="s">
        <v>6856</v>
      </c>
      <c r="N309" s="129" t="s">
        <v>7966</v>
      </c>
      <c r="O309" s="471" t="s">
        <v>8380</v>
      </c>
      <c r="P309" s="443">
        <v>3.50006103515625</v>
      </c>
      <c r="Q309" s="470" t="str">
        <f>VLOOKUP($O309,'스토리지_LUN(TO-BE)'!$B$2:$G$347,4,FALSE)</f>
        <v>00:75</v>
      </c>
      <c r="R309" s="103"/>
      <c r="S309" s="110"/>
      <c r="T309" s="103"/>
      <c r="U309" s="103"/>
      <c r="V309" s="110" t="str">
        <f>VLOOKUP($N309,OS_Disk!$A$2:$F$573,2,FALSE)</f>
        <v>pkmmsbkr3</v>
      </c>
      <c r="W309" s="110" t="str">
        <f>VLOOKUP($N309,OS_Disk!$A$2:$F$573,3,FALSE)</f>
        <v>hitachi_vsp0_0075</v>
      </c>
      <c r="X309" s="133"/>
      <c r="Y309" s="110" t="str">
        <f>VLOOKUP($N309,OS_Disk!$A$2:$F$573,4,FALSE)</f>
        <v>sdi</v>
      </c>
      <c r="Z309" s="196">
        <f>VLOOKUP($N309,OS_Disk!$A$2:$F$573,6,FALSE)</f>
        <v>65.0006103515625</v>
      </c>
      <c r="AA309" s="110" t="str">
        <f>VLOOKUP($O309,Veritas_LUN!$D$3:$J$487,2,FALSE)</f>
        <v>pkmmsbkr3/pkmmsbkr4</v>
      </c>
      <c r="AB309" s="110" t="str">
        <f>VLOOKUP($O309,Veritas_LUN!$D$3:$J$487,3,FALSE)</f>
        <v>vg_mscfs02</v>
      </c>
      <c r="AC309" s="110">
        <f>VLOOKUP($O309,Veritas_LUN!$D$3:$J$487,4,FALSE)</f>
        <v>1</v>
      </c>
      <c r="AD309" s="110">
        <f>VLOOKUP($O309,Veritas_LUN!$D$3:$J$487,5,FALSE)</f>
        <v>65</v>
      </c>
      <c r="AE309" s="110" t="str">
        <f>VLOOKUP($O309,Veritas_LUN!$D$3:$J$487,7,FALSE)</f>
        <v>vg_mscfs03</v>
      </c>
      <c r="AF309" s="110" t="str">
        <f>VLOOKUP($O309,Veritas_LUN!$D$3:$K$487,8,FALSE)</f>
        <v>00:75</v>
      </c>
      <c r="AG309" s="194" t="s">
        <v>7652</v>
      </c>
      <c r="AH309" s="279" t="str">
        <f>VLOOKUP(AG309,'스토리지_LUN(AS-IS)'!$B$4:$G$541,4,FALSE)</f>
        <v>vg_mscfs03</v>
      </c>
      <c r="AI309" s="110">
        <f>VLOOKUP(AG309,'스토리지_LUN(AS-IS)'!$B$4:$G$541,6,FALSE)</f>
        <v>65</v>
      </c>
      <c r="AJ309" s="110" t="str">
        <f>VLOOKUP($AG309,'스토리지_LUN(TO-BE)'!$B$2:$G$347,4,FALSE)</f>
        <v>00:75</v>
      </c>
      <c r="AK309" s="103"/>
      <c r="AL309" s="103"/>
      <c r="AM309" s="1" t="str">
        <f t="shared" si="8"/>
        <v>NB-DR-RDMP-0FB6-PKFMSBKR</v>
      </c>
      <c r="AN309" s="475" t="e">
        <f>VLOOKUP(SUBSTITUTE(Q309,":",""),'naa정보-입력'!B307:C652,2,FALSE)</f>
        <v>#N/A</v>
      </c>
      <c r="AO309" s="1" t="e">
        <f t="shared" si="9"/>
        <v>#N/A</v>
      </c>
      <c r="AP309" s="1" t="s">
        <v>10568</v>
      </c>
    </row>
    <row r="310" spans="1:42" s="1" customFormat="1">
      <c r="A310" s="128" t="s">
        <v>1189</v>
      </c>
      <c r="B310" s="128" t="s">
        <v>1991</v>
      </c>
      <c r="C310" s="128" t="s">
        <v>388</v>
      </c>
      <c r="D310" s="128" t="s">
        <v>1983</v>
      </c>
      <c r="E310" s="128" t="s">
        <v>1737</v>
      </c>
      <c r="F310" s="128" t="s">
        <v>1254</v>
      </c>
      <c r="G310" s="128" t="s">
        <v>1255</v>
      </c>
      <c r="H310" s="128" t="s">
        <v>3543</v>
      </c>
      <c r="I310" s="128" t="s">
        <v>2003</v>
      </c>
      <c r="J310" s="128" t="s">
        <v>4669</v>
      </c>
      <c r="K310" s="128" t="s">
        <v>7160</v>
      </c>
      <c r="L310" s="128" t="s">
        <v>4614</v>
      </c>
      <c r="M310" s="128" t="s">
        <v>6856</v>
      </c>
      <c r="N310" s="129" t="s">
        <v>7967</v>
      </c>
      <c r="O310" s="471" t="s">
        <v>8388</v>
      </c>
      <c r="P310" s="443">
        <v>68.000793457031307</v>
      </c>
      <c r="Q310" s="470" t="str">
        <f>VLOOKUP($O310,'스토리지_LUN(TO-BE)'!$B$2:$G$347,4,FALSE)</f>
        <v>05:72</v>
      </c>
      <c r="R310" s="103"/>
      <c r="S310" s="110"/>
      <c r="T310" s="103"/>
      <c r="U310" s="103"/>
      <c r="V310" s="110" t="str">
        <f>VLOOKUP($N310,OS_Disk!$A$2:$F$573,2,FALSE)</f>
        <v>pkmmsbkr3</v>
      </c>
      <c r="W310" s="110" t="str">
        <f>VLOOKUP($N310,OS_Disk!$A$2:$F$573,3,FALSE)</f>
        <v>hitachi_vsp0_1072</v>
      </c>
      <c r="X310" s="133"/>
      <c r="Y310" s="110" t="str">
        <f>VLOOKUP($N310,OS_Disk!$A$2:$F$573,4,FALSE)</f>
        <v>sdj</v>
      </c>
      <c r="Z310" s="196">
        <f>VLOOKUP($N310,OS_Disk!$A$2:$F$573,6,FALSE)</f>
        <v>3.50006103515625</v>
      </c>
      <c r="AA310" s="110" t="str">
        <f>VLOOKUP($O310,Veritas_LUN!$D$3:$J$487,2,FALSE)</f>
        <v>pkmmsbkr3/pkmmsbkr4</v>
      </c>
      <c r="AB310" s="110" t="str">
        <f>VLOOKUP($O310,Veritas_LUN!$D$3:$J$487,3,FALSE)</f>
        <v>none</v>
      </c>
      <c r="AC310" s="110">
        <f>VLOOKUP($O310,Veritas_LUN!$D$3:$J$487,4,FALSE)</f>
        <v>1</v>
      </c>
      <c r="AD310" s="110">
        <f>VLOOKUP($O310,Veritas_LUN!$D$3:$J$487,5,FALSE)</f>
        <v>3.5</v>
      </c>
      <c r="AE310" s="110" t="str">
        <f>VLOOKUP($O310,Veritas_LUN!$D$3:$J$487,7,FALSE)</f>
        <v>VVR-vg_ms1fs01</v>
      </c>
      <c r="AF310" s="110" t="str">
        <f>VLOOKUP($O310,Veritas_LUN!$D$3:$K$487,8,FALSE)</f>
        <v>10:72</v>
      </c>
      <c r="AG310" s="194" t="s">
        <v>7653</v>
      </c>
      <c r="AH310" s="279" t="str">
        <f>VLOOKUP(AG310,'스토리지_LUN(AS-IS)'!$B$4:$G$541,4,FALSE)</f>
        <v>VVR-vg_ms1fs01</v>
      </c>
      <c r="AI310" s="110">
        <f>VLOOKUP(AG310,'스토리지_LUN(AS-IS)'!$B$4:$G$541,6,FALSE)</f>
        <v>3.5</v>
      </c>
      <c r="AJ310" s="110" t="str">
        <f>VLOOKUP($AG310,'스토리지_LUN(TO-BE)'!$B$2:$G$347,4,FALSE)</f>
        <v>05:72</v>
      </c>
      <c r="AK310" s="103"/>
      <c r="AL310" s="103"/>
      <c r="AM310" s="1" t="str">
        <f t="shared" si="8"/>
        <v>NB-DR-RDMP-0FB5-PKFMSBKR</v>
      </c>
      <c r="AN310" s="475" t="e">
        <f>VLOOKUP(SUBSTITUTE(Q310,":",""),'naa정보-입력'!B308:C653,2,FALSE)</f>
        <v>#N/A</v>
      </c>
      <c r="AO310" s="1" t="e">
        <f t="shared" si="9"/>
        <v>#N/A</v>
      </c>
      <c r="AP310" s="1" t="s">
        <v>10569</v>
      </c>
    </row>
    <row r="311" spans="1:42" s="1" customFormat="1">
      <c r="A311" s="128" t="s">
        <v>1189</v>
      </c>
      <c r="B311" s="128" t="s">
        <v>1991</v>
      </c>
      <c r="C311" s="128" t="s">
        <v>388</v>
      </c>
      <c r="D311" s="128" t="s">
        <v>1983</v>
      </c>
      <c r="E311" s="128" t="s">
        <v>1740</v>
      </c>
      <c r="F311" s="128" t="s">
        <v>1264</v>
      </c>
      <c r="G311" s="128" t="s">
        <v>1265</v>
      </c>
      <c r="H311" s="128" t="s">
        <v>3545</v>
      </c>
      <c r="I311" s="128" t="s">
        <v>2004</v>
      </c>
      <c r="J311" s="128" t="s">
        <v>4659</v>
      </c>
      <c r="K311" s="128" t="s">
        <v>7161</v>
      </c>
      <c r="L311" s="128" t="s">
        <v>2470</v>
      </c>
      <c r="M311" s="128" t="s">
        <v>6856</v>
      </c>
      <c r="N311" s="129" t="s">
        <v>7968</v>
      </c>
      <c r="O311" s="471" t="s">
        <v>8382</v>
      </c>
      <c r="P311" s="443">
        <v>21.0003662109375</v>
      </c>
      <c r="Q311" s="470" t="str">
        <f>VLOOKUP($O311,'스토리지_LUN(TO-BE)'!$B$2:$G$347,4,FALSE)</f>
        <v>05:73</v>
      </c>
      <c r="R311" s="103"/>
      <c r="S311" s="110"/>
      <c r="T311" s="103"/>
      <c r="U311" s="103"/>
      <c r="V311" s="110" t="str">
        <f>VLOOKUP($N311,OS_Disk!$A$2:$F$573,2,FALSE)</f>
        <v>pkmmsbkr3</v>
      </c>
      <c r="W311" s="110" t="str">
        <f>VLOOKUP($N311,OS_Disk!$A$2:$F$573,3,FALSE)</f>
        <v>hitachi_vsp0_1073</v>
      </c>
      <c r="X311" s="133"/>
      <c r="Y311" s="110" t="str">
        <f>VLOOKUP($N311,OS_Disk!$A$2:$F$573,4,FALSE)</f>
        <v>sdk</v>
      </c>
      <c r="Z311" s="196">
        <f>VLOOKUP($N311,OS_Disk!$A$2:$F$573,6,FALSE)</f>
        <v>70.00030517578125</v>
      </c>
      <c r="AA311" s="110" t="str">
        <f>VLOOKUP($O311,Veritas_LUN!$D$3:$J$487,2,FALSE)</f>
        <v>pkmmsbkr3/pkmmsbkr4</v>
      </c>
      <c r="AB311" s="110" t="str">
        <f>VLOOKUP($O311,Veritas_LUN!$D$3:$J$487,3,FALSE)</f>
        <v>none</v>
      </c>
      <c r="AC311" s="110">
        <f>VLOOKUP($O311,Veritas_LUN!$D$3:$J$487,4,FALSE)</f>
        <v>1</v>
      </c>
      <c r="AD311" s="110">
        <f>VLOOKUP($O311,Veritas_LUN!$D$3:$J$487,5,FALSE)</f>
        <v>70</v>
      </c>
      <c r="AE311" s="110" t="str">
        <f>VLOOKUP($O311,Veritas_LUN!$D$3:$J$487,7,FALSE)</f>
        <v>VVR-vg_mscfs01</v>
      </c>
      <c r="AF311" s="110" t="str">
        <f>VLOOKUP($O311,Veritas_LUN!$D$3:$K$487,8,FALSE)</f>
        <v>10:73</v>
      </c>
      <c r="AG311" s="194" t="s">
        <v>7654</v>
      </c>
      <c r="AH311" s="279" t="str">
        <f>VLOOKUP(AG311,'스토리지_LUN(AS-IS)'!$B$4:$G$541,4,FALSE)</f>
        <v>VVR-vg_mscfs01</v>
      </c>
      <c r="AI311" s="110">
        <f>VLOOKUP(AG311,'스토리지_LUN(AS-IS)'!$B$4:$G$541,6,FALSE)</f>
        <v>70</v>
      </c>
      <c r="AJ311" s="110" t="str">
        <f>VLOOKUP($AG311,'스토리지_LUN(TO-BE)'!$B$2:$G$347,4,FALSE)</f>
        <v>05:73</v>
      </c>
      <c r="AK311" s="103"/>
      <c r="AL311" s="103"/>
      <c r="AM311" s="1" t="str">
        <f t="shared" si="8"/>
        <v>NB-DR-RDMP-0FB6-PKFMSBKR</v>
      </c>
      <c r="AN311" s="475" t="e">
        <f>VLOOKUP(SUBSTITUTE(Q311,":",""),'naa정보-입력'!B309:C654,2,FALSE)</f>
        <v>#N/A</v>
      </c>
      <c r="AO311" s="1" t="e">
        <f t="shared" si="9"/>
        <v>#N/A</v>
      </c>
      <c r="AP311" s="1" t="s">
        <v>10570</v>
      </c>
    </row>
    <row r="312" spans="1:42" s="1" customFormat="1">
      <c r="A312" s="128" t="s">
        <v>1189</v>
      </c>
      <c r="B312" s="128" t="s">
        <v>1991</v>
      </c>
      <c r="C312" s="128" t="s">
        <v>388</v>
      </c>
      <c r="D312" s="128" t="s">
        <v>1983</v>
      </c>
      <c r="E312" s="128" t="s">
        <v>1743</v>
      </c>
      <c r="F312" s="128" t="s">
        <v>1264</v>
      </c>
      <c r="G312" s="128" t="s">
        <v>1265</v>
      </c>
      <c r="H312" s="128" t="s">
        <v>3546</v>
      </c>
      <c r="I312" s="128" t="s">
        <v>2005</v>
      </c>
      <c r="J312" s="128" t="s">
        <v>4660</v>
      </c>
      <c r="K312" s="128" t="s">
        <v>7162</v>
      </c>
      <c r="L312" s="128" t="s">
        <v>2473</v>
      </c>
      <c r="M312" s="128" t="s">
        <v>6856</v>
      </c>
      <c r="N312" s="129" t="s">
        <v>7969</v>
      </c>
      <c r="O312" s="471" t="s">
        <v>8389</v>
      </c>
      <c r="P312" s="443">
        <v>6.500244140625</v>
      </c>
      <c r="Q312" s="470" t="str">
        <f>VLOOKUP($O312,'스토리지_LUN(TO-BE)'!$B$2:$G$347,4,FALSE)</f>
        <v>05:74</v>
      </c>
      <c r="R312" s="103"/>
      <c r="S312" s="110"/>
      <c r="T312" s="103"/>
      <c r="U312" s="103"/>
      <c r="V312" s="110" t="str">
        <f>VLOOKUP($N312,OS_Disk!$A$2:$F$573,2,FALSE)</f>
        <v>pkmmsbkr3</v>
      </c>
      <c r="W312" s="110" t="str">
        <f>VLOOKUP($N312,OS_Disk!$A$2:$F$573,3,FALSE)</f>
        <v>hitachi_vsp0_1074</v>
      </c>
      <c r="X312" s="133"/>
      <c r="Y312" s="110" t="str">
        <f>VLOOKUP($N312,OS_Disk!$A$2:$F$573,4,FALSE)</f>
        <v>sdl</v>
      </c>
      <c r="Z312" s="196">
        <f>VLOOKUP($N312,OS_Disk!$A$2:$F$573,6,FALSE)</f>
        <v>21.0003662109375</v>
      </c>
      <c r="AA312" s="110" t="str">
        <f>VLOOKUP($O312,Veritas_LUN!$D$3:$J$487,2,FALSE)</f>
        <v>pkmmsbkr3/pkmmsbkr4</v>
      </c>
      <c r="AB312" s="110" t="str">
        <f>VLOOKUP($O312,Veritas_LUN!$D$3:$J$487,3,FALSE)</f>
        <v>none</v>
      </c>
      <c r="AC312" s="110">
        <f>VLOOKUP($O312,Veritas_LUN!$D$3:$J$487,4,FALSE)</f>
        <v>1</v>
      </c>
      <c r="AD312" s="110">
        <f>VLOOKUP($O312,Veritas_LUN!$D$3:$J$487,5,FALSE)</f>
        <v>21</v>
      </c>
      <c r="AE312" s="110" t="str">
        <f>VLOOKUP($O312,Veritas_LUN!$D$3:$J$487,7,FALSE)</f>
        <v>VVR-vg_mscfs02</v>
      </c>
      <c r="AF312" s="110" t="str">
        <f>VLOOKUP($O312,Veritas_LUN!$D$3:$K$487,8,FALSE)</f>
        <v>10:74</v>
      </c>
      <c r="AG312" s="194" t="s">
        <v>7655</v>
      </c>
      <c r="AH312" s="279" t="str">
        <f>VLOOKUP(AG312,'스토리지_LUN(AS-IS)'!$B$4:$G$541,4,FALSE)</f>
        <v>VVR-vg_mscfs02</v>
      </c>
      <c r="AI312" s="110">
        <f>VLOOKUP(AG312,'스토리지_LUN(AS-IS)'!$B$4:$G$541,6,FALSE)</f>
        <v>21</v>
      </c>
      <c r="AJ312" s="110" t="str">
        <f>VLOOKUP($AG312,'스토리지_LUN(TO-BE)'!$B$2:$G$347,4,FALSE)</f>
        <v>05:74</v>
      </c>
      <c r="AK312" s="103"/>
      <c r="AL312" s="103"/>
      <c r="AM312" s="1" t="str">
        <f t="shared" si="8"/>
        <v>NB-DR-RDMP-0FB6-PKFMSBKR</v>
      </c>
      <c r="AN312" s="475" t="e">
        <f>VLOOKUP(SUBSTITUTE(Q312,":",""),'naa정보-입력'!B310:C655,2,FALSE)</f>
        <v>#N/A</v>
      </c>
      <c r="AO312" s="1" t="e">
        <f t="shared" si="9"/>
        <v>#N/A</v>
      </c>
      <c r="AP312" s="1" t="s">
        <v>10571</v>
      </c>
    </row>
    <row r="313" spans="1:42" s="1" customFormat="1">
      <c r="A313" s="128" t="s">
        <v>1189</v>
      </c>
      <c r="B313" s="128" t="s">
        <v>1991</v>
      </c>
      <c r="C313" s="128" t="s">
        <v>388</v>
      </c>
      <c r="D313" s="128" t="s">
        <v>1983</v>
      </c>
      <c r="E313" s="128" t="s">
        <v>1746</v>
      </c>
      <c r="F313" s="128" t="s">
        <v>1264</v>
      </c>
      <c r="G313" s="128" t="s">
        <v>1265</v>
      </c>
      <c r="H313" s="128" t="s">
        <v>3547</v>
      </c>
      <c r="I313" s="128" t="s">
        <v>2006</v>
      </c>
      <c r="J313" s="128" t="s">
        <v>4662</v>
      </c>
      <c r="K313" s="128" t="s">
        <v>7163</v>
      </c>
      <c r="L313" s="128" t="s">
        <v>2471</v>
      </c>
      <c r="M313" s="128" t="s">
        <v>6856</v>
      </c>
      <c r="N313" s="129" t="s">
        <v>7970</v>
      </c>
      <c r="O313" s="471" t="s">
        <v>8384</v>
      </c>
      <c r="P313" s="443">
        <v>0.20050048828125</v>
      </c>
      <c r="Q313" s="470" t="str">
        <f>VLOOKUP($O313,'스토리지_LUN(TO-BE)'!$B$2:$G$347,4,FALSE)</f>
        <v>05:75</v>
      </c>
      <c r="R313" s="103"/>
      <c r="S313" s="110"/>
      <c r="T313" s="103"/>
      <c r="U313" s="103"/>
      <c r="V313" s="110" t="str">
        <f>VLOOKUP($N313,OS_Disk!$A$2:$F$573,2,FALSE)</f>
        <v>pkmmsbkr3</v>
      </c>
      <c r="W313" s="110" t="str">
        <f>VLOOKUP($N313,OS_Disk!$A$2:$F$573,3,FALSE)</f>
        <v>hitachi_vsp0_1075</v>
      </c>
      <c r="X313" s="133"/>
      <c r="Y313" s="110" t="str">
        <f>VLOOKUP($N313,OS_Disk!$A$2:$F$573,4,FALSE)</f>
        <v>sdm</v>
      </c>
      <c r="Z313" s="196">
        <f>VLOOKUP($N313,OS_Disk!$A$2:$F$573,6,FALSE)</f>
        <v>6.500244140625</v>
      </c>
      <c r="AA313" s="110" t="str">
        <f>VLOOKUP($O313,Veritas_LUN!$D$3:$J$487,2,FALSE)</f>
        <v>pkmmsbkr3/pkmmsbkr4</v>
      </c>
      <c r="AB313" s="110" t="str">
        <f>VLOOKUP($O313,Veritas_LUN!$D$3:$J$487,3,FALSE)</f>
        <v>none</v>
      </c>
      <c r="AC313" s="110">
        <f>VLOOKUP($O313,Veritas_LUN!$D$3:$J$487,4,FALSE)</f>
        <v>1</v>
      </c>
      <c r="AD313" s="110">
        <f>VLOOKUP($O313,Veritas_LUN!$D$3:$J$487,5,FALSE)</f>
        <v>6.5</v>
      </c>
      <c r="AE313" s="110" t="str">
        <f>VLOOKUP($O313,Veritas_LUN!$D$3:$J$487,7,FALSE)</f>
        <v>VVR-vg_mscfs03</v>
      </c>
      <c r="AF313" s="110" t="str">
        <f>VLOOKUP($O313,Veritas_LUN!$D$3:$K$487,8,FALSE)</f>
        <v>10:75</v>
      </c>
      <c r="AG313" s="194" t="s">
        <v>7656</v>
      </c>
      <c r="AH313" s="279" t="str">
        <f>VLOOKUP(AG313,'스토리지_LUN(AS-IS)'!$B$4:$G$541,4,FALSE)</f>
        <v>VVR-vg_mscfs03</v>
      </c>
      <c r="AI313" s="110">
        <f>VLOOKUP(AG313,'스토리지_LUN(AS-IS)'!$B$4:$G$541,6,FALSE)</f>
        <v>6.5</v>
      </c>
      <c r="AJ313" s="110" t="str">
        <f>VLOOKUP($AG313,'스토리지_LUN(TO-BE)'!$B$2:$G$347,4,FALSE)</f>
        <v>05:75</v>
      </c>
      <c r="AK313" s="103"/>
      <c r="AL313" s="103"/>
      <c r="AM313" s="1" t="str">
        <f t="shared" si="8"/>
        <v>NB-DR-RDMP-0FB6-PKFMSBKR</v>
      </c>
      <c r="AN313" s="475" t="e">
        <f>VLOOKUP(SUBSTITUTE(Q313,":",""),'naa정보-입력'!B311:C656,2,FALSE)</f>
        <v>#N/A</v>
      </c>
      <c r="AO313" s="1" t="e">
        <f t="shared" si="9"/>
        <v>#N/A</v>
      </c>
      <c r="AP313" s="1" t="s">
        <v>10572</v>
      </c>
    </row>
    <row r="314" spans="1:42" s="1" customFormat="1">
      <c r="A314" s="128" t="s">
        <v>1189</v>
      </c>
      <c r="B314" s="128" t="s">
        <v>1991</v>
      </c>
      <c r="C314" s="128" t="s">
        <v>388</v>
      </c>
      <c r="D314" s="128" t="s">
        <v>1983</v>
      </c>
      <c r="E314" s="128" t="s">
        <v>1752</v>
      </c>
      <c r="F314" s="128" t="s">
        <v>1254</v>
      </c>
      <c r="G314" s="128" t="s">
        <v>1255</v>
      </c>
      <c r="H314" s="128" t="s">
        <v>3544</v>
      </c>
      <c r="I314" s="128" t="s">
        <v>2007</v>
      </c>
      <c r="J314" s="128" t="s">
        <v>4668</v>
      </c>
      <c r="K314" s="128" t="s">
        <v>7164</v>
      </c>
      <c r="L314" s="128" t="s">
        <v>4589</v>
      </c>
      <c r="M314" s="128" t="s">
        <v>6856</v>
      </c>
      <c r="N314" s="129" t="s">
        <v>7971</v>
      </c>
      <c r="O314" s="471" t="s">
        <v>8385</v>
      </c>
      <c r="P314" s="443">
        <v>0.20050048828125</v>
      </c>
      <c r="Q314" s="470" t="str">
        <f>VLOOKUP($O314,'스토리지_LUN(TO-BE)'!$B$2:$G$347,4,FALSE)</f>
        <v>0f:3f</v>
      </c>
      <c r="R314" s="103"/>
      <c r="S314" s="110"/>
      <c r="T314" s="103"/>
      <c r="U314" s="103"/>
      <c r="V314" s="110" t="str">
        <f>VLOOKUP($N314,OS_Disk!$A$2:$F$573,2,FALSE)</f>
        <v>pkmmsbkr3</v>
      </c>
      <c r="W314" s="110" t="str">
        <f>VLOOKUP($N314,OS_Disk!$A$2:$F$573,3,FALSE)</f>
        <v>hitachi_vsp0_0f3f</v>
      </c>
      <c r="X314" s="133"/>
      <c r="Y314" s="110" t="str">
        <f>VLOOKUP($N314,OS_Disk!$A$2:$F$573,4,FALSE)</f>
        <v>sdc</v>
      </c>
      <c r="Z314" s="196">
        <f>VLOOKUP($N314,OS_Disk!$A$2:$F$573,6,FALSE)</f>
        <v>0.20050048828125</v>
      </c>
      <c r="AA314" s="110" t="str">
        <f>VLOOKUP($O314,Veritas_LUN!$D$3:$J$487,2,FALSE)</f>
        <v>pkmmsbkr3/pkmmsbkr4</v>
      </c>
      <c r="AB314" s="110" t="str">
        <f>VLOOKUP($O314,Veritas_LUN!$D$3:$J$487,3,FALSE)</f>
        <v>Lock Device</v>
      </c>
      <c r="AC314" s="110">
        <f>VLOOKUP($O314,Veritas_LUN!$D$3:$J$487,4,FALSE)</f>
        <v>1</v>
      </c>
      <c r="AD314" s="110">
        <f>VLOOKUP($O314,Veritas_LUN!$D$3:$J$487,5,FALSE)</f>
        <v>0.2</v>
      </c>
      <c r="AE314" s="110" t="str">
        <f>VLOOKUP($O314,Veritas_LUN!$D$3:$J$487,7,FALSE)</f>
        <v>Lock Device</v>
      </c>
      <c r="AF314" s="110" t="str">
        <f>VLOOKUP($O314,Veritas_LUN!$D$3:$K$487,8,FALSE)</f>
        <v>0f:3f</v>
      </c>
      <c r="AG314" s="194" t="s">
        <v>7657</v>
      </c>
      <c r="AH314" s="279" t="str">
        <f>VLOOKUP(AG314,'스토리지_LUN(AS-IS)'!$B$4:$G$541,4,FALSE)</f>
        <v>Lock Device</v>
      </c>
      <c r="AI314" s="110">
        <f>VLOOKUP(AG314,'스토리지_LUN(AS-IS)'!$B$4:$G$541,6,FALSE)</f>
        <v>0.2</v>
      </c>
      <c r="AJ314" s="110" t="str">
        <f>VLOOKUP($AG314,'스토리지_LUN(TO-BE)'!$B$2:$G$347,4,FALSE)</f>
        <v>0f:3f</v>
      </c>
      <c r="AK314" s="103"/>
      <c r="AL314" s="103"/>
      <c r="AM314" s="1" t="str">
        <f t="shared" si="8"/>
        <v>NB-DR-RDMP-0FB5-PKFMSBKR</v>
      </c>
      <c r="AN314" s="475" t="e">
        <f>VLOOKUP(SUBSTITUTE(Q314,":",""),'naa정보-입력'!B312:C657,2,FALSE)</f>
        <v>#N/A</v>
      </c>
      <c r="AO314" s="1" t="e">
        <f t="shared" si="9"/>
        <v>#N/A</v>
      </c>
      <c r="AP314" s="1" t="s">
        <v>10573</v>
      </c>
    </row>
    <row r="315" spans="1:42" s="1" customFormat="1">
      <c r="A315" s="128" t="s">
        <v>1189</v>
      </c>
      <c r="B315" s="128" t="s">
        <v>1991</v>
      </c>
      <c r="C315" s="128" t="s">
        <v>388</v>
      </c>
      <c r="D315" s="128" t="s">
        <v>1983</v>
      </c>
      <c r="E315" s="128" t="s">
        <v>1755</v>
      </c>
      <c r="F315" s="128" t="s">
        <v>1254</v>
      </c>
      <c r="G315" s="128" t="s">
        <v>1255</v>
      </c>
      <c r="H315" s="128" t="s">
        <v>3545</v>
      </c>
      <c r="I315" s="128" t="s">
        <v>2008</v>
      </c>
      <c r="J315" s="128" t="s">
        <v>4667</v>
      </c>
      <c r="K315" s="128" t="s">
        <v>7165</v>
      </c>
      <c r="L315" s="128" t="s">
        <v>4587</v>
      </c>
      <c r="M315" s="128" t="s">
        <v>6856</v>
      </c>
      <c r="N315" s="129" t="s">
        <v>7972</v>
      </c>
      <c r="O315" s="471" t="s">
        <v>8386</v>
      </c>
      <c r="P315" s="443">
        <v>0.20050048828125</v>
      </c>
      <c r="Q315" s="470" t="str">
        <f>VLOOKUP($O315,'스토리지_LUN(TO-BE)'!$B$2:$G$347,4,FALSE)</f>
        <v>0f:40</v>
      </c>
      <c r="R315" s="103"/>
      <c r="S315" s="110"/>
      <c r="T315" s="103"/>
      <c r="U315" s="103"/>
      <c r="V315" s="110" t="str">
        <f>VLOOKUP($N315,OS_Disk!$A$2:$F$573,2,FALSE)</f>
        <v>pkmmsbkr3</v>
      </c>
      <c r="W315" s="110" t="str">
        <f>VLOOKUP($N315,OS_Disk!$A$2:$F$573,3,FALSE)</f>
        <v>hitachi_vsp0_0f40</v>
      </c>
      <c r="X315" s="133"/>
      <c r="Y315" s="110" t="str">
        <f>VLOOKUP($N315,OS_Disk!$A$2:$F$573,4,FALSE)</f>
        <v>sdd</v>
      </c>
      <c r="Z315" s="196">
        <f>VLOOKUP($N315,OS_Disk!$A$2:$F$573,6,FALSE)</f>
        <v>0.20050048828125</v>
      </c>
      <c r="AA315" s="110" t="str">
        <f>VLOOKUP($O315,Veritas_LUN!$D$3:$J$487,2,FALSE)</f>
        <v>pkmmsbkr3/pkmmsbkr4</v>
      </c>
      <c r="AB315" s="110" t="str">
        <f>VLOOKUP($O315,Veritas_LUN!$D$3:$J$487,3,FALSE)</f>
        <v>Lock Device</v>
      </c>
      <c r="AC315" s="110">
        <f>VLOOKUP($O315,Veritas_LUN!$D$3:$J$487,4,FALSE)</f>
        <v>1</v>
      </c>
      <c r="AD315" s="110">
        <f>VLOOKUP($O315,Veritas_LUN!$D$3:$J$487,5,FALSE)</f>
        <v>0.2</v>
      </c>
      <c r="AE315" s="110" t="str">
        <f>VLOOKUP($O315,Veritas_LUN!$D$3:$J$487,7,FALSE)</f>
        <v>Lock Device</v>
      </c>
      <c r="AF315" s="110" t="str">
        <f>VLOOKUP($O315,Veritas_LUN!$D$3:$K$487,8,FALSE)</f>
        <v>0f:40</v>
      </c>
      <c r="AG315" s="194" t="s">
        <v>7660</v>
      </c>
      <c r="AH315" s="279" t="str">
        <f>VLOOKUP(AG315,'스토리지_LUN(AS-IS)'!$B$4:$G$541,4,FALSE)</f>
        <v>Lock Device</v>
      </c>
      <c r="AI315" s="110">
        <f>VLOOKUP(AG315,'스토리지_LUN(AS-IS)'!$B$4:$G$541,6,FALSE)</f>
        <v>0.2</v>
      </c>
      <c r="AJ315" s="110" t="str">
        <f>VLOOKUP($AG315,'스토리지_LUN(TO-BE)'!$B$2:$G$347,4,FALSE)</f>
        <v>0f:40</v>
      </c>
      <c r="AK315" s="103"/>
      <c r="AL315" s="103"/>
      <c r="AM315" s="1" t="str">
        <f t="shared" si="8"/>
        <v>NB-DR-RDMP-0FB5-PKFMSBKR</v>
      </c>
      <c r="AN315" s="475" t="e">
        <f>VLOOKUP(SUBSTITUTE(Q315,":",""),'naa정보-입력'!B313:C658,2,FALSE)</f>
        <v>#N/A</v>
      </c>
      <c r="AO315" s="1" t="e">
        <f t="shared" si="9"/>
        <v>#N/A</v>
      </c>
      <c r="AP315" s="1" t="s">
        <v>10574</v>
      </c>
    </row>
    <row r="316" spans="1:42" s="1" customFormat="1">
      <c r="A316" s="128" t="s">
        <v>1189</v>
      </c>
      <c r="B316" s="128" t="s">
        <v>1991</v>
      </c>
      <c r="C316" s="128" t="s">
        <v>388</v>
      </c>
      <c r="D316" s="128" t="s">
        <v>1983</v>
      </c>
      <c r="E316" s="128" t="s">
        <v>1758</v>
      </c>
      <c r="F316" s="128" t="s">
        <v>1254</v>
      </c>
      <c r="G316" s="128" t="s">
        <v>1255</v>
      </c>
      <c r="H316" s="128" t="s">
        <v>3546</v>
      </c>
      <c r="I316" s="128" t="s">
        <v>2009</v>
      </c>
      <c r="J316" s="128" t="s">
        <v>4663</v>
      </c>
      <c r="K316" s="128" t="s">
        <v>7166</v>
      </c>
      <c r="L316" s="128" t="s">
        <v>4593</v>
      </c>
      <c r="M316" s="128" t="s">
        <v>6856</v>
      </c>
      <c r="N316" s="129" t="s">
        <v>7973</v>
      </c>
      <c r="O316" s="471" t="s">
        <v>8387</v>
      </c>
      <c r="P316" s="443">
        <v>40</v>
      </c>
      <c r="Q316" s="470" t="str">
        <f>VLOOKUP($O316,'스토리지_LUN(TO-BE)'!$B$2:$G$347,4,FALSE)</f>
        <v>0f:41</v>
      </c>
      <c r="R316" s="103"/>
      <c r="S316" s="110"/>
      <c r="T316" s="103"/>
      <c r="U316" s="103"/>
      <c r="V316" s="110" t="str">
        <f>VLOOKUP($N316,OS_Disk!$A$2:$F$573,2,FALSE)</f>
        <v>pkmmsbkr3</v>
      </c>
      <c r="W316" s="110" t="str">
        <f>VLOOKUP($N316,OS_Disk!$A$2:$F$573,3,FALSE)</f>
        <v>hitachi_vsp0_0f41</v>
      </c>
      <c r="X316" s="133"/>
      <c r="Y316" s="110" t="str">
        <f>VLOOKUP($N316,OS_Disk!$A$2:$F$573,4,FALSE)</f>
        <v>sde</v>
      </c>
      <c r="Z316" s="196">
        <f>VLOOKUP($N316,OS_Disk!$A$2:$F$573,6,FALSE)</f>
        <v>0.20050048828125</v>
      </c>
      <c r="AA316" s="110" t="str">
        <f>VLOOKUP($O316,Veritas_LUN!$D$3:$J$487,2,FALSE)</f>
        <v>pkmmsbkr3/pkmmsbkr4</v>
      </c>
      <c r="AB316" s="110" t="str">
        <f>VLOOKUP($O316,Veritas_LUN!$D$3:$J$487,3,FALSE)</f>
        <v>Lock Device</v>
      </c>
      <c r="AC316" s="110">
        <f>VLOOKUP($O316,Veritas_LUN!$D$3:$J$487,4,FALSE)</f>
        <v>1</v>
      </c>
      <c r="AD316" s="110">
        <f>VLOOKUP($O316,Veritas_LUN!$D$3:$J$487,5,FALSE)</f>
        <v>0.2</v>
      </c>
      <c r="AE316" s="110" t="str">
        <f>VLOOKUP($O316,Veritas_LUN!$D$3:$J$487,7,FALSE)</f>
        <v>Lock Device</v>
      </c>
      <c r="AF316" s="110" t="str">
        <f>VLOOKUP($O316,Veritas_LUN!$D$3:$K$487,8,FALSE)</f>
        <v>0f:41</v>
      </c>
      <c r="AG316" s="194" t="s">
        <v>7659</v>
      </c>
      <c r="AH316" s="279" t="str">
        <f>VLOOKUP(AG316,'스토리지_LUN(AS-IS)'!$B$4:$G$541,4,FALSE)</f>
        <v>Lock Device</v>
      </c>
      <c r="AI316" s="110">
        <f>VLOOKUP(AG316,'스토리지_LUN(AS-IS)'!$B$4:$G$541,6,FALSE)</f>
        <v>0.2</v>
      </c>
      <c r="AJ316" s="110" t="str">
        <f>VLOOKUP($AG316,'스토리지_LUN(TO-BE)'!$B$2:$G$347,4,FALSE)</f>
        <v>0f:41</v>
      </c>
      <c r="AK316" s="103"/>
      <c r="AL316" s="103"/>
      <c r="AM316" s="1" t="str">
        <f t="shared" si="8"/>
        <v>NB-DR-RDMP-0FB5-PKFMSBKR</v>
      </c>
      <c r="AN316" s="475" t="e">
        <f>VLOOKUP(SUBSTITUTE(Q316,":",""),'naa정보-입력'!B314:C659,2,FALSE)</f>
        <v>#N/A</v>
      </c>
      <c r="AO316" s="1" t="e">
        <f t="shared" si="9"/>
        <v>#N/A</v>
      </c>
      <c r="AP316" s="1" t="s">
        <v>10575</v>
      </c>
    </row>
    <row r="317" spans="1:42" s="1" customFormat="1">
      <c r="A317" s="128" t="s">
        <v>1214</v>
      </c>
      <c r="B317" s="128" t="s">
        <v>2016</v>
      </c>
      <c r="C317" s="128" t="s">
        <v>464</v>
      </c>
      <c r="D317" s="128" t="s">
        <v>2021</v>
      </c>
      <c r="E317" s="128" t="s">
        <v>1688</v>
      </c>
      <c r="F317" s="128" t="s">
        <v>1256</v>
      </c>
      <c r="G317" s="128" t="s">
        <v>1257</v>
      </c>
      <c r="H317" s="128" t="s">
        <v>3561</v>
      </c>
      <c r="I317" s="128" t="s">
        <v>2022</v>
      </c>
      <c r="J317" s="128" t="s">
        <v>4940</v>
      </c>
      <c r="K317" s="128" t="s">
        <v>7167</v>
      </c>
      <c r="L317" s="128" t="s">
        <v>2472</v>
      </c>
      <c r="M317" s="128" t="s">
        <v>6856</v>
      </c>
      <c r="N317" s="129" t="s">
        <v>7974</v>
      </c>
      <c r="O317" s="471" t="s">
        <v>8390</v>
      </c>
      <c r="P317" s="443">
        <v>21.500244140625</v>
      </c>
      <c r="Q317" s="470" t="str">
        <f>VLOOKUP($O317,'스토리지_LUN(TO-BE)'!$B$2:$G$347,4,FALSE)</f>
        <v>00:21</v>
      </c>
      <c r="R317" s="103"/>
      <c r="S317" s="110"/>
      <c r="T317" s="103"/>
      <c r="U317" s="103"/>
      <c r="V317" s="110" t="str">
        <f>VLOOKUP($N317,OS_Disk!$A$2:$F$573,2,FALSE)</f>
        <v>pkqchapr3</v>
      </c>
      <c r="W317" s="110" t="str">
        <f>VLOOKUP($N317,OS_Disk!$A$2:$F$573,3,FALSE)</f>
        <v>hitachi_vsp0_0021</v>
      </c>
      <c r="X317" s="133"/>
      <c r="Y317" s="110" t="str">
        <f>VLOOKUP($N317,OS_Disk!$A$2:$F$573,4,FALSE)</f>
        <v>sdb</v>
      </c>
      <c r="Z317" s="196">
        <f>VLOOKUP($N317,OS_Disk!$A$2:$F$573,6,FALSE)</f>
        <v>215.0006103515625</v>
      </c>
      <c r="AA317" s="110" t="str">
        <f>VLOOKUP($O317,Veritas_LUN!$D$3:$J$487,2,FALSE)</f>
        <v>pkqchapr3</v>
      </c>
      <c r="AB317" s="110" t="str">
        <f>VLOOKUP($O317,Veritas_LUN!$D$3:$J$487,3,FALSE)</f>
        <v>vg_ch3fs01</v>
      </c>
      <c r="AC317" s="110">
        <f>VLOOKUP($O317,Veritas_LUN!$D$3:$J$487,4,FALSE)</f>
        <v>1</v>
      </c>
      <c r="AD317" s="110">
        <f>VLOOKUP($O317,Veritas_LUN!$D$3:$J$487,5,FALSE)</f>
        <v>215</v>
      </c>
      <c r="AE317" s="110" t="str">
        <f>VLOOKUP($O317,Veritas_LUN!$D$3:$J$487,7,FALSE)</f>
        <v>vg_ch3fs01</v>
      </c>
      <c r="AF317" s="110" t="str">
        <f>VLOOKUP($O317,Veritas_LUN!$D$3:$K$487,8,FALSE)</f>
        <v>00:21</v>
      </c>
      <c r="AG317" s="194" t="s">
        <v>7661</v>
      </c>
      <c r="AH317" s="279" t="str">
        <f>VLOOKUP(AG317,'스토리지_LUN(AS-IS)'!$B$4:$G$541,4,FALSE)</f>
        <v>vg_ch3fs01</v>
      </c>
      <c r="AI317" s="110">
        <f>VLOOKUP(AG317,'스토리지_LUN(AS-IS)'!$B$4:$G$541,6,FALSE)</f>
        <v>215</v>
      </c>
      <c r="AJ317" s="110" t="str">
        <f>VLOOKUP($AG317,'스토리지_LUN(TO-BE)'!$B$2:$G$347,4,FALSE)</f>
        <v>00:21</v>
      </c>
      <c r="AK317" s="103"/>
      <c r="AL317" s="103"/>
      <c r="AM317" s="1" t="str">
        <f t="shared" si="8"/>
        <v>NB-DR-RDMP-0FA5-PKQCHAPR</v>
      </c>
      <c r="AN317" s="475" t="e">
        <f>VLOOKUP(SUBSTITUTE(Q317,":",""),'naa정보-입력'!B315:C660,2,FALSE)</f>
        <v>#N/A</v>
      </c>
      <c r="AO317" s="1" t="e">
        <f t="shared" si="9"/>
        <v>#N/A</v>
      </c>
      <c r="AP317" s="1" t="s">
        <v>10576</v>
      </c>
    </row>
    <row r="318" spans="1:42" s="1" customFormat="1">
      <c r="A318" s="128" t="s">
        <v>1214</v>
      </c>
      <c r="B318" s="128" t="s">
        <v>2016</v>
      </c>
      <c r="C318" s="128" t="s">
        <v>464</v>
      </c>
      <c r="D318" s="128" t="s">
        <v>2021</v>
      </c>
      <c r="E318" s="128" t="s">
        <v>1704</v>
      </c>
      <c r="F318" s="128" t="s">
        <v>1256</v>
      </c>
      <c r="G318" s="128" t="s">
        <v>1257</v>
      </c>
      <c r="H318" s="128" t="s">
        <v>3562</v>
      </c>
      <c r="I318" s="128" t="s">
        <v>2023</v>
      </c>
      <c r="J318" s="128" t="s">
        <v>4954</v>
      </c>
      <c r="K318" s="128" t="s">
        <v>7168</v>
      </c>
      <c r="L318" s="128" t="s">
        <v>2473</v>
      </c>
      <c r="M318" s="128" t="s">
        <v>6856</v>
      </c>
      <c r="N318" s="129" t="s">
        <v>7975</v>
      </c>
      <c r="O318" s="471" t="s">
        <v>8391</v>
      </c>
      <c r="P318" s="443">
        <v>50</v>
      </c>
      <c r="Q318" s="470" t="str">
        <f>VLOOKUP($O318,'스토리지_LUN(TO-BE)'!$B$2:$G$347,4,FALSE)</f>
        <v>05:21</v>
      </c>
      <c r="R318" s="103"/>
      <c r="S318" s="110"/>
      <c r="T318" s="103"/>
      <c r="U318" s="103"/>
      <c r="V318" s="110" t="str">
        <f>VLOOKUP($N318,OS_Disk!$A$2:$F$573,2,FALSE)</f>
        <v>pkqchapr3</v>
      </c>
      <c r="W318" s="110" t="str">
        <f>VLOOKUP($N318,OS_Disk!$A$2:$F$573,3,FALSE)</f>
        <v>hitachi_vsp0_1021</v>
      </c>
      <c r="X318" s="133"/>
      <c r="Y318" s="110" t="str">
        <f>VLOOKUP($N318,OS_Disk!$A$2:$F$573,4,FALSE)</f>
        <v>sdc</v>
      </c>
      <c r="Z318" s="196">
        <f>VLOOKUP($N318,OS_Disk!$A$2:$F$573,6,FALSE)</f>
        <v>21.500244140625</v>
      </c>
      <c r="AA318" s="110" t="str">
        <f>VLOOKUP($O318,Veritas_LUN!$D$3:$J$487,2,FALSE)</f>
        <v>pkqchapr3</v>
      </c>
      <c r="AB318" s="110" t="str">
        <f>VLOOKUP($O318,Veritas_LUN!$D$3:$J$487,3,FALSE)</f>
        <v>vvr_vg_ch3fs01</v>
      </c>
      <c r="AC318" s="110">
        <f>VLOOKUP($O318,Veritas_LUN!$D$3:$J$487,4,FALSE)</f>
        <v>1</v>
      </c>
      <c r="AD318" s="110">
        <f>VLOOKUP($O318,Veritas_LUN!$D$3:$J$487,5,FALSE)</f>
        <v>21.5</v>
      </c>
      <c r="AE318" s="110" t="str">
        <f>VLOOKUP($O318,Veritas_LUN!$D$3:$J$487,7,FALSE)</f>
        <v>VVR-vg_ch3fs01</v>
      </c>
      <c r="AF318" s="110" t="str">
        <f>VLOOKUP($O318,Veritas_LUN!$D$3:$K$487,8,FALSE)</f>
        <v>10:21</v>
      </c>
      <c r="AG318" s="194" t="s">
        <v>7662</v>
      </c>
      <c r="AH318" s="279" t="str">
        <f>VLOOKUP(AG318,'스토리지_LUN(AS-IS)'!$B$4:$G$541,4,FALSE)</f>
        <v>VVR-vg_ch3fs01</v>
      </c>
      <c r="AI318" s="110">
        <f>VLOOKUP(AG318,'스토리지_LUN(AS-IS)'!$B$4:$G$541,6,FALSE)</f>
        <v>21.5</v>
      </c>
      <c r="AJ318" s="110" t="str">
        <f>VLOOKUP($AG318,'스토리지_LUN(TO-BE)'!$B$2:$G$347,4,FALSE)</f>
        <v>05:21</v>
      </c>
      <c r="AK318" s="103"/>
      <c r="AL318" s="103"/>
      <c r="AM318" s="1" t="str">
        <f t="shared" si="8"/>
        <v>NB-DR-RDMP-0FA5-PKQCHAPR</v>
      </c>
      <c r="AN318" s="475" t="e">
        <f>VLOOKUP(SUBSTITUTE(Q318,":",""),'naa정보-입력'!B316:C661,2,FALSE)</f>
        <v>#N/A</v>
      </c>
      <c r="AO318" s="1" t="e">
        <f t="shared" si="9"/>
        <v>#N/A</v>
      </c>
      <c r="AP318" s="1" t="s">
        <v>10577</v>
      </c>
    </row>
    <row r="319" spans="1:42" s="1" customFormat="1">
      <c r="A319" s="128" t="s">
        <v>1214</v>
      </c>
      <c r="B319" s="128" t="s">
        <v>2016</v>
      </c>
      <c r="C319" s="128" t="s">
        <v>464</v>
      </c>
      <c r="D319" s="128" t="s">
        <v>2021</v>
      </c>
      <c r="E319" s="128" t="s">
        <v>1693</v>
      </c>
      <c r="F319" s="128" t="s">
        <v>1256</v>
      </c>
      <c r="G319" s="128" t="s">
        <v>1257</v>
      </c>
      <c r="H319" s="128" t="s">
        <v>3563</v>
      </c>
      <c r="I319" s="128" t="s">
        <v>2024</v>
      </c>
      <c r="J319" s="128" t="s">
        <v>4947</v>
      </c>
      <c r="K319" s="128" t="s">
        <v>7169</v>
      </c>
      <c r="L319" s="128" t="s">
        <v>2464</v>
      </c>
      <c r="M319" s="128" t="s">
        <v>6856</v>
      </c>
      <c r="N319" s="129" t="s">
        <v>7976</v>
      </c>
      <c r="O319" s="471" t="s">
        <v>8392</v>
      </c>
      <c r="P319" s="443">
        <v>8.00079345703125</v>
      </c>
      <c r="Q319" s="470" t="str">
        <f>VLOOKUP($O319,'스토리지_LUN(TO-BE)'!$B$2:$G$347,4,FALSE)</f>
        <v>00:22</v>
      </c>
      <c r="R319" s="103"/>
      <c r="S319" s="110"/>
      <c r="T319" s="103"/>
      <c r="U319" s="103"/>
      <c r="V319" s="110" t="str">
        <f>VLOOKUP($N319,OS_Disk!$A$2:$F$573,2,FALSE)</f>
        <v>pkqchapr1</v>
      </c>
      <c r="W319" s="110" t="str">
        <f>VLOOKUP($N319,OS_Disk!$A$2:$F$573,3,FALSE)</f>
        <v>hitachi_vsp0_0022</v>
      </c>
      <c r="X319" s="133"/>
      <c r="Y319" s="110" t="str">
        <f>VLOOKUP($N319,OS_Disk!$A$2:$F$573,4,FALSE)</f>
        <v>sdh</v>
      </c>
      <c r="Z319" s="196">
        <f>VLOOKUP($N319,OS_Disk!$A$2:$F$573,6,FALSE)</f>
        <v>80.0006103515625</v>
      </c>
      <c r="AA319" s="110" t="str">
        <f>VLOOKUP($O319,Veritas_LUN!$D$3:$J$487,2,FALSE)</f>
        <v>pkqchapr1/pkqchapr2/pkqchapr3</v>
      </c>
      <c r="AB319" s="110" t="str">
        <f>VLOOKUP($O319,Veritas_LUN!$D$3:$J$487,3,FALSE)</f>
        <v>vg_chcfs01</v>
      </c>
      <c r="AC319" s="110">
        <f>VLOOKUP($O319,Veritas_LUN!$D$3:$J$487,4,FALSE)</f>
        <v>1</v>
      </c>
      <c r="AD319" s="110">
        <f>VLOOKUP($O319,Veritas_LUN!$D$3:$J$487,5,FALSE)</f>
        <v>80</v>
      </c>
      <c r="AE319" s="110" t="str">
        <f>VLOOKUP($O319,Veritas_LUN!$D$3:$J$487,7,FALSE)</f>
        <v>vg_chcfs01</v>
      </c>
      <c r="AF319" s="110" t="str">
        <f>VLOOKUP($O319,Veritas_LUN!$D$3:$K$487,8,FALSE)</f>
        <v>00:22</v>
      </c>
      <c r="AG319" s="194" t="s">
        <v>7663</v>
      </c>
      <c r="AH319" s="279" t="str">
        <f>VLOOKUP(AG319,'스토리지_LUN(AS-IS)'!$B$4:$G$541,4,FALSE)</f>
        <v>vg_chcfs01</v>
      </c>
      <c r="AI319" s="110">
        <f>VLOOKUP(AG319,'스토리지_LUN(AS-IS)'!$B$4:$G$541,6,FALSE)</f>
        <v>80</v>
      </c>
      <c r="AJ319" s="110" t="str">
        <f>VLOOKUP($AG319,'스토리지_LUN(TO-BE)'!$B$2:$G$347,4,FALSE)</f>
        <v>00:22</v>
      </c>
      <c r="AK319" s="103"/>
      <c r="AL319" s="103"/>
      <c r="AM319" s="1" t="str">
        <f t="shared" si="8"/>
        <v>NB-DR-RDMP-0FA5-PKQCHAPR</v>
      </c>
      <c r="AN319" s="475" t="e">
        <f>VLOOKUP(SUBSTITUTE(Q319,":",""),'naa정보-입력'!B317:C662,2,FALSE)</f>
        <v>#N/A</v>
      </c>
      <c r="AO319" s="1" t="e">
        <f t="shared" si="9"/>
        <v>#N/A</v>
      </c>
      <c r="AP319" s="1" t="s">
        <v>10578</v>
      </c>
    </row>
    <row r="320" spans="1:42" s="1" customFormat="1">
      <c r="A320" s="128" t="s">
        <v>1214</v>
      </c>
      <c r="B320" s="128" t="s">
        <v>2016</v>
      </c>
      <c r="C320" s="128" t="s">
        <v>464</v>
      </c>
      <c r="D320" s="128" t="s">
        <v>2021</v>
      </c>
      <c r="E320" s="128" t="s">
        <v>1737</v>
      </c>
      <c r="F320" s="128" t="s">
        <v>1256</v>
      </c>
      <c r="G320" s="128" t="s">
        <v>1257</v>
      </c>
      <c r="H320" s="128" t="s">
        <v>3564</v>
      </c>
      <c r="I320" s="128" t="s">
        <v>2025</v>
      </c>
      <c r="J320" s="128" t="s">
        <v>4962</v>
      </c>
      <c r="K320" s="128" t="s">
        <v>7170</v>
      </c>
      <c r="L320" s="128" t="s">
        <v>2471</v>
      </c>
      <c r="M320" s="128" t="s">
        <v>6856</v>
      </c>
      <c r="N320" s="129" t="s">
        <v>7977</v>
      </c>
      <c r="O320" s="471" t="s">
        <v>8393</v>
      </c>
      <c r="P320" s="443">
        <v>0.20050048828125</v>
      </c>
      <c r="Q320" s="470" t="str">
        <f>VLOOKUP($O320,'스토리지_LUN(TO-BE)'!$B$2:$G$347,4,FALSE)</f>
        <v>05:22</v>
      </c>
      <c r="R320" s="103"/>
      <c r="S320" s="110"/>
      <c r="T320" s="103"/>
      <c r="U320" s="103"/>
      <c r="V320" s="110" t="str">
        <f>VLOOKUP($N320,OS_Disk!$A$2:$F$573,2,FALSE)</f>
        <v>pkqchapr1</v>
      </c>
      <c r="W320" s="110" t="str">
        <f>VLOOKUP($N320,OS_Disk!$A$2:$F$573,3,FALSE)</f>
        <v>hitachi_vsp0_1022</v>
      </c>
      <c r="X320" s="133"/>
      <c r="Y320" s="110" t="str">
        <f>VLOOKUP($N320,OS_Disk!$A$2:$F$573,4,FALSE)</f>
        <v>sdi</v>
      </c>
      <c r="Z320" s="196">
        <f>VLOOKUP($N320,OS_Disk!$A$2:$F$573,6,FALSE)</f>
        <v>8.00079345703125</v>
      </c>
      <c r="AA320" s="110" t="str">
        <f>VLOOKUP($O320,Veritas_LUN!$D$3:$J$487,2,FALSE)</f>
        <v>pkqchapr1/pkqchapr2/pkqchapr3</v>
      </c>
      <c r="AB320" s="110" t="str">
        <f>VLOOKUP($O320,Veritas_LUN!$D$3:$J$487,3,FALSE)</f>
        <v>vvr_vg_chcfs01</v>
      </c>
      <c r="AC320" s="110">
        <f>VLOOKUP($O320,Veritas_LUN!$D$3:$J$487,4,FALSE)</f>
        <v>1</v>
      </c>
      <c r="AD320" s="110">
        <f>VLOOKUP($O320,Veritas_LUN!$D$3:$J$487,5,FALSE)</f>
        <v>8</v>
      </c>
      <c r="AE320" s="110" t="str">
        <f>VLOOKUP($O320,Veritas_LUN!$D$3:$J$487,7,FALSE)</f>
        <v>VVR-vg_chcfs01</v>
      </c>
      <c r="AF320" s="110" t="str">
        <f>VLOOKUP($O320,Veritas_LUN!$D$3:$K$487,8,FALSE)</f>
        <v>10:22</v>
      </c>
      <c r="AG320" s="194" t="s">
        <v>7664</v>
      </c>
      <c r="AH320" s="279" t="str">
        <f>VLOOKUP(AG320,'스토리지_LUN(AS-IS)'!$B$4:$G$541,4,FALSE)</f>
        <v>VVR-vg_chcfs01</v>
      </c>
      <c r="AI320" s="110">
        <f>VLOOKUP(AG320,'스토리지_LUN(AS-IS)'!$B$4:$G$541,6,FALSE)</f>
        <v>8</v>
      </c>
      <c r="AJ320" s="110" t="str">
        <f>VLOOKUP($AG320,'스토리지_LUN(TO-BE)'!$B$2:$G$347,4,FALSE)</f>
        <v>05:22</v>
      </c>
      <c r="AK320" s="103"/>
      <c r="AL320" s="103"/>
      <c r="AM320" s="1" t="str">
        <f t="shared" si="8"/>
        <v>NB-DR-RDMP-0FA5-PKQCHAPR</v>
      </c>
      <c r="AN320" s="475" t="e">
        <f>VLOOKUP(SUBSTITUTE(Q320,":",""),'naa정보-입력'!B318:C663,2,FALSE)</f>
        <v>#N/A</v>
      </c>
      <c r="AO320" s="1" t="e">
        <f t="shared" si="9"/>
        <v>#N/A</v>
      </c>
      <c r="AP320" s="1" t="s">
        <v>10579</v>
      </c>
    </row>
    <row r="321" spans="1:42" s="1" customFormat="1">
      <c r="A321" s="128" t="s">
        <v>1214</v>
      </c>
      <c r="B321" s="128" t="s">
        <v>2016</v>
      </c>
      <c r="C321" s="128" t="s">
        <v>464</v>
      </c>
      <c r="D321" s="128" t="s">
        <v>2021</v>
      </c>
      <c r="E321" s="128" t="s">
        <v>1752</v>
      </c>
      <c r="F321" s="128" t="s">
        <v>1256</v>
      </c>
      <c r="G321" s="128" t="s">
        <v>1257</v>
      </c>
      <c r="H321" s="128" t="s">
        <v>3565</v>
      </c>
      <c r="I321" s="128" t="s">
        <v>2026</v>
      </c>
      <c r="J321" s="128" t="s">
        <v>4916</v>
      </c>
      <c r="K321" s="128" t="s">
        <v>7171</v>
      </c>
      <c r="L321" s="128" t="s">
        <v>4513</v>
      </c>
      <c r="M321" s="128" t="s">
        <v>6856</v>
      </c>
      <c r="N321" s="129" t="s">
        <v>7978</v>
      </c>
      <c r="O321" s="471" t="s">
        <v>8394</v>
      </c>
      <c r="P321" s="443">
        <v>0.20050048828125</v>
      </c>
      <c r="Q321" s="470" t="str">
        <f>VLOOKUP($O321,'스토리지_LUN(TO-BE)'!$B$2:$G$347,4,FALSE)</f>
        <v>0f:0f</v>
      </c>
      <c r="R321" s="103"/>
      <c r="S321" s="110"/>
      <c r="T321" s="103"/>
      <c r="U321" s="103"/>
      <c r="V321" s="110" t="str">
        <f>VLOOKUP($N321,OS_Disk!$A$2:$F$573,2,FALSE)</f>
        <v>pkqchapr1</v>
      </c>
      <c r="W321" s="110" t="str">
        <f>VLOOKUP($N321,OS_Disk!$A$2:$F$573,3,FALSE)</f>
        <v>hitachi_vsp0_0f0f</v>
      </c>
      <c r="X321" s="133"/>
      <c r="Y321" s="110" t="str">
        <f>VLOOKUP($N321,OS_Disk!$A$2:$F$573,4,FALSE)</f>
        <v>sde</v>
      </c>
      <c r="Z321" s="196">
        <f>VLOOKUP($N321,OS_Disk!$A$2:$F$573,6,FALSE)</f>
        <v>0.20050048828125</v>
      </c>
      <c r="AA321" s="110" t="str">
        <f>VLOOKUP($O321,Veritas_LUN!$D$3:$J$487,2,FALSE)</f>
        <v>pkqchapr1/pkqchapr2/pkqchapr3</v>
      </c>
      <c r="AB321" s="110" t="str">
        <f>VLOOKUP($O321,Veritas_LUN!$D$3:$J$487,3,FALSE)</f>
        <v>Lock Device</v>
      </c>
      <c r="AC321" s="110">
        <f>VLOOKUP($O321,Veritas_LUN!$D$3:$J$487,4,FALSE)</f>
        <v>1</v>
      </c>
      <c r="AD321" s="110">
        <f>VLOOKUP($O321,Veritas_LUN!$D$3:$J$487,5,FALSE)</f>
        <v>0.2</v>
      </c>
      <c r="AE321" s="110" t="str">
        <f>VLOOKUP($O321,Veritas_LUN!$D$3:$J$487,7,FALSE)</f>
        <v>Lock Device</v>
      </c>
      <c r="AF321" s="110" t="str">
        <f>VLOOKUP($O321,Veritas_LUN!$D$3:$K$487,8,FALSE)</f>
        <v>0f:0f</v>
      </c>
      <c r="AG321" s="194" t="s">
        <v>7665</v>
      </c>
      <c r="AH321" s="279" t="str">
        <f>VLOOKUP(AG321,'스토리지_LUN(AS-IS)'!$B$4:$G$541,4,FALSE)</f>
        <v>Lock Device</v>
      </c>
      <c r="AI321" s="110">
        <f>VLOOKUP(AG321,'스토리지_LUN(AS-IS)'!$B$4:$G$541,6,FALSE)</f>
        <v>0.2</v>
      </c>
      <c r="AJ321" s="110" t="str">
        <f>VLOOKUP($AG321,'스토리지_LUN(TO-BE)'!$B$2:$G$347,4,FALSE)</f>
        <v>0f:0f</v>
      </c>
      <c r="AK321" s="103"/>
      <c r="AL321" s="103"/>
      <c r="AM321" s="1" t="str">
        <f t="shared" si="8"/>
        <v>NB-DR-RDMP-0FA5-PKQCHAPR</v>
      </c>
      <c r="AN321" s="475" t="e">
        <f>VLOOKUP(SUBSTITUTE(Q321,":",""),'naa정보-입력'!B319:C664,2,FALSE)</f>
        <v>#N/A</v>
      </c>
      <c r="AO321" s="1" t="e">
        <f t="shared" si="9"/>
        <v>#N/A</v>
      </c>
      <c r="AP321" s="1" t="s">
        <v>10580</v>
      </c>
    </row>
    <row r="322" spans="1:42" s="1" customFormat="1">
      <c r="A322" s="128" t="s">
        <v>1214</v>
      </c>
      <c r="B322" s="128" t="s">
        <v>2016</v>
      </c>
      <c r="C322" s="128" t="s">
        <v>464</v>
      </c>
      <c r="D322" s="128" t="s">
        <v>2021</v>
      </c>
      <c r="E322" s="128" t="s">
        <v>1755</v>
      </c>
      <c r="F322" s="128" t="s">
        <v>1256</v>
      </c>
      <c r="G322" s="128" t="s">
        <v>1257</v>
      </c>
      <c r="H322" s="128" t="s">
        <v>3566</v>
      </c>
      <c r="I322" s="128" t="s">
        <v>2027</v>
      </c>
      <c r="J322" s="128" t="s">
        <v>4917</v>
      </c>
      <c r="K322" s="128" t="s">
        <v>7172</v>
      </c>
      <c r="L322" s="128" t="s">
        <v>4515</v>
      </c>
      <c r="M322" s="128" t="s">
        <v>6856</v>
      </c>
      <c r="N322" s="129" t="s">
        <v>7979</v>
      </c>
      <c r="O322" s="471" t="s">
        <v>8395</v>
      </c>
      <c r="P322" s="443">
        <v>0.20050048828125</v>
      </c>
      <c r="Q322" s="470" t="str">
        <f>VLOOKUP($O322,'스토리지_LUN(TO-BE)'!$B$2:$G$347,4,FALSE)</f>
        <v>0f:10</v>
      </c>
      <c r="R322" s="103"/>
      <c r="S322" s="110"/>
      <c r="T322" s="103"/>
      <c r="U322" s="103"/>
      <c r="V322" s="110" t="str">
        <f>VLOOKUP($N322,OS_Disk!$A$2:$F$573,2,FALSE)</f>
        <v>pkqchapr1</v>
      </c>
      <c r="W322" s="110" t="str">
        <f>VLOOKUP($N322,OS_Disk!$A$2:$F$573,3,FALSE)</f>
        <v>hitachi_vsp0_0f10</v>
      </c>
      <c r="X322" s="133"/>
      <c r="Y322" s="110" t="str">
        <f>VLOOKUP($N322,OS_Disk!$A$2:$F$573,4,FALSE)</f>
        <v>sdf</v>
      </c>
      <c r="Z322" s="196">
        <f>VLOOKUP($N322,OS_Disk!$A$2:$F$573,6,FALSE)</f>
        <v>0.20050048828125</v>
      </c>
      <c r="AA322" s="110" t="str">
        <f>VLOOKUP($O322,Veritas_LUN!$D$3:$J$487,2,FALSE)</f>
        <v>pkqchapr1/pkqchapr2/pkqchapr3</v>
      </c>
      <c r="AB322" s="110" t="str">
        <f>VLOOKUP($O322,Veritas_LUN!$D$3:$J$487,3,FALSE)</f>
        <v>Lock Device</v>
      </c>
      <c r="AC322" s="110">
        <f>VLOOKUP($O322,Veritas_LUN!$D$3:$J$487,4,FALSE)</f>
        <v>1</v>
      </c>
      <c r="AD322" s="110">
        <f>VLOOKUP($O322,Veritas_LUN!$D$3:$J$487,5,FALSE)</f>
        <v>0.2</v>
      </c>
      <c r="AE322" s="110" t="str">
        <f>VLOOKUP($O322,Veritas_LUN!$D$3:$J$487,7,FALSE)</f>
        <v>Lock Device</v>
      </c>
      <c r="AF322" s="110" t="str">
        <f>VLOOKUP($O322,Veritas_LUN!$D$3:$K$487,8,FALSE)</f>
        <v>0f:10</v>
      </c>
      <c r="AG322" s="194" t="s">
        <v>7666</v>
      </c>
      <c r="AH322" s="279" t="str">
        <f>VLOOKUP(AG322,'스토리지_LUN(AS-IS)'!$B$4:$G$541,4,FALSE)</f>
        <v>Lock Device</v>
      </c>
      <c r="AI322" s="110">
        <f>VLOOKUP(AG322,'스토리지_LUN(AS-IS)'!$B$4:$G$541,6,FALSE)</f>
        <v>0.2</v>
      </c>
      <c r="AJ322" s="110" t="str">
        <f>VLOOKUP($AG322,'스토리지_LUN(TO-BE)'!$B$2:$G$347,4,FALSE)</f>
        <v>0f:10</v>
      </c>
      <c r="AK322" s="103"/>
      <c r="AL322" s="103"/>
      <c r="AM322" s="1" t="str">
        <f t="shared" si="8"/>
        <v>NB-DR-RDMP-0FA5-PKQCHAPR</v>
      </c>
      <c r="AN322" s="475" t="e">
        <f>VLOOKUP(SUBSTITUTE(Q322,":",""),'naa정보-입력'!B320:C665,2,FALSE)</f>
        <v>#N/A</v>
      </c>
      <c r="AO322" s="1" t="e">
        <f t="shared" si="9"/>
        <v>#N/A</v>
      </c>
      <c r="AP322" s="1" t="s">
        <v>10581</v>
      </c>
    </row>
    <row r="323" spans="1:42" s="1" customFormat="1">
      <c r="A323" s="128" t="s">
        <v>1214</v>
      </c>
      <c r="B323" s="128" t="s">
        <v>2016</v>
      </c>
      <c r="C323" s="128" t="s">
        <v>464</v>
      </c>
      <c r="D323" s="128" t="s">
        <v>2021</v>
      </c>
      <c r="E323" s="128" t="s">
        <v>1758</v>
      </c>
      <c r="F323" s="128" t="s">
        <v>1256</v>
      </c>
      <c r="G323" s="128" t="s">
        <v>1257</v>
      </c>
      <c r="H323" s="128" t="s">
        <v>3567</v>
      </c>
      <c r="I323" s="128" t="s">
        <v>2028</v>
      </c>
      <c r="J323" s="128" t="s">
        <v>4924</v>
      </c>
      <c r="K323" s="128" t="s">
        <v>7173</v>
      </c>
      <c r="L323" s="128" t="s">
        <v>4511</v>
      </c>
      <c r="M323" s="128" t="s">
        <v>6856</v>
      </c>
      <c r="N323" s="129" t="s">
        <v>7980</v>
      </c>
      <c r="O323" s="471" t="s">
        <v>8396</v>
      </c>
      <c r="P323" s="443">
        <v>40</v>
      </c>
      <c r="Q323" s="470" t="str">
        <f>VLOOKUP($O323,'스토리지_LUN(TO-BE)'!$B$2:$G$347,4,FALSE)</f>
        <v>0f:11</v>
      </c>
      <c r="R323" s="103"/>
      <c r="S323" s="110"/>
      <c r="T323" s="103"/>
      <c r="U323" s="103"/>
      <c r="V323" s="110" t="str">
        <f>VLOOKUP($N323,OS_Disk!$A$2:$F$573,2,FALSE)</f>
        <v>pkqchapr1</v>
      </c>
      <c r="W323" s="110" t="str">
        <f>VLOOKUP($N323,OS_Disk!$A$2:$F$573,3,FALSE)</f>
        <v>hitachi_vsp0_0f11</v>
      </c>
      <c r="X323" s="133"/>
      <c r="Y323" s="110" t="str">
        <f>VLOOKUP($N323,OS_Disk!$A$2:$F$573,4,FALSE)</f>
        <v>sdg</v>
      </c>
      <c r="Z323" s="196">
        <f>VLOOKUP($N323,OS_Disk!$A$2:$F$573,6,FALSE)</f>
        <v>0.20050048828125</v>
      </c>
      <c r="AA323" s="110" t="str">
        <f>VLOOKUP($O323,Veritas_LUN!$D$3:$J$487,2,FALSE)</f>
        <v>pkqchapr1/pkqchapr2/pkqchapr3</v>
      </c>
      <c r="AB323" s="110" t="str">
        <f>VLOOKUP($O323,Veritas_LUN!$D$3:$J$487,3,FALSE)</f>
        <v>Lock Device</v>
      </c>
      <c r="AC323" s="110">
        <f>VLOOKUP($O323,Veritas_LUN!$D$3:$J$487,4,FALSE)</f>
        <v>1</v>
      </c>
      <c r="AD323" s="110">
        <f>VLOOKUP($O323,Veritas_LUN!$D$3:$J$487,5,FALSE)</f>
        <v>0.2</v>
      </c>
      <c r="AE323" s="110" t="str">
        <f>VLOOKUP($O323,Veritas_LUN!$D$3:$J$487,7,FALSE)</f>
        <v>Lock Device</v>
      </c>
      <c r="AF323" s="110" t="str">
        <f>VLOOKUP($O323,Veritas_LUN!$D$3:$K$487,8,FALSE)</f>
        <v>0f:11</v>
      </c>
      <c r="AG323" s="194" t="s">
        <v>7667</v>
      </c>
      <c r="AH323" s="279" t="str">
        <f>VLOOKUP(AG323,'스토리지_LUN(AS-IS)'!$B$4:$G$541,4,FALSE)</f>
        <v>Lock Device</v>
      </c>
      <c r="AI323" s="110">
        <f>VLOOKUP(AG323,'스토리지_LUN(AS-IS)'!$B$4:$G$541,6,FALSE)</f>
        <v>0.2</v>
      </c>
      <c r="AJ323" s="110" t="str">
        <f>VLOOKUP($AG323,'스토리지_LUN(TO-BE)'!$B$2:$G$347,4,FALSE)</f>
        <v>0f:11</v>
      </c>
      <c r="AK323" s="103"/>
      <c r="AL323" s="103"/>
      <c r="AM323" s="1" t="str">
        <f t="shared" si="8"/>
        <v>NB-DR-RDMP-0FA5-PKQCHAPR</v>
      </c>
      <c r="AN323" s="475" t="e">
        <f>VLOOKUP(SUBSTITUTE(Q323,":",""),'naa정보-입력'!B321:C666,2,FALSE)</f>
        <v>#N/A</v>
      </c>
      <c r="AO323" s="1" t="e">
        <f t="shared" si="9"/>
        <v>#N/A</v>
      </c>
      <c r="AP323" s="1" t="s">
        <v>10582</v>
      </c>
    </row>
    <row r="324" spans="1:42" s="1" customFormat="1">
      <c r="A324" s="128" t="s">
        <v>1205</v>
      </c>
      <c r="B324" s="128" t="s">
        <v>2016</v>
      </c>
      <c r="C324" s="128" t="s">
        <v>438</v>
      </c>
      <c r="D324" s="128" t="s">
        <v>2021</v>
      </c>
      <c r="E324" s="128" t="s">
        <v>1688</v>
      </c>
      <c r="F324" s="128" t="s">
        <v>1284</v>
      </c>
      <c r="G324" s="128" t="s">
        <v>1285</v>
      </c>
      <c r="H324" s="128" t="s">
        <v>3568</v>
      </c>
      <c r="I324" s="128" t="s">
        <v>2029</v>
      </c>
      <c r="J324" s="128" t="s">
        <v>4968</v>
      </c>
      <c r="K324" s="128" t="s">
        <v>7174</v>
      </c>
      <c r="L324" s="128" t="s">
        <v>4603</v>
      </c>
      <c r="M324" s="128" t="s">
        <v>6856</v>
      </c>
      <c r="N324" s="129" t="s">
        <v>7981</v>
      </c>
      <c r="O324" s="471" t="s">
        <v>8397</v>
      </c>
      <c r="P324" s="443">
        <v>5.0006103515625</v>
      </c>
      <c r="Q324" s="470" t="str">
        <f>VLOOKUP($O324,'스토리지_LUN(TO-BE)'!$B$2:$G$347,4,FALSE)</f>
        <v>00:2c</v>
      </c>
      <c r="R324" s="103"/>
      <c r="S324" s="110"/>
      <c r="T324" s="103"/>
      <c r="U324" s="103"/>
      <c r="V324" s="110" t="str">
        <f>VLOOKUP($N324,OS_Disk!$A$2:$F$573,2,FALSE)</f>
        <v>pkqtsapr1</v>
      </c>
      <c r="W324" s="110" t="str">
        <f>VLOOKUP($N324,OS_Disk!$A$2:$F$573,3,FALSE)</f>
        <v>hitachi_vsp0_002c</v>
      </c>
      <c r="X324" s="133"/>
      <c r="Y324" s="110" t="str">
        <f>VLOOKUP($N324,OS_Disk!$A$2:$F$573,4,FALSE)</f>
        <v>sdb</v>
      </c>
      <c r="Z324" s="196">
        <f>VLOOKUP($N324,OS_Disk!$A$2:$F$573,6,FALSE)</f>
        <v>50.0006103515625</v>
      </c>
      <c r="AA324" s="110" t="str">
        <f>VLOOKUP($O324,Veritas_LUN!$D$3:$J$487,2,FALSE)</f>
        <v>pkqtsapr1</v>
      </c>
      <c r="AB324" s="110" t="str">
        <f>VLOOKUP($O324,Veritas_LUN!$D$3:$J$487,3,FALSE)</f>
        <v>vg_ts1fs01</v>
      </c>
      <c r="AC324" s="110">
        <f>VLOOKUP($O324,Veritas_LUN!$D$3:$J$487,4,FALSE)</f>
        <v>1</v>
      </c>
      <c r="AD324" s="110">
        <f>VLOOKUP($O324,Veritas_LUN!$D$3:$J$487,5,FALSE)</f>
        <v>50</v>
      </c>
      <c r="AE324" s="110" t="str">
        <f>VLOOKUP($O324,Veritas_LUN!$D$3:$J$487,7,FALSE)</f>
        <v>vg_ts1fs01</v>
      </c>
      <c r="AF324" s="110" t="str">
        <f>VLOOKUP($O324,Veritas_LUN!$D$3:$K$487,8,FALSE)</f>
        <v>00:2c</v>
      </c>
      <c r="AG324" s="194" t="s">
        <v>7668</v>
      </c>
      <c r="AH324" s="279" t="str">
        <f>VLOOKUP(AG324,'스토리지_LUN(AS-IS)'!$B$4:$G$541,4,FALSE)</f>
        <v>vg_ts1fs01</v>
      </c>
      <c r="AI324" s="110">
        <f>VLOOKUP(AG324,'스토리지_LUN(AS-IS)'!$B$4:$G$541,6,FALSE)</f>
        <v>50</v>
      </c>
      <c r="AJ324" s="110" t="str">
        <f>VLOOKUP($AG324,'스토리지_LUN(TO-BE)'!$B$2:$G$347,4,FALSE)</f>
        <v>00:2c</v>
      </c>
      <c r="AK324" s="103"/>
      <c r="AL324" s="103"/>
      <c r="AM324" s="1" t="str">
        <f t="shared" si="8"/>
        <v>NB-DR-RDMP-0FA8-PKQTSAPR</v>
      </c>
      <c r="AN324" s="475" t="e">
        <f>VLOOKUP(SUBSTITUTE(Q324,":",""),'naa정보-입력'!B322:C667,2,FALSE)</f>
        <v>#N/A</v>
      </c>
      <c r="AO324" s="1" t="e">
        <f t="shared" si="9"/>
        <v>#N/A</v>
      </c>
      <c r="AP324" s="1" t="s">
        <v>10583</v>
      </c>
    </row>
    <row r="325" spans="1:42" s="1" customFormat="1">
      <c r="A325" s="128" t="s">
        <v>1205</v>
      </c>
      <c r="B325" s="128" t="s">
        <v>2016</v>
      </c>
      <c r="C325" s="128" t="s">
        <v>438</v>
      </c>
      <c r="D325" s="128" t="s">
        <v>2021</v>
      </c>
      <c r="E325" s="128" t="s">
        <v>1704</v>
      </c>
      <c r="F325" s="128" t="s">
        <v>1284</v>
      </c>
      <c r="G325" s="128" t="s">
        <v>1285</v>
      </c>
      <c r="H325" s="128" t="s">
        <v>3569</v>
      </c>
      <c r="I325" s="128" t="s">
        <v>2030</v>
      </c>
      <c r="J325" s="128" t="s">
        <v>4923</v>
      </c>
      <c r="K325" s="128" t="s">
        <v>7175</v>
      </c>
      <c r="L325" s="128" t="s">
        <v>4646</v>
      </c>
      <c r="M325" s="128" t="s">
        <v>6856</v>
      </c>
      <c r="N325" s="129" t="s">
        <v>7982</v>
      </c>
      <c r="O325" s="471" t="s">
        <v>8398</v>
      </c>
      <c r="P325" s="443">
        <v>50</v>
      </c>
      <c r="Q325" s="470" t="str">
        <f>VLOOKUP($O325,'스토리지_LUN(TO-BE)'!$B$2:$G$347,4,FALSE)</f>
        <v>05:2c</v>
      </c>
      <c r="R325" s="103"/>
      <c r="S325" s="110"/>
      <c r="T325" s="103"/>
      <c r="U325" s="103"/>
      <c r="V325" s="110" t="str">
        <f>VLOOKUP($N325,OS_Disk!$A$2:$F$573,2,FALSE)</f>
        <v>pkqtsapr1</v>
      </c>
      <c r="W325" s="110" t="str">
        <f>VLOOKUP($N325,OS_Disk!$A$2:$F$573,3,FALSE)</f>
        <v>hitachi_vsp0_102c</v>
      </c>
      <c r="X325" s="133"/>
      <c r="Y325" s="110" t="str">
        <f>VLOOKUP($N325,OS_Disk!$A$2:$F$573,4,FALSE)</f>
        <v>sdc</v>
      </c>
      <c r="Z325" s="196">
        <f>VLOOKUP($N325,OS_Disk!$A$2:$F$573,6,FALSE)</f>
        <v>5.0006103515625</v>
      </c>
      <c r="AA325" s="110" t="str">
        <f>VLOOKUP($O325,Veritas_LUN!$D$3:$J$487,2,FALSE)</f>
        <v>pkqtsapr1</v>
      </c>
      <c r="AB325" s="110" t="str">
        <f>VLOOKUP($O325,Veritas_LUN!$D$3:$J$487,3,FALSE)</f>
        <v>vvr_vg_ts1fs01</v>
      </c>
      <c r="AC325" s="110">
        <f>VLOOKUP($O325,Veritas_LUN!$D$3:$J$487,4,FALSE)</f>
        <v>1</v>
      </c>
      <c r="AD325" s="110">
        <f>VLOOKUP($O325,Veritas_LUN!$D$3:$J$487,5,FALSE)</f>
        <v>5</v>
      </c>
      <c r="AE325" s="110" t="str">
        <f>VLOOKUP($O325,Veritas_LUN!$D$3:$J$487,7,FALSE)</f>
        <v>VVR-vg_ts1fs01</v>
      </c>
      <c r="AF325" s="110" t="str">
        <f>VLOOKUP($O325,Veritas_LUN!$D$3:$K$487,8,FALSE)</f>
        <v>10:2c</v>
      </c>
      <c r="AG325" s="194" t="s">
        <v>7669</v>
      </c>
      <c r="AH325" s="279" t="str">
        <f>VLOOKUP(AG325,'스토리지_LUN(AS-IS)'!$B$4:$G$541,4,FALSE)</f>
        <v>VVR-vg_ts1fs01</v>
      </c>
      <c r="AI325" s="110">
        <f>VLOOKUP(AG325,'스토리지_LUN(AS-IS)'!$B$4:$G$541,6,FALSE)</f>
        <v>5</v>
      </c>
      <c r="AJ325" s="110" t="str">
        <f>VLOOKUP($AG325,'스토리지_LUN(TO-BE)'!$B$2:$G$347,4,FALSE)</f>
        <v>05:2c</v>
      </c>
      <c r="AK325" s="103"/>
      <c r="AL325" s="103"/>
      <c r="AM325" s="1" t="str">
        <f t="shared" si="8"/>
        <v>NB-DR-RDMP-0FA8-PKQTSAPR</v>
      </c>
      <c r="AN325" s="475" t="e">
        <f>VLOOKUP(SUBSTITUTE(Q325,":",""),'naa정보-입력'!B323:C668,2,FALSE)</f>
        <v>#N/A</v>
      </c>
      <c r="AO325" s="1" t="e">
        <f t="shared" si="9"/>
        <v>#N/A</v>
      </c>
      <c r="AP325" s="1" t="s">
        <v>10584</v>
      </c>
    </row>
    <row r="326" spans="1:42" s="1" customFormat="1">
      <c r="A326" s="128" t="s">
        <v>1205</v>
      </c>
      <c r="B326" s="128" t="s">
        <v>2016</v>
      </c>
      <c r="C326" s="128" t="s">
        <v>438</v>
      </c>
      <c r="D326" s="128" t="s">
        <v>2021</v>
      </c>
      <c r="E326" s="128" t="s">
        <v>1693</v>
      </c>
      <c r="F326" s="128" t="s">
        <v>1284</v>
      </c>
      <c r="G326" s="128" t="s">
        <v>1285</v>
      </c>
      <c r="H326" s="128" t="s">
        <v>3570</v>
      </c>
      <c r="I326" s="128" t="s">
        <v>2031</v>
      </c>
      <c r="J326" s="128" t="s">
        <v>4979</v>
      </c>
      <c r="K326" s="128" t="s">
        <v>7176</v>
      </c>
      <c r="L326" s="128" t="s">
        <v>4602</v>
      </c>
      <c r="M326" s="128" t="s">
        <v>6856</v>
      </c>
      <c r="N326" s="129" t="s">
        <v>7983</v>
      </c>
      <c r="O326" s="471" t="s">
        <v>8399</v>
      </c>
      <c r="P326" s="443">
        <v>70.000305175781307</v>
      </c>
      <c r="Q326" s="470" t="str">
        <f>VLOOKUP($O326,'스토리지_LUN(TO-BE)'!$B$2:$G$347,4,FALSE)</f>
        <v>00:2f</v>
      </c>
      <c r="R326" s="103"/>
      <c r="S326" s="110"/>
      <c r="T326" s="103"/>
      <c r="U326" s="103"/>
      <c r="V326" s="110" t="str">
        <f>VLOOKUP($N326,OS_Disk!$A$2:$F$573,2,FALSE)</f>
        <v>pkqtsapr1</v>
      </c>
      <c r="W326" s="110" t="str">
        <f>VLOOKUP($N326,OS_Disk!$A$2:$F$573,3,FALSE)</f>
        <v>hitachi_vsp0_002f</v>
      </c>
      <c r="X326" s="133"/>
      <c r="Y326" s="110" t="str">
        <f>VLOOKUP($N326,OS_Disk!$A$2:$F$573,4,FALSE)</f>
        <v>sdh</v>
      </c>
      <c r="Z326" s="196">
        <f>VLOOKUP($N326,OS_Disk!$A$2:$F$573,6,FALSE)</f>
        <v>75</v>
      </c>
      <c r="AA326" s="110" t="str">
        <f>VLOOKUP($O326,Veritas_LUN!$D$3:$J$487,2,FALSE)</f>
        <v>pkqtsapr1/pkqtsapr2/pkqtsapr3</v>
      </c>
      <c r="AB326" s="110" t="str">
        <f>VLOOKUP($O326,Veritas_LUN!$D$3:$J$487,3,FALSE)</f>
        <v>vg_tscfs01</v>
      </c>
      <c r="AC326" s="110">
        <f>VLOOKUP($O326,Veritas_LUN!$D$3:$J$487,4,FALSE)</f>
        <v>1</v>
      </c>
      <c r="AD326" s="110">
        <f>VLOOKUP($O326,Veritas_LUN!$D$3:$J$487,5,FALSE)</f>
        <v>75</v>
      </c>
      <c r="AE326" s="110" t="str">
        <f>VLOOKUP($O326,Veritas_LUN!$D$3:$J$487,7,FALSE)</f>
        <v>vg_tscfs01</v>
      </c>
      <c r="AF326" s="110" t="str">
        <f>VLOOKUP($O326,Veritas_LUN!$D$3:$K$487,8,FALSE)</f>
        <v>00:2f</v>
      </c>
      <c r="AG326" s="194" t="s">
        <v>7670</v>
      </c>
      <c r="AH326" s="279" t="str">
        <f>VLOOKUP(AG326,'스토리지_LUN(AS-IS)'!$B$4:$G$541,4,FALSE)</f>
        <v>vg_tscfs01</v>
      </c>
      <c r="AI326" s="110">
        <f>VLOOKUP(AG326,'스토리지_LUN(AS-IS)'!$B$4:$G$541,6,FALSE)</f>
        <v>75</v>
      </c>
      <c r="AJ326" s="110" t="str">
        <f>VLOOKUP($AG326,'스토리지_LUN(TO-BE)'!$B$2:$G$347,4,FALSE)</f>
        <v>00:2f</v>
      </c>
      <c r="AK326" s="103"/>
      <c r="AL326" s="103"/>
      <c r="AM326" s="1" t="str">
        <f t="shared" ref="AM326:AM389" si="10">VLOOKUP(F326,$F$580:$AM$608,34,FALSE)</f>
        <v>NB-DR-RDMP-0FA8-PKQTSAPR</v>
      </c>
      <c r="AN326" s="475" t="e">
        <f>VLOOKUP(SUBSTITUTE(Q326,":",""),'naa정보-입력'!B324:C669,2,FALSE)</f>
        <v>#N/A</v>
      </c>
      <c r="AO326" s="1" t="e">
        <f t="shared" si="9"/>
        <v>#N/A</v>
      </c>
      <c r="AP326" s="1" t="s">
        <v>10585</v>
      </c>
    </row>
    <row r="327" spans="1:42" s="1" customFormat="1">
      <c r="A327" s="128" t="s">
        <v>1205</v>
      </c>
      <c r="B327" s="128" t="s">
        <v>2016</v>
      </c>
      <c r="C327" s="128" t="s">
        <v>438</v>
      </c>
      <c r="D327" s="128" t="s">
        <v>2021</v>
      </c>
      <c r="E327" s="128" t="s">
        <v>1697</v>
      </c>
      <c r="F327" s="128" t="s">
        <v>1284</v>
      </c>
      <c r="G327" s="128" t="s">
        <v>1285</v>
      </c>
      <c r="H327" s="128" t="s">
        <v>3571</v>
      </c>
      <c r="I327" s="128" t="s">
        <v>2032</v>
      </c>
      <c r="J327" s="128" t="s">
        <v>4978</v>
      </c>
      <c r="K327" s="128" t="s">
        <v>7177</v>
      </c>
      <c r="L327" s="128" t="s">
        <v>4601</v>
      </c>
      <c r="M327" s="128" t="s">
        <v>6856</v>
      </c>
      <c r="N327" s="129" t="s">
        <v>7984</v>
      </c>
      <c r="O327" s="471" t="s">
        <v>8400</v>
      </c>
      <c r="P327" s="443">
        <v>110.000610351563</v>
      </c>
      <c r="Q327" s="470" t="str">
        <f>VLOOKUP($O327,'스토리지_LUN(TO-BE)'!$B$2:$G$347,4,FALSE)</f>
        <v>00:30</v>
      </c>
      <c r="R327" s="103"/>
      <c r="S327" s="110"/>
      <c r="T327" s="103"/>
      <c r="U327" s="103"/>
      <c r="V327" s="110" t="str">
        <f>VLOOKUP($N327,OS_Disk!$A$2:$F$573,2,FALSE)</f>
        <v>pkqtsapr1</v>
      </c>
      <c r="W327" s="110" t="str">
        <f>VLOOKUP($N327,OS_Disk!$A$2:$F$573,3,FALSE)</f>
        <v>hitachi_vsp0_0030</v>
      </c>
      <c r="X327" s="133"/>
      <c r="Y327" s="110" t="str">
        <f>VLOOKUP($N327,OS_Disk!$A$2:$F$573,4,FALSE)</f>
        <v>sdi</v>
      </c>
      <c r="Z327" s="196">
        <f>VLOOKUP($N327,OS_Disk!$A$2:$F$573,6,FALSE)</f>
        <v>105</v>
      </c>
      <c r="AA327" s="110" t="str">
        <f>VLOOKUP($O327,Veritas_LUN!$D$3:$J$487,2,FALSE)</f>
        <v>pkqtsapr1/pkqtsapr2/pkqtsapr3</v>
      </c>
      <c r="AB327" s="110" t="str">
        <f>VLOOKUP($O327,Veritas_LUN!$D$3:$J$487,3,FALSE)</f>
        <v>vg_tscfs02</v>
      </c>
      <c r="AC327" s="110">
        <f>VLOOKUP($O327,Veritas_LUN!$D$3:$J$487,4,FALSE)</f>
        <v>1</v>
      </c>
      <c r="AD327" s="110">
        <f>VLOOKUP($O327,Veritas_LUN!$D$3:$J$487,5,FALSE)</f>
        <v>105</v>
      </c>
      <c r="AE327" s="110" t="str">
        <f>VLOOKUP($O327,Veritas_LUN!$D$3:$J$487,7,FALSE)</f>
        <v>vg_tscfs02</v>
      </c>
      <c r="AF327" s="110" t="str">
        <f>VLOOKUP($O327,Veritas_LUN!$D$3:$K$487,8,FALSE)</f>
        <v>00:30</v>
      </c>
      <c r="AG327" s="194" t="s">
        <v>7671</v>
      </c>
      <c r="AH327" s="279" t="str">
        <f>VLOOKUP(AG327,'스토리지_LUN(AS-IS)'!$B$4:$G$541,4,FALSE)</f>
        <v>vg_tscfs02</v>
      </c>
      <c r="AI327" s="110">
        <f>VLOOKUP(AG327,'스토리지_LUN(AS-IS)'!$B$4:$G$541,6,FALSE)</f>
        <v>105</v>
      </c>
      <c r="AJ327" s="110" t="str">
        <f>VLOOKUP($AG327,'스토리지_LUN(TO-BE)'!$B$2:$G$347,4,FALSE)</f>
        <v>00:30</v>
      </c>
      <c r="AK327" s="103"/>
      <c r="AL327" s="103"/>
      <c r="AM327" s="1" t="str">
        <f t="shared" si="10"/>
        <v>NB-DR-RDMP-0FA8-PKQTSAPR</v>
      </c>
      <c r="AN327" s="475" t="e">
        <f>VLOOKUP(SUBSTITUTE(Q327,":",""),'naa정보-입력'!B325:C670,2,FALSE)</f>
        <v>#N/A</v>
      </c>
      <c r="AO327" s="1" t="e">
        <f t="shared" ref="AO327:AO390" si="11">_xlfn.CONCAT($AN$3,AN327," ","/vmfs/volumes/",AM327,"/",H327)</f>
        <v>#N/A</v>
      </c>
      <c r="AP327" s="1" t="s">
        <v>10586</v>
      </c>
    </row>
    <row r="328" spans="1:42" s="1" customFormat="1">
      <c r="A328" s="128" t="s">
        <v>1205</v>
      </c>
      <c r="B328" s="128" t="s">
        <v>2016</v>
      </c>
      <c r="C328" s="128" t="s">
        <v>438</v>
      </c>
      <c r="D328" s="128" t="s">
        <v>2021</v>
      </c>
      <c r="E328" s="128" t="s">
        <v>1699</v>
      </c>
      <c r="F328" s="128" t="s">
        <v>1284</v>
      </c>
      <c r="G328" s="128" t="s">
        <v>1285</v>
      </c>
      <c r="H328" s="128" t="s">
        <v>3572</v>
      </c>
      <c r="I328" s="128" t="s">
        <v>2033</v>
      </c>
      <c r="J328" s="128" t="s">
        <v>4975</v>
      </c>
      <c r="K328" s="128" t="s">
        <v>7178</v>
      </c>
      <c r="L328" s="128" t="s">
        <v>4637</v>
      </c>
      <c r="M328" s="128" t="s">
        <v>6856</v>
      </c>
      <c r="N328" s="129" t="s">
        <v>7985</v>
      </c>
      <c r="O328" s="471" t="s">
        <v>8401</v>
      </c>
      <c r="P328" s="443">
        <v>4.500732421875</v>
      </c>
      <c r="Q328" s="470" t="str">
        <f>VLOOKUP($O328,'스토리지_LUN(TO-BE)'!$B$2:$G$347,4,FALSE)</f>
        <v>00:31</v>
      </c>
      <c r="R328" s="103"/>
      <c r="S328" s="110"/>
      <c r="T328" s="103"/>
      <c r="U328" s="103"/>
      <c r="V328" s="110" t="str">
        <f>VLOOKUP($N328,OS_Disk!$A$2:$F$573,2,FALSE)</f>
        <v>pkqtsapr1</v>
      </c>
      <c r="W328" s="110" t="str">
        <f>VLOOKUP($N328,OS_Disk!$A$2:$F$573,3,FALSE)</f>
        <v>hitachi_vsp0_0031</v>
      </c>
      <c r="X328" s="133"/>
      <c r="Y328" s="110" t="str">
        <f>VLOOKUP($N328,OS_Disk!$A$2:$F$573,4,FALSE)</f>
        <v>sdj</v>
      </c>
      <c r="Z328" s="196">
        <f>VLOOKUP($N328,OS_Disk!$A$2:$F$573,6,FALSE)</f>
        <v>110.0006103515625</v>
      </c>
      <c r="AA328" s="110" t="str">
        <f>VLOOKUP($O328,Veritas_LUN!$D$3:$J$487,2,FALSE)</f>
        <v>pkqtsapr1/pkqtsapr2/pkqtsapr3</v>
      </c>
      <c r="AB328" s="110" t="str">
        <f>VLOOKUP($O328,Veritas_LUN!$D$3:$J$487,3,FALSE)</f>
        <v>vg_tscfs03</v>
      </c>
      <c r="AC328" s="110">
        <f>VLOOKUP($O328,Veritas_LUN!$D$3:$J$487,4,FALSE)</f>
        <v>1</v>
      </c>
      <c r="AD328" s="110">
        <f>VLOOKUP($O328,Veritas_LUN!$D$3:$J$487,5,FALSE)</f>
        <v>110</v>
      </c>
      <c r="AE328" s="110" t="str">
        <f>VLOOKUP($O328,Veritas_LUN!$D$3:$J$487,7,FALSE)</f>
        <v>vg_tscfs03</v>
      </c>
      <c r="AF328" s="110" t="str">
        <f>VLOOKUP($O328,Veritas_LUN!$D$3:$K$487,8,FALSE)</f>
        <v>00:31</v>
      </c>
      <c r="AG328" s="194" t="s">
        <v>7672</v>
      </c>
      <c r="AH328" s="279" t="str">
        <f>VLOOKUP(AG328,'스토리지_LUN(AS-IS)'!$B$4:$G$541,4,FALSE)</f>
        <v>vg_tscfs03</v>
      </c>
      <c r="AI328" s="110">
        <f>VLOOKUP(AG328,'스토리지_LUN(AS-IS)'!$B$4:$G$541,6,FALSE)</f>
        <v>110</v>
      </c>
      <c r="AJ328" s="110" t="str">
        <f>VLOOKUP($AG328,'스토리지_LUN(TO-BE)'!$B$2:$G$347,4,FALSE)</f>
        <v>00:31</v>
      </c>
      <c r="AK328" s="103"/>
      <c r="AL328" s="103"/>
      <c r="AM328" s="1" t="str">
        <f t="shared" si="10"/>
        <v>NB-DR-RDMP-0FA8-PKQTSAPR</v>
      </c>
      <c r="AN328" s="475" t="e">
        <f>VLOOKUP(SUBSTITUTE(Q328,":",""),'naa정보-입력'!B326:C671,2,FALSE)</f>
        <v>#N/A</v>
      </c>
      <c r="AO328" s="1" t="e">
        <f t="shared" si="11"/>
        <v>#N/A</v>
      </c>
      <c r="AP328" s="1" t="s">
        <v>10587</v>
      </c>
    </row>
    <row r="329" spans="1:42" s="1" customFormat="1">
      <c r="A329" s="128" t="s">
        <v>1205</v>
      </c>
      <c r="B329" s="128" t="s">
        <v>2016</v>
      </c>
      <c r="C329" s="128" t="s">
        <v>438</v>
      </c>
      <c r="D329" s="128" t="s">
        <v>2021</v>
      </c>
      <c r="E329" s="128" t="s">
        <v>1737</v>
      </c>
      <c r="F329" s="128" t="s">
        <v>1284</v>
      </c>
      <c r="G329" s="128" t="s">
        <v>1285</v>
      </c>
      <c r="H329" s="128" t="s">
        <v>3573</v>
      </c>
      <c r="I329" s="128" t="s">
        <v>2034</v>
      </c>
      <c r="J329" s="128" t="s">
        <v>4903</v>
      </c>
      <c r="K329" s="128" t="s">
        <v>7179</v>
      </c>
      <c r="L329" s="128" t="s">
        <v>4639</v>
      </c>
      <c r="M329" s="128" t="s">
        <v>6856</v>
      </c>
      <c r="N329" s="129" t="s">
        <v>7986</v>
      </c>
      <c r="O329" s="471" t="s">
        <v>8402</v>
      </c>
      <c r="P329" s="443">
        <v>7.0001220703125</v>
      </c>
      <c r="Q329" s="470" t="str">
        <f>VLOOKUP($O329,'스토리지_LUN(TO-BE)'!$B$2:$G$347,4,FALSE)</f>
        <v>05:2f</v>
      </c>
      <c r="R329" s="103"/>
      <c r="S329" s="110"/>
      <c r="T329" s="103"/>
      <c r="U329" s="103"/>
      <c r="V329" s="110" t="str">
        <f>VLOOKUP($N329,OS_Disk!$A$2:$F$573,2,FALSE)</f>
        <v>pkqtsapr1</v>
      </c>
      <c r="W329" s="110" t="str">
        <f>VLOOKUP($N329,OS_Disk!$A$2:$F$573,3,FALSE)</f>
        <v>hitachi_vsp0_102f</v>
      </c>
      <c r="X329" s="133"/>
      <c r="Y329" s="110" t="str">
        <f>VLOOKUP($N329,OS_Disk!$A$2:$F$573,4,FALSE)</f>
        <v>sdk</v>
      </c>
      <c r="Z329" s="196">
        <f>VLOOKUP($N329,OS_Disk!$A$2:$F$573,6,FALSE)</f>
        <v>7.5</v>
      </c>
      <c r="AA329" s="110" t="str">
        <f>VLOOKUP($O329,Veritas_LUN!$D$3:$J$487,2,FALSE)</f>
        <v>pkqtsapr1/pkqtsapr2/pkqtsapr3</v>
      </c>
      <c r="AB329" s="110" t="str">
        <f>VLOOKUP($O329,Veritas_LUN!$D$3:$J$487,3,FALSE)</f>
        <v>vvr_vg_tscfs01</v>
      </c>
      <c r="AC329" s="110">
        <f>VLOOKUP($O329,Veritas_LUN!$D$3:$J$487,4,FALSE)</f>
        <v>1</v>
      </c>
      <c r="AD329" s="110">
        <f>VLOOKUP($O329,Veritas_LUN!$D$3:$J$487,5,FALSE)</f>
        <v>7.5</v>
      </c>
      <c r="AE329" s="110" t="str">
        <f>VLOOKUP($O329,Veritas_LUN!$D$3:$J$487,7,FALSE)</f>
        <v>VVR-vg_tscfs01</v>
      </c>
      <c r="AF329" s="110" t="str">
        <f>VLOOKUP($O329,Veritas_LUN!$D$3:$K$487,8,FALSE)</f>
        <v>10:2f</v>
      </c>
      <c r="AG329" s="194" t="s">
        <v>7673</v>
      </c>
      <c r="AH329" s="279" t="str">
        <f>VLOOKUP(AG329,'스토리지_LUN(AS-IS)'!$B$4:$G$541,4,FALSE)</f>
        <v>VVR-vg_tscfs01</v>
      </c>
      <c r="AI329" s="110">
        <f>VLOOKUP(AG329,'스토리지_LUN(AS-IS)'!$B$4:$G$541,6,FALSE)</f>
        <v>7.5</v>
      </c>
      <c r="AJ329" s="110" t="str">
        <f>VLOOKUP($AG329,'스토리지_LUN(TO-BE)'!$B$2:$G$347,4,FALSE)</f>
        <v>05:2f</v>
      </c>
      <c r="AK329" s="103"/>
      <c r="AL329" s="103"/>
      <c r="AM329" s="1" t="str">
        <f t="shared" si="10"/>
        <v>NB-DR-RDMP-0FA8-PKQTSAPR</v>
      </c>
      <c r="AN329" s="475" t="e">
        <f>VLOOKUP(SUBSTITUTE(Q329,":",""),'naa정보-입력'!B327:C672,2,FALSE)</f>
        <v>#N/A</v>
      </c>
      <c r="AO329" s="1" t="e">
        <f t="shared" si="11"/>
        <v>#N/A</v>
      </c>
      <c r="AP329" s="1" t="s">
        <v>10588</v>
      </c>
    </row>
    <row r="330" spans="1:42" s="1" customFormat="1">
      <c r="A330" s="128" t="s">
        <v>1205</v>
      </c>
      <c r="B330" s="128" t="s">
        <v>2016</v>
      </c>
      <c r="C330" s="128" t="s">
        <v>438</v>
      </c>
      <c r="D330" s="128" t="s">
        <v>2021</v>
      </c>
      <c r="E330" s="128" t="s">
        <v>1740</v>
      </c>
      <c r="F330" s="128" t="s">
        <v>1284</v>
      </c>
      <c r="G330" s="128" t="s">
        <v>1285</v>
      </c>
      <c r="H330" s="128" t="s">
        <v>3574</v>
      </c>
      <c r="I330" s="128" t="s">
        <v>2035</v>
      </c>
      <c r="J330" s="128" t="s">
        <v>4899</v>
      </c>
      <c r="K330" s="128" t="s">
        <v>7180</v>
      </c>
      <c r="L330" s="128" t="s">
        <v>4640</v>
      </c>
      <c r="M330" s="128" t="s">
        <v>6856</v>
      </c>
      <c r="N330" s="129" t="s">
        <v>7987</v>
      </c>
      <c r="O330" s="471" t="s">
        <v>8403</v>
      </c>
      <c r="P330" s="443">
        <v>11.0000610351563</v>
      </c>
      <c r="Q330" s="470" t="str">
        <f>VLOOKUP($O330,'스토리지_LUN(TO-BE)'!$B$2:$G$347,4,FALSE)</f>
        <v>05:30</v>
      </c>
      <c r="R330" s="103"/>
      <c r="S330" s="110"/>
      <c r="T330" s="103"/>
      <c r="U330" s="103"/>
      <c r="V330" s="110" t="str">
        <f>VLOOKUP($N330,OS_Disk!$A$2:$F$573,2,FALSE)</f>
        <v>pkqtsapr1</v>
      </c>
      <c r="W330" s="110" t="str">
        <f>VLOOKUP($N330,OS_Disk!$A$2:$F$573,3,FALSE)</f>
        <v>hitachi_vsp0_1030</v>
      </c>
      <c r="X330" s="133"/>
      <c r="Y330" s="110" t="str">
        <f>VLOOKUP($N330,OS_Disk!$A$2:$F$573,4,FALSE)</f>
        <v>sdl</v>
      </c>
      <c r="Z330" s="196">
        <f>VLOOKUP($N330,OS_Disk!$A$2:$F$573,6,FALSE)</f>
        <v>11.00006103515625</v>
      </c>
      <c r="AA330" s="110" t="str">
        <f>VLOOKUP($O330,Veritas_LUN!$D$3:$J$487,2,FALSE)</f>
        <v>pkqtsapr1/pkqtsapr2/pkqtsapr3</v>
      </c>
      <c r="AB330" s="110" t="str">
        <f>VLOOKUP($O330,Veritas_LUN!$D$3:$J$487,3,FALSE)</f>
        <v>vvr_vg_tscfs02</v>
      </c>
      <c r="AC330" s="110">
        <f>VLOOKUP($O330,Veritas_LUN!$D$3:$J$487,4,FALSE)</f>
        <v>1</v>
      </c>
      <c r="AD330" s="110">
        <f>VLOOKUP($O330,Veritas_LUN!$D$3:$J$487,5,FALSE)</f>
        <v>11</v>
      </c>
      <c r="AE330" s="110" t="str">
        <f>VLOOKUP($O330,Veritas_LUN!$D$3:$J$487,7,FALSE)</f>
        <v>VVR-vg_tscfs02</v>
      </c>
      <c r="AF330" s="110" t="str">
        <f>VLOOKUP($O330,Veritas_LUN!$D$3:$K$487,8,FALSE)</f>
        <v>10:30</v>
      </c>
      <c r="AG330" s="194" t="s">
        <v>7674</v>
      </c>
      <c r="AH330" s="279" t="str">
        <f>VLOOKUP(AG330,'스토리지_LUN(AS-IS)'!$B$4:$G$541,4,FALSE)</f>
        <v>VVR-vg_tscfs02</v>
      </c>
      <c r="AI330" s="110">
        <f>VLOOKUP(AG330,'스토리지_LUN(AS-IS)'!$B$4:$G$541,6,FALSE)</f>
        <v>11</v>
      </c>
      <c r="AJ330" s="110" t="str">
        <f>VLOOKUP($AG330,'스토리지_LUN(TO-BE)'!$B$2:$G$347,4,FALSE)</f>
        <v>05:30</v>
      </c>
      <c r="AK330" s="103"/>
      <c r="AL330" s="103"/>
      <c r="AM330" s="1" t="str">
        <f t="shared" si="10"/>
        <v>NB-DR-RDMP-0FA8-PKQTSAPR</v>
      </c>
      <c r="AN330" s="475" t="e">
        <f>VLOOKUP(SUBSTITUTE(Q330,":",""),'naa정보-입력'!B328:C673,2,FALSE)</f>
        <v>#N/A</v>
      </c>
      <c r="AO330" s="1" t="e">
        <f t="shared" si="11"/>
        <v>#N/A</v>
      </c>
      <c r="AP330" s="1" t="s">
        <v>10589</v>
      </c>
    </row>
    <row r="331" spans="1:42" s="1" customFormat="1">
      <c r="A331" s="128" t="s">
        <v>1205</v>
      </c>
      <c r="B331" s="128" t="s">
        <v>2016</v>
      </c>
      <c r="C331" s="128" t="s">
        <v>438</v>
      </c>
      <c r="D331" s="128" t="s">
        <v>2021</v>
      </c>
      <c r="E331" s="128" t="s">
        <v>1743</v>
      </c>
      <c r="F331" s="128" t="s">
        <v>1284</v>
      </c>
      <c r="G331" s="128" t="s">
        <v>1285</v>
      </c>
      <c r="H331" s="128" t="s">
        <v>3575</v>
      </c>
      <c r="I331" s="128" t="s">
        <v>2036</v>
      </c>
      <c r="J331" s="128" t="s">
        <v>4910</v>
      </c>
      <c r="K331" s="128" t="s">
        <v>7181</v>
      </c>
      <c r="L331" s="128" t="s">
        <v>4636</v>
      </c>
      <c r="M331" s="128" t="s">
        <v>6856</v>
      </c>
      <c r="N331" s="129" t="s">
        <v>7988</v>
      </c>
      <c r="O331" s="471" t="s">
        <v>8209</v>
      </c>
      <c r="P331" s="443">
        <v>0.20050048828125</v>
      </c>
      <c r="Q331" s="470" t="str">
        <f>VLOOKUP($O331,'스토리지_LUN(TO-BE)'!$B$2:$G$347,4,FALSE)</f>
        <v>05:31</v>
      </c>
      <c r="R331" s="103"/>
      <c r="S331" s="110"/>
      <c r="T331" s="103"/>
      <c r="U331" s="103"/>
      <c r="V331" s="110" t="str">
        <f>VLOOKUP($N331,OS_Disk!$A$2:$F$573,2,FALSE)</f>
        <v>pkqtsapr1</v>
      </c>
      <c r="W331" s="110" t="str">
        <f>VLOOKUP($N331,OS_Disk!$A$2:$F$573,3,FALSE)</f>
        <v>hitachi_vsp0_1031</v>
      </c>
      <c r="X331" s="133"/>
      <c r="Y331" s="110" t="str">
        <f>VLOOKUP($N331,OS_Disk!$A$2:$F$573,4,FALSE)</f>
        <v>sdm</v>
      </c>
      <c r="Z331" s="196">
        <f>VLOOKUP($N331,OS_Disk!$A$2:$F$573,6,FALSE)</f>
        <v>11.00006103515625</v>
      </c>
      <c r="AA331" s="110" t="str">
        <f>VLOOKUP($O331,Veritas_LUN!$D$3:$J$487,2,FALSE)</f>
        <v>pkqtsapr1/pkqtsapr2/pkqtsapr3</v>
      </c>
      <c r="AB331" s="110" t="str">
        <f>VLOOKUP($O331,Veritas_LUN!$D$3:$J$487,3,FALSE)</f>
        <v>vvr_vg_tscfs03</v>
      </c>
      <c r="AC331" s="110">
        <f>VLOOKUP($O331,Veritas_LUN!$D$3:$J$487,4,FALSE)</f>
        <v>1</v>
      </c>
      <c r="AD331" s="110">
        <f>VLOOKUP($O331,Veritas_LUN!$D$3:$J$487,5,FALSE)</f>
        <v>11</v>
      </c>
      <c r="AE331" s="110" t="str">
        <f>VLOOKUP($O331,Veritas_LUN!$D$3:$J$487,7,FALSE)</f>
        <v>VVR-vg_tscfs03</v>
      </c>
      <c r="AF331" s="110" t="str">
        <f>VLOOKUP($O331,Veritas_LUN!$D$3:$K$487,8,FALSE)</f>
        <v>10:31</v>
      </c>
      <c r="AG331" s="194" t="s">
        <v>7675</v>
      </c>
      <c r="AH331" s="279" t="str">
        <f>VLOOKUP(AG331,'스토리지_LUN(AS-IS)'!$B$4:$G$541,4,FALSE)</f>
        <v>VVR-vg_tscfs03</v>
      </c>
      <c r="AI331" s="110">
        <f>VLOOKUP(AG331,'스토리지_LUN(AS-IS)'!$B$4:$G$541,6,FALSE)</f>
        <v>11</v>
      </c>
      <c r="AJ331" s="110" t="str">
        <f>VLOOKUP($AG331,'스토리지_LUN(TO-BE)'!$B$2:$G$347,4,FALSE)</f>
        <v>05:31</v>
      </c>
      <c r="AK331" s="103"/>
      <c r="AL331" s="103"/>
      <c r="AM331" s="1" t="str">
        <f t="shared" si="10"/>
        <v>NB-DR-RDMP-0FA8-PKQTSAPR</v>
      </c>
      <c r="AN331" s="475" t="e">
        <f>VLOOKUP(SUBSTITUTE(Q331,":",""),'naa정보-입력'!B329:C674,2,FALSE)</f>
        <v>#N/A</v>
      </c>
      <c r="AO331" s="1" t="e">
        <f t="shared" si="11"/>
        <v>#N/A</v>
      </c>
      <c r="AP331" s="1" t="s">
        <v>10590</v>
      </c>
    </row>
    <row r="332" spans="1:42" s="1" customFormat="1">
      <c r="A332" s="128" t="s">
        <v>1205</v>
      </c>
      <c r="B332" s="128" t="s">
        <v>2016</v>
      </c>
      <c r="C332" s="128" t="s">
        <v>438</v>
      </c>
      <c r="D332" s="128" t="s">
        <v>2021</v>
      </c>
      <c r="E332" s="128" t="s">
        <v>1752</v>
      </c>
      <c r="F332" s="128" t="s">
        <v>1284</v>
      </c>
      <c r="G332" s="128" t="s">
        <v>1285</v>
      </c>
      <c r="H332" s="128" t="s">
        <v>3576</v>
      </c>
      <c r="I332" s="128" t="s">
        <v>2037</v>
      </c>
      <c r="J332" s="128" t="s">
        <v>4925</v>
      </c>
      <c r="K332" s="128" t="s">
        <v>7182</v>
      </c>
      <c r="L332" s="128" t="s">
        <v>2515</v>
      </c>
      <c r="M332" s="128" t="s">
        <v>6856</v>
      </c>
      <c r="N332" s="129" t="s">
        <v>7989</v>
      </c>
      <c r="O332" s="471" t="s">
        <v>8404</v>
      </c>
      <c r="P332" s="443">
        <v>0.20050048828125</v>
      </c>
      <c r="Q332" s="470" t="str">
        <f>VLOOKUP($O332,'스토리지_LUN(TO-BE)'!$B$2:$G$347,4,FALSE)</f>
        <v>0f:18</v>
      </c>
      <c r="R332" s="103"/>
      <c r="S332" s="110"/>
      <c r="T332" s="103"/>
      <c r="U332" s="103"/>
      <c r="V332" s="110" t="str">
        <f>VLOOKUP($N332,OS_Disk!$A$2:$F$573,2,FALSE)</f>
        <v>pkqtsapr1</v>
      </c>
      <c r="W332" s="110" t="str">
        <f>VLOOKUP($N332,OS_Disk!$A$2:$F$573,3,FALSE)</f>
        <v>hitachi_vsp0_0f18</v>
      </c>
      <c r="X332" s="133"/>
      <c r="Y332" s="110" t="str">
        <f>VLOOKUP($N332,OS_Disk!$A$2:$F$573,4,FALSE)</f>
        <v>sde</v>
      </c>
      <c r="Z332" s="196">
        <f>VLOOKUP($N332,OS_Disk!$A$2:$F$573,6,FALSE)</f>
        <v>0.20050048828125</v>
      </c>
      <c r="AA332" s="110" t="str">
        <f>VLOOKUP($O332,Veritas_LUN!$D$3:$J$487,2,FALSE)</f>
        <v>pkqtsapr1/pkqtsapr2/pkqtsapr3</v>
      </c>
      <c r="AB332" s="110" t="str">
        <f>VLOOKUP($O332,Veritas_LUN!$D$3:$J$487,3,FALSE)</f>
        <v>Lock Device</v>
      </c>
      <c r="AC332" s="110">
        <f>VLOOKUP($O332,Veritas_LUN!$D$3:$J$487,4,FALSE)</f>
        <v>1</v>
      </c>
      <c r="AD332" s="110">
        <f>VLOOKUP($O332,Veritas_LUN!$D$3:$J$487,5,FALSE)</f>
        <v>0.2</v>
      </c>
      <c r="AE332" s="110" t="str">
        <f>VLOOKUP($O332,Veritas_LUN!$D$3:$J$487,7,FALSE)</f>
        <v>Lock Device</v>
      </c>
      <c r="AF332" s="110" t="str">
        <f>VLOOKUP($O332,Veritas_LUN!$D$3:$K$487,8,FALSE)</f>
        <v>0f:18</v>
      </c>
      <c r="AG332" s="194" t="s">
        <v>7676</v>
      </c>
      <c r="AH332" s="279" t="str">
        <f>VLOOKUP(AG332,'스토리지_LUN(AS-IS)'!$B$4:$G$541,4,FALSE)</f>
        <v>Lock Device</v>
      </c>
      <c r="AI332" s="110">
        <f>VLOOKUP(AG332,'스토리지_LUN(AS-IS)'!$B$4:$G$541,6,FALSE)</f>
        <v>0.2</v>
      </c>
      <c r="AJ332" s="110" t="str">
        <f>VLOOKUP($AG332,'스토리지_LUN(TO-BE)'!$B$2:$G$347,4,FALSE)</f>
        <v>0f:18</v>
      </c>
      <c r="AK332" s="103"/>
      <c r="AL332" s="103"/>
      <c r="AM332" s="1" t="str">
        <f t="shared" si="10"/>
        <v>NB-DR-RDMP-0FA8-PKQTSAPR</v>
      </c>
      <c r="AN332" s="475" t="e">
        <f>VLOOKUP(SUBSTITUTE(Q332,":",""),'naa정보-입력'!B330:C675,2,FALSE)</f>
        <v>#N/A</v>
      </c>
      <c r="AO332" s="1" t="e">
        <f t="shared" si="11"/>
        <v>#N/A</v>
      </c>
      <c r="AP332" s="1" t="s">
        <v>10591</v>
      </c>
    </row>
    <row r="333" spans="1:42" s="1" customFormat="1">
      <c r="A333" s="128" t="s">
        <v>1205</v>
      </c>
      <c r="B333" s="128" t="s">
        <v>2016</v>
      </c>
      <c r="C333" s="128" t="s">
        <v>438</v>
      </c>
      <c r="D333" s="128" t="s">
        <v>2021</v>
      </c>
      <c r="E333" s="128" t="s">
        <v>1755</v>
      </c>
      <c r="F333" s="128" t="s">
        <v>1284</v>
      </c>
      <c r="G333" s="128" t="s">
        <v>1285</v>
      </c>
      <c r="H333" s="128" t="s">
        <v>3577</v>
      </c>
      <c r="I333" s="128" t="s">
        <v>2038</v>
      </c>
      <c r="J333" s="128" t="s">
        <v>4905</v>
      </c>
      <c r="K333" s="128" t="s">
        <v>7183</v>
      </c>
      <c r="L333" s="128" t="s">
        <v>4610</v>
      </c>
      <c r="M333" s="128" t="s">
        <v>6856</v>
      </c>
      <c r="N333" s="129" t="s">
        <v>7990</v>
      </c>
      <c r="O333" s="471" t="s">
        <v>8405</v>
      </c>
      <c r="P333" s="443">
        <v>0.20050048828125</v>
      </c>
      <c r="Q333" s="470" t="str">
        <f>VLOOKUP($O333,'스토리지_LUN(TO-BE)'!$B$2:$G$347,4,FALSE)</f>
        <v>0f:19</v>
      </c>
      <c r="R333" s="103"/>
      <c r="S333" s="110"/>
      <c r="T333" s="103"/>
      <c r="U333" s="103"/>
      <c r="V333" s="110" t="str">
        <f>VLOOKUP($N333,OS_Disk!$A$2:$F$573,2,FALSE)</f>
        <v>pkqtsapr1</v>
      </c>
      <c r="W333" s="110" t="str">
        <f>VLOOKUP($N333,OS_Disk!$A$2:$F$573,3,FALSE)</f>
        <v>hitachi_vsp0_0f19</v>
      </c>
      <c r="X333" s="133"/>
      <c r="Y333" s="110" t="str">
        <f>VLOOKUP($N333,OS_Disk!$A$2:$F$573,4,FALSE)</f>
        <v>sdf</v>
      </c>
      <c r="Z333" s="196">
        <f>VLOOKUP($N333,OS_Disk!$A$2:$F$573,6,FALSE)</f>
        <v>0.20050048828125</v>
      </c>
      <c r="AA333" s="110" t="str">
        <f>VLOOKUP($O333,Veritas_LUN!$D$3:$J$487,2,FALSE)</f>
        <v>pkqtsapr1/pkqtsapr2/pkqtsapr3</v>
      </c>
      <c r="AB333" s="110" t="str">
        <f>VLOOKUP($O333,Veritas_LUN!$D$3:$J$487,3,FALSE)</f>
        <v>Lock Device</v>
      </c>
      <c r="AC333" s="110">
        <f>VLOOKUP($O333,Veritas_LUN!$D$3:$J$487,4,FALSE)</f>
        <v>1</v>
      </c>
      <c r="AD333" s="110">
        <f>VLOOKUP($O333,Veritas_LUN!$D$3:$J$487,5,FALSE)</f>
        <v>0.2</v>
      </c>
      <c r="AE333" s="110" t="str">
        <f>VLOOKUP($O333,Veritas_LUN!$D$3:$J$487,7,FALSE)</f>
        <v>Lock Device</v>
      </c>
      <c r="AF333" s="110" t="str">
        <f>VLOOKUP($O333,Veritas_LUN!$D$3:$K$487,8,FALSE)</f>
        <v>0f:19</v>
      </c>
      <c r="AG333" s="194" t="s">
        <v>7677</v>
      </c>
      <c r="AH333" s="279" t="str">
        <f>VLOOKUP(AG333,'스토리지_LUN(AS-IS)'!$B$4:$G$541,4,FALSE)</f>
        <v>Lock Device</v>
      </c>
      <c r="AI333" s="110">
        <f>VLOOKUP(AG333,'스토리지_LUN(AS-IS)'!$B$4:$G$541,6,FALSE)</f>
        <v>0.2</v>
      </c>
      <c r="AJ333" s="110" t="str">
        <f>VLOOKUP($AG333,'스토리지_LUN(TO-BE)'!$B$2:$G$347,4,FALSE)</f>
        <v>0f:19</v>
      </c>
      <c r="AK333" s="103"/>
      <c r="AL333" s="103"/>
      <c r="AM333" s="1" t="str">
        <f t="shared" si="10"/>
        <v>NB-DR-RDMP-0FA8-PKQTSAPR</v>
      </c>
      <c r="AN333" s="475" t="e">
        <f>VLOOKUP(SUBSTITUTE(Q333,":",""),'naa정보-입력'!B331:C676,2,FALSE)</f>
        <v>#N/A</v>
      </c>
      <c r="AO333" s="1" t="e">
        <f t="shared" si="11"/>
        <v>#N/A</v>
      </c>
      <c r="AP333" s="1" t="s">
        <v>10592</v>
      </c>
    </row>
    <row r="334" spans="1:42" s="1" customFormat="1">
      <c r="A334" s="128" t="s">
        <v>1205</v>
      </c>
      <c r="B334" s="128" t="s">
        <v>2016</v>
      </c>
      <c r="C334" s="128" t="s">
        <v>438</v>
      </c>
      <c r="D334" s="128" t="s">
        <v>2021</v>
      </c>
      <c r="E334" s="128" t="s">
        <v>1758</v>
      </c>
      <c r="F334" s="128" t="s">
        <v>1284</v>
      </c>
      <c r="G334" s="128" t="s">
        <v>1285</v>
      </c>
      <c r="H334" s="128" t="s">
        <v>3578</v>
      </c>
      <c r="I334" s="128" t="s">
        <v>2039</v>
      </c>
      <c r="J334" s="128" t="s">
        <v>4901</v>
      </c>
      <c r="K334" s="128" t="s">
        <v>7184</v>
      </c>
      <c r="L334" s="128" t="s">
        <v>4605</v>
      </c>
      <c r="M334" s="128" t="s">
        <v>6856</v>
      </c>
      <c r="N334" s="129" t="s">
        <v>7991</v>
      </c>
      <c r="O334" s="471" t="s">
        <v>8406</v>
      </c>
      <c r="P334" s="443">
        <v>40</v>
      </c>
      <c r="Q334" s="470" t="str">
        <f>VLOOKUP($O334,'스토리지_LUN(TO-BE)'!$B$2:$G$347,4,FALSE)</f>
        <v>0f:1a</v>
      </c>
      <c r="R334" s="103"/>
      <c r="S334" s="110"/>
      <c r="T334" s="103"/>
      <c r="U334" s="103"/>
      <c r="V334" s="110" t="str">
        <f>VLOOKUP($N334,OS_Disk!$A$2:$F$573,2,FALSE)</f>
        <v>pkqtsapr1</v>
      </c>
      <c r="W334" s="110" t="str">
        <f>VLOOKUP($N334,OS_Disk!$A$2:$F$573,3,FALSE)</f>
        <v>hitachi_vsp0_0f1a</v>
      </c>
      <c r="X334" s="133"/>
      <c r="Y334" s="110" t="str">
        <f>VLOOKUP($N334,OS_Disk!$A$2:$F$573,4,FALSE)</f>
        <v>sdg</v>
      </c>
      <c r="Z334" s="196">
        <f>VLOOKUP($N334,OS_Disk!$A$2:$F$573,6,FALSE)</f>
        <v>0.20050048828125</v>
      </c>
      <c r="AA334" s="110" t="str">
        <f>VLOOKUP($O334,Veritas_LUN!$D$3:$J$487,2,FALSE)</f>
        <v>pkqtsapr1/pkqtsapr2/pkqtsapr3</v>
      </c>
      <c r="AB334" s="110" t="str">
        <f>VLOOKUP($O334,Veritas_LUN!$D$3:$J$487,3,FALSE)</f>
        <v>Lock Device</v>
      </c>
      <c r="AC334" s="110">
        <f>VLOOKUP($O334,Veritas_LUN!$D$3:$J$487,4,FALSE)</f>
        <v>1</v>
      </c>
      <c r="AD334" s="110">
        <f>VLOOKUP($O334,Veritas_LUN!$D$3:$J$487,5,FALSE)</f>
        <v>0.2</v>
      </c>
      <c r="AE334" s="110" t="str">
        <f>VLOOKUP($O334,Veritas_LUN!$D$3:$J$487,7,FALSE)</f>
        <v>Lock Device</v>
      </c>
      <c r="AF334" s="110" t="str">
        <f>VLOOKUP($O334,Veritas_LUN!$D$3:$K$487,8,FALSE)</f>
        <v>0f:1a</v>
      </c>
      <c r="AG334" s="194" t="s">
        <v>7678</v>
      </c>
      <c r="AH334" s="279" t="str">
        <f>VLOOKUP(AG334,'스토리지_LUN(AS-IS)'!$B$4:$G$541,4,FALSE)</f>
        <v>Lock Device</v>
      </c>
      <c r="AI334" s="110">
        <f>VLOOKUP(AG334,'스토리지_LUN(AS-IS)'!$B$4:$G$541,6,FALSE)</f>
        <v>0.2</v>
      </c>
      <c r="AJ334" s="110" t="str">
        <f>VLOOKUP($AG334,'스토리지_LUN(TO-BE)'!$B$2:$G$347,4,FALSE)</f>
        <v>0f:1a</v>
      </c>
      <c r="AK334" s="103"/>
      <c r="AL334" s="103"/>
      <c r="AM334" s="1" t="str">
        <f t="shared" si="10"/>
        <v>NB-DR-RDMP-0FA8-PKQTSAPR</v>
      </c>
      <c r="AN334" s="475" t="e">
        <f>VLOOKUP(SUBSTITUTE(Q334,":",""),'naa정보-입력'!B332:C677,2,FALSE)</f>
        <v>#N/A</v>
      </c>
      <c r="AO334" s="1" t="e">
        <f t="shared" si="11"/>
        <v>#N/A</v>
      </c>
      <c r="AP334" s="1" t="s">
        <v>10593</v>
      </c>
    </row>
    <row r="335" spans="1:42" s="1" customFormat="1">
      <c r="A335" s="128" t="s">
        <v>1205</v>
      </c>
      <c r="B335" s="128" t="s">
        <v>2016</v>
      </c>
      <c r="C335" s="128" t="s">
        <v>437</v>
      </c>
      <c r="D335" s="128" t="s">
        <v>2021</v>
      </c>
      <c r="E335" s="128" t="s">
        <v>1688</v>
      </c>
      <c r="F335" s="128" t="s">
        <v>1266</v>
      </c>
      <c r="G335" s="128" t="s">
        <v>1267</v>
      </c>
      <c r="H335" s="128" t="s">
        <v>3579</v>
      </c>
      <c r="I335" s="128" t="s">
        <v>2040</v>
      </c>
      <c r="J335" s="128" t="s">
        <v>4944</v>
      </c>
      <c r="K335" s="128" t="s">
        <v>7185</v>
      </c>
      <c r="L335" s="128" t="s">
        <v>2474</v>
      </c>
      <c r="M335" s="128" t="s">
        <v>6856</v>
      </c>
      <c r="N335" s="129" t="s">
        <v>7992</v>
      </c>
      <c r="O335" s="471" t="s">
        <v>8407</v>
      </c>
      <c r="P335" s="443">
        <v>5.0006103515625</v>
      </c>
      <c r="Q335" s="470" t="str">
        <f>VLOOKUP($O335,'스토리지_LUN(TO-BE)'!$B$2:$G$347,4,FALSE)</f>
        <v>00:23</v>
      </c>
      <c r="R335" s="103"/>
      <c r="S335" s="110"/>
      <c r="T335" s="103"/>
      <c r="U335" s="103"/>
      <c r="V335" s="110" t="str">
        <f>VLOOKUP($N335,OS_Disk!$A$2:$F$573,2,FALSE)</f>
        <v>pkqtrapr1</v>
      </c>
      <c r="W335" s="110" t="str">
        <f>VLOOKUP($N335,OS_Disk!$A$2:$F$573,3,FALSE)</f>
        <v>hitachi_vsp0_0023</v>
      </c>
      <c r="X335" s="133"/>
      <c r="Y335" s="110" t="str">
        <f>VLOOKUP($N335,OS_Disk!$A$2:$F$573,4,FALSE)</f>
        <v>sdb</v>
      </c>
      <c r="Z335" s="196">
        <f>VLOOKUP($N335,OS_Disk!$A$2:$F$573,6,FALSE)</f>
        <v>50.0006103515625</v>
      </c>
      <c r="AA335" s="110" t="str">
        <f>VLOOKUP($O335,Veritas_LUN!$D$3:$J$487,2,FALSE)</f>
        <v>pkqtrapr1</v>
      </c>
      <c r="AB335" s="110" t="str">
        <f>VLOOKUP($O335,Veritas_LUN!$D$3:$J$487,3,FALSE)</f>
        <v>vg_tr1fs01</v>
      </c>
      <c r="AC335" s="110">
        <f>VLOOKUP($O335,Veritas_LUN!$D$3:$J$487,4,FALSE)</f>
        <v>1</v>
      </c>
      <c r="AD335" s="110">
        <f>VLOOKUP($O335,Veritas_LUN!$D$3:$J$487,5,FALSE)</f>
        <v>50</v>
      </c>
      <c r="AE335" s="110" t="str">
        <f>VLOOKUP($O335,Veritas_LUN!$D$3:$J$487,7,FALSE)</f>
        <v>vg_tr1fs01</v>
      </c>
      <c r="AF335" s="110" t="str">
        <f>VLOOKUP($O335,Veritas_LUN!$D$3:$K$487,8,FALSE)</f>
        <v>00:23</v>
      </c>
      <c r="AG335" s="194" t="s">
        <v>7679</v>
      </c>
      <c r="AH335" s="279" t="str">
        <f>VLOOKUP(AG335,'스토리지_LUN(AS-IS)'!$B$4:$G$541,4,FALSE)</f>
        <v>vg_tr1fs01</v>
      </c>
      <c r="AI335" s="110">
        <f>VLOOKUP(AG335,'스토리지_LUN(AS-IS)'!$B$4:$G$541,6,FALSE)</f>
        <v>50</v>
      </c>
      <c r="AJ335" s="110" t="str">
        <f>VLOOKUP($AG335,'스토리지_LUN(TO-BE)'!$B$2:$G$347,4,FALSE)</f>
        <v>00:23</v>
      </c>
      <c r="AK335" s="103"/>
      <c r="AL335" s="103"/>
      <c r="AM335" s="1" t="str">
        <f t="shared" si="10"/>
        <v>NB-DR-RDMP-0FA6-PKQTRAPR</v>
      </c>
      <c r="AN335" s="475" t="e">
        <f>VLOOKUP(SUBSTITUTE(Q335,":",""),'naa정보-입력'!B333:C678,2,FALSE)</f>
        <v>#N/A</v>
      </c>
      <c r="AO335" s="1" t="e">
        <f t="shared" si="11"/>
        <v>#N/A</v>
      </c>
      <c r="AP335" s="1" t="s">
        <v>10594</v>
      </c>
    </row>
    <row r="336" spans="1:42" s="1" customFormat="1">
      <c r="A336" s="128" t="s">
        <v>1205</v>
      </c>
      <c r="B336" s="128" t="s">
        <v>2016</v>
      </c>
      <c r="C336" s="128" t="s">
        <v>437</v>
      </c>
      <c r="D336" s="128" t="s">
        <v>2021</v>
      </c>
      <c r="E336" s="128" t="s">
        <v>1704</v>
      </c>
      <c r="F336" s="128" t="s">
        <v>1266</v>
      </c>
      <c r="G336" s="128" t="s">
        <v>1267</v>
      </c>
      <c r="H336" s="128" t="s">
        <v>3580</v>
      </c>
      <c r="I336" s="128" t="s">
        <v>2041</v>
      </c>
      <c r="J336" s="128" t="s">
        <v>4964</v>
      </c>
      <c r="K336" s="128" t="s">
        <v>7186</v>
      </c>
      <c r="L336" s="128" t="s">
        <v>2475</v>
      </c>
      <c r="M336" s="128" t="s">
        <v>6856</v>
      </c>
      <c r="N336" s="129" t="s">
        <v>7993</v>
      </c>
      <c r="O336" s="471" t="s">
        <v>8408</v>
      </c>
      <c r="P336" s="443">
        <v>50</v>
      </c>
      <c r="Q336" s="470" t="str">
        <f>VLOOKUP($O336,'스토리지_LUN(TO-BE)'!$B$2:$G$347,4,FALSE)</f>
        <v>05:23</v>
      </c>
      <c r="R336" s="103"/>
      <c r="S336" s="110"/>
      <c r="T336" s="103"/>
      <c r="U336" s="103"/>
      <c r="V336" s="110" t="str">
        <f>VLOOKUP($N336,OS_Disk!$A$2:$F$573,2,FALSE)</f>
        <v>pkqtrapr1</v>
      </c>
      <c r="W336" s="110" t="str">
        <f>VLOOKUP($N336,OS_Disk!$A$2:$F$573,3,FALSE)</f>
        <v>hitachi_vsp0_1023</v>
      </c>
      <c r="X336" s="133"/>
      <c r="Y336" s="110" t="str">
        <f>VLOOKUP($N336,OS_Disk!$A$2:$F$573,4,FALSE)</f>
        <v>sdc</v>
      </c>
      <c r="Z336" s="196">
        <f>VLOOKUP($N336,OS_Disk!$A$2:$F$573,6,FALSE)</f>
        <v>5.0006103515625</v>
      </c>
      <c r="AA336" s="110" t="str">
        <f>VLOOKUP($O336,Veritas_LUN!$D$3:$J$487,2,FALSE)</f>
        <v>pkqtrapr1</v>
      </c>
      <c r="AB336" s="110" t="str">
        <f>VLOOKUP($O336,Veritas_LUN!$D$3:$J$487,3,FALSE)</f>
        <v>vvr_vg_tr1fs01</v>
      </c>
      <c r="AC336" s="110">
        <f>VLOOKUP($O336,Veritas_LUN!$D$3:$J$487,4,FALSE)</f>
        <v>1</v>
      </c>
      <c r="AD336" s="110">
        <f>VLOOKUP($O336,Veritas_LUN!$D$3:$J$487,5,FALSE)</f>
        <v>5</v>
      </c>
      <c r="AE336" s="110" t="str">
        <f>VLOOKUP($O336,Veritas_LUN!$D$3:$J$487,7,FALSE)</f>
        <v>VVR-vg_me1fs01</v>
      </c>
      <c r="AF336" s="110" t="str">
        <f>VLOOKUP($O336,Veritas_LUN!$D$3:$K$487,8,FALSE)</f>
        <v>10:23</v>
      </c>
      <c r="AG336" s="194" t="s">
        <v>7680</v>
      </c>
      <c r="AH336" s="279" t="str">
        <f>VLOOKUP(AG336,'스토리지_LUN(AS-IS)'!$B$4:$G$541,4,FALSE)</f>
        <v>VVR-vg_me1fs01</v>
      </c>
      <c r="AI336" s="110">
        <f>VLOOKUP(AG336,'스토리지_LUN(AS-IS)'!$B$4:$G$541,6,FALSE)</f>
        <v>5</v>
      </c>
      <c r="AJ336" s="110" t="str">
        <f>VLOOKUP($AG336,'스토리지_LUN(TO-BE)'!$B$2:$G$347,4,FALSE)</f>
        <v>05:23</v>
      </c>
      <c r="AK336" s="103"/>
      <c r="AL336" s="103"/>
      <c r="AM336" s="1" t="str">
        <f t="shared" si="10"/>
        <v>NB-DR-RDMP-0FA6-PKQTRAPR</v>
      </c>
      <c r="AN336" s="475" t="e">
        <f>VLOOKUP(SUBSTITUTE(Q336,":",""),'naa정보-입력'!B334:C679,2,FALSE)</f>
        <v>#N/A</v>
      </c>
      <c r="AO336" s="1" t="e">
        <f t="shared" si="11"/>
        <v>#N/A</v>
      </c>
      <c r="AP336" s="1" t="s">
        <v>10595</v>
      </c>
    </row>
    <row r="337" spans="1:42" s="1" customFormat="1">
      <c r="A337" s="128" t="s">
        <v>1205</v>
      </c>
      <c r="B337" s="128" t="s">
        <v>2016</v>
      </c>
      <c r="C337" s="128" t="s">
        <v>437</v>
      </c>
      <c r="D337" s="128" t="s">
        <v>2021</v>
      </c>
      <c r="E337" s="128" t="s">
        <v>1693</v>
      </c>
      <c r="F337" s="128" t="s">
        <v>1266</v>
      </c>
      <c r="G337" s="128" t="s">
        <v>1267</v>
      </c>
      <c r="H337" s="128" t="s">
        <v>3581</v>
      </c>
      <c r="I337" s="128" t="s">
        <v>2042</v>
      </c>
      <c r="J337" s="128" t="s">
        <v>4930</v>
      </c>
      <c r="K337" s="128" t="s">
        <v>7187</v>
      </c>
      <c r="L337" s="128" t="s">
        <v>4613</v>
      </c>
      <c r="M337" s="128" t="s">
        <v>6856</v>
      </c>
      <c r="N337" s="129" t="s">
        <v>7994</v>
      </c>
      <c r="O337" s="471" t="s">
        <v>8409</v>
      </c>
      <c r="P337" s="443">
        <v>110.000610351563</v>
      </c>
      <c r="Q337" s="470" t="str">
        <f>VLOOKUP($O337,'스토리지_LUN(TO-BE)'!$B$2:$G$347,4,FALSE)</f>
        <v>00:25</v>
      </c>
      <c r="R337" s="103"/>
      <c r="S337" s="110"/>
      <c r="T337" s="103"/>
      <c r="U337" s="103"/>
      <c r="V337" s="110" t="str">
        <f>VLOOKUP($N337,OS_Disk!$A$2:$F$573,2,FALSE)</f>
        <v>pkqtrapr1</v>
      </c>
      <c r="W337" s="110" t="str">
        <f>VLOOKUP($N337,OS_Disk!$A$2:$F$573,3,FALSE)</f>
        <v>hitachi_vsp0_0025</v>
      </c>
      <c r="X337" s="133"/>
      <c r="Y337" s="110" t="str">
        <f>VLOOKUP($N337,OS_Disk!$A$2:$F$573,4,FALSE)</f>
        <v>sdh</v>
      </c>
      <c r="Z337" s="196">
        <f>VLOOKUP($N337,OS_Disk!$A$2:$F$573,6,FALSE)</f>
        <v>75</v>
      </c>
      <c r="AA337" s="110" t="str">
        <f>VLOOKUP($O337,Veritas_LUN!$D$3:$J$487,2,FALSE)</f>
        <v>pkqtrapr1/pkqtrapr2</v>
      </c>
      <c r="AB337" s="110" t="str">
        <f>VLOOKUP($O337,Veritas_LUN!$D$3:$J$487,3,FALSE)</f>
        <v>vg_trcfs01</v>
      </c>
      <c r="AC337" s="110">
        <f>VLOOKUP($O337,Veritas_LUN!$D$3:$J$487,4,FALSE)</f>
        <v>1</v>
      </c>
      <c r="AD337" s="110">
        <f>VLOOKUP($O337,Veritas_LUN!$D$3:$J$487,5,FALSE)</f>
        <v>75</v>
      </c>
      <c r="AE337" s="110" t="str">
        <f>VLOOKUP($O337,Veritas_LUN!$D$3:$J$487,7,FALSE)</f>
        <v>vg_trcfs01</v>
      </c>
      <c r="AF337" s="110" t="str">
        <f>VLOOKUP($O337,Veritas_LUN!$D$3:$K$487,8,FALSE)</f>
        <v>00:25</v>
      </c>
      <c r="AG337" s="194" t="s">
        <v>7681</v>
      </c>
      <c r="AH337" s="279" t="str">
        <f>VLOOKUP(AG337,'스토리지_LUN(AS-IS)'!$B$4:$G$541,4,FALSE)</f>
        <v>vg_trcfs01</v>
      </c>
      <c r="AI337" s="110">
        <f>VLOOKUP(AG337,'스토리지_LUN(AS-IS)'!$B$4:$G$541,6,FALSE)</f>
        <v>75</v>
      </c>
      <c r="AJ337" s="110" t="str">
        <f>VLOOKUP($AG337,'스토리지_LUN(TO-BE)'!$B$2:$G$347,4,FALSE)</f>
        <v>00:25</v>
      </c>
      <c r="AK337" s="103"/>
      <c r="AL337" s="103"/>
      <c r="AM337" s="1" t="str">
        <f t="shared" si="10"/>
        <v>NB-DR-RDMP-0FA6-PKQTRAPR</v>
      </c>
      <c r="AN337" s="475" t="e">
        <f>VLOOKUP(SUBSTITUTE(Q337,":",""),'naa정보-입력'!B335:C680,2,FALSE)</f>
        <v>#N/A</v>
      </c>
      <c r="AO337" s="1" t="e">
        <f t="shared" si="11"/>
        <v>#N/A</v>
      </c>
      <c r="AP337" s="1" t="s">
        <v>10596</v>
      </c>
    </row>
    <row r="338" spans="1:42" s="1" customFormat="1">
      <c r="A338" s="128" t="s">
        <v>1205</v>
      </c>
      <c r="B338" s="128" t="s">
        <v>2016</v>
      </c>
      <c r="C338" s="128" t="s">
        <v>437</v>
      </c>
      <c r="D338" s="128" t="s">
        <v>2021</v>
      </c>
      <c r="E338" s="128" t="s">
        <v>1697</v>
      </c>
      <c r="F338" s="128" t="s">
        <v>1266</v>
      </c>
      <c r="G338" s="128" t="s">
        <v>1267</v>
      </c>
      <c r="H338" s="128" t="s">
        <v>3582</v>
      </c>
      <c r="I338" s="128" t="s">
        <v>2043</v>
      </c>
      <c r="J338" s="128" t="s">
        <v>4932</v>
      </c>
      <c r="K338" s="128" t="s">
        <v>7188</v>
      </c>
      <c r="L338" s="128" t="s">
        <v>2476</v>
      </c>
      <c r="M338" s="128" t="s">
        <v>6856</v>
      </c>
      <c r="N338" s="129" t="s">
        <v>7995</v>
      </c>
      <c r="O338" s="471" t="s">
        <v>8410</v>
      </c>
      <c r="P338" s="443">
        <v>4.500732421875</v>
      </c>
      <c r="Q338" s="470" t="str">
        <f>VLOOKUP($O338,'스토리지_LUN(TO-BE)'!$B$2:$G$347,4,FALSE)</f>
        <v>00:26</v>
      </c>
      <c r="R338" s="103"/>
      <c r="S338" s="110"/>
      <c r="T338" s="103"/>
      <c r="U338" s="103"/>
      <c r="V338" s="110" t="str">
        <f>VLOOKUP($N338,OS_Disk!$A$2:$F$573,2,FALSE)</f>
        <v>pkqtrapr1</v>
      </c>
      <c r="W338" s="110" t="str">
        <f>VLOOKUP($N338,OS_Disk!$A$2:$F$573,3,FALSE)</f>
        <v>hitachi_vsp0_0026</v>
      </c>
      <c r="X338" s="133"/>
      <c r="Y338" s="110" t="str">
        <f>VLOOKUP($N338,OS_Disk!$A$2:$F$573,4,FALSE)</f>
        <v>sdi</v>
      </c>
      <c r="Z338" s="196">
        <f>VLOOKUP($N338,OS_Disk!$A$2:$F$573,6,FALSE)</f>
        <v>110.0006103515625</v>
      </c>
      <c r="AA338" s="110" t="str">
        <f>VLOOKUP($O338,Veritas_LUN!$D$3:$J$487,2,FALSE)</f>
        <v>pkqtrapr1/pkqtrapr2</v>
      </c>
      <c r="AB338" s="110" t="str">
        <f>VLOOKUP($O338,Veritas_LUN!$D$3:$J$487,3,FALSE)</f>
        <v>vg_trcfs02</v>
      </c>
      <c r="AC338" s="110">
        <f>VLOOKUP($O338,Veritas_LUN!$D$3:$J$487,4,FALSE)</f>
        <v>1</v>
      </c>
      <c r="AD338" s="110">
        <f>VLOOKUP($O338,Veritas_LUN!$D$3:$J$487,5,FALSE)</f>
        <v>110</v>
      </c>
      <c r="AE338" s="110" t="str">
        <f>VLOOKUP($O338,Veritas_LUN!$D$3:$J$487,7,FALSE)</f>
        <v>vg_mecfs03</v>
      </c>
      <c r="AF338" s="110" t="str">
        <f>VLOOKUP($O338,Veritas_LUN!$D$3:$K$487,8,FALSE)</f>
        <v>00:26</v>
      </c>
      <c r="AG338" s="194" t="s">
        <v>7682</v>
      </c>
      <c r="AH338" s="279" t="str">
        <f>VLOOKUP(AG338,'스토리지_LUN(AS-IS)'!$B$4:$G$541,4,FALSE)</f>
        <v>vg_mecfs03</v>
      </c>
      <c r="AI338" s="110">
        <f>VLOOKUP(AG338,'스토리지_LUN(AS-IS)'!$B$4:$G$541,6,FALSE)</f>
        <v>110</v>
      </c>
      <c r="AJ338" s="110" t="str">
        <f>VLOOKUP($AG338,'스토리지_LUN(TO-BE)'!$B$2:$G$347,4,FALSE)</f>
        <v>00:26</v>
      </c>
      <c r="AK338" s="103"/>
      <c r="AL338" s="103"/>
      <c r="AM338" s="1" t="str">
        <f t="shared" si="10"/>
        <v>NB-DR-RDMP-0FA6-PKQTRAPR</v>
      </c>
      <c r="AN338" s="475" t="e">
        <f>VLOOKUP(SUBSTITUTE(Q338,":",""),'naa정보-입력'!B336:C681,2,FALSE)</f>
        <v>#N/A</v>
      </c>
      <c r="AO338" s="1" t="e">
        <f t="shared" si="11"/>
        <v>#N/A</v>
      </c>
      <c r="AP338" s="1" t="s">
        <v>10597</v>
      </c>
    </row>
    <row r="339" spans="1:42" s="1" customFormat="1">
      <c r="A339" s="128" t="s">
        <v>1205</v>
      </c>
      <c r="B339" s="128" t="s">
        <v>2016</v>
      </c>
      <c r="C339" s="128" t="s">
        <v>437</v>
      </c>
      <c r="D339" s="128" t="s">
        <v>2021</v>
      </c>
      <c r="E339" s="128" t="s">
        <v>1737</v>
      </c>
      <c r="F339" s="128" t="s">
        <v>1266</v>
      </c>
      <c r="G339" s="128" t="s">
        <v>1267</v>
      </c>
      <c r="H339" s="128" t="s">
        <v>3583</v>
      </c>
      <c r="I339" s="128" t="s">
        <v>2044</v>
      </c>
      <c r="J339" s="128" t="s">
        <v>4960</v>
      </c>
      <c r="K339" s="128" t="s">
        <v>7189</v>
      </c>
      <c r="L339" s="128" t="s">
        <v>4615</v>
      </c>
      <c r="M339" s="128" t="s">
        <v>6856</v>
      </c>
      <c r="N339" s="129" t="s">
        <v>7996</v>
      </c>
      <c r="O339" s="471" t="s">
        <v>8411</v>
      </c>
      <c r="P339" s="443">
        <v>11.0000610351563</v>
      </c>
      <c r="Q339" s="470" t="str">
        <f>VLOOKUP($O339,'스토리지_LUN(TO-BE)'!$B$2:$G$347,4,FALSE)</f>
        <v>05:25</v>
      </c>
      <c r="R339" s="103"/>
      <c r="S339" s="110"/>
      <c r="T339" s="103"/>
      <c r="U339" s="103"/>
      <c r="V339" s="110" t="str">
        <f>VLOOKUP($N339,OS_Disk!$A$2:$F$573,2,FALSE)</f>
        <v>pkqtrapr1</v>
      </c>
      <c r="W339" s="110" t="str">
        <f>VLOOKUP($N339,OS_Disk!$A$2:$F$573,3,FALSE)</f>
        <v>hitachi_vsp0_1025</v>
      </c>
      <c r="X339" s="133"/>
      <c r="Y339" s="110" t="str">
        <f>VLOOKUP($N339,OS_Disk!$A$2:$F$573,4,FALSE)</f>
        <v>sdj</v>
      </c>
      <c r="Z339" s="196">
        <f>VLOOKUP($N339,OS_Disk!$A$2:$F$573,6,FALSE)</f>
        <v>7.5</v>
      </c>
      <c r="AA339" s="110" t="str">
        <f>VLOOKUP($O339,Veritas_LUN!$D$3:$J$487,2,FALSE)</f>
        <v>pkqtrapr1/pkqtrapr2</v>
      </c>
      <c r="AB339" s="110" t="str">
        <f>VLOOKUP($O339,Veritas_LUN!$D$3:$J$487,3,FALSE)</f>
        <v>vvr_vg_trcfs01</v>
      </c>
      <c r="AC339" s="110">
        <f>VLOOKUP($O339,Veritas_LUN!$D$3:$J$487,4,FALSE)</f>
        <v>1</v>
      </c>
      <c r="AD339" s="110">
        <f>VLOOKUP($O339,Veritas_LUN!$D$3:$J$487,5,FALSE)</f>
        <v>7.5</v>
      </c>
      <c r="AE339" s="110" t="str">
        <f>VLOOKUP($O339,Veritas_LUN!$D$3:$J$487,7,FALSE)</f>
        <v>VVR-vg_mecfs01</v>
      </c>
      <c r="AF339" s="110" t="str">
        <f>VLOOKUP($O339,Veritas_LUN!$D$3:$K$487,8,FALSE)</f>
        <v>10:25</v>
      </c>
      <c r="AG339" s="194" t="s">
        <v>7683</v>
      </c>
      <c r="AH339" s="279" t="str">
        <f>VLOOKUP(AG339,'스토리지_LUN(AS-IS)'!$B$4:$G$541,4,FALSE)</f>
        <v>VVR-vg_mecfs01</v>
      </c>
      <c r="AI339" s="110">
        <f>VLOOKUP(AG339,'스토리지_LUN(AS-IS)'!$B$4:$G$541,6,FALSE)</f>
        <v>7.5</v>
      </c>
      <c r="AJ339" s="110" t="str">
        <f>VLOOKUP($AG339,'스토리지_LUN(TO-BE)'!$B$2:$G$347,4,FALSE)</f>
        <v>05:25</v>
      </c>
      <c r="AK339" s="103"/>
      <c r="AL339" s="103"/>
      <c r="AM339" s="1" t="str">
        <f t="shared" si="10"/>
        <v>NB-DR-RDMP-0FA6-PKQTRAPR</v>
      </c>
      <c r="AN339" s="475" t="e">
        <f>VLOOKUP(SUBSTITUTE(Q339,":",""),'naa정보-입력'!B337:C682,2,FALSE)</f>
        <v>#N/A</v>
      </c>
      <c r="AO339" s="1" t="e">
        <f t="shared" si="11"/>
        <v>#N/A</v>
      </c>
      <c r="AP339" s="1" t="s">
        <v>10598</v>
      </c>
    </row>
    <row r="340" spans="1:42" s="1" customFormat="1">
      <c r="A340" s="128" t="s">
        <v>1205</v>
      </c>
      <c r="B340" s="128" t="s">
        <v>2016</v>
      </c>
      <c r="C340" s="128" t="s">
        <v>437</v>
      </c>
      <c r="D340" s="128" t="s">
        <v>2021</v>
      </c>
      <c r="E340" s="128" t="s">
        <v>1740</v>
      </c>
      <c r="F340" s="128" t="s">
        <v>1266</v>
      </c>
      <c r="G340" s="128" t="s">
        <v>1267</v>
      </c>
      <c r="H340" s="128" t="s">
        <v>3584</v>
      </c>
      <c r="I340" s="128" t="s">
        <v>2045</v>
      </c>
      <c r="J340" s="128" t="s">
        <v>4965</v>
      </c>
      <c r="K340" s="128" t="s">
        <v>7190</v>
      </c>
      <c r="L340" s="128" t="s">
        <v>2478</v>
      </c>
      <c r="M340" s="128" t="s">
        <v>6856</v>
      </c>
      <c r="N340" s="129" t="s">
        <v>7997</v>
      </c>
      <c r="O340" s="471" t="s">
        <v>8412</v>
      </c>
      <c r="P340" s="443">
        <v>0.20050048828125</v>
      </c>
      <c r="Q340" s="470" t="str">
        <f>VLOOKUP($O340,'스토리지_LUN(TO-BE)'!$B$2:$G$347,4,FALSE)</f>
        <v>05:26</v>
      </c>
      <c r="R340" s="103"/>
      <c r="S340" s="110"/>
      <c r="T340" s="103"/>
      <c r="U340" s="103"/>
      <c r="V340" s="110" t="str">
        <f>VLOOKUP($N340,OS_Disk!$A$2:$F$573,2,FALSE)</f>
        <v>pkqtrapr1</v>
      </c>
      <c r="W340" s="110" t="str">
        <f>VLOOKUP($N340,OS_Disk!$A$2:$F$573,3,FALSE)</f>
        <v>hitachi_vsp0_1026</v>
      </c>
      <c r="X340" s="133"/>
      <c r="Y340" s="110" t="str">
        <f>VLOOKUP($N340,OS_Disk!$A$2:$F$573,4,FALSE)</f>
        <v>sdk</v>
      </c>
      <c r="Z340" s="196">
        <f>VLOOKUP($N340,OS_Disk!$A$2:$F$573,6,FALSE)</f>
        <v>11.00006103515625</v>
      </c>
      <c r="AA340" s="110" t="str">
        <f>VLOOKUP($O340,Veritas_LUN!$D$3:$J$487,2,FALSE)</f>
        <v>pkqtrapr1/pkqtrapr2</v>
      </c>
      <c r="AB340" s="110" t="str">
        <f>VLOOKUP($O340,Veritas_LUN!$D$3:$J$487,3,FALSE)</f>
        <v>vvr_vg_trcfs02</v>
      </c>
      <c r="AC340" s="110">
        <f>VLOOKUP($O340,Veritas_LUN!$D$3:$J$487,4,FALSE)</f>
        <v>1</v>
      </c>
      <c r="AD340" s="110">
        <f>VLOOKUP($O340,Veritas_LUN!$D$3:$J$487,5,FALSE)</f>
        <v>11</v>
      </c>
      <c r="AE340" s="110" t="str">
        <f>VLOOKUP($O340,Veritas_LUN!$D$3:$J$487,7,FALSE)</f>
        <v>VVR-vg_mecfs03</v>
      </c>
      <c r="AF340" s="110" t="str">
        <f>VLOOKUP($O340,Veritas_LUN!$D$3:$K$487,8,FALSE)</f>
        <v>10:26</v>
      </c>
      <c r="AG340" s="194" t="s">
        <v>7684</v>
      </c>
      <c r="AH340" s="279" t="str">
        <f>VLOOKUP(AG340,'스토리지_LUN(AS-IS)'!$B$4:$G$541,4,FALSE)</f>
        <v>VVR-vg_mecfs03</v>
      </c>
      <c r="AI340" s="110">
        <f>VLOOKUP(AG340,'스토리지_LUN(AS-IS)'!$B$4:$G$541,6,FALSE)</f>
        <v>11</v>
      </c>
      <c r="AJ340" s="110" t="str">
        <f>VLOOKUP($AG340,'스토리지_LUN(TO-BE)'!$B$2:$G$347,4,FALSE)</f>
        <v>05:26</v>
      </c>
      <c r="AK340" s="103"/>
      <c r="AL340" s="103"/>
      <c r="AM340" s="1" t="str">
        <f t="shared" si="10"/>
        <v>NB-DR-RDMP-0FA6-PKQTRAPR</v>
      </c>
      <c r="AN340" s="475" t="e">
        <f>VLOOKUP(SUBSTITUTE(Q340,":",""),'naa정보-입력'!B338:C683,2,FALSE)</f>
        <v>#N/A</v>
      </c>
      <c r="AO340" s="1" t="e">
        <f t="shared" si="11"/>
        <v>#N/A</v>
      </c>
      <c r="AP340" s="1" t="s">
        <v>10599</v>
      </c>
    </row>
    <row r="341" spans="1:42" s="1" customFormat="1">
      <c r="A341" s="128" t="s">
        <v>1205</v>
      </c>
      <c r="B341" s="128" t="s">
        <v>2016</v>
      </c>
      <c r="C341" s="128" t="s">
        <v>437</v>
      </c>
      <c r="D341" s="128" t="s">
        <v>2021</v>
      </c>
      <c r="E341" s="128" t="s">
        <v>1752</v>
      </c>
      <c r="F341" s="128" t="s">
        <v>1266</v>
      </c>
      <c r="G341" s="128" t="s">
        <v>1267</v>
      </c>
      <c r="H341" s="128" t="s">
        <v>3585</v>
      </c>
      <c r="I341" s="128" t="s">
        <v>2046</v>
      </c>
      <c r="J341" s="128" t="s">
        <v>4919</v>
      </c>
      <c r="K341" s="128" t="s">
        <v>7191</v>
      </c>
      <c r="L341" s="128" t="s">
        <v>4507</v>
      </c>
      <c r="M341" s="128" t="s">
        <v>6856</v>
      </c>
      <c r="N341" s="129" t="s">
        <v>7998</v>
      </c>
      <c r="O341" s="471" t="s">
        <v>8413</v>
      </c>
      <c r="P341" s="443">
        <v>0.20050048828125</v>
      </c>
      <c r="Q341" s="470" t="str">
        <f>VLOOKUP($O341,'스토리지_LUN(TO-BE)'!$B$2:$G$347,4,FALSE)</f>
        <v>0f:12</v>
      </c>
      <c r="R341" s="103"/>
      <c r="S341" s="110"/>
      <c r="T341" s="103"/>
      <c r="U341" s="103"/>
      <c r="V341" s="110" t="str">
        <f>VLOOKUP($N341,OS_Disk!$A$2:$F$573,2,FALSE)</f>
        <v>pkqtrapr1</v>
      </c>
      <c r="W341" s="110" t="str">
        <f>VLOOKUP($N341,OS_Disk!$A$2:$F$573,3,FALSE)</f>
        <v>hitachi_vsp0_0f12</v>
      </c>
      <c r="X341" s="133"/>
      <c r="Y341" s="110" t="str">
        <f>VLOOKUP($N341,OS_Disk!$A$2:$F$573,4,FALSE)</f>
        <v>sde</v>
      </c>
      <c r="Z341" s="196">
        <f>VLOOKUP($N341,OS_Disk!$A$2:$F$573,6,FALSE)</f>
        <v>0.20050048828125</v>
      </c>
      <c r="AA341" s="110" t="str">
        <f>VLOOKUP($O341,Veritas_LUN!$D$3:$J$487,2,FALSE)</f>
        <v>pkqtrapr1/pkqtrapr2</v>
      </c>
      <c r="AB341" s="110" t="str">
        <f>VLOOKUP($O341,Veritas_LUN!$D$3:$J$487,3,FALSE)</f>
        <v>Lock Device</v>
      </c>
      <c r="AC341" s="110">
        <f>VLOOKUP($O341,Veritas_LUN!$D$3:$J$487,4,FALSE)</f>
        <v>1</v>
      </c>
      <c r="AD341" s="110">
        <f>VLOOKUP($O341,Veritas_LUN!$D$3:$J$487,5,FALSE)</f>
        <v>0.2</v>
      </c>
      <c r="AE341" s="110" t="str">
        <f>VLOOKUP($O341,Veritas_LUN!$D$3:$J$487,7,FALSE)</f>
        <v>Lock Device</v>
      </c>
      <c r="AF341" s="110" t="str">
        <f>VLOOKUP($O341,Veritas_LUN!$D$3:$K$487,8,FALSE)</f>
        <v>0f:12</v>
      </c>
      <c r="AG341" s="194" t="s">
        <v>7685</v>
      </c>
      <c r="AH341" s="279" t="str">
        <f>VLOOKUP(AG341,'스토리지_LUN(AS-IS)'!$B$4:$G$541,4,FALSE)</f>
        <v>Lock Device</v>
      </c>
      <c r="AI341" s="110">
        <f>VLOOKUP(AG341,'스토리지_LUN(AS-IS)'!$B$4:$G$541,6,FALSE)</f>
        <v>0.2</v>
      </c>
      <c r="AJ341" s="110" t="str">
        <f>VLOOKUP($AG341,'스토리지_LUN(TO-BE)'!$B$2:$G$347,4,FALSE)</f>
        <v>0f:12</v>
      </c>
      <c r="AK341" s="103"/>
      <c r="AL341" s="103"/>
      <c r="AM341" s="1" t="str">
        <f t="shared" si="10"/>
        <v>NB-DR-RDMP-0FA6-PKQTRAPR</v>
      </c>
      <c r="AN341" s="475" t="e">
        <f>VLOOKUP(SUBSTITUTE(Q341,":",""),'naa정보-입력'!B339:C684,2,FALSE)</f>
        <v>#N/A</v>
      </c>
      <c r="AO341" s="1" t="e">
        <f t="shared" si="11"/>
        <v>#N/A</v>
      </c>
      <c r="AP341" s="1" t="s">
        <v>10600</v>
      </c>
    </row>
    <row r="342" spans="1:42" s="1" customFormat="1">
      <c r="A342" s="128" t="s">
        <v>1205</v>
      </c>
      <c r="B342" s="128" t="s">
        <v>2016</v>
      </c>
      <c r="C342" s="128" t="s">
        <v>437</v>
      </c>
      <c r="D342" s="128" t="s">
        <v>2021</v>
      </c>
      <c r="E342" s="128" t="s">
        <v>1755</v>
      </c>
      <c r="F342" s="128" t="s">
        <v>1266</v>
      </c>
      <c r="G342" s="128" t="s">
        <v>1267</v>
      </c>
      <c r="H342" s="128" t="s">
        <v>3586</v>
      </c>
      <c r="I342" s="128" t="s">
        <v>2047</v>
      </c>
      <c r="J342" s="128" t="s">
        <v>4920</v>
      </c>
      <c r="K342" s="128" t="s">
        <v>7192</v>
      </c>
      <c r="L342" s="128" t="s">
        <v>4506</v>
      </c>
      <c r="M342" s="128" t="s">
        <v>6856</v>
      </c>
      <c r="N342" s="129" t="s">
        <v>7999</v>
      </c>
      <c r="O342" s="471" t="s">
        <v>8414</v>
      </c>
      <c r="P342" s="443">
        <v>0.20050048828125</v>
      </c>
      <c r="Q342" s="470" t="str">
        <f>VLOOKUP($O342,'스토리지_LUN(TO-BE)'!$B$2:$G$347,4,FALSE)</f>
        <v>0f:13</v>
      </c>
      <c r="R342" s="103"/>
      <c r="S342" s="110"/>
      <c r="T342" s="103"/>
      <c r="U342" s="103"/>
      <c r="V342" s="110" t="str">
        <f>VLOOKUP($N342,OS_Disk!$A$2:$F$573,2,FALSE)</f>
        <v>pkqtrapr1</v>
      </c>
      <c r="W342" s="110" t="str">
        <f>VLOOKUP($N342,OS_Disk!$A$2:$F$573,3,FALSE)</f>
        <v>hitachi_vsp0_0f13</v>
      </c>
      <c r="X342" s="133"/>
      <c r="Y342" s="110" t="str">
        <f>VLOOKUP($N342,OS_Disk!$A$2:$F$573,4,FALSE)</f>
        <v>sdf</v>
      </c>
      <c r="Z342" s="196">
        <f>VLOOKUP($N342,OS_Disk!$A$2:$F$573,6,FALSE)</f>
        <v>0.20050048828125</v>
      </c>
      <c r="AA342" s="110" t="str">
        <f>VLOOKUP($O342,Veritas_LUN!$D$3:$J$487,2,FALSE)</f>
        <v>pkqtrapr1/pkqtrapr2</v>
      </c>
      <c r="AB342" s="110" t="str">
        <f>VLOOKUP($O342,Veritas_LUN!$D$3:$J$487,3,FALSE)</f>
        <v>Lock Device</v>
      </c>
      <c r="AC342" s="110">
        <f>VLOOKUP($O342,Veritas_LUN!$D$3:$J$487,4,FALSE)</f>
        <v>1</v>
      </c>
      <c r="AD342" s="110">
        <f>VLOOKUP($O342,Veritas_LUN!$D$3:$J$487,5,FALSE)</f>
        <v>0.2</v>
      </c>
      <c r="AE342" s="110" t="str">
        <f>VLOOKUP($O342,Veritas_LUN!$D$3:$J$487,7,FALSE)</f>
        <v>Lock Device</v>
      </c>
      <c r="AF342" s="110" t="str">
        <f>VLOOKUP($O342,Veritas_LUN!$D$3:$K$487,8,FALSE)</f>
        <v>0f:13</v>
      </c>
      <c r="AG342" s="194" t="s">
        <v>7686</v>
      </c>
      <c r="AH342" s="279" t="str">
        <f>VLOOKUP(AG342,'스토리지_LUN(AS-IS)'!$B$4:$G$541,4,FALSE)</f>
        <v>Lock Device</v>
      </c>
      <c r="AI342" s="110">
        <f>VLOOKUP(AG342,'스토리지_LUN(AS-IS)'!$B$4:$G$541,6,FALSE)</f>
        <v>0.2</v>
      </c>
      <c r="AJ342" s="110" t="str">
        <f>VLOOKUP($AG342,'스토리지_LUN(TO-BE)'!$B$2:$G$347,4,FALSE)</f>
        <v>0f:13</v>
      </c>
      <c r="AK342" s="103"/>
      <c r="AL342" s="103"/>
      <c r="AM342" s="1" t="str">
        <f t="shared" si="10"/>
        <v>NB-DR-RDMP-0FA6-PKQTRAPR</v>
      </c>
      <c r="AN342" s="475" t="e">
        <f>VLOOKUP(SUBSTITUTE(Q342,":",""),'naa정보-입력'!B340:C685,2,FALSE)</f>
        <v>#N/A</v>
      </c>
      <c r="AO342" s="1" t="e">
        <f t="shared" si="11"/>
        <v>#N/A</v>
      </c>
      <c r="AP342" s="1" t="s">
        <v>10601</v>
      </c>
    </row>
    <row r="343" spans="1:42" s="1" customFormat="1">
      <c r="A343" s="128" t="s">
        <v>1205</v>
      </c>
      <c r="B343" s="128" t="s">
        <v>2016</v>
      </c>
      <c r="C343" s="128" t="s">
        <v>437</v>
      </c>
      <c r="D343" s="128" t="s">
        <v>2021</v>
      </c>
      <c r="E343" s="128" t="s">
        <v>1758</v>
      </c>
      <c r="F343" s="128" t="s">
        <v>1266</v>
      </c>
      <c r="G343" s="128" t="s">
        <v>1267</v>
      </c>
      <c r="H343" s="128" t="s">
        <v>3587</v>
      </c>
      <c r="I343" s="128" t="s">
        <v>2048</v>
      </c>
      <c r="J343" s="128" t="s">
        <v>4904</v>
      </c>
      <c r="K343" s="128" t="s">
        <v>7193</v>
      </c>
      <c r="L343" s="128" t="s">
        <v>4508</v>
      </c>
      <c r="M343" s="128" t="s">
        <v>6856</v>
      </c>
      <c r="N343" s="129" t="s">
        <v>8000</v>
      </c>
      <c r="O343" s="471" t="s">
        <v>8415</v>
      </c>
      <c r="P343" s="443">
        <v>40</v>
      </c>
      <c r="Q343" s="470" t="str">
        <f>VLOOKUP($O343,'스토리지_LUN(TO-BE)'!$B$2:$G$347,4,FALSE)</f>
        <v>0f:14</v>
      </c>
      <c r="R343" s="103"/>
      <c r="S343" s="110"/>
      <c r="T343" s="103"/>
      <c r="U343" s="103"/>
      <c r="V343" s="110" t="str">
        <f>VLOOKUP($N343,OS_Disk!$A$2:$F$573,2,FALSE)</f>
        <v>pkqtrapr1</v>
      </c>
      <c r="W343" s="110" t="str">
        <f>VLOOKUP($N343,OS_Disk!$A$2:$F$573,3,FALSE)</f>
        <v>hitachi_vsp0_0f14</v>
      </c>
      <c r="X343" s="133"/>
      <c r="Y343" s="110" t="str">
        <f>VLOOKUP($N343,OS_Disk!$A$2:$F$573,4,FALSE)</f>
        <v>sdg</v>
      </c>
      <c r="Z343" s="196">
        <f>VLOOKUP($N343,OS_Disk!$A$2:$F$573,6,FALSE)</f>
        <v>0.20050048828125</v>
      </c>
      <c r="AA343" s="110" t="str">
        <f>VLOOKUP($O343,Veritas_LUN!$D$3:$J$487,2,FALSE)</f>
        <v>pkqtrapr1/pkqtrapr2</v>
      </c>
      <c r="AB343" s="110" t="str">
        <f>VLOOKUP($O343,Veritas_LUN!$D$3:$J$487,3,FALSE)</f>
        <v>Lock Device</v>
      </c>
      <c r="AC343" s="110">
        <f>VLOOKUP($O343,Veritas_LUN!$D$3:$J$487,4,FALSE)</f>
        <v>1</v>
      </c>
      <c r="AD343" s="110">
        <f>VLOOKUP($O343,Veritas_LUN!$D$3:$J$487,5,FALSE)</f>
        <v>0.2</v>
      </c>
      <c r="AE343" s="110" t="str">
        <f>VLOOKUP($O343,Veritas_LUN!$D$3:$J$487,7,FALSE)</f>
        <v>Lock Device</v>
      </c>
      <c r="AF343" s="110" t="str">
        <f>VLOOKUP($O343,Veritas_LUN!$D$3:$K$487,8,FALSE)</f>
        <v>0f:14</v>
      </c>
      <c r="AG343" s="194" t="s">
        <v>7687</v>
      </c>
      <c r="AH343" s="279" t="str">
        <f>VLOOKUP(AG343,'스토리지_LUN(AS-IS)'!$B$4:$G$541,4,FALSE)</f>
        <v>Lock Device</v>
      </c>
      <c r="AI343" s="110">
        <f>VLOOKUP(AG343,'스토리지_LUN(AS-IS)'!$B$4:$G$541,6,FALSE)</f>
        <v>0.2</v>
      </c>
      <c r="AJ343" s="110" t="str">
        <f>VLOOKUP($AG343,'스토리지_LUN(TO-BE)'!$B$2:$G$347,4,FALSE)</f>
        <v>0f:14</v>
      </c>
      <c r="AK343" s="103"/>
      <c r="AL343" s="103"/>
      <c r="AM343" s="1" t="str">
        <f t="shared" si="10"/>
        <v>NB-DR-RDMP-0FA6-PKQTRAPR</v>
      </c>
      <c r="AN343" s="475" t="e">
        <f>VLOOKUP(SUBSTITUTE(Q343,":",""),'naa정보-입력'!B341:C686,2,FALSE)</f>
        <v>#N/A</v>
      </c>
      <c r="AO343" s="1" t="e">
        <f t="shared" si="11"/>
        <v>#N/A</v>
      </c>
      <c r="AP343" s="1" t="s">
        <v>10602</v>
      </c>
    </row>
    <row r="344" spans="1:42" s="1" customFormat="1">
      <c r="A344" s="128" t="s">
        <v>1206</v>
      </c>
      <c r="B344" s="128" t="s">
        <v>2016</v>
      </c>
      <c r="C344" s="128" t="s">
        <v>441</v>
      </c>
      <c r="D344" s="128" t="s">
        <v>2021</v>
      </c>
      <c r="E344" s="128" t="s">
        <v>1688</v>
      </c>
      <c r="F344" s="128" t="s">
        <v>1274</v>
      </c>
      <c r="G344" s="128" t="s">
        <v>1275</v>
      </c>
      <c r="H344" s="128" t="s">
        <v>3590</v>
      </c>
      <c r="I344" s="128" t="s">
        <v>2051</v>
      </c>
      <c r="J344" s="128" t="s">
        <v>4927</v>
      </c>
      <c r="K344" s="128" t="s">
        <v>7194</v>
      </c>
      <c r="L344" s="128" t="s">
        <v>2477</v>
      </c>
      <c r="M344" s="128" t="s">
        <v>6856</v>
      </c>
      <c r="N344" s="129" t="s">
        <v>8001</v>
      </c>
      <c r="O344" s="471" t="s">
        <v>8416</v>
      </c>
      <c r="P344" s="443">
        <v>5.0006103515625</v>
      </c>
      <c r="Q344" s="470" t="str">
        <f>VLOOKUP($O344,'스토리지_LUN(TO-BE)'!$B$2:$G$347,4,FALSE)</f>
        <v>00:27</v>
      </c>
      <c r="R344" s="103"/>
      <c r="S344" s="110"/>
      <c r="T344" s="103"/>
      <c r="U344" s="103"/>
      <c r="V344" s="110" t="str">
        <f>VLOOKUP($N344,OS_Disk!$A$2:$F$573,2,FALSE)</f>
        <v>pkqtrapr3</v>
      </c>
      <c r="W344" s="110" t="str">
        <f>VLOOKUP($N344,OS_Disk!$A$2:$F$573,3,FALSE)</f>
        <v>hitachi_vsp0_0027</v>
      </c>
      <c r="X344" s="133"/>
      <c r="Y344" s="110" t="str">
        <f>VLOOKUP($N344,OS_Disk!$A$2:$F$573,4,FALSE)</f>
        <v>sdb</v>
      </c>
      <c r="Z344" s="196">
        <f>VLOOKUP($N344,OS_Disk!$A$2:$F$573,6,FALSE)</f>
        <v>50.0006103515625</v>
      </c>
      <c r="AA344" s="110" t="str">
        <f>VLOOKUP($O344,Veritas_LUN!$D$3:$J$487,2,FALSE)</f>
        <v>pkqtrapr3</v>
      </c>
      <c r="AB344" s="110" t="str">
        <f>VLOOKUP($O344,Veritas_LUN!$D$3:$J$487,3,FALSE)</f>
        <v>vg_tr4fs01</v>
      </c>
      <c r="AC344" s="110">
        <f>VLOOKUP($O344,Veritas_LUN!$D$3:$J$487,4,FALSE)</f>
        <v>1</v>
      </c>
      <c r="AD344" s="110">
        <f>VLOOKUP($O344,Veritas_LUN!$D$3:$J$487,5,FALSE)</f>
        <v>50</v>
      </c>
      <c r="AE344" s="110" t="str">
        <f>VLOOKUP($O344,Veritas_LUN!$D$3:$J$487,7,FALSE)</f>
        <v>vg_me1fs01</v>
      </c>
      <c r="AF344" s="110" t="str">
        <f>VLOOKUP($O344,Veritas_LUN!$D$3:$K$487,8,FALSE)</f>
        <v>00:27</v>
      </c>
      <c r="AG344" s="194" t="s">
        <v>7688</v>
      </c>
      <c r="AH344" s="279" t="str">
        <f>VLOOKUP(AG344,'스토리지_LUN(AS-IS)'!$B$4:$G$541,4,FALSE)</f>
        <v>vg_me1fs01</v>
      </c>
      <c r="AI344" s="110">
        <f>VLOOKUP(AG344,'스토리지_LUN(AS-IS)'!$B$4:$G$541,6,FALSE)</f>
        <v>50</v>
      </c>
      <c r="AJ344" s="110" t="str">
        <f>VLOOKUP($AG344,'스토리지_LUN(TO-BE)'!$B$2:$G$347,4,FALSE)</f>
        <v>00:27</v>
      </c>
      <c r="AK344" s="103"/>
      <c r="AL344" s="103"/>
      <c r="AM344" s="1" t="str">
        <f t="shared" si="10"/>
        <v>NB-DR-RDMP-0FA7-PKQTRAPR</v>
      </c>
      <c r="AN344" s="475" t="e">
        <f>VLOOKUP(SUBSTITUTE(Q344,":",""),'naa정보-입력'!B342:C687,2,FALSE)</f>
        <v>#N/A</v>
      </c>
      <c r="AO344" s="1" t="e">
        <f t="shared" si="11"/>
        <v>#N/A</v>
      </c>
      <c r="AP344" s="1" t="s">
        <v>10603</v>
      </c>
    </row>
    <row r="345" spans="1:42" s="1" customFormat="1">
      <c r="A345" s="128" t="s">
        <v>1206</v>
      </c>
      <c r="B345" s="128" t="s">
        <v>2016</v>
      </c>
      <c r="C345" s="128" t="s">
        <v>441</v>
      </c>
      <c r="D345" s="128" t="s">
        <v>2021</v>
      </c>
      <c r="E345" s="128" t="s">
        <v>1704</v>
      </c>
      <c r="F345" s="128" t="s">
        <v>1274</v>
      </c>
      <c r="G345" s="128" t="s">
        <v>1275</v>
      </c>
      <c r="H345" s="128" t="s">
        <v>3591</v>
      </c>
      <c r="I345" s="128" t="s">
        <v>2052</v>
      </c>
      <c r="J345" s="128" t="s">
        <v>4985</v>
      </c>
      <c r="K345" s="128" t="s">
        <v>7195</v>
      </c>
      <c r="L345" s="128" t="s">
        <v>2479</v>
      </c>
      <c r="M345" s="128" t="s">
        <v>6856</v>
      </c>
      <c r="N345" s="129" t="s">
        <v>8002</v>
      </c>
      <c r="O345" s="471" t="s">
        <v>8417</v>
      </c>
      <c r="P345" s="443">
        <v>50</v>
      </c>
      <c r="Q345" s="470" t="str">
        <f>VLOOKUP($O345,'스토리지_LUN(TO-BE)'!$B$2:$G$347,4,FALSE)</f>
        <v>05:27</v>
      </c>
      <c r="R345" s="103"/>
      <c r="S345" s="110"/>
      <c r="T345" s="103"/>
      <c r="U345" s="103"/>
      <c r="V345" s="110" t="str">
        <f>VLOOKUP($N345,OS_Disk!$A$2:$F$573,2,FALSE)</f>
        <v>pkqtrapr3</v>
      </c>
      <c r="W345" s="110" t="str">
        <f>VLOOKUP($N345,OS_Disk!$A$2:$F$573,3,FALSE)</f>
        <v>hitachi_vsp0_1027</v>
      </c>
      <c r="X345" s="133"/>
      <c r="Y345" s="110" t="str">
        <f>VLOOKUP($N345,OS_Disk!$A$2:$F$573,4,FALSE)</f>
        <v>sdc</v>
      </c>
      <c r="Z345" s="196">
        <f>VLOOKUP($N345,OS_Disk!$A$2:$F$573,6,FALSE)</f>
        <v>5.0006103515625</v>
      </c>
      <c r="AA345" s="110" t="str">
        <f>VLOOKUP($O345,Veritas_LUN!$D$3:$J$487,2,FALSE)</f>
        <v>pkqtrapr3</v>
      </c>
      <c r="AB345" s="110" t="str">
        <f>VLOOKUP($O345,Veritas_LUN!$D$3:$J$487,3,FALSE)</f>
        <v>vvr_vg_tr4fs01</v>
      </c>
      <c r="AC345" s="110">
        <f>VLOOKUP($O345,Veritas_LUN!$D$3:$J$487,4,FALSE)</f>
        <v>1</v>
      </c>
      <c r="AD345" s="110">
        <f>VLOOKUP($O345,Veritas_LUN!$D$3:$J$487,5,FALSE)</f>
        <v>5</v>
      </c>
      <c r="AE345" s="110" t="str">
        <f>VLOOKUP($O345,Veritas_LUN!$D$3:$J$487,7,FALSE)</f>
        <v>VVR-vg_me1fs01</v>
      </c>
      <c r="AF345" s="110" t="str">
        <f>VLOOKUP($O345,Veritas_LUN!$D$3:$K$487,8,FALSE)</f>
        <v>10:27</v>
      </c>
      <c r="AG345" s="194" t="s">
        <v>7689</v>
      </c>
      <c r="AH345" s="279" t="str">
        <f>VLOOKUP(AG345,'스토리지_LUN(AS-IS)'!$B$4:$G$541,4,FALSE)</f>
        <v>VVR-vg_me1fs01</v>
      </c>
      <c r="AI345" s="110">
        <f>VLOOKUP(AG345,'스토리지_LUN(AS-IS)'!$B$4:$G$541,6,FALSE)</f>
        <v>5</v>
      </c>
      <c r="AJ345" s="110" t="str">
        <f>VLOOKUP($AG345,'스토리지_LUN(TO-BE)'!$B$2:$G$347,4,FALSE)</f>
        <v>05:27</v>
      </c>
      <c r="AK345" s="103"/>
      <c r="AL345" s="103"/>
      <c r="AM345" s="1" t="str">
        <f t="shared" si="10"/>
        <v>NB-DR-RDMP-0FA7-PKQTRAPR</v>
      </c>
      <c r="AN345" s="475" t="e">
        <f>VLOOKUP(SUBSTITUTE(Q345,":",""),'naa정보-입력'!B343:C688,2,FALSE)</f>
        <v>#N/A</v>
      </c>
      <c r="AO345" s="1" t="e">
        <f t="shared" si="11"/>
        <v>#N/A</v>
      </c>
      <c r="AP345" s="1" t="s">
        <v>10604</v>
      </c>
    </row>
    <row r="346" spans="1:42" s="1" customFormat="1">
      <c r="A346" s="128" t="s">
        <v>1206</v>
      </c>
      <c r="B346" s="128" t="s">
        <v>2016</v>
      </c>
      <c r="C346" s="128" t="s">
        <v>441</v>
      </c>
      <c r="D346" s="128" t="s">
        <v>2021</v>
      </c>
      <c r="E346" s="128" t="s">
        <v>1693</v>
      </c>
      <c r="F346" s="128" t="s">
        <v>1274</v>
      </c>
      <c r="G346" s="128" t="s">
        <v>1275</v>
      </c>
      <c r="H346" s="128" t="s">
        <v>3592</v>
      </c>
      <c r="I346" s="128" t="s">
        <v>2053</v>
      </c>
      <c r="J346" s="128" t="s">
        <v>4991</v>
      </c>
      <c r="K346" s="128" t="s">
        <v>7196</v>
      </c>
      <c r="L346" s="128" t="s">
        <v>4597</v>
      </c>
      <c r="M346" s="128" t="s">
        <v>6856</v>
      </c>
      <c r="N346" s="129" t="s">
        <v>8003</v>
      </c>
      <c r="O346" s="471" t="s">
        <v>8418</v>
      </c>
      <c r="P346" s="443">
        <v>2.00042724609375</v>
      </c>
      <c r="Q346" s="470" t="str">
        <f>VLOOKUP($O346,'스토리지_LUN(TO-BE)'!$B$2:$G$347,4,FALSE)</f>
        <v>00:29</v>
      </c>
      <c r="R346" s="103"/>
      <c r="S346" s="110"/>
      <c r="T346" s="103"/>
      <c r="U346" s="103"/>
      <c r="V346" s="110" t="str">
        <f>VLOOKUP($N346,OS_Disk!$A$2:$F$573,2,FALSE)</f>
        <v>pkqtrapr3</v>
      </c>
      <c r="W346" s="110" t="str">
        <f>VLOOKUP($N346,OS_Disk!$A$2:$F$573,3,FALSE)</f>
        <v>hitachi_vsp0_0029</v>
      </c>
      <c r="X346" s="133"/>
      <c r="Y346" s="110" t="str">
        <f>VLOOKUP($N346,OS_Disk!$A$2:$F$573,4,FALSE)</f>
        <v>sdh</v>
      </c>
      <c r="Z346" s="196">
        <f>VLOOKUP($N346,OS_Disk!$A$2:$F$573,6,FALSE)</f>
        <v>45</v>
      </c>
      <c r="AA346" s="110" t="str">
        <f>VLOOKUP($O346,Veritas_LUN!$D$3:$J$487,2,FALSE)</f>
        <v>pkqtrapr3/pkqtrapr4</v>
      </c>
      <c r="AB346" s="110" t="str">
        <f>VLOOKUP($O346,Veritas_LUN!$D$3:$J$487,3,FALSE)</f>
        <v>vg_trcfs01</v>
      </c>
      <c r="AC346" s="110">
        <f>VLOOKUP($O346,Veritas_LUN!$D$3:$J$487,4,FALSE)</f>
        <v>1</v>
      </c>
      <c r="AD346" s="110">
        <f>VLOOKUP($O346,Veritas_LUN!$D$3:$J$487,5,FALSE)</f>
        <v>45</v>
      </c>
      <c r="AE346" s="110" t="str">
        <f>VLOOKUP($O346,Veritas_LUN!$D$3:$J$487,7,FALSE)</f>
        <v>vg_mecfs01</v>
      </c>
      <c r="AF346" s="110" t="str">
        <f>VLOOKUP($O346,Veritas_LUN!$D$3:$K$487,8,FALSE)</f>
        <v>00:29</v>
      </c>
      <c r="AG346" s="194" t="s">
        <v>7690</v>
      </c>
      <c r="AH346" s="279" t="str">
        <f>VLOOKUP(AG346,'스토리지_LUN(AS-IS)'!$B$4:$G$541,4,FALSE)</f>
        <v>vg_mecfs01</v>
      </c>
      <c r="AI346" s="110">
        <f>VLOOKUP(AG346,'스토리지_LUN(AS-IS)'!$B$4:$G$541,6,FALSE)</f>
        <v>45</v>
      </c>
      <c r="AJ346" s="110" t="str">
        <f>VLOOKUP($AG346,'스토리지_LUN(TO-BE)'!$B$2:$G$347,4,FALSE)</f>
        <v>00:29</v>
      </c>
      <c r="AK346" s="103"/>
      <c r="AL346" s="103"/>
      <c r="AM346" s="1" t="str">
        <f t="shared" si="10"/>
        <v>NB-DR-RDMP-0FA7-PKQTRAPR</v>
      </c>
      <c r="AN346" s="475" t="e">
        <f>VLOOKUP(SUBSTITUTE(Q346,":",""),'naa정보-입력'!B344:C689,2,FALSE)</f>
        <v>#N/A</v>
      </c>
      <c r="AO346" s="1" t="e">
        <f t="shared" si="11"/>
        <v>#N/A</v>
      </c>
      <c r="AP346" s="1" t="s">
        <v>10605</v>
      </c>
    </row>
    <row r="347" spans="1:42" s="1" customFormat="1">
      <c r="A347" s="128" t="s">
        <v>1206</v>
      </c>
      <c r="B347" s="128" t="s">
        <v>2016</v>
      </c>
      <c r="C347" s="128" t="s">
        <v>441</v>
      </c>
      <c r="D347" s="128" t="s">
        <v>2021</v>
      </c>
      <c r="E347" s="128" t="s">
        <v>1697</v>
      </c>
      <c r="F347" s="128" t="s">
        <v>1274</v>
      </c>
      <c r="G347" s="128" t="s">
        <v>1275</v>
      </c>
      <c r="H347" s="128" t="s">
        <v>3593</v>
      </c>
      <c r="I347" s="128" t="s">
        <v>2054</v>
      </c>
      <c r="J347" s="128" t="s">
        <v>4970</v>
      </c>
      <c r="K347" s="128" t="s">
        <v>7197</v>
      </c>
      <c r="L347" s="128" t="s">
        <v>4598</v>
      </c>
      <c r="M347" s="128" t="s">
        <v>6856</v>
      </c>
      <c r="N347" s="129" t="s">
        <v>8004</v>
      </c>
      <c r="O347" s="471" t="s">
        <v>8419</v>
      </c>
      <c r="P347" s="443">
        <v>110.000610351563</v>
      </c>
      <c r="Q347" s="470" t="str">
        <f>VLOOKUP($O347,'스토리지_LUN(TO-BE)'!$B$2:$G$347,4,FALSE)</f>
        <v>00:2a</v>
      </c>
      <c r="R347" s="103"/>
      <c r="S347" s="110"/>
      <c r="T347" s="103"/>
      <c r="U347" s="103"/>
      <c r="V347" s="110" t="str">
        <f>VLOOKUP($N347,OS_Disk!$A$2:$F$573,2,FALSE)</f>
        <v>pkqtrapr3</v>
      </c>
      <c r="W347" s="110" t="str">
        <f>VLOOKUP($N347,OS_Disk!$A$2:$F$573,3,FALSE)</f>
        <v>hitachi_vsp0_002a</v>
      </c>
      <c r="X347" s="133"/>
      <c r="Y347" s="110" t="str">
        <f>VLOOKUP($N347,OS_Disk!$A$2:$F$573,4,FALSE)</f>
        <v>sdi</v>
      </c>
      <c r="Z347" s="196">
        <f>VLOOKUP($N347,OS_Disk!$A$2:$F$573,6,FALSE)</f>
        <v>7.0001220703125</v>
      </c>
      <c r="AA347" s="110" t="str">
        <f>VLOOKUP($O347,Veritas_LUN!$D$3:$J$487,2,FALSE)</f>
        <v>pkqtrapr3/pkqtrapr4</v>
      </c>
      <c r="AB347" s="110" t="str">
        <f>VLOOKUP($O347,Veritas_LUN!$D$3:$J$487,3,FALSE)</f>
        <v>vg_trcfs02</v>
      </c>
      <c r="AC347" s="110">
        <f>VLOOKUP($O347,Veritas_LUN!$D$3:$J$487,4,FALSE)</f>
        <v>1</v>
      </c>
      <c r="AD347" s="110">
        <f>VLOOKUP($O347,Veritas_LUN!$D$3:$J$487,5,FALSE)</f>
        <v>7</v>
      </c>
      <c r="AE347" s="110" t="str">
        <f>VLOOKUP($O347,Veritas_LUN!$D$3:$J$487,7,FALSE)</f>
        <v>vg_mecfs02</v>
      </c>
      <c r="AF347" s="110" t="str">
        <f>VLOOKUP($O347,Veritas_LUN!$D$3:$K$487,8,FALSE)</f>
        <v>00:2a</v>
      </c>
      <c r="AG347" s="194" t="s">
        <v>7691</v>
      </c>
      <c r="AH347" s="279" t="str">
        <f>VLOOKUP(AG347,'스토리지_LUN(AS-IS)'!$B$4:$G$541,4,FALSE)</f>
        <v>vg_mecfs02</v>
      </c>
      <c r="AI347" s="110">
        <f>VLOOKUP(AG347,'스토리지_LUN(AS-IS)'!$B$4:$G$541,6,FALSE)</f>
        <v>7</v>
      </c>
      <c r="AJ347" s="110" t="str">
        <f>VLOOKUP($AG347,'스토리지_LUN(TO-BE)'!$B$2:$G$347,4,FALSE)</f>
        <v>00:2a</v>
      </c>
      <c r="AK347" s="103"/>
      <c r="AL347" s="103"/>
      <c r="AM347" s="1" t="str">
        <f t="shared" si="10"/>
        <v>NB-DR-RDMP-0FA7-PKQTRAPR</v>
      </c>
      <c r="AN347" s="475" t="e">
        <f>VLOOKUP(SUBSTITUTE(Q347,":",""),'naa정보-입력'!B345:C690,2,FALSE)</f>
        <v>#N/A</v>
      </c>
      <c r="AO347" s="1" t="e">
        <f t="shared" si="11"/>
        <v>#N/A</v>
      </c>
      <c r="AP347" s="1" t="s">
        <v>10606</v>
      </c>
    </row>
    <row r="348" spans="1:42" s="1" customFormat="1">
      <c r="A348" s="128" t="s">
        <v>1206</v>
      </c>
      <c r="B348" s="128" t="s">
        <v>2016</v>
      </c>
      <c r="C348" s="128" t="s">
        <v>441</v>
      </c>
      <c r="D348" s="128" t="s">
        <v>2021</v>
      </c>
      <c r="E348" s="128" t="s">
        <v>1699</v>
      </c>
      <c r="F348" s="128" t="s">
        <v>1274</v>
      </c>
      <c r="G348" s="128" t="s">
        <v>1275</v>
      </c>
      <c r="H348" s="128" t="s">
        <v>3594</v>
      </c>
      <c r="I348" s="128" t="s">
        <v>2055</v>
      </c>
      <c r="J348" s="128" t="s">
        <v>4967</v>
      </c>
      <c r="K348" s="128" t="s">
        <v>7198</v>
      </c>
      <c r="L348" s="128" t="s">
        <v>4604</v>
      </c>
      <c r="M348" s="128" t="s">
        <v>6856</v>
      </c>
      <c r="N348" s="129" t="s">
        <v>8005</v>
      </c>
      <c r="O348" s="471" t="s">
        <v>8420</v>
      </c>
      <c r="P348" s="443">
        <v>4.500732421875</v>
      </c>
      <c r="Q348" s="470" t="str">
        <f>VLOOKUP($O348,'스토리지_LUN(TO-BE)'!$B$2:$G$347,4,FALSE)</f>
        <v>00:2b</v>
      </c>
      <c r="R348" s="103"/>
      <c r="S348" s="110"/>
      <c r="T348" s="103"/>
      <c r="U348" s="103"/>
      <c r="V348" s="110" t="str">
        <f>VLOOKUP($N348,OS_Disk!$A$2:$F$573,2,FALSE)</f>
        <v>pkqtrapr3</v>
      </c>
      <c r="W348" s="110" t="str">
        <f>VLOOKUP($N348,OS_Disk!$A$2:$F$573,3,FALSE)</f>
        <v>hitachi_vsp0_002b</v>
      </c>
      <c r="X348" s="133"/>
      <c r="Y348" s="110" t="str">
        <f>VLOOKUP($N348,OS_Disk!$A$2:$F$573,4,FALSE)</f>
        <v>sdj</v>
      </c>
      <c r="Z348" s="196">
        <f>VLOOKUP($N348,OS_Disk!$A$2:$F$573,6,FALSE)</f>
        <v>110.0006103515625</v>
      </c>
      <c r="AA348" s="110" t="str">
        <f>VLOOKUP($O348,Veritas_LUN!$D$3:$J$487,2,FALSE)</f>
        <v>pkqtrapr3/pkqtrapr4</v>
      </c>
      <c r="AB348" s="110" t="str">
        <f>VLOOKUP($O348,Veritas_LUN!$D$3:$J$487,3,FALSE)</f>
        <v>vg_trcfs03</v>
      </c>
      <c r="AC348" s="110">
        <f>VLOOKUP($O348,Veritas_LUN!$D$3:$J$487,4,FALSE)</f>
        <v>1</v>
      </c>
      <c r="AD348" s="110">
        <f>VLOOKUP($O348,Veritas_LUN!$D$3:$J$487,5,FALSE)</f>
        <v>110</v>
      </c>
      <c r="AE348" s="110" t="str">
        <f>VLOOKUP($O348,Veritas_LUN!$D$3:$J$487,7,FALSE)</f>
        <v>vg_mecfs03</v>
      </c>
      <c r="AF348" s="110" t="str">
        <f>VLOOKUP($O348,Veritas_LUN!$D$3:$K$487,8,FALSE)</f>
        <v>00:2b</v>
      </c>
      <c r="AG348" s="194" t="s">
        <v>7692</v>
      </c>
      <c r="AH348" s="279" t="str">
        <f>VLOOKUP(AG348,'스토리지_LUN(AS-IS)'!$B$4:$G$541,4,FALSE)</f>
        <v>vg_mecfs03</v>
      </c>
      <c r="AI348" s="110">
        <f>VLOOKUP(AG348,'스토리지_LUN(AS-IS)'!$B$4:$G$541,6,FALSE)</f>
        <v>110</v>
      </c>
      <c r="AJ348" s="110" t="str">
        <f>VLOOKUP($AG348,'스토리지_LUN(TO-BE)'!$B$2:$G$347,4,FALSE)</f>
        <v>00:2b</v>
      </c>
      <c r="AK348" s="103"/>
      <c r="AL348" s="103"/>
      <c r="AM348" s="1" t="str">
        <f t="shared" si="10"/>
        <v>NB-DR-RDMP-0FA7-PKQTRAPR</v>
      </c>
      <c r="AN348" s="475" t="e">
        <f>VLOOKUP(SUBSTITUTE(Q348,":",""),'naa정보-입력'!B346:C691,2,FALSE)</f>
        <v>#N/A</v>
      </c>
      <c r="AO348" s="1" t="e">
        <f t="shared" si="11"/>
        <v>#N/A</v>
      </c>
      <c r="AP348" s="1" t="s">
        <v>10607</v>
      </c>
    </row>
    <row r="349" spans="1:42" s="1" customFormat="1">
      <c r="A349" s="128" t="s">
        <v>1206</v>
      </c>
      <c r="B349" s="128" t="s">
        <v>2016</v>
      </c>
      <c r="C349" s="128" t="s">
        <v>441</v>
      </c>
      <c r="D349" s="128" t="s">
        <v>2021</v>
      </c>
      <c r="E349" s="128" t="s">
        <v>1737</v>
      </c>
      <c r="F349" s="128" t="s">
        <v>1274</v>
      </c>
      <c r="G349" s="128" t="s">
        <v>1275</v>
      </c>
      <c r="H349" s="128" t="s">
        <v>3595</v>
      </c>
      <c r="I349" s="128" t="s">
        <v>2056</v>
      </c>
      <c r="J349" s="128" t="s">
        <v>4918</v>
      </c>
      <c r="K349" s="128" t="s">
        <v>7199</v>
      </c>
      <c r="L349" s="128" t="s">
        <v>4643</v>
      </c>
      <c r="M349" s="128" t="s">
        <v>6856</v>
      </c>
      <c r="N349" s="129" t="s">
        <v>8006</v>
      </c>
      <c r="O349" s="471" t="s">
        <v>8421</v>
      </c>
      <c r="P349" s="443">
        <v>0.20050048828125</v>
      </c>
      <c r="Q349" s="470" t="str">
        <f>VLOOKUP($O349,'스토리지_LUN(TO-BE)'!$B$2:$G$347,4,FALSE)</f>
        <v>05:29</v>
      </c>
      <c r="R349" s="103"/>
      <c r="S349" s="110"/>
      <c r="T349" s="103"/>
      <c r="U349" s="103"/>
      <c r="V349" s="110" t="str">
        <f>VLOOKUP($N349,OS_Disk!$A$2:$F$573,2,FALSE)</f>
        <v>pkqtrapr3</v>
      </c>
      <c r="W349" s="110" t="str">
        <f>VLOOKUP($N349,OS_Disk!$A$2:$F$573,3,FALSE)</f>
        <v>hitachi_vsp0_1029</v>
      </c>
      <c r="X349" s="133"/>
      <c r="Y349" s="110" t="str">
        <f>VLOOKUP($N349,OS_Disk!$A$2:$F$573,4,FALSE)</f>
        <v>sdk</v>
      </c>
      <c r="Z349" s="196">
        <f>VLOOKUP($N349,OS_Disk!$A$2:$F$573,6,FALSE)</f>
        <v>4.500732421875</v>
      </c>
      <c r="AA349" s="110" t="str">
        <f>VLOOKUP($O349,Veritas_LUN!$D$3:$J$487,2,FALSE)</f>
        <v>pkqtrapr3/pkqtrapr4</v>
      </c>
      <c r="AB349" s="110" t="str">
        <f>VLOOKUP($O349,Veritas_LUN!$D$3:$J$487,3,FALSE)</f>
        <v>vvr_vg_trcfs01</v>
      </c>
      <c r="AC349" s="110">
        <f>VLOOKUP($O349,Veritas_LUN!$D$3:$J$487,4,FALSE)</f>
        <v>1</v>
      </c>
      <c r="AD349" s="110">
        <f>VLOOKUP($O349,Veritas_LUN!$D$3:$J$487,5,FALSE)</f>
        <v>4.5</v>
      </c>
      <c r="AE349" s="110" t="str">
        <f>VLOOKUP($O349,Veritas_LUN!$D$3:$J$487,7,FALSE)</f>
        <v>VVR-vg_mecfs01</v>
      </c>
      <c r="AF349" s="110" t="str">
        <f>VLOOKUP($O349,Veritas_LUN!$D$3:$K$487,8,FALSE)</f>
        <v>10:29</v>
      </c>
      <c r="AG349" s="194" t="s">
        <v>7693</v>
      </c>
      <c r="AH349" s="279" t="str">
        <f>VLOOKUP(AG349,'스토리지_LUN(AS-IS)'!$B$4:$G$541,4,FALSE)</f>
        <v>VVR-vg_mecfs01</v>
      </c>
      <c r="AI349" s="110">
        <f>VLOOKUP(AG349,'스토리지_LUN(AS-IS)'!$B$4:$G$541,6,FALSE)</f>
        <v>4.5</v>
      </c>
      <c r="AJ349" s="110" t="str">
        <f>VLOOKUP($AG349,'스토리지_LUN(TO-BE)'!$B$2:$G$347,4,FALSE)</f>
        <v>05:29</v>
      </c>
      <c r="AK349" s="103"/>
      <c r="AL349" s="103"/>
      <c r="AM349" s="1" t="str">
        <f t="shared" si="10"/>
        <v>NB-DR-RDMP-0FA7-PKQTRAPR</v>
      </c>
      <c r="AN349" s="475" t="e">
        <f>VLOOKUP(SUBSTITUTE(Q349,":",""),'naa정보-입력'!B347:C692,2,FALSE)</f>
        <v>#N/A</v>
      </c>
      <c r="AO349" s="1" t="e">
        <f t="shared" si="11"/>
        <v>#N/A</v>
      </c>
      <c r="AP349" s="1" t="s">
        <v>10608</v>
      </c>
    </row>
    <row r="350" spans="1:42" s="1" customFormat="1">
      <c r="A350" s="128" t="s">
        <v>1206</v>
      </c>
      <c r="B350" s="128" t="s">
        <v>2016</v>
      </c>
      <c r="C350" s="128" t="s">
        <v>441</v>
      </c>
      <c r="D350" s="128" t="s">
        <v>2021</v>
      </c>
      <c r="E350" s="128" t="s">
        <v>1740</v>
      </c>
      <c r="F350" s="128" t="s">
        <v>1274</v>
      </c>
      <c r="G350" s="128" t="s">
        <v>1275</v>
      </c>
      <c r="H350" s="128" t="s">
        <v>3596</v>
      </c>
      <c r="I350" s="128" t="s">
        <v>2057</v>
      </c>
      <c r="J350" s="128" t="s">
        <v>4915</v>
      </c>
      <c r="K350" s="128" t="s">
        <v>7200</v>
      </c>
      <c r="L350" s="128" t="s">
        <v>4642</v>
      </c>
      <c r="M350" s="128" t="s">
        <v>6856</v>
      </c>
      <c r="N350" s="129" t="s">
        <v>8007</v>
      </c>
      <c r="O350" s="471" t="s">
        <v>8422</v>
      </c>
      <c r="P350" s="443">
        <v>11.0000610351563</v>
      </c>
      <c r="Q350" s="470" t="str">
        <f>VLOOKUP($O350,'스토리지_LUN(TO-BE)'!$B$2:$G$347,4,FALSE)</f>
        <v>05:2a</v>
      </c>
      <c r="R350" s="103"/>
      <c r="S350" s="110"/>
      <c r="T350" s="103"/>
      <c r="U350" s="103"/>
      <c r="V350" s="110" t="str">
        <f>VLOOKUP($N350,OS_Disk!$A$2:$F$573,2,FALSE)</f>
        <v>pkqtrapr3</v>
      </c>
      <c r="W350" s="110" t="str">
        <f>VLOOKUP($N350,OS_Disk!$A$2:$F$573,3,FALSE)</f>
        <v>hitachi_vsp0_102a</v>
      </c>
      <c r="X350" s="133"/>
      <c r="Y350" s="110" t="str">
        <f>VLOOKUP($N350,OS_Disk!$A$2:$F$573,4,FALSE)</f>
        <v>sdl</v>
      </c>
      <c r="Z350" s="196">
        <f>VLOOKUP($N350,OS_Disk!$A$2:$F$573,6,FALSE)</f>
        <v>1.00067138671875</v>
      </c>
      <c r="AA350" s="110" t="str">
        <f>VLOOKUP($O350,Veritas_LUN!$D$3:$J$487,2,FALSE)</f>
        <v>pkqtrapr3/pkqtrapr4</v>
      </c>
      <c r="AB350" s="110" t="str">
        <f>VLOOKUP($O350,Veritas_LUN!$D$3:$J$487,3,FALSE)</f>
        <v>vvr_vg_trcfs02</v>
      </c>
      <c r="AC350" s="110">
        <f>VLOOKUP($O350,Veritas_LUN!$D$3:$J$487,4,FALSE)</f>
        <v>1</v>
      </c>
      <c r="AD350" s="110">
        <f>VLOOKUP($O350,Veritas_LUN!$D$3:$J$487,5,FALSE)</f>
        <v>1</v>
      </c>
      <c r="AE350" s="110" t="str">
        <f>VLOOKUP($O350,Veritas_LUN!$D$3:$J$487,7,FALSE)</f>
        <v>VVR-vg_mecfs02</v>
      </c>
      <c r="AF350" s="110" t="str">
        <f>VLOOKUP($O350,Veritas_LUN!$D$3:$K$487,8,FALSE)</f>
        <v>10:2a</v>
      </c>
      <c r="AG350" s="194" t="s">
        <v>7694</v>
      </c>
      <c r="AH350" s="279" t="str">
        <f>VLOOKUP(AG350,'스토리지_LUN(AS-IS)'!$B$4:$G$541,4,FALSE)</f>
        <v>VVR-vg_mecfs02</v>
      </c>
      <c r="AI350" s="110">
        <f>VLOOKUP(AG350,'스토리지_LUN(AS-IS)'!$B$4:$G$541,6,FALSE)</f>
        <v>1</v>
      </c>
      <c r="AJ350" s="110" t="str">
        <f>VLOOKUP($AG350,'스토리지_LUN(TO-BE)'!$B$2:$G$347,4,FALSE)</f>
        <v>05:2a</v>
      </c>
      <c r="AK350" s="103"/>
      <c r="AL350" s="103"/>
      <c r="AM350" s="1" t="str">
        <f t="shared" si="10"/>
        <v>NB-DR-RDMP-0FA7-PKQTRAPR</v>
      </c>
      <c r="AN350" s="475" t="e">
        <f>VLOOKUP(SUBSTITUTE(Q350,":",""),'naa정보-입력'!B348:C693,2,FALSE)</f>
        <v>#N/A</v>
      </c>
      <c r="AO350" s="1" t="e">
        <f t="shared" si="11"/>
        <v>#N/A</v>
      </c>
      <c r="AP350" s="1" t="s">
        <v>10609</v>
      </c>
    </row>
    <row r="351" spans="1:42" s="1" customFormat="1">
      <c r="A351" s="128" t="s">
        <v>1206</v>
      </c>
      <c r="B351" s="128" t="s">
        <v>2016</v>
      </c>
      <c r="C351" s="128" t="s">
        <v>441</v>
      </c>
      <c r="D351" s="128" t="s">
        <v>2021</v>
      </c>
      <c r="E351" s="128" t="s">
        <v>1743</v>
      </c>
      <c r="F351" s="128" t="s">
        <v>1274</v>
      </c>
      <c r="G351" s="128" t="s">
        <v>1275</v>
      </c>
      <c r="H351" s="128" t="s">
        <v>3597</v>
      </c>
      <c r="I351" s="128" t="s">
        <v>2058</v>
      </c>
      <c r="J351" s="128" t="s">
        <v>4922</v>
      </c>
      <c r="K351" s="128" t="s">
        <v>7201</v>
      </c>
      <c r="L351" s="128" t="s">
        <v>4644</v>
      </c>
      <c r="M351" s="128" t="s">
        <v>6856</v>
      </c>
      <c r="N351" s="129" t="s">
        <v>8008</v>
      </c>
      <c r="O351" s="471" t="s">
        <v>8423</v>
      </c>
      <c r="P351" s="443">
        <v>0.20050048828125</v>
      </c>
      <c r="Q351" s="470" t="str">
        <f>VLOOKUP($O351,'스토리지_LUN(TO-BE)'!$B$2:$G$347,4,FALSE)</f>
        <v>05:2b</v>
      </c>
      <c r="R351" s="103"/>
      <c r="S351" s="110"/>
      <c r="T351" s="103"/>
      <c r="U351" s="103"/>
      <c r="V351" s="110" t="str">
        <f>VLOOKUP($N351,OS_Disk!$A$2:$F$573,2,FALSE)</f>
        <v>pkqtrapr3</v>
      </c>
      <c r="W351" s="110" t="str">
        <f>VLOOKUP($N351,OS_Disk!$A$2:$F$573,3,FALSE)</f>
        <v>hitachi_vsp0_102b</v>
      </c>
      <c r="X351" s="133"/>
      <c r="Y351" s="110" t="str">
        <f>VLOOKUP($N351,OS_Disk!$A$2:$F$573,4,FALSE)</f>
        <v>sdm</v>
      </c>
      <c r="Z351" s="196">
        <f>VLOOKUP($N351,OS_Disk!$A$2:$F$573,6,FALSE)</f>
        <v>11.00006103515625</v>
      </c>
      <c r="AA351" s="110" t="str">
        <f>VLOOKUP($O351,Veritas_LUN!$D$3:$J$487,2,FALSE)</f>
        <v>pkqtrapr3/pkqtrapr4</v>
      </c>
      <c r="AB351" s="110" t="str">
        <f>VLOOKUP($O351,Veritas_LUN!$D$3:$J$487,3,FALSE)</f>
        <v>vvr_vg_trcfs03</v>
      </c>
      <c r="AC351" s="110">
        <f>VLOOKUP($O351,Veritas_LUN!$D$3:$J$487,4,FALSE)</f>
        <v>1</v>
      </c>
      <c r="AD351" s="110">
        <f>VLOOKUP($O351,Veritas_LUN!$D$3:$J$487,5,FALSE)</f>
        <v>11</v>
      </c>
      <c r="AE351" s="110" t="str">
        <f>VLOOKUP($O351,Veritas_LUN!$D$3:$J$487,7,FALSE)</f>
        <v>VVR-vg_mecfs03</v>
      </c>
      <c r="AF351" s="110" t="str">
        <f>VLOOKUP($O351,Veritas_LUN!$D$3:$K$487,8,FALSE)</f>
        <v>10:2b</v>
      </c>
      <c r="AG351" s="194" t="s">
        <v>7695</v>
      </c>
      <c r="AH351" s="279" t="str">
        <f>VLOOKUP(AG351,'스토리지_LUN(AS-IS)'!$B$4:$G$541,4,FALSE)</f>
        <v>VVR-vg_mecfs03</v>
      </c>
      <c r="AI351" s="110">
        <f>VLOOKUP(AG351,'스토리지_LUN(AS-IS)'!$B$4:$G$541,6,FALSE)</f>
        <v>11</v>
      </c>
      <c r="AJ351" s="110" t="str">
        <f>VLOOKUP($AG351,'스토리지_LUN(TO-BE)'!$B$2:$G$347,4,FALSE)</f>
        <v>05:2b</v>
      </c>
      <c r="AK351" s="103"/>
      <c r="AL351" s="103"/>
      <c r="AM351" s="1" t="str">
        <f t="shared" si="10"/>
        <v>NB-DR-RDMP-0FA7-PKQTRAPR</v>
      </c>
      <c r="AN351" s="475" t="e">
        <f>VLOOKUP(SUBSTITUTE(Q351,":",""),'naa정보-입력'!B349:C694,2,FALSE)</f>
        <v>#N/A</v>
      </c>
      <c r="AO351" s="1" t="e">
        <f t="shared" si="11"/>
        <v>#N/A</v>
      </c>
      <c r="AP351" s="1" t="s">
        <v>10610</v>
      </c>
    </row>
    <row r="352" spans="1:42" s="1" customFormat="1">
      <c r="A352" s="128" t="s">
        <v>1206</v>
      </c>
      <c r="B352" s="128" t="s">
        <v>2016</v>
      </c>
      <c r="C352" s="128" t="s">
        <v>441</v>
      </c>
      <c r="D352" s="128" t="s">
        <v>2021</v>
      </c>
      <c r="E352" s="128" t="s">
        <v>1752</v>
      </c>
      <c r="F352" s="128" t="s">
        <v>1274</v>
      </c>
      <c r="G352" s="128" t="s">
        <v>1275</v>
      </c>
      <c r="H352" s="128" t="s">
        <v>3598</v>
      </c>
      <c r="I352" s="128" t="s">
        <v>2059</v>
      </c>
      <c r="J352" s="128" t="s">
        <v>4900</v>
      </c>
      <c r="K352" s="128" t="s">
        <v>7202</v>
      </c>
      <c r="L352" s="128" t="s">
        <v>4510</v>
      </c>
      <c r="M352" s="128" t="s">
        <v>6856</v>
      </c>
      <c r="N352" s="129" t="s">
        <v>8009</v>
      </c>
      <c r="O352" s="471" t="s">
        <v>8424</v>
      </c>
      <c r="P352" s="443">
        <v>0.20050048828125</v>
      </c>
      <c r="Q352" s="470" t="str">
        <f>VLOOKUP($O352,'스토리지_LUN(TO-BE)'!$B$2:$G$347,4,FALSE)</f>
        <v>0f:15</v>
      </c>
      <c r="R352" s="103"/>
      <c r="S352" s="110"/>
      <c r="T352" s="103"/>
      <c r="U352" s="103"/>
      <c r="V352" s="110" t="str">
        <f>VLOOKUP($N352,OS_Disk!$A$2:$F$573,2,FALSE)</f>
        <v>pkqtrapr3</v>
      </c>
      <c r="W352" s="110" t="str">
        <f>VLOOKUP($N352,OS_Disk!$A$2:$F$573,3,FALSE)</f>
        <v>hitachi_vsp0_0f15</v>
      </c>
      <c r="X352" s="133"/>
      <c r="Y352" s="110" t="str">
        <f>VLOOKUP($N352,OS_Disk!$A$2:$F$573,4,FALSE)</f>
        <v>sde</v>
      </c>
      <c r="Z352" s="196">
        <f>VLOOKUP($N352,OS_Disk!$A$2:$F$573,6,FALSE)</f>
        <v>0.20050048828125</v>
      </c>
      <c r="AA352" s="110" t="str">
        <f>VLOOKUP($O352,Veritas_LUN!$D$3:$J$487,2,FALSE)</f>
        <v>pkqtrapr3/pkqtrapr4</v>
      </c>
      <c r="AB352" s="110" t="str">
        <f>VLOOKUP($O352,Veritas_LUN!$D$3:$J$487,3,FALSE)</f>
        <v>Lock Device</v>
      </c>
      <c r="AC352" s="110">
        <f>VLOOKUP($O352,Veritas_LUN!$D$3:$J$487,4,FALSE)</f>
        <v>1</v>
      </c>
      <c r="AD352" s="110">
        <f>VLOOKUP($O352,Veritas_LUN!$D$3:$J$487,5,FALSE)</f>
        <v>0.2</v>
      </c>
      <c r="AE352" s="110" t="str">
        <f>VLOOKUP($O352,Veritas_LUN!$D$3:$J$487,7,FALSE)</f>
        <v>Lock Device</v>
      </c>
      <c r="AF352" s="110" t="str">
        <f>VLOOKUP($O352,Veritas_LUN!$D$3:$K$487,8,FALSE)</f>
        <v>0f:15</v>
      </c>
      <c r="AG352" s="194" t="s">
        <v>7696</v>
      </c>
      <c r="AH352" s="279" t="str">
        <f>VLOOKUP(AG352,'스토리지_LUN(AS-IS)'!$B$4:$G$541,4,FALSE)</f>
        <v>Lock Device</v>
      </c>
      <c r="AI352" s="110">
        <f>VLOOKUP(AG352,'스토리지_LUN(AS-IS)'!$B$4:$G$541,6,FALSE)</f>
        <v>0.2</v>
      </c>
      <c r="AJ352" s="110" t="str">
        <f>VLOOKUP($AG352,'스토리지_LUN(TO-BE)'!$B$2:$G$347,4,FALSE)</f>
        <v>0f:15</v>
      </c>
      <c r="AK352" s="103"/>
      <c r="AL352" s="103"/>
      <c r="AM352" s="1" t="str">
        <f t="shared" si="10"/>
        <v>NB-DR-RDMP-0FA7-PKQTRAPR</v>
      </c>
      <c r="AN352" s="475" t="e">
        <f>VLOOKUP(SUBSTITUTE(Q352,":",""),'naa정보-입력'!B350:C695,2,FALSE)</f>
        <v>#N/A</v>
      </c>
      <c r="AO352" s="1" t="e">
        <f t="shared" si="11"/>
        <v>#N/A</v>
      </c>
      <c r="AP352" s="1" t="s">
        <v>10611</v>
      </c>
    </row>
    <row r="353" spans="1:42" s="1" customFormat="1">
      <c r="A353" s="128" t="s">
        <v>1206</v>
      </c>
      <c r="B353" s="128" t="s">
        <v>2016</v>
      </c>
      <c r="C353" s="128" t="s">
        <v>441</v>
      </c>
      <c r="D353" s="128" t="s">
        <v>2021</v>
      </c>
      <c r="E353" s="128" t="s">
        <v>1755</v>
      </c>
      <c r="F353" s="128" t="s">
        <v>1274</v>
      </c>
      <c r="G353" s="128" t="s">
        <v>1275</v>
      </c>
      <c r="H353" s="128" t="s">
        <v>3599</v>
      </c>
      <c r="I353" s="128" t="s">
        <v>2060</v>
      </c>
      <c r="J353" s="128" t="s">
        <v>4911</v>
      </c>
      <c r="K353" s="128" t="s">
        <v>7203</v>
      </c>
      <c r="L353" s="128" t="s">
        <v>4509</v>
      </c>
      <c r="M353" s="128" t="s">
        <v>6856</v>
      </c>
      <c r="N353" s="129" t="s">
        <v>8010</v>
      </c>
      <c r="O353" s="471" t="s">
        <v>8425</v>
      </c>
      <c r="P353" s="443">
        <v>0.20050048828125</v>
      </c>
      <c r="Q353" s="470" t="str">
        <f>VLOOKUP($O353,'스토리지_LUN(TO-BE)'!$B$2:$G$347,4,FALSE)</f>
        <v>0f:16</v>
      </c>
      <c r="R353" s="103"/>
      <c r="S353" s="110"/>
      <c r="T353" s="103"/>
      <c r="U353" s="103"/>
      <c r="V353" s="110" t="str">
        <f>VLOOKUP($N353,OS_Disk!$A$2:$F$573,2,FALSE)</f>
        <v>pkqtrapr3</v>
      </c>
      <c r="W353" s="110" t="str">
        <f>VLOOKUP($N353,OS_Disk!$A$2:$F$573,3,FALSE)</f>
        <v>hitachi_vsp0_0f16</v>
      </c>
      <c r="X353" s="133"/>
      <c r="Y353" s="110" t="str">
        <f>VLOOKUP($N353,OS_Disk!$A$2:$F$573,4,FALSE)</f>
        <v>sdf</v>
      </c>
      <c r="Z353" s="196">
        <f>VLOOKUP($N353,OS_Disk!$A$2:$F$573,6,FALSE)</f>
        <v>0.20050048828125</v>
      </c>
      <c r="AA353" s="110" t="str">
        <f>VLOOKUP($O353,Veritas_LUN!$D$3:$J$487,2,FALSE)</f>
        <v>pkqtrapr3/pkqtrapr4</v>
      </c>
      <c r="AB353" s="110" t="str">
        <f>VLOOKUP($O353,Veritas_LUN!$D$3:$J$487,3,FALSE)</f>
        <v>Lock Device</v>
      </c>
      <c r="AC353" s="110">
        <f>VLOOKUP($O353,Veritas_LUN!$D$3:$J$487,4,FALSE)</f>
        <v>1</v>
      </c>
      <c r="AD353" s="110">
        <f>VLOOKUP($O353,Veritas_LUN!$D$3:$J$487,5,FALSE)</f>
        <v>0.2</v>
      </c>
      <c r="AE353" s="110" t="str">
        <f>VLOOKUP($O353,Veritas_LUN!$D$3:$J$487,7,FALSE)</f>
        <v>Lock Device</v>
      </c>
      <c r="AF353" s="110" t="str">
        <f>VLOOKUP($O353,Veritas_LUN!$D$3:$K$487,8,FALSE)</f>
        <v>0f:16</v>
      </c>
      <c r="AG353" s="194" t="s">
        <v>7697</v>
      </c>
      <c r="AH353" s="279" t="str">
        <f>VLOOKUP(AG353,'스토리지_LUN(AS-IS)'!$B$4:$G$541,4,FALSE)</f>
        <v>Lock Device</v>
      </c>
      <c r="AI353" s="110">
        <f>VLOOKUP(AG353,'스토리지_LUN(AS-IS)'!$B$4:$G$541,6,FALSE)</f>
        <v>0.2</v>
      </c>
      <c r="AJ353" s="110" t="str">
        <f>VLOOKUP($AG353,'스토리지_LUN(TO-BE)'!$B$2:$G$347,4,FALSE)</f>
        <v>0f:16</v>
      </c>
      <c r="AK353" s="103"/>
      <c r="AL353" s="103"/>
      <c r="AM353" s="1" t="str">
        <f t="shared" si="10"/>
        <v>NB-DR-RDMP-0FA7-PKQTRAPR</v>
      </c>
      <c r="AN353" s="475" t="e">
        <f>VLOOKUP(SUBSTITUTE(Q353,":",""),'naa정보-입력'!B351:C696,2,FALSE)</f>
        <v>#N/A</v>
      </c>
      <c r="AO353" s="1" t="e">
        <f t="shared" si="11"/>
        <v>#N/A</v>
      </c>
      <c r="AP353" s="1" t="s">
        <v>10612</v>
      </c>
    </row>
    <row r="354" spans="1:42" s="1" customFormat="1">
      <c r="A354" s="128" t="s">
        <v>1206</v>
      </c>
      <c r="B354" s="128" t="s">
        <v>2016</v>
      </c>
      <c r="C354" s="128" t="s">
        <v>441</v>
      </c>
      <c r="D354" s="128" t="s">
        <v>2021</v>
      </c>
      <c r="E354" s="128" t="s">
        <v>1758</v>
      </c>
      <c r="F354" s="128" t="s">
        <v>1274</v>
      </c>
      <c r="G354" s="128" t="s">
        <v>1275</v>
      </c>
      <c r="H354" s="128" t="s">
        <v>3600</v>
      </c>
      <c r="I354" s="128" t="s">
        <v>2061</v>
      </c>
      <c r="J354" s="128" t="s">
        <v>4907</v>
      </c>
      <c r="K354" s="128" t="s">
        <v>7204</v>
      </c>
      <c r="L354" s="128" t="s">
        <v>4423</v>
      </c>
      <c r="M354" s="128" t="s">
        <v>6856</v>
      </c>
      <c r="N354" s="129" t="s">
        <v>8011</v>
      </c>
      <c r="O354" s="471" t="s">
        <v>8426</v>
      </c>
      <c r="P354" s="443">
        <v>40</v>
      </c>
      <c r="Q354" s="470" t="str">
        <f>VLOOKUP($O354,'스토리지_LUN(TO-BE)'!$B$2:$G$347,4,FALSE)</f>
        <v>0f:17</v>
      </c>
      <c r="R354" s="103"/>
      <c r="S354" s="110"/>
      <c r="T354" s="103"/>
      <c r="U354" s="103"/>
      <c r="V354" s="110" t="str">
        <f>VLOOKUP($N354,OS_Disk!$A$2:$F$573,2,FALSE)</f>
        <v>pkqtrapr3</v>
      </c>
      <c r="W354" s="110" t="str">
        <f>VLOOKUP($N354,OS_Disk!$A$2:$F$573,3,FALSE)</f>
        <v>hitachi_vsp0_0f17</v>
      </c>
      <c r="X354" s="133"/>
      <c r="Y354" s="110" t="str">
        <f>VLOOKUP($N354,OS_Disk!$A$2:$F$573,4,FALSE)</f>
        <v>sdg</v>
      </c>
      <c r="Z354" s="196">
        <f>VLOOKUP($N354,OS_Disk!$A$2:$F$573,6,FALSE)</f>
        <v>0.20050048828125</v>
      </c>
      <c r="AA354" s="110" t="str">
        <f>VLOOKUP($O354,Veritas_LUN!$D$3:$J$487,2,FALSE)</f>
        <v>pkqtrapr3/pkqtrapr4</v>
      </c>
      <c r="AB354" s="110" t="str">
        <f>VLOOKUP($O354,Veritas_LUN!$D$3:$J$487,3,FALSE)</f>
        <v>Lock Device</v>
      </c>
      <c r="AC354" s="110">
        <f>VLOOKUP($O354,Veritas_LUN!$D$3:$J$487,4,FALSE)</f>
        <v>1</v>
      </c>
      <c r="AD354" s="110">
        <f>VLOOKUP($O354,Veritas_LUN!$D$3:$J$487,5,FALSE)</f>
        <v>0.2</v>
      </c>
      <c r="AE354" s="110" t="str">
        <f>VLOOKUP($O354,Veritas_LUN!$D$3:$J$487,7,FALSE)</f>
        <v>Lock Device</v>
      </c>
      <c r="AF354" s="110" t="str">
        <f>VLOOKUP($O354,Veritas_LUN!$D$3:$K$487,8,FALSE)</f>
        <v>0f:17</v>
      </c>
      <c r="AG354" s="194" t="s">
        <v>7698</v>
      </c>
      <c r="AH354" s="279" t="str">
        <f>VLOOKUP(AG354,'스토리지_LUN(AS-IS)'!$B$4:$G$541,4,FALSE)</f>
        <v>Lock Device</v>
      </c>
      <c r="AI354" s="110">
        <f>VLOOKUP(AG354,'스토리지_LUN(AS-IS)'!$B$4:$G$541,6,FALSE)</f>
        <v>0.2</v>
      </c>
      <c r="AJ354" s="110" t="str">
        <f>VLOOKUP($AG354,'스토리지_LUN(TO-BE)'!$B$2:$G$347,4,FALSE)</f>
        <v>0f:17</v>
      </c>
      <c r="AK354" s="103"/>
      <c r="AL354" s="103"/>
      <c r="AM354" s="1" t="str">
        <f t="shared" si="10"/>
        <v>NB-DR-RDMP-0FA7-PKQTRAPR</v>
      </c>
      <c r="AN354" s="475" t="e">
        <f>VLOOKUP(SUBSTITUTE(Q354,":",""),'naa정보-입력'!B352:C697,2,FALSE)</f>
        <v>#N/A</v>
      </c>
      <c r="AO354" s="1" t="e">
        <f t="shared" si="11"/>
        <v>#N/A</v>
      </c>
      <c r="AP354" s="1" t="s">
        <v>10613</v>
      </c>
    </row>
    <row r="355" spans="1:42" s="1" customFormat="1">
      <c r="A355" s="128" t="s">
        <v>1212</v>
      </c>
      <c r="B355" s="128" t="s">
        <v>2016</v>
      </c>
      <c r="C355" s="128" t="s">
        <v>459</v>
      </c>
      <c r="D355" s="128" t="s">
        <v>2021</v>
      </c>
      <c r="E355" s="128" t="s">
        <v>1688</v>
      </c>
      <c r="F355" s="128" t="s">
        <v>1292</v>
      </c>
      <c r="G355" s="128" t="s">
        <v>1293</v>
      </c>
      <c r="H355" s="128" t="s">
        <v>3606</v>
      </c>
      <c r="I355" s="128" t="s">
        <v>2067</v>
      </c>
      <c r="J355" s="128" t="s">
        <v>4948</v>
      </c>
      <c r="K355" s="128" t="s">
        <v>7205</v>
      </c>
      <c r="L355" s="128" t="s">
        <v>2502</v>
      </c>
      <c r="M355" s="128" t="s">
        <v>6856</v>
      </c>
      <c r="N355" s="129" t="s">
        <v>8012</v>
      </c>
      <c r="O355" s="471" t="s">
        <v>8427</v>
      </c>
      <c r="P355" s="443">
        <v>2.50030517578125</v>
      </c>
      <c r="Q355" s="470" t="str">
        <f>VLOOKUP($O355,'스토리지_LUN(TO-BE)'!$B$2:$G$347,4,FALSE)</f>
        <v>00:33</v>
      </c>
      <c r="R355" s="103"/>
      <c r="S355" s="110"/>
      <c r="T355" s="103"/>
      <c r="U355" s="103"/>
      <c r="V355" s="110" t="str">
        <f>VLOOKUP($N355,OS_Disk!$A$2:$F$573,2,FALSE)</f>
        <v>pkqtsdbr2</v>
      </c>
      <c r="W355" s="110" t="str">
        <f>VLOOKUP($N355,OS_Disk!$A$2:$F$573,3,FALSE)</f>
        <v>hitachi_vsp0_0033</v>
      </c>
      <c r="X355" s="133"/>
      <c r="Y355" s="110" t="str">
        <f>VLOOKUP($N355,OS_Disk!$A$2:$F$573,4,FALSE)</f>
        <v>sdc</v>
      </c>
      <c r="Z355" s="196">
        <f>VLOOKUP($N355,OS_Disk!$A$2:$F$573,6,FALSE)</f>
        <v>25.00030517578125</v>
      </c>
      <c r="AA355" s="110" t="str">
        <f>VLOOKUP($O355,Veritas_LUN!$D$3:$J$487,2,FALSE)</f>
        <v>pkqtsdbr2</v>
      </c>
      <c r="AB355" s="110" t="str">
        <f>VLOOKUP($O355,Veritas_LUN!$D$3:$J$487,3,FALSE)</f>
        <v>vg_ts2fs01</v>
      </c>
      <c r="AC355" s="110">
        <f>VLOOKUP($O355,Veritas_LUN!$D$3:$J$487,4,FALSE)</f>
        <v>1</v>
      </c>
      <c r="AD355" s="110">
        <f>VLOOKUP($O355,Veritas_LUN!$D$3:$J$487,5,FALSE)</f>
        <v>25</v>
      </c>
      <c r="AE355" s="110" t="str">
        <f>VLOOKUP($O355,Veritas_LUN!$D$3:$J$487,7,FALSE)</f>
        <v>vg_ts2fs01</v>
      </c>
      <c r="AF355" s="110" t="str">
        <f>VLOOKUP($O355,Veritas_LUN!$D$3:$K$487,8,FALSE)</f>
        <v>00:33</v>
      </c>
      <c r="AG355" s="194" t="s">
        <v>7699</v>
      </c>
      <c r="AH355" s="279" t="str">
        <f>VLOOKUP(AG355,'스토리지_LUN(AS-IS)'!$B$4:$G$541,4,FALSE)</f>
        <v>vg_ts2fs01</v>
      </c>
      <c r="AI355" s="110">
        <f>VLOOKUP(AG355,'스토리지_LUN(AS-IS)'!$B$4:$G$541,6,FALSE)</f>
        <v>25</v>
      </c>
      <c r="AJ355" s="110" t="str">
        <f>VLOOKUP($AG355,'스토리지_LUN(TO-BE)'!$B$2:$G$347,4,FALSE)</f>
        <v>00:33</v>
      </c>
      <c r="AK355" s="103"/>
      <c r="AL355" s="103"/>
      <c r="AM355" s="1" t="str">
        <f t="shared" si="10"/>
        <v>NB-DR-RDMP-0FA9-PKQTSDBR</v>
      </c>
      <c r="AN355" s="475" t="e">
        <f>VLOOKUP(SUBSTITUTE(Q355,":",""),'naa정보-입력'!B353:C698,2,FALSE)</f>
        <v>#N/A</v>
      </c>
      <c r="AO355" s="1" t="e">
        <f t="shared" si="11"/>
        <v>#N/A</v>
      </c>
      <c r="AP355" s="1" t="s">
        <v>10614</v>
      </c>
    </row>
    <row r="356" spans="1:42" s="1" customFormat="1">
      <c r="A356" s="128" t="s">
        <v>1212</v>
      </c>
      <c r="B356" s="128" t="s">
        <v>2016</v>
      </c>
      <c r="C356" s="128" t="s">
        <v>459</v>
      </c>
      <c r="D356" s="128" t="s">
        <v>2021</v>
      </c>
      <c r="E356" s="128" t="s">
        <v>1704</v>
      </c>
      <c r="F356" s="128" t="s">
        <v>1292</v>
      </c>
      <c r="G356" s="128" t="s">
        <v>1293</v>
      </c>
      <c r="H356" s="128" t="s">
        <v>3607</v>
      </c>
      <c r="I356" s="128" t="s">
        <v>2068</v>
      </c>
      <c r="J356" s="128" t="s">
        <v>4994</v>
      </c>
      <c r="K356" s="128" t="s">
        <v>7206</v>
      </c>
      <c r="L356" s="128" t="s">
        <v>4531</v>
      </c>
      <c r="M356" s="128" t="s">
        <v>6856</v>
      </c>
      <c r="N356" s="129" t="s">
        <v>8013</v>
      </c>
      <c r="O356" s="471" t="s">
        <v>8428</v>
      </c>
      <c r="P356" s="443">
        <v>50</v>
      </c>
      <c r="Q356" s="470" t="str">
        <f>VLOOKUP($O356,'스토리지_LUN(TO-BE)'!$B$2:$G$347,4,FALSE)</f>
        <v>05:33</v>
      </c>
      <c r="R356" s="103"/>
      <c r="S356" s="110"/>
      <c r="T356" s="103"/>
      <c r="U356" s="103"/>
      <c r="V356" s="110" t="str">
        <f>VLOOKUP($N356,OS_Disk!$A$2:$F$573,2,FALSE)</f>
        <v>pkqtsdbr2</v>
      </c>
      <c r="W356" s="110" t="str">
        <f>VLOOKUP($N356,OS_Disk!$A$2:$F$573,3,FALSE)</f>
        <v>hitachi_vsp0_1033</v>
      </c>
      <c r="X356" s="133"/>
      <c r="Y356" s="110" t="str">
        <f>VLOOKUP($N356,OS_Disk!$A$2:$F$573,4,FALSE)</f>
        <v>sdd</v>
      </c>
      <c r="Z356" s="196">
        <f>VLOOKUP($N356,OS_Disk!$A$2:$F$573,6,FALSE)</f>
        <v>2.50030517578125</v>
      </c>
      <c r="AA356" s="110" t="str">
        <f>VLOOKUP($O356,Veritas_LUN!$D$3:$J$487,2,FALSE)</f>
        <v>pkqtsdbr2</v>
      </c>
      <c r="AB356" s="110" t="str">
        <f>VLOOKUP($O356,Veritas_LUN!$D$3:$J$487,3,FALSE)</f>
        <v>vvr_vg_ts2fs01</v>
      </c>
      <c r="AC356" s="110">
        <f>VLOOKUP($O356,Veritas_LUN!$D$3:$J$487,4,FALSE)</f>
        <v>1</v>
      </c>
      <c r="AD356" s="110">
        <f>VLOOKUP($O356,Veritas_LUN!$D$3:$J$487,5,FALSE)</f>
        <v>2.5</v>
      </c>
      <c r="AE356" s="110" t="str">
        <f>VLOOKUP($O356,Veritas_LUN!$D$3:$J$487,7,FALSE)</f>
        <v>VVR-vg_ts2fs01</v>
      </c>
      <c r="AF356" s="110" t="str">
        <f>VLOOKUP($O356,Veritas_LUN!$D$3:$K$487,8,FALSE)</f>
        <v>10:33</v>
      </c>
      <c r="AG356" s="194" t="s">
        <v>7700</v>
      </c>
      <c r="AH356" s="279" t="str">
        <f>VLOOKUP(AG356,'스토리지_LUN(AS-IS)'!$B$4:$G$541,4,FALSE)</f>
        <v>VVR-vg_ts2fs01</v>
      </c>
      <c r="AI356" s="110">
        <f>VLOOKUP(AG356,'스토리지_LUN(AS-IS)'!$B$4:$G$541,6,FALSE)</f>
        <v>2.5</v>
      </c>
      <c r="AJ356" s="110" t="str">
        <f>VLOOKUP($AG356,'스토리지_LUN(TO-BE)'!$B$2:$G$347,4,FALSE)</f>
        <v>05:33</v>
      </c>
      <c r="AK356" s="103"/>
      <c r="AL356" s="103"/>
      <c r="AM356" s="1" t="str">
        <f t="shared" si="10"/>
        <v>NB-DR-RDMP-0FA9-PKQTSDBR</v>
      </c>
      <c r="AN356" s="475" t="e">
        <f>VLOOKUP(SUBSTITUTE(Q356,":",""),'naa정보-입력'!B354:C699,2,FALSE)</f>
        <v>#N/A</v>
      </c>
      <c r="AO356" s="1" t="e">
        <f t="shared" si="11"/>
        <v>#N/A</v>
      </c>
      <c r="AP356" s="1" t="s">
        <v>10615</v>
      </c>
    </row>
    <row r="357" spans="1:42" s="1" customFormat="1">
      <c r="A357" s="128" t="s">
        <v>1212</v>
      </c>
      <c r="B357" s="128" t="s">
        <v>2016</v>
      </c>
      <c r="C357" s="128" t="s">
        <v>459</v>
      </c>
      <c r="D357" s="128" t="s">
        <v>2021</v>
      </c>
      <c r="E357" s="128" t="s">
        <v>1693</v>
      </c>
      <c r="F357" s="128" t="s">
        <v>1292</v>
      </c>
      <c r="G357" s="128" t="s">
        <v>1293</v>
      </c>
      <c r="H357" s="128" t="s">
        <v>3608</v>
      </c>
      <c r="I357" s="128" t="s">
        <v>2069</v>
      </c>
      <c r="J357" s="128" t="s">
        <v>4949</v>
      </c>
      <c r="K357" s="128" t="s">
        <v>7207</v>
      </c>
      <c r="L357" s="128" t="s">
        <v>2520</v>
      </c>
      <c r="M357" s="128" t="s">
        <v>6856</v>
      </c>
      <c r="N357" s="129" t="s">
        <v>8014</v>
      </c>
      <c r="O357" s="471" t="s">
        <v>8429</v>
      </c>
      <c r="P357" s="443">
        <v>20.0006103515625</v>
      </c>
      <c r="Q357" s="470" t="str">
        <f>VLOOKUP($O357,'스토리지_LUN(TO-BE)'!$B$2:$G$347,4,FALSE)</f>
        <v>00:34</v>
      </c>
      <c r="R357" s="103"/>
      <c r="S357" s="110"/>
      <c r="T357" s="103"/>
      <c r="U357" s="103"/>
      <c r="V357" s="110" t="str">
        <f>VLOOKUP($N357,OS_Disk!$A$2:$F$573,2,FALSE)</f>
        <v>pkqtsdbr1</v>
      </c>
      <c r="W357" s="110" t="str">
        <f>VLOOKUP($N357,OS_Disk!$A$2:$F$573,3,FALSE)</f>
        <v>hitachi_vsp0_0034</v>
      </c>
      <c r="X357" s="133"/>
      <c r="Y357" s="110" t="str">
        <f>VLOOKUP($N357,OS_Disk!$A$2:$F$573,4,FALSE)</f>
        <v>sdi</v>
      </c>
      <c r="Z357" s="196">
        <f>VLOOKUP($N357,OS_Disk!$A$2:$F$573,6,FALSE)</f>
        <v>810</v>
      </c>
      <c r="AA357" s="110" t="str">
        <f>VLOOKUP($O357,Veritas_LUN!$D$3:$J$487,2,FALSE)</f>
        <v>pkqtsdbr1/pkqtsdbr2</v>
      </c>
      <c r="AB357" s="110" t="str">
        <f>VLOOKUP($O357,Veritas_LUN!$D$3:$J$487,3,FALSE)</f>
        <v>vg_tscfs01</v>
      </c>
      <c r="AC357" s="110">
        <f>VLOOKUP($O357,Veritas_LUN!$D$3:$J$487,4,FALSE)</f>
        <v>1</v>
      </c>
      <c r="AD357" s="110">
        <f>VLOOKUP($O357,Veritas_LUN!$D$3:$J$487,5,FALSE)</f>
        <v>810</v>
      </c>
      <c r="AE357" s="110" t="str">
        <f>VLOOKUP($O357,Veritas_LUN!$D$3:$J$487,7,FALSE)</f>
        <v>vg_tscfs01</v>
      </c>
      <c r="AF357" s="110" t="str">
        <f>VLOOKUP($O357,Veritas_LUN!$D$3:$K$487,8,FALSE)</f>
        <v>00:34</v>
      </c>
      <c r="AG357" s="194" t="s">
        <v>7701</v>
      </c>
      <c r="AH357" s="279" t="str">
        <f>VLOOKUP(AG357,'스토리지_LUN(AS-IS)'!$B$4:$G$541,4,FALSE)</f>
        <v>vg_tscfs01</v>
      </c>
      <c r="AI357" s="110">
        <f>VLOOKUP(AG357,'스토리지_LUN(AS-IS)'!$B$4:$G$541,6,FALSE)</f>
        <v>810</v>
      </c>
      <c r="AJ357" s="110" t="str">
        <f>VLOOKUP($AG357,'스토리지_LUN(TO-BE)'!$B$2:$G$347,4,FALSE)</f>
        <v>00:34</v>
      </c>
      <c r="AK357" s="103"/>
      <c r="AL357" s="103"/>
      <c r="AM357" s="1" t="str">
        <f t="shared" si="10"/>
        <v>NB-DR-RDMP-0FA9-PKQTSDBR</v>
      </c>
      <c r="AN357" s="475" t="e">
        <f>VLOOKUP(SUBSTITUTE(Q357,":",""),'naa정보-입력'!B355:C700,2,FALSE)</f>
        <v>#N/A</v>
      </c>
      <c r="AO357" s="1" t="e">
        <f t="shared" si="11"/>
        <v>#N/A</v>
      </c>
      <c r="AP357" s="1" t="s">
        <v>10616</v>
      </c>
    </row>
    <row r="358" spans="1:42" s="1" customFormat="1">
      <c r="A358" s="128" t="s">
        <v>1212</v>
      </c>
      <c r="B358" s="128" t="s">
        <v>2016</v>
      </c>
      <c r="C358" s="128" t="s">
        <v>459</v>
      </c>
      <c r="D358" s="128" t="s">
        <v>2021</v>
      </c>
      <c r="E358" s="128" t="s">
        <v>1697</v>
      </c>
      <c r="F358" s="128" t="s">
        <v>1292</v>
      </c>
      <c r="G358" s="128" t="s">
        <v>1293</v>
      </c>
      <c r="H358" s="128" t="s">
        <v>3609</v>
      </c>
      <c r="I358" s="128" t="s">
        <v>2070</v>
      </c>
      <c r="J358" s="128" t="s">
        <v>4926</v>
      </c>
      <c r="K358" s="128" t="s">
        <v>7208</v>
      </c>
      <c r="L358" s="128" t="s">
        <v>4498</v>
      </c>
      <c r="M358" s="128" t="s">
        <v>6856</v>
      </c>
      <c r="N358" s="129" t="s">
        <v>8015</v>
      </c>
      <c r="O358" s="471" t="s">
        <v>8430</v>
      </c>
      <c r="P358" s="443">
        <v>35.0006103515625</v>
      </c>
      <c r="Q358" s="470" t="str">
        <f>VLOOKUP($O358,'스토리지_LUN(TO-BE)'!$B$2:$G$347,4,FALSE)</f>
        <v>01:02</v>
      </c>
      <c r="R358" s="103"/>
      <c r="S358" s="110"/>
      <c r="T358" s="103"/>
      <c r="U358" s="103"/>
      <c r="V358" s="110" t="str">
        <f>VLOOKUP($N358,OS_Disk!$A$2:$F$573,2,FALSE)</f>
        <v>pkqtsdbr1</v>
      </c>
      <c r="W358" s="110" t="str">
        <f>VLOOKUP($N358,OS_Disk!$A$2:$F$573,3,FALSE)</f>
        <v>hitachi_vsp0_0102</v>
      </c>
      <c r="X358" s="133"/>
      <c r="Y358" s="110" t="str">
        <f>VLOOKUP($N358,OS_Disk!$A$2:$F$573,4,FALSE)</f>
        <v>sdj</v>
      </c>
      <c r="Z358" s="196">
        <f>VLOOKUP($N358,OS_Disk!$A$2:$F$573,6,FALSE)</f>
        <v>20.0006103515625</v>
      </c>
      <c r="AA358" s="110" t="str">
        <f>VLOOKUP($O358,Veritas_LUN!$D$3:$J$487,2,FALSE)</f>
        <v>pkqtsdbr1/pkqtsdbr2</v>
      </c>
      <c r="AB358" s="110" t="str">
        <f>VLOOKUP($O358,Veritas_LUN!$D$3:$J$487,3,FALSE)</f>
        <v>vg_tssys01_01</v>
      </c>
      <c r="AC358" s="110">
        <f>VLOOKUP($O358,Veritas_LUN!$D$3:$J$487,4,FALSE)</f>
        <v>1</v>
      </c>
      <c r="AD358" s="110">
        <f>VLOOKUP($O358,Veritas_LUN!$D$3:$J$487,5,FALSE)</f>
        <v>20</v>
      </c>
      <c r="AE358" s="110" t="str">
        <f>VLOOKUP($O358,Veritas_LUN!$D$3:$J$487,7,FALSE)</f>
        <v>vg_tssys_new</v>
      </c>
      <c r="AF358" s="110" t="str">
        <f>VLOOKUP($O358,Veritas_LUN!$D$3:$K$487,8,FALSE)</f>
        <v>01:02</v>
      </c>
      <c r="AG358" s="194" t="s">
        <v>7702</v>
      </c>
      <c r="AH358" s="279" t="str">
        <f>VLOOKUP(AG358,'스토리지_LUN(AS-IS)'!$B$4:$G$541,4,FALSE)</f>
        <v>vg_tssys_new</v>
      </c>
      <c r="AI358" s="110">
        <f>VLOOKUP(AG358,'스토리지_LUN(AS-IS)'!$B$4:$G$541,6,FALSE)</f>
        <v>20</v>
      </c>
      <c r="AJ358" s="110" t="str">
        <f>VLOOKUP($AG358,'스토리지_LUN(TO-BE)'!$B$2:$G$347,4,FALSE)</f>
        <v>01:02</v>
      </c>
      <c r="AK358" s="103"/>
      <c r="AL358" s="103"/>
      <c r="AM358" s="1" t="str">
        <f t="shared" si="10"/>
        <v>NB-DR-RDMP-0FA9-PKQTSDBR</v>
      </c>
      <c r="AN358" s="475" t="e">
        <f>VLOOKUP(SUBSTITUTE(Q358,":",""),'naa정보-입력'!B356:C701,2,FALSE)</f>
        <v>#N/A</v>
      </c>
      <c r="AO358" s="1" t="e">
        <f t="shared" si="11"/>
        <v>#N/A</v>
      </c>
      <c r="AP358" s="1" t="s">
        <v>10617</v>
      </c>
    </row>
    <row r="359" spans="1:42" s="1" customFormat="1">
      <c r="A359" s="128" t="s">
        <v>1212</v>
      </c>
      <c r="B359" s="128" t="s">
        <v>2016</v>
      </c>
      <c r="C359" s="128" t="s">
        <v>459</v>
      </c>
      <c r="D359" s="128" t="s">
        <v>2021</v>
      </c>
      <c r="E359" s="128" t="s">
        <v>1699</v>
      </c>
      <c r="F359" s="128" t="s">
        <v>1292</v>
      </c>
      <c r="G359" s="128" t="s">
        <v>1293</v>
      </c>
      <c r="H359" s="128" t="s">
        <v>3610</v>
      </c>
      <c r="I359" s="128" t="s">
        <v>2071</v>
      </c>
      <c r="J359" s="128" t="s">
        <v>4938</v>
      </c>
      <c r="K359" s="128" t="s">
        <v>7209</v>
      </c>
      <c r="L359" s="128" t="s">
        <v>2522</v>
      </c>
      <c r="M359" s="128" t="s">
        <v>6856</v>
      </c>
      <c r="N359" s="129" t="s">
        <v>8016</v>
      </c>
      <c r="O359" s="471" t="s">
        <v>8431</v>
      </c>
      <c r="P359" s="443">
        <v>950.00061035156295</v>
      </c>
      <c r="Q359" s="470" t="str">
        <f>VLOOKUP($O359,'스토리지_LUN(TO-BE)'!$B$2:$G$347,4,FALSE)</f>
        <v>00:36</v>
      </c>
      <c r="R359" s="103"/>
      <c r="S359" s="110"/>
      <c r="T359" s="103"/>
      <c r="U359" s="103"/>
      <c r="V359" s="110" t="str">
        <f>VLOOKUP($N359,OS_Disk!$A$2:$F$573,2,FALSE)</f>
        <v>pkqtsdbr1</v>
      </c>
      <c r="W359" s="110" t="str">
        <f>VLOOKUP($N359,OS_Disk!$A$2:$F$573,3,FALSE)</f>
        <v>hitachi_vsp0_0036</v>
      </c>
      <c r="X359" s="133"/>
      <c r="Y359" s="110" t="str">
        <f>VLOOKUP($N359,OS_Disk!$A$2:$F$573,4,FALSE)</f>
        <v>sdk</v>
      </c>
      <c r="Z359" s="196">
        <f>VLOOKUP($N359,OS_Disk!$A$2:$F$573,6,FALSE)</f>
        <v>35.0006103515625</v>
      </c>
      <c r="AA359" s="110" t="str">
        <f>VLOOKUP($O359,Veritas_LUN!$D$3:$J$487,2,FALSE)</f>
        <v>pkqtsdbr1/pkqtsdbr2</v>
      </c>
      <c r="AB359" s="110" t="str">
        <f>VLOOKUP($O359,Veritas_LUN!$D$3:$J$487,3,FALSE)</f>
        <v>vg_tssys02</v>
      </c>
      <c r="AC359" s="110">
        <f>VLOOKUP($O359,Veritas_LUN!$D$3:$J$487,4,FALSE)</f>
        <v>1</v>
      </c>
      <c r="AD359" s="110">
        <f>VLOOKUP($O359,Veritas_LUN!$D$3:$J$487,5,FALSE)</f>
        <v>35</v>
      </c>
      <c r="AE359" s="110" t="str">
        <f>VLOOKUP($O359,Veritas_LUN!$D$3:$J$487,7,FALSE)</f>
        <v>vg_tssys02</v>
      </c>
      <c r="AF359" s="110" t="str">
        <f>VLOOKUP($O359,Veritas_LUN!$D$3:$K$487,8,FALSE)</f>
        <v>00:36</v>
      </c>
      <c r="AG359" s="194" t="s">
        <v>7703</v>
      </c>
      <c r="AH359" s="279" t="str">
        <f>VLOOKUP(AG359,'스토리지_LUN(AS-IS)'!$B$4:$G$541,4,FALSE)</f>
        <v>-</v>
      </c>
      <c r="AI359" s="110">
        <f>VLOOKUP(AG359,'스토리지_LUN(AS-IS)'!$B$4:$G$541,6,FALSE)</f>
        <v>35</v>
      </c>
      <c r="AJ359" s="110" t="str">
        <f>VLOOKUP($AG359,'스토리지_LUN(TO-BE)'!$B$2:$G$347,4,FALSE)</f>
        <v>00:36</v>
      </c>
      <c r="AK359" s="103"/>
      <c r="AL359" s="103"/>
      <c r="AM359" s="1" t="str">
        <f t="shared" si="10"/>
        <v>NB-DR-RDMP-0FA9-PKQTSDBR</v>
      </c>
      <c r="AN359" s="475" t="e">
        <f>VLOOKUP(SUBSTITUTE(Q359,":",""),'naa정보-입력'!B357:C702,2,FALSE)</f>
        <v>#N/A</v>
      </c>
      <c r="AO359" s="1" t="e">
        <f t="shared" si="11"/>
        <v>#N/A</v>
      </c>
      <c r="AP359" s="1" t="s">
        <v>10618</v>
      </c>
    </row>
    <row r="360" spans="1:42" s="1" customFormat="1">
      <c r="A360" s="128" t="s">
        <v>1212</v>
      </c>
      <c r="B360" s="128" t="s">
        <v>2016</v>
      </c>
      <c r="C360" s="128" t="s">
        <v>459</v>
      </c>
      <c r="D360" s="128" t="s">
        <v>2021</v>
      </c>
      <c r="E360" s="128" t="s">
        <v>1730</v>
      </c>
      <c r="F360" s="128" t="s">
        <v>1292</v>
      </c>
      <c r="G360" s="128" t="s">
        <v>1293</v>
      </c>
      <c r="H360" s="128" t="s">
        <v>3611</v>
      </c>
      <c r="I360" s="128" t="s">
        <v>2072</v>
      </c>
      <c r="J360" s="128" t="s">
        <v>4929</v>
      </c>
      <c r="K360" s="128" t="s">
        <v>7210</v>
      </c>
      <c r="L360" s="128" t="s">
        <v>2523</v>
      </c>
      <c r="M360" s="128" t="s">
        <v>6856</v>
      </c>
      <c r="N360" s="129" t="s">
        <v>8017</v>
      </c>
      <c r="O360" s="471" t="s">
        <v>8432</v>
      </c>
      <c r="P360" s="443">
        <v>520.00030517578102</v>
      </c>
      <c r="Q360" s="470" t="str">
        <f>VLOOKUP($O360,'스토리지_LUN(TO-BE)'!$B$2:$G$347,4,FALSE)</f>
        <v>00:37</v>
      </c>
      <c r="R360" s="103"/>
      <c r="S360" s="110"/>
      <c r="T360" s="103"/>
      <c r="U360" s="103"/>
      <c r="V360" s="110" t="str">
        <f>VLOOKUP($N360,OS_Disk!$A$2:$F$573,2,FALSE)</f>
        <v>pkqtsdbr1</v>
      </c>
      <c r="W360" s="110" t="str">
        <f>VLOOKUP($N360,OS_Disk!$A$2:$F$573,3,FALSE)</f>
        <v>hitachi_vsp0_0037</v>
      </c>
      <c r="X360" s="133"/>
      <c r="Y360" s="110" t="str">
        <f>VLOOKUP($N360,OS_Disk!$A$2:$F$573,4,FALSE)</f>
        <v>sdl</v>
      </c>
      <c r="Z360" s="196">
        <f>VLOOKUP($N360,OS_Disk!$A$2:$F$573,6,FALSE)</f>
        <v>1730.0006103515625</v>
      </c>
      <c r="AA360" s="110" t="str">
        <f>VLOOKUP($O360,Veritas_LUN!$D$3:$J$487,2,FALSE)</f>
        <v>pkqtsdbr1/pkqtsdbr2</v>
      </c>
      <c r="AB360" s="110" t="str">
        <f>VLOOKUP($O360,Veritas_LUN!$D$3:$J$487,3,FALSE)</f>
        <v>vg_tsdb01</v>
      </c>
      <c r="AC360" s="110">
        <f>VLOOKUP($O360,Veritas_LUN!$D$3:$J$487,4,FALSE)</f>
        <v>1</v>
      </c>
      <c r="AD360" s="110">
        <f>VLOOKUP($O360,Veritas_LUN!$D$3:$J$487,5,FALSE)</f>
        <v>1730</v>
      </c>
      <c r="AE360" s="110" t="str">
        <f>VLOOKUP($O360,Veritas_LUN!$D$3:$J$487,7,FALSE)</f>
        <v>vg_tsdb01</v>
      </c>
      <c r="AF360" s="110" t="str">
        <f>VLOOKUP($O360,Veritas_LUN!$D$3:$K$487,8,FALSE)</f>
        <v>00:37</v>
      </c>
      <c r="AG360" s="194" t="s">
        <v>7704</v>
      </c>
      <c r="AH360" s="279" t="str">
        <f>VLOOKUP(AG360,'스토리지_LUN(AS-IS)'!$B$4:$G$541,4,FALSE)</f>
        <v>vg_tsdb01</v>
      </c>
      <c r="AI360" s="110">
        <f>VLOOKUP(AG360,'스토리지_LUN(AS-IS)'!$B$4:$G$541,6,FALSE)</f>
        <v>1730</v>
      </c>
      <c r="AJ360" s="110" t="str">
        <f>VLOOKUP($AG360,'스토리지_LUN(TO-BE)'!$B$2:$G$347,4,FALSE)</f>
        <v>00:37</v>
      </c>
      <c r="AK360" s="103"/>
      <c r="AL360" s="103"/>
      <c r="AM360" s="1" t="str">
        <f t="shared" si="10"/>
        <v>NB-DR-RDMP-0FA9-PKQTSDBR</v>
      </c>
      <c r="AN360" s="475" t="e">
        <f>VLOOKUP(SUBSTITUTE(Q360,":",""),'naa정보-입력'!B358:C703,2,FALSE)</f>
        <v>#N/A</v>
      </c>
      <c r="AO360" s="1" t="e">
        <f t="shared" si="11"/>
        <v>#N/A</v>
      </c>
      <c r="AP360" s="1" t="s">
        <v>10619</v>
      </c>
    </row>
    <row r="361" spans="1:42" s="1" customFormat="1">
      <c r="A361" s="128" t="s">
        <v>1212</v>
      </c>
      <c r="B361" s="128" t="s">
        <v>2016</v>
      </c>
      <c r="C361" s="128" t="s">
        <v>459</v>
      </c>
      <c r="D361" s="128" t="s">
        <v>2021</v>
      </c>
      <c r="E361" s="128" t="s">
        <v>1732</v>
      </c>
      <c r="F361" s="128" t="s">
        <v>1292</v>
      </c>
      <c r="G361" s="128" t="s">
        <v>1293</v>
      </c>
      <c r="H361" s="128" t="s">
        <v>3612</v>
      </c>
      <c r="I361" s="128" t="s">
        <v>2073</v>
      </c>
      <c r="J361" s="128" t="s">
        <v>4931</v>
      </c>
      <c r="K361" s="128" t="s">
        <v>7211</v>
      </c>
      <c r="L361" s="128" t="s">
        <v>4500</v>
      </c>
      <c r="M361" s="128" t="s">
        <v>6856</v>
      </c>
      <c r="N361" s="129" t="s">
        <v>8018</v>
      </c>
      <c r="O361" s="471" t="s">
        <v>8433</v>
      </c>
      <c r="P361" s="443">
        <v>20.0006103515625</v>
      </c>
      <c r="Q361" s="470" t="str">
        <f>VLOOKUP($O361,'스토리지_LUN(TO-BE)'!$B$2:$G$347,4,FALSE)</f>
        <v>00:38</v>
      </c>
      <c r="R361" s="103"/>
      <c r="S361" s="110"/>
      <c r="T361" s="103"/>
      <c r="U361" s="103"/>
      <c r="V361" s="110" t="str">
        <f>VLOOKUP($N361,OS_Disk!$A$2:$F$573,2,FALSE)</f>
        <v>pkqtsdbr1</v>
      </c>
      <c r="W361" s="110" t="str">
        <f>VLOOKUP($N361,OS_Disk!$A$2:$F$573,3,FALSE)</f>
        <v>hitachi_vsp0_0038</v>
      </c>
      <c r="X361" s="133"/>
      <c r="Y361" s="110" t="str">
        <f>VLOOKUP($N361,OS_Disk!$A$2:$F$573,4,FALSE)</f>
        <v>sdm</v>
      </c>
      <c r="Z361" s="196">
        <f>VLOOKUP($N361,OS_Disk!$A$2:$F$573,6,FALSE)</f>
        <v>1020</v>
      </c>
      <c r="AA361" s="110" t="str">
        <f>VLOOKUP($O361,Veritas_LUN!$D$3:$J$487,2,FALSE)</f>
        <v>pkqtsdbr1/pkqtsdbr2</v>
      </c>
      <c r="AB361" s="110" t="str">
        <f>VLOOKUP($O361,Veritas_LUN!$D$3:$J$487,3,FALSE)</f>
        <v>vg_tsidx01</v>
      </c>
      <c r="AC361" s="110">
        <f>VLOOKUP($O361,Veritas_LUN!$D$3:$J$487,4,FALSE)</f>
        <v>1</v>
      </c>
      <c r="AD361" s="110">
        <f>VLOOKUP($O361,Veritas_LUN!$D$3:$J$487,5,FALSE)</f>
        <v>1020</v>
      </c>
      <c r="AE361" s="110" t="str">
        <f>VLOOKUP($O361,Veritas_LUN!$D$3:$J$487,7,FALSE)</f>
        <v>vg_tsidx01</v>
      </c>
      <c r="AF361" s="110" t="str">
        <f>VLOOKUP($O361,Veritas_LUN!$D$3:$K$487,8,FALSE)</f>
        <v>00:38</v>
      </c>
      <c r="AG361" s="194" t="s">
        <v>7705</v>
      </c>
      <c r="AH361" s="279" t="str">
        <f>VLOOKUP(AG361,'스토리지_LUN(AS-IS)'!$B$4:$G$541,4,FALSE)</f>
        <v>vg_tsidx01</v>
      </c>
      <c r="AI361" s="110">
        <f>VLOOKUP(AG361,'스토리지_LUN(AS-IS)'!$B$4:$G$541,6,FALSE)</f>
        <v>1020</v>
      </c>
      <c r="AJ361" s="110" t="str">
        <f>VLOOKUP($AG361,'스토리지_LUN(TO-BE)'!$B$2:$G$347,4,FALSE)</f>
        <v>00:38</v>
      </c>
      <c r="AK361" s="103"/>
      <c r="AL361" s="103"/>
      <c r="AM361" s="1" t="str">
        <f t="shared" si="10"/>
        <v>NB-DR-RDMP-0FA9-PKQTSDBR</v>
      </c>
      <c r="AN361" s="475" t="e">
        <f>VLOOKUP(SUBSTITUTE(Q361,":",""),'naa정보-입력'!B359:C704,2,FALSE)</f>
        <v>#N/A</v>
      </c>
      <c r="AO361" s="1" t="e">
        <f t="shared" si="11"/>
        <v>#N/A</v>
      </c>
      <c r="AP361" s="1" t="s">
        <v>10620</v>
      </c>
    </row>
    <row r="362" spans="1:42" s="1" customFormat="1">
      <c r="A362" s="128" t="s">
        <v>1212</v>
      </c>
      <c r="B362" s="128" t="s">
        <v>2016</v>
      </c>
      <c r="C362" s="128" t="s">
        <v>459</v>
      </c>
      <c r="D362" s="128" t="s">
        <v>2021</v>
      </c>
      <c r="E362" s="128" t="s">
        <v>1734</v>
      </c>
      <c r="F362" s="128" t="s">
        <v>1292</v>
      </c>
      <c r="G362" s="128" t="s">
        <v>1293</v>
      </c>
      <c r="H362" s="128" t="s">
        <v>3613</v>
      </c>
      <c r="I362" s="128" t="s">
        <v>2074</v>
      </c>
      <c r="J362" s="128" t="s">
        <v>4936</v>
      </c>
      <c r="K362" s="128" t="s">
        <v>7212</v>
      </c>
      <c r="L362" s="128" t="s">
        <v>4856</v>
      </c>
      <c r="M362" s="128" t="s">
        <v>6856</v>
      </c>
      <c r="N362" s="129" t="s">
        <v>8019</v>
      </c>
      <c r="O362" s="471" t="s">
        <v>8434</v>
      </c>
      <c r="P362" s="443">
        <v>81.0003662109375</v>
      </c>
      <c r="Q362" s="470" t="str">
        <f>VLOOKUP($O362,'스토리지_LUN(TO-BE)'!$B$2:$G$347,4,FALSE)</f>
        <v>01:03</v>
      </c>
      <c r="R362" s="103"/>
      <c r="S362" s="110"/>
      <c r="T362" s="103"/>
      <c r="U362" s="103"/>
      <c r="V362" s="110" t="str">
        <f>VLOOKUP($N362,OS_Disk!$A$2:$F$573,2,FALSE)</f>
        <v>pkqtsdbr1</v>
      </c>
      <c r="W362" s="110" t="str">
        <f>VLOOKUP($N362,OS_Disk!$A$2:$F$573,3,FALSE)</f>
        <v>hitachi_vsp0_0103</v>
      </c>
      <c r="X362" s="133"/>
      <c r="Y362" s="110" t="str">
        <f>VLOOKUP($N362,OS_Disk!$A$2:$F$573,4,FALSE)</f>
        <v>sdn</v>
      </c>
      <c r="Z362" s="196">
        <f>VLOOKUP($N362,OS_Disk!$A$2:$F$573,6,FALSE)</f>
        <v>20.0006103515625</v>
      </c>
      <c r="AA362" s="110" t="str">
        <f>VLOOKUP($O362,Veritas_LUN!$D$3:$J$487,2,FALSE)</f>
        <v>pkqtsdbr1/pkqtsdbr2</v>
      </c>
      <c r="AB362" s="110" t="str">
        <f>VLOOKUP($O362,Veritas_LUN!$D$3:$J$487,3,FALSE)</f>
        <v>vg_tssys01_02</v>
      </c>
      <c r="AC362" s="110">
        <f>VLOOKUP($O362,Veritas_LUN!$D$3:$J$487,4,FALSE)</f>
        <v>1</v>
      </c>
      <c r="AD362" s="110">
        <f>VLOOKUP($O362,Veritas_LUN!$D$3:$J$487,5,FALSE)</f>
        <v>20</v>
      </c>
      <c r="AE362" s="110" t="str">
        <f>VLOOKUP($O362,Veritas_LUN!$D$3:$J$487,7,FALSE)</f>
        <v>vg_tssys_new</v>
      </c>
      <c r="AF362" s="110" t="str">
        <f>VLOOKUP($O362,Veritas_LUN!$D$3:$K$487,8,FALSE)</f>
        <v>01:03</v>
      </c>
      <c r="AG362" s="194" t="s">
        <v>7706</v>
      </c>
      <c r="AH362" s="279" t="str">
        <f>VLOOKUP(AG362,'스토리지_LUN(AS-IS)'!$B$4:$G$541,4,FALSE)</f>
        <v>vg_tssys_new</v>
      </c>
      <c r="AI362" s="110">
        <f>VLOOKUP(AG362,'스토리지_LUN(AS-IS)'!$B$4:$G$541,6,FALSE)</f>
        <v>20</v>
      </c>
      <c r="AJ362" s="110" t="str">
        <f>VLOOKUP($AG362,'스토리지_LUN(TO-BE)'!$B$2:$G$347,4,FALSE)</f>
        <v>01:03</v>
      </c>
      <c r="AK362" s="103"/>
      <c r="AL362" s="103"/>
      <c r="AM362" s="1" t="str">
        <f t="shared" si="10"/>
        <v>NB-DR-RDMP-0FA9-PKQTSDBR</v>
      </c>
      <c r="AN362" s="475" t="e">
        <f>VLOOKUP(SUBSTITUTE(Q362,":",""),'naa정보-입력'!B360:C705,2,FALSE)</f>
        <v>#N/A</v>
      </c>
      <c r="AO362" s="1" t="e">
        <f t="shared" si="11"/>
        <v>#N/A</v>
      </c>
      <c r="AP362" s="1" t="s">
        <v>10621</v>
      </c>
    </row>
    <row r="363" spans="1:42" s="1" customFormat="1">
      <c r="A363" s="128" t="s">
        <v>1212</v>
      </c>
      <c r="B363" s="128" t="s">
        <v>2016</v>
      </c>
      <c r="C363" s="128" t="s">
        <v>459</v>
      </c>
      <c r="D363" s="128" t="s">
        <v>2021</v>
      </c>
      <c r="E363" s="128" t="s">
        <v>1737</v>
      </c>
      <c r="F363" s="128" t="s">
        <v>1292</v>
      </c>
      <c r="G363" s="128" t="s">
        <v>1293</v>
      </c>
      <c r="H363" s="128" t="s">
        <v>3614</v>
      </c>
      <c r="I363" s="128" t="s">
        <v>2075</v>
      </c>
      <c r="J363" s="128" t="s">
        <v>4996</v>
      </c>
      <c r="K363" s="128" t="s">
        <v>7213</v>
      </c>
      <c r="L363" s="128" t="s">
        <v>4529</v>
      </c>
      <c r="M363" s="128" t="s">
        <v>6856</v>
      </c>
      <c r="N363" s="129" t="s">
        <v>8020</v>
      </c>
      <c r="O363" s="471" t="s">
        <v>8435</v>
      </c>
      <c r="P363" s="443">
        <v>3.00018310546875</v>
      </c>
      <c r="Q363" s="470" t="str">
        <f>VLOOKUP($O363,'스토리지_LUN(TO-BE)'!$B$2:$G$347,4,FALSE)</f>
        <v>05:34</v>
      </c>
      <c r="R363" s="103"/>
      <c r="S363" s="110"/>
      <c r="T363" s="103"/>
      <c r="U363" s="103"/>
      <c r="V363" s="110" t="str">
        <f>VLOOKUP($N363,OS_Disk!$A$2:$F$573,2,FALSE)</f>
        <v>pkqtsdbr1</v>
      </c>
      <c r="W363" s="110" t="str">
        <f>VLOOKUP($N363,OS_Disk!$A$2:$F$573,3,FALSE)</f>
        <v>hitachi_vsp0_1034</v>
      </c>
      <c r="X363" s="133"/>
      <c r="Y363" s="110" t="str">
        <f>VLOOKUP($N363,OS_Disk!$A$2:$F$573,4,FALSE)</f>
        <v>sdo</v>
      </c>
      <c r="Z363" s="196">
        <f>VLOOKUP($N363,OS_Disk!$A$2:$F$573,6,FALSE)</f>
        <v>81.0003662109375</v>
      </c>
      <c r="AA363" s="110" t="str">
        <f>VLOOKUP($O363,Veritas_LUN!$D$3:$J$487,2,FALSE)</f>
        <v>pkqtsdbr1/pkqtsdbr2</v>
      </c>
      <c r="AB363" s="110" t="str">
        <f>VLOOKUP($O363,Veritas_LUN!$D$3:$J$487,3,FALSE)</f>
        <v>none (VVR-vg_tscfs01)</v>
      </c>
      <c r="AC363" s="110">
        <f>VLOOKUP($O363,Veritas_LUN!$D$3:$J$487,4,FALSE)</f>
        <v>1</v>
      </c>
      <c r="AD363" s="110">
        <f>VLOOKUP($O363,Veritas_LUN!$D$3:$J$487,5,FALSE)</f>
        <v>81</v>
      </c>
      <c r="AE363" s="110" t="str">
        <f>VLOOKUP($O363,Veritas_LUN!$D$3:$J$487,7,FALSE)</f>
        <v>VVR-vg_tscfs01</v>
      </c>
      <c r="AF363" s="110" t="str">
        <f>VLOOKUP($O363,Veritas_LUN!$D$3:$K$487,8,FALSE)</f>
        <v>10:34</v>
      </c>
      <c r="AG363" s="194" t="s">
        <v>7707</v>
      </c>
      <c r="AH363" s="279" t="str">
        <f>VLOOKUP(AG363,'스토리지_LUN(AS-IS)'!$B$4:$G$541,4,FALSE)</f>
        <v>VVR-vg_tscfs01</v>
      </c>
      <c r="AI363" s="110">
        <f>VLOOKUP(AG363,'스토리지_LUN(AS-IS)'!$B$4:$G$541,6,FALSE)</f>
        <v>81</v>
      </c>
      <c r="AJ363" s="110" t="str">
        <f>VLOOKUP($AG363,'스토리지_LUN(TO-BE)'!$B$2:$G$347,4,FALSE)</f>
        <v>05:34</v>
      </c>
      <c r="AK363" s="103"/>
      <c r="AL363" s="103"/>
      <c r="AM363" s="1" t="str">
        <f t="shared" si="10"/>
        <v>NB-DR-RDMP-0FA9-PKQTSDBR</v>
      </c>
      <c r="AN363" s="475" t="e">
        <f>VLOOKUP(SUBSTITUTE(Q363,":",""),'naa정보-입력'!B361:C706,2,FALSE)</f>
        <v>#N/A</v>
      </c>
      <c r="AO363" s="1" t="e">
        <f t="shared" si="11"/>
        <v>#N/A</v>
      </c>
      <c r="AP363" s="1" t="s">
        <v>10622</v>
      </c>
    </row>
    <row r="364" spans="1:42" s="1" customFormat="1">
      <c r="A364" s="128" t="s">
        <v>1212</v>
      </c>
      <c r="B364" s="128" t="s">
        <v>2016</v>
      </c>
      <c r="C364" s="128" t="s">
        <v>459</v>
      </c>
      <c r="D364" s="128" t="s">
        <v>2021</v>
      </c>
      <c r="E364" s="128" t="s">
        <v>1740</v>
      </c>
      <c r="F364" s="128" t="s">
        <v>1292</v>
      </c>
      <c r="G364" s="128" t="s">
        <v>1293</v>
      </c>
      <c r="H364" s="128" t="s">
        <v>3615</v>
      </c>
      <c r="I364" s="128" t="s">
        <v>2076</v>
      </c>
      <c r="J364" s="128" t="s">
        <v>4973</v>
      </c>
      <c r="K364" s="128" t="s">
        <v>7214</v>
      </c>
      <c r="L364" s="128" t="s">
        <v>4502</v>
      </c>
      <c r="M364" s="128" t="s">
        <v>6856</v>
      </c>
      <c r="N364" s="129" t="s">
        <v>8021</v>
      </c>
      <c r="O364" s="471" t="s">
        <v>8436</v>
      </c>
      <c r="P364" s="443">
        <v>95.0006103515625</v>
      </c>
      <c r="Q364" s="470" t="str">
        <f>VLOOKUP($O364,'스토리지_LUN(TO-BE)'!$B$2:$G$347,4,FALSE)</f>
        <v>05:83</v>
      </c>
      <c r="R364" s="103"/>
      <c r="S364" s="110"/>
      <c r="T364" s="103"/>
      <c r="U364" s="103"/>
      <c r="V364" s="110" t="str">
        <f>VLOOKUP($N364,OS_Disk!$A$2:$F$573,2,FALSE)</f>
        <v>pkqtsdbr1</v>
      </c>
      <c r="W364" s="110" t="str">
        <f>VLOOKUP($N364,OS_Disk!$A$2:$F$573,3,FALSE)</f>
        <v>hitachi_vsp0_1102</v>
      </c>
      <c r="X364" s="133"/>
      <c r="Y364" s="110" t="str">
        <f>VLOOKUP($N364,OS_Disk!$A$2:$F$573,4,FALSE)</f>
        <v>sdp</v>
      </c>
      <c r="Z364" s="196">
        <f>VLOOKUP($N364,OS_Disk!$A$2:$F$573,6,FALSE)</f>
        <v>3.00018310546875</v>
      </c>
      <c r="AA364" s="110" t="str">
        <f>VLOOKUP($O364,Veritas_LUN!$D$3:$J$487,2,FALSE)</f>
        <v>pkqtsdbr1/pkqtsdbr2</v>
      </c>
      <c r="AB364" s="110" t="str">
        <f>VLOOKUP($O364,Veritas_LUN!$D$3:$J$487,3,FALSE)</f>
        <v>vvr_vg_tssys01_01</v>
      </c>
      <c r="AC364" s="110">
        <f>VLOOKUP($O364,Veritas_LUN!$D$3:$J$487,4,FALSE)</f>
        <v>1</v>
      </c>
      <c r="AD364" s="110">
        <f>VLOOKUP($O364,Veritas_LUN!$D$3:$J$487,5,FALSE)</f>
        <v>3</v>
      </c>
      <c r="AE364" s="110" t="str">
        <f>VLOOKUP($O364,Veritas_LUN!$D$3:$J$487,7,FALSE)</f>
        <v>VVR_vg_tssys_new</v>
      </c>
      <c r="AF364" s="110" t="str">
        <f>VLOOKUP($O364,Veritas_LUN!$D$3:$K$487,8,FALSE)</f>
        <v>11:02</v>
      </c>
      <c r="AG364" s="194" t="s">
        <v>7708</v>
      </c>
      <c r="AH364" s="279" t="str">
        <f>VLOOKUP(AG364,'스토리지_LUN(AS-IS)'!$B$4:$G$541,4,FALSE)</f>
        <v>VVR_vg_tssys_new</v>
      </c>
      <c r="AI364" s="110">
        <f>VLOOKUP(AG364,'스토리지_LUN(AS-IS)'!$B$4:$G$541,6,FALSE)</f>
        <v>3</v>
      </c>
      <c r="AJ364" s="110" t="str">
        <f>VLOOKUP($AG364,'스토리지_LUN(TO-BE)'!$B$2:$G$347,4,FALSE)</f>
        <v>05:83</v>
      </c>
      <c r="AK364" s="103"/>
      <c r="AL364" s="103"/>
      <c r="AM364" s="1" t="str">
        <f t="shared" si="10"/>
        <v>NB-DR-RDMP-0FA9-PKQTSDBR</v>
      </c>
      <c r="AN364" s="475" t="e">
        <f>VLOOKUP(SUBSTITUTE(Q364,":",""),'naa정보-입력'!B362:C707,2,FALSE)</f>
        <v>#N/A</v>
      </c>
      <c r="AO364" s="1" t="e">
        <f t="shared" si="11"/>
        <v>#N/A</v>
      </c>
      <c r="AP364" s="1" t="s">
        <v>10623</v>
      </c>
    </row>
    <row r="365" spans="1:42" s="1" customFormat="1">
      <c r="A365" s="128" t="s">
        <v>1212</v>
      </c>
      <c r="B365" s="128" t="s">
        <v>2016</v>
      </c>
      <c r="C365" s="128" t="s">
        <v>459</v>
      </c>
      <c r="D365" s="128" t="s">
        <v>2021</v>
      </c>
      <c r="E365" s="128" t="s">
        <v>1743</v>
      </c>
      <c r="F365" s="128" t="s">
        <v>1292</v>
      </c>
      <c r="G365" s="128" t="s">
        <v>1293</v>
      </c>
      <c r="H365" s="128" t="s">
        <v>3616</v>
      </c>
      <c r="I365" s="128" t="s">
        <v>2077</v>
      </c>
      <c r="J365" s="128" t="s">
        <v>4989</v>
      </c>
      <c r="K365" s="128" t="s">
        <v>7215</v>
      </c>
      <c r="L365" s="128" t="s">
        <v>4516</v>
      </c>
      <c r="M365" s="128" t="s">
        <v>6856</v>
      </c>
      <c r="N365" s="129" t="s">
        <v>8022</v>
      </c>
      <c r="O365" s="471" t="s">
        <v>8437</v>
      </c>
      <c r="P365" s="443">
        <v>52.0001220703125</v>
      </c>
      <c r="Q365" s="470" t="str">
        <f>VLOOKUP($O365,'스토리지_LUN(TO-BE)'!$B$2:$G$347,4,FALSE)</f>
        <v>05:36</v>
      </c>
      <c r="R365" s="103"/>
      <c r="S365" s="110"/>
      <c r="T365" s="103"/>
      <c r="U365" s="103"/>
      <c r="V365" s="110" t="str">
        <f>VLOOKUP($N365,OS_Disk!$A$2:$F$573,2,FALSE)</f>
        <v>pkqtsdbr1</v>
      </c>
      <c r="W365" s="110" t="str">
        <f>VLOOKUP($N365,OS_Disk!$A$2:$F$573,3,FALSE)</f>
        <v>hitachi_vsp0_1036</v>
      </c>
      <c r="X365" s="133"/>
      <c r="Y365" s="110" t="str">
        <f>VLOOKUP($N365,OS_Disk!$A$2:$F$573,4,FALSE)</f>
        <v>sdq</v>
      </c>
      <c r="Z365" s="196">
        <f>VLOOKUP($N365,OS_Disk!$A$2:$F$573,6,FALSE)</f>
        <v>397.0001220703125</v>
      </c>
      <c r="AA365" s="110" t="str">
        <f>VLOOKUP($O365,Veritas_LUN!$D$3:$J$487,2,FALSE)</f>
        <v>pkqtsdbr1/pkqtsdbr2</v>
      </c>
      <c r="AB365" s="110" t="str">
        <f>VLOOKUP($O365,Veritas_LUN!$D$3:$J$487,3,FALSE)</f>
        <v>vvr_vg_tsdb01</v>
      </c>
      <c r="AC365" s="110">
        <f>VLOOKUP($O365,Veritas_LUN!$D$3:$J$487,4,FALSE)</f>
        <v>1</v>
      </c>
      <c r="AD365" s="110">
        <f>VLOOKUP($O365,Veritas_LUN!$D$3:$J$487,5,FALSE)</f>
        <v>397</v>
      </c>
      <c r="AE365" s="110" t="str">
        <f>VLOOKUP($O365,Veritas_LUN!$D$3:$J$487,7,FALSE)</f>
        <v>VVR-vg_tsdb01</v>
      </c>
      <c r="AF365" s="110" t="str">
        <f>VLOOKUP($O365,Veritas_LUN!$D$3:$K$487,8,FALSE)</f>
        <v>10:36</v>
      </c>
      <c r="AG365" s="194" t="s">
        <v>7709</v>
      </c>
      <c r="AH365" s="279" t="str">
        <f>VLOOKUP(AG365,'스토리지_LUN(AS-IS)'!$B$4:$G$541,4,FALSE)</f>
        <v>VVR-vg_tsdb01</v>
      </c>
      <c r="AI365" s="110">
        <f>VLOOKUP(AG365,'스토리지_LUN(AS-IS)'!$B$4:$G$541,6,FALSE)</f>
        <v>397</v>
      </c>
      <c r="AJ365" s="110" t="str">
        <f>VLOOKUP($AG365,'스토리지_LUN(TO-BE)'!$B$2:$G$347,4,FALSE)</f>
        <v>05:36</v>
      </c>
      <c r="AK365" s="103"/>
      <c r="AL365" s="103"/>
      <c r="AM365" s="1" t="str">
        <f t="shared" si="10"/>
        <v>NB-DR-RDMP-0FA9-PKQTSDBR</v>
      </c>
      <c r="AN365" s="475" t="e">
        <f>VLOOKUP(SUBSTITUTE(Q365,":",""),'naa정보-입력'!B363:C708,2,FALSE)</f>
        <v>#N/A</v>
      </c>
      <c r="AO365" s="1" t="e">
        <f t="shared" si="11"/>
        <v>#N/A</v>
      </c>
      <c r="AP365" s="1" t="s">
        <v>10624</v>
      </c>
    </row>
    <row r="366" spans="1:42" s="1" customFormat="1">
      <c r="A366" s="128" t="s">
        <v>1212</v>
      </c>
      <c r="B366" s="128" t="s">
        <v>2016</v>
      </c>
      <c r="C366" s="128" t="s">
        <v>459</v>
      </c>
      <c r="D366" s="128" t="s">
        <v>2021</v>
      </c>
      <c r="E366" s="128" t="s">
        <v>1746</v>
      </c>
      <c r="F366" s="128" t="s">
        <v>1292</v>
      </c>
      <c r="G366" s="128" t="s">
        <v>1293</v>
      </c>
      <c r="H366" s="128" t="s">
        <v>3617</v>
      </c>
      <c r="I366" s="128" t="s">
        <v>2078</v>
      </c>
      <c r="J366" s="128" t="s">
        <v>4980</v>
      </c>
      <c r="K366" s="128" t="s">
        <v>7216</v>
      </c>
      <c r="L366" s="128" t="s">
        <v>4504</v>
      </c>
      <c r="M366" s="128" t="s">
        <v>6856</v>
      </c>
      <c r="N366" s="129" t="s">
        <v>8023</v>
      </c>
      <c r="O366" s="471" t="s">
        <v>8438</v>
      </c>
      <c r="P366" s="443">
        <v>3.00018310546875</v>
      </c>
      <c r="Q366" s="470" t="str">
        <f>VLOOKUP($O366,'스토리지_LUN(TO-BE)'!$B$2:$G$347,4,FALSE)</f>
        <v>05:38</v>
      </c>
      <c r="R366" s="103"/>
      <c r="S366" s="110"/>
      <c r="T366" s="103"/>
      <c r="U366" s="103"/>
      <c r="V366" s="110" t="str">
        <f>VLOOKUP($N366,OS_Disk!$A$2:$F$573,2,FALSE)</f>
        <v>pkqtsdbr1</v>
      </c>
      <c r="W366" s="110" t="str">
        <f>VLOOKUP($N366,OS_Disk!$A$2:$F$573,3,FALSE)</f>
        <v>hitachi_vsp0_1038</v>
      </c>
      <c r="X366" s="133"/>
      <c r="Y366" s="110" t="str">
        <f>VLOOKUP($N366,OS_Disk!$A$2:$F$573,4,FALSE)</f>
        <v>sdr</v>
      </c>
      <c r="Z366" s="196">
        <f>VLOOKUP($N366,OS_Disk!$A$2:$F$573,6,FALSE)</f>
        <v>225</v>
      </c>
      <c r="AA366" s="110" t="str">
        <f>VLOOKUP($O366,Veritas_LUN!$D$3:$J$487,2,FALSE)</f>
        <v>pkqtsdbr1/pkqtsdbr2</v>
      </c>
      <c r="AB366" s="110" t="str">
        <f>VLOOKUP($O366,Veritas_LUN!$D$3:$J$487,3,FALSE)</f>
        <v>vvr_vg_tsidx01</v>
      </c>
      <c r="AC366" s="110">
        <f>VLOOKUP($O366,Veritas_LUN!$D$3:$J$487,4,FALSE)</f>
        <v>1</v>
      </c>
      <c r="AD366" s="110">
        <f>VLOOKUP($O366,Veritas_LUN!$D$3:$J$487,5,FALSE)</f>
        <v>225</v>
      </c>
      <c r="AE366" s="110" t="str">
        <f>VLOOKUP($O366,Veritas_LUN!$D$3:$J$487,7,FALSE)</f>
        <v>VVR-vg_tsidx01</v>
      </c>
      <c r="AF366" s="110" t="str">
        <f>VLOOKUP($O366,Veritas_LUN!$D$3:$K$487,8,FALSE)</f>
        <v>10:38</v>
      </c>
      <c r="AG366" s="194" t="s">
        <v>7710</v>
      </c>
      <c r="AH366" s="279" t="str">
        <f>VLOOKUP(AG366,'스토리지_LUN(AS-IS)'!$B$4:$G$541,4,FALSE)</f>
        <v>VVR-vg_tsidx01</v>
      </c>
      <c r="AI366" s="110">
        <f>VLOOKUP(AG366,'스토리지_LUN(AS-IS)'!$B$4:$G$541,6,FALSE)</f>
        <v>225</v>
      </c>
      <c r="AJ366" s="110" t="str">
        <f>VLOOKUP($AG366,'스토리지_LUN(TO-BE)'!$B$2:$G$347,4,FALSE)</f>
        <v>05:38</v>
      </c>
      <c r="AK366" s="103"/>
      <c r="AL366" s="103"/>
      <c r="AM366" s="1" t="str">
        <f t="shared" si="10"/>
        <v>NB-DR-RDMP-0FA9-PKQTSDBR</v>
      </c>
      <c r="AN366" s="475" t="e">
        <f>VLOOKUP(SUBSTITUTE(Q366,":",""),'naa정보-입력'!B364:C709,2,FALSE)</f>
        <v>#N/A</v>
      </c>
      <c r="AO366" s="1" t="e">
        <f t="shared" si="11"/>
        <v>#N/A</v>
      </c>
      <c r="AP366" s="1" t="s">
        <v>10625</v>
      </c>
    </row>
    <row r="367" spans="1:42" s="1" customFormat="1">
      <c r="A367" s="128" t="s">
        <v>1212</v>
      </c>
      <c r="B367" s="128" t="s">
        <v>2016</v>
      </c>
      <c r="C367" s="128" t="s">
        <v>459</v>
      </c>
      <c r="D367" s="128" t="s">
        <v>2021</v>
      </c>
      <c r="E367" s="128" t="s">
        <v>1749</v>
      </c>
      <c r="F367" s="128" t="s">
        <v>1292</v>
      </c>
      <c r="G367" s="128" t="s">
        <v>1293</v>
      </c>
      <c r="H367" s="128" t="s">
        <v>3618</v>
      </c>
      <c r="I367" s="128" t="s">
        <v>2079</v>
      </c>
      <c r="J367" s="128" t="s">
        <v>4966</v>
      </c>
      <c r="K367" s="128" t="s">
        <v>7217</v>
      </c>
      <c r="L367" s="128" t="s">
        <v>4501</v>
      </c>
      <c r="M367" s="128" t="s">
        <v>6856</v>
      </c>
      <c r="N367" s="129" t="s">
        <v>8024</v>
      </c>
      <c r="O367" s="471" t="s">
        <v>8439</v>
      </c>
      <c r="P367" s="443">
        <v>0.20050048828125</v>
      </c>
      <c r="Q367" s="470" t="str">
        <f>VLOOKUP($O367,'스토리지_LUN(TO-BE)'!$B$2:$G$347,4,FALSE)</f>
        <v>05:84</v>
      </c>
      <c r="R367" s="103"/>
      <c r="S367" s="110"/>
      <c r="T367" s="103"/>
      <c r="U367" s="103"/>
      <c r="V367" s="110" t="str">
        <f>VLOOKUP($N367,OS_Disk!$A$2:$F$573,2,FALSE)</f>
        <v>pkqtsdbr1</v>
      </c>
      <c r="W367" s="110" t="str">
        <f>VLOOKUP($N367,OS_Disk!$A$2:$F$573,3,FALSE)</f>
        <v>hitachi_vsp0_1103</v>
      </c>
      <c r="X367" s="133"/>
      <c r="Y367" s="110" t="str">
        <f>VLOOKUP($N367,OS_Disk!$A$2:$F$573,4,FALSE)</f>
        <v>sds</v>
      </c>
      <c r="Z367" s="196">
        <f>VLOOKUP($N367,OS_Disk!$A$2:$F$573,6,FALSE)</f>
        <v>3.00018310546875</v>
      </c>
      <c r="AA367" s="110" t="str">
        <f>VLOOKUP($O367,Veritas_LUN!$D$3:$J$487,2,FALSE)</f>
        <v>pkqtsdbr1/pkqtsdbr2</v>
      </c>
      <c r="AB367" s="110" t="str">
        <f>VLOOKUP($O367,Veritas_LUN!$D$3:$J$487,3,FALSE)</f>
        <v>vvr_vg_tssys01_02</v>
      </c>
      <c r="AC367" s="110">
        <f>VLOOKUP($O367,Veritas_LUN!$D$3:$J$487,4,FALSE)</f>
        <v>1</v>
      </c>
      <c r="AD367" s="110">
        <f>VLOOKUP($O367,Veritas_LUN!$D$3:$J$487,5,FALSE)</f>
        <v>3</v>
      </c>
      <c r="AE367" s="110" t="str">
        <f>VLOOKUP($O367,Veritas_LUN!$D$3:$J$487,7,FALSE)</f>
        <v>VVR_vg_tssys_new</v>
      </c>
      <c r="AF367" s="110" t="str">
        <f>VLOOKUP($O367,Veritas_LUN!$D$3:$K$487,8,FALSE)</f>
        <v>11:03</v>
      </c>
      <c r="AG367" s="194" t="s">
        <v>7711</v>
      </c>
      <c r="AH367" s="279" t="str">
        <f>VLOOKUP(AG367,'스토리지_LUN(AS-IS)'!$B$4:$G$541,4,FALSE)</f>
        <v>VVR_vg_tssys_new</v>
      </c>
      <c r="AI367" s="110">
        <f>VLOOKUP(AG367,'스토리지_LUN(AS-IS)'!$B$4:$G$541,6,FALSE)</f>
        <v>3</v>
      </c>
      <c r="AJ367" s="110" t="str">
        <f>VLOOKUP($AG367,'스토리지_LUN(TO-BE)'!$B$2:$G$347,4,FALSE)</f>
        <v>05:84</v>
      </c>
      <c r="AK367" s="103"/>
      <c r="AL367" s="103"/>
      <c r="AM367" s="1" t="str">
        <f t="shared" si="10"/>
        <v>NB-DR-RDMP-0FA9-PKQTSDBR</v>
      </c>
      <c r="AN367" s="475" t="e">
        <f>VLOOKUP(SUBSTITUTE(Q367,":",""),'naa정보-입력'!B365:C710,2,FALSE)</f>
        <v>#N/A</v>
      </c>
      <c r="AO367" s="1" t="e">
        <f t="shared" si="11"/>
        <v>#N/A</v>
      </c>
      <c r="AP367" s="1" t="s">
        <v>10626</v>
      </c>
    </row>
    <row r="368" spans="1:42" s="1" customFormat="1">
      <c r="A368" s="128" t="s">
        <v>1212</v>
      </c>
      <c r="B368" s="128" t="s">
        <v>2016</v>
      </c>
      <c r="C368" s="128" t="s">
        <v>459</v>
      </c>
      <c r="D368" s="128" t="s">
        <v>2021</v>
      </c>
      <c r="E368" s="128" t="s">
        <v>1752</v>
      </c>
      <c r="F368" s="128" t="s">
        <v>1292</v>
      </c>
      <c r="G368" s="128" t="s">
        <v>1293</v>
      </c>
      <c r="H368" s="128" t="s">
        <v>3619</v>
      </c>
      <c r="I368" s="128" t="s">
        <v>2080</v>
      </c>
      <c r="J368" s="128" t="s">
        <v>4912</v>
      </c>
      <c r="K368" s="128" t="s">
        <v>7218</v>
      </c>
      <c r="L368" s="128" t="s">
        <v>4607</v>
      </c>
      <c r="M368" s="128" t="s">
        <v>6856</v>
      </c>
      <c r="N368" s="129" t="s">
        <v>8025</v>
      </c>
      <c r="O368" s="471" t="s">
        <v>8440</v>
      </c>
      <c r="P368" s="443">
        <v>0.20050048828125</v>
      </c>
      <c r="Q368" s="470" t="str">
        <f>VLOOKUP($O368,'스토리지_LUN(TO-BE)'!$B$2:$G$347,4,FALSE)</f>
        <v>0f:1b</v>
      </c>
      <c r="R368" s="103"/>
      <c r="S368" s="110"/>
      <c r="T368" s="103"/>
      <c r="U368" s="103"/>
      <c r="V368" s="110" t="str">
        <f>VLOOKUP($N368,OS_Disk!$A$2:$F$573,2,FALSE)</f>
        <v>pkqtsdbr1</v>
      </c>
      <c r="W368" s="110" t="str">
        <f>VLOOKUP($N368,OS_Disk!$A$2:$F$573,3,FALSE)</f>
        <v>hitachi_vsp0_0f1b</v>
      </c>
      <c r="X368" s="133"/>
      <c r="Y368" s="110" t="str">
        <f>VLOOKUP($N368,OS_Disk!$A$2:$F$573,4,FALSE)</f>
        <v>sdf</v>
      </c>
      <c r="Z368" s="196">
        <f>VLOOKUP($N368,OS_Disk!$A$2:$F$573,6,FALSE)</f>
        <v>0.20050048828125</v>
      </c>
      <c r="AA368" s="110" t="str">
        <f>VLOOKUP($O368,Veritas_LUN!$D$3:$J$487,2,FALSE)</f>
        <v>pkqtsdbr1/pkqtsdbr2</v>
      </c>
      <c r="AB368" s="110" t="str">
        <f>VLOOKUP($O368,Veritas_LUN!$D$3:$J$487,3,FALSE)</f>
        <v>Lock Device</v>
      </c>
      <c r="AC368" s="110">
        <f>VLOOKUP($O368,Veritas_LUN!$D$3:$J$487,4,FALSE)</f>
        <v>1</v>
      </c>
      <c r="AD368" s="110">
        <f>VLOOKUP($O368,Veritas_LUN!$D$3:$J$487,5,FALSE)</f>
        <v>0.2</v>
      </c>
      <c r="AE368" s="110" t="str">
        <f>VLOOKUP($O368,Veritas_LUN!$D$3:$J$487,7,FALSE)</f>
        <v>Lock Device</v>
      </c>
      <c r="AF368" s="110" t="str">
        <f>VLOOKUP($O368,Veritas_LUN!$D$3:$K$487,8,FALSE)</f>
        <v>0f:1b</v>
      </c>
      <c r="AG368" s="194" t="s">
        <v>7712</v>
      </c>
      <c r="AH368" s="279" t="str">
        <f>VLOOKUP(AG368,'스토리지_LUN(AS-IS)'!$B$4:$G$541,4,FALSE)</f>
        <v>Lock Device</v>
      </c>
      <c r="AI368" s="110">
        <f>VLOOKUP(AG368,'스토리지_LUN(AS-IS)'!$B$4:$G$541,6,FALSE)</f>
        <v>0.2</v>
      </c>
      <c r="AJ368" s="110" t="str">
        <f>VLOOKUP($AG368,'스토리지_LUN(TO-BE)'!$B$2:$G$347,4,FALSE)</f>
        <v>0f:1b</v>
      </c>
      <c r="AK368" s="103"/>
      <c r="AL368" s="103"/>
      <c r="AM368" s="1" t="str">
        <f t="shared" si="10"/>
        <v>NB-DR-RDMP-0FA9-PKQTSDBR</v>
      </c>
      <c r="AN368" s="475" t="e">
        <f>VLOOKUP(SUBSTITUTE(Q368,":",""),'naa정보-입력'!B366:C711,2,FALSE)</f>
        <v>#N/A</v>
      </c>
      <c r="AO368" s="1" t="e">
        <f t="shared" si="11"/>
        <v>#N/A</v>
      </c>
      <c r="AP368" s="1" t="s">
        <v>10627</v>
      </c>
    </row>
    <row r="369" spans="1:42" s="1" customFormat="1">
      <c r="A369" s="128" t="s">
        <v>1212</v>
      </c>
      <c r="B369" s="128" t="s">
        <v>2016</v>
      </c>
      <c r="C369" s="128" t="s">
        <v>459</v>
      </c>
      <c r="D369" s="128" t="s">
        <v>2021</v>
      </c>
      <c r="E369" s="128" t="s">
        <v>1755</v>
      </c>
      <c r="F369" s="128" t="s">
        <v>1292</v>
      </c>
      <c r="G369" s="128" t="s">
        <v>1293</v>
      </c>
      <c r="H369" s="128" t="s">
        <v>3620</v>
      </c>
      <c r="I369" s="128" t="s">
        <v>2081</v>
      </c>
      <c r="J369" s="128" t="s">
        <v>4908</v>
      </c>
      <c r="K369" s="128" t="s">
        <v>7219</v>
      </c>
      <c r="L369" s="128" t="s">
        <v>4611</v>
      </c>
      <c r="M369" s="128" t="s">
        <v>6856</v>
      </c>
      <c r="N369" s="129" t="s">
        <v>8026</v>
      </c>
      <c r="O369" s="471" t="s">
        <v>8441</v>
      </c>
      <c r="P369" s="443">
        <v>0.20050048828125</v>
      </c>
      <c r="Q369" s="470" t="str">
        <f>VLOOKUP($O369,'스토리지_LUN(TO-BE)'!$B$2:$G$347,4,FALSE)</f>
        <v>0f:1c</v>
      </c>
      <c r="R369" s="103"/>
      <c r="S369" s="110"/>
      <c r="T369" s="103"/>
      <c r="U369" s="103"/>
      <c r="V369" s="110" t="str">
        <f>VLOOKUP($N369,OS_Disk!$A$2:$F$573,2,FALSE)</f>
        <v>pkqtsdbr1</v>
      </c>
      <c r="W369" s="110" t="str">
        <f>VLOOKUP($N369,OS_Disk!$A$2:$F$573,3,FALSE)</f>
        <v>hitachi_vsp0_0f1c</v>
      </c>
      <c r="X369" s="133"/>
      <c r="Y369" s="110" t="str">
        <f>VLOOKUP($N369,OS_Disk!$A$2:$F$573,4,FALSE)</f>
        <v>sdg</v>
      </c>
      <c r="Z369" s="196">
        <f>VLOOKUP($N369,OS_Disk!$A$2:$F$573,6,FALSE)</f>
        <v>0.20050048828125</v>
      </c>
      <c r="AA369" s="110" t="str">
        <f>VLOOKUP($O369,Veritas_LUN!$D$3:$J$487,2,FALSE)</f>
        <v>pkqtsdbr1/pkqtsdbr2</v>
      </c>
      <c r="AB369" s="110" t="str">
        <f>VLOOKUP($O369,Veritas_LUN!$D$3:$J$487,3,FALSE)</f>
        <v>Lock Device</v>
      </c>
      <c r="AC369" s="110">
        <f>VLOOKUP($O369,Veritas_LUN!$D$3:$J$487,4,FALSE)</f>
        <v>1</v>
      </c>
      <c r="AD369" s="110">
        <f>VLOOKUP($O369,Veritas_LUN!$D$3:$J$487,5,FALSE)</f>
        <v>0.2</v>
      </c>
      <c r="AE369" s="110" t="str">
        <f>VLOOKUP($O369,Veritas_LUN!$D$3:$J$487,7,FALSE)</f>
        <v>Lock Device</v>
      </c>
      <c r="AF369" s="110" t="str">
        <f>VLOOKUP($O369,Veritas_LUN!$D$3:$K$487,8,FALSE)</f>
        <v>0f:1c</v>
      </c>
      <c r="AG369" s="194" t="s">
        <v>7713</v>
      </c>
      <c r="AH369" s="279" t="str">
        <f>VLOOKUP(AG369,'스토리지_LUN(AS-IS)'!$B$4:$G$541,4,FALSE)</f>
        <v>Lock Device</v>
      </c>
      <c r="AI369" s="110">
        <f>VLOOKUP(AG369,'스토리지_LUN(AS-IS)'!$B$4:$G$541,6,FALSE)</f>
        <v>0.2</v>
      </c>
      <c r="AJ369" s="110" t="str">
        <f>VLOOKUP($AG369,'스토리지_LUN(TO-BE)'!$B$2:$G$347,4,FALSE)</f>
        <v>0f:1c</v>
      </c>
      <c r="AK369" s="103"/>
      <c r="AL369" s="103"/>
      <c r="AM369" s="1" t="str">
        <f t="shared" si="10"/>
        <v>NB-DR-RDMP-0FA9-PKQTSDBR</v>
      </c>
      <c r="AN369" s="475" t="e">
        <f>VLOOKUP(SUBSTITUTE(Q369,":",""),'naa정보-입력'!B367:C712,2,FALSE)</f>
        <v>#N/A</v>
      </c>
      <c r="AO369" s="1" t="e">
        <f t="shared" si="11"/>
        <v>#N/A</v>
      </c>
      <c r="AP369" s="1" t="s">
        <v>10628</v>
      </c>
    </row>
    <row r="370" spans="1:42" s="1" customFormat="1">
      <c r="A370" s="128" t="s">
        <v>1212</v>
      </c>
      <c r="B370" s="128" t="s">
        <v>2016</v>
      </c>
      <c r="C370" s="128" t="s">
        <v>459</v>
      </c>
      <c r="D370" s="128" t="s">
        <v>2021</v>
      </c>
      <c r="E370" s="128" t="s">
        <v>1758</v>
      </c>
      <c r="F370" s="128" t="s">
        <v>1292</v>
      </c>
      <c r="G370" s="128" t="s">
        <v>1293</v>
      </c>
      <c r="H370" s="128" t="s">
        <v>3621</v>
      </c>
      <c r="I370" s="128" t="s">
        <v>2082</v>
      </c>
      <c r="J370" s="128" t="s">
        <v>4941</v>
      </c>
      <c r="K370" s="128" t="s">
        <v>7220</v>
      </c>
      <c r="L370" s="128" t="s">
        <v>4612</v>
      </c>
      <c r="M370" s="128" t="s">
        <v>6856</v>
      </c>
      <c r="N370" s="129" t="s">
        <v>8027</v>
      </c>
      <c r="O370" s="471" t="s">
        <v>8442</v>
      </c>
      <c r="P370" s="443">
        <v>40</v>
      </c>
      <c r="Q370" s="470" t="str">
        <f>VLOOKUP($O370,'스토리지_LUN(TO-BE)'!$B$2:$G$347,4,FALSE)</f>
        <v>0f:1d</v>
      </c>
      <c r="R370" s="103"/>
      <c r="S370" s="110"/>
      <c r="T370" s="103"/>
      <c r="U370" s="103"/>
      <c r="V370" s="110" t="str">
        <f>VLOOKUP($N370,OS_Disk!$A$2:$F$573,2,FALSE)</f>
        <v>pkqtsdbr1</v>
      </c>
      <c r="W370" s="110" t="str">
        <f>VLOOKUP($N370,OS_Disk!$A$2:$F$573,3,FALSE)</f>
        <v>hitachi_vsp0_0f1d</v>
      </c>
      <c r="X370" s="133"/>
      <c r="Y370" s="110" t="str">
        <f>VLOOKUP($N370,OS_Disk!$A$2:$F$573,4,FALSE)</f>
        <v>sdh</v>
      </c>
      <c r="Z370" s="196">
        <f>VLOOKUP($N370,OS_Disk!$A$2:$F$573,6,FALSE)</f>
        <v>0.20050048828125</v>
      </c>
      <c r="AA370" s="110" t="str">
        <f>VLOOKUP($O370,Veritas_LUN!$D$3:$J$487,2,FALSE)</f>
        <v>pkqtsdbr1/pkqtsdbr2</v>
      </c>
      <c r="AB370" s="110" t="str">
        <f>VLOOKUP($O370,Veritas_LUN!$D$3:$J$487,3,FALSE)</f>
        <v>Lock Device</v>
      </c>
      <c r="AC370" s="110">
        <f>VLOOKUP($O370,Veritas_LUN!$D$3:$J$487,4,FALSE)</f>
        <v>1</v>
      </c>
      <c r="AD370" s="110">
        <f>VLOOKUP($O370,Veritas_LUN!$D$3:$J$487,5,FALSE)</f>
        <v>0.2</v>
      </c>
      <c r="AE370" s="110" t="str">
        <f>VLOOKUP($O370,Veritas_LUN!$D$3:$J$487,7,FALSE)</f>
        <v>Lock Device</v>
      </c>
      <c r="AF370" s="110" t="str">
        <f>VLOOKUP($O370,Veritas_LUN!$D$3:$K$487,8,FALSE)</f>
        <v>0f:1d</v>
      </c>
      <c r="AG370" s="194" t="s">
        <v>7714</v>
      </c>
      <c r="AH370" s="279" t="str">
        <f>VLOOKUP(AG370,'스토리지_LUN(AS-IS)'!$B$4:$G$541,4,FALSE)</f>
        <v>Lock Device</v>
      </c>
      <c r="AI370" s="110">
        <f>VLOOKUP(AG370,'스토리지_LUN(AS-IS)'!$B$4:$G$541,6,FALSE)</f>
        <v>0.2</v>
      </c>
      <c r="AJ370" s="110" t="str">
        <f>VLOOKUP($AG370,'스토리지_LUN(TO-BE)'!$B$2:$G$347,4,FALSE)</f>
        <v>0f:1d</v>
      </c>
      <c r="AK370" s="103"/>
      <c r="AL370" s="103"/>
      <c r="AM370" s="1" t="str">
        <f t="shared" si="10"/>
        <v>NB-DR-RDMP-0FA9-PKQTSDBR</v>
      </c>
      <c r="AN370" s="475" t="e">
        <f>VLOOKUP(SUBSTITUTE(Q370,":",""),'naa정보-입력'!B368:C713,2,FALSE)</f>
        <v>#N/A</v>
      </c>
      <c r="AO370" s="1" t="e">
        <f t="shared" si="11"/>
        <v>#N/A</v>
      </c>
      <c r="AP370" s="1" t="s">
        <v>10629</v>
      </c>
    </row>
    <row r="371" spans="1:42" s="1" customFormat="1">
      <c r="A371" s="128" t="s">
        <v>1213</v>
      </c>
      <c r="B371" s="128" t="s">
        <v>2016</v>
      </c>
      <c r="C371" s="128" t="s">
        <v>461</v>
      </c>
      <c r="D371" s="128" t="s">
        <v>2021</v>
      </c>
      <c r="E371" s="128" t="s">
        <v>1688</v>
      </c>
      <c r="F371" s="128" t="s">
        <v>1284</v>
      </c>
      <c r="G371" s="128" t="s">
        <v>1285</v>
      </c>
      <c r="H371" s="128" t="s">
        <v>3626</v>
      </c>
      <c r="I371" s="128" t="s">
        <v>2087</v>
      </c>
      <c r="J371" s="128" t="s">
        <v>4976</v>
      </c>
      <c r="K371" s="128" t="s">
        <v>7221</v>
      </c>
      <c r="L371" s="128" t="s">
        <v>4600</v>
      </c>
      <c r="M371" s="128" t="s">
        <v>6856</v>
      </c>
      <c r="N371" s="129" t="s">
        <v>8028</v>
      </c>
      <c r="O371" s="471" t="s">
        <v>8443</v>
      </c>
      <c r="P371" s="443">
        <v>5.0006103515625</v>
      </c>
      <c r="Q371" s="470" t="str">
        <f>VLOOKUP($O371,'스토리지_LUN(TO-BE)'!$B$2:$G$347,4,FALSE)</f>
        <v>00:2e</v>
      </c>
      <c r="R371" s="103"/>
      <c r="S371" s="110"/>
      <c r="T371" s="103"/>
      <c r="U371" s="103"/>
      <c r="V371" s="110" t="str">
        <f>VLOOKUP($N371,OS_Disk!$A$2:$F$573,2,FALSE)</f>
        <v>pkqtsapr3</v>
      </c>
      <c r="W371" s="110" t="str">
        <f>VLOOKUP($N371,OS_Disk!$A$2:$F$573,3,FALSE)</f>
        <v>hitachi_vsp0_002e</v>
      </c>
      <c r="X371" s="133"/>
      <c r="Y371" s="110" t="str">
        <f>VLOOKUP($N371,OS_Disk!$A$2:$F$573,4,FALSE)</f>
        <v>sdb</v>
      </c>
      <c r="Z371" s="196">
        <f>VLOOKUP($N371,OS_Disk!$A$2:$F$573,6,FALSE)</f>
        <v>50.0006103515625</v>
      </c>
      <c r="AA371" s="110" t="str">
        <f>VLOOKUP($O371,Veritas_LUN!$D$3:$J$487,2,FALSE)</f>
        <v>pkqtsapr3</v>
      </c>
      <c r="AB371" s="110" t="str">
        <f>VLOOKUP($O371,Veritas_LUN!$D$3:$J$487,3,FALSE)</f>
        <v>vg_ts3fs01</v>
      </c>
      <c r="AC371" s="110">
        <f>VLOOKUP($O371,Veritas_LUN!$D$3:$J$487,4,FALSE)</f>
        <v>1</v>
      </c>
      <c r="AD371" s="110">
        <f>VLOOKUP($O371,Veritas_LUN!$D$3:$J$487,5,FALSE)</f>
        <v>50</v>
      </c>
      <c r="AE371" s="110" t="str">
        <f>VLOOKUP($O371,Veritas_LUN!$D$3:$J$487,7,FALSE)</f>
        <v>vg_ts3fs01</v>
      </c>
      <c r="AF371" s="110" t="str">
        <f>VLOOKUP($O371,Veritas_LUN!$D$3:$K$487,8,FALSE)</f>
        <v>00:2e</v>
      </c>
      <c r="AG371" s="194" t="s">
        <v>7715</v>
      </c>
      <c r="AH371" s="279" t="str">
        <f>VLOOKUP(AG371,'스토리지_LUN(AS-IS)'!$B$4:$G$541,4,FALSE)</f>
        <v>vg_ts3fs01</v>
      </c>
      <c r="AI371" s="110">
        <f>VLOOKUP(AG371,'스토리지_LUN(AS-IS)'!$B$4:$G$541,6,FALSE)</f>
        <v>50</v>
      </c>
      <c r="AJ371" s="110" t="str">
        <f>VLOOKUP($AG371,'스토리지_LUN(TO-BE)'!$B$2:$G$347,4,FALSE)</f>
        <v>00:2e</v>
      </c>
      <c r="AK371" s="103"/>
      <c r="AL371" s="103"/>
      <c r="AM371" s="1" t="str">
        <f t="shared" si="10"/>
        <v>NB-DR-RDMP-0FA8-PKQTSAPR</v>
      </c>
      <c r="AN371" s="475" t="e">
        <f>VLOOKUP(SUBSTITUTE(Q371,":",""),'naa정보-입력'!B369:C714,2,FALSE)</f>
        <v>#N/A</v>
      </c>
      <c r="AO371" s="1" t="e">
        <f t="shared" si="11"/>
        <v>#N/A</v>
      </c>
      <c r="AP371" s="1" t="s">
        <v>10630</v>
      </c>
    </row>
    <row r="372" spans="1:42" s="1" customFormat="1">
      <c r="A372" s="128" t="s">
        <v>1213</v>
      </c>
      <c r="B372" s="128" t="s">
        <v>2016</v>
      </c>
      <c r="C372" s="128" t="s">
        <v>461</v>
      </c>
      <c r="D372" s="128" t="s">
        <v>2021</v>
      </c>
      <c r="E372" s="128" t="s">
        <v>1704</v>
      </c>
      <c r="F372" s="128" t="s">
        <v>1284</v>
      </c>
      <c r="G372" s="128" t="s">
        <v>1285</v>
      </c>
      <c r="H372" s="128" t="s">
        <v>3627</v>
      </c>
      <c r="I372" s="128" t="s">
        <v>2088</v>
      </c>
      <c r="J372" s="128" t="s">
        <v>4914</v>
      </c>
      <c r="K372" s="128" t="s">
        <v>7222</v>
      </c>
      <c r="L372" s="128" t="s">
        <v>4641</v>
      </c>
      <c r="M372" s="128" t="s">
        <v>6856</v>
      </c>
      <c r="N372" s="129" t="s">
        <v>8029</v>
      </c>
      <c r="O372" s="471" t="s">
        <v>8444</v>
      </c>
      <c r="P372" s="443">
        <v>50</v>
      </c>
      <c r="Q372" s="470" t="str">
        <f>VLOOKUP($O372,'스토리지_LUN(TO-BE)'!$B$2:$G$347,4,FALSE)</f>
        <v>05:2e</v>
      </c>
      <c r="R372" s="103"/>
      <c r="S372" s="110"/>
      <c r="T372" s="103"/>
      <c r="U372" s="103"/>
      <c r="V372" s="110" t="str">
        <f>VLOOKUP($N372,OS_Disk!$A$2:$F$573,2,FALSE)</f>
        <v>pkqtsapr3</v>
      </c>
      <c r="W372" s="110" t="str">
        <f>VLOOKUP($N372,OS_Disk!$A$2:$F$573,3,FALSE)</f>
        <v>hitachi_vsp0_102e</v>
      </c>
      <c r="X372" s="133"/>
      <c r="Y372" s="110" t="str">
        <f>VLOOKUP($N372,OS_Disk!$A$2:$F$573,4,FALSE)</f>
        <v>sdc</v>
      </c>
      <c r="Z372" s="196">
        <f>VLOOKUP($N372,OS_Disk!$A$2:$F$573,6,FALSE)</f>
        <v>5.0006103515625</v>
      </c>
      <c r="AA372" s="110" t="str">
        <f>VLOOKUP($O372,Veritas_LUN!$D$3:$J$487,2,FALSE)</f>
        <v>pkqtsapr3</v>
      </c>
      <c r="AB372" s="110" t="str">
        <f>VLOOKUP($O372,Veritas_LUN!$D$3:$J$487,3,FALSE)</f>
        <v>vvr_vg_ts3fs01</v>
      </c>
      <c r="AC372" s="110">
        <f>VLOOKUP($O372,Veritas_LUN!$D$3:$J$487,4,FALSE)</f>
        <v>1</v>
      </c>
      <c r="AD372" s="110">
        <f>VLOOKUP($O372,Veritas_LUN!$D$3:$J$487,5,FALSE)</f>
        <v>5</v>
      </c>
      <c r="AE372" s="110" t="str">
        <f>VLOOKUP($O372,Veritas_LUN!$D$3:$J$487,7,FALSE)</f>
        <v>VVR-vg_ts3fs01</v>
      </c>
      <c r="AF372" s="110" t="str">
        <f>VLOOKUP($O372,Veritas_LUN!$D$3:$K$487,8,FALSE)</f>
        <v>10:2e</v>
      </c>
      <c r="AG372" s="194" t="s">
        <v>7716</v>
      </c>
      <c r="AH372" s="279" t="str">
        <f>VLOOKUP(AG372,'스토리지_LUN(AS-IS)'!$B$4:$G$541,4,FALSE)</f>
        <v>VVR-vg_ts3fs01</v>
      </c>
      <c r="AI372" s="110">
        <f>VLOOKUP(AG372,'스토리지_LUN(AS-IS)'!$B$4:$G$541,6,FALSE)</f>
        <v>5</v>
      </c>
      <c r="AJ372" s="110" t="str">
        <f>VLOOKUP($AG372,'스토리지_LUN(TO-BE)'!$B$2:$G$347,4,FALSE)</f>
        <v>05:2e</v>
      </c>
      <c r="AK372" s="103"/>
      <c r="AL372" s="103"/>
      <c r="AM372" s="1" t="str">
        <f t="shared" si="10"/>
        <v>NB-DR-RDMP-0FA8-PKQTSAPR</v>
      </c>
      <c r="AN372" s="475" t="e">
        <f>VLOOKUP(SUBSTITUTE(Q372,":",""),'naa정보-입력'!B370:C715,2,FALSE)</f>
        <v>#N/A</v>
      </c>
      <c r="AO372" s="1" t="e">
        <f t="shared" si="11"/>
        <v>#N/A</v>
      </c>
      <c r="AP372" s="1" t="s">
        <v>10631</v>
      </c>
    </row>
    <row r="373" spans="1:42" s="1" customFormat="1">
      <c r="A373" s="128" t="s">
        <v>1213</v>
      </c>
      <c r="B373" s="128" t="s">
        <v>2016</v>
      </c>
      <c r="C373" s="128" t="s">
        <v>461</v>
      </c>
      <c r="D373" s="128" t="s">
        <v>2021</v>
      </c>
      <c r="E373" s="128" t="s">
        <v>1693</v>
      </c>
      <c r="F373" s="128" t="s">
        <v>1284</v>
      </c>
      <c r="G373" s="128" t="s">
        <v>1285</v>
      </c>
      <c r="H373" s="128" t="s">
        <v>3570</v>
      </c>
      <c r="I373" s="128" t="s">
        <v>2031</v>
      </c>
      <c r="J373" s="128" t="s">
        <v>4979</v>
      </c>
      <c r="K373" s="128" t="s">
        <v>7223</v>
      </c>
      <c r="L373" s="128" t="s">
        <v>4602</v>
      </c>
      <c r="M373" s="128" t="s">
        <v>6856</v>
      </c>
      <c r="N373" s="129" t="s">
        <v>7983</v>
      </c>
      <c r="O373" s="471" t="s">
        <v>8399</v>
      </c>
      <c r="P373" s="443">
        <v>70.000305175781307</v>
      </c>
      <c r="Q373" s="470" t="str">
        <f>VLOOKUP($O373,'스토리지_LUN(TO-BE)'!$B$2:$G$347,4,FALSE)</f>
        <v>00:2f</v>
      </c>
      <c r="R373" s="103"/>
      <c r="S373" s="110"/>
      <c r="T373" s="103"/>
      <c r="U373" s="103"/>
      <c r="V373" s="110" t="str">
        <f>VLOOKUP($N373,OS_Disk!$A$2:$F$573,2,FALSE)</f>
        <v>pkqtsapr1</v>
      </c>
      <c r="W373" s="110" t="str">
        <f>VLOOKUP($N373,OS_Disk!$A$2:$F$573,3,FALSE)</f>
        <v>hitachi_vsp0_002f</v>
      </c>
      <c r="X373" s="133"/>
      <c r="Y373" s="110" t="str">
        <f>VLOOKUP($N373,OS_Disk!$A$2:$F$573,4,FALSE)</f>
        <v>sdh</v>
      </c>
      <c r="Z373" s="196">
        <f>VLOOKUP($N373,OS_Disk!$A$2:$F$573,6,FALSE)</f>
        <v>75</v>
      </c>
      <c r="AA373" s="110" t="str">
        <f>VLOOKUP($O373,Veritas_LUN!$D$3:$J$487,2,FALSE)</f>
        <v>pkqtsapr1/pkqtsapr2/pkqtsapr3</v>
      </c>
      <c r="AB373" s="110" t="str">
        <f>VLOOKUP($O373,Veritas_LUN!$D$3:$J$487,3,FALSE)</f>
        <v>vg_tscfs01</v>
      </c>
      <c r="AC373" s="110">
        <f>VLOOKUP($O373,Veritas_LUN!$D$3:$J$487,4,FALSE)</f>
        <v>1</v>
      </c>
      <c r="AD373" s="110">
        <f>VLOOKUP($O373,Veritas_LUN!$D$3:$J$487,5,FALSE)</f>
        <v>75</v>
      </c>
      <c r="AE373" s="110" t="str">
        <f>VLOOKUP($O373,Veritas_LUN!$D$3:$J$487,7,FALSE)</f>
        <v>vg_tscfs01</v>
      </c>
      <c r="AF373" s="110" t="str">
        <f>VLOOKUP($O373,Veritas_LUN!$D$3:$K$487,8,FALSE)</f>
        <v>00:2f</v>
      </c>
      <c r="AG373" s="194" t="s">
        <v>7670</v>
      </c>
      <c r="AH373" s="279" t="str">
        <f>VLOOKUP(AG373,'스토리지_LUN(AS-IS)'!$B$4:$G$541,4,FALSE)</f>
        <v>vg_tscfs01</v>
      </c>
      <c r="AI373" s="110">
        <f>VLOOKUP(AG373,'스토리지_LUN(AS-IS)'!$B$4:$G$541,6,FALSE)</f>
        <v>75</v>
      </c>
      <c r="AJ373" s="110" t="str">
        <f>VLOOKUP($AG373,'스토리지_LUN(TO-BE)'!$B$2:$G$347,4,FALSE)</f>
        <v>00:2f</v>
      </c>
      <c r="AK373" s="103"/>
      <c r="AL373" s="103"/>
      <c r="AM373" s="1" t="str">
        <f t="shared" si="10"/>
        <v>NB-DR-RDMP-0FA8-PKQTSAPR</v>
      </c>
      <c r="AN373" s="475" t="e">
        <f>VLOOKUP(SUBSTITUTE(Q373,":",""),'naa정보-입력'!B371:C716,2,FALSE)</f>
        <v>#N/A</v>
      </c>
      <c r="AO373" s="1" t="e">
        <f t="shared" si="11"/>
        <v>#N/A</v>
      </c>
      <c r="AP373" s="1" t="s">
        <v>10585</v>
      </c>
    </row>
    <row r="374" spans="1:42" s="1" customFormat="1">
      <c r="A374" s="128" t="s">
        <v>1213</v>
      </c>
      <c r="B374" s="128" t="s">
        <v>2016</v>
      </c>
      <c r="C374" s="128" t="s">
        <v>461</v>
      </c>
      <c r="D374" s="128" t="s">
        <v>2021</v>
      </c>
      <c r="E374" s="128" t="s">
        <v>1697</v>
      </c>
      <c r="F374" s="128" t="s">
        <v>1284</v>
      </c>
      <c r="G374" s="128" t="s">
        <v>1285</v>
      </c>
      <c r="H374" s="128" t="s">
        <v>3571</v>
      </c>
      <c r="I374" s="128" t="s">
        <v>2032</v>
      </c>
      <c r="J374" s="128" t="s">
        <v>4978</v>
      </c>
      <c r="K374" s="128" t="s">
        <v>7224</v>
      </c>
      <c r="L374" s="128" t="s">
        <v>4601</v>
      </c>
      <c r="M374" s="128" t="s">
        <v>6856</v>
      </c>
      <c r="N374" s="129" t="s">
        <v>7984</v>
      </c>
      <c r="O374" s="471" t="s">
        <v>8400</v>
      </c>
      <c r="P374" s="443">
        <v>110.000610351563</v>
      </c>
      <c r="Q374" s="470" t="str">
        <f>VLOOKUP($O374,'스토리지_LUN(TO-BE)'!$B$2:$G$347,4,FALSE)</f>
        <v>00:30</v>
      </c>
      <c r="R374" s="103"/>
      <c r="S374" s="110"/>
      <c r="T374" s="103"/>
      <c r="U374" s="103"/>
      <c r="V374" s="110" t="str">
        <f>VLOOKUP($N374,OS_Disk!$A$2:$F$573,2,FALSE)</f>
        <v>pkqtsapr1</v>
      </c>
      <c r="W374" s="110" t="str">
        <f>VLOOKUP($N374,OS_Disk!$A$2:$F$573,3,FALSE)</f>
        <v>hitachi_vsp0_0030</v>
      </c>
      <c r="X374" s="133"/>
      <c r="Y374" s="110" t="str">
        <f>VLOOKUP($N374,OS_Disk!$A$2:$F$573,4,FALSE)</f>
        <v>sdi</v>
      </c>
      <c r="Z374" s="196">
        <f>VLOOKUP($N374,OS_Disk!$A$2:$F$573,6,FALSE)</f>
        <v>105</v>
      </c>
      <c r="AA374" s="110" t="str">
        <f>VLOOKUP($O374,Veritas_LUN!$D$3:$J$487,2,FALSE)</f>
        <v>pkqtsapr1/pkqtsapr2/pkqtsapr3</v>
      </c>
      <c r="AB374" s="110" t="str">
        <f>VLOOKUP($O374,Veritas_LUN!$D$3:$J$487,3,FALSE)</f>
        <v>vg_tscfs02</v>
      </c>
      <c r="AC374" s="110">
        <f>VLOOKUP($O374,Veritas_LUN!$D$3:$J$487,4,FALSE)</f>
        <v>1</v>
      </c>
      <c r="AD374" s="110">
        <f>VLOOKUP($O374,Veritas_LUN!$D$3:$J$487,5,FALSE)</f>
        <v>105</v>
      </c>
      <c r="AE374" s="110" t="str">
        <f>VLOOKUP($O374,Veritas_LUN!$D$3:$J$487,7,FALSE)</f>
        <v>vg_tscfs02</v>
      </c>
      <c r="AF374" s="110" t="str">
        <f>VLOOKUP($O374,Veritas_LUN!$D$3:$K$487,8,FALSE)</f>
        <v>00:30</v>
      </c>
      <c r="AG374" s="194" t="s">
        <v>7671</v>
      </c>
      <c r="AH374" s="279" t="str">
        <f>VLOOKUP(AG374,'스토리지_LUN(AS-IS)'!$B$4:$G$541,4,FALSE)</f>
        <v>vg_tscfs02</v>
      </c>
      <c r="AI374" s="110">
        <f>VLOOKUP(AG374,'스토리지_LUN(AS-IS)'!$B$4:$G$541,6,FALSE)</f>
        <v>105</v>
      </c>
      <c r="AJ374" s="110" t="str">
        <f>VLOOKUP($AG374,'스토리지_LUN(TO-BE)'!$B$2:$G$347,4,FALSE)</f>
        <v>00:30</v>
      </c>
      <c r="AK374" s="103"/>
      <c r="AL374" s="103"/>
      <c r="AM374" s="1" t="str">
        <f t="shared" si="10"/>
        <v>NB-DR-RDMP-0FA8-PKQTSAPR</v>
      </c>
      <c r="AN374" s="475" t="e">
        <f>VLOOKUP(SUBSTITUTE(Q374,":",""),'naa정보-입력'!B372:C717,2,FALSE)</f>
        <v>#N/A</v>
      </c>
      <c r="AO374" s="1" t="e">
        <f t="shared" si="11"/>
        <v>#N/A</v>
      </c>
      <c r="AP374" s="1" t="s">
        <v>10586</v>
      </c>
    </row>
    <row r="375" spans="1:42" s="1" customFormat="1">
      <c r="A375" s="128" t="s">
        <v>1213</v>
      </c>
      <c r="B375" s="128" t="s">
        <v>2016</v>
      </c>
      <c r="C375" s="128" t="s">
        <v>461</v>
      </c>
      <c r="D375" s="128" t="s">
        <v>2021</v>
      </c>
      <c r="E375" s="128" t="s">
        <v>1699</v>
      </c>
      <c r="F375" s="128" t="s">
        <v>1284</v>
      </c>
      <c r="G375" s="128" t="s">
        <v>1285</v>
      </c>
      <c r="H375" s="128" t="s">
        <v>3572</v>
      </c>
      <c r="I375" s="128" t="s">
        <v>2033</v>
      </c>
      <c r="J375" s="128" t="s">
        <v>4975</v>
      </c>
      <c r="K375" s="128" t="s">
        <v>7225</v>
      </c>
      <c r="L375" s="128" t="s">
        <v>4637</v>
      </c>
      <c r="M375" s="128" t="s">
        <v>6856</v>
      </c>
      <c r="N375" s="129" t="s">
        <v>7985</v>
      </c>
      <c r="O375" s="471" t="s">
        <v>8401</v>
      </c>
      <c r="P375" s="443">
        <v>4.500732421875</v>
      </c>
      <c r="Q375" s="470" t="str">
        <f>VLOOKUP($O375,'스토리지_LUN(TO-BE)'!$B$2:$G$347,4,FALSE)</f>
        <v>00:31</v>
      </c>
      <c r="R375" s="103"/>
      <c r="S375" s="110"/>
      <c r="T375" s="103"/>
      <c r="U375" s="103"/>
      <c r="V375" s="110" t="str">
        <f>VLOOKUP($N375,OS_Disk!$A$2:$F$573,2,FALSE)</f>
        <v>pkqtsapr1</v>
      </c>
      <c r="W375" s="110" t="str">
        <f>VLOOKUP($N375,OS_Disk!$A$2:$F$573,3,FALSE)</f>
        <v>hitachi_vsp0_0031</v>
      </c>
      <c r="X375" s="133"/>
      <c r="Y375" s="110" t="str">
        <f>VLOOKUP($N375,OS_Disk!$A$2:$F$573,4,FALSE)</f>
        <v>sdj</v>
      </c>
      <c r="Z375" s="196">
        <f>VLOOKUP($N375,OS_Disk!$A$2:$F$573,6,FALSE)</f>
        <v>110.0006103515625</v>
      </c>
      <c r="AA375" s="110" t="str">
        <f>VLOOKUP($O375,Veritas_LUN!$D$3:$J$487,2,FALSE)</f>
        <v>pkqtsapr1/pkqtsapr2/pkqtsapr3</v>
      </c>
      <c r="AB375" s="110" t="str">
        <f>VLOOKUP($O375,Veritas_LUN!$D$3:$J$487,3,FALSE)</f>
        <v>vg_tscfs03</v>
      </c>
      <c r="AC375" s="110">
        <f>VLOOKUP($O375,Veritas_LUN!$D$3:$J$487,4,FALSE)</f>
        <v>1</v>
      </c>
      <c r="AD375" s="110">
        <f>VLOOKUP($O375,Veritas_LUN!$D$3:$J$487,5,FALSE)</f>
        <v>110</v>
      </c>
      <c r="AE375" s="110" t="str">
        <f>VLOOKUP($O375,Veritas_LUN!$D$3:$J$487,7,FALSE)</f>
        <v>vg_tscfs03</v>
      </c>
      <c r="AF375" s="110" t="str">
        <f>VLOOKUP($O375,Veritas_LUN!$D$3:$K$487,8,FALSE)</f>
        <v>00:31</v>
      </c>
      <c r="AG375" s="194" t="s">
        <v>7672</v>
      </c>
      <c r="AH375" s="279" t="str">
        <f>VLOOKUP(AG375,'스토리지_LUN(AS-IS)'!$B$4:$G$541,4,FALSE)</f>
        <v>vg_tscfs03</v>
      </c>
      <c r="AI375" s="110">
        <f>VLOOKUP(AG375,'스토리지_LUN(AS-IS)'!$B$4:$G$541,6,FALSE)</f>
        <v>110</v>
      </c>
      <c r="AJ375" s="110" t="str">
        <f>VLOOKUP($AG375,'스토리지_LUN(TO-BE)'!$B$2:$G$347,4,FALSE)</f>
        <v>00:31</v>
      </c>
      <c r="AK375" s="103"/>
      <c r="AL375" s="103"/>
      <c r="AM375" s="1" t="str">
        <f t="shared" si="10"/>
        <v>NB-DR-RDMP-0FA8-PKQTSAPR</v>
      </c>
      <c r="AN375" s="475" t="e">
        <f>VLOOKUP(SUBSTITUTE(Q375,":",""),'naa정보-입력'!B373:C718,2,FALSE)</f>
        <v>#N/A</v>
      </c>
      <c r="AO375" s="1" t="e">
        <f t="shared" si="11"/>
        <v>#N/A</v>
      </c>
      <c r="AP375" s="1" t="s">
        <v>10587</v>
      </c>
    </row>
    <row r="376" spans="1:42" s="1" customFormat="1">
      <c r="A376" s="128" t="s">
        <v>1213</v>
      </c>
      <c r="B376" s="128" t="s">
        <v>2016</v>
      </c>
      <c r="C376" s="128" t="s">
        <v>461</v>
      </c>
      <c r="D376" s="128" t="s">
        <v>2021</v>
      </c>
      <c r="E376" s="128" t="s">
        <v>1737</v>
      </c>
      <c r="F376" s="128" t="s">
        <v>1284</v>
      </c>
      <c r="G376" s="128" t="s">
        <v>1285</v>
      </c>
      <c r="H376" s="128" t="s">
        <v>3573</v>
      </c>
      <c r="I376" s="128" t="s">
        <v>2034</v>
      </c>
      <c r="J376" s="128" t="s">
        <v>4903</v>
      </c>
      <c r="K376" s="128" t="s">
        <v>7226</v>
      </c>
      <c r="L376" s="128" t="s">
        <v>4639</v>
      </c>
      <c r="M376" s="128" t="s">
        <v>6856</v>
      </c>
      <c r="N376" s="129" t="s">
        <v>7986</v>
      </c>
      <c r="O376" s="471" t="s">
        <v>8445</v>
      </c>
      <c r="P376" s="443">
        <v>7.0001220703125</v>
      </c>
      <c r="Q376" s="470" t="str">
        <f>VLOOKUP($O376,'스토리지_LUN(TO-BE)'!$B$2:$G$347,4,FALSE)</f>
        <v>05:2f</v>
      </c>
      <c r="R376" s="103"/>
      <c r="S376" s="110"/>
      <c r="T376" s="103"/>
      <c r="U376" s="103"/>
      <c r="V376" s="110" t="str">
        <f>VLOOKUP($N376,OS_Disk!$A$2:$F$573,2,FALSE)</f>
        <v>pkqtsapr1</v>
      </c>
      <c r="W376" s="110" t="str">
        <f>VLOOKUP($N376,OS_Disk!$A$2:$F$573,3,FALSE)</f>
        <v>hitachi_vsp0_102f</v>
      </c>
      <c r="X376" s="133"/>
      <c r="Y376" s="110" t="str">
        <f>VLOOKUP($N376,OS_Disk!$A$2:$F$573,4,FALSE)</f>
        <v>sdk</v>
      </c>
      <c r="Z376" s="196">
        <f>VLOOKUP($N376,OS_Disk!$A$2:$F$573,6,FALSE)</f>
        <v>7.5</v>
      </c>
      <c r="AA376" s="110" t="str">
        <f>VLOOKUP($O376,Veritas_LUN!$D$3:$J$487,2,FALSE)</f>
        <v>pkqtsapr1/pkqtsapr2/pkqtsapr3</v>
      </c>
      <c r="AB376" s="110" t="str">
        <f>VLOOKUP($O376,Veritas_LUN!$D$3:$J$487,3,FALSE)</f>
        <v>vvr_vg_tscfs01</v>
      </c>
      <c r="AC376" s="110">
        <f>VLOOKUP($O376,Veritas_LUN!$D$3:$J$487,4,FALSE)</f>
        <v>1</v>
      </c>
      <c r="AD376" s="110">
        <f>VLOOKUP($O376,Veritas_LUN!$D$3:$J$487,5,FALSE)</f>
        <v>7.5</v>
      </c>
      <c r="AE376" s="110" t="str">
        <f>VLOOKUP($O376,Veritas_LUN!$D$3:$J$487,7,FALSE)</f>
        <v>VVR-vg_tscfs01</v>
      </c>
      <c r="AF376" s="110" t="str">
        <f>VLOOKUP($O376,Veritas_LUN!$D$3:$K$487,8,FALSE)</f>
        <v>10:2f</v>
      </c>
      <c r="AG376" s="194" t="s">
        <v>7673</v>
      </c>
      <c r="AH376" s="279" t="str">
        <f>VLOOKUP(AG376,'스토리지_LUN(AS-IS)'!$B$4:$G$541,4,FALSE)</f>
        <v>VVR-vg_tscfs01</v>
      </c>
      <c r="AI376" s="110">
        <f>VLOOKUP(AG376,'스토리지_LUN(AS-IS)'!$B$4:$G$541,6,FALSE)</f>
        <v>7.5</v>
      </c>
      <c r="AJ376" s="110" t="str">
        <f>VLOOKUP($AG376,'스토리지_LUN(TO-BE)'!$B$2:$G$347,4,FALSE)</f>
        <v>05:2f</v>
      </c>
      <c r="AK376" s="103"/>
      <c r="AL376" s="103"/>
      <c r="AM376" s="1" t="str">
        <f t="shared" si="10"/>
        <v>NB-DR-RDMP-0FA8-PKQTSAPR</v>
      </c>
      <c r="AN376" s="475" t="e">
        <f>VLOOKUP(SUBSTITUTE(Q376,":",""),'naa정보-입력'!B374:C719,2,FALSE)</f>
        <v>#N/A</v>
      </c>
      <c r="AO376" s="1" t="e">
        <f t="shared" si="11"/>
        <v>#N/A</v>
      </c>
      <c r="AP376" s="1" t="s">
        <v>10588</v>
      </c>
    </row>
    <row r="377" spans="1:42" s="1" customFormat="1">
      <c r="A377" s="128" t="s">
        <v>1213</v>
      </c>
      <c r="B377" s="128" t="s">
        <v>2016</v>
      </c>
      <c r="C377" s="128" t="s">
        <v>461</v>
      </c>
      <c r="D377" s="128" t="s">
        <v>2021</v>
      </c>
      <c r="E377" s="128" t="s">
        <v>1740</v>
      </c>
      <c r="F377" s="128" t="s">
        <v>1284</v>
      </c>
      <c r="G377" s="128" t="s">
        <v>1285</v>
      </c>
      <c r="H377" s="128" t="s">
        <v>3574</v>
      </c>
      <c r="I377" s="128" t="s">
        <v>2035</v>
      </c>
      <c r="J377" s="128" t="s">
        <v>4899</v>
      </c>
      <c r="K377" s="128" t="s">
        <v>7227</v>
      </c>
      <c r="L377" s="128" t="s">
        <v>4640</v>
      </c>
      <c r="M377" s="128" t="s">
        <v>6856</v>
      </c>
      <c r="N377" s="129" t="s">
        <v>7987</v>
      </c>
      <c r="O377" s="471" t="s">
        <v>8403</v>
      </c>
      <c r="P377" s="443">
        <v>11.0000610351563</v>
      </c>
      <c r="Q377" s="470" t="str">
        <f>VLOOKUP($O377,'스토리지_LUN(TO-BE)'!$B$2:$G$347,4,FALSE)</f>
        <v>05:30</v>
      </c>
      <c r="R377" s="103"/>
      <c r="S377" s="110"/>
      <c r="T377" s="103"/>
      <c r="U377" s="103"/>
      <c r="V377" s="110" t="str">
        <f>VLOOKUP($N377,OS_Disk!$A$2:$F$573,2,FALSE)</f>
        <v>pkqtsapr1</v>
      </c>
      <c r="W377" s="110" t="str">
        <f>VLOOKUP($N377,OS_Disk!$A$2:$F$573,3,FALSE)</f>
        <v>hitachi_vsp0_1030</v>
      </c>
      <c r="X377" s="133"/>
      <c r="Y377" s="110" t="str">
        <f>VLOOKUP($N377,OS_Disk!$A$2:$F$573,4,FALSE)</f>
        <v>sdl</v>
      </c>
      <c r="Z377" s="196">
        <f>VLOOKUP($N377,OS_Disk!$A$2:$F$573,6,FALSE)</f>
        <v>11.00006103515625</v>
      </c>
      <c r="AA377" s="110" t="str">
        <f>VLOOKUP($O377,Veritas_LUN!$D$3:$J$487,2,FALSE)</f>
        <v>pkqtsapr1/pkqtsapr2/pkqtsapr3</v>
      </c>
      <c r="AB377" s="110" t="str">
        <f>VLOOKUP($O377,Veritas_LUN!$D$3:$J$487,3,FALSE)</f>
        <v>vvr_vg_tscfs02</v>
      </c>
      <c r="AC377" s="110">
        <f>VLOOKUP($O377,Veritas_LUN!$D$3:$J$487,4,FALSE)</f>
        <v>1</v>
      </c>
      <c r="AD377" s="110">
        <f>VLOOKUP($O377,Veritas_LUN!$D$3:$J$487,5,FALSE)</f>
        <v>11</v>
      </c>
      <c r="AE377" s="110" t="str">
        <f>VLOOKUP($O377,Veritas_LUN!$D$3:$J$487,7,FALSE)</f>
        <v>VVR-vg_tscfs02</v>
      </c>
      <c r="AF377" s="110" t="str">
        <f>VLOOKUP($O377,Veritas_LUN!$D$3:$K$487,8,FALSE)</f>
        <v>10:30</v>
      </c>
      <c r="AG377" s="194" t="s">
        <v>7674</v>
      </c>
      <c r="AH377" s="279" t="str">
        <f>VLOOKUP(AG377,'스토리지_LUN(AS-IS)'!$B$4:$G$541,4,FALSE)</f>
        <v>VVR-vg_tscfs02</v>
      </c>
      <c r="AI377" s="110">
        <f>VLOOKUP(AG377,'스토리지_LUN(AS-IS)'!$B$4:$G$541,6,FALSE)</f>
        <v>11</v>
      </c>
      <c r="AJ377" s="110" t="str">
        <f>VLOOKUP($AG377,'스토리지_LUN(TO-BE)'!$B$2:$G$347,4,FALSE)</f>
        <v>05:30</v>
      </c>
      <c r="AK377" s="103"/>
      <c r="AL377" s="103"/>
      <c r="AM377" s="1" t="str">
        <f t="shared" si="10"/>
        <v>NB-DR-RDMP-0FA8-PKQTSAPR</v>
      </c>
      <c r="AN377" s="475" t="e">
        <f>VLOOKUP(SUBSTITUTE(Q377,":",""),'naa정보-입력'!B375:C720,2,FALSE)</f>
        <v>#N/A</v>
      </c>
      <c r="AO377" s="1" t="e">
        <f t="shared" si="11"/>
        <v>#N/A</v>
      </c>
      <c r="AP377" s="1" t="s">
        <v>10589</v>
      </c>
    </row>
    <row r="378" spans="1:42" s="1" customFormat="1">
      <c r="A378" s="128" t="s">
        <v>1213</v>
      </c>
      <c r="B378" s="128" t="s">
        <v>2016</v>
      </c>
      <c r="C378" s="128" t="s">
        <v>461</v>
      </c>
      <c r="D378" s="128" t="s">
        <v>2021</v>
      </c>
      <c r="E378" s="128" t="s">
        <v>1743</v>
      </c>
      <c r="F378" s="128" t="s">
        <v>1284</v>
      </c>
      <c r="G378" s="128" t="s">
        <v>1285</v>
      </c>
      <c r="H378" s="128" t="s">
        <v>3575</v>
      </c>
      <c r="I378" s="128" t="s">
        <v>2036</v>
      </c>
      <c r="J378" s="128" t="s">
        <v>4910</v>
      </c>
      <c r="K378" s="128" t="s">
        <v>7228</v>
      </c>
      <c r="L378" s="128" t="s">
        <v>4636</v>
      </c>
      <c r="M378" s="128" t="s">
        <v>6856</v>
      </c>
      <c r="N378" s="129" t="s">
        <v>7988</v>
      </c>
      <c r="O378" s="471" t="s">
        <v>8209</v>
      </c>
      <c r="P378" s="443">
        <v>0.20050048828125</v>
      </c>
      <c r="Q378" s="470" t="str">
        <f>VLOOKUP($O378,'스토리지_LUN(TO-BE)'!$B$2:$G$347,4,FALSE)</f>
        <v>05:31</v>
      </c>
      <c r="R378" s="103"/>
      <c r="S378" s="110"/>
      <c r="T378" s="103"/>
      <c r="U378" s="103"/>
      <c r="V378" s="110" t="str">
        <f>VLOOKUP($N378,OS_Disk!$A$2:$F$573,2,FALSE)</f>
        <v>pkqtsapr1</v>
      </c>
      <c r="W378" s="110" t="str">
        <f>VLOOKUP($N378,OS_Disk!$A$2:$F$573,3,FALSE)</f>
        <v>hitachi_vsp0_1031</v>
      </c>
      <c r="X378" s="133"/>
      <c r="Y378" s="110" t="str">
        <f>VLOOKUP($N378,OS_Disk!$A$2:$F$573,4,FALSE)</f>
        <v>sdm</v>
      </c>
      <c r="Z378" s="196">
        <f>VLOOKUP($N378,OS_Disk!$A$2:$F$573,6,FALSE)</f>
        <v>11.00006103515625</v>
      </c>
      <c r="AA378" s="110" t="str">
        <f>VLOOKUP($O378,Veritas_LUN!$D$3:$J$487,2,FALSE)</f>
        <v>pkqtsapr1/pkqtsapr2/pkqtsapr3</v>
      </c>
      <c r="AB378" s="110" t="str">
        <f>VLOOKUP($O378,Veritas_LUN!$D$3:$J$487,3,FALSE)</f>
        <v>vvr_vg_tscfs03</v>
      </c>
      <c r="AC378" s="110">
        <f>VLOOKUP($O378,Veritas_LUN!$D$3:$J$487,4,FALSE)</f>
        <v>1</v>
      </c>
      <c r="AD378" s="110">
        <f>VLOOKUP($O378,Veritas_LUN!$D$3:$J$487,5,FALSE)</f>
        <v>11</v>
      </c>
      <c r="AE378" s="110" t="str">
        <f>VLOOKUP($O378,Veritas_LUN!$D$3:$J$487,7,FALSE)</f>
        <v>VVR-vg_tscfs03</v>
      </c>
      <c r="AF378" s="110" t="str">
        <f>VLOOKUP($O378,Veritas_LUN!$D$3:$K$487,8,FALSE)</f>
        <v>10:31</v>
      </c>
      <c r="AG378" s="194" t="s">
        <v>7675</v>
      </c>
      <c r="AH378" s="279" t="str">
        <f>VLOOKUP(AG378,'스토리지_LUN(AS-IS)'!$B$4:$G$541,4,FALSE)</f>
        <v>VVR-vg_tscfs03</v>
      </c>
      <c r="AI378" s="110">
        <f>VLOOKUP(AG378,'스토리지_LUN(AS-IS)'!$B$4:$G$541,6,FALSE)</f>
        <v>11</v>
      </c>
      <c r="AJ378" s="110" t="str">
        <f>VLOOKUP($AG378,'스토리지_LUN(TO-BE)'!$B$2:$G$347,4,FALSE)</f>
        <v>05:31</v>
      </c>
      <c r="AK378" s="103"/>
      <c r="AL378" s="103"/>
      <c r="AM378" s="1" t="str">
        <f t="shared" si="10"/>
        <v>NB-DR-RDMP-0FA8-PKQTSAPR</v>
      </c>
      <c r="AN378" s="475" t="e">
        <f>VLOOKUP(SUBSTITUTE(Q378,":",""),'naa정보-입력'!B376:C721,2,FALSE)</f>
        <v>#N/A</v>
      </c>
      <c r="AO378" s="1" t="e">
        <f t="shared" si="11"/>
        <v>#N/A</v>
      </c>
      <c r="AP378" s="1" t="s">
        <v>10590</v>
      </c>
    </row>
    <row r="379" spans="1:42" s="1" customFormat="1">
      <c r="A379" s="128" t="s">
        <v>1213</v>
      </c>
      <c r="B379" s="128" t="s">
        <v>2016</v>
      </c>
      <c r="C379" s="128" t="s">
        <v>461</v>
      </c>
      <c r="D379" s="128" t="s">
        <v>2021</v>
      </c>
      <c r="E379" s="128" t="s">
        <v>1752</v>
      </c>
      <c r="F379" s="128" t="s">
        <v>1284</v>
      </c>
      <c r="G379" s="128" t="s">
        <v>1285</v>
      </c>
      <c r="H379" s="128" t="s">
        <v>3576</v>
      </c>
      <c r="I379" s="128" t="s">
        <v>2037</v>
      </c>
      <c r="J379" s="128" t="s">
        <v>4925</v>
      </c>
      <c r="K379" s="128" t="s">
        <v>7229</v>
      </c>
      <c r="L379" s="128" t="s">
        <v>2515</v>
      </c>
      <c r="M379" s="128" t="s">
        <v>6856</v>
      </c>
      <c r="N379" s="129" t="s">
        <v>7989</v>
      </c>
      <c r="O379" s="471" t="s">
        <v>8404</v>
      </c>
      <c r="P379" s="443">
        <v>0.20050048828125</v>
      </c>
      <c r="Q379" s="470" t="str">
        <f>VLOOKUP($O379,'스토리지_LUN(TO-BE)'!$B$2:$G$347,4,FALSE)</f>
        <v>0f:18</v>
      </c>
      <c r="R379" s="103"/>
      <c r="S379" s="110"/>
      <c r="T379" s="103"/>
      <c r="U379" s="103"/>
      <c r="V379" s="110" t="str">
        <f>VLOOKUP($N379,OS_Disk!$A$2:$F$573,2,FALSE)</f>
        <v>pkqtsapr1</v>
      </c>
      <c r="W379" s="110" t="str">
        <f>VLOOKUP($N379,OS_Disk!$A$2:$F$573,3,FALSE)</f>
        <v>hitachi_vsp0_0f18</v>
      </c>
      <c r="X379" s="133"/>
      <c r="Y379" s="110" t="str">
        <f>VLOOKUP($N379,OS_Disk!$A$2:$F$573,4,FALSE)</f>
        <v>sde</v>
      </c>
      <c r="Z379" s="196">
        <f>VLOOKUP($N379,OS_Disk!$A$2:$F$573,6,FALSE)</f>
        <v>0.20050048828125</v>
      </c>
      <c r="AA379" s="110" t="str">
        <f>VLOOKUP($O379,Veritas_LUN!$D$3:$J$487,2,FALSE)</f>
        <v>pkqtsapr1/pkqtsapr2/pkqtsapr3</v>
      </c>
      <c r="AB379" s="110" t="str">
        <f>VLOOKUP($O379,Veritas_LUN!$D$3:$J$487,3,FALSE)</f>
        <v>Lock Device</v>
      </c>
      <c r="AC379" s="110">
        <f>VLOOKUP($O379,Veritas_LUN!$D$3:$J$487,4,FALSE)</f>
        <v>1</v>
      </c>
      <c r="AD379" s="110">
        <f>VLOOKUP($O379,Veritas_LUN!$D$3:$J$487,5,FALSE)</f>
        <v>0.2</v>
      </c>
      <c r="AE379" s="110" t="str">
        <f>VLOOKUP($O379,Veritas_LUN!$D$3:$J$487,7,FALSE)</f>
        <v>Lock Device</v>
      </c>
      <c r="AF379" s="110" t="str">
        <f>VLOOKUP($O379,Veritas_LUN!$D$3:$K$487,8,FALSE)</f>
        <v>0f:18</v>
      </c>
      <c r="AG379" s="194" t="s">
        <v>7676</v>
      </c>
      <c r="AH379" s="279" t="str">
        <f>VLOOKUP(AG379,'스토리지_LUN(AS-IS)'!$B$4:$G$541,4,FALSE)</f>
        <v>Lock Device</v>
      </c>
      <c r="AI379" s="110">
        <f>VLOOKUP(AG379,'스토리지_LUN(AS-IS)'!$B$4:$G$541,6,FALSE)</f>
        <v>0.2</v>
      </c>
      <c r="AJ379" s="110" t="str">
        <f>VLOOKUP($AG379,'스토리지_LUN(TO-BE)'!$B$2:$G$347,4,FALSE)</f>
        <v>0f:18</v>
      </c>
      <c r="AK379" s="103"/>
      <c r="AL379" s="103"/>
      <c r="AM379" s="1" t="str">
        <f t="shared" si="10"/>
        <v>NB-DR-RDMP-0FA8-PKQTSAPR</v>
      </c>
      <c r="AN379" s="475" t="e">
        <f>VLOOKUP(SUBSTITUTE(Q379,":",""),'naa정보-입력'!B377:C722,2,FALSE)</f>
        <v>#N/A</v>
      </c>
      <c r="AO379" s="1" t="e">
        <f t="shared" si="11"/>
        <v>#N/A</v>
      </c>
      <c r="AP379" s="1" t="s">
        <v>10591</v>
      </c>
    </row>
    <row r="380" spans="1:42" s="1" customFormat="1">
      <c r="A380" s="128" t="s">
        <v>1213</v>
      </c>
      <c r="B380" s="128" t="s">
        <v>2016</v>
      </c>
      <c r="C380" s="128" t="s">
        <v>461</v>
      </c>
      <c r="D380" s="128" t="s">
        <v>2021</v>
      </c>
      <c r="E380" s="128" t="s">
        <v>1755</v>
      </c>
      <c r="F380" s="128" t="s">
        <v>1284</v>
      </c>
      <c r="G380" s="128" t="s">
        <v>1285</v>
      </c>
      <c r="H380" s="128" t="s">
        <v>3577</v>
      </c>
      <c r="I380" s="128" t="s">
        <v>2038</v>
      </c>
      <c r="J380" s="128" t="s">
        <v>4905</v>
      </c>
      <c r="K380" s="128" t="s">
        <v>7230</v>
      </c>
      <c r="L380" s="128" t="s">
        <v>4610</v>
      </c>
      <c r="M380" s="128" t="s">
        <v>6856</v>
      </c>
      <c r="N380" s="129" t="s">
        <v>7990</v>
      </c>
      <c r="O380" s="471" t="s">
        <v>8405</v>
      </c>
      <c r="P380" s="443">
        <v>0.20050048828125</v>
      </c>
      <c r="Q380" s="470" t="str">
        <f>VLOOKUP($O380,'스토리지_LUN(TO-BE)'!$B$2:$G$347,4,FALSE)</f>
        <v>0f:19</v>
      </c>
      <c r="R380" s="103"/>
      <c r="S380" s="110"/>
      <c r="T380" s="103"/>
      <c r="U380" s="103"/>
      <c r="V380" s="110" t="str">
        <f>VLOOKUP($N380,OS_Disk!$A$2:$F$573,2,FALSE)</f>
        <v>pkqtsapr1</v>
      </c>
      <c r="W380" s="110" t="str">
        <f>VLOOKUP($N380,OS_Disk!$A$2:$F$573,3,FALSE)</f>
        <v>hitachi_vsp0_0f19</v>
      </c>
      <c r="X380" s="133"/>
      <c r="Y380" s="110" t="str">
        <f>VLOOKUP($N380,OS_Disk!$A$2:$F$573,4,FALSE)</f>
        <v>sdf</v>
      </c>
      <c r="Z380" s="196">
        <f>VLOOKUP($N380,OS_Disk!$A$2:$F$573,6,FALSE)</f>
        <v>0.20050048828125</v>
      </c>
      <c r="AA380" s="110" t="str">
        <f>VLOOKUP($O380,Veritas_LUN!$D$3:$J$487,2,FALSE)</f>
        <v>pkqtsapr1/pkqtsapr2/pkqtsapr3</v>
      </c>
      <c r="AB380" s="110" t="str">
        <f>VLOOKUP($O380,Veritas_LUN!$D$3:$J$487,3,FALSE)</f>
        <v>Lock Device</v>
      </c>
      <c r="AC380" s="110">
        <f>VLOOKUP($O380,Veritas_LUN!$D$3:$J$487,4,FALSE)</f>
        <v>1</v>
      </c>
      <c r="AD380" s="110">
        <f>VLOOKUP($O380,Veritas_LUN!$D$3:$J$487,5,FALSE)</f>
        <v>0.2</v>
      </c>
      <c r="AE380" s="110" t="str">
        <f>VLOOKUP($O380,Veritas_LUN!$D$3:$J$487,7,FALSE)</f>
        <v>Lock Device</v>
      </c>
      <c r="AF380" s="110" t="str">
        <f>VLOOKUP($O380,Veritas_LUN!$D$3:$K$487,8,FALSE)</f>
        <v>0f:19</v>
      </c>
      <c r="AG380" s="194" t="s">
        <v>7677</v>
      </c>
      <c r="AH380" s="279" t="str">
        <f>VLOOKUP(AG380,'스토리지_LUN(AS-IS)'!$B$4:$G$541,4,FALSE)</f>
        <v>Lock Device</v>
      </c>
      <c r="AI380" s="110">
        <f>VLOOKUP(AG380,'스토리지_LUN(AS-IS)'!$B$4:$G$541,6,FALSE)</f>
        <v>0.2</v>
      </c>
      <c r="AJ380" s="110" t="str">
        <f>VLOOKUP($AG380,'스토리지_LUN(TO-BE)'!$B$2:$G$347,4,FALSE)</f>
        <v>0f:19</v>
      </c>
      <c r="AK380" s="103"/>
      <c r="AL380" s="103"/>
      <c r="AM380" s="1" t="str">
        <f t="shared" si="10"/>
        <v>NB-DR-RDMP-0FA8-PKQTSAPR</v>
      </c>
      <c r="AN380" s="475" t="e">
        <f>VLOOKUP(SUBSTITUTE(Q380,":",""),'naa정보-입력'!B378:C723,2,FALSE)</f>
        <v>#N/A</v>
      </c>
      <c r="AO380" s="1" t="e">
        <f t="shared" si="11"/>
        <v>#N/A</v>
      </c>
      <c r="AP380" s="1" t="s">
        <v>10592</v>
      </c>
    </row>
    <row r="381" spans="1:42" s="1" customFormat="1">
      <c r="A381" s="128" t="s">
        <v>1213</v>
      </c>
      <c r="B381" s="128" t="s">
        <v>2016</v>
      </c>
      <c r="C381" s="128" t="s">
        <v>461</v>
      </c>
      <c r="D381" s="128" t="s">
        <v>2021</v>
      </c>
      <c r="E381" s="128" t="s">
        <v>1758</v>
      </c>
      <c r="F381" s="128" t="s">
        <v>1284</v>
      </c>
      <c r="G381" s="128" t="s">
        <v>1285</v>
      </c>
      <c r="H381" s="128" t="s">
        <v>3578</v>
      </c>
      <c r="I381" s="128" t="s">
        <v>2039</v>
      </c>
      <c r="J381" s="128" t="s">
        <v>4901</v>
      </c>
      <c r="K381" s="128" t="s">
        <v>7231</v>
      </c>
      <c r="L381" s="128" t="s">
        <v>4605</v>
      </c>
      <c r="M381" s="128" t="s">
        <v>6856</v>
      </c>
      <c r="N381" s="129" t="s">
        <v>7991</v>
      </c>
      <c r="O381" s="471" t="s">
        <v>8406</v>
      </c>
      <c r="P381" s="443">
        <v>40</v>
      </c>
      <c r="Q381" s="470" t="str">
        <f>VLOOKUP($O381,'스토리지_LUN(TO-BE)'!$B$2:$G$347,4,FALSE)</f>
        <v>0f:1a</v>
      </c>
      <c r="R381" s="103"/>
      <c r="S381" s="110"/>
      <c r="T381" s="103"/>
      <c r="U381" s="103"/>
      <c r="V381" s="110" t="str">
        <f>VLOOKUP($N381,OS_Disk!$A$2:$F$573,2,FALSE)</f>
        <v>pkqtsapr1</v>
      </c>
      <c r="W381" s="110" t="str">
        <f>VLOOKUP($N381,OS_Disk!$A$2:$F$573,3,FALSE)</f>
        <v>hitachi_vsp0_0f1a</v>
      </c>
      <c r="X381" s="133"/>
      <c r="Y381" s="110" t="str">
        <f>VLOOKUP($N381,OS_Disk!$A$2:$F$573,4,FALSE)</f>
        <v>sdg</v>
      </c>
      <c r="Z381" s="196">
        <f>VLOOKUP($N381,OS_Disk!$A$2:$F$573,6,FALSE)</f>
        <v>0.20050048828125</v>
      </c>
      <c r="AA381" s="110" t="str">
        <f>VLOOKUP($O381,Veritas_LUN!$D$3:$J$487,2,FALSE)</f>
        <v>pkqtsapr1/pkqtsapr2/pkqtsapr3</v>
      </c>
      <c r="AB381" s="110" t="str">
        <f>VLOOKUP($O381,Veritas_LUN!$D$3:$J$487,3,FALSE)</f>
        <v>Lock Device</v>
      </c>
      <c r="AC381" s="110">
        <f>VLOOKUP($O381,Veritas_LUN!$D$3:$J$487,4,FALSE)</f>
        <v>1</v>
      </c>
      <c r="AD381" s="110">
        <f>VLOOKUP($O381,Veritas_LUN!$D$3:$J$487,5,FALSE)</f>
        <v>0.2</v>
      </c>
      <c r="AE381" s="110" t="str">
        <f>VLOOKUP($O381,Veritas_LUN!$D$3:$J$487,7,FALSE)</f>
        <v>Lock Device</v>
      </c>
      <c r="AF381" s="110" t="str">
        <f>VLOOKUP($O381,Veritas_LUN!$D$3:$K$487,8,FALSE)</f>
        <v>0f:1a</v>
      </c>
      <c r="AG381" s="194" t="s">
        <v>7678</v>
      </c>
      <c r="AH381" s="279" t="str">
        <f>VLOOKUP(AG381,'스토리지_LUN(AS-IS)'!$B$4:$G$541,4,FALSE)</f>
        <v>Lock Device</v>
      </c>
      <c r="AI381" s="110">
        <f>VLOOKUP(AG381,'스토리지_LUN(AS-IS)'!$B$4:$G$541,6,FALSE)</f>
        <v>0.2</v>
      </c>
      <c r="AJ381" s="110" t="str">
        <f>VLOOKUP($AG381,'스토리지_LUN(TO-BE)'!$B$2:$G$347,4,FALSE)</f>
        <v>0f:1a</v>
      </c>
      <c r="AK381" s="103"/>
      <c r="AL381" s="103"/>
      <c r="AM381" s="1" t="str">
        <f t="shared" si="10"/>
        <v>NB-DR-RDMP-0FA8-PKQTSAPR</v>
      </c>
      <c r="AN381" s="475" t="e">
        <f>VLOOKUP(SUBSTITUTE(Q381,":",""),'naa정보-입력'!B379:C724,2,FALSE)</f>
        <v>#N/A</v>
      </c>
      <c r="AO381" s="1" t="e">
        <f t="shared" si="11"/>
        <v>#N/A</v>
      </c>
      <c r="AP381" s="1" t="s">
        <v>10593</v>
      </c>
    </row>
    <row r="382" spans="1:42" s="1" customFormat="1">
      <c r="A382" s="128" t="s">
        <v>1207</v>
      </c>
      <c r="B382" s="128" t="s">
        <v>2016</v>
      </c>
      <c r="C382" s="128" t="s">
        <v>443</v>
      </c>
      <c r="D382" s="128" t="s">
        <v>2021</v>
      </c>
      <c r="E382" s="128" t="s">
        <v>1688</v>
      </c>
      <c r="F382" s="128" t="s">
        <v>1256</v>
      </c>
      <c r="G382" s="128" t="s">
        <v>1257</v>
      </c>
      <c r="H382" s="128" t="s">
        <v>3632</v>
      </c>
      <c r="I382" s="128" t="s">
        <v>2093</v>
      </c>
      <c r="J382" s="128" t="s">
        <v>4942</v>
      </c>
      <c r="K382" s="128" t="s">
        <v>7232</v>
      </c>
      <c r="L382" s="128" t="s">
        <v>2462</v>
      </c>
      <c r="M382" s="128" t="s">
        <v>6856</v>
      </c>
      <c r="N382" s="129" t="s">
        <v>8030</v>
      </c>
      <c r="O382" s="471" t="s">
        <v>8446</v>
      </c>
      <c r="P382" s="443">
        <v>21.500244140625</v>
      </c>
      <c r="Q382" s="470" t="str">
        <f>VLOOKUP($O382,'스토리지_LUN(TO-BE)'!$B$2:$G$347,4,FALSE)</f>
        <v>00:1f</v>
      </c>
      <c r="R382" s="103"/>
      <c r="S382" s="110"/>
      <c r="T382" s="103"/>
      <c r="U382" s="103"/>
      <c r="V382" s="110" t="str">
        <f>VLOOKUP($N382,OS_Disk!$A$2:$F$573,2,FALSE)</f>
        <v>pkqchapr1</v>
      </c>
      <c r="W382" s="110" t="str">
        <f>VLOOKUP($N382,OS_Disk!$A$2:$F$573,3,FALSE)</f>
        <v>hitachi_vsp0_001f</v>
      </c>
      <c r="X382" s="133"/>
      <c r="Y382" s="110" t="str">
        <f>VLOOKUP($N382,OS_Disk!$A$2:$F$573,4,FALSE)</f>
        <v>sdb</v>
      </c>
      <c r="Z382" s="196">
        <f>VLOOKUP($N382,OS_Disk!$A$2:$F$573,6,FALSE)</f>
        <v>215.0006103515625</v>
      </c>
      <c r="AA382" s="110" t="str">
        <f>VLOOKUP($O382,Veritas_LUN!$D$3:$J$487,2,FALSE)</f>
        <v>pkqchapr1</v>
      </c>
      <c r="AB382" s="110" t="str">
        <f>VLOOKUP($O382,Veritas_LUN!$D$3:$J$487,3,FALSE)</f>
        <v>vg_ch1fs01</v>
      </c>
      <c r="AC382" s="110">
        <f>VLOOKUP($O382,Veritas_LUN!$D$3:$J$487,4,FALSE)</f>
        <v>1</v>
      </c>
      <c r="AD382" s="110">
        <f>VLOOKUP($O382,Veritas_LUN!$D$3:$J$487,5,FALSE)</f>
        <v>215</v>
      </c>
      <c r="AE382" s="110" t="str">
        <f>VLOOKUP($O382,Veritas_LUN!$D$3:$J$487,7,FALSE)</f>
        <v>vg_ch1fs01</v>
      </c>
      <c r="AF382" s="110" t="str">
        <f>VLOOKUP($O382,Veritas_LUN!$D$3:$K$487,8,FALSE)</f>
        <v>00:1f</v>
      </c>
      <c r="AG382" s="194" t="s">
        <v>7726</v>
      </c>
      <c r="AH382" s="279" t="str">
        <f>VLOOKUP(AG382,'스토리지_LUN(AS-IS)'!$B$4:$G$541,4,FALSE)</f>
        <v>vg_ch1fs01</v>
      </c>
      <c r="AI382" s="110">
        <f>VLOOKUP(AG382,'스토리지_LUN(AS-IS)'!$B$4:$G$541,6,FALSE)</f>
        <v>215</v>
      </c>
      <c r="AJ382" s="110" t="str">
        <f>VLOOKUP($AG382,'스토리지_LUN(TO-BE)'!$B$2:$G$347,4,FALSE)</f>
        <v>00:1f</v>
      </c>
      <c r="AK382" s="103"/>
      <c r="AL382" s="103"/>
      <c r="AM382" s="1" t="str">
        <f t="shared" si="10"/>
        <v>NB-DR-RDMP-0FA5-PKQCHAPR</v>
      </c>
      <c r="AN382" s="475" t="e">
        <f>VLOOKUP(SUBSTITUTE(Q382,":",""),'naa정보-입력'!B380:C725,2,FALSE)</f>
        <v>#N/A</v>
      </c>
      <c r="AO382" s="1" t="e">
        <f t="shared" si="11"/>
        <v>#N/A</v>
      </c>
      <c r="AP382" s="1" t="s">
        <v>10632</v>
      </c>
    </row>
    <row r="383" spans="1:42" s="1" customFormat="1">
      <c r="A383" s="128" t="s">
        <v>1207</v>
      </c>
      <c r="B383" s="128" t="s">
        <v>2016</v>
      </c>
      <c r="C383" s="128" t="s">
        <v>443</v>
      </c>
      <c r="D383" s="128" t="s">
        <v>2021</v>
      </c>
      <c r="E383" s="128" t="s">
        <v>1704</v>
      </c>
      <c r="F383" s="128" t="s">
        <v>1256</v>
      </c>
      <c r="G383" s="128" t="s">
        <v>1257</v>
      </c>
      <c r="H383" s="128" t="s">
        <v>3633</v>
      </c>
      <c r="I383" s="128" t="s">
        <v>2094</v>
      </c>
      <c r="J383" s="128" t="s">
        <v>4956</v>
      </c>
      <c r="K383" s="128" t="s">
        <v>7233</v>
      </c>
      <c r="L383" s="128" t="s">
        <v>4614</v>
      </c>
      <c r="M383" s="128" t="s">
        <v>6856</v>
      </c>
      <c r="N383" s="129" t="s">
        <v>8031</v>
      </c>
      <c r="O383" s="471" t="s">
        <v>8447</v>
      </c>
      <c r="P383" s="443">
        <v>50</v>
      </c>
      <c r="Q383" s="470" t="str">
        <f>VLOOKUP($O383,'스토리지_LUN(TO-BE)'!$B$2:$G$347,4,FALSE)</f>
        <v>05:1f</v>
      </c>
      <c r="R383" s="103"/>
      <c r="S383" s="110"/>
      <c r="T383" s="103"/>
      <c r="U383" s="103"/>
      <c r="V383" s="110" t="str">
        <f>VLOOKUP($N383,OS_Disk!$A$2:$F$573,2,FALSE)</f>
        <v>pkqchapr1</v>
      </c>
      <c r="W383" s="110" t="str">
        <f>VLOOKUP($N383,OS_Disk!$A$2:$F$573,3,FALSE)</f>
        <v>hitachi_vsp0_101f</v>
      </c>
      <c r="X383" s="133"/>
      <c r="Y383" s="110" t="str">
        <f>VLOOKUP($N383,OS_Disk!$A$2:$F$573,4,FALSE)</f>
        <v>sdc</v>
      </c>
      <c r="Z383" s="196">
        <f>VLOOKUP($N383,OS_Disk!$A$2:$F$573,6,FALSE)</f>
        <v>21.500244140625</v>
      </c>
      <c r="AA383" s="110" t="str">
        <f>VLOOKUP($O383,Veritas_LUN!$D$3:$J$487,2,FALSE)</f>
        <v>pkqchapr1</v>
      </c>
      <c r="AB383" s="110" t="str">
        <f>VLOOKUP($O383,Veritas_LUN!$D$3:$J$487,3,FALSE)</f>
        <v>vvr_vg_ch1fs01</v>
      </c>
      <c r="AC383" s="110">
        <f>VLOOKUP($O383,Veritas_LUN!$D$3:$J$487,4,FALSE)</f>
        <v>1</v>
      </c>
      <c r="AD383" s="110">
        <f>VLOOKUP($O383,Veritas_LUN!$D$3:$J$487,5,FALSE)</f>
        <v>21.5</v>
      </c>
      <c r="AE383" s="110" t="str">
        <f>VLOOKUP($O383,Veritas_LUN!$D$3:$J$487,7,FALSE)</f>
        <v>VVR-vg_ch1fs01</v>
      </c>
      <c r="AF383" s="110" t="str">
        <f>VLOOKUP($O383,Veritas_LUN!$D$3:$K$487,8,FALSE)</f>
        <v>10:1f</v>
      </c>
      <c r="AG383" s="194" t="s">
        <v>7727</v>
      </c>
      <c r="AH383" s="279" t="str">
        <f>VLOOKUP(AG383,'스토리지_LUN(AS-IS)'!$B$4:$G$541,4,FALSE)</f>
        <v>VVR-vg_ch1fs01</v>
      </c>
      <c r="AI383" s="110">
        <f>VLOOKUP(AG383,'스토리지_LUN(AS-IS)'!$B$4:$G$541,6,FALSE)</f>
        <v>21.5</v>
      </c>
      <c r="AJ383" s="110" t="str">
        <f>VLOOKUP($AG383,'스토리지_LUN(TO-BE)'!$B$2:$G$347,4,FALSE)</f>
        <v>05:1f</v>
      </c>
      <c r="AK383" s="103"/>
      <c r="AL383" s="103"/>
      <c r="AM383" s="1" t="str">
        <f t="shared" si="10"/>
        <v>NB-DR-RDMP-0FA5-PKQCHAPR</v>
      </c>
      <c r="AN383" s="475" t="e">
        <f>VLOOKUP(SUBSTITUTE(Q383,":",""),'naa정보-입력'!B381:C726,2,FALSE)</f>
        <v>#N/A</v>
      </c>
      <c r="AO383" s="1" t="e">
        <f t="shared" si="11"/>
        <v>#N/A</v>
      </c>
      <c r="AP383" s="1" t="s">
        <v>10633</v>
      </c>
    </row>
    <row r="384" spans="1:42" s="1" customFormat="1">
      <c r="A384" s="128" t="s">
        <v>1207</v>
      </c>
      <c r="B384" s="128" t="s">
        <v>2016</v>
      </c>
      <c r="C384" s="128" t="s">
        <v>443</v>
      </c>
      <c r="D384" s="128" t="s">
        <v>2021</v>
      </c>
      <c r="E384" s="128" t="s">
        <v>1693</v>
      </c>
      <c r="F384" s="128" t="s">
        <v>1256</v>
      </c>
      <c r="G384" s="128" t="s">
        <v>1257</v>
      </c>
      <c r="H384" s="128" t="s">
        <v>3563</v>
      </c>
      <c r="I384" s="128" t="s">
        <v>2024</v>
      </c>
      <c r="J384" s="128" t="s">
        <v>4947</v>
      </c>
      <c r="K384" s="128" t="s">
        <v>7234</v>
      </c>
      <c r="L384" s="128" t="s">
        <v>2464</v>
      </c>
      <c r="M384" s="128" t="s">
        <v>6856</v>
      </c>
      <c r="N384" s="129" t="s">
        <v>7976</v>
      </c>
      <c r="O384" s="471" t="s">
        <v>8392</v>
      </c>
      <c r="P384" s="443">
        <v>8.00079345703125</v>
      </c>
      <c r="Q384" s="470" t="str">
        <f>VLOOKUP($O384,'스토리지_LUN(TO-BE)'!$B$2:$G$347,4,FALSE)</f>
        <v>00:22</v>
      </c>
      <c r="R384" s="103"/>
      <c r="S384" s="110"/>
      <c r="T384" s="103"/>
      <c r="U384" s="103"/>
      <c r="V384" s="110" t="str">
        <f>VLOOKUP($N384,OS_Disk!$A$2:$F$573,2,FALSE)</f>
        <v>pkqchapr1</v>
      </c>
      <c r="W384" s="110" t="str">
        <f>VLOOKUP($N384,OS_Disk!$A$2:$F$573,3,FALSE)</f>
        <v>hitachi_vsp0_0022</v>
      </c>
      <c r="X384" s="133"/>
      <c r="Y384" s="110" t="str">
        <f>VLOOKUP($N384,OS_Disk!$A$2:$F$573,4,FALSE)</f>
        <v>sdh</v>
      </c>
      <c r="Z384" s="196">
        <f>VLOOKUP($N384,OS_Disk!$A$2:$F$573,6,FALSE)</f>
        <v>80.0006103515625</v>
      </c>
      <c r="AA384" s="110" t="str">
        <f>VLOOKUP($O384,Veritas_LUN!$D$3:$J$487,2,FALSE)</f>
        <v>pkqchapr1/pkqchapr2/pkqchapr3</v>
      </c>
      <c r="AB384" s="110" t="str">
        <f>VLOOKUP($O384,Veritas_LUN!$D$3:$J$487,3,FALSE)</f>
        <v>vg_chcfs01</v>
      </c>
      <c r="AC384" s="110">
        <f>VLOOKUP($O384,Veritas_LUN!$D$3:$J$487,4,FALSE)</f>
        <v>1</v>
      </c>
      <c r="AD384" s="110">
        <f>VLOOKUP($O384,Veritas_LUN!$D$3:$J$487,5,FALSE)</f>
        <v>80</v>
      </c>
      <c r="AE384" s="110" t="str">
        <f>VLOOKUP($O384,Veritas_LUN!$D$3:$J$487,7,FALSE)</f>
        <v>vg_chcfs01</v>
      </c>
      <c r="AF384" s="110" t="str">
        <f>VLOOKUP($O384,Veritas_LUN!$D$3:$K$487,8,FALSE)</f>
        <v>00:22</v>
      </c>
      <c r="AG384" s="194" t="s">
        <v>7663</v>
      </c>
      <c r="AH384" s="279" t="str">
        <f>VLOOKUP(AG384,'스토리지_LUN(AS-IS)'!$B$4:$G$541,4,FALSE)</f>
        <v>vg_chcfs01</v>
      </c>
      <c r="AI384" s="110">
        <f>VLOOKUP(AG384,'스토리지_LUN(AS-IS)'!$B$4:$G$541,6,FALSE)</f>
        <v>80</v>
      </c>
      <c r="AJ384" s="110" t="str">
        <f>VLOOKUP($AG384,'스토리지_LUN(TO-BE)'!$B$2:$G$347,4,FALSE)</f>
        <v>00:22</v>
      </c>
      <c r="AK384" s="103"/>
      <c r="AL384" s="103"/>
      <c r="AM384" s="1" t="str">
        <f t="shared" si="10"/>
        <v>NB-DR-RDMP-0FA5-PKQCHAPR</v>
      </c>
      <c r="AN384" s="475" t="e">
        <f>VLOOKUP(SUBSTITUTE(Q384,":",""),'naa정보-입력'!B382:C727,2,FALSE)</f>
        <v>#N/A</v>
      </c>
      <c r="AO384" s="1" t="e">
        <f t="shared" si="11"/>
        <v>#N/A</v>
      </c>
      <c r="AP384" s="1" t="s">
        <v>10578</v>
      </c>
    </row>
    <row r="385" spans="1:42" s="1" customFormat="1">
      <c r="A385" s="128" t="s">
        <v>1207</v>
      </c>
      <c r="B385" s="128" t="s">
        <v>2016</v>
      </c>
      <c r="C385" s="128" t="s">
        <v>443</v>
      </c>
      <c r="D385" s="128" t="s">
        <v>2021</v>
      </c>
      <c r="E385" s="128" t="s">
        <v>1737</v>
      </c>
      <c r="F385" s="128" t="s">
        <v>1256</v>
      </c>
      <c r="G385" s="128" t="s">
        <v>1257</v>
      </c>
      <c r="H385" s="128" t="s">
        <v>3564</v>
      </c>
      <c r="I385" s="128" t="s">
        <v>2025</v>
      </c>
      <c r="J385" s="128" t="s">
        <v>4962</v>
      </c>
      <c r="K385" s="128" t="s">
        <v>7235</v>
      </c>
      <c r="L385" s="128" t="s">
        <v>2471</v>
      </c>
      <c r="M385" s="128" t="s">
        <v>6856</v>
      </c>
      <c r="N385" s="129" t="s">
        <v>7977</v>
      </c>
      <c r="O385" s="471" t="s">
        <v>8393</v>
      </c>
      <c r="P385" s="443">
        <v>0.20050048828125</v>
      </c>
      <c r="Q385" s="470" t="str">
        <f>VLOOKUP($O385,'스토리지_LUN(TO-BE)'!$B$2:$G$347,4,FALSE)</f>
        <v>05:22</v>
      </c>
      <c r="R385" s="103"/>
      <c r="S385" s="110"/>
      <c r="T385" s="103"/>
      <c r="U385" s="103"/>
      <c r="V385" s="110" t="str">
        <f>VLOOKUP($N385,OS_Disk!$A$2:$F$573,2,FALSE)</f>
        <v>pkqchapr1</v>
      </c>
      <c r="W385" s="110" t="str">
        <f>VLOOKUP($N385,OS_Disk!$A$2:$F$573,3,FALSE)</f>
        <v>hitachi_vsp0_1022</v>
      </c>
      <c r="X385" s="133"/>
      <c r="Y385" s="110" t="str">
        <f>VLOOKUP($N385,OS_Disk!$A$2:$F$573,4,FALSE)</f>
        <v>sdi</v>
      </c>
      <c r="Z385" s="196">
        <f>VLOOKUP($N385,OS_Disk!$A$2:$F$573,6,FALSE)</f>
        <v>8.00079345703125</v>
      </c>
      <c r="AA385" s="110" t="str">
        <f>VLOOKUP($O385,Veritas_LUN!$D$3:$J$487,2,FALSE)</f>
        <v>pkqchapr1/pkqchapr2/pkqchapr3</v>
      </c>
      <c r="AB385" s="110" t="str">
        <f>VLOOKUP($O385,Veritas_LUN!$D$3:$J$487,3,FALSE)</f>
        <v>vvr_vg_chcfs01</v>
      </c>
      <c r="AC385" s="110">
        <f>VLOOKUP($O385,Veritas_LUN!$D$3:$J$487,4,FALSE)</f>
        <v>1</v>
      </c>
      <c r="AD385" s="110">
        <f>VLOOKUP($O385,Veritas_LUN!$D$3:$J$487,5,FALSE)</f>
        <v>8</v>
      </c>
      <c r="AE385" s="110" t="str">
        <f>VLOOKUP($O385,Veritas_LUN!$D$3:$J$487,7,FALSE)</f>
        <v>VVR-vg_chcfs01</v>
      </c>
      <c r="AF385" s="110" t="str">
        <f>VLOOKUP($O385,Veritas_LUN!$D$3:$K$487,8,FALSE)</f>
        <v>10:22</v>
      </c>
      <c r="AG385" s="194" t="s">
        <v>7664</v>
      </c>
      <c r="AH385" s="279" t="str">
        <f>VLOOKUP(AG385,'스토리지_LUN(AS-IS)'!$B$4:$G$541,4,FALSE)</f>
        <v>VVR-vg_chcfs01</v>
      </c>
      <c r="AI385" s="110">
        <f>VLOOKUP(AG385,'스토리지_LUN(AS-IS)'!$B$4:$G$541,6,FALSE)</f>
        <v>8</v>
      </c>
      <c r="AJ385" s="110" t="str">
        <f>VLOOKUP($AG385,'스토리지_LUN(TO-BE)'!$B$2:$G$347,4,FALSE)</f>
        <v>05:22</v>
      </c>
      <c r="AK385" s="103"/>
      <c r="AL385" s="103"/>
      <c r="AM385" s="1" t="str">
        <f t="shared" si="10"/>
        <v>NB-DR-RDMP-0FA5-PKQCHAPR</v>
      </c>
      <c r="AN385" s="475" t="e">
        <f>VLOOKUP(SUBSTITUTE(Q385,":",""),'naa정보-입력'!B383:C728,2,FALSE)</f>
        <v>#N/A</v>
      </c>
      <c r="AO385" s="1" t="e">
        <f t="shared" si="11"/>
        <v>#N/A</v>
      </c>
      <c r="AP385" s="1" t="s">
        <v>10579</v>
      </c>
    </row>
    <row r="386" spans="1:42" s="1" customFormat="1">
      <c r="A386" s="128" t="s">
        <v>1207</v>
      </c>
      <c r="B386" s="128" t="s">
        <v>2016</v>
      </c>
      <c r="C386" s="128" t="s">
        <v>443</v>
      </c>
      <c r="D386" s="128" t="s">
        <v>2021</v>
      </c>
      <c r="E386" s="128" t="s">
        <v>1752</v>
      </c>
      <c r="F386" s="128" t="s">
        <v>1256</v>
      </c>
      <c r="G386" s="128" t="s">
        <v>1257</v>
      </c>
      <c r="H386" s="128" t="s">
        <v>3565</v>
      </c>
      <c r="I386" s="128" t="s">
        <v>2026</v>
      </c>
      <c r="J386" s="128" t="s">
        <v>4916</v>
      </c>
      <c r="K386" s="128" t="s">
        <v>7236</v>
      </c>
      <c r="L386" s="128" t="s">
        <v>4513</v>
      </c>
      <c r="M386" s="128" t="s">
        <v>6856</v>
      </c>
      <c r="N386" s="129" t="s">
        <v>7978</v>
      </c>
      <c r="O386" s="471" t="s">
        <v>8394</v>
      </c>
      <c r="P386" s="443">
        <v>0.20050048828125</v>
      </c>
      <c r="Q386" s="470" t="str">
        <f>VLOOKUP($O386,'스토리지_LUN(TO-BE)'!$B$2:$G$347,4,FALSE)</f>
        <v>0f:0f</v>
      </c>
      <c r="R386" s="103"/>
      <c r="S386" s="110"/>
      <c r="T386" s="103"/>
      <c r="U386" s="103"/>
      <c r="V386" s="110" t="str">
        <f>VLOOKUP($N386,OS_Disk!$A$2:$F$573,2,FALSE)</f>
        <v>pkqchapr1</v>
      </c>
      <c r="W386" s="110" t="str">
        <f>VLOOKUP($N386,OS_Disk!$A$2:$F$573,3,FALSE)</f>
        <v>hitachi_vsp0_0f0f</v>
      </c>
      <c r="X386" s="133"/>
      <c r="Y386" s="110" t="str">
        <f>VLOOKUP($N386,OS_Disk!$A$2:$F$573,4,FALSE)</f>
        <v>sde</v>
      </c>
      <c r="Z386" s="196">
        <f>VLOOKUP($N386,OS_Disk!$A$2:$F$573,6,FALSE)</f>
        <v>0.20050048828125</v>
      </c>
      <c r="AA386" s="110" t="str">
        <f>VLOOKUP($O386,Veritas_LUN!$D$3:$J$487,2,FALSE)</f>
        <v>pkqchapr1/pkqchapr2/pkqchapr3</v>
      </c>
      <c r="AB386" s="110" t="str">
        <f>VLOOKUP($O386,Veritas_LUN!$D$3:$J$487,3,FALSE)</f>
        <v>Lock Device</v>
      </c>
      <c r="AC386" s="110">
        <f>VLOOKUP($O386,Veritas_LUN!$D$3:$J$487,4,FALSE)</f>
        <v>1</v>
      </c>
      <c r="AD386" s="110">
        <f>VLOOKUP($O386,Veritas_LUN!$D$3:$J$487,5,FALSE)</f>
        <v>0.2</v>
      </c>
      <c r="AE386" s="110" t="str">
        <f>VLOOKUP($O386,Veritas_LUN!$D$3:$J$487,7,FALSE)</f>
        <v>Lock Device</v>
      </c>
      <c r="AF386" s="110" t="str">
        <f>VLOOKUP($O386,Veritas_LUN!$D$3:$K$487,8,FALSE)</f>
        <v>0f:0f</v>
      </c>
      <c r="AG386" s="194" t="s">
        <v>7665</v>
      </c>
      <c r="AH386" s="279" t="str">
        <f>VLOOKUP(AG386,'스토리지_LUN(AS-IS)'!$B$4:$G$541,4,FALSE)</f>
        <v>Lock Device</v>
      </c>
      <c r="AI386" s="110">
        <f>VLOOKUP(AG386,'스토리지_LUN(AS-IS)'!$B$4:$G$541,6,FALSE)</f>
        <v>0.2</v>
      </c>
      <c r="AJ386" s="110" t="str">
        <f>VLOOKUP($AG386,'스토리지_LUN(TO-BE)'!$B$2:$G$347,4,FALSE)</f>
        <v>0f:0f</v>
      </c>
      <c r="AK386" s="103"/>
      <c r="AL386" s="103"/>
      <c r="AM386" s="1" t="str">
        <f t="shared" si="10"/>
        <v>NB-DR-RDMP-0FA5-PKQCHAPR</v>
      </c>
      <c r="AN386" s="475" t="e">
        <f>VLOOKUP(SUBSTITUTE(Q386,":",""),'naa정보-입력'!B384:C729,2,FALSE)</f>
        <v>#N/A</v>
      </c>
      <c r="AO386" s="1" t="e">
        <f t="shared" si="11"/>
        <v>#N/A</v>
      </c>
      <c r="AP386" s="1" t="s">
        <v>10580</v>
      </c>
    </row>
    <row r="387" spans="1:42" s="1" customFormat="1">
      <c r="A387" s="128" t="s">
        <v>1207</v>
      </c>
      <c r="B387" s="128" t="s">
        <v>2016</v>
      </c>
      <c r="C387" s="128" t="s">
        <v>443</v>
      </c>
      <c r="D387" s="128" t="s">
        <v>2021</v>
      </c>
      <c r="E387" s="128" t="s">
        <v>1755</v>
      </c>
      <c r="F387" s="128" t="s">
        <v>1256</v>
      </c>
      <c r="G387" s="128" t="s">
        <v>1257</v>
      </c>
      <c r="H387" s="128" t="s">
        <v>3566</v>
      </c>
      <c r="I387" s="128" t="s">
        <v>2027</v>
      </c>
      <c r="J387" s="128" t="s">
        <v>4917</v>
      </c>
      <c r="K387" s="128" t="s">
        <v>7237</v>
      </c>
      <c r="L387" s="128" t="s">
        <v>4515</v>
      </c>
      <c r="M387" s="128" t="s">
        <v>6856</v>
      </c>
      <c r="N387" s="129" t="s">
        <v>7979</v>
      </c>
      <c r="O387" s="471" t="s">
        <v>8395</v>
      </c>
      <c r="P387" s="443">
        <v>0.20050048828125</v>
      </c>
      <c r="Q387" s="470" t="str">
        <f>VLOOKUP($O387,'스토리지_LUN(TO-BE)'!$B$2:$G$347,4,FALSE)</f>
        <v>0f:10</v>
      </c>
      <c r="R387" s="103"/>
      <c r="S387" s="110"/>
      <c r="T387" s="103"/>
      <c r="U387" s="103"/>
      <c r="V387" s="110" t="str">
        <f>VLOOKUP($N387,OS_Disk!$A$2:$F$573,2,FALSE)</f>
        <v>pkqchapr1</v>
      </c>
      <c r="W387" s="110" t="str">
        <f>VLOOKUP($N387,OS_Disk!$A$2:$F$573,3,FALSE)</f>
        <v>hitachi_vsp0_0f10</v>
      </c>
      <c r="X387" s="133"/>
      <c r="Y387" s="110" t="str">
        <f>VLOOKUP($N387,OS_Disk!$A$2:$F$573,4,FALSE)</f>
        <v>sdf</v>
      </c>
      <c r="Z387" s="196">
        <f>VLOOKUP($N387,OS_Disk!$A$2:$F$573,6,FALSE)</f>
        <v>0.20050048828125</v>
      </c>
      <c r="AA387" s="110" t="str">
        <f>VLOOKUP($O387,Veritas_LUN!$D$3:$J$487,2,FALSE)</f>
        <v>pkqchapr1/pkqchapr2/pkqchapr3</v>
      </c>
      <c r="AB387" s="110" t="str">
        <f>VLOOKUP($O387,Veritas_LUN!$D$3:$J$487,3,FALSE)</f>
        <v>Lock Device</v>
      </c>
      <c r="AC387" s="110">
        <f>VLOOKUP($O387,Veritas_LUN!$D$3:$J$487,4,FALSE)</f>
        <v>1</v>
      </c>
      <c r="AD387" s="110">
        <f>VLOOKUP($O387,Veritas_LUN!$D$3:$J$487,5,FALSE)</f>
        <v>0.2</v>
      </c>
      <c r="AE387" s="110" t="str">
        <f>VLOOKUP($O387,Veritas_LUN!$D$3:$J$487,7,FALSE)</f>
        <v>Lock Device</v>
      </c>
      <c r="AF387" s="110" t="str">
        <f>VLOOKUP($O387,Veritas_LUN!$D$3:$K$487,8,FALSE)</f>
        <v>0f:10</v>
      </c>
      <c r="AG387" s="194" t="s">
        <v>7666</v>
      </c>
      <c r="AH387" s="279" t="str">
        <f>VLOOKUP(AG387,'스토리지_LUN(AS-IS)'!$B$4:$G$541,4,FALSE)</f>
        <v>Lock Device</v>
      </c>
      <c r="AI387" s="110">
        <f>VLOOKUP(AG387,'스토리지_LUN(AS-IS)'!$B$4:$G$541,6,FALSE)</f>
        <v>0.2</v>
      </c>
      <c r="AJ387" s="110" t="str">
        <f>VLOOKUP($AG387,'스토리지_LUN(TO-BE)'!$B$2:$G$347,4,FALSE)</f>
        <v>0f:10</v>
      </c>
      <c r="AK387" s="103"/>
      <c r="AL387" s="103"/>
      <c r="AM387" s="1" t="str">
        <f t="shared" si="10"/>
        <v>NB-DR-RDMP-0FA5-PKQCHAPR</v>
      </c>
      <c r="AN387" s="475" t="e">
        <f>VLOOKUP(SUBSTITUTE(Q387,":",""),'naa정보-입력'!B385:C730,2,FALSE)</f>
        <v>#N/A</v>
      </c>
      <c r="AO387" s="1" t="e">
        <f t="shared" si="11"/>
        <v>#N/A</v>
      </c>
      <c r="AP387" s="1" t="s">
        <v>10581</v>
      </c>
    </row>
    <row r="388" spans="1:42" s="1" customFormat="1">
      <c r="A388" s="128" t="s">
        <v>1207</v>
      </c>
      <c r="B388" s="128" t="s">
        <v>2016</v>
      </c>
      <c r="C388" s="128" t="s">
        <v>443</v>
      </c>
      <c r="D388" s="128" t="s">
        <v>2021</v>
      </c>
      <c r="E388" s="128" t="s">
        <v>1758</v>
      </c>
      <c r="F388" s="128" t="s">
        <v>1256</v>
      </c>
      <c r="G388" s="128" t="s">
        <v>1257</v>
      </c>
      <c r="H388" s="128" t="s">
        <v>3567</v>
      </c>
      <c r="I388" s="128" t="s">
        <v>2028</v>
      </c>
      <c r="J388" s="128" t="s">
        <v>4924</v>
      </c>
      <c r="K388" s="128" t="s">
        <v>7238</v>
      </c>
      <c r="L388" s="128" t="s">
        <v>4511</v>
      </c>
      <c r="M388" s="128" t="s">
        <v>6856</v>
      </c>
      <c r="N388" s="129" t="s">
        <v>7980</v>
      </c>
      <c r="O388" s="471" t="s">
        <v>8396</v>
      </c>
      <c r="P388" s="443">
        <v>40</v>
      </c>
      <c r="Q388" s="470" t="str">
        <f>VLOOKUP($O388,'스토리지_LUN(TO-BE)'!$B$2:$G$347,4,FALSE)</f>
        <v>0f:11</v>
      </c>
      <c r="R388" s="103"/>
      <c r="S388" s="110"/>
      <c r="T388" s="103"/>
      <c r="U388" s="103"/>
      <c r="V388" s="110" t="str">
        <f>VLOOKUP($N388,OS_Disk!$A$2:$F$573,2,FALSE)</f>
        <v>pkqchapr1</v>
      </c>
      <c r="W388" s="110" t="str">
        <f>VLOOKUP($N388,OS_Disk!$A$2:$F$573,3,FALSE)</f>
        <v>hitachi_vsp0_0f11</v>
      </c>
      <c r="X388" s="133"/>
      <c r="Y388" s="110" t="str">
        <f>VLOOKUP($N388,OS_Disk!$A$2:$F$573,4,FALSE)</f>
        <v>sdg</v>
      </c>
      <c r="Z388" s="196">
        <f>VLOOKUP($N388,OS_Disk!$A$2:$F$573,6,FALSE)</f>
        <v>0.20050048828125</v>
      </c>
      <c r="AA388" s="110" t="str">
        <f>VLOOKUP($O388,Veritas_LUN!$D$3:$J$487,2,FALSE)</f>
        <v>pkqchapr1/pkqchapr2/pkqchapr3</v>
      </c>
      <c r="AB388" s="110" t="str">
        <f>VLOOKUP($O388,Veritas_LUN!$D$3:$J$487,3,FALSE)</f>
        <v>Lock Device</v>
      </c>
      <c r="AC388" s="110">
        <f>VLOOKUP($O388,Veritas_LUN!$D$3:$J$487,4,FALSE)</f>
        <v>1</v>
      </c>
      <c r="AD388" s="110">
        <f>VLOOKUP($O388,Veritas_LUN!$D$3:$J$487,5,FALSE)</f>
        <v>0.2</v>
      </c>
      <c r="AE388" s="110" t="str">
        <f>VLOOKUP($O388,Veritas_LUN!$D$3:$J$487,7,FALSE)</f>
        <v>Lock Device</v>
      </c>
      <c r="AF388" s="110" t="str">
        <f>VLOOKUP($O388,Veritas_LUN!$D$3:$K$487,8,FALSE)</f>
        <v>0f:11</v>
      </c>
      <c r="AG388" s="194" t="s">
        <v>7667</v>
      </c>
      <c r="AH388" s="279" t="str">
        <f>VLOOKUP(AG388,'스토리지_LUN(AS-IS)'!$B$4:$G$541,4,FALSE)</f>
        <v>Lock Device</v>
      </c>
      <c r="AI388" s="110">
        <f>VLOOKUP(AG388,'스토리지_LUN(AS-IS)'!$B$4:$G$541,6,FALSE)</f>
        <v>0.2</v>
      </c>
      <c r="AJ388" s="110" t="str">
        <f>VLOOKUP($AG388,'스토리지_LUN(TO-BE)'!$B$2:$G$347,4,FALSE)</f>
        <v>0f:11</v>
      </c>
      <c r="AK388" s="103"/>
      <c r="AL388" s="103"/>
      <c r="AM388" s="1" t="str">
        <f t="shared" si="10"/>
        <v>NB-DR-RDMP-0FA5-PKQCHAPR</v>
      </c>
      <c r="AN388" s="475" t="e">
        <f>VLOOKUP(SUBSTITUTE(Q388,":",""),'naa정보-입력'!B386:C731,2,FALSE)</f>
        <v>#N/A</v>
      </c>
      <c r="AO388" s="1" t="e">
        <f t="shared" si="11"/>
        <v>#N/A</v>
      </c>
      <c r="AP388" s="1" t="s">
        <v>10582</v>
      </c>
    </row>
    <row r="389" spans="1:42" s="1" customFormat="1">
      <c r="A389" s="128" t="s">
        <v>1208</v>
      </c>
      <c r="B389" s="128" t="s">
        <v>2016</v>
      </c>
      <c r="C389" s="128" t="s">
        <v>446</v>
      </c>
      <c r="D389" s="128" t="s">
        <v>2021</v>
      </c>
      <c r="E389" s="128" t="s">
        <v>1688</v>
      </c>
      <c r="F389" s="128" t="s">
        <v>1292</v>
      </c>
      <c r="G389" s="128" t="s">
        <v>1293</v>
      </c>
      <c r="H389" s="128" t="s">
        <v>3634</v>
      </c>
      <c r="I389" s="128" t="s">
        <v>2095</v>
      </c>
      <c r="J389" s="128" t="s">
        <v>4974</v>
      </c>
      <c r="K389" s="128" t="s">
        <v>7239</v>
      </c>
      <c r="L389" s="128" t="s">
        <v>4638</v>
      </c>
      <c r="M389" s="128" t="s">
        <v>6856</v>
      </c>
      <c r="N389" s="129" t="s">
        <v>8032</v>
      </c>
      <c r="O389" s="471" t="s">
        <v>8448</v>
      </c>
      <c r="P389" s="443">
        <v>2.50030517578125</v>
      </c>
      <c r="Q389" s="470" t="str">
        <f>VLOOKUP($O389,'스토리지_LUN(TO-BE)'!$B$2:$G$347,4,FALSE)</f>
        <v>00:32</v>
      </c>
      <c r="R389" s="103"/>
      <c r="S389" s="110"/>
      <c r="T389" s="103"/>
      <c r="U389" s="103"/>
      <c r="V389" s="110" t="str">
        <f>VLOOKUP($N389,OS_Disk!$A$2:$F$573,2,FALSE)</f>
        <v>pkqtsdbr1</v>
      </c>
      <c r="W389" s="110" t="str">
        <f>VLOOKUP($N389,OS_Disk!$A$2:$F$573,3,FALSE)</f>
        <v>hitachi_vsp0_0032</v>
      </c>
      <c r="X389" s="133"/>
      <c r="Y389" s="110" t="str">
        <f>VLOOKUP($N389,OS_Disk!$A$2:$F$573,4,FALSE)</f>
        <v>sdc</v>
      </c>
      <c r="Z389" s="196">
        <f>VLOOKUP($N389,OS_Disk!$A$2:$F$573,6,FALSE)</f>
        <v>25.00030517578125</v>
      </c>
      <c r="AA389" s="110" t="str">
        <f>VLOOKUP($O389,Veritas_LUN!$D$3:$J$487,2,FALSE)</f>
        <v>pkqtsdbr1</v>
      </c>
      <c r="AB389" s="110" t="str">
        <f>VLOOKUP($O389,Veritas_LUN!$D$3:$J$487,3,FALSE)</f>
        <v>vg_ts1fs01</v>
      </c>
      <c r="AC389" s="110">
        <f>VLOOKUP($O389,Veritas_LUN!$D$3:$J$487,4,FALSE)</f>
        <v>1</v>
      </c>
      <c r="AD389" s="110">
        <f>VLOOKUP($O389,Veritas_LUN!$D$3:$J$487,5,FALSE)</f>
        <v>25</v>
      </c>
      <c r="AE389" s="110" t="str">
        <f>VLOOKUP($O389,Veritas_LUN!$D$3:$J$487,7,FALSE)</f>
        <v>vg_ts1fs01</v>
      </c>
      <c r="AF389" s="110" t="str">
        <f>VLOOKUP($O389,Veritas_LUN!$D$3:$K$487,8,FALSE)</f>
        <v>00:32</v>
      </c>
      <c r="AG389" s="194" t="s">
        <v>7728</v>
      </c>
      <c r="AH389" s="279" t="str">
        <f>VLOOKUP(AG389,'스토리지_LUN(AS-IS)'!$B$4:$G$541,4,FALSE)</f>
        <v>vg_ts1fs01</v>
      </c>
      <c r="AI389" s="110">
        <f>VLOOKUP(AG389,'스토리지_LUN(AS-IS)'!$B$4:$G$541,6,FALSE)</f>
        <v>25</v>
      </c>
      <c r="AJ389" s="110" t="str">
        <f>VLOOKUP($AG389,'스토리지_LUN(TO-BE)'!$B$2:$G$347,4,FALSE)</f>
        <v>00:32</v>
      </c>
      <c r="AK389" s="103"/>
      <c r="AL389" s="103"/>
      <c r="AM389" s="1" t="str">
        <f t="shared" si="10"/>
        <v>NB-DR-RDMP-0FA9-PKQTSDBR</v>
      </c>
      <c r="AN389" s="475" t="e">
        <f>VLOOKUP(SUBSTITUTE(Q389,":",""),'naa정보-입력'!B387:C732,2,FALSE)</f>
        <v>#N/A</v>
      </c>
      <c r="AO389" s="1" t="e">
        <f t="shared" si="11"/>
        <v>#N/A</v>
      </c>
      <c r="AP389" s="1" t="s">
        <v>10634</v>
      </c>
    </row>
    <row r="390" spans="1:42" s="1" customFormat="1">
      <c r="A390" s="128" t="s">
        <v>1208</v>
      </c>
      <c r="B390" s="128" t="s">
        <v>2016</v>
      </c>
      <c r="C390" s="128" t="s">
        <v>446</v>
      </c>
      <c r="D390" s="128" t="s">
        <v>2021</v>
      </c>
      <c r="E390" s="128" t="s">
        <v>1704</v>
      </c>
      <c r="F390" s="128" t="s">
        <v>1292</v>
      </c>
      <c r="G390" s="128" t="s">
        <v>1293</v>
      </c>
      <c r="H390" s="128" t="s">
        <v>3635</v>
      </c>
      <c r="I390" s="128" t="s">
        <v>2096</v>
      </c>
      <c r="J390" s="128" t="s">
        <v>4906</v>
      </c>
      <c r="K390" s="128" t="s">
        <v>7240</v>
      </c>
      <c r="L390" s="128" t="s">
        <v>4635</v>
      </c>
      <c r="M390" s="128" t="s">
        <v>6856</v>
      </c>
      <c r="N390" s="129" t="s">
        <v>8033</v>
      </c>
      <c r="O390" s="471" t="s">
        <v>8449</v>
      </c>
      <c r="P390" s="443">
        <v>50</v>
      </c>
      <c r="Q390" s="470" t="str">
        <f>VLOOKUP($O390,'스토리지_LUN(TO-BE)'!$B$2:$G$347,4,FALSE)</f>
        <v>05:32</v>
      </c>
      <c r="R390" s="103"/>
      <c r="S390" s="110"/>
      <c r="T390" s="103"/>
      <c r="U390" s="103"/>
      <c r="V390" s="110" t="str">
        <f>VLOOKUP($N390,OS_Disk!$A$2:$F$573,2,FALSE)</f>
        <v>pkqtsdbr1</v>
      </c>
      <c r="W390" s="110" t="str">
        <f>VLOOKUP($N390,OS_Disk!$A$2:$F$573,3,FALSE)</f>
        <v>hitachi_vsp0_1032</v>
      </c>
      <c r="X390" s="133"/>
      <c r="Y390" s="110" t="str">
        <f>VLOOKUP($N390,OS_Disk!$A$2:$F$573,4,FALSE)</f>
        <v>sdd</v>
      </c>
      <c r="Z390" s="196">
        <f>VLOOKUP($N390,OS_Disk!$A$2:$F$573,6,FALSE)</f>
        <v>2.50030517578125</v>
      </c>
      <c r="AA390" s="110" t="str">
        <f>VLOOKUP($O390,Veritas_LUN!$D$3:$J$487,2,FALSE)</f>
        <v>pkqtsdbr1</v>
      </c>
      <c r="AB390" s="110" t="str">
        <f>VLOOKUP($O390,Veritas_LUN!$D$3:$J$487,3,FALSE)</f>
        <v>vvr_vg_ts1fs01</v>
      </c>
      <c r="AC390" s="110">
        <f>VLOOKUP($O390,Veritas_LUN!$D$3:$J$487,4,FALSE)</f>
        <v>1</v>
      </c>
      <c r="AD390" s="110">
        <f>VLOOKUP($O390,Veritas_LUN!$D$3:$J$487,5,FALSE)</f>
        <v>2.5</v>
      </c>
      <c r="AE390" s="110" t="str">
        <f>VLOOKUP($O390,Veritas_LUN!$D$3:$J$487,7,FALSE)</f>
        <v>VVR-vg_ts1fs01</v>
      </c>
      <c r="AF390" s="110" t="str">
        <f>VLOOKUP($O390,Veritas_LUN!$D$3:$K$487,8,FALSE)</f>
        <v>10:32</v>
      </c>
      <c r="AG390" s="194" t="s">
        <v>7729</v>
      </c>
      <c r="AH390" s="279" t="str">
        <f>VLOOKUP(AG390,'스토리지_LUN(AS-IS)'!$B$4:$G$541,4,FALSE)</f>
        <v>VVR-vg_ts1fs01</v>
      </c>
      <c r="AI390" s="110">
        <f>VLOOKUP(AG390,'스토리지_LUN(AS-IS)'!$B$4:$G$541,6,FALSE)</f>
        <v>2.5</v>
      </c>
      <c r="AJ390" s="110" t="str">
        <f>VLOOKUP($AG390,'스토리지_LUN(TO-BE)'!$B$2:$G$347,4,FALSE)</f>
        <v>05:32</v>
      </c>
      <c r="AK390" s="103"/>
      <c r="AL390" s="103"/>
      <c r="AM390" s="1" t="str">
        <f t="shared" ref="AM390:AM442" si="12">VLOOKUP(F390,$F$580:$AM$608,34,FALSE)</f>
        <v>NB-DR-RDMP-0FA9-PKQTSDBR</v>
      </c>
      <c r="AN390" s="475" t="e">
        <f>VLOOKUP(SUBSTITUTE(Q390,":",""),'naa정보-입력'!B388:C733,2,FALSE)</f>
        <v>#N/A</v>
      </c>
      <c r="AO390" s="1" t="e">
        <f t="shared" si="11"/>
        <v>#N/A</v>
      </c>
      <c r="AP390" s="1" t="s">
        <v>10635</v>
      </c>
    </row>
    <row r="391" spans="1:42" s="1" customFormat="1">
      <c r="A391" s="128" t="s">
        <v>1208</v>
      </c>
      <c r="B391" s="128" t="s">
        <v>2016</v>
      </c>
      <c r="C391" s="128" t="s">
        <v>446</v>
      </c>
      <c r="D391" s="128" t="s">
        <v>2021</v>
      </c>
      <c r="E391" s="128" t="s">
        <v>1693</v>
      </c>
      <c r="F391" s="128" t="s">
        <v>1292</v>
      </c>
      <c r="G391" s="128" t="s">
        <v>1293</v>
      </c>
      <c r="H391" s="128" t="s">
        <v>3608</v>
      </c>
      <c r="I391" s="128" t="s">
        <v>2069</v>
      </c>
      <c r="J391" s="128" t="s">
        <v>4949</v>
      </c>
      <c r="K391" s="128" t="s">
        <v>7241</v>
      </c>
      <c r="L391" s="128" t="s">
        <v>2520</v>
      </c>
      <c r="M391" s="128" t="s">
        <v>6856</v>
      </c>
      <c r="N391" s="129" t="s">
        <v>8014</v>
      </c>
      <c r="O391" s="471" t="s">
        <v>8429</v>
      </c>
      <c r="P391" s="443">
        <v>20.0006103515625</v>
      </c>
      <c r="Q391" s="470" t="str">
        <f>VLOOKUP($O391,'스토리지_LUN(TO-BE)'!$B$2:$G$347,4,FALSE)</f>
        <v>00:34</v>
      </c>
      <c r="R391" s="103"/>
      <c r="S391" s="110"/>
      <c r="T391" s="103"/>
      <c r="U391" s="103"/>
      <c r="V391" s="110" t="str">
        <f>VLOOKUP($N391,OS_Disk!$A$2:$F$573,2,FALSE)</f>
        <v>pkqtsdbr1</v>
      </c>
      <c r="W391" s="110" t="str">
        <f>VLOOKUP($N391,OS_Disk!$A$2:$F$573,3,FALSE)</f>
        <v>hitachi_vsp0_0034</v>
      </c>
      <c r="X391" s="133"/>
      <c r="Y391" s="110" t="str">
        <f>VLOOKUP($N391,OS_Disk!$A$2:$F$573,4,FALSE)</f>
        <v>sdi</v>
      </c>
      <c r="Z391" s="196">
        <f>VLOOKUP($N391,OS_Disk!$A$2:$F$573,6,FALSE)</f>
        <v>810</v>
      </c>
      <c r="AA391" s="110" t="str">
        <f>VLOOKUP($O391,Veritas_LUN!$D$3:$J$487,2,FALSE)</f>
        <v>pkqtsdbr1/pkqtsdbr2</v>
      </c>
      <c r="AB391" s="110" t="str">
        <f>VLOOKUP($O391,Veritas_LUN!$D$3:$J$487,3,FALSE)</f>
        <v>vg_tscfs01</v>
      </c>
      <c r="AC391" s="110">
        <f>VLOOKUP($O391,Veritas_LUN!$D$3:$J$487,4,FALSE)</f>
        <v>1</v>
      </c>
      <c r="AD391" s="110">
        <f>VLOOKUP($O391,Veritas_LUN!$D$3:$J$487,5,FALSE)</f>
        <v>810</v>
      </c>
      <c r="AE391" s="110" t="str">
        <f>VLOOKUP($O391,Veritas_LUN!$D$3:$J$487,7,FALSE)</f>
        <v>vg_tscfs01</v>
      </c>
      <c r="AF391" s="110" t="str">
        <f>VLOOKUP($O391,Veritas_LUN!$D$3:$K$487,8,FALSE)</f>
        <v>00:34</v>
      </c>
      <c r="AG391" s="194" t="s">
        <v>7701</v>
      </c>
      <c r="AH391" s="279" t="str">
        <f>VLOOKUP(AG391,'스토리지_LUN(AS-IS)'!$B$4:$G$541,4,FALSE)</f>
        <v>vg_tscfs01</v>
      </c>
      <c r="AI391" s="110">
        <f>VLOOKUP(AG391,'스토리지_LUN(AS-IS)'!$B$4:$G$541,6,FALSE)</f>
        <v>810</v>
      </c>
      <c r="AJ391" s="110" t="str">
        <f>VLOOKUP($AG391,'스토리지_LUN(TO-BE)'!$B$2:$G$347,4,FALSE)</f>
        <v>00:34</v>
      </c>
      <c r="AK391" s="103"/>
      <c r="AL391" s="103"/>
      <c r="AM391" s="1" t="str">
        <f t="shared" si="12"/>
        <v>NB-DR-RDMP-0FA9-PKQTSDBR</v>
      </c>
      <c r="AN391" s="475" t="e">
        <f>VLOOKUP(SUBSTITUTE(Q391,":",""),'naa정보-입력'!B389:C734,2,FALSE)</f>
        <v>#N/A</v>
      </c>
      <c r="AO391" s="1" t="e">
        <f t="shared" ref="AO391:AO442" si="13">_xlfn.CONCAT($AN$3,AN391," ","/vmfs/volumes/",AM391,"/",H391)</f>
        <v>#N/A</v>
      </c>
      <c r="AP391" s="1" t="s">
        <v>10616</v>
      </c>
    </row>
    <row r="392" spans="1:42" s="1" customFormat="1">
      <c r="A392" s="128" t="s">
        <v>1208</v>
      </c>
      <c r="B392" s="128" t="s">
        <v>2016</v>
      </c>
      <c r="C392" s="128" t="s">
        <v>446</v>
      </c>
      <c r="D392" s="128" t="s">
        <v>2021</v>
      </c>
      <c r="E392" s="128" t="s">
        <v>1697</v>
      </c>
      <c r="F392" s="128" t="s">
        <v>1292</v>
      </c>
      <c r="G392" s="128" t="s">
        <v>1293</v>
      </c>
      <c r="H392" s="128" t="s">
        <v>3609</v>
      </c>
      <c r="I392" s="128" t="s">
        <v>2070</v>
      </c>
      <c r="J392" s="128" t="s">
        <v>4926</v>
      </c>
      <c r="K392" s="128" t="s">
        <v>7242</v>
      </c>
      <c r="L392" s="128" t="s">
        <v>4498</v>
      </c>
      <c r="M392" s="128" t="s">
        <v>6856</v>
      </c>
      <c r="N392" s="129" t="s">
        <v>8015</v>
      </c>
      <c r="O392" s="471" t="s">
        <v>8430</v>
      </c>
      <c r="P392" s="443">
        <v>35.0006103515625</v>
      </c>
      <c r="Q392" s="470" t="str">
        <f>VLOOKUP($O392,'스토리지_LUN(TO-BE)'!$B$2:$G$347,4,FALSE)</f>
        <v>01:02</v>
      </c>
      <c r="R392" s="103"/>
      <c r="S392" s="110"/>
      <c r="T392" s="103"/>
      <c r="U392" s="103"/>
      <c r="V392" s="110" t="str">
        <f>VLOOKUP($N392,OS_Disk!$A$2:$F$573,2,FALSE)</f>
        <v>pkqtsdbr1</v>
      </c>
      <c r="W392" s="110" t="str">
        <f>VLOOKUP($N392,OS_Disk!$A$2:$F$573,3,FALSE)</f>
        <v>hitachi_vsp0_0102</v>
      </c>
      <c r="X392" s="133"/>
      <c r="Y392" s="110" t="str">
        <f>VLOOKUP($N392,OS_Disk!$A$2:$F$573,4,FALSE)</f>
        <v>sdj</v>
      </c>
      <c r="Z392" s="196">
        <f>VLOOKUP($N392,OS_Disk!$A$2:$F$573,6,FALSE)</f>
        <v>20.0006103515625</v>
      </c>
      <c r="AA392" s="110" t="str">
        <f>VLOOKUP($O392,Veritas_LUN!$D$3:$J$487,2,FALSE)</f>
        <v>pkqtsdbr1/pkqtsdbr2</v>
      </c>
      <c r="AB392" s="110" t="str">
        <f>VLOOKUP($O392,Veritas_LUN!$D$3:$J$487,3,FALSE)</f>
        <v>vg_tssys01_01</v>
      </c>
      <c r="AC392" s="110">
        <f>VLOOKUP($O392,Veritas_LUN!$D$3:$J$487,4,FALSE)</f>
        <v>1</v>
      </c>
      <c r="AD392" s="110">
        <f>VLOOKUP($O392,Veritas_LUN!$D$3:$J$487,5,FALSE)</f>
        <v>20</v>
      </c>
      <c r="AE392" s="110" t="str">
        <f>VLOOKUP($O392,Veritas_LUN!$D$3:$J$487,7,FALSE)</f>
        <v>vg_tssys_new</v>
      </c>
      <c r="AF392" s="110" t="str">
        <f>VLOOKUP($O392,Veritas_LUN!$D$3:$K$487,8,FALSE)</f>
        <v>01:02</v>
      </c>
      <c r="AG392" s="194" t="s">
        <v>7702</v>
      </c>
      <c r="AH392" s="279" t="str">
        <f>VLOOKUP(AG392,'스토리지_LUN(AS-IS)'!$B$4:$G$541,4,FALSE)</f>
        <v>vg_tssys_new</v>
      </c>
      <c r="AI392" s="110">
        <f>VLOOKUP(AG392,'스토리지_LUN(AS-IS)'!$B$4:$G$541,6,FALSE)</f>
        <v>20</v>
      </c>
      <c r="AJ392" s="110" t="str">
        <f>VLOOKUP($AG392,'스토리지_LUN(TO-BE)'!$B$2:$G$347,4,FALSE)</f>
        <v>01:02</v>
      </c>
      <c r="AK392" s="103"/>
      <c r="AL392" s="103"/>
      <c r="AM392" s="1" t="str">
        <f t="shared" si="12"/>
        <v>NB-DR-RDMP-0FA9-PKQTSDBR</v>
      </c>
      <c r="AN392" s="475" t="e">
        <f>VLOOKUP(SUBSTITUTE(Q392,":",""),'naa정보-입력'!B390:C735,2,FALSE)</f>
        <v>#N/A</v>
      </c>
      <c r="AO392" s="1" t="e">
        <f t="shared" si="13"/>
        <v>#N/A</v>
      </c>
      <c r="AP392" s="1" t="s">
        <v>10617</v>
      </c>
    </row>
    <row r="393" spans="1:42" s="1" customFormat="1">
      <c r="A393" s="128" t="s">
        <v>1208</v>
      </c>
      <c r="B393" s="128" t="s">
        <v>2016</v>
      </c>
      <c r="C393" s="128" t="s">
        <v>446</v>
      </c>
      <c r="D393" s="128" t="s">
        <v>2021</v>
      </c>
      <c r="E393" s="128" t="s">
        <v>1699</v>
      </c>
      <c r="F393" s="128" t="s">
        <v>1292</v>
      </c>
      <c r="G393" s="128" t="s">
        <v>1293</v>
      </c>
      <c r="H393" s="128" t="s">
        <v>3610</v>
      </c>
      <c r="I393" s="128" t="s">
        <v>2071</v>
      </c>
      <c r="J393" s="128" t="s">
        <v>4938</v>
      </c>
      <c r="K393" s="128" t="s">
        <v>7243</v>
      </c>
      <c r="L393" s="128" t="s">
        <v>2522</v>
      </c>
      <c r="M393" s="128" t="s">
        <v>6856</v>
      </c>
      <c r="N393" s="129" t="s">
        <v>8016</v>
      </c>
      <c r="O393" s="471" t="s">
        <v>8450</v>
      </c>
      <c r="P393" s="443">
        <v>950.00061035156295</v>
      </c>
      <c r="Q393" s="470" t="str">
        <f>VLOOKUP($O393,'스토리지_LUN(TO-BE)'!$B$2:$G$347,4,FALSE)</f>
        <v>00:36</v>
      </c>
      <c r="R393" s="103"/>
      <c r="S393" s="110"/>
      <c r="T393" s="103"/>
      <c r="U393" s="103"/>
      <c r="V393" s="110" t="str">
        <f>VLOOKUP($N393,OS_Disk!$A$2:$F$573,2,FALSE)</f>
        <v>pkqtsdbr1</v>
      </c>
      <c r="W393" s="110" t="str">
        <f>VLOOKUP($N393,OS_Disk!$A$2:$F$573,3,FALSE)</f>
        <v>hitachi_vsp0_0036</v>
      </c>
      <c r="X393" s="133"/>
      <c r="Y393" s="110" t="str">
        <f>VLOOKUP($N393,OS_Disk!$A$2:$F$573,4,FALSE)</f>
        <v>sdk</v>
      </c>
      <c r="Z393" s="196">
        <f>VLOOKUP($N393,OS_Disk!$A$2:$F$573,6,FALSE)</f>
        <v>35.0006103515625</v>
      </c>
      <c r="AA393" s="110" t="str">
        <f>VLOOKUP($O393,Veritas_LUN!$D$3:$J$487,2,FALSE)</f>
        <v>pkqtsdbr1/pkqtsdbr2</v>
      </c>
      <c r="AB393" s="110" t="str">
        <f>VLOOKUP($O393,Veritas_LUN!$D$3:$J$487,3,FALSE)</f>
        <v>vg_tssys02</v>
      </c>
      <c r="AC393" s="110">
        <f>VLOOKUP($O393,Veritas_LUN!$D$3:$J$487,4,FALSE)</f>
        <v>1</v>
      </c>
      <c r="AD393" s="110">
        <f>VLOOKUP($O393,Veritas_LUN!$D$3:$J$487,5,FALSE)</f>
        <v>35</v>
      </c>
      <c r="AE393" s="110" t="str">
        <f>VLOOKUP($O393,Veritas_LUN!$D$3:$J$487,7,FALSE)</f>
        <v>vg_tssys02</v>
      </c>
      <c r="AF393" s="110" t="str">
        <f>VLOOKUP($O393,Veritas_LUN!$D$3:$K$487,8,FALSE)</f>
        <v>00:36</v>
      </c>
      <c r="AG393" s="194" t="s">
        <v>7703</v>
      </c>
      <c r="AH393" s="279" t="str">
        <f>VLOOKUP(AG393,'스토리지_LUN(AS-IS)'!$B$4:$G$541,4,FALSE)</f>
        <v>-</v>
      </c>
      <c r="AI393" s="110">
        <f>VLOOKUP(AG393,'스토리지_LUN(AS-IS)'!$B$4:$G$541,6,FALSE)</f>
        <v>35</v>
      </c>
      <c r="AJ393" s="110" t="str">
        <f>VLOOKUP($AG393,'스토리지_LUN(TO-BE)'!$B$2:$G$347,4,FALSE)</f>
        <v>00:36</v>
      </c>
      <c r="AK393" s="103"/>
      <c r="AL393" s="103"/>
      <c r="AM393" s="1" t="str">
        <f t="shared" si="12"/>
        <v>NB-DR-RDMP-0FA9-PKQTSDBR</v>
      </c>
      <c r="AN393" s="475" t="e">
        <f>VLOOKUP(SUBSTITUTE(Q393,":",""),'naa정보-입력'!B391:C736,2,FALSE)</f>
        <v>#N/A</v>
      </c>
      <c r="AO393" s="1" t="e">
        <f t="shared" si="13"/>
        <v>#N/A</v>
      </c>
      <c r="AP393" s="1" t="s">
        <v>10618</v>
      </c>
    </row>
    <row r="394" spans="1:42" s="1" customFormat="1">
      <c r="A394" s="128" t="s">
        <v>1208</v>
      </c>
      <c r="B394" s="128" t="s">
        <v>2016</v>
      </c>
      <c r="C394" s="128" t="s">
        <v>446</v>
      </c>
      <c r="D394" s="128" t="s">
        <v>2021</v>
      </c>
      <c r="E394" s="128" t="s">
        <v>1730</v>
      </c>
      <c r="F394" s="128" t="s">
        <v>1292</v>
      </c>
      <c r="G394" s="128" t="s">
        <v>1293</v>
      </c>
      <c r="H394" s="128" t="s">
        <v>3611</v>
      </c>
      <c r="I394" s="128" t="s">
        <v>2072</v>
      </c>
      <c r="J394" s="128" t="s">
        <v>4929</v>
      </c>
      <c r="K394" s="128" t="s">
        <v>7244</v>
      </c>
      <c r="L394" s="128" t="s">
        <v>2523</v>
      </c>
      <c r="M394" s="128" t="s">
        <v>6856</v>
      </c>
      <c r="N394" s="129" t="s">
        <v>8017</v>
      </c>
      <c r="O394" s="471" t="s">
        <v>8432</v>
      </c>
      <c r="P394" s="443">
        <v>520.00030517578102</v>
      </c>
      <c r="Q394" s="470" t="str">
        <f>VLOOKUP($O394,'스토리지_LUN(TO-BE)'!$B$2:$G$347,4,FALSE)</f>
        <v>00:37</v>
      </c>
      <c r="R394" s="103"/>
      <c r="S394" s="110"/>
      <c r="T394" s="103"/>
      <c r="U394" s="103"/>
      <c r="V394" s="110" t="str">
        <f>VLOOKUP($N394,OS_Disk!$A$2:$F$573,2,FALSE)</f>
        <v>pkqtsdbr1</v>
      </c>
      <c r="W394" s="110" t="str">
        <f>VLOOKUP($N394,OS_Disk!$A$2:$F$573,3,FALSE)</f>
        <v>hitachi_vsp0_0037</v>
      </c>
      <c r="X394" s="133"/>
      <c r="Y394" s="110" t="str">
        <f>VLOOKUP($N394,OS_Disk!$A$2:$F$573,4,FALSE)</f>
        <v>sdl</v>
      </c>
      <c r="Z394" s="196">
        <f>VLOOKUP($N394,OS_Disk!$A$2:$F$573,6,FALSE)</f>
        <v>1730.0006103515625</v>
      </c>
      <c r="AA394" s="110" t="str">
        <f>VLOOKUP($O394,Veritas_LUN!$D$3:$J$487,2,FALSE)</f>
        <v>pkqtsdbr1/pkqtsdbr2</v>
      </c>
      <c r="AB394" s="110" t="str">
        <f>VLOOKUP($O394,Veritas_LUN!$D$3:$J$487,3,FALSE)</f>
        <v>vg_tsdb01</v>
      </c>
      <c r="AC394" s="110">
        <f>VLOOKUP($O394,Veritas_LUN!$D$3:$J$487,4,FALSE)</f>
        <v>1</v>
      </c>
      <c r="AD394" s="110">
        <f>VLOOKUP($O394,Veritas_LUN!$D$3:$J$487,5,FALSE)</f>
        <v>1730</v>
      </c>
      <c r="AE394" s="110" t="str">
        <f>VLOOKUP($O394,Veritas_LUN!$D$3:$J$487,7,FALSE)</f>
        <v>vg_tsdb01</v>
      </c>
      <c r="AF394" s="110" t="str">
        <f>VLOOKUP($O394,Veritas_LUN!$D$3:$K$487,8,FALSE)</f>
        <v>00:37</v>
      </c>
      <c r="AG394" s="194" t="s">
        <v>7704</v>
      </c>
      <c r="AH394" s="279" t="str">
        <f>VLOOKUP(AG394,'스토리지_LUN(AS-IS)'!$B$4:$G$541,4,FALSE)</f>
        <v>vg_tsdb01</v>
      </c>
      <c r="AI394" s="110">
        <f>VLOOKUP(AG394,'스토리지_LUN(AS-IS)'!$B$4:$G$541,6,FALSE)</f>
        <v>1730</v>
      </c>
      <c r="AJ394" s="110" t="str">
        <f>VLOOKUP($AG394,'스토리지_LUN(TO-BE)'!$B$2:$G$347,4,FALSE)</f>
        <v>00:37</v>
      </c>
      <c r="AK394" s="103"/>
      <c r="AL394" s="103"/>
      <c r="AM394" s="1" t="str">
        <f t="shared" si="12"/>
        <v>NB-DR-RDMP-0FA9-PKQTSDBR</v>
      </c>
      <c r="AN394" s="475" t="e">
        <f>VLOOKUP(SUBSTITUTE(Q394,":",""),'naa정보-입력'!B392:C737,2,FALSE)</f>
        <v>#N/A</v>
      </c>
      <c r="AO394" s="1" t="e">
        <f t="shared" si="13"/>
        <v>#N/A</v>
      </c>
      <c r="AP394" s="1" t="s">
        <v>10619</v>
      </c>
    </row>
    <row r="395" spans="1:42" s="1" customFormat="1">
      <c r="A395" s="128" t="s">
        <v>1208</v>
      </c>
      <c r="B395" s="128" t="s">
        <v>2016</v>
      </c>
      <c r="C395" s="128" t="s">
        <v>446</v>
      </c>
      <c r="D395" s="128" t="s">
        <v>2021</v>
      </c>
      <c r="E395" s="128" t="s">
        <v>1732</v>
      </c>
      <c r="F395" s="128" t="s">
        <v>1292</v>
      </c>
      <c r="G395" s="128" t="s">
        <v>1293</v>
      </c>
      <c r="H395" s="128" t="s">
        <v>3612</v>
      </c>
      <c r="I395" s="128" t="s">
        <v>2073</v>
      </c>
      <c r="J395" s="128" t="s">
        <v>4931</v>
      </c>
      <c r="K395" s="128" t="s">
        <v>7245</v>
      </c>
      <c r="L395" s="128" t="s">
        <v>4500</v>
      </c>
      <c r="M395" s="128" t="s">
        <v>6856</v>
      </c>
      <c r="N395" s="129" t="s">
        <v>8018</v>
      </c>
      <c r="O395" s="471" t="s">
        <v>8451</v>
      </c>
      <c r="P395" s="443">
        <v>20.0006103515625</v>
      </c>
      <c r="Q395" s="470" t="str">
        <f>VLOOKUP($O395,'스토리지_LUN(TO-BE)'!$B$2:$G$347,4,FALSE)</f>
        <v>00:38</v>
      </c>
      <c r="R395" s="103"/>
      <c r="S395" s="110"/>
      <c r="T395" s="103"/>
      <c r="U395" s="103"/>
      <c r="V395" s="110" t="str">
        <f>VLOOKUP($N395,OS_Disk!$A$2:$F$573,2,FALSE)</f>
        <v>pkqtsdbr1</v>
      </c>
      <c r="W395" s="110" t="str">
        <f>VLOOKUP($N395,OS_Disk!$A$2:$F$573,3,FALSE)</f>
        <v>hitachi_vsp0_0038</v>
      </c>
      <c r="X395" s="133"/>
      <c r="Y395" s="110" t="str">
        <f>VLOOKUP($N395,OS_Disk!$A$2:$F$573,4,FALSE)</f>
        <v>sdm</v>
      </c>
      <c r="Z395" s="196">
        <f>VLOOKUP($N395,OS_Disk!$A$2:$F$573,6,FALSE)</f>
        <v>1020</v>
      </c>
      <c r="AA395" s="110" t="str">
        <f>VLOOKUP($O395,Veritas_LUN!$D$3:$J$487,2,FALSE)</f>
        <v>pkqtsdbr1/pkqtsdbr2</v>
      </c>
      <c r="AB395" s="110" t="str">
        <f>VLOOKUP($O395,Veritas_LUN!$D$3:$J$487,3,FALSE)</f>
        <v>vg_tsidx01</v>
      </c>
      <c r="AC395" s="110">
        <f>VLOOKUP($O395,Veritas_LUN!$D$3:$J$487,4,FALSE)</f>
        <v>1</v>
      </c>
      <c r="AD395" s="110">
        <f>VLOOKUP($O395,Veritas_LUN!$D$3:$J$487,5,FALSE)</f>
        <v>1020</v>
      </c>
      <c r="AE395" s="110" t="str">
        <f>VLOOKUP($O395,Veritas_LUN!$D$3:$J$487,7,FALSE)</f>
        <v>vg_tsidx01</v>
      </c>
      <c r="AF395" s="110" t="str">
        <f>VLOOKUP($O395,Veritas_LUN!$D$3:$K$487,8,FALSE)</f>
        <v>00:38</v>
      </c>
      <c r="AG395" s="194" t="s">
        <v>7705</v>
      </c>
      <c r="AH395" s="279" t="str">
        <f>VLOOKUP(AG395,'스토리지_LUN(AS-IS)'!$B$4:$G$541,4,FALSE)</f>
        <v>vg_tsidx01</v>
      </c>
      <c r="AI395" s="110">
        <f>VLOOKUP(AG395,'스토리지_LUN(AS-IS)'!$B$4:$G$541,6,FALSE)</f>
        <v>1020</v>
      </c>
      <c r="AJ395" s="110" t="str">
        <f>VLOOKUP($AG395,'스토리지_LUN(TO-BE)'!$B$2:$G$347,4,FALSE)</f>
        <v>00:38</v>
      </c>
      <c r="AK395" s="103"/>
      <c r="AL395" s="103"/>
      <c r="AM395" s="1" t="str">
        <f t="shared" si="12"/>
        <v>NB-DR-RDMP-0FA9-PKQTSDBR</v>
      </c>
      <c r="AN395" s="475" t="e">
        <f>VLOOKUP(SUBSTITUTE(Q395,":",""),'naa정보-입력'!B393:C738,2,FALSE)</f>
        <v>#N/A</v>
      </c>
      <c r="AO395" s="1" t="e">
        <f t="shared" si="13"/>
        <v>#N/A</v>
      </c>
      <c r="AP395" s="1" t="s">
        <v>10620</v>
      </c>
    </row>
    <row r="396" spans="1:42" s="1" customFormat="1">
      <c r="A396" s="128" t="s">
        <v>1208</v>
      </c>
      <c r="B396" s="128" t="s">
        <v>2016</v>
      </c>
      <c r="C396" s="128" t="s">
        <v>446</v>
      </c>
      <c r="D396" s="128" t="s">
        <v>2021</v>
      </c>
      <c r="E396" s="128" t="s">
        <v>1734</v>
      </c>
      <c r="F396" s="128" t="s">
        <v>1292</v>
      </c>
      <c r="G396" s="128" t="s">
        <v>1293</v>
      </c>
      <c r="H396" s="128" t="s">
        <v>3613</v>
      </c>
      <c r="I396" s="128" t="s">
        <v>2074</v>
      </c>
      <c r="J396" s="128" t="s">
        <v>4936</v>
      </c>
      <c r="K396" s="128" t="s">
        <v>7246</v>
      </c>
      <c r="L396" s="128" t="s">
        <v>4856</v>
      </c>
      <c r="M396" s="128" t="s">
        <v>6856</v>
      </c>
      <c r="N396" s="129" t="s">
        <v>8019</v>
      </c>
      <c r="O396" s="471" t="s">
        <v>8434</v>
      </c>
      <c r="P396" s="443">
        <v>81.0003662109375</v>
      </c>
      <c r="Q396" s="470" t="str">
        <f>VLOOKUP($O396,'스토리지_LUN(TO-BE)'!$B$2:$G$347,4,FALSE)</f>
        <v>01:03</v>
      </c>
      <c r="R396" s="103"/>
      <c r="S396" s="110"/>
      <c r="T396" s="103"/>
      <c r="U396" s="103"/>
      <c r="V396" s="110" t="str">
        <f>VLOOKUP($N396,OS_Disk!$A$2:$F$573,2,FALSE)</f>
        <v>pkqtsdbr1</v>
      </c>
      <c r="W396" s="110" t="str">
        <f>VLOOKUP($N396,OS_Disk!$A$2:$F$573,3,FALSE)</f>
        <v>hitachi_vsp0_0103</v>
      </c>
      <c r="X396" s="133"/>
      <c r="Y396" s="110" t="str">
        <f>VLOOKUP($N396,OS_Disk!$A$2:$F$573,4,FALSE)</f>
        <v>sdn</v>
      </c>
      <c r="Z396" s="196">
        <f>VLOOKUP($N396,OS_Disk!$A$2:$F$573,6,FALSE)</f>
        <v>20.0006103515625</v>
      </c>
      <c r="AA396" s="110" t="str">
        <f>VLOOKUP($O396,Veritas_LUN!$D$3:$J$487,2,FALSE)</f>
        <v>pkqtsdbr1/pkqtsdbr2</v>
      </c>
      <c r="AB396" s="110" t="str">
        <f>VLOOKUP($O396,Veritas_LUN!$D$3:$J$487,3,FALSE)</f>
        <v>vg_tssys01_02</v>
      </c>
      <c r="AC396" s="110">
        <f>VLOOKUP($O396,Veritas_LUN!$D$3:$J$487,4,FALSE)</f>
        <v>1</v>
      </c>
      <c r="AD396" s="110">
        <f>VLOOKUP($O396,Veritas_LUN!$D$3:$J$487,5,FALSE)</f>
        <v>20</v>
      </c>
      <c r="AE396" s="110" t="str">
        <f>VLOOKUP($O396,Veritas_LUN!$D$3:$J$487,7,FALSE)</f>
        <v>vg_tssys_new</v>
      </c>
      <c r="AF396" s="110" t="str">
        <f>VLOOKUP($O396,Veritas_LUN!$D$3:$K$487,8,FALSE)</f>
        <v>01:03</v>
      </c>
      <c r="AG396" s="194" t="s">
        <v>7706</v>
      </c>
      <c r="AH396" s="279" t="str">
        <f>VLOOKUP(AG396,'스토리지_LUN(AS-IS)'!$B$4:$G$541,4,FALSE)</f>
        <v>vg_tssys_new</v>
      </c>
      <c r="AI396" s="110">
        <f>VLOOKUP(AG396,'스토리지_LUN(AS-IS)'!$B$4:$G$541,6,FALSE)</f>
        <v>20</v>
      </c>
      <c r="AJ396" s="110" t="str">
        <f>VLOOKUP($AG396,'스토리지_LUN(TO-BE)'!$B$2:$G$347,4,FALSE)</f>
        <v>01:03</v>
      </c>
      <c r="AK396" s="103"/>
      <c r="AL396" s="103"/>
      <c r="AM396" s="1" t="str">
        <f t="shared" si="12"/>
        <v>NB-DR-RDMP-0FA9-PKQTSDBR</v>
      </c>
      <c r="AN396" s="475" t="e">
        <f>VLOOKUP(SUBSTITUTE(Q396,":",""),'naa정보-입력'!B394:C739,2,FALSE)</f>
        <v>#N/A</v>
      </c>
      <c r="AO396" s="1" t="e">
        <f t="shared" si="13"/>
        <v>#N/A</v>
      </c>
      <c r="AP396" s="1" t="s">
        <v>10621</v>
      </c>
    </row>
    <row r="397" spans="1:42" s="1" customFormat="1">
      <c r="A397" s="128" t="s">
        <v>1208</v>
      </c>
      <c r="B397" s="128" t="s">
        <v>2016</v>
      </c>
      <c r="C397" s="128" t="s">
        <v>446</v>
      </c>
      <c r="D397" s="128" t="s">
        <v>2021</v>
      </c>
      <c r="E397" s="128" t="s">
        <v>1737</v>
      </c>
      <c r="F397" s="128" t="s">
        <v>1292</v>
      </c>
      <c r="G397" s="128" t="s">
        <v>1293</v>
      </c>
      <c r="H397" s="128" t="s">
        <v>3614</v>
      </c>
      <c r="I397" s="128" t="s">
        <v>2075</v>
      </c>
      <c r="J397" s="128" t="s">
        <v>4996</v>
      </c>
      <c r="K397" s="128" t="s">
        <v>7247</v>
      </c>
      <c r="L397" s="128" t="s">
        <v>4529</v>
      </c>
      <c r="M397" s="128" t="s">
        <v>6856</v>
      </c>
      <c r="N397" s="129" t="s">
        <v>8020</v>
      </c>
      <c r="O397" s="471" t="s">
        <v>8435</v>
      </c>
      <c r="P397" s="443">
        <v>3.00018310546875</v>
      </c>
      <c r="Q397" s="470" t="str">
        <f>VLOOKUP($O397,'스토리지_LUN(TO-BE)'!$B$2:$G$347,4,FALSE)</f>
        <v>05:34</v>
      </c>
      <c r="R397" s="103"/>
      <c r="S397" s="110"/>
      <c r="T397" s="103"/>
      <c r="U397" s="103"/>
      <c r="V397" s="110" t="str">
        <f>VLOOKUP($N397,OS_Disk!$A$2:$F$573,2,FALSE)</f>
        <v>pkqtsdbr1</v>
      </c>
      <c r="W397" s="110" t="str">
        <f>VLOOKUP($N397,OS_Disk!$A$2:$F$573,3,FALSE)</f>
        <v>hitachi_vsp0_1034</v>
      </c>
      <c r="X397" s="133"/>
      <c r="Y397" s="110" t="str">
        <f>VLOOKUP($N397,OS_Disk!$A$2:$F$573,4,FALSE)</f>
        <v>sdo</v>
      </c>
      <c r="Z397" s="196">
        <f>VLOOKUP($N397,OS_Disk!$A$2:$F$573,6,FALSE)</f>
        <v>81.0003662109375</v>
      </c>
      <c r="AA397" s="110" t="str">
        <f>VLOOKUP($O397,Veritas_LUN!$D$3:$J$487,2,FALSE)</f>
        <v>pkqtsdbr1/pkqtsdbr2</v>
      </c>
      <c r="AB397" s="110" t="str">
        <f>VLOOKUP($O397,Veritas_LUN!$D$3:$J$487,3,FALSE)</f>
        <v>none (VVR-vg_tscfs01)</v>
      </c>
      <c r="AC397" s="110">
        <f>VLOOKUP($O397,Veritas_LUN!$D$3:$J$487,4,FALSE)</f>
        <v>1</v>
      </c>
      <c r="AD397" s="110">
        <f>VLOOKUP($O397,Veritas_LUN!$D$3:$J$487,5,FALSE)</f>
        <v>81</v>
      </c>
      <c r="AE397" s="110" t="str">
        <f>VLOOKUP($O397,Veritas_LUN!$D$3:$J$487,7,FALSE)</f>
        <v>VVR-vg_tscfs01</v>
      </c>
      <c r="AF397" s="110" t="str">
        <f>VLOOKUP($O397,Veritas_LUN!$D$3:$K$487,8,FALSE)</f>
        <v>10:34</v>
      </c>
      <c r="AG397" s="194" t="s">
        <v>7707</v>
      </c>
      <c r="AH397" s="279" t="str">
        <f>VLOOKUP(AG397,'스토리지_LUN(AS-IS)'!$B$4:$G$541,4,FALSE)</f>
        <v>VVR-vg_tscfs01</v>
      </c>
      <c r="AI397" s="110">
        <f>VLOOKUP(AG397,'스토리지_LUN(AS-IS)'!$B$4:$G$541,6,FALSE)</f>
        <v>81</v>
      </c>
      <c r="AJ397" s="110" t="str">
        <f>VLOOKUP($AG397,'스토리지_LUN(TO-BE)'!$B$2:$G$347,4,FALSE)</f>
        <v>05:34</v>
      </c>
      <c r="AK397" s="103"/>
      <c r="AL397" s="103"/>
      <c r="AM397" s="1" t="str">
        <f t="shared" si="12"/>
        <v>NB-DR-RDMP-0FA9-PKQTSDBR</v>
      </c>
      <c r="AN397" s="475" t="e">
        <f>VLOOKUP(SUBSTITUTE(Q397,":",""),'naa정보-입력'!B395:C740,2,FALSE)</f>
        <v>#N/A</v>
      </c>
      <c r="AO397" s="1" t="e">
        <f t="shared" si="13"/>
        <v>#N/A</v>
      </c>
      <c r="AP397" s="1" t="s">
        <v>10622</v>
      </c>
    </row>
    <row r="398" spans="1:42" s="1" customFormat="1">
      <c r="A398" s="128" t="s">
        <v>1208</v>
      </c>
      <c r="B398" s="128" t="s">
        <v>2016</v>
      </c>
      <c r="C398" s="128" t="s">
        <v>446</v>
      </c>
      <c r="D398" s="128" t="s">
        <v>2021</v>
      </c>
      <c r="E398" s="128" t="s">
        <v>1740</v>
      </c>
      <c r="F398" s="128" t="s">
        <v>1292</v>
      </c>
      <c r="G398" s="128" t="s">
        <v>1293</v>
      </c>
      <c r="H398" s="128" t="s">
        <v>3615</v>
      </c>
      <c r="I398" s="128" t="s">
        <v>2076</v>
      </c>
      <c r="J398" s="128" t="s">
        <v>4973</v>
      </c>
      <c r="K398" s="128" t="s">
        <v>7248</v>
      </c>
      <c r="L398" s="128" t="s">
        <v>4502</v>
      </c>
      <c r="M398" s="128" t="s">
        <v>6856</v>
      </c>
      <c r="N398" s="129" t="s">
        <v>8021</v>
      </c>
      <c r="O398" s="471" t="s">
        <v>8436</v>
      </c>
      <c r="P398" s="443">
        <v>95.0006103515625</v>
      </c>
      <c r="Q398" s="470" t="str">
        <f>VLOOKUP($O398,'스토리지_LUN(TO-BE)'!$B$2:$G$347,4,FALSE)</f>
        <v>05:83</v>
      </c>
      <c r="R398" s="103"/>
      <c r="S398" s="110"/>
      <c r="T398" s="103"/>
      <c r="U398" s="103"/>
      <c r="V398" s="110" t="str">
        <f>VLOOKUP($N398,OS_Disk!$A$2:$F$573,2,FALSE)</f>
        <v>pkqtsdbr1</v>
      </c>
      <c r="W398" s="110" t="str">
        <f>VLOOKUP($N398,OS_Disk!$A$2:$F$573,3,FALSE)</f>
        <v>hitachi_vsp0_1102</v>
      </c>
      <c r="X398" s="133"/>
      <c r="Y398" s="110" t="str">
        <f>VLOOKUP($N398,OS_Disk!$A$2:$F$573,4,FALSE)</f>
        <v>sdp</v>
      </c>
      <c r="Z398" s="196">
        <f>VLOOKUP($N398,OS_Disk!$A$2:$F$573,6,FALSE)</f>
        <v>3.00018310546875</v>
      </c>
      <c r="AA398" s="110" t="str">
        <f>VLOOKUP($O398,Veritas_LUN!$D$3:$J$487,2,FALSE)</f>
        <v>pkqtsdbr1/pkqtsdbr2</v>
      </c>
      <c r="AB398" s="110" t="str">
        <f>VLOOKUP($O398,Veritas_LUN!$D$3:$J$487,3,FALSE)</f>
        <v>vvr_vg_tssys01_01</v>
      </c>
      <c r="AC398" s="110">
        <f>VLOOKUP($O398,Veritas_LUN!$D$3:$J$487,4,FALSE)</f>
        <v>1</v>
      </c>
      <c r="AD398" s="110">
        <f>VLOOKUP($O398,Veritas_LUN!$D$3:$J$487,5,FALSE)</f>
        <v>3</v>
      </c>
      <c r="AE398" s="110" t="str">
        <f>VLOOKUP($O398,Veritas_LUN!$D$3:$J$487,7,FALSE)</f>
        <v>VVR_vg_tssys_new</v>
      </c>
      <c r="AF398" s="110" t="str">
        <f>VLOOKUP($O398,Veritas_LUN!$D$3:$K$487,8,FALSE)</f>
        <v>11:02</v>
      </c>
      <c r="AG398" s="194" t="s">
        <v>7708</v>
      </c>
      <c r="AH398" s="279" t="str">
        <f>VLOOKUP(AG398,'스토리지_LUN(AS-IS)'!$B$4:$G$541,4,FALSE)</f>
        <v>VVR_vg_tssys_new</v>
      </c>
      <c r="AI398" s="110">
        <f>VLOOKUP(AG398,'스토리지_LUN(AS-IS)'!$B$4:$G$541,6,FALSE)</f>
        <v>3</v>
      </c>
      <c r="AJ398" s="110" t="str">
        <f>VLOOKUP($AG398,'스토리지_LUN(TO-BE)'!$B$2:$G$347,4,FALSE)</f>
        <v>05:83</v>
      </c>
      <c r="AK398" s="103"/>
      <c r="AL398" s="103"/>
      <c r="AM398" s="1" t="str">
        <f t="shared" si="12"/>
        <v>NB-DR-RDMP-0FA9-PKQTSDBR</v>
      </c>
      <c r="AN398" s="475" t="e">
        <f>VLOOKUP(SUBSTITUTE(Q398,":",""),'naa정보-입력'!B396:C741,2,FALSE)</f>
        <v>#N/A</v>
      </c>
      <c r="AO398" s="1" t="e">
        <f t="shared" si="13"/>
        <v>#N/A</v>
      </c>
      <c r="AP398" s="1" t="s">
        <v>10623</v>
      </c>
    </row>
    <row r="399" spans="1:42" s="1" customFormat="1">
      <c r="A399" s="128" t="s">
        <v>1208</v>
      </c>
      <c r="B399" s="128" t="s">
        <v>2016</v>
      </c>
      <c r="C399" s="128" t="s">
        <v>446</v>
      </c>
      <c r="D399" s="128" t="s">
        <v>2021</v>
      </c>
      <c r="E399" s="128" t="s">
        <v>1743</v>
      </c>
      <c r="F399" s="128" t="s">
        <v>1292</v>
      </c>
      <c r="G399" s="128" t="s">
        <v>1293</v>
      </c>
      <c r="H399" s="128" t="s">
        <v>3616</v>
      </c>
      <c r="I399" s="128" t="s">
        <v>2077</v>
      </c>
      <c r="J399" s="128" t="s">
        <v>4989</v>
      </c>
      <c r="K399" s="128" t="s">
        <v>7249</v>
      </c>
      <c r="L399" s="128" t="s">
        <v>4516</v>
      </c>
      <c r="M399" s="128" t="s">
        <v>6856</v>
      </c>
      <c r="N399" s="129" t="s">
        <v>8022</v>
      </c>
      <c r="O399" s="471" t="s">
        <v>8437</v>
      </c>
      <c r="P399" s="443">
        <v>52.0001220703125</v>
      </c>
      <c r="Q399" s="470" t="str">
        <f>VLOOKUP($O399,'스토리지_LUN(TO-BE)'!$B$2:$G$347,4,FALSE)</f>
        <v>05:36</v>
      </c>
      <c r="R399" s="103"/>
      <c r="S399" s="110"/>
      <c r="T399" s="103"/>
      <c r="U399" s="103"/>
      <c r="V399" s="110" t="str">
        <f>VLOOKUP($N399,OS_Disk!$A$2:$F$573,2,FALSE)</f>
        <v>pkqtsdbr1</v>
      </c>
      <c r="W399" s="110" t="str">
        <f>VLOOKUP($N399,OS_Disk!$A$2:$F$573,3,FALSE)</f>
        <v>hitachi_vsp0_1036</v>
      </c>
      <c r="X399" s="133"/>
      <c r="Y399" s="110" t="str">
        <f>VLOOKUP($N399,OS_Disk!$A$2:$F$573,4,FALSE)</f>
        <v>sdq</v>
      </c>
      <c r="Z399" s="196">
        <f>VLOOKUP($N399,OS_Disk!$A$2:$F$573,6,FALSE)</f>
        <v>397.0001220703125</v>
      </c>
      <c r="AA399" s="110" t="str">
        <f>VLOOKUP($O399,Veritas_LUN!$D$3:$J$487,2,FALSE)</f>
        <v>pkqtsdbr1/pkqtsdbr2</v>
      </c>
      <c r="AB399" s="110" t="str">
        <f>VLOOKUP($O399,Veritas_LUN!$D$3:$J$487,3,FALSE)</f>
        <v>vvr_vg_tsdb01</v>
      </c>
      <c r="AC399" s="110">
        <f>VLOOKUP($O399,Veritas_LUN!$D$3:$J$487,4,FALSE)</f>
        <v>1</v>
      </c>
      <c r="AD399" s="110">
        <f>VLOOKUP($O399,Veritas_LUN!$D$3:$J$487,5,FALSE)</f>
        <v>397</v>
      </c>
      <c r="AE399" s="110" t="str">
        <f>VLOOKUP($O399,Veritas_LUN!$D$3:$J$487,7,FALSE)</f>
        <v>VVR-vg_tsdb01</v>
      </c>
      <c r="AF399" s="110" t="str">
        <f>VLOOKUP($O399,Veritas_LUN!$D$3:$K$487,8,FALSE)</f>
        <v>10:36</v>
      </c>
      <c r="AG399" s="194" t="s">
        <v>7709</v>
      </c>
      <c r="AH399" s="279" t="str">
        <f>VLOOKUP(AG399,'스토리지_LUN(AS-IS)'!$B$4:$G$541,4,FALSE)</f>
        <v>VVR-vg_tsdb01</v>
      </c>
      <c r="AI399" s="110">
        <f>VLOOKUP(AG399,'스토리지_LUN(AS-IS)'!$B$4:$G$541,6,FALSE)</f>
        <v>397</v>
      </c>
      <c r="AJ399" s="110" t="str">
        <f>VLOOKUP($AG399,'스토리지_LUN(TO-BE)'!$B$2:$G$347,4,FALSE)</f>
        <v>05:36</v>
      </c>
      <c r="AK399" s="103"/>
      <c r="AL399" s="103"/>
      <c r="AM399" s="1" t="str">
        <f t="shared" si="12"/>
        <v>NB-DR-RDMP-0FA9-PKQTSDBR</v>
      </c>
      <c r="AN399" s="475" t="e">
        <f>VLOOKUP(SUBSTITUTE(Q399,":",""),'naa정보-입력'!B397:C742,2,FALSE)</f>
        <v>#N/A</v>
      </c>
      <c r="AO399" s="1" t="e">
        <f t="shared" si="13"/>
        <v>#N/A</v>
      </c>
      <c r="AP399" s="1" t="s">
        <v>10624</v>
      </c>
    </row>
    <row r="400" spans="1:42" s="1" customFormat="1">
      <c r="A400" s="128" t="s">
        <v>1208</v>
      </c>
      <c r="B400" s="128" t="s">
        <v>2016</v>
      </c>
      <c r="C400" s="128" t="s">
        <v>446</v>
      </c>
      <c r="D400" s="128" t="s">
        <v>2021</v>
      </c>
      <c r="E400" s="128" t="s">
        <v>1746</v>
      </c>
      <c r="F400" s="128" t="s">
        <v>1292</v>
      </c>
      <c r="G400" s="128" t="s">
        <v>1293</v>
      </c>
      <c r="H400" s="128" t="s">
        <v>3617</v>
      </c>
      <c r="I400" s="128" t="s">
        <v>2078</v>
      </c>
      <c r="J400" s="128" t="s">
        <v>4980</v>
      </c>
      <c r="K400" s="128" t="s">
        <v>7250</v>
      </c>
      <c r="L400" s="128" t="s">
        <v>4504</v>
      </c>
      <c r="M400" s="128" t="s">
        <v>6856</v>
      </c>
      <c r="N400" s="129" t="s">
        <v>8023</v>
      </c>
      <c r="O400" s="471" t="s">
        <v>8438</v>
      </c>
      <c r="P400" s="443">
        <v>3.00018310546875</v>
      </c>
      <c r="Q400" s="470" t="str">
        <f>VLOOKUP($O400,'스토리지_LUN(TO-BE)'!$B$2:$G$347,4,FALSE)</f>
        <v>05:38</v>
      </c>
      <c r="R400" s="103"/>
      <c r="S400" s="110"/>
      <c r="T400" s="103"/>
      <c r="U400" s="103"/>
      <c r="V400" s="110" t="str">
        <f>VLOOKUP($N400,OS_Disk!$A$2:$F$573,2,FALSE)</f>
        <v>pkqtsdbr1</v>
      </c>
      <c r="W400" s="110" t="str">
        <f>VLOOKUP($N400,OS_Disk!$A$2:$F$573,3,FALSE)</f>
        <v>hitachi_vsp0_1038</v>
      </c>
      <c r="X400" s="133"/>
      <c r="Y400" s="110" t="str">
        <f>VLOOKUP($N400,OS_Disk!$A$2:$F$573,4,FALSE)</f>
        <v>sdr</v>
      </c>
      <c r="Z400" s="196">
        <f>VLOOKUP($N400,OS_Disk!$A$2:$F$573,6,FALSE)</f>
        <v>225</v>
      </c>
      <c r="AA400" s="110" t="str">
        <f>VLOOKUP($O400,Veritas_LUN!$D$3:$J$487,2,FALSE)</f>
        <v>pkqtsdbr1/pkqtsdbr2</v>
      </c>
      <c r="AB400" s="110" t="str">
        <f>VLOOKUP($O400,Veritas_LUN!$D$3:$J$487,3,FALSE)</f>
        <v>vvr_vg_tsidx01</v>
      </c>
      <c r="AC400" s="110">
        <f>VLOOKUP($O400,Veritas_LUN!$D$3:$J$487,4,FALSE)</f>
        <v>1</v>
      </c>
      <c r="AD400" s="110">
        <f>VLOOKUP($O400,Veritas_LUN!$D$3:$J$487,5,FALSE)</f>
        <v>225</v>
      </c>
      <c r="AE400" s="110" t="str">
        <f>VLOOKUP($O400,Veritas_LUN!$D$3:$J$487,7,FALSE)</f>
        <v>VVR-vg_tsidx01</v>
      </c>
      <c r="AF400" s="110" t="str">
        <f>VLOOKUP($O400,Veritas_LUN!$D$3:$K$487,8,FALSE)</f>
        <v>10:38</v>
      </c>
      <c r="AG400" s="194" t="s">
        <v>7710</v>
      </c>
      <c r="AH400" s="279" t="str">
        <f>VLOOKUP(AG400,'스토리지_LUN(AS-IS)'!$B$4:$G$541,4,FALSE)</f>
        <v>VVR-vg_tsidx01</v>
      </c>
      <c r="AI400" s="110">
        <f>VLOOKUP(AG400,'스토리지_LUN(AS-IS)'!$B$4:$G$541,6,FALSE)</f>
        <v>225</v>
      </c>
      <c r="AJ400" s="110" t="str">
        <f>VLOOKUP($AG400,'스토리지_LUN(TO-BE)'!$B$2:$G$347,4,FALSE)</f>
        <v>05:38</v>
      </c>
      <c r="AK400" s="103"/>
      <c r="AL400" s="103"/>
      <c r="AM400" s="1" t="str">
        <f t="shared" si="12"/>
        <v>NB-DR-RDMP-0FA9-PKQTSDBR</v>
      </c>
      <c r="AN400" s="475" t="e">
        <f>VLOOKUP(SUBSTITUTE(Q400,":",""),'naa정보-입력'!B398:C743,2,FALSE)</f>
        <v>#N/A</v>
      </c>
      <c r="AO400" s="1" t="e">
        <f t="shared" si="13"/>
        <v>#N/A</v>
      </c>
      <c r="AP400" s="1" t="s">
        <v>10625</v>
      </c>
    </row>
    <row r="401" spans="1:42" s="1" customFormat="1">
      <c r="A401" s="128" t="s">
        <v>1208</v>
      </c>
      <c r="B401" s="128" t="s">
        <v>2016</v>
      </c>
      <c r="C401" s="128" t="s">
        <v>446</v>
      </c>
      <c r="D401" s="128" t="s">
        <v>2021</v>
      </c>
      <c r="E401" s="128" t="s">
        <v>1749</v>
      </c>
      <c r="F401" s="128" t="s">
        <v>1292</v>
      </c>
      <c r="G401" s="128" t="s">
        <v>1293</v>
      </c>
      <c r="H401" s="128" t="s">
        <v>3618</v>
      </c>
      <c r="I401" s="128" t="s">
        <v>2079</v>
      </c>
      <c r="J401" s="128" t="s">
        <v>4966</v>
      </c>
      <c r="K401" s="128" t="s">
        <v>7251</v>
      </c>
      <c r="L401" s="128" t="s">
        <v>4501</v>
      </c>
      <c r="M401" s="128" t="s">
        <v>6856</v>
      </c>
      <c r="N401" s="129" t="s">
        <v>8024</v>
      </c>
      <c r="O401" s="471" t="s">
        <v>8439</v>
      </c>
      <c r="P401" s="443">
        <v>0.20050048828125</v>
      </c>
      <c r="Q401" s="470" t="str">
        <f>VLOOKUP($O401,'스토리지_LUN(TO-BE)'!$B$2:$G$347,4,FALSE)</f>
        <v>05:84</v>
      </c>
      <c r="R401" s="103"/>
      <c r="S401" s="110"/>
      <c r="T401" s="103"/>
      <c r="U401" s="103"/>
      <c r="V401" s="110" t="str">
        <f>VLOOKUP($N401,OS_Disk!$A$2:$F$573,2,FALSE)</f>
        <v>pkqtsdbr1</v>
      </c>
      <c r="W401" s="110" t="str">
        <f>VLOOKUP($N401,OS_Disk!$A$2:$F$573,3,FALSE)</f>
        <v>hitachi_vsp0_1103</v>
      </c>
      <c r="X401" s="133"/>
      <c r="Y401" s="110" t="str">
        <f>VLOOKUP($N401,OS_Disk!$A$2:$F$573,4,FALSE)</f>
        <v>sds</v>
      </c>
      <c r="Z401" s="196">
        <f>VLOOKUP($N401,OS_Disk!$A$2:$F$573,6,FALSE)</f>
        <v>3.00018310546875</v>
      </c>
      <c r="AA401" s="110" t="str">
        <f>VLOOKUP($O401,Veritas_LUN!$D$3:$J$487,2,FALSE)</f>
        <v>pkqtsdbr1/pkqtsdbr2</v>
      </c>
      <c r="AB401" s="110" t="str">
        <f>VLOOKUP($O401,Veritas_LUN!$D$3:$J$487,3,FALSE)</f>
        <v>vvr_vg_tssys01_02</v>
      </c>
      <c r="AC401" s="110">
        <f>VLOOKUP($O401,Veritas_LUN!$D$3:$J$487,4,FALSE)</f>
        <v>1</v>
      </c>
      <c r="AD401" s="110">
        <f>VLOOKUP($O401,Veritas_LUN!$D$3:$J$487,5,FALSE)</f>
        <v>3</v>
      </c>
      <c r="AE401" s="110" t="str">
        <f>VLOOKUP($O401,Veritas_LUN!$D$3:$J$487,7,FALSE)</f>
        <v>VVR_vg_tssys_new</v>
      </c>
      <c r="AF401" s="110" t="str">
        <f>VLOOKUP($O401,Veritas_LUN!$D$3:$K$487,8,FALSE)</f>
        <v>11:03</v>
      </c>
      <c r="AG401" s="194" t="s">
        <v>7711</v>
      </c>
      <c r="AH401" s="279" t="str">
        <f>VLOOKUP(AG401,'스토리지_LUN(AS-IS)'!$B$4:$G$541,4,FALSE)</f>
        <v>VVR_vg_tssys_new</v>
      </c>
      <c r="AI401" s="110">
        <f>VLOOKUP(AG401,'스토리지_LUN(AS-IS)'!$B$4:$G$541,6,FALSE)</f>
        <v>3</v>
      </c>
      <c r="AJ401" s="110" t="str">
        <f>VLOOKUP($AG401,'스토리지_LUN(TO-BE)'!$B$2:$G$347,4,FALSE)</f>
        <v>05:84</v>
      </c>
      <c r="AK401" s="103"/>
      <c r="AL401" s="103"/>
      <c r="AM401" s="1" t="str">
        <f t="shared" si="12"/>
        <v>NB-DR-RDMP-0FA9-PKQTSDBR</v>
      </c>
      <c r="AN401" s="475" t="e">
        <f>VLOOKUP(SUBSTITUTE(Q401,":",""),'naa정보-입력'!B399:C744,2,FALSE)</f>
        <v>#N/A</v>
      </c>
      <c r="AO401" s="1" t="e">
        <f t="shared" si="13"/>
        <v>#N/A</v>
      </c>
      <c r="AP401" s="1" t="s">
        <v>10626</v>
      </c>
    </row>
    <row r="402" spans="1:42" s="1" customFormat="1">
      <c r="A402" s="128" t="s">
        <v>1208</v>
      </c>
      <c r="B402" s="128" t="s">
        <v>2016</v>
      </c>
      <c r="C402" s="128" t="s">
        <v>446</v>
      </c>
      <c r="D402" s="128" t="s">
        <v>2021</v>
      </c>
      <c r="E402" s="128" t="s">
        <v>1752</v>
      </c>
      <c r="F402" s="128" t="s">
        <v>1292</v>
      </c>
      <c r="G402" s="128" t="s">
        <v>1293</v>
      </c>
      <c r="H402" s="128" t="s">
        <v>3619</v>
      </c>
      <c r="I402" s="128" t="s">
        <v>2080</v>
      </c>
      <c r="J402" s="128" t="s">
        <v>4912</v>
      </c>
      <c r="K402" s="128" t="s">
        <v>7252</v>
      </c>
      <c r="L402" s="128" t="s">
        <v>4607</v>
      </c>
      <c r="M402" s="128" t="s">
        <v>6856</v>
      </c>
      <c r="N402" s="129" t="s">
        <v>8025</v>
      </c>
      <c r="O402" s="471" t="s">
        <v>8440</v>
      </c>
      <c r="P402" s="443">
        <v>0.20050048828125</v>
      </c>
      <c r="Q402" s="470" t="str">
        <f>VLOOKUP($O402,'스토리지_LUN(TO-BE)'!$B$2:$G$347,4,FALSE)</f>
        <v>0f:1b</v>
      </c>
      <c r="R402" s="103"/>
      <c r="S402" s="110"/>
      <c r="T402" s="103"/>
      <c r="U402" s="103"/>
      <c r="V402" s="110" t="str">
        <f>VLOOKUP($N402,OS_Disk!$A$2:$F$573,2,FALSE)</f>
        <v>pkqtsdbr1</v>
      </c>
      <c r="W402" s="110" t="str">
        <f>VLOOKUP($N402,OS_Disk!$A$2:$F$573,3,FALSE)</f>
        <v>hitachi_vsp0_0f1b</v>
      </c>
      <c r="X402" s="133"/>
      <c r="Y402" s="110" t="str">
        <f>VLOOKUP($N402,OS_Disk!$A$2:$F$573,4,FALSE)</f>
        <v>sdf</v>
      </c>
      <c r="Z402" s="196">
        <f>VLOOKUP($N402,OS_Disk!$A$2:$F$573,6,FALSE)</f>
        <v>0.20050048828125</v>
      </c>
      <c r="AA402" s="110" t="str">
        <f>VLOOKUP($O402,Veritas_LUN!$D$3:$J$487,2,FALSE)</f>
        <v>pkqtsdbr1/pkqtsdbr2</v>
      </c>
      <c r="AB402" s="110" t="str">
        <f>VLOOKUP($O402,Veritas_LUN!$D$3:$J$487,3,FALSE)</f>
        <v>Lock Device</v>
      </c>
      <c r="AC402" s="110">
        <f>VLOOKUP($O402,Veritas_LUN!$D$3:$J$487,4,FALSE)</f>
        <v>1</v>
      </c>
      <c r="AD402" s="110">
        <f>VLOOKUP($O402,Veritas_LUN!$D$3:$J$487,5,FALSE)</f>
        <v>0.2</v>
      </c>
      <c r="AE402" s="110" t="str">
        <f>VLOOKUP($O402,Veritas_LUN!$D$3:$J$487,7,FALSE)</f>
        <v>Lock Device</v>
      </c>
      <c r="AF402" s="110" t="str">
        <f>VLOOKUP($O402,Veritas_LUN!$D$3:$K$487,8,FALSE)</f>
        <v>0f:1b</v>
      </c>
      <c r="AG402" s="194" t="s">
        <v>7712</v>
      </c>
      <c r="AH402" s="279" t="str">
        <f>VLOOKUP(AG402,'스토리지_LUN(AS-IS)'!$B$4:$G$541,4,FALSE)</f>
        <v>Lock Device</v>
      </c>
      <c r="AI402" s="110">
        <f>VLOOKUP(AG402,'스토리지_LUN(AS-IS)'!$B$4:$G$541,6,FALSE)</f>
        <v>0.2</v>
      </c>
      <c r="AJ402" s="110" t="str">
        <f>VLOOKUP($AG402,'스토리지_LUN(TO-BE)'!$B$2:$G$347,4,FALSE)</f>
        <v>0f:1b</v>
      </c>
      <c r="AK402" s="103"/>
      <c r="AL402" s="103"/>
      <c r="AM402" s="1" t="str">
        <f t="shared" si="12"/>
        <v>NB-DR-RDMP-0FA9-PKQTSDBR</v>
      </c>
      <c r="AN402" s="475" t="e">
        <f>VLOOKUP(SUBSTITUTE(Q402,":",""),'naa정보-입력'!B400:C745,2,FALSE)</f>
        <v>#N/A</v>
      </c>
      <c r="AO402" s="1" t="e">
        <f t="shared" si="13"/>
        <v>#N/A</v>
      </c>
      <c r="AP402" s="1" t="s">
        <v>10627</v>
      </c>
    </row>
    <row r="403" spans="1:42" s="1" customFormat="1">
      <c r="A403" s="128" t="s">
        <v>1208</v>
      </c>
      <c r="B403" s="128" t="s">
        <v>2016</v>
      </c>
      <c r="C403" s="128" t="s">
        <v>446</v>
      </c>
      <c r="D403" s="128" t="s">
        <v>2021</v>
      </c>
      <c r="E403" s="128" t="s">
        <v>1755</v>
      </c>
      <c r="F403" s="128" t="s">
        <v>1292</v>
      </c>
      <c r="G403" s="128" t="s">
        <v>1293</v>
      </c>
      <c r="H403" s="128" t="s">
        <v>3620</v>
      </c>
      <c r="I403" s="128" t="s">
        <v>2081</v>
      </c>
      <c r="J403" s="128" t="s">
        <v>4908</v>
      </c>
      <c r="K403" s="128" t="s">
        <v>7253</v>
      </c>
      <c r="L403" s="128" t="s">
        <v>4611</v>
      </c>
      <c r="M403" s="128" t="s">
        <v>6856</v>
      </c>
      <c r="N403" s="129" t="s">
        <v>8026</v>
      </c>
      <c r="O403" s="471" t="s">
        <v>8441</v>
      </c>
      <c r="P403" s="443">
        <v>0.20050048828125</v>
      </c>
      <c r="Q403" s="470" t="str">
        <f>VLOOKUP($O403,'스토리지_LUN(TO-BE)'!$B$2:$G$347,4,FALSE)</f>
        <v>0f:1c</v>
      </c>
      <c r="R403" s="103"/>
      <c r="S403" s="110"/>
      <c r="T403" s="103"/>
      <c r="U403" s="103"/>
      <c r="V403" s="110" t="str">
        <f>VLOOKUP($N403,OS_Disk!$A$2:$F$573,2,FALSE)</f>
        <v>pkqtsdbr1</v>
      </c>
      <c r="W403" s="110" t="str">
        <f>VLOOKUP($N403,OS_Disk!$A$2:$F$573,3,FALSE)</f>
        <v>hitachi_vsp0_0f1c</v>
      </c>
      <c r="X403" s="133"/>
      <c r="Y403" s="110" t="str">
        <f>VLOOKUP($N403,OS_Disk!$A$2:$F$573,4,FALSE)</f>
        <v>sdg</v>
      </c>
      <c r="Z403" s="196">
        <f>VLOOKUP($N403,OS_Disk!$A$2:$F$573,6,FALSE)</f>
        <v>0.20050048828125</v>
      </c>
      <c r="AA403" s="110" t="str">
        <f>VLOOKUP($O403,Veritas_LUN!$D$3:$J$487,2,FALSE)</f>
        <v>pkqtsdbr1/pkqtsdbr2</v>
      </c>
      <c r="AB403" s="110" t="str">
        <f>VLOOKUP($O403,Veritas_LUN!$D$3:$J$487,3,FALSE)</f>
        <v>Lock Device</v>
      </c>
      <c r="AC403" s="110">
        <f>VLOOKUP($O403,Veritas_LUN!$D$3:$J$487,4,FALSE)</f>
        <v>1</v>
      </c>
      <c r="AD403" s="110">
        <f>VLOOKUP($O403,Veritas_LUN!$D$3:$J$487,5,FALSE)</f>
        <v>0.2</v>
      </c>
      <c r="AE403" s="110" t="str">
        <f>VLOOKUP($O403,Veritas_LUN!$D$3:$J$487,7,FALSE)</f>
        <v>Lock Device</v>
      </c>
      <c r="AF403" s="110" t="str">
        <f>VLOOKUP($O403,Veritas_LUN!$D$3:$K$487,8,FALSE)</f>
        <v>0f:1c</v>
      </c>
      <c r="AG403" s="194" t="s">
        <v>7713</v>
      </c>
      <c r="AH403" s="279" t="str">
        <f>VLOOKUP(AG403,'스토리지_LUN(AS-IS)'!$B$4:$G$541,4,FALSE)</f>
        <v>Lock Device</v>
      </c>
      <c r="AI403" s="110">
        <f>VLOOKUP(AG403,'스토리지_LUN(AS-IS)'!$B$4:$G$541,6,FALSE)</f>
        <v>0.2</v>
      </c>
      <c r="AJ403" s="110" t="str">
        <f>VLOOKUP($AG403,'스토리지_LUN(TO-BE)'!$B$2:$G$347,4,FALSE)</f>
        <v>0f:1c</v>
      </c>
      <c r="AK403" s="103"/>
      <c r="AL403" s="103"/>
      <c r="AM403" s="1" t="str">
        <f t="shared" si="12"/>
        <v>NB-DR-RDMP-0FA9-PKQTSDBR</v>
      </c>
      <c r="AN403" s="475" t="e">
        <f>VLOOKUP(SUBSTITUTE(Q403,":",""),'naa정보-입력'!B401:C746,2,FALSE)</f>
        <v>#N/A</v>
      </c>
      <c r="AO403" s="1" t="e">
        <f t="shared" si="13"/>
        <v>#N/A</v>
      </c>
      <c r="AP403" s="1" t="s">
        <v>10628</v>
      </c>
    </row>
    <row r="404" spans="1:42" s="1" customFormat="1">
      <c r="A404" s="128" t="s">
        <v>1208</v>
      </c>
      <c r="B404" s="128" t="s">
        <v>2016</v>
      </c>
      <c r="C404" s="128" t="s">
        <v>446</v>
      </c>
      <c r="D404" s="128" t="s">
        <v>2021</v>
      </c>
      <c r="E404" s="128" t="s">
        <v>1758</v>
      </c>
      <c r="F404" s="128" t="s">
        <v>1292</v>
      </c>
      <c r="G404" s="128" t="s">
        <v>1293</v>
      </c>
      <c r="H404" s="128" t="s">
        <v>3621</v>
      </c>
      <c r="I404" s="128" t="s">
        <v>2082</v>
      </c>
      <c r="J404" s="128" t="s">
        <v>4941</v>
      </c>
      <c r="K404" s="128" t="s">
        <v>7254</v>
      </c>
      <c r="L404" s="128" t="s">
        <v>4612</v>
      </c>
      <c r="M404" s="128" t="s">
        <v>6856</v>
      </c>
      <c r="N404" s="129" t="s">
        <v>8027</v>
      </c>
      <c r="O404" s="471" t="s">
        <v>8452</v>
      </c>
      <c r="P404" s="443">
        <v>40</v>
      </c>
      <c r="Q404" s="470" t="str">
        <f>VLOOKUP($O404,'스토리지_LUN(TO-BE)'!$B$2:$G$347,4,FALSE)</f>
        <v>0f:1d</v>
      </c>
      <c r="R404" s="103"/>
      <c r="S404" s="110"/>
      <c r="T404" s="103"/>
      <c r="U404" s="103"/>
      <c r="V404" s="110" t="str">
        <f>VLOOKUP($N404,OS_Disk!$A$2:$F$573,2,FALSE)</f>
        <v>pkqtsdbr1</v>
      </c>
      <c r="W404" s="110" t="str">
        <f>VLOOKUP($N404,OS_Disk!$A$2:$F$573,3,FALSE)</f>
        <v>hitachi_vsp0_0f1d</v>
      </c>
      <c r="X404" s="133"/>
      <c r="Y404" s="110" t="str">
        <f>VLOOKUP($N404,OS_Disk!$A$2:$F$573,4,FALSE)</f>
        <v>sdh</v>
      </c>
      <c r="Z404" s="196">
        <f>VLOOKUP($N404,OS_Disk!$A$2:$F$573,6,FALSE)</f>
        <v>0.20050048828125</v>
      </c>
      <c r="AA404" s="110" t="str">
        <f>VLOOKUP($O404,Veritas_LUN!$D$3:$J$487,2,FALSE)</f>
        <v>pkqtsdbr1/pkqtsdbr2</v>
      </c>
      <c r="AB404" s="110" t="str">
        <f>VLOOKUP($O404,Veritas_LUN!$D$3:$J$487,3,FALSE)</f>
        <v>Lock Device</v>
      </c>
      <c r="AC404" s="110">
        <f>VLOOKUP($O404,Veritas_LUN!$D$3:$J$487,4,FALSE)</f>
        <v>1</v>
      </c>
      <c r="AD404" s="110">
        <f>VLOOKUP($O404,Veritas_LUN!$D$3:$J$487,5,FALSE)</f>
        <v>0.2</v>
      </c>
      <c r="AE404" s="110" t="str">
        <f>VLOOKUP($O404,Veritas_LUN!$D$3:$J$487,7,FALSE)</f>
        <v>Lock Device</v>
      </c>
      <c r="AF404" s="110" t="str">
        <f>VLOOKUP($O404,Veritas_LUN!$D$3:$K$487,8,FALSE)</f>
        <v>0f:1d</v>
      </c>
      <c r="AG404" s="194" t="s">
        <v>7714</v>
      </c>
      <c r="AH404" s="279" t="str">
        <f>VLOOKUP(AG404,'스토리지_LUN(AS-IS)'!$B$4:$G$541,4,FALSE)</f>
        <v>Lock Device</v>
      </c>
      <c r="AI404" s="110">
        <f>VLOOKUP(AG404,'스토리지_LUN(AS-IS)'!$B$4:$G$541,6,FALSE)</f>
        <v>0.2</v>
      </c>
      <c r="AJ404" s="110" t="str">
        <f>VLOOKUP($AG404,'스토리지_LUN(TO-BE)'!$B$2:$G$347,4,FALSE)</f>
        <v>0f:1d</v>
      </c>
      <c r="AK404" s="103"/>
      <c r="AL404" s="103"/>
      <c r="AM404" s="1" t="str">
        <f t="shared" si="12"/>
        <v>NB-DR-RDMP-0FA9-PKQTSDBR</v>
      </c>
      <c r="AN404" s="475" t="e">
        <f>VLOOKUP(SUBSTITUTE(Q404,":",""),'naa정보-입력'!B402:C747,2,FALSE)</f>
        <v>#N/A</v>
      </c>
      <c r="AO404" s="1" t="e">
        <f t="shared" si="13"/>
        <v>#N/A</v>
      </c>
      <c r="AP404" s="1" t="s">
        <v>10629</v>
      </c>
    </row>
    <row r="405" spans="1:42" s="1" customFormat="1">
      <c r="A405" s="128" t="s">
        <v>1209</v>
      </c>
      <c r="B405" s="128" t="s">
        <v>2016</v>
      </c>
      <c r="C405" s="128" t="s">
        <v>449</v>
      </c>
      <c r="D405" s="128" t="s">
        <v>2021</v>
      </c>
      <c r="E405" s="128" t="s">
        <v>1688</v>
      </c>
      <c r="F405" s="128" t="s">
        <v>1266</v>
      </c>
      <c r="G405" s="128" t="s">
        <v>1267</v>
      </c>
      <c r="H405" s="128" t="s">
        <v>3641</v>
      </c>
      <c r="I405" s="128" t="s">
        <v>2102</v>
      </c>
      <c r="J405" s="128" t="s">
        <v>4946</v>
      </c>
      <c r="K405" s="128" t="s">
        <v>7255</v>
      </c>
      <c r="L405" s="128" t="s">
        <v>4445</v>
      </c>
      <c r="M405" s="128" t="s">
        <v>6856</v>
      </c>
      <c r="N405" s="129" t="s">
        <v>8034</v>
      </c>
      <c r="O405" s="471" t="s">
        <v>8453</v>
      </c>
      <c r="P405" s="443">
        <v>5.0006103515625</v>
      </c>
      <c r="Q405" s="470" t="str">
        <f>VLOOKUP($O405,'스토리지_LUN(TO-BE)'!$B$2:$G$347,4,FALSE)</f>
        <v>00:24</v>
      </c>
      <c r="R405" s="103"/>
      <c r="S405" s="110"/>
      <c r="T405" s="103"/>
      <c r="U405" s="103"/>
      <c r="V405" s="110" t="str">
        <f>VLOOKUP($N405,OS_Disk!$A$2:$F$573,2,FALSE)</f>
        <v>pkqtrapr2</v>
      </c>
      <c r="W405" s="110" t="str">
        <f>VLOOKUP($N405,OS_Disk!$A$2:$F$573,3,FALSE)</f>
        <v>hitachi_vsp0_0024</v>
      </c>
      <c r="X405" s="133"/>
      <c r="Y405" s="110" t="str">
        <f>VLOOKUP($N405,OS_Disk!$A$2:$F$573,4,FALSE)</f>
        <v>sdb</v>
      </c>
      <c r="Z405" s="196">
        <f>VLOOKUP($N405,OS_Disk!$A$2:$F$573,6,FALSE)</f>
        <v>50.0006103515625</v>
      </c>
      <c r="AA405" s="110" t="str">
        <f>VLOOKUP($O405,Veritas_LUN!$D$3:$J$487,2,FALSE)</f>
        <v>pkqtrapr2</v>
      </c>
      <c r="AB405" s="110" t="str">
        <f>VLOOKUP($O405,Veritas_LUN!$D$3:$J$487,3,FALSE)</f>
        <v>vg_tr2fs01</v>
      </c>
      <c r="AC405" s="110">
        <f>VLOOKUP($O405,Veritas_LUN!$D$3:$J$487,4,FALSE)</f>
        <v>1</v>
      </c>
      <c r="AD405" s="110">
        <f>VLOOKUP($O405,Veritas_LUN!$D$3:$J$487,5,FALSE)</f>
        <v>50</v>
      </c>
      <c r="AE405" s="110" t="str">
        <f>VLOOKUP($O405,Veritas_LUN!$D$3:$J$487,7,FALSE)</f>
        <v>vg_tr2fs01</v>
      </c>
      <c r="AF405" s="110" t="str">
        <f>VLOOKUP($O405,Veritas_LUN!$D$3:$K$487,8,FALSE)</f>
        <v>00:24</v>
      </c>
      <c r="AG405" s="194" t="s">
        <v>7730</v>
      </c>
      <c r="AH405" s="279" t="str">
        <f>VLOOKUP(AG405,'스토리지_LUN(AS-IS)'!$B$4:$G$541,4,FALSE)</f>
        <v>vg_tr2fs01</v>
      </c>
      <c r="AI405" s="110">
        <f>VLOOKUP(AG405,'스토리지_LUN(AS-IS)'!$B$4:$G$541,6,FALSE)</f>
        <v>50</v>
      </c>
      <c r="AJ405" s="110" t="str">
        <f>VLOOKUP($AG405,'스토리지_LUN(TO-BE)'!$B$2:$G$347,4,FALSE)</f>
        <v>00:24</v>
      </c>
      <c r="AK405" s="103"/>
      <c r="AL405" s="103"/>
      <c r="AM405" s="1" t="str">
        <f t="shared" si="12"/>
        <v>NB-DR-RDMP-0FA6-PKQTRAPR</v>
      </c>
      <c r="AN405" s="475" t="e">
        <f>VLOOKUP(SUBSTITUTE(Q405,":",""),'naa정보-입력'!B403:C748,2,FALSE)</f>
        <v>#N/A</v>
      </c>
      <c r="AO405" s="1" t="e">
        <f t="shared" si="13"/>
        <v>#N/A</v>
      </c>
      <c r="AP405" s="1" t="s">
        <v>10636</v>
      </c>
    </row>
    <row r="406" spans="1:42" s="1" customFormat="1">
      <c r="A406" s="128" t="s">
        <v>1209</v>
      </c>
      <c r="B406" s="128" t="s">
        <v>2016</v>
      </c>
      <c r="C406" s="128" t="s">
        <v>449</v>
      </c>
      <c r="D406" s="128" t="s">
        <v>2021</v>
      </c>
      <c r="E406" s="128" t="s">
        <v>1704</v>
      </c>
      <c r="F406" s="128" t="s">
        <v>1266</v>
      </c>
      <c r="G406" s="128" t="s">
        <v>1267</v>
      </c>
      <c r="H406" s="128" t="s">
        <v>3642</v>
      </c>
      <c r="I406" s="128" t="s">
        <v>2103</v>
      </c>
      <c r="J406" s="128" t="s">
        <v>4958</v>
      </c>
      <c r="K406" s="128" t="s">
        <v>7256</v>
      </c>
      <c r="L406" s="128" t="s">
        <v>4457</v>
      </c>
      <c r="M406" s="128" t="s">
        <v>6856</v>
      </c>
      <c r="N406" s="129" t="s">
        <v>8035</v>
      </c>
      <c r="O406" s="471" t="s">
        <v>8454</v>
      </c>
      <c r="P406" s="443">
        <v>50</v>
      </c>
      <c r="Q406" s="470" t="str">
        <f>VLOOKUP($O406,'스토리지_LUN(TO-BE)'!$B$2:$G$347,4,FALSE)</f>
        <v>05:24</v>
      </c>
      <c r="R406" s="103"/>
      <c r="S406" s="110"/>
      <c r="T406" s="103"/>
      <c r="U406" s="103"/>
      <c r="V406" s="110" t="str">
        <f>VLOOKUP($N406,OS_Disk!$A$2:$F$573,2,FALSE)</f>
        <v>pkqtrapr2</v>
      </c>
      <c r="W406" s="110" t="str">
        <f>VLOOKUP($N406,OS_Disk!$A$2:$F$573,3,FALSE)</f>
        <v>hitachi_vsp0_1024</v>
      </c>
      <c r="X406" s="133"/>
      <c r="Y406" s="110" t="str">
        <f>VLOOKUP($N406,OS_Disk!$A$2:$F$573,4,FALSE)</f>
        <v>sdc</v>
      </c>
      <c r="Z406" s="196">
        <f>VLOOKUP($N406,OS_Disk!$A$2:$F$573,6,FALSE)</f>
        <v>5.0006103515625</v>
      </c>
      <c r="AA406" s="110" t="str">
        <f>VLOOKUP($O406,Veritas_LUN!$D$3:$J$487,2,FALSE)</f>
        <v>pkqtrapr2</v>
      </c>
      <c r="AB406" s="110" t="str">
        <f>VLOOKUP($O406,Veritas_LUN!$D$3:$J$487,3,FALSE)</f>
        <v>vvr_vg_tr2fs01</v>
      </c>
      <c r="AC406" s="110">
        <f>VLOOKUP($O406,Veritas_LUN!$D$3:$J$487,4,FALSE)</f>
        <v>1</v>
      </c>
      <c r="AD406" s="110">
        <f>VLOOKUP($O406,Veritas_LUN!$D$3:$J$487,5,FALSE)</f>
        <v>5</v>
      </c>
      <c r="AE406" s="110" t="str">
        <f>VLOOKUP($O406,Veritas_LUN!$D$3:$J$487,7,FALSE)</f>
        <v>VVR-vg_me2fs01</v>
      </c>
      <c r="AF406" s="110" t="str">
        <f>VLOOKUP($O406,Veritas_LUN!$D$3:$K$487,8,FALSE)</f>
        <v>10:24</v>
      </c>
      <c r="AG406" s="194" t="s">
        <v>7731</v>
      </c>
      <c r="AH406" s="279" t="str">
        <f>VLOOKUP(AG406,'스토리지_LUN(AS-IS)'!$B$4:$G$541,4,FALSE)</f>
        <v>VVR-vg_me2fs01</v>
      </c>
      <c r="AI406" s="110">
        <f>VLOOKUP(AG406,'스토리지_LUN(AS-IS)'!$B$4:$G$541,6,FALSE)</f>
        <v>5</v>
      </c>
      <c r="AJ406" s="110" t="str">
        <f>VLOOKUP($AG406,'스토리지_LUN(TO-BE)'!$B$2:$G$347,4,FALSE)</f>
        <v>05:24</v>
      </c>
      <c r="AK406" s="103"/>
      <c r="AL406" s="103"/>
      <c r="AM406" s="1" t="str">
        <f t="shared" si="12"/>
        <v>NB-DR-RDMP-0FA6-PKQTRAPR</v>
      </c>
      <c r="AN406" s="475" t="e">
        <f>VLOOKUP(SUBSTITUTE(Q406,":",""),'naa정보-입력'!B404:C749,2,FALSE)</f>
        <v>#N/A</v>
      </c>
      <c r="AO406" s="1" t="e">
        <f t="shared" si="13"/>
        <v>#N/A</v>
      </c>
      <c r="AP406" s="1" t="s">
        <v>10637</v>
      </c>
    </row>
    <row r="407" spans="1:42" s="1" customFormat="1">
      <c r="A407" s="128" t="s">
        <v>1209</v>
      </c>
      <c r="B407" s="128" t="s">
        <v>2016</v>
      </c>
      <c r="C407" s="128" t="s">
        <v>449</v>
      </c>
      <c r="D407" s="128" t="s">
        <v>2021</v>
      </c>
      <c r="E407" s="128" t="s">
        <v>1693</v>
      </c>
      <c r="F407" s="128" t="s">
        <v>1266</v>
      </c>
      <c r="G407" s="128" t="s">
        <v>1267</v>
      </c>
      <c r="H407" s="128" t="s">
        <v>3581</v>
      </c>
      <c r="I407" s="128" t="s">
        <v>2042</v>
      </c>
      <c r="J407" s="128" t="s">
        <v>4930</v>
      </c>
      <c r="K407" s="128" t="s">
        <v>7257</v>
      </c>
      <c r="L407" s="128" t="s">
        <v>4446</v>
      </c>
      <c r="M407" s="128" t="s">
        <v>6856</v>
      </c>
      <c r="N407" s="129" t="s">
        <v>7994</v>
      </c>
      <c r="O407" s="471" t="s">
        <v>8409</v>
      </c>
      <c r="P407" s="443">
        <v>110.000610351563</v>
      </c>
      <c r="Q407" s="470" t="str">
        <f>VLOOKUP($O407,'스토리지_LUN(TO-BE)'!$B$2:$G$347,4,FALSE)</f>
        <v>00:25</v>
      </c>
      <c r="R407" s="103"/>
      <c r="S407" s="110"/>
      <c r="T407" s="103"/>
      <c r="U407" s="103"/>
      <c r="V407" s="110" t="str">
        <f>VLOOKUP($N407,OS_Disk!$A$2:$F$573,2,FALSE)</f>
        <v>pkqtrapr1</v>
      </c>
      <c r="W407" s="110" t="str">
        <f>VLOOKUP($N407,OS_Disk!$A$2:$F$573,3,FALSE)</f>
        <v>hitachi_vsp0_0025</v>
      </c>
      <c r="X407" s="133"/>
      <c r="Y407" s="110" t="str">
        <f>VLOOKUP($N407,OS_Disk!$A$2:$F$573,4,FALSE)</f>
        <v>sdh</v>
      </c>
      <c r="Z407" s="196">
        <f>VLOOKUP($N407,OS_Disk!$A$2:$F$573,6,FALSE)</f>
        <v>75</v>
      </c>
      <c r="AA407" s="110" t="str">
        <f>VLOOKUP($O407,Veritas_LUN!$D$3:$J$487,2,FALSE)</f>
        <v>pkqtrapr1/pkqtrapr2</v>
      </c>
      <c r="AB407" s="110" t="str">
        <f>VLOOKUP($O407,Veritas_LUN!$D$3:$J$487,3,FALSE)</f>
        <v>vg_trcfs01</v>
      </c>
      <c r="AC407" s="110">
        <f>VLOOKUP($O407,Veritas_LUN!$D$3:$J$487,4,FALSE)</f>
        <v>1</v>
      </c>
      <c r="AD407" s="110">
        <f>VLOOKUP($O407,Veritas_LUN!$D$3:$J$487,5,FALSE)</f>
        <v>75</v>
      </c>
      <c r="AE407" s="110" t="str">
        <f>VLOOKUP($O407,Veritas_LUN!$D$3:$J$487,7,FALSE)</f>
        <v>vg_trcfs01</v>
      </c>
      <c r="AF407" s="110" t="str">
        <f>VLOOKUP($O407,Veritas_LUN!$D$3:$K$487,8,FALSE)</f>
        <v>00:25</v>
      </c>
      <c r="AG407" s="194" t="s">
        <v>7681</v>
      </c>
      <c r="AH407" s="279" t="str">
        <f>VLOOKUP(AG407,'스토리지_LUN(AS-IS)'!$B$4:$G$541,4,FALSE)</f>
        <v>vg_trcfs01</v>
      </c>
      <c r="AI407" s="110">
        <f>VLOOKUP(AG407,'스토리지_LUN(AS-IS)'!$B$4:$G$541,6,FALSE)</f>
        <v>75</v>
      </c>
      <c r="AJ407" s="110" t="str">
        <f>VLOOKUP($AG407,'스토리지_LUN(TO-BE)'!$B$2:$G$347,4,FALSE)</f>
        <v>00:25</v>
      </c>
      <c r="AK407" s="103"/>
      <c r="AL407" s="103"/>
      <c r="AM407" s="1" t="str">
        <f t="shared" si="12"/>
        <v>NB-DR-RDMP-0FA6-PKQTRAPR</v>
      </c>
      <c r="AN407" s="475" t="e">
        <f>VLOOKUP(SUBSTITUTE(Q407,":",""),'naa정보-입력'!B405:C750,2,FALSE)</f>
        <v>#N/A</v>
      </c>
      <c r="AO407" s="1" t="e">
        <f t="shared" si="13"/>
        <v>#N/A</v>
      </c>
      <c r="AP407" s="1" t="s">
        <v>10596</v>
      </c>
    </row>
    <row r="408" spans="1:42" s="1" customFormat="1">
      <c r="A408" s="128" t="s">
        <v>1209</v>
      </c>
      <c r="B408" s="128" t="s">
        <v>2016</v>
      </c>
      <c r="C408" s="128" t="s">
        <v>449</v>
      </c>
      <c r="D408" s="128" t="s">
        <v>2021</v>
      </c>
      <c r="E408" s="128" t="s">
        <v>1697</v>
      </c>
      <c r="F408" s="128" t="s">
        <v>1266</v>
      </c>
      <c r="G408" s="128" t="s">
        <v>1267</v>
      </c>
      <c r="H408" s="128" t="s">
        <v>3582</v>
      </c>
      <c r="I408" s="128" t="s">
        <v>2043</v>
      </c>
      <c r="J408" s="128" t="s">
        <v>4932</v>
      </c>
      <c r="K408" s="128" t="s">
        <v>7258</v>
      </c>
      <c r="L408" s="128" t="s">
        <v>4440</v>
      </c>
      <c r="M408" s="128" t="s">
        <v>6856</v>
      </c>
      <c r="N408" s="129" t="s">
        <v>7995</v>
      </c>
      <c r="O408" s="471" t="s">
        <v>8410</v>
      </c>
      <c r="P408" s="443">
        <v>4.500732421875</v>
      </c>
      <c r="Q408" s="470" t="str">
        <f>VLOOKUP($O408,'스토리지_LUN(TO-BE)'!$B$2:$G$347,4,FALSE)</f>
        <v>00:26</v>
      </c>
      <c r="R408" s="103"/>
      <c r="S408" s="110"/>
      <c r="T408" s="103"/>
      <c r="U408" s="103"/>
      <c r="V408" s="110" t="str">
        <f>VLOOKUP($N408,OS_Disk!$A$2:$F$573,2,FALSE)</f>
        <v>pkqtrapr1</v>
      </c>
      <c r="W408" s="110" t="str">
        <f>VLOOKUP($N408,OS_Disk!$A$2:$F$573,3,FALSE)</f>
        <v>hitachi_vsp0_0026</v>
      </c>
      <c r="X408" s="133"/>
      <c r="Y408" s="110" t="str">
        <f>VLOOKUP($N408,OS_Disk!$A$2:$F$573,4,FALSE)</f>
        <v>sdi</v>
      </c>
      <c r="Z408" s="196">
        <f>VLOOKUP($N408,OS_Disk!$A$2:$F$573,6,FALSE)</f>
        <v>110.0006103515625</v>
      </c>
      <c r="AA408" s="110" t="str">
        <f>VLOOKUP($O408,Veritas_LUN!$D$3:$J$487,2,FALSE)</f>
        <v>pkqtrapr1/pkqtrapr2</v>
      </c>
      <c r="AB408" s="110" t="str">
        <f>VLOOKUP($O408,Veritas_LUN!$D$3:$J$487,3,FALSE)</f>
        <v>vg_trcfs02</v>
      </c>
      <c r="AC408" s="110">
        <f>VLOOKUP($O408,Veritas_LUN!$D$3:$J$487,4,FALSE)</f>
        <v>1</v>
      </c>
      <c r="AD408" s="110">
        <f>VLOOKUP($O408,Veritas_LUN!$D$3:$J$487,5,FALSE)</f>
        <v>110</v>
      </c>
      <c r="AE408" s="110" t="str">
        <f>VLOOKUP($O408,Veritas_LUN!$D$3:$J$487,7,FALSE)</f>
        <v>vg_mecfs03</v>
      </c>
      <c r="AF408" s="110" t="str">
        <f>VLOOKUP($O408,Veritas_LUN!$D$3:$K$487,8,FALSE)</f>
        <v>00:26</v>
      </c>
      <c r="AG408" s="194" t="s">
        <v>7682</v>
      </c>
      <c r="AH408" s="279" t="str">
        <f>VLOOKUP(AG408,'스토리지_LUN(AS-IS)'!$B$4:$G$541,4,FALSE)</f>
        <v>vg_mecfs03</v>
      </c>
      <c r="AI408" s="110">
        <f>VLOOKUP(AG408,'스토리지_LUN(AS-IS)'!$B$4:$G$541,6,FALSE)</f>
        <v>110</v>
      </c>
      <c r="AJ408" s="110" t="str">
        <f>VLOOKUP($AG408,'스토리지_LUN(TO-BE)'!$B$2:$G$347,4,FALSE)</f>
        <v>00:26</v>
      </c>
      <c r="AK408" s="103"/>
      <c r="AL408" s="103"/>
      <c r="AM408" s="1" t="str">
        <f t="shared" si="12"/>
        <v>NB-DR-RDMP-0FA6-PKQTRAPR</v>
      </c>
      <c r="AN408" s="475" t="e">
        <f>VLOOKUP(SUBSTITUTE(Q408,":",""),'naa정보-입력'!B406:C751,2,FALSE)</f>
        <v>#N/A</v>
      </c>
      <c r="AO408" s="1" t="e">
        <f t="shared" si="13"/>
        <v>#N/A</v>
      </c>
      <c r="AP408" s="1" t="s">
        <v>10597</v>
      </c>
    </row>
    <row r="409" spans="1:42" s="1" customFormat="1">
      <c r="A409" s="128" t="s">
        <v>1209</v>
      </c>
      <c r="B409" s="128" t="s">
        <v>2016</v>
      </c>
      <c r="C409" s="128" t="s">
        <v>449</v>
      </c>
      <c r="D409" s="128" t="s">
        <v>2021</v>
      </c>
      <c r="E409" s="128" t="s">
        <v>1737</v>
      </c>
      <c r="F409" s="128" t="s">
        <v>1266</v>
      </c>
      <c r="G409" s="128" t="s">
        <v>1267</v>
      </c>
      <c r="H409" s="128" t="s">
        <v>3583</v>
      </c>
      <c r="I409" s="128" t="s">
        <v>2044</v>
      </c>
      <c r="J409" s="128" t="s">
        <v>4960</v>
      </c>
      <c r="K409" s="128" t="s">
        <v>7259</v>
      </c>
      <c r="L409" s="128" t="s">
        <v>4453</v>
      </c>
      <c r="M409" s="128" t="s">
        <v>6856</v>
      </c>
      <c r="N409" s="129" t="s">
        <v>7996</v>
      </c>
      <c r="O409" s="471" t="s">
        <v>8411</v>
      </c>
      <c r="P409" s="443">
        <v>11.0000610351563</v>
      </c>
      <c r="Q409" s="470" t="str">
        <f>VLOOKUP($O409,'스토리지_LUN(TO-BE)'!$B$2:$G$347,4,FALSE)</f>
        <v>05:25</v>
      </c>
      <c r="R409" s="103"/>
      <c r="S409" s="110"/>
      <c r="T409" s="103"/>
      <c r="U409" s="103"/>
      <c r="V409" s="110" t="str">
        <f>VLOOKUP($N409,OS_Disk!$A$2:$F$573,2,FALSE)</f>
        <v>pkqtrapr1</v>
      </c>
      <c r="W409" s="110" t="str">
        <f>VLOOKUP($N409,OS_Disk!$A$2:$F$573,3,FALSE)</f>
        <v>hitachi_vsp0_1025</v>
      </c>
      <c r="X409" s="133"/>
      <c r="Y409" s="110" t="str">
        <f>VLOOKUP($N409,OS_Disk!$A$2:$F$573,4,FALSE)</f>
        <v>sdj</v>
      </c>
      <c r="Z409" s="196">
        <f>VLOOKUP($N409,OS_Disk!$A$2:$F$573,6,FALSE)</f>
        <v>7.5</v>
      </c>
      <c r="AA409" s="110" t="str">
        <f>VLOOKUP($O409,Veritas_LUN!$D$3:$J$487,2,FALSE)</f>
        <v>pkqtrapr1/pkqtrapr2</v>
      </c>
      <c r="AB409" s="110" t="str">
        <f>VLOOKUP($O409,Veritas_LUN!$D$3:$J$487,3,FALSE)</f>
        <v>vvr_vg_trcfs01</v>
      </c>
      <c r="AC409" s="110">
        <f>VLOOKUP($O409,Veritas_LUN!$D$3:$J$487,4,FALSE)</f>
        <v>1</v>
      </c>
      <c r="AD409" s="110">
        <f>VLOOKUP($O409,Veritas_LUN!$D$3:$J$487,5,FALSE)</f>
        <v>7.5</v>
      </c>
      <c r="AE409" s="110" t="str">
        <f>VLOOKUP($O409,Veritas_LUN!$D$3:$J$487,7,FALSE)</f>
        <v>VVR-vg_mecfs01</v>
      </c>
      <c r="AF409" s="110" t="str">
        <f>VLOOKUP($O409,Veritas_LUN!$D$3:$K$487,8,FALSE)</f>
        <v>10:25</v>
      </c>
      <c r="AG409" s="194" t="s">
        <v>7683</v>
      </c>
      <c r="AH409" s="279" t="str">
        <f>VLOOKUP(AG409,'스토리지_LUN(AS-IS)'!$B$4:$G$541,4,FALSE)</f>
        <v>VVR-vg_mecfs01</v>
      </c>
      <c r="AI409" s="110">
        <f>VLOOKUP(AG409,'스토리지_LUN(AS-IS)'!$B$4:$G$541,6,FALSE)</f>
        <v>7.5</v>
      </c>
      <c r="AJ409" s="110" t="str">
        <f>VLOOKUP($AG409,'스토리지_LUN(TO-BE)'!$B$2:$G$347,4,FALSE)</f>
        <v>05:25</v>
      </c>
      <c r="AK409" s="103"/>
      <c r="AL409" s="103"/>
      <c r="AM409" s="1" t="str">
        <f t="shared" si="12"/>
        <v>NB-DR-RDMP-0FA6-PKQTRAPR</v>
      </c>
      <c r="AN409" s="475" t="e">
        <f>VLOOKUP(SUBSTITUTE(Q409,":",""),'naa정보-입력'!B407:C752,2,FALSE)</f>
        <v>#N/A</v>
      </c>
      <c r="AO409" s="1" t="e">
        <f t="shared" si="13"/>
        <v>#N/A</v>
      </c>
      <c r="AP409" s="1" t="s">
        <v>10598</v>
      </c>
    </row>
    <row r="410" spans="1:42" s="1" customFormat="1">
      <c r="A410" s="128" t="s">
        <v>1209</v>
      </c>
      <c r="B410" s="128" t="s">
        <v>2016</v>
      </c>
      <c r="C410" s="128" t="s">
        <v>449</v>
      </c>
      <c r="D410" s="128" t="s">
        <v>2021</v>
      </c>
      <c r="E410" s="128" t="s">
        <v>1740</v>
      </c>
      <c r="F410" s="128" t="s">
        <v>1266</v>
      </c>
      <c r="G410" s="128" t="s">
        <v>1267</v>
      </c>
      <c r="H410" s="128" t="s">
        <v>3584</v>
      </c>
      <c r="I410" s="128" t="s">
        <v>2045</v>
      </c>
      <c r="J410" s="128" t="s">
        <v>4965</v>
      </c>
      <c r="K410" s="128" t="s">
        <v>7260</v>
      </c>
      <c r="L410" s="128" t="s">
        <v>4449</v>
      </c>
      <c r="M410" s="128" t="s">
        <v>6856</v>
      </c>
      <c r="N410" s="129" t="s">
        <v>7997</v>
      </c>
      <c r="O410" s="471" t="s">
        <v>8412</v>
      </c>
      <c r="P410" s="443">
        <v>0.20050048828125</v>
      </c>
      <c r="Q410" s="470" t="str">
        <f>VLOOKUP($O410,'스토리지_LUN(TO-BE)'!$B$2:$G$347,4,FALSE)</f>
        <v>05:26</v>
      </c>
      <c r="R410" s="103"/>
      <c r="S410" s="110"/>
      <c r="T410" s="103"/>
      <c r="U410" s="103"/>
      <c r="V410" s="110" t="str">
        <f>VLOOKUP($N410,OS_Disk!$A$2:$F$573,2,FALSE)</f>
        <v>pkqtrapr1</v>
      </c>
      <c r="W410" s="110" t="str">
        <f>VLOOKUP($N410,OS_Disk!$A$2:$F$573,3,FALSE)</f>
        <v>hitachi_vsp0_1026</v>
      </c>
      <c r="X410" s="133"/>
      <c r="Y410" s="110" t="str">
        <f>VLOOKUP($N410,OS_Disk!$A$2:$F$573,4,FALSE)</f>
        <v>sdk</v>
      </c>
      <c r="Z410" s="196">
        <f>VLOOKUP($N410,OS_Disk!$A$2:$F$573,6,FALSE)</f>
        <v>11.00006103515625</v>
      </c>
      <c r="AA410" s="110" t="str">
        <f>VLOOKUP($O410,Veritas_LUN!$D$3:$J$487,2,FALSE)</f>
        <v>pkqtrapr1/pkqtrapr2</v>
      </c>
      <c r="AB410" s="110" t="str">
        <f>VLOOKUP($O410,Veritas_LUN!$D$3:$J$487,3,FALSE)</f>
        <v>vvr_vg_trcfs02</v>
      </c>
      <c r="AC410" s="110">
        <f>VLOOKUP($O410,Veritas_LUN!$D$3:$J$487,4,FALSE)</f>
        <v>1</v>
      </c>
      <c r="AD410" s="110">
        <f>VLOOKUP($O410,Veritas_LUN!$D$3:$J$487,5,FALSE)</f>
        <v>11</v>
      </c>
      <c r="AE410" s="110" t="str">
        <f>VLOOKUP($O410,Veritas_LUN!$D$3:$J$487,7,FALSE)</f>
        <v>VVR-vg_mecfs03</v>
      </c>
      <c r="AF410" s="110" t="str">
        <f>VLOOKUP($O410,Veritas_LUN!$D$3:$K$487,8,FALSE)</f>
        <v>10:26</v>
      </c>
      <c r="AG410" s="194" t="s">
        <v>7684</v>
      </c>
      <c r="AH410" s="279" t="str">
        <f>VLOOKUP(AG410,'스토리지_LUN(AS-IS)'!$B$4:$G$541,4,FALSE)</f>
        <v>VVR-vg_mecfs03</v>
      </c>
      <c r="AI410" s="110">
        <f>VLOOKUP(AG410,'스토리지_LUN(AS-IS)'!$B$4:$G$541,6,FALSE)</f>
        <v>11</v>
      </c>
      <c r="AJ410" s="110" t="str">
        <f>VLOOKUP($AG410,'스토리지_LUN(TO-BE)'!$B$2:$G$347,4,FALSE)</f>
        <v>05:26</v>
      </c>
      <c r="AK410" s="103"/>
      <c r="AL410" s="103"/>
      <c r="AM410" s="1" t="str">
        <f t="shared" si="12"/>
        <v>NB-DR-RDMP-0FA6-PKQTRAPR</v>
      </c>
      <c r="AN410" s="475" t="e">
        <f>VLOOKUP(SUBSTITUTE(Q410,":",""),'naa정보-입력'!B408:C753,2,FALSE)</f>
        <v>#N/A</v>
      </c>
      <c r="AO410" s="1" t="e">
        <f t="shared" si="13"/>
        <v>#N/A</v>
      </c>
      <c r="AP410" s="1" t="s">
        <v>10599</v>
      </c>
    </row>
    <row r="411" spans="1:42" s="1" customFormat="1">
      <c r="A411" s="128" t="s">
        <v>1209</v>
      </c>
      <c r="B411" s="128" t="s">
        <v>2016</v>
      </c>
      <c r="C411" s="128" t="s">
        <v>449</v>
      </c>
      <c r="D411" s="128" t="s">
        <v>2021</v>
      </c>
      <c r="E411" s="128" t="s">
        <v>1752</v>
      </c>
      <c r="F411" s="128" t="s">
        <v>1266</v>
      </c>
      <c r="G411" s="128" t="s">
        <v>1267</v>
      </c>
      <c r="H411" s="128" t="s">
        <v>3585</v>
      </c>
      <c r="I411" s="128" t="s">
        <v>2046</v>
      </c>
      <c r="J411" s="128" t="s">
        <v>4919</v>
      </c>
      <c r="K411" s="128" t="s">
        <v>7261</v>
      </c>
      <c r="L411" s="128" t="s">
        <v>4507</v>
      </c>
      <c r="M411" s="128" t="s">
        <v>6856</v>
      </c>
      <c r="N411" s="129" t="s">
        <v>7998</v>
      </c>
      <c r="O411" s="471" t="s">
        <v>8413</v>
      </c>
      <c r="P411" s="443">
        <v>0.20050048828125</v>
      </c>
      <c r="Q411" s="470" t="str">
        <f>VLOOKUP($O411,'스토리지_LUN(TO-BE)'!$B$2:$G$347,4,FALSE)</f>
        <v>0f:12</v>
      </c>
      <c r="R411" s="103"/>
      <c r="S411" s="110"/>
      <c r="T411" s="103"/>
      <c r="U411" s="103"/>
      <c r="V411" s="110" t="str">
        <f>VLOOKUP($N411,OS_Disk!$A$2:$F$573,2,FALSE)</f>
        <v>pkqtrapr1</v>
      </c>
      <c r="W411" s="110" t="str">
        <f>VLOOKUP($N411,OS_Disk!$A$2:$F$573,3,FALSE)</f>
        <v>hitachi_vsp0_0f12</v>
      </c>
      <c r="X411" s="133"/>
      <c r="Y411" s="110" t="str">
        <f>VLOOKUP($N411,OS_Disk!$A$2:$F$573,4,FALSE)</f>
        <v>sde</v>
      </c>
      <c r="Z411" s="196">
        <f>VLOOKUP($N411,OS_Disk!$A$2:$F$573,6,FALSE)</f>
        <v>0.20050048828125</v>
      </c>
      <c r="AA411" s="110" t="str">
        <f>VLOOKUP($O411,Veritas_LUN!$D$3:$J$487,2,FALSE)</f>
        <v>pkqtrapr1/pkqtrapr2</v>
      </c>
      <c r="AB411" s="110" t="str">
        <f>VLOOKUP($O411,Veritas_LUN!$D$3:$J$487,3,FALSE)</f>
        <v>Lock Device</v>
      </c>
      <c r="AC411" s="110">
        <f>VLOOKUP($O411,Veritas_LUN!$D$3:$J$487,4,FALSE)</f>
        <v>1</v>
      </c>
      <c r="AD411" s="110">
        <f>VLOOKUP($O411,Veritas_LUN!$D$3:$J$487,5,FALSE)</f>
        <v>0.2</v>
      </c>
      <c r="AE411" s="110" t="str">
        <f>VLOOKUP($O411,Veritas_LUN!$D$3:$J$487,7,FALSE)</f>
        <v>Lock Device</v>
      </c>
      <c r="AF411" s="110" t="str">
        <f>VLOOKUP($O411,Veritas_LUN!$D$3:$K$487,8,FALSE)</f>
        <v>0f:12</v>
      </c>
      <c r="AG411" s="194" t="s">
        <v>7685</v>
      </c>
      <c r="AH411" s="279" t="str">
        <f>VLOOKUP(AG411,'스토리지_LUN(AS-IS)'!$B$4:$G$541,4,FALSE)</f>
        <v>Lock Device</v>
      </c>
      <c r="AI411" s="110">
        <f>VLOOKUP(AG411,'스토리지_LUN(AS-IS)'!$B$4:$G$541,6,FALSE)</f>
        <v>0.2</v>
      </c>
      <c r="AJ411" s="110" t="str">
        <f>VLOOKUP($AG411,'스토리지_LUN(TO-BE)'!$B$2:$G$347,4,FALSE)</f>
        <v>0f:12</v>
      </c>
      <c r="AK411" s="103"/>
      <c r="AL411" s="103"/>
      <c r="AM411" s="1" t="str">
        <f t="shared" si="12"/>
        <v>NB-DR-RDMP-0FA6-PKQTRAPR</v>
      </c>
      <c r="AN411" s="475" t="e">
        <f>VLOOKUP(SUBSTITUTE(Q411,":",""),'naa정보-입력'!B409:C754,2,FALSE)</f>
        <v>#N/A</v>
      </c>
      <c r="AO411" s="1" t="e">
        <f t="shared" si="13"/>
        <v>#N/A</v>
      </c>
      <c r="AP411" s="1" t="s">
        <v>10600</v>
      </c>
    </row>
    <row r="412" spans="1:42" s="1" customFormat="1">
      <c r="A412" s="128" t="s">
        <v>1209</v>
      </c>
      <c r="B412" s="128" t="s">
        <v>2016</v>
      </c>
      <c r="C412" s="128" t="s">
        <v>449</v>
      </c>
      <c r="D412" s="128" t="s">
        <v>2021</v>
      </c>
      <c r="E412" s="128" t="s">
        <v>1755</v>
      </c>
      <c r="F412" s="128" t="s">
        <v>1266</v>
      </c>
      <c r="G412" s="128" t="s">
        <v>1267</v>
      </c>
      <c r="H412" s="128" t="s">
        <v>3586</v>
      </c>
      <c r="I412" s="128" t="s">
        <v>2047</v>
      </c>
      <c r="J412" s="128" t="s">
        <v>4920</v>
      </c>
      <c r="K412" s="128" t="s">
        <v>7262</v>
      </c>
      <c r="L412" s="128" t="s">
        <v>4506</v>
      </c>
      <c r="M412" s="128" t="s">
        <v>6856</v>
      </c>
      <c r="N412" s="129" t="s">
        <v>7999</v>
      </c>
      <c r="O412" s="471" t="s">
        <v>8414</v>
      </c>
      <c r="P412" s="443">
        <v>0.20050048828125</v>
      </c>
      <c r="Q412" s="470" t="str">
        <f>VLOOKUP($O412,'스토리지_LUN(TO-BE)'!$B$2:$G$347,4,FALSE)</f>
        <v>0f:13</v>
      </c>
      <c r="R412" s="103"/>
      <c r="S412" s="110"/>
      <c r="T412" s="103"/>
      <c r="U412" s="103"/>
      <c r="V412" s="110" t="str">
        <f>VLOOKUP($N412,OS_Disk!$A$2:$F$573,2,FALSE)</f>
        <v>pkqtrapr1</v>
      </c>
      <c r="W412" s="110" t="str">
        <f>VLOOKUP($N412,OS_Disk!$A$2:$F$573,3,FALSE)</f>
        <v>hitachi_vsp0_0f13</v>
      </c>
      <c r="X412" s="133"/>
      <c r="Y412" s="110" t="str">
        <f>VLOOKUP($N412,OS_Disk!$A$2:$F$573,4,FALSE)</f>
        <v>sdf</v>
      </c>
      <c r="Z412" s="196">
        <f>VLOOKUP($N412,OS_Disk!$A$2:$F$573,6,FALSE)</f>
        <v>0.20050048828125</v>
      </c>
      <c r="AA412" s="110" t="str">
        <f>VLOOKUP($O412,Veritas_LUN!$D$3:$J$487,2,FALSE)</f>
        <v>pkqtrapr1/pkqtrapr2</v>
      </c>
      <c r="AB412" s="110" t="str">
        <f>VLOOKUP($O412,Veritas_LUN!$D$3:$J$487,3,FALSE)</f>
        <v>Lock Device</v>
      </c>
      <c r="AC412" s="110">
        <f>VLOOKUP($O412,Veritas_LUN!$D$3:$J$487,4,FALSE)</f>
        <v>1</v>
      </c>
      <c r="AD412" s="110">
        <f>VLOOKUP($O412,Veritas_LUN!$D$3:$J$487,5,FALSE)</f>
        <v>0.2</v>
      </c>
      <c r="AE412" s="110" t="str">
        <f>VLOOKUP($O412,Veritas_LUN!$D$3:$J$487,7,FALSE)</f>
        <v>Lock Device</v>
      </c>
      <c r="AF412" s="110" t="str">
        <f>VLOOKUP($O412,Veritas_LUN!$D$3:$K$487,8,FALSE)</f>
        <v>0f:13</v>
      </c>
      <c r="AG412" s="194" t="s">
        <v>7686</v>
      </c>
      <c r="AH412" s="279" t="str">
        <f>VLOOKUP(AG412,'스토리지_LUN(AS-IS)'!$B$4:$G$541,4,FALSE)</f>
        <v>Lock Device</v>
      </c>
      <c r="AI412" s="110">
        <f>VLOOKUP(AG412,'스토리지_LUN(AS-IS)'!$B$4:$G$541,6,FALSE)</f>
        <v>0.2</v>
      </c>
      <c r="AJ412" s="110" t="str">
        <f>VLOOKUP($AG412,'스토리지_LUN(TO-BE)'!$B$2:$G$347,4,FALSE)</f>
        <v>0f:13</v>
      </c>
      <c r="AK412" s="103"/>
      <c r="AL412" s="103"/>
      <c r="AM412" s="1" t="str">
        <f t="shared" si="12"/>
        <v>NB-DR-RDMP-0FA6-PKQTRAPR</v>
      </c>
      <c r="AN412" s="475" t="e">
        <f>VLOOKUP(SUBSTITUTE(Q412,":",""),'naa정보-입력'!B410:C755,2,FALSE)</f>
        <v>#N/A</v>
      </c>
      <c r="AO412" s="1" t="e">
        <f t="shared" si="13"/>
        <v>#N/A</v>
      </c>
      <c r="AP412" s="1" t="s">
        <v>10601</v>
      </c>
    </row>
    <row r="413" spans="1:42" s="1" customFormat="1">
      <c r="A413" s="128" t="s">
        <v>1209</v>
      </c>
      <c r="B413" s="128" t="s">
        <v>2016</v>
      </c>
      <c r="C413" s="128" t="s">
        <v>449</v>
      </c>
      <c r="D413" s="128" t="s">
        <v>2021</v>
      </c>
      <c r="E413" s="128" t="s">
        <v>1758</v>
      </c>
      <c r="F413" s="128" t="s">
        <v>1266</v>
      </c>
      <c r="G413" s="128" t="s">
        <v>1267</v>
      </c>
      <c r="H413" s="128" t="s">
        <v>3587</v>
      </c>
      <c r="I413" s="128" t="s">
        <v>2048</v>
      </c>
      <c r="J413" s="128" t="s">
        <v>4904</v>
      </c>
      <c r="K413" s="128" t="s">
        <v>7263</v>
      </c>
      <c r="L413" s="128" t="s">
        <v>4508</v>
      </c>
      <c r="M413" s="128" t="s">
        <v>6856</v>
      </c>
      <c r="N413" s="129" t="s">
        <v>8000</v>
      </c>
      <c r="O413" s="471" t="s">
        <v>8415</v>
      </c>
      <c r="P413" s="443">
        <v>40</v>
      </c>
      <c r="Q413" s="470" t="str">
        <f>VLOOKUP($O413,'스토리지_LUN(TO-BE)'!$B$2:$G$347,4,FALSE)</f>
        <v>0f:14</v>
      </c>
      <c r="R413" s="103"/>
      <c r="S413" s="110"/>
      <c r="T413" s="103"/>
      <c r="U413" s="103"/>
      <c r="V413" s="110" t="str">
        <f>VLOOKUP($N413,OS_Disk!$A$2:$F$573,2,FALSE)</f>
        <v>pkqtrapr1</v>
      </c>
      <c r="W413" s="110" t="str">
        <f>VLOOKUP($N413,OS_Disk!$A$2:$F$573,3,FALSE)</f>
        <v>hitachi_vsp0_0f14</v>
      </c>
      <c r="X413" s="133"/>
      <c r="Y413" s="110" t="str">
        <f>VLOOKUP($N413,OS_Disk!$A$2:$F$573,4,FALSE)</f>
        <v>sdg</v>
      </c>
      <c r="Z413" s="196">
        <f>VLOOKUP($N413,OS_Disk!$A$2:$F$573,6,FALSE)</f>
        <v>0.20050048828125</v>
      </c>
      <c r="AA413" s="110" t="str">
        <f>VLOOKUP($O413,Veritas_LUN!$D$3:$J$487,2,FALSE)</f>
        <v>pkqtrapr1/pkqtrapr2</v>
      </c>
      <c r="AB413" s="110" t="str">
        <f>VLOOKUP($O413,Veritas_LUN!$D$3:$J$487,3,FALSE)</f>
        <v>Lock Device</v>
      </c>
      <c r="AC413" s="110">
        <f>VLOOKUP($O413,Veritas_LUN!$D$3:$J$487,4,FALSE)</f>
        <v>1</v>
      </c>
      <c r="AD413" s="110">
        <f>VLOOKUP($O413,Veritas_LUN!$D$3:$J$487,5,FALSE)</f>
        <v>0.2</v>
      </c>
      <c r="AE413" s="110" t="str">
        <f>VLOOKUP($O413,Veritas_LUN!$D$3:$J$487,7,FALSE)</f>
        <v>Lock Device</v>
      </c>
      <c r="AF413" s="110" t="str">
        <f>VLOOKUP($O413,Veritas_LUN!$D$3:$K$487,8,FALSE)</f>
        <v>0f:14</v>
      </c>
      <c r="AG413" s="194" t="s">
        <v>7687</v>
      </c>
      <c r="AH413" s="279" t="str">
        <f>VLOOKUP(AG413,'스토리지_LUN(AS-IS)'!$B$4:$G$541,4,FALSE)</f>
        <v>Lock Device</v>
      </c>
      <c r="AI413" s="110">
        <f>VLOOKUP(AG413,'스토리지_LUN(AS-IS)'!$B$4:$G$541,6,FALSE)</f>
        <v>0.2</v>
      </c>
      <c r="AJ413" s="110" t="str">
        <f>VLOOKUP($AG413,'스토리지_LUN(TO-BE)'!$B$2:$G$347,4,FALSE)</f>
        <v>0f:14</v>
      </c>
      <c r="AK413" s="103"/>
      <c r="AL413" s="103"/>
      <c r="AM413" s="1" t="str">
        <f t="shared" si="12"/>
        <v>NB-DR-RDMP-0FA6-PKQTRAPR</v>
      </c>
      <c r="AN413" s="475" t="e">
        <f>VLOOKUP(SUBSTITUTE(Q413,":",""),'naa정보-입력'!B411:C756,2,FALSE)</f>
        <v>#N/A</v>
      </c>
      <c r="AO413" s="1" t="e">
        <f t="shared" si="13"/>
        <v>#N/A</v>
      </c>
      <c r="AP413" s="1" t="s">
        <v>10602</v>
      </c>
    </row>
    <row r="414" spans="1:42" s="1" customFormat="1">
      <c r="A414" s="128" t="s">
        <v>1209</v>
      </c>
      <c r="B414" s="128" t="s">
        <v>2016</v>
      </c>
      <c r="C414" s="128" t="s">
        <v>450</v>
      </c>
      <c r="D414" s="128" t="s">
        <v>2021</v>
      </c>
      <c r="E414" s="128" t="s">
        <v>1688</v>
      </c>
      <c r="F414" s="128" t="s">
        <v>1284</v>
      </c>
      <c r="G414" s="128" t="s">
        <v>1285</v>
      </c>
      <c r="H414" s="128" t="s">
        <v>3643</v>
      </c>
      <c r="I414" s="128" t="s">
        <v>2104</v>
      </c>
      <c r="J414" s="128" t="s">
        <v>4977</v>
      </c>
      <c r="K414" s="128" t="s">
        <v>7264</v>
      </c>
      <c r="L414" s="128" t="s">
        <v>4540</v>
      </c>
      <c r="M414" s="128" t="s">
        <v>6856</v>
      </c>
      <c r="N414" s="129" t="s">
        <v>8036</v>
      </c>
      <c r="O414" s="471" t="s">
        <v>8455</v>
      </c>
      <c r="P414" s="443">
        <v>5.0006103515625</v>
      </c>
      <c r="Q414" s="470" t="str">
        <f>VLOOKUP($O414,'스토리지_LUN(TO-BE)'!$B$2:$G$347,4,FALSE)</f>
        <v>00:2d</v>
      </c>
      <c r="R414" s="103"/>
      <c r="S414" s="110"/>
      <c r="T414" s="103"/>
      <c r="U414" s="103"/>
      <c r="V414" s="110" t="str">
        <f>VLOOKUP($N414,OS_Disk!$A$2:$F$573,2,FALSE)</f>
        <v>pkqtsapr2</v>
      </c>
      <c r="W414" s="110" t="str">
        <f>VLOOKUP($N414,OS_Disk!$A$2:$F$573,3,FALSE)</f>
        <v>hitachi_vsp0_002d</v>
      </c>
      <c r="X414" s="133"/>
      <c r="Y414" s="110" t="str">
        <f>VLOOKUP($N414,OS_Disk!$A$2:$F$573,4,FALSE)</f>
        <v>sdb</v>
      </c>
      <c r="Z414" s="196">
        <f>VLOOKUP($N414,OS_Disk!$A$2:$F$573,6,FALSE)</f>
        <v>50.0006103515625</v>
      </c>
      <c r="AA414" s="110" t="str">
        <f>VLOOKUP($O414,Veritas_LUN!$D$3:$J$487,2,FALSE)</f>
        <v>pkqtsapr2</v>
      </c>
      <c r="AB414" s="110" t="str">
        <f>VLOOKUP($O414,Veritas_LUN!$D$3:$J$487,3,FALSE)</f>
        <v>vg_ts2fs01</v>
      </c>
      <c r="AC414" s="110">
        <f>VLOOKUP($O414,Veritas_LUN!$D$3:$J$487,4,FALSE)</f>
        <v>1</v>
      </c>
      <c r="AD414" s="110">
        <f>VLOOKUP($O414,Veritas_LUN!$D$3:$J$487,5,FALSE)</f>
        <v>50</v>
      </c>
      <c r="AE414" s="110" t="str">
        <f>VLOOKUP($O414,Veritas_LUN!$D$3:$J$487,7,FALSE)</f>
        <v>vg_ts2fs01</v>
      </c>
      <c r="AF414" s="110" t="str">
        <f>VLOOKUP($O414,Veritas_LUN!$D$3:$K$487,8,FALSE)</f>
        <v>00:2d</v>
      </c>
      <c r="AG414" s="194" t="s">
        <v>7732</v>
      </c>
      <c r="AH414" s="279" t="str">
        <f>VLOOKUP(AG414,'스토리지_LUN(AS-IS)'!$B$4:$G$541,4,FALSE)</f>
        <v>vg_ts2fs01</v>
      </c>
      <c r="AI414" s="110">
        <f>VLOOKUP(AG414,'스토리지_LUN(AS-IS)'!$B$4:$G$541,6,FALSE)</f>
        <v>50</v>
      </c>
      <c r="AJ414" s="110" t="str">
        <f>VLOOKUP($AG414,'스토리지_LUN(TO-BE)'!$B$2:$G$347,4,FALSE)</f>
        <v>00:2d</v>
      </c>
      <c r="AK414" s="103"/>
      <c r="AL414" s="103"/>
      <c r="AM414" s="1" t="str">
        <f t="shared" si="12"/>
        <v>NB-DR-RDMP-0FA8-PKQTSAPR</v>
      </c>
      <c r="AN414" s="475" t="e">
        <f>VLOOKUP(SUBSTITUTE(Q414,":",""),'naa정보-입력'!B412:C757,2,FALSE)</f>
        <v>#N/A</v>
      </c>
      <c r="AO414" s="1" t="e">
        <f t="shared" si="13"/>
        <v>#N/A</v>
      </c>
      <c r="AP414" s="1" t="s">
        <v>10638</v>
      </c>
    </row>
    <row r="415" spans="1:42" s="1" customFormat="1">
      <c r="A415" s="128" t="s">
        <v>1209</v>
      </c>
      <c r="B415" s="128" t="s">
        <v>2016</v>
      </c>
      <c r="C415" s="128" t="s">
        <v>450</v>
      </c>
      <c r="D415" s="128" t="s">
        <v>2021</v>
      </c>
      <c r="E415" s="128" t="s">
        <v>1704</v>
      </c>
      <c r="F415" s="128" t="s">
        <v>1284</v>
      </c>
      <c r="G415" s="128" t="s">
        <v>1285</v>
      </c>
      <c r="H415" s="128" t="s">
        <v>3644</v>
      </c>
      <c r="I415" s="128" t="s">
        <v>2105</v>
      </c>
      <c r="J415" s="128" t="s">
        <v>4921</v>
      </c>
      <c r="K415" s="128" t="s">
        <v>7265</v>
      </c>
      <c r="L415" s="128" t="s">
        <v>4553</v>
      </c>
      <c r="M415" s="128" t="s">
        <v>6856</v>
      </c>
      <c r="N415" s="129" t="s">
        <v>8037</v>
      </c>
      <c r="O415" s="471" t="s">
        <v>8456</v>
      </c>
      <c r="P415" s="443">
        <v>50</v>
      </c>
      <c r="Q415" s="470" t="str">
        <f>VLOOKUP($O415,'스토리지_LUN(TO-BE)'!$B$2:$G$347,4,FALSE)</f>
        <v>05:2d</v>
      </c>
      <c r="R415" s="103"/>
      <c r="S415" s="110"/>
      <c r="T415" s="103"/>
      <c r="U415" s="103"/>
      <c r="V415" s="110" t="str">
        <f>VLOOKUP($N415,OS_Disk!$A$2:$F$573,2,FALSE)</f>
        <v>pkqtsapr2</v>
      </c>
      <c r="W415" s="110" t="str">
        <f>VLOOKUP($N415,OS_Disk!$A$2:$F$573,3,FALSE)</f>
        <v>hitachi_vsp0_102d</v>
      </c>
      <c r="X415" s="133"/>
      <c r="Y415" s="110" t="str">
        <f>VLOOKUP($N415,OS_Disk!$A$2:$F$573,4,FALSE)</f>
        <v>sdc</v>
      </c>
      <c r="Z415" s="196">
        <f>VLOOKUP($N415,OS_Disk!$A$2:$F$573,6,FALSE)</f>
        <v>5.0006103515625</v>
      </c>
      <c r="AA415" s="110" t="str">
        <f>VLOOKUP($O415,Veritas_LUN!$D$3:$J$487,2,FALSE)</f>
        <v>pkqtsapr2</v>
      </c>
      <c r="AB415" s="110" t="str">
        <f>VLOOKUP($O415,Veritas_LUN!$D$3:$J$487,3,FALSE)</f>
        <v>vvr_vg_ts2fs01</v>
      </c>
      <c r="AC415" s="110">
        <f>VLOOKUP($O415,Veritas_LUN!$D$3:$J$487,4,FALSE)</f>
        <v>1</v>
      </c>
      <c r="AD415" s="110">
        <f>VLOOKUP($O415,Veritas_LUN!$D$3:$J$487,5,FALSE)</f>
        <v>5</v>
      </c>
      <c r="AE415" s="110" t="str">
        <f>VLOOKUP($O415,Veritas_LUN!$D$3:$J$487,7,FALSE)</f>
        <v>VVR-vg_ts2fs01</v>
      </c>
      <c r="AF415" s="110" t="str">
        <f>VLOOKUP($O415,Veritas_LUN!$D$3:$K$487,8,FALSE)</f>
        <v>10:2d</v>
      </c>
      <c r="AG415" s="194" t="s">
        <v>7733</v>
      </c>
      <c r="AH415" s="279" t="str">
        <f>VLOOKUP(AG415,'스토리지_LUN(AS-IS)'!$B$4:$G$541,4,FALSE)</f>
        <v>VVR-vg_ts2fs01</v>
      </c>
      <c r="AI415" s="110">
        <f>VLOOKUP(AG415,'스토리지_LUN(AS-IS)'!$B$4:$G$541,6,FALSE)</f>
        <v>5</v>
      </c>
      <c r="AJ415" s="110" t="str">
        <f>VLOOKUP($AG415,'스토리지_LUN(TO-BE)'!$B$2:$G$347,4,FALSE)</f>
        <v>05:2d</v>
      </c>
      <c r="AK415" s="103"/>
      <c r="AL415" s="103"/>
      <c r="AM415" s="1" t="str">
        <f t="shared" si="12"/>
        <v>NB-DR-RDMP-0FA8-PKQTSAPR</v>
      </c>
      <c r="AN415" s="475" t="e">
        <f>VLOOKUP(SUBSTITUTE(Q415,":",""),'naa정보-입력'!B413:C758,2,FALSE)</f>
        <v>#N/A</v>
      </c>
      <c r="AO415" s="1" t="e">
        <f t="shared" si="13"/>
        <v>#N/A</v>
      </c>
      <c r="AP415" s="1" t="s">
        <v>10639</v>
      </c>
    </row>
    <row r="416" spans="1:42" s="1" customFormat="1">
      <c r="A416" s="128" t="s">
        <v>1209</v>
      </c>
      <c r="B416" s="128" t="s">
        <v>2016</v>
      </c>
      <c r="C416" s="128" t="s">
        <v>450</v>
      </c>
      <c r="D416" s="128" t="s">
        <v>2021</v>
      </c>
      <c r="E416" s="128" t="s">
        <v>1693</v>
      </c>
      <c r="F416" s="128" t="s">
        <v>1284</v>
      </c>
      <c r="G416" s="128" t="s">
        <v>1285</v>
      </c>
      <c r="H416" s="128" t="s">
        <v>3570</v>
      </c>
      <c r="I416" s="128" t="s">
        <v>2031</v>
      </c>
      <c r="J416" s="128" t="s">
        <v>4979</v>
      </c>
      <c r="K416" s="128" t="s">
        <v>7266</v>
      </c>
      <c r="L416" s="128" t="s">
        <v>4537</v>
      </c>
      <c r="M416" s="128" t="s">
        <v>6856</v>
      </c>
      <c r="N416" s="129" t="s">
        <v>7983</v>
      </c>
      <c r="O416" s="471" t="s">
        <v>8399</v>
      </c>
      <c r="P416" s="443">
        <v>70.000305175781307</v>
      </c>
      <c r="Q416" s="470" t="str">
        <f>VLOOKUP($O416,'스토리지_LUN(TO-BE)'!$B$2:$G$347,4,FALSE)</f>
        <v>00:2f</v>
      </c>
      <c r="R416" s="103"/>
      <c r="S416" s="110"/>
      <c r="T416" s="103"/>
      <c r="U416" s="103"/>
      <c r="V416" s="110" t="str">
        <f>VLOOKUP($N416,OS_Disk!$A$2:$F$573,2,FALSE)</f>
        <v>pkqtsapr1</v>
      </c>
      <c r="W416" s="110" t="str">
        <f>VLOOKUP($N416,OS_Disk!$A$2:$F$573,3,FALSE)</f>
        <v>hitachi_vsp0_002f</v>
      </c>
      <c r="X416" s="133"/>
      <c r="Y416" s="110" t="str">
        <f>VLOOKUP($N416,OS_Disk!$A$2:$F$573,4,FALSE)</f>
        <v>sdh</v>
      </c>
      <c r="Z416" s="196">
        <f>VLOOKUP($N416,OS_Disk!$A$2:$F$573,6,FALSE)</f>
        <v>75</v>
      </c>
      <c r="AA416" s="110" t="str">
        <f>VLOOKUP($O416,Veritas_LUN!$D$3:$J$487,2,FALSE)</f>
        <v>pkqtsapr1/pkqtsapr2/pkqtsapr3</v>
      </c>
      <c r="AB416" s="110" t="str">
        <f>VLOOKUP($O416,Veritas_LUN!$D$3:$J$487,3,FALSE)</f>
        <v>vg_tscfs01</v>
      </c>
      <c r="AC416" s="110">
        <f>VLOOKUP($O416,Veritas_LUN!$D$3:$J$487,4,FALSE)</f>
        <v>1</v>
      </c>
      <c r="AD416" s="110">
        <f>VLOOKUP($O416,Veritas_LUN!$D$3:$J$487,5,FALSE)</f>
        <v>75</v>
      </c>
      <c r="AE416" s="110" t="str">
        <f>VLOOKUP($O416,Veritas_LUN!$D$3:$J$487,7,FALSE)</f>
        <v>vg_tscfs01</v>
      </c>
      <c r="AF416" s="110" t="str">
        <f>VLOOKUP($O416,Veritas_LUN!$D$3:$K$487,8,FALSE)</f>
        <v>00:2f</v>
      </c>
      <c r="AG416" s="194" t="s">
        <v>7670</v>
      </c>
      <c r="AH416" s="279" t="str">
        <f>VLOOKUP(AG416,'스토리지_LUN(AS-IS)'!$B$4:$G$541,4,FALSE)</f>
        <v>vg_tscfs01</v>
      </c>
      <c r="AI416" s="110">
        <f>VLOOKUP(AG416,'스토리지_LUN(AS-IS)'!$B$4:$G$541,6,FALSE)</f>
        <v>75</v>
      </c>
      <c r="AJ416" s="110" t="str">
        <f>VLOOKUP($AG416,'스토리지_LUN(TO-BE)'!$B$2:$G$347,4,FALSE)</f>
        <v>00:2f</v>
      </c>
      <c r="AK416" s="103"/>
      <c r="AL416" s="103"/>
      <c r="AM416" s="1" t="str">
        <f t="shared" si="12"/>
        <v>NB-DR-RDMP-0FA8-PKQTSAPR</v>
      </c>
      <c r="AN416" s="475" t="e">
        <f>VLOOKUP(SUBSTITUTE(Q416,":",""),'naa정보-입력'!B414:C759,2,FALSE)</f>
        <v>#N/A</v>
      </c>
      <c r="AO416" s="1" t="e">
        <f t="shared" si="13"/>
        <v>#N/A</v>
      </c>
      <c r="AP416" s="1" t="s">
        <v>10585</v>
      </c>
    </row>
    <row r="417" spans="1:42" s="1" customFormat="1">
      <c r="A417" s="128" t="s">
        <v>1209</v>
      </c>
      <c r="B417" s="128" t="s">
        <v>2016</v>
      </c>
      <c r="C417" s="128" t="s">
        <v>450</v>
      </c>
      <c r="D417" s="128" t="s">
        <v>2021</v>
      </c>
      <c r="E417" s="128" t="s">
        <v>1697</v>
      </c>
      <c r="F417" s="128" t="s">
        <v>1284</v>
      </c>
      <c r="G417" s="128" t="s">
        <v>1285</v>
      </c>
      <c r="H417" s="128" t="s">
        <v>3571</v>
      </c>
      <c r="I417" s="128" t="s">
        <v>2032</v>
      </c>
      <c r="J417" s="128" t="s">
        <v>4978</v>
      </c>
      <c r="K417" s="128" t="s">
        <v>7267</v>
      </c>
      <c r="L417" s="128" t="s">
        <v>4536</v>
      </c>
      <c r="M417" s="128" t="s">
        <v>6856</v>
      </c>
      <c r="N417" s="129" t="s">
        <v>7984</v>
      </c>
      <c r="O417" s="471" t="s">
        <v>8400</v>
      </c>
      <c r="P417" s="443">
        <v>110.000610351563</v>
      </c>
      <c r="Q417" s="470" t="str">
        <f>VLOOKUP($O417,'스토리지_LUN(TO-BE)'!$B$2:$G$347,4,FALSE)</f>
        <v>00:30</v>
      </c>
      <c r="R417" s="103"/>
      <c r="S417" s="110"/>
      <c r="T417" s="103"/>
      <c r="U417" s="103"/>
      <c r="V417" s="110" t="str">
        <f>VLOOKUP($N417,OS_Disk!$A$2:$F$573,2,FALSE)</f>
        <v>pkqtsapr1</v>
      </c>
      <c r="W417" s="110" t="str">
        <f>VLOOKUP($N417,OS_Disk!$A$2:$F$573,3,FALSE)</f>
        <v>hitachi_vsp0_0030</v>
      </c>
      <c r="X417" s="133"/>
      <c r="Y417" s="110" t="str">
        <f>VLOOKUP($N417,OS_Disk!$A$2:$F$573,4,FALSE)</f>
        <v>sdi</v>
      </c>
      <c r="Z417" s="196">
        <f>VLOOKUP($N417,OS_Disk!$A$2:$F$573,6,FALSE)</f>
        <v>105</v>
      </c>
      <c r="AA417" s="110" t="str">
        <f>VLOOKUP($O417,Veritas_LUN!$D$3:$J$487,2,FALSE)</f>
        <v>pkqtsapr1/pkqtsapr2/pkqtsapr3</v>
      </c>
      <c r="AB417" s="110" t="str">
        <f>VLOOKUP($O417,Veritas_LUN!$D$3:$J$487,3,FALSE)</f>
        <v>vg_tscfs02</v>
      </c>
      <c r="AC417" s="110">
        <f>VLOOKUP($O417,Veritas_LUN!$D$3:$J$487,4,FALSE)</f>
        <v>1</v>
      </c>
      <c r="AD417" s="110">
        <f>VLOOKUP($O417,Veritas_LUN!$D$3:$J$487,5,FALSE)</f>
        <v>105</v>
      </c>
      <c r="AE417" s="110" t="str">
        <f>VLOOKUP($O417,Veritas_LUN!$D$3:$J$487,7,FALSE)</f>
        <v>vg_tscfs02</v>
      </c>
      <c r="AF417" s="110" t="str">
        <f>VLOOKUP($O417,Veritas_LUN!$D$3:$K$487,8,FALSE)</f>
        <v>00:30</v>
      </c>
      <c r="AG417" s="194" t="s">
        <v>7671</v>
      </c>
      <c r="AH417" s="279" t="str">
        <f>VLOOKUP(AG417,'스토리지_LUN(AS-IS)'!$B$4:$G$541,4,FALSE)</f>
        <v>vg_tscfs02</v>
      </c>
      <c r="AI417" s="110">
        <f>VLOOKUP(AG417,'스토리지_LUN(AS-IS)'!$B$4:$G$541,6,FALSE)</f>
        <v>105</v>
      </c>
      <c r="AJ417" s="110" t="str">
        <f>VLOOKUP($AG417,'스토리지_LUN(TO-BE)'!$B$2:$G$347,4,FALSE)</f>
        <v>00:30</v>
      </c>
      <c r="AK417" s="103"/>
      <c r="AL417" s="103"/>
      <c r="AM417" s="1" t="str">
        <f t="shared" si="12"/>
        <v>NB-DR-RDMP-0FA8-PKQTSAPR</v>
      </c>
      <c r="AN417" s="475" t="e">
        <f>VLOOKUP(SUBSTITUTE(Q417,":",""),'naa정보-입력'!B415:C760,2,FALSE)</f>
        <v>#N/A</v>
      </c>
      <c r="AO417" s="1" t="e">
        <f t="shared" si="13"/>
        <v>#N/A</v>
      </c>
      <c r="AP417" s="1" t="s">
        <v>10586</v>
      </c>
    </row>
    <row r="418" spans="1:42" s="1" customFormat="1">
      <c r="A418" s="128" t="s">
        <v>1209</v>
      </c>
      <c r="B418" s="128" t="s">
        <v>2016</v>
      </c>
      <c r="C418" s="128" t="s">
        <v>450</v>
      </c>
      <c r="D418" s="128" t="s">
        <v>2021</v>
      </c>
      <c r="E418" s="128" t="s">
        <v>1699</v>
      </c>
      <c r="F418" s="128" t="s">
        <v>1284</v>
      </c>
      <c r="G418" s="128" t="s">
        <v>1285</v>
      </c>
      <c r="H418" s="128" t="s">
        <v>3572</v>
      </c>
      <c r="I418" s="128" t="s">
        <v>2033</v>
      </c>
      <c r="J418" s="128" t="s">
        <v>4975</v>
      </c>
      <c r="K418" s="128" t="s">
        <v>7268</v>
      </c>
      <c r="L418" s="128" t="s">
        <v>4534</v>
      </c>
      <c r="M418" s="128" t="s">
        <v>6856</v>
      </c>
      <c r="N418" s="129" t="s">
        <v>7985</v>
      </c>
      <c r="O418" s="471" t="s">
        <v>8401</v>
      </c>
      <c r="P418" s="443">
        <v>4.500732421875</v>
      </c>
      <c r="Q418" s="470" t="str">
        <f>VLOOKUP($O418,'스토리지_LUN(TO-BE)'!$B$2:$G$347,4,FALSE)</f>
        <v>00:31</v>
      </c>
      <c r="R418" s="103"/>
      <c r="S418" s="110"/>
      <c r="T418" s="103"/>
      <c r="U418" s="103"/>
      <c r="V418" s="110" t="str">
        <f>VLOOKUP($N418,OS_Disk!$A$2:$F$573,2,FALSE)</f>
        <v>pkqtsapr1</v>
      </c>
      <c r="W418" s="110" t="str">
        <f>VLOOKUP($N418,OS_Disk!$A$2:$F$573,3,FALSE)</f>
        <v>hitachi_vsp0_0031</v>
      </c>
      <c r="X418" s="133"/>
      <c r="Y418" s="110" t="str">
        <f>VLOOKUP($N418,OS_Disk!$A$2:$F$573,4,FALSE)</f>
        <v>sdj</v>
      </c>
      <c r="Z418" s="196">
        <f>VLOOKUP($N418,OS_Disk!$A$2:$F$573,6,FALSE)</f>
        <v>110.0006103515625</v>
      </c>
      <c r="AA418" s="110" t="str">
        <f>VLOOKUP($O418,Veritas_LUN!$D$3:$J$487,2,FALSE)</f>
        <v>pkqtsapr1/pkqtsapr2/pkqtsapr3</v>
      </c>
      <c r="AB418" s="110" t="str">
        <f>VLOOKUP($O418,Veritas_LUN!$D$3:$J$487,3,FALSE)</f>
        <v>vg_tscfs03</v>
      </c>
      <c r="AC418" s="110">
        <f>VLOOKUP($O418,Veritas_LUN!$D$3:$J$487,4,FALSE)</f>
        <v>1</v>
      </c>
      <c r="AD418" s="110">
        <f>VLOOKUP($O418,Veritas_LUN!$D$3:$J$487,5,FALSE)</f>
        <v>110</v>
      </c>
      <c r="AE418" s="110" t="str">
        <f>VLOOKUP($O418,Veritas_LUN!$D$3:$J$487,7,FALSE)</f>
        <v>vg_tscfs03</v>
      </c>
      <c r="AF418" s="110" t="str">
        <f>VLOOKUP($O418,Veritas_LUN!$D$3:$K$487,8,FALSE)</f>
        <v>00:31</v>
      </c>
      <c r="AG418" s="194" t="s">
        <v>7672</v>
      </c>
      <c r="AH418" s="279" t="str">
        <f>VLOOKUP(AG418,'스토리지_LUN(AS-IS)'!$B$4:$G$541,4,FALSE)</f>
        <v>vg_tscfs03</v>
      </c>
      <c r="AI418" s="110">
        <f>VLOOKUP(AG418,'스토리지_LUN(AS-IS)'!$B$4:$G$541,6,FALSE)</f>
        <v>110</v>
      </c>
      <c r="AJ418" s="110" t="str">
        <f>VLOOKUP($AG418,'스토리지_LUN(TO-BE)'!$B$2:$G$347,4,FALSE)</f>
        <v>00:31</v>
      </c>
      <c r="AK418" s="103"/>
      <c r="AL418" s="103"/>
      <c r="AM418" s="1" t="str">
        <f t="shared" si="12"/>
        <v>NB-DR-RDMP-0FA8-PKQTSAPR</v>
      </c>
      <c r="AN418" s="475" t="e">
        <f>VLOOKUP(SUBSTITUTE(Q418,":",""),'naa정보-입력'!B416:C761,2,FALSE)</f>
        <v>#N/A</v>
      </c>
      <c r="AO418" s="1" t="e">
        <f t="shared" si="13"/>
        <v>#N/A</v>
      </c>
      <c r="AP418" s="1" t="s">
        <v>10587</v>
      </c>
    </row>
    <row r="419" spans="1:42" s="1" customFormat="1">
      <c r="A419" s="128" t="s">
        <v>1209</v>
      </c>
      <c r="B419" s="128" t="s">
        <v>2016</v>
      </c>
      <c r="C419" s="128" t="s">
        <v>450</v>
      </c>
      <c r="D419" s="128" t="s">
        <v>2021</v>
      </c>
      <c r="E419" s="128" t="s">
        <v>1737</v>
      </c>
      <c r="F419" s="128" t="s">
        <v>1284</v>
      </c>
      <c r="G419" s="128" t="s">
        <v>1285</v>
      </c>
      <c r="H419" s="128" t="s">
        <v>3573</v>
      </c>
      <c r="I419" s="128" t="s">
        <v>2034</v>
      </c>
      <c r="J419" s="128" t="s">
        <v>4903</v>
      </c>
      <c r="K419" s="128" t="s">
        <v>7269</v>
      </c>
      <c r="L419" s="128" t="s">
        <v>4548</v>
      </c>
      <c r="M419" s="128" t="s">
        <v>6856</v>
      </c>
      <c r="N419" s="129" t="s">
        <v>7986</v>
      </c>
      <c r="O419" s="471" t="s">
        <v>8402</v>
      </c>
      <c r="P419" s="443">
        <v>7.0001220703125</v>
      </c>
      <c r="Q419" s="470" t="str">
        <f>VLOOKUP($O419,'스토리지_LUN(TO-BE)'!$B$2:$G$347,4,FALSE)</f>
        <v>05:2f</v>
      </c>
      <c r="R419" s="103"/>
      <c r="S419" s="110"/>
      <c r="T419" s="103"/>
      <c r="U419" s="103"/>
      <c r="V419" s="110" t="str">
        <f>VLOOKUP($N419,OS_Disk!$A$2:$F$573,2,FALSE)</f>
        <v>pkqtsapr1</v>
      </c>
      <c r="W419" s="110" t="str">
        <f>VLOOKUP($N419,OS_Disk!$A$2:$F$573,3,FALSE)</f>
        <v>hitachi_vsp0_102f</v>
      </c>
      <c r="X419" s="133"/>
      <c r="Y419" s="110" t="str">
        <f>VLOOKUP($N419,OS_Disk!$A$2:$F$573,4,FALSE)</f>
        <v>sdk</v>
      </c>
      <c r="Z419" s="196">
        <f>VLOOKUP($N419,OS_Disk!$A$2:$F$573,6,FALSE)</f>
        <v>7.5</v>
      </c>
      <c r="AA419" s="110" t="str">
        <f>VLOOKUP($O419,Veritas_LUN!$D$3:$J$487,2,FALSE)</f>
        <v>pkqtsapr1/pkqtsapr2/pkqtsapr3</v>
      </c>
      <c r="AB419" s="110" t="str">
        <f>VLOOKUP($O419,Veritas_LUN!$D$3:$J$487,3,FALSE)</f>
        <v>vvr_vg_tscfs01</v>
      </c>
      <c r="AC419" s="110">
        <f>VLOOKUP($O419,Veritas_LUN!$D$3:$J$487,4,FALSE)</f>
        <v>1</v>
      </c>
      <c r="AD419" s="110">
        <f>VLOOKUP($O419,Veritas_LUN!$D$3:$J$487,5,FALSE)</f>
        <v>7.5</v>
      </c>
      <c r="AE419" s="110" t="str">
        <f>VLOOKUP($O419,Veritas_LUN!$D$3:$J$487,7,FALSE)</f>
        <v>VVR-vg_tscfs01</v>
      </c>
      <c r="AF419" s="110" t="str">
        <f>VLOOKUP($O419,Veritas_LUN!$D$3:$K$487,8,FALSE)</f>
        <v>10:2f</v>
      </c>
      <c r="AG419" s="194" t="s">
        <v>7673</v>
      </c>
      <c r="AH419" s="279" t="str">
        <f>VLOOKUP(AG419,'스토리지_LUN(AS-IS)'!$B$4:$G$541,4,FALSE)</f>
        <v>VVR-vg_tscfs01</v>
      </c>
      <c r="AI419" s="110">
        <f>VLOOKUP(AG419,'스토리지_LUN(AS-IS)'!$B$4:$G$541,6,FALSE)</f>
        <v>7.5</v>
      </c>
      <c r="AJ419" s="110" t="str">
        <f>VLOOKUP($AG419,'스토리지_LUN(TO-BE)'!$B$2:$G$347,4,FALSE)</f>
        <v>05:2f</v>
      </c>
      <c r="AK419" s="103"/>
      <c r="AL419" s="103"/>
      <c r="AM419" s="1" t="str">
        <f t="shared" si="12"/>
        <v>NB-DR-RDMP-0FA8-PKQTSAPR</v>
      </c>
      <c r="AN419" s="475" t="e">
        <f>VLOOKUP(SUBSTITUTE(Q419,":",""),'naa정보-입력'!B417:C762,2,FALSE)</f>
        <v>#N/A</v>
      </c>
      <c r="AO419" s="1" t="e">
        <f t="shared" si="13"/>
        <v>#N/A</v>
      </c>
      <c r="AP419" s="1" t="s">
        <v>10588</v>
      </c>
    </row>
    <row r="420" spans="1:42" s="1" customFormat="1">
      <c r="A420" s="128" t="s">
        <v>1209</v>
      </c>
      <c r="B420" s="128" t="s">
        <v>2016</v>
      </c>
      <c r="C420" s="128" t="s">
        <v>450</v>
      </c>
      <c r="D420" s="128" t="s">
        <v>2021</v>
      </c>
      <c r="E420" s="128" t="s">
        <v>1740</v>
      </c>
      <c r="F420" s="128" t="s">
        <v>1284</v>
      </c>
      <c r="G420" s="128" t="s">
        <v>1285</v>
      </c>
      <c r="H420" s="128" t="s">
        <v>3574</v>
      </c>
      <c r="I420" s="128" t="s">
        <v>2035</v>
      </c>
      <c r="J420" s="128" t="s">
        <v>4899</v>
      </c>
      <c r="K420" s="128" t="s">
        <v>7270</v>
      </c>
      <c r="L420" s="128" t="s">
        <v>4549</v>
      </c>
      <c r="M420" s="128" t="s">
        <v>6856</v>
      </c>
      <c r="N420" s="129" t="s">
        <v>7987</v>
      </c>
      <c r="O420" s="471" t="s">
        <v>8403</v>
      </c>
      <c r="P420" s="443">
        <v>11.0000610351563</v>
      </c>
      <c r="Q420" s="470" t="str">
        <f>VLOOKUP($O420,'스토리지_LUN(TO-BE)'!$B$2:$G$347,4,FALSE)</f>
        <v>05:30</v>
      </c>
      <c r="R420" s="103"/>
      <c r="S420" s="110"/>
      <c r="T420" s="103"/>
      <c r="U420" s="103"/>
      <c r="V420" s="110" t="str">
        <f>VLOOKUP($N420,OS_Disk!$A$2:$F$573,2,FALSE)</f>
        <v>pkqtsapr1</v>
      </c>
      <c r="W420" s="110" t="str">
        <f>VLOOKUP($N420,OS_Disk!$A$2:$F$573,3,FALSE)</f>
        <v>hitachi_vsp0_1030</v>
      </c>
      <c r="X420" s="133"/>
      <c r="Y420" s="110" t="str">
        <f>VLOOKUP($N420,OS_Disk!$A$2:$F$573,4,FALSE)</f>
        <v>sdl</v>
      </c>
      <c r="Z420" s="196">
        <f>VLOOKUP($N420,OS_Disk!$A$2:$F$573,6,FALSE)</f>
        <v>11.00006103515625</v>
      </c>
      <c r="AA420" s="110" t="str">
        <f>VLOOKUP($O420,Veritas_LUN!$D$3:$J$487,2,FALSE)</f>
        <v>pkqtsapr1/pkqtsapr2/pkqtsapr3</v>
      </c>
      <c r="AB420" s="110" t="str">
        <f>VLOOKUP($O420,Veritas_LUN!$D$3:$J$487,3,FALSE)</f>
        <v>vvr_vg_tscfs02</v>
      </c>
      <c r="AC420" s="110">
        <f>VLOOKUP($O420,Veritas_LUN!$D$3:$J$487,4,FALSE)</f>
        <v>1</v>
      </c>
      <c r="AD420" s="110">
        <f>VLOOKUP($O420,Veritas_LUN!$D$3:$J$487,5,FALSE)</f>
        <v>11</v>
      </c>
      <c r="AE420" s="110" t="str">
        <f>VLOOKUP($O420,Veritas_LUN!$D$3:$J$487,7,FALSE)</f>
        <v>VVR-vg_tscfs02</v>
      </c>
      <c r="AF420" s="110" t="str">
        <f>VLOOKUP($O420,Veritas_LUN!$D$3:$K$487,8,FALSE)</f>
        <v>10:30</v>
      </c>
      <c r="AG420" s="194" t="s">
        <v>7674</v>
      </c>
      <c r="AH420" s="279" t="str">
        <f>VLOOKUP(AG420,'스토리지_LUN(AS-IS)'!$B$4:$G$541,4,FALSE)</f>
        <v>VVR-vg_tscfs02</v>
      </c>
      <c r="AI420" s="110">
        <f>VLOOKUP(AG420,'스토리지_LUN(AS-IS)'!$B$4:$G$541,6,FALSE)</f>
        <v>11</v>
      </c>
      <c r="AJ420" s="110" t="str">
        <f>VLOOKUP($AG420,'스토리지_LUN(TO-BE)'!$B$2:$G$347,4,FALSE)</f>
        <v>05:30</v>
      </c>
      <c r="AK420" s="103"/>
      <c r="AL420" s="103"/>
      <c r="AM420" s="1" t="str">
        <f t="shared" si="12"/>
        <v>NB-DR-RDMP-0FA8-PKQTSAPR</v>
      </c>
      <c r="AN420" s="475" t="e">
        <f>VLOOKUP(SUBSTITUTE(Q420,":",""),'naa정보-입력'!B418:C763,2,FALSE)</f>
        <v>#N/A</v>
      </c>
      <c r="AO420" s="1" t="e">
        <f t="shared" si="13"/>
        <v>#N/A</v>
      </c>
      <c r="AP420" s="1" t="s">
        <v>10589</v>
      </c>
    </row>
    <row r="421" spans="1:42" s="1" customFormat="1">
      <c r="A421" s="128" t="s">
        <v>1209</v>
      </c>
      <c r="B421" s="128" t="s">
        <v>2016</v>
      </c>
      <c r="C421" s="128" t="s">
        <v>450</v>
      </c>
      <c r="D421" s="128" t="s">
        <v>2021</v>
      </c>
      <c r="E421" s="128" t="s">
        <v>1743</v>
      </c>
      <c r="F421" s="128" t="s">
        <v>1284</v>
      </c>
      <c r="G421" s="128" t="s">
        <v>1285</v>
      </c>
      <c r="H421" s="128" t="s">
        <v>3575</v>
      </c>
      <c r="I421" s="128" t="s">
        <v>2036</v>
      </c>
      <c r="J421" s="128" t="s">
        <v>4910</v>
      </c>
      <c r="K421" s="128" t="s">
        <v>7271</v>
      </c>
      <c r="L421" s="128" t="s">
        <v>4545</v>
      </c>
      <c r="M421" s="128" t="s">
        <v>6856</v>
      </c>
      <c r="N421" s="129" t="s">
        <v>7988</v>
      </c>
      <c r="O421" s="471" t="s">
        <v>8209</v>
      </c>
      <c r="P421" s="443">
        <v>0.20050048828125</v>
      </c>
      <c r="Q421" s="470" t="str">
        <f>VLOOKUP($O421,'스토리지_LUN(TO-BE)'!$B$2:$G$347,4,FALSE)</f>
        <v>05:31</v>
      </c>
      <c r="R421" s="103"/>
      <c r="S421" s="110"/>
      <c r="T421" s="103"/>
      <c r="U421" s="103"/>
      <c r="V421" s="110" t="str">
        <f>VLOOKUP($N421,OS_Disk!$A$2:$F$573,2,FALSE)</f>
        <v>pkqtsapr1</v>
      </c>
      <c r="W421" s="110" t="str">
        <f>VLOOKUP($N421,OS_Disk!$A$2:$F$573,3,FALSE)</f>
        <v>hitachi_vsp0_1031</v>
      </c>
      <c r="X421" s="133"/>
      <c r="Y421" s="110" t="str">
        <f>VLOOKUP($N421,OS_Disk!$A$2:$F$573,4,FALSE)</f>
        <v>sdm</v>
      </c>
      <c r="Z421" s="196">
        <f>VLOOKUP($N421,OS_Disk!$A$2:$F$573,6,FALSE)</f>
        <v>11.00006103515625</v>
      </c>
      <c r="AA421" s="110" t="str">
        <f>VLOOKUP($O421,Veritas_LUN!$D$3:$J$487,2,FALSE)</f>
        <v>pkqtsapr1/pkqtsapr2/pkqtsapr3</v>
      </c>
      <c r="AB421" s="110" t="str">
        <f>VLOOKUP($O421,Veritas_LUN!$D$3:$J$487,3,FALSE)</f>
        <v>vvr_vg_tscfs03</v>
      </c>
      <c r="AC421" s="110">
        <f>VLOOKUP($O421,Veritas_LUN!$D$3:$J$487,4,FALSE)</f>
        <v>1</v>
      </c>
      <c r="AD421" s="110">
        <f>VLOOKUP($O421,Veritas_LUN!$D$3:$J$487,5,FALSE)</f>
        <v>11</v>
      </c>
      <c r="AE421" s="110" t="str">
        <f>VLOOKUP($O421,Veritas_LUN!$D$3:$J$487,7,FALSE)</f>
        <v>VVR-vg_tscfs03</v>
      </c>
      <c r="AF421" s="110" t="str">
        <f>VLOOKUP($O421,Veritas_LUN!$D$3:$K$487,8,FALSE)</f>
        <v>10:31</v>
      </c>
      <c r="AG421" s="194" t="s">
        <v>8209</v>
      </c>
      <c r="AH421" s="279" t="str">
        <f>VLOOKUP(AG421,'스토리지_LUN(AS-IS)'!$B$4:$G$541,4,FALSE)</f>
        <v>VVR-vg_tscfs03</v>
      </c>
      <c r="AI421" s="110">
        <f>VLOOKUP(AG421,'스토리지_LUN(AS-IS)'!$B$4:$G$541,6,FALSE)</f>
        <v>11</v>
      </c>
      <c r="AJ421" s="110" t="str">
        <f>VLOOKUP($AG421,'스토리지_LUN(TO-BE)'!$B$2:$G$347,4,FALSE)</f>
        <v>05:31</v>
      </c>
      <c r="AK421" s="103"/>
      <c r="AL421" s="103"/>
      <c r="AM421" s="1" t="str">
        <f t="shared" si="12"/>
        <v>NB-DR-RDMP-0FA8-PKQTSAPR</v>
      </c>
      <c r="AN421" s="475" t="e">
        <f>VLOOKUP(SUBSTITUTE(Q421,":",""),'naa정보-입력'!B419:C764,2,FALSE)</f>
        <v>#N/A</v>
      </c>
      <c r="AO421" s="1" t="e">
        <f t="shared" si="13"/>
        <v>#N/A</v>
      </c>
      <c r="AP421" s="1" t="s">
        <v>10590</v>
      </c>
    </row>
    <row r="422" spans="1:42" s="1" customFormat="1">
      <c r="A422" s="128" t="s">
        <v>1209</v>
      </c>
      <c r="B422" s="128" t="s">
        <v>2016</v>
      </c>
      <c r="C422" s="128" t="s">
        <v>450</v>
      </c>
      <c r="D422" s="128" t="s">
        <v>2021</v>
      </c>
      <c r="E422" s="128" t="s">
        <v>1752</v>
      </c>
      <c r="F422" s="128" t="s">
        <v>1284</v>
      </c>
      <c r="G422" s="128" t="s">
        <v>1285</v>
      </c>
      <c r="H422" s="128" t="s">
        <v>3576</v>
      </c>
      <c r="I422" s="128" t="s">
        <v>2037</v>
      </c>
      <c r="J422" s="128" t="s">
        <v>4925</v>
      </c>
      <c r="K422" s="128" t="s">
        <v>7272</v>
      </c>
      <c r="L422" s="128" t="s">
        <v>2515</v>
      </c>
      <c r="M422" s="128" t="s">
        <v>6856</v>
      </c>
      <c r="N422" s="129" t="s">
        <v>7989</v>
      </c>
      <c r="O422" s="471" t="s">
        <v>8404</v>
      </c>
      <c r="P422" s="443">
        <v>0.20050048828125</v>
      </c>
      <c r="Q422" s="470" t="str">
        <f>VLOOKUP($O422,'스토리지_LUN(TO-BE)'!$B$2:$G$347,4,FALSE)</f>
        <v>0f:18</v>
      </c>
      <c r="R422" s="103"/>
      <c r="S422" s="110"/>
      <c r="T422" s="103"/>
      <c r="U422" s="103"/>
      <c r="V422" s="110" t="str">
        <f>VLOOKUP($N422,OS_Disk!$A$2:$F$573,2,FALSE)</f>
        <v>pkqtsapr1</v>
      </c>
      <c r="W422" s="110" t="str">
        <f>VLOOKUP($N422,OS_Disk!$A$2:$F$573,3,FALSE)</f>
        <v>hitachi_vsp0_0f18</v>
      </c>
      <c r="X422" s="133"/>
      <c r="Y422" s="110" t="str">
        <f>VLOOKUP($N422,OS_Disk!$A$2:$F$573,4,FALSE)</f>
        <v>sde</v>
      </c>
      <c r="Z422" s="196">
        <f>VLOOKUP($N422,OS_Disk!$A$2:$F$573,6,FALSE)</f>
        <v>0.20050048828125</v>
      </c>
      <c r="AA422" s="110" t="str">
        <f>VLOOKUP($O422,Veritas_LUN!$D$3:$J$487,2,FALSE)</f>
        <v>pkqtsapr1/pkqtsapr2/pkqtsapr3</v>
      </c>
      <c r="AB422" s="110" t="str">
        <f>VLOOKUP($O422,Veritas_LUN!$D$3:$J$487,3,FALSE)</f>
        <v>Lock Device</v>
      </c>
      <c r="AC422" s="110">
        <f>VLOOKUP($O422,Veritas_LUN!$D$3:$J$487,4,FALSE)</f>
        <v>1</v>
      </c>
      <c r="AD422" s="110">
        <f>VLOOKUP($O422,Veritas_LUN!$D$3:$J$487,5,FALSE)</f>
        <v>0.2</v>
      </c>
      <c r="AE422" s="110" t="str">
        <f>VLOOKUP($O422,Veritas_LUN!$D$3:$J$487,7,FALSE)</f>
        <v>Lock Device</v>
      </c>
      <c r="AF422" s="110" t="str">
        <f>VLOOKUP($O422,Veritas_LUN!$D$3:$K$487,8,FALSE)</f>
        <v>0f:18</v>
      </c>
      <c r="AG422" s="194" t="s">
        <v>7734</v>
      </c>
      <c r="AH422" s="279" t="str">
        <f>VLOOKUP(AG422,'스토리지_LUN(AS-IS)'!$B$4:$G$541,4,FALSE)</f>
        <v>Lock Device</v>
      </c>
      <c r="AI422" s="110">
        <f>VLOOKUP(AG422,'스토리지_LUN(AS-IS)'!$B$4:$G$541,6,FALSE)</f>
        <v>0.2</v>
      </c>
      <c r="AJ422" s="110" t="str">
        <f>VLOOKUP($AG422,'스토리지_LUN(TO-BE)'!$B$2:$G$347,4,FALSE)</f>
        <v>0f:18</v>
      </c>
      <c r="AK422" s="103"/>
      <c r="AL422" s="103"/>
      <c r="AM422" s="1" t="str">
        <f t="shared" si="12"/>
        <v>NB-DR-RDMP-0FA8-PKQTSAPR</v>
      </c>
      <c r="AN422" s="475" t="e">
        <f>VLOOKUP(SUBSTITUTE(Q422,":",""),'naa정보-입력'!B420:C765,2,FALSE)</f>
        <v>#N/A</v>
      </c>
      <c r="AO422" s="1" t="e">
        <f t="shared" si="13"/>
        <v>#N/A</v>
      </c>
      <c r="AP422" s="1" t="s">
        <v>10591</v>
      </c>
    </row>
    <row r="423" spans="1:42" s="1" customFormat="1">
      <c r="A423" s="128" t="s">
        <v>1209</v>
      </c>
      <c r="B423" s="128" t="s">
        <v>2016</v>
      </c>
      <c r="C423" s="128" t="s">
        <v>450</v>
      </c>
      <c r="D423" s="128" t="s">
        <v>2021</v>
      </c>
      <c r="E423" s="128" t="s">
        <v>1755</v>
      </c>
      <c r="F423" s="128" t="s">
        <v>1284</v>
      </c>
      <c r="G423" s="128" t="s">
        <v>1285</v>
      </c>
      <c r="H423" s="128" t="s">
        <v>3577</v>
      </c>
      <c r="I423" s="128" t="s">
        <v>2038</v>
      </c>
      <c r="J423" s="128" t="s">
        <v>4905</v>
      </c>
      <c r="K423" s="128" t="s">
        <v>7273</v>
      </c>
      <c r="L423" s="128" t="s">
        <v>2507</v>
      </c>
      <c r="M423" s="128" t="s">
        <v>6856</v>
      </c>
      <c r="N423" s="129" t="s">
        <v>7990</v>
      </c>
      <c r="O423" s="471" t="s">
        <v>8457</v>
      </c>
      <c r="P423" s="443">
        <v>0.20050048828125</v>
      </c>
      <c r="Q423" s="470" t="str">
        <f>VLOOKUP($O423,'스토리지_LUN(TO-BE)'!$B$2:$G$347,4,FALSE)</f>
        <v>0f:19</v>
      </c>
      <c r="R423" s="103"/>
      <c r="S423" s="110"/>
      <c r="T423" s="103"/>
      <c r="U423" s="103"/>
      <c r="V423" s="110" t="str">
        <f>VLOOKUP($N423,OS_Disk!$A$2:$F$573,2,FALSE)</f>
        <v>pkqtsapr1</v>
      </c>
      <c r="W423" s="110" t="str">
        <f>VLOOKUP($N423,OS_Disk!$A$2:$F$573,3,FALSE)</f>
        <v>hitachi_vsp0_0f19</v>
      </c>
      <c r="X423" s="133"/>
      <c r="Y423" s="110" t="str">
        <f>VLOOKUP($N423,OS_Disk!$A$2:$F$573,4,FALSE)</f>
        <v>sdf</v>
      </c>
      <c r="Z423" s="196">
        <f>VLOOKUP($N423,OS_Disk!$A$2:$F$573,6,FALSE)</f>
        <v>0.20050048828125</v>
      </c>
      <c r="AA423" s="110" t="str">
        <f>VLOOKUP($O423,Veritas_LUN!$D$3:$J$487,2,FALSE)</f>
        <v>pkqtsapr1/pkqtsapr2/pkqtsapr3</v>
      </c>
      <c r="AB423" s="110" t="str">
        <f>VLOOKUP($O423,Veritas_LUN!$D$3:$J$487,3,FALSE)</f>
        <v>Lock Device</v>
      </c>
      <c r="AC423" s="110">
        <f>VLOOKUP($O423,Veritas_LUN!$D$3:$J$487,4,FALSE)</f>
        <v>1</v>
      </c>
      <c r="AD423" s="110">
        <f>VLOOKUP($O423,Veritas_LUN!$D$3:$J$487,5,FALSE)</f>
        <v>0.2</v>
      </c>
      <c r="AE423" s="110" t="str">
        <f>VLOOKUP($O423,Veritas_LUN!$D$3:$J$487,7,FALSE)</f>
        <v>Lock Device</v>
      </c>
      <c r="AF423" s="110" t="str">
        <f>VLOOKUP($O423,Veritas_LUN!$D$3:$K$487,8,FALSE)</f>
        <v>0f:19</v>
      </c>
      <c r="AG423" s="194" t="s">
        <v>7677</v>
      </c>
      <c r="AH423" s="279" t="str">
        <f>VLOOKUP(AG423,'스토리지_LUN(AS-IS)'!$B$4:$G$541,4,FALSE)</f>
        <v>Lock Device</v>
      </c>
      <c r="AI423" s="110">
        <f>VLOOKUP(AG423,'스토리지_LUN(AS-IS)'!$B$4:$G$541,6,FALSE)</f>
        <v>0.2</v>
      </c>
      <c r="AJ423" s="110" t="str">
        <f>VLOOKUP($AG423,'스토리지_LUN(TO-BE)'!$B$2:$G$347,4,FALSE)</f>
        <v>0f:19</v>
      </c>
      <c r="AK423" s="103"/>
      <c r="AL423" s="103"/>
      <c r="AM423" s="1" t="str">
        <f t="shared" si="12"/>
        <v>NB-DR-RDMP-0FA8-PKQTSAPR</v>
      </c>
      <c r="AN423" s="475" t="e">
        <f>VLOOKUP(SUBSTITUTE(Q423,":",""),'naa정보-입력'!B421:C766,2,FALSE)</f>
        <v>#N/A</v>
      </c>
      <c r="AO423" s="1" t="e">
        <f t="shared" si="13"/>
        <v>#N/A</v>
      </c>
      <c r="AP423" s="1" t="s">
        <v>10592</v>
      </c>
    </row>
    <row r="424" spans="1:42" s="1" customFormat="1">
      <c r="A424" s="128" t="s">
        <v>1209</v>
      </c>
      <c r="B424" s="128" t="s">
        <v>2016</v>
      </c>
      <c r="C424" s="128" t="s">
        <v>450</v>
      </c>
      <c r="D424" s="128" t="s">
        <v>2021</v>
      </c>
      <c r="E424" s="128" t="s">
        <v>1758</v>
      </c>
      <c r="F424" s="128" t="s">
        <v>1284</v>
      </c>
      <c r="G424" s="128" t="s">
        <v>1285</v>
      </c>
      <c r="H424" s="128" t="s">
        <v>3578</v>
      </c>
      <c r="I424" s="128" t="s">
        <v>2039</v>
      </c>
      <c r="J424" s="128" t="s">
        <v>4901</v>
      </c>
      <c r="K424" s="128" t="s">
        <v>7274</v>
      </c>
      <c r="L424" s="128" t="s">
        <v>2508</v>
      </c>
      <c r="M424" s="128" t="s">
        <v>6856</v>
      </c>
      <c r="N424" s="129" t="s">
        <v>7991</v>
      </c>
      <c r="O424" s="471" t="s">
        <v>8406</v>
      </c>
      <c r="P424" s="443">
        <v>40</v>
      </c>
      <c r="Q424" s="470" t="str">
        <f>VLOOKUP($O424,'스토리지_LUN(TO-BE)'!$B$2:$G$347,4,FALSE)</f>
        <v>0f:1a</v>
      </c>
      <c r="R424" s="103"/>
      <c r="S424" s="110"/>
      <c r="T424" s="103"/>
      <c r="U424" s="103"/>
      <c r="V424" s="110" t="str">
        <f>VLOOKUP($N424,OS_Disk!$A$2:$F$573,2,FALSE)</f>
        <v>pkqtsapr1</v>
      </c>
      <c r="W424" s="110" t="str">
        <f>VLOOKUP($N424,OS_Disk!$A$2:$F$573,3,FALSE)</f>
        <v>hitachi_vsp0_0f1a</v>
      </c>
      <c r="X424" s="133"/>
      <c r="Y424" s="110" t="str">
        <f>VLOOKUP($N424,OS_Disk!$A$2:$F$573,4,FALSE)</f>
        <v>sdg</v>
      </c>
      <c r="Z424" s="196">
        <f>VLOOKUP($N424,OS_Disk!$A$2:$F$573,6,FALSE)</f>
        <v>0.20050048828125</v>
      </c>
      <c r="AA424" s="110" t="str">
        <f>VLOOKUP($O424,Veritas_LUN!$D$3:$J$487,2,FALSE)</f>
        <v>pkqtsapr1/pkqtsapr2/pkqtsapr3</v>
      </c>
      <c r="AB424" s="110" t="str">
        <f>VLOOKUP($O424,Veritas_LUN!$D$3:$J$487,3,FALSE)</f>
        <v>Lock Device</v>
      </c>
      <c r="AC424" s="110">
        <f>VLOOKUP($O424,Veritas_LUN!$D$3:$J$487,4,FALSE)</f>
        <v>1</v>
      </c>
      <c r="AD424" s="110">
        <f>VLOOKUP($O424,Veritas_LUN!$D$3:$J$487,5,FALSE)</f>
        <v>0.2</v>
      </c>
      <c r="AE424" s="110" t="str">
        <f>VLOOKUP($O424,Veritas_LUN!$D$3:$J$487,7,FALSE)</f>
        <v>Lock Device</v>
      </c>
      <c r="AF424" s="110" t="str">
        <f>VLOOKUP($O424,Veritas_LUN!$D$3:$K$487,8,FALSE)</f>
        <v>0f:1a</v>
      </c>
      <c r="AG424" s="194" t="s">
        <v>7678</v>
      </c>
      <c r="AH424" s="279" t="str">
        <f>VLOOKUP(AG424,'스토리지_LUN(AS-IS)'!$B$4:$G$541,4,FALSE)</f>
        <v>Lock Device</v>
      </c>
      <c r="AI424" s="110">
        <f>VLOOKUP(AG424,'스토리지_LUN(AS-IS)'!$B$4:$G$541,6,FALSE)</f>
        <v>0.2</v>
      </c>
      <c r="AJ424" s="110" t="str">
        <f>VLOOKUP($AG424,'스토리지_LUN(TO-BE)'!$B$2:$G$347,4,FALSE)</f>
        <v>0f:1a</v>
      </c>
      <c r="AK424" s="103"/>
      <c r="AL424" s="103"/>
      <c r="AM424" s="1" t="str">
        <f t="shared" si="12"/>
        <v>NB-DR-RDMP-0FA8-PKQTSAPR</v>
      </c>
      <c r="AN424" s="475" t="e">
        <f>VLOOKUP(SUBSTITUTE(Q424,":",""),'naa정보-입력'!B422:C767,2,FALSE)</f>
        <v>#N/A</v>
      </c>
      <c r="AO424" s="1" t="e">
        <f t="shared" si="13"/>
        <v>#N/A</v>
      </c>
      <c r="AP424" s="1" t="s">
        <v>10593</v>
      </c>
    </row>
    <row r="425" spans="1:42" s="1" customFormat="1">
      <c r="A425" s="128" t="s">
        <v>1210</v>
      </c>
      <c r="B425" s="128" t="s">
        <v>2016</v>
      </c>
      <c r="C425" s="128" t="s">
        <v>453</v>
      </c>
      <c r="D425" s="128" t="s">
        <v>2021</v>
      </c>
      <c r="E425" s="128" t="s">
        <v>1688</v>
      </c>
      <c r="F425" s="128" t="s">
        <v>1274</v>
      </c>
      <c r="G425" s="128" t="s">
        <v>1275</v>
      </c>
      <c r="H425" s="128" t="s">
        <v>3649</v>
      </c>
      <c r="I425" s="128" t="s">
        <v>2110</v>
      </c>
      <c r="J425" s="128" t="s">
        <v>4928</v>
      </c>
      <c r="K425" s="128" t="s">
        <v>7275</v>
      </c>
      <c r="L425" s="128" t="s">
        <v>2485</v>
      </c>
      <c r="M425" s="128" t="s">
        <v>6856</v>
      </c>
      <c r="N425" s="129" t="s">
        <v>8038</v>
      </c>
      <c r="O425" s="471" t="s">
        <v>8458</v>
      </c>
      <c r="P425" s="443">
        <v>5.0006103515625</v>
      </c>
      <c r="Q425" s="470" t="str">
        <f>VLOOKUP($O425,'스토리지_LUN(TO-BE)'!$B$2:$G$347,4,FALSE)</f>
        <v>00:28</v>
      </c>
      <c r="R425" s="103"/>
      <c r="S425" s="110"/>
      <c r="T425" s="103"/>
      <c r="U425" s="103"/>
      <c r="V425" s="110" t="str">
        <f>VLOOKUP($N425,OS_Disk!$A$2:$F$573,2,FALSE)</f>
        <v>pkqtrapr4</v>
      </c>
      <c r="W425" s="110" t="str">
        <f>VLOOKUP($N425,OS_Disk!$A$2:$F$573,3,FALSE)</f>
        <v>hitachi_vsp0_0028</v>
      </c>
      <c r="X425" s="133"/>
      <c r="Y425" s="110" t="str">
        <f>VLOOKUP($N425,OS_Disk!$A$2:$F$573,4,FALSE)</f>
        <v>sdb</v>
      </c>
      <c r="Z425" s="196">
        <f>VLOOKUP($N425,OS_Disk!$A$2:$F$573,6,FALSE)</f>
        <v>50.0006103515625</v>
      </c>
      <c r="AA425" s="110" t="str">
        <f>VLOOKUP($O425,Veritas_LUN!$D$3:$J$487,2,FALSE)</f>
        <v>pkqtrapr4</v>
      </c>
      <c r="AB425" s="110" t="str">
        <f>VLOOKUP($O425,Veritas_LUN!$D$3:$J$487,3,FALSE)</f>
        <v>vg_tr5fs01</v>
      </c>
      <c r="AC425" s="110">
        <f>VLOOKUP($O425,Veritas_LUN!$D$3:$J$487,4,FALSE)</f>
        <v>1</v>
      </c>
      <c r="AD425" s="110">
        <f>VLOOKUP($O425,Veritas_LUN!$D$3:$J$487,5,FALSE)</f>
        <v>50</v>
      </c>
      <c r="AE425" s="110" t="str">
        <f>VLOOKUP($O425,Veritas_LUN!$D$3:$J$487,7,FALSE)</f>
        <v>vg_me2fs01</v>
      </c>
      <c r="AF425" s="110" t="str">
        <f>VLOOKUP($O425,Veritas_LUN!$D$3:$K$487,8,FALSE)</f>
        <v>00:28</v>
      </c>
      <c r="AG425" s="194" t="s">
        <v>7735</v>
      </c>
      <c r="AH425" s="279" t="str">
        <f>VLOOKUP(AG425,'스토리지_LUN(AS-IS)'!$B$4:$G$541,4,FALSE)</f>
        <v>vg_me2fs01</v>
      </c>
      <c r="AI425" s="110">
        <f>VLOOKUP(AG425,'스토리지_LUN(AS-IS)'!$B$4:$G$541,6,FALSE)</f>
        <v>50</v>
      </c>
      <c r="AJ425" s="110" t="str">
        <f>VLOOKUP($AG425,'스토리지_LUN(TO-BE)'!$B$2:$G$347,4,FALSE)</f>
        <v>00:28</v>
      </c>
      <c r="AK425" s="103"/>
      <c r="AL425" s="103"/>
      <c r="AM425" s="1" t="str">
        <f t="shared" si="12"/>
        <v>NB-DR-RDMP-0FA7-PKQTRAPR</v>
      </c>
      <c r="AN425" s="475" t="e">
        <f>VLOOKUP(SUBSTITUTE(Q425,":",""),'naa정보-입력'!B423:C768,2,FALSE)</f>
        <v>#N/A</v>
      </c>
      <c r="AO425" s="1" t="e">
        <f t="shared" si="13"/>
        <v>#N/A</v>
      </c>
      <c r="AP425" s="1" t="s">
        <v>10640</v>
      </c>
    </row>
    <row r="426" spans="1:42" s="1" customFormat="1">
      <c r="A426" s="128" t="s">
        <v>1210</v>
      </c>
      <c r="B426" s="128" t="s">
        <v>2016</v>
      </c>
      <c r="C426" s="128" t="s">
        <v>453</v>
      </c>
      <c r="D426" s="128" t="s">
        <v>2021</v>
      </c>
      <c r="E426" s="128" t="s">
        <v>1704</v>
      </c>
      <c r="F426" s="128" t="s">
        <v>1274</v>
      </c>
      <c r="G426" s="128" t="s">
        <v>1275</v>
      </c>
      <c r="H426" s="128" t="s">
        <v>3650</v>
      </c>
      <c r="I426" s="128" t="s">
        <v>2111</v>
      </c>
      <c r="J426" s="128" t="s">
        <v>4987</v>
      </c>
      <c r="K426" s="128" t="s">
        <v>7276</v>
      </c>
      <c r="L426" s="128" t="s">
        <v>2486</v>
      </c>
      <c r="M426" s="128" t="s">
        <v>6856</v>
      </c>
      <c r="N426" s="129" t="s">
        <v>8039</v>
      </c>
      <c r="O426" s="471" t="s">
        <v>8459</v>
      </c>
      <c r="P426" s="443">
        <v>50</v>
      </c>
      <c r="Q426" s="470" t="str">
        <f>VLOOKUP($O426,'스토리지_LUN(TO-BE)'!$B$2:$G$347,4,FALSE)</f>
        <v>05:28</v>
      </c>
      <c r="R426" s="103"/>
      <c r="S426" s="110"/>
      <c r="T426" s="103"/>
      <c r="U426" s="103"/>
      <c r="V426" s="110" t="str">
        <f>VLOOKUP($N426,OS_Disk!$A$2:$F$573,2,FALSE)</f>
        <v>pkqtrapr4</v>
      </c>
      <c r="W426" s="110" t="str">
        <f>VLOOKUP($N426,OS_Disk!$A$2:$F$573,3,FALSE)</f>
        <v>hitachi_vsp0_1028</v>
      </c>
      <c r="X426" s="133"/>
      <c r="Y426" s="110" t="str">
        <f>VLOOKUP($N426,OS_Disk!$A$2:$F$573,4,FALSE)</f>
        <v>sdc</v>
      </c>
      <c r="Z426" s="196">
        <f>VLOOKUP($N426,OS_Disk!$A$2:$F$573,6,FALSE)</f>
        <v>5.0006103515625</v>
      </c>
      <c r="AA426" s="110" t="str">
        <f>VLOOKUP($O426,Veritas_LUN!$D$3:$J$487,2,FALSE)</f>
        <v>pkqtrapr4</v>
      </c>
      <c r="AB426" s="110" t="str">
        <f>VLOOKUP($O426,Veritas_LUN!$D$3:$J$487,3,FALSE)</f>
        <v>vvr_vg_tr5fs01</v>
      </c>
      <c r="AC426" s="110">
        <f>VLOOKUP($O426,Veritas_LUN!$D$3:$J$487,4,FALSE)</f>
        <v>1</v>
      </c>
      <c r="AD426" s="110">
        <f>VLOOKUP($O426,Veritas_LUN!$D$3:$J$487,5,FALSE)</f>
        <v>5</v>
      </c>
      <c r="AE426" s="110" t="str">
        <f>VLOOKUP($O426,Veritas_LUN!$D$3:$J$487,7,FALSE)</f>
        <v>VVR-vg_me2fs01</v>
      </c>
      <c r="AF426" s="110" t="str">
        <f>VLOOKUP($O426,Veritas_LUN!$D$3:$K$487,8,FALSE)</f>
        <v>10:28</v>
      </c>
      <c r="AG426" s="194" t="s">
        <v>7736</v>
      </c>
      <c r="AH426" s="279" t="str">
        <f>VLOOKUP(AG426,'스토리지_LUN(AS-IS)'!$B$4:$G$541,4,FALSE)</f>
        <v>VVR-vg_me2fs01</v>
      </c>
      <c r="AI426" s="110">
        <f>VLOOKUP(AG426,'스토리지_LUN(AS-IS)'!$B$4:$G$541,6,FALSE)</f>
        <v>5</v>
      </c>
      <c r="AJ426" s="110" t="str">
        <f>VLOOKUP($AG426,'스토리지_LUN(TO-BE)'!$B$2:$G$347,4,FALSE)</f>
        <v>05:28</v>
      </c>
      <c r="AK426" s="103"/>
      <c r="AL426" s="103"/>
      <c r="AM426" s="1" t="str">
        <f t="shared" si="12"/>
        <v>NB-DR-RDMP-0FA7-PKQTRAPR</v>
      </c>
      <c r="AN426" s="475" t="e">
        <f>VLOOKUP(SUBSTITUTE(Q426,":",""),'naa정보-입력'!B424:C769,2,FALSE)</f>
        <v>#N/A</v>
      </c>
      <c r="AO426" s="1" t="e">
        <f t="shared" si="13"/>
        <v>#N/A</v>
      </c>
      <c r="AP426" s="1" t="s">
        <v>10641</v>
      </c>
    </row>
    <row r="427" spans="1:42" s="1" customFormat="1">
      <c r="A427" s="128" t="s">
        <v>1210</v>
      </c>
      <c r="B427" s="128" t="s">
        <v>2016</v>
      </c>
      <c r="C427" s="128" t="s">
        <v>453</v>
      </c>
      <c r="D427" s="128" t="s">
        <v>2021</v>
      </c>
      <c r="E427" s="128" t="s">
        <v>1693</v>
      </c>
      <c r="F427" s="128" t="s">
        <v>1274</v>
      </c>
      <c r="G427" s="128" t="s">
        <v>1275</v>
      </c>
      <c r="H427" s="128" t="s">
        <v>3592</v>
      </c>
      <c r="I427" s="128" t="s">
        <v>2053</v>
      </c>
      <c r="J427" s="128" t="s">
        <v>4991</v>
      </c>
      <c r="K427" s="128" t="s">
        <v>7277</v>
      </c>
      <c r="L427" s="128" t="s">
        <v>4597</v>
      </c>
      <c r="M427" s="128" t="s">
        <v>6856</v>
      </c>
      <c r="N427" s="129" t="s">
        <v>8003</v>
      </c>
      <c r="O427" s="471" t="s">
        <v>8418</v>
      </c>
      <c r="P427" s="443">
        <v>2.00042724609375</v>
      </c>
      <c r="Q427" s="470" t="str">
        <f>VLOOKUP($O427,'스토리지_LUN(TO-BE)'!$B$2:$G$347,4,FALSE)</f>
        <v>00:29</v>
      </c>
      <c r="R427" s="103"/>
      <c r="S427" s="110"/>
      <c r="T427" s="103"/>
      <c r="U427" s="103"/>
      <c r="V427" s="110" t="str">
        <f>VLOOKUP($N427,OS_Disk!$A$2:$F$573,2,FALSE)</f>
        <v>pkqtrapr3</v>
      </c>
      <c r="W427" s="110" t="str">
        <f>VLOOKUP($N427,OS_Disk!$A$2:$F$573,3,FALSE)</f>
        <v>hitachi_vsp0_0029</v>
      </c>
      <c r="X427" s="133"/>
      <c r="Y427" s="110" t="str">
        <f>VLOOKUP($N427,OS_Disk!$A$2:$F$573,4,FALSE)</f>
        <v>sdh</v>
      </c>
      <c r="Z427" s="196">
        <f>VLOOKUP($N427,OS_Disk!$A$2:$F$573,6,FALSE)</f>
        <v>45</v>
      </c>
      <c r="AA427" s="110" t="str">
        <f>VLOOKUP($O427,Veritas_LUN!$D$3:$J$487,2,FALSE)</f>
        <v>pkqtrapr3/pkqtrapr4</v>
      </c>
      <c r="AB427" s="110" t="str">
        <f>VLOOKUP($O427,Veritas_LUN!$D$3:$J$487,3,FALSE)</f>
        <v>vg_trcfs01</v>
      </c>
      <c r="AC427" s="110">
        <f>VLOOKUP($O427,Veritas_LUN!$D$3:$J$487,4,FALSE)</f>
        <v>1</v>
      </c>
      <c r="AD427" s="110">
        <f>VLOOKUP($O427,Veritas_LUN!$D$3:$J$487,5,FALSE)</f>
        <v>45</v>
      </c>
      <c r="AE427" s="110" t="str">
        <f>VLOOKUP($O427,Veritas_LUN!$D$3:$J$487,7,FALSE)</f>
        <v>vg_mecfs01</v>
      </c>
      <c r="AF427" s="110" t="str">
        <f>VLOOKUP($O427,Veritas_LUN!$D$3:$K$487,8,FALSE)</f>
        <v>00:29</v>
      </c>
      <c r="AG427" s="194" t="s">
        <v>7690</v>
      </c>
      <c r="AH427" s="279" t="str">
        <f>VLOOKUP(AG427,'스토리지_LUN(AS-IS)'!$B$4:$G$541,4,FALSE)</f>
        <v>vg_mecfs01</v>
      </c>
      <c r="AI427" s="110">
        <f>VLOOKUP(AG427,'스토리지_LUN(AS-IS)'!$B$4:$G$541,6,FALSE)</f>
        <v>45</v>
      </c>
      <c r="AJ427" s="110" t="str">
        <f>VLOOKUP($AG427,'스토리지_LUN(TO-BE)'!$B$2:$G$347,4,FALSE)</f>
        <v>00:29</v>
      </c>
      <c r="AK427" s="103"/>
      <c r="AL427" s="103"/>
      <c r="AM427" s="1" t="str">
        <f t="shared" si="12"/>
        <v>NB-DR-RDMP-0FA7-PKQTRAPR</v>
      </c>
      <c r="AN427" s="475" t="e">
        <f>VLOOKUP(SUBSTITUTE(Q427,":",""),'naa정보-입력'!B425:C770,2,FALSE)</f>
        <v>#N/A</v>
      </c>
      <c r="AO427" s="1" t="e">
        <f t="shared" si="13"/>
        <v>#N/A</v>
      </c>
      <c r="AP427" s="1" t="s">
        <v>10605</v>
      </c>
    </row>
    <row r="428" spans="1:42" s="1" customFormat="1">
      <c r="A428" s="128" t="s">
        <v>1210</v>
      </c>
      <c r="B428" s="128" t="s">
        <v>2016</v>
      </c>
      <c r="C428" s="128" t="s">
        <v>453</v>
      </c>
      <c r="D428" s="128" t="s">
        <v>2021</v>
      </c>
      <c r="E428" s="128" t="s">
        <v>1697</v>
      </c>
      <c r="F428" s="128" t="s">
        <v>1274</v>
      </c>
      <c r="G428" s="128" t="s">
        <v>1275</v>
      </c>
      <c r="H428" s="128" t="s">
        <v>3593</v>
      </c>
      <c r="I428" s="128" t="s">
        <v>2054</v>
      </c>
      <c r="J428" s="128" t="s">
        <v>4970</v>
      </c>
      <c r="K428" s="128" t="s">
        <v>7278</v>
      </c>
      <c r="L428" s="128" t="s">
        <v>4598</v>
      </c>
      <c r="M428" s="128" t="s">
        <v>6856</v>
      </c>
      <c r="N428" s="129" t="s">
        <v>8004</v>
      </c>
      <c r="O428" s="471" t="s">
        <v>8419</v>
      </c>
      <c r="P428" s="443">
        <v>110.000610351563</v>
      </c>
      <c r="Q428" s="470" t="str">
        <f>VLOOKUP($O428,'스토리지_LUN(TO-BE)'!$B$2:$G$347,4,FALSE)</f>
        <v>00:2a</v>
      </c>
      <c r="R428" s="103"/>
      <c r="S428" s="110"/>
      <c r="T428" s="103"/>
      <c r="U428" s="103"/>
      <c r="V428" s="110" t="str">
        <f>VLOOKUP($N428,OS_Disk!$A$2:$F$573,2,FALSE)</f>
        <v>pkqtrapr3</v>
      </c>
      <c r="W428" s="110" t="str">
        <f>VLOOKUP($N428,OS_Disk!$A$2:$F$573,3,FALSE)</f>
        <v>hitachi_vsp0_002a</v>
      </c>
      <c r="X428" s="133"/>
      <c r="Y428" s="110" t="str">
        <f>VLOOKUP($N428,OS_Disk!$A$2:$F$573,4,FALSE)</f>
        <v>sdi</v>
      </c>
      <c r="Z428" s="196">
        <f>VLOOKUP($N428,OS_Disk!$A$2:$F$573,6,FALSE)</f>
        <v>7.0001220703125</v>
      </c>
      <c r="AA428" s="110" t="str">
        <f>VLOOKUP($O428,Veritas_LUN!$D$3:$J$487,2,FALSE)</f>
        <v>pkqtrapr3/pkqtrapr4</v>
      </c>
      <c r="AB428" s="110" t="str">
        <f>VLOOKUP($O428,Veritas_LUN!$D$3:$J$487,3,FALSE)</f>
        <v>vg_trcfs02</v>
      </c>
      <c r="AC428" s="110">
        <f>VLOOKUP($O428,Veritas_LUN!$D$3:$J$487,4,FALSE)</f>
        <v>1</v>
      </c>
      <c r="AD428" s="110">
        <f>VLOOKUP($O428,Veritas_LUN!$D$3:$J$487,5,FALSE)</f>
        <v>7</v>
      </c>
      <c r="AE428" s="110" t="str">
        <f>VLOOKUP($O428,Veritas_LUN!$D$3:$J$487,7,FALSE)</f>
        <v>vg_mecfs02</v>
      </c>
      <c r="AF428" s="110" t="str">
        <f>VLOOKUP($O428,Veritas_LUN!$D$3:$K$487,8,FALSE)</f>
        <v>00:2a</v>
      </c>
      <c r="AG428" s="194" t="s">
        <v>7691</v>
      </c>
      <c r="AH428" s="279" t="str">
        <f>VLOOKUP(AG428,'스토리지_LUN(AS-IS)'!$B$4:$G$541,4,FALSE)</f>
        <v>vg_mecfs02</v>
      </c>
      <c r="AI428" s="110">
        <f>VLOOKUP(AG428,'스토리지_LUN(AS-IS)'!$B$4:$G$541,6,FALSE)</f>
        <v>7</v>
      </c>
      <c r="AJ428" s="110" t="str">
        <f>VLOOKUP($AG428,'스토리지_LUN(TO-BE)'!$B$2:$G$347,4,FALSE)</f>
        <v>00:2a</v>
      </c>
      <c r="AK428" s="103"/>
      <c r="AL428" s="103"/>
      <c r="AM428" s="1" t="str">
        <f t="shared" si="12"/>
        <v>NB-DR-RDMP-0FA7-PKQTRAPR</v>
      </c>
      <c r="AN428" s="475" t="e">
        <f>VLOOKUP(SUBSTITUTE(Q428,":",""),'naa정보-입력'!B426:C771,2,FALSE)</f>
        <v>#N/A</v>
      </c>
      <c r="AO428" s="1" t="e">
        <f t="shared" si="13"/>
        <v>#N/A</v>
      </c>
      <c r="AP428" s="1" t="s">
        <v>10606</v>
      </c>
    </row>
    <row r="429" spans="1:42" s="1" customFormat="1">
      <c r="A429" s="128" t="s">
        <v>1210</v>
      </c>
      <c r="B429" s="128" t="s">
        <v>2016</v>
      </c>
      <c r="C429" s="128" t="s">
        <v>453</v>
      </c>
      <c r="D429" s="128" t="s">
        <v>2021</v>
      </c>
      <c r="E429" s="128" t="s">
        <v>1699</v>
      </c>
      <c r="F429" s="128" t="s">
        <v>1274</v>
      </c>
      <c r="G429" s="128" t="s">
        <v>1275</v>
      </c>
      <c r="H429" s="128" t="s">
        <v>3594</v>
      </c>
      <c r="I429" s="128" t="s">
        <v>2055</v>
      </c>
      <c r="J429" s="128" t="s">
        <v>4967</v>
      </c>
      <c r="K429" s="128" t="s">
        <v>7279</v>
      </c>
      <c r="L429" s="128" t="s">
        <v>4604</v>
      </c>
      <c r="M429" s="128" t="s">
        <v>6856</v>
      </c>
      <c r="N429" s="129" t="s">
        <v>8005</v>
      </c>
      <c r="O429" s="471" t="s">
        <v>8420</v>
      </c>
      <c r="P429" s="443">
        <v>4.500732421875</v>
      </c>
      <c r="Q429" s="470" t="str">
        <f>VLOOKUP($O429,'스토리지_LUN(TO-BE)'!$B$2:$G$347,4,FALSE)</f>
        <v>00:2b</v>
      </c>
      <c r="R429" s="103"/>
      <c r="S429" s="110"/>
      <c r="T429" s="103"/>
      <c r="U429" s="103"/>
      <c r="V429" s="110" t="str">
        <f>VLOOKUP($N429,OS_Disk!$A$2:$F$573,2,FALSE)</f>
        <v>pkqtrapr3</v>
      </c>
      <c r="W429" s="110" t="str">
        <f>VLOOKUP($N429,OS_Disk!$A$2:$F$573,3,FALSE)</f>
        <v>hitachi_vsp0_002b</v>
      </c>
      <c r="X429" s="133"/>
      <c r="Y429" s="110" t="str">
        <f>VLOOKUP($N429,OS_Disk!$A$2:$F$573,4,FALSE)</f>
        <v>sdj</v>
      </c>
      <c r="Z429" s="196">
        <f>VLOOKUP($N429,OS_Disk!$A$2:$F$573,6,FALSE)</f>
        <v>110.0006103515625</v>
      </c>
      <c r="AA429" s="110" t="str">
        <f>VLOOKUP($O429,Veritas_LUN!$D$3:$J$487,2,FALSE)</f>
        <v>pkqtrapr3/pkqtrapr4</v>
      </c>
      <c r="AB429" s="110" t="str">
        <f>VLOOKUP($O429,Veritas_LUN!$D$3:$J$487,3,FALSE)</f>
        <v>vg_trcfs03</v>
      </c>
      <c r="AC429" s="110">
        <f>VLOOKUP($O429,Veritas_LUN!$D$3:$J$487,4,FALSE)</f>
        <v>1</v>
      </c>
      <c r="AD429" s="110">
        <f>VLOOKUP($O429,Veritas_LUN!$D$3:$J$487,5,FALSE)</f>
        <v>110</v>
      </c>
      <c r="AE429" s="110" t="str">
        <f>VLOOKUP($O429,Veritas_LUN!$D$3:$J$487,7,FALSE)</f>
        <v>vg_mecfs03</v>
      </c>
      <c r="AF429" s="110" t="str">
        <f>VLOOKUP($O429,Veritas_LUN!$D$3:$K$487,8,FALSE)</f>
        <v>00:2b</v>
      </c>
      <c r="AG429" s="194" t="s">
        <v>7692</v>
      </c>
      <c r="AH429" s="279" t="str">
        <f>VLOOKUP(AG429,'스토리지_LUN(AS-IS)'!$B$4:$G$541,4,FALSE)</f>
        <v>vg_mecfs03</v>
      </c>
      <c r="AI429" s="110">
        <f>VLOOKUP(AG429,'스토리지_LUN(AS-IS)'!$B$4:$G$541,6,FALSE)</f>
        <v>110</v>
      </c>
      <c r="AJ429" s="110" t="str">
        <f>VLOOKUP($AG429,'스토리지_LUN(TO-BE)'!$B$2:$G$347,4,FALSE)</f>
        <v>00:2b</v>
      </c>
      <c r="AK429" s="103"/>
      <c r="AL429" s="103"/>
      <c r="AM429" s="1" t="str">
        <f t="shared" si="12"/>
        <v>NB-DR-RDMP-0FA7-PKQTRAPR</v>
      </c>
      <c r="AN429" s="475" t="e">
        <f>VLOOKUP(SUBSTITUTE(Q429,":",""),'naa정보-입력'!B427:C772,2,FALSE)</f>
        <v>#N/A</v>
      </c>
      <c r="AO429" s="1" t="e">
        <f t="shared" si="13"/>
        <v>#N/A</v>
      </c>
      <c r="AP429" s="1" t="s">
        <v>10607</v>
      </c>
    </row>
    <row r="430" spans="1:42" s="1" customFormat="1">
      <c r="A430" s="128" t="s">
        <v>1210</v>
      </c>
      <c r="B430" s="128" t="s">
        <v>2016</v>
      </c>
      <c r="C430" s="128" t="s">
        <v>453</v>
      </c>
      <c r="D430" s="128" t="s">
        <v>2021</v>
      </c>
      <c r="E430" s="128" t="s">
        <v>1737</v>
      </c>
      <c r="F430" s="128" t="s">
        <v>1274</v>
      </c>
      <c r="G430" s="128" t="s">
        <v>1275</v>
      </c>
      <c r="H430" s="128" t="s">
        <v>3595</v>
      </c>
      <c r="I430" s="128" t="s">
        <v>2056</v>
      </c>
      <c r="J430" s="128" t="s">
        <v>4918</v>
      </c>
      <c r="K430" s="128" t="s">
        <v>7280</v>
      </c>
      <c r="L430" s="128" t="s">
        <v>4643</v>
      </c>
      <c r="M430" s="128" t="s">
        <v>6856</v>
      </c>
      <c r="N430" s="129" t="s">
        <v>8006</v>
      </c>
      <c r="O430" s="471" t="s">
        <v>8421</v>
      </c>
      <c r="P430" s="443">
        <v>0.20050048828125</v>
      </c>
      <c r="Q430" s="470" t="str">
        <f>VLOOKUP($O430,'스토리지_LUN(TO-BE)'!$B$2:$G$347,4,FALSE)</f>
        <v>05:29</v>
      </c>
      <c r="R430" s="103"/>
      <c r="S430" s="110"/>
      <c r="T430" s="103"/>
      <c r="U430" s="103"/>
      <c r="V430" s="110" t="str">
        <f>VLOOKUP($N430,OS_Disk!$A$2:$F$573,2,FALSE)</f>
        <v>pkqtrapr3</v>
      </c>
      <c r="W430" s="110" t="str">
        <f>VLOOKUP($N430,OS_Disk!$A$2:$F$573,3,FALSE)</f>
        <v>hitachi_vsp0_1029</v>
      </c>
      <c r="X430" s="133"/>
      <c r="Y430" s="110" t="str">
        <f>VLOOKUP($N430,OS_Disk!$A$2:$F$573,4,FALSE)</f>
        <v>sdk</v>
      </c>
      <c r="Z430" s="196">
        <f>VLOOKUP($N430,OS_Disk!$A$2:$F$573,6,FALSE)</f>
        <v>4.500732421875</v>
      </c>
      <c r="AA430" s="110" t="str">
        <f>VLOOKUP($O430,Veritas_LUN!$D$3:$J$487,2,FALSE)</f>
        <v>pkqtrapr3/pkqtrapr4</v>
      </c>
      <c r="AB430" s="110" t="str">
        <f>VLOOKUP($O430,Veritas_LUN!$D$3:$J$487,3,FALSE)</f>
        <v>vvr_vg_trcfs01</v>
      </c>
      <c r="AC430" s="110">
        <f>VLOOKUP($O430,Veritas_LUN!$D$3:$J$487,4,FALSE)</f>
        <v>1</v>
      </c>
      <c r="AD430" s="110">
        <f>VLOOKUP($O430,Veritas_LUN!$D$3:$J$487,5,FALSE)</f>
        <v>4.5</v>
      </c>
      <c r="AE430" s="110" t="str">
        <f>VLOOKUP($O430,Veritas_LUN!$D$3:$J$487,7,FALSE)</f>
        <v>VVR-vg_mecfs01</v>
      </c>
      <c r="AF430" s="110" t="str">
        <f>VLOOKUP($O430,Veritas_LUN!$D$3:$K$487,8,FALSE)</f>
        <v>10:29</v>
      </c>
      <c r="AG430" s="194" t="s">
        <v>7693</v>
      </c>
      <c r="AH430" s="279" t="str">
        <f>VLOOKUP(AG430,'스토리지_LUN(AS-IS)'!$B$4:$G$541,4,FALSE)</f>
        <v>VVR-vg_mecfs01</v>
      </c>
      <c r="AI430" s="110">
        <f>VLOOKUP(AG430,'스토리지_LUN(AS-IS)'!$B$4:$G$541,6,FALSE)</f>
        <v>4.5</v>
      </c>
      <c r="AJ430" s="110" t="str">
        <f>VLOOKUP($AG430,'스토리지_LUN(TO-BE)'!$B$2:$G$347,4,FALSE)</f>
        <v>05:29</v>
      </c>
      <c r="AK430" s="103"/>
      <c r="AL430" s="103"/>
      <c r="AM430" s="1" t="str">
        <f t="shared" si="12"/>
        <v>NB-DR-RDMP-0FA7-PKQTRAPR</v>
      </c>
      <c r="AN430" s="475" t="e">
        <f>VLOOKUP(SUBSTITUTE(Q430,":",""),'naa정보-입력'!B428:C773,2,FALSE)</f>
        <v>#N/A</v>
      </c>
      <c r="AO430" s="1" t="e">
        <f t="shared" si="13"/>
        <v>#N/A</v>
      </c>
      <c r="AP430" s="1" t="s">
        <v>10608</v>
      </c>
    </row>
    <row r="431" spans="1:42" s="1" customFormat="1">
      <c r="A431" s="128" t="s">
        <v>1210</v>
      </c>
      <c r="B431" s="128" t="s">
        <v>2016</v>
      </c>
      <c r="C431" s="128" t="s">
        <v>453</v>
      </c>
      <c r="D431" s="128" t="s">
        <v>2021</v>
      </c>
      <c r="E431" s="128" t="s">
        <v>1740</v>
      </c>
      <c r="F431" s="128" t="s">
        <v>1274</v>
      </c>
      <c r="G431" s="128" t="s">
        <v>1275</v>
      </c>
      <c r="H431" s="128" t="s">
        <v>3596</v>
      </c>
      <c r="I431" s="128" t="s">
        <v>2057</v>
      </c>
      <c r="J431" s="128" t="s">
        <v>4915</v>
      </c>
      <c r="K431" s="128" t="s">
        <v>7281</v>
      </c>
      <c r="L431" s="128" t="s">
        <v>4642</v>
      </c>
      <c r="M431" s="128" t="s">
        <v>6856</v>
      </c>
      <c r="N431" s="129" t="s">
        <v>8007</v>
      </c>
      <c r="O431" s="471" t="s">
        <v>8422</v>
      </c>
      <c r="P431" s="443">
        <v>11.0000610351563</v>
      </c>
      <c r="Q431" s="470" t="str">
        <f>VLOOKUP($O431,'스토리지_LUN(TO-BE)'!$B$2:$G$347,4,FALSE)</f>
        <v>05:2a</v>
      </c>
      <c r="R431" s="103"/>
      <c r="S431" s="110"/>
      <c r="T431" s="103"/>
      <c r="U431" s="103"/>
      <c r="V431" s="110" t="str">
        <f>VLOOKUP($N431,OS_Disk!$A$2:$F$573,2,FALSE)</f>
        <v>pkqtrapr3</v>
      </c>
      <c r="W431" s="110" t="str">
        <f>VLOOKUP($N431,OS_Disk!$A$2:$F$573,3,FALSE)</f>
        <v>hitachi_vsp0_102a</v>
      </c>
      <c r="X431" s="133"/>
      <c r="Y431" s="110" t="str">
        <f>VLOOKUP($N431,OS_Disk!$A$2:$F$573,4,FALSE)</f>
        <v>sdl</v>
      </c>
      <c r="Z431" s="196">
        <f>VLOOKUP($N431,OS_Disk!$A$2:$F$573,6,FALSE)</f>
        <v>1.00067138671875</v>
      </c>
      <c r="AA431" s="110" t="str">
        <f>VLOOKUP($O431,Veritas_LUN!$D$3:$J$487,2,FALSE)</f>
        <v>pkqtrapr3/pkqtrapr4</v>
      </c>
      <c r="AB431" s="110" t="str">
        <f>VLOOKUP($O431,Veritas_LUN!$D$3:$J$487,3,FALSE)</f>
        <v>vvr_vg_trcfs02</v>
      </c>
      <c r="AC431" s="110">
        <f>VLOOKUP($O431,Veritas_LUN!$D$3:$J$487,4,FALSE)</f>
        <v>1</v>
      </c>
      <c r="AD431" s="110">
        <f>VLOOKUP($O431,Veritas_LUN!$D$3:$J$487,5,FALSE)</f>
        <v>1</v>
      </c>
      <c r="AE431" s="110" t="str">
        <f>VLOOKUP($O431,Veritas_LUN!$D$3:$J$487,7,FALSE)</f>
        <v>VVR-vg_mecfs02</v>
      </c>
      <c r="AF431" s="110" t="str">
        <f>VLOOKUP($O431,Veritas_LUN!$D$3:$K$487,8,FALSE)</f>
        <v>10:2a</v>
      </c>
      <c r="AG431" s="194" t="s">
        <v>7694</v>
      </c>
      <c r="AH431" s="279" t="str">
        <f>VLOOKUP(AG431,'스토리지_LUN(AS-IS)'!$B$4:$G$541,4,FALSE)</f>
        <v>VVR-vg_mecfs02</v>
      </c>
      <c r="AI431" s="110">
        <f>VLOOKUP(AG431,'스토리지_LUN(AS-IS)'!$B$4:$G$541,6,FALSE)</f>
        <v>1</v>
      </c>
      <c r="AJ431" s="110" t="str">
        <f>VLOOKUP($AG431,'스토리지_LUN(TO-BE)'!$B$2:$G$347,4,FALSE)</f>
        <v>05:2a</v>
      </c>
      <c r="AK431" s="103"/>
      <c r="AL431" s="103"/>
      <c r="AM431" s="1" t="str">
        <f t="shared" si="12"/>
        <v>NB-DR-RDMP-0FA7-PKQTRAPR</v>
      </c>
      <c r="AN431" s="475" t="e">
        <f>VLOOKUP(SUBSTITUTE(Q431,":",""),'naa정보-입력'!B429:C774,2,FALSE)</f>
        <v>#N/A</v>
      </c>
      <c r="AO431" s="1" t="e">
        <f t="shared" si="13"/>
        <v>#N/A</v>
      </c>
      <c r="AP431" s="1" t="s">
        <v>10609</v>
      </c>
    </row>
    <row r="432" spans="1:42" s="1" customFormat="1">
      <c r="A432" s="128" t="s">
        <v>1210</v>
      </c>
      <c r="B432" s="128" t="s">
        <v>2016</v>
      </c>
      <c r="C432" s="128" t="s">
        <v>453</v>
      </c>
      <c r="D432" s="128" t="s">
        <v>2021</v>
      </c>
      <c r="E432" s="128" t="s">
        <v>1743</v>
      </c>
      <c r="F432" s="128" t="s">
        <v>1274</v>
      </c>
      <c r="G432" s="128" t="s">
        <v>1275</v>
      </c>
      <c r="H432" s="128" t="s">
        <v>3597</v>
      </c>
      <c r="I432" s="128" t="s">
        <v>2058</v>
      </c>
      <c r="J432" s="128" t="s">
        <v>4922</v>
      </c>
      <c r="K432" s="128" t="s">
        <v>7282</v>
      </c>
      <c r="L432" s="128" t="s">
        <v>4644</v>
      </c>
      <c r="M432" s="128" t="s">
        <v>6856</v>
      </c>
      <c r="N432" s="129" t="s">
        <v>8008</v>
      </c>
      <c r="O432" s="471" t="s">
        <v>8423</v>
      </c>
      <c r="P432" s="443">
        <v>0.20050048828125</v>
      </c>
      <c r="Q432" s="470" t="str">
        <f>VLOOKUP($O432,'스토리지_LUN(TO-BE)'!$B$2:$G$347,4,FALSE)</f>
        <v>05:2b</v>
      </c>
      <c r="R432" s="103"/>
      <c r="S432" s="110"/>
      <c r="T432" s="103"/>
      <c r="U432" s="103"/>
      <c r="V432" s="110" t="str">
        <f>VLOOKUP($N432,OS_Disk!$A$2:$F$573,2,FALSE)</f>
        <v>pkqtrapr3</v>
      </c>
      <c r="W432" s="110" t="str">
        <f>VLOOKUP($N432,OS_Disk!$A$2:$F$573,3,FALSE)</f>
        <v>hitachi_vsp0_102b</v>
      </c>
      <c r="X432" s="133"/>
      <c r="Y432" s="110" t="str">
        <f>VLOOKUP($N432,OS_Disk!$A$2:$F$573,4,FALSE)</f>
        <v>sdm</v>
      </c>
      <c r="Z432" s="196">
        <f>VLOOKUP($N432,OS_Disk!$A$2:$F$573,6,FALSE)</f>
        <v>11.00006103515625</v>
      </c>
      <c r="AA432" s="110" t="str">
        <f>VLOOKUP($O432,Veritas_LUN!$D$3:$J$487,2,FALSE)</f>
        <v>pkqtrapr3/pkqtrapr4</v>
      </c>
      <c r="AB432" s="110" t="str">
        <f>VLOOKUP($O432,Veritas_LUN!$D$3:$J$487,3,FALSE)</f>
        <v>vvr_vg_trcfs03</v>
      </c>
      <c r="AC432" s="110">
        <f>VLOOKUP($O432,Veritas_LUN!$D$3:$J$487,4,FALSE)</f>
        <v>1</v>
      </c>
      <c r="AD432" s="110">
        <f>VLOOKUP($O432,Veritas_LUN!$D$3:$J$487,5,FALSE)</f>
        <v>11</v>
      </c>
      <c r="AE432" s="110" t="str">
        <f>VLOOKUP($O432,Veritas_LUN!$D$3:$J$487,7,FALSE)</f>
        <v>VVR-vg_mecfs03</v>
      </c>
      <c r="AF432" s="110" t="str">
        <f>VLOOKUP($O432,Veritas_LUN!$D$3:$K$487,8,FALSE)</f>
        <v>10:2b</v>
      </c>
      <c r="AG432" s="194" t="s">
        <v>7695</v>
      </c>
      <c r="AH432" s="279" t="str">
        <f>VLOOKUP(AG432,'스토리지_LUN(AS-IS)'!$B$4:$G$541,4,FALSE)</f>
        <v>VVR-vg_mecfs03</v>
      </c>
      <c r="AI432" s="110">
        <f>VLOOKUP(AG432,'스토리지_LUN(AS-IS)'!$B$4:$G$541,6,FALSE)</f>
        <v>11</v>
      </c>
      <c r="AJ432" s="110" t="str">
        <f>VLOOKUP($AG432,'스토리지_LUN(TO-BE)'!$B$2:$G$347,4,FALSE)</f>
        <v>05:2b</v>
      </c>
      <c r="AK432" s="103"/>
      <c r="AL432" s="103"/>
      <c r="AM432" s="1" t="str">
        <f t="shared" si="12"/>
        <v>NB-DR-RDMP-0FA7-PKQTRAPR</v>
      </c>
      <c r="AN432" s="475" t="e">
        <f>VLOOKUP(SUBSTITUTE(Q432,":",""),'naa정보-입력'!B430:C775,2,FALSE)</f>
        <v>#N/A</v>
      </c>
      <c r="AO432" s="1" t="e">
        <f t="shared" si="13"/>
        <v>#N/A</v>
      </c>
      <c r="AP432" s="1" t="s">
        <v>10610</v>
      </c>
    </row>
    <row r="433" spans="1:42" s="1" customFormat="1">
      <c r="A433" s="128" t="s">
        <v>1210</v>
      </c>
      <c r="B433" s="128" t="s">
        <v>2016</v>
      </c>
      <c r="C433" s="128" t="s">
        <v>453</v>
      </c>
      <c r="D433" s="128" t="s">
        <v>2021</v>
      </c>
      <c r="E433" s="128" t="s">
        <v>1752</v>
      </c>
      <c r="F433" s="128" t="s">
        <v>1274</v>
      </c>
      <c r="G433" s="128" t="s">
        <v>1275</v>
      </c>
      <c r="H433" s="128" t="s">
        <v>3598</v>
      </c>
      <c r="I433" s="128" t="s">
        <v>2059</v>
      </c>
      <c r="J433" s="128" t="s">
        <v>4900</v>
      </c>
      <c r="K433" s="128" t="s">
        <v>7283</v>
      </c>
      <c r="L433" s="128" t="s">
        <v>4583</v>
      </c>
      <c r="M433" s="128" t="s">
        <v>6856</v>
      </c>
      <c r="N433" s="129" t="s">
        <v>8009</v>
      </c>
      <c r="O433" s="471" t="s">
        <v>8424</v>
      </c>
      <c r="P433" s="443">
        <v>0.20050048828125</v>
      </c>
      <c r="Q433" s="470" t="str">
        <f>VLOOKUP($O433,'스토리지_LUN(TO-BE)'!$B$2:$G$347,4,FALSE)</f>
        <v>0f:15</v>
      </c>
      <c r="R433" s="103"/>
      <c r="S433" s="110"/>
      <c r="T433" s="103"/>
      <c r="U433" s="103"/>
      <c r="V433" s="110" t="str">
        <f>VLOOKUP($N433,OS_Disk!$A$2:$F$573,2,FALSE)</f>
        <v>pkqtrapr3</v>
      </c>
      <c r="W433" s="110" t="str">
        <f>VLOOKUP($N433,OS_Disk!$A$2:$F$573,3,FALSE)</f>
        <v>hitachi_vsp0_0f15</v>
      </c>
      <c r="X433" s="133"/>
      <c r="Y433" s="110" t="str">
        <f>VLOOKUP($N433,OS_Disk!$A$2:$F$573,4,FALSE)</f>
        <v>sde</v>
      </c>
      <c r="Z433" s="196">
        <f>VLOOKUP($N433,OS_Disk!$A$2:$F$573,6,FALSE)</f>
        <v>0.20050048828125</v>
      </c>
      <c r="AA433" s="110" t="str">
        <f>VLOOKUP($O433,Veritas_LUN!$D$3:$J$487,2,FALSE)</f>
        <v>pkqtrapr3/pkqtrapr4</v>
      </c>
      <c r="AB433" s="110" t="str">
        <f>VLOOKUP($O433,Veritas_LUN!$D$3:$J$487,3,FALSE)</f>
        <v>Lock Device</v>
      </c>
      <c r="AC433" s="110">
        <f>VLOOKUP($O433,Veritas_LUN!$D$3:$J$487,4,FALSE)</f>
        <v>1</v>
      </c>
      <c r="AD433" s="110">
        <f>VLOOKUP($O433,Veritas_LUN!$D$3:$J$487,5,FALSE)</f>
        <v>0.2</v>
      </c>
      <c r="AE433" s="110" t="str">
        <f>VLOOKUP($O433,Veritas_LUN!$D$3:$J$487,7,FALSE)</f>
        <v>Lock Device</v>
      </c>
      <c r="AF433" s="110" t="str">
        <f>VLOOKUP($O433,Veritas_LUN!$D$3:$K$487,8,FALSE)</f>
        <v>0f:15</v>
      </c>
      <c r="AG433" s="194" t="s">
        <v>7696</v>
      </c>
      <c r="AH433" s="279" t="str">
        <f>VLOOKUP(AG433,'스토리지_LUN(AS-IS)'!$B$4:$G$541,4,FALSE)</f>
        <v>Lock Device</v>
      </c>
      <c r="AI433" s="110">
        <f>VLOOKUP(AG433,'스토리지_LUN(AS-IS)'!$B$4:$G$541,6,FALSE)</f>
        <v>0.2</v>
      </c>
      <c r="AJ433" s="110" t="str">
        <f>VLOOKUP($AG433,'스토리지_LUN(TO-BE)'!$B$2:$G$347,4,FALSE)</f>
        <v>0f:15</v>
      </c>
      <c r="AK433" s="103"/>
      <c r="AL433" s="103"/>
      <c r="AM433" s="1" t="str">
        <f t="shared" si="12"/>
        <v>NB-DR-RDMP-0FA7-PKQTRAPR</v>
      </c>
      <c r="AN433" s="475" t="e">
        <f>VLOOKUP(SUBSTITUTE(Q433,":",""),'naa정보-입력'!B431:C776,2,FALSE)</f>
        <v>#N/A</v>
      </c>
      <c r="AO433" s="1" t="e">
        <f t="shared" si="13"/>
        <v>#N/A</v>
      </c>
      <c r="AP433" s="1" t="s">
        <v>10611</v>
      </c>
    </row>
    <row r="434" spans="1:42" s="1" customFormat="1">
      <c r="A434" s="128" t="s">
        <v>1210</v>
      </c>
      <c r="B434" s="128" t="s">
        <v>2016</v>
      </c>
      <c r="C434" s="128" t="s">
        <v>453</v>
      </c>
      <c r="D434" s="128" t="s">
        <v>2021</v>
      </c>
      <c r="E434" s="128" t="s">
        <v>1755</v>
      </c>
      <c r="F434" s="128" t="s">
        <v>1274</v>
      </c>
      <c r="G434" s="128" t="s">
        <v>1275</v>
      </c>
      <c r="H434" s="128" t="s">
        <v>3599</v>
      </c>
      <c r="I434" s="128" t="s">
        <v>2060</v>
      </c>
      <c r="J434" s="128" t="s">
        <v>4911</v>
      </c>
      <c r="K434" s="128" t="s">
        <v>7284</v>
      </c>
      <c r="L434" s="128" t="s">
        <v>4578</v>
      </c>
      <c r="M434" s="128" t="s">
        <v>6856</v>
      </c>
      <c r="N434" s="129" t="s">
        <v>8010</v>
      </c>
      <c r="O434" s="471" t="s">
        <v>8460</v>
      </c>
      <c r="P434" s="443">
        <v>0.20050048828125</v>
      </c>
      <c r="Q434" s="470" t="str">
        <f>VLOOKUP($O434,'스토리지_LUN(TO-BE)'!$B$2:$G$347,4,FALSE)</f>
        <v>0f:16</v>
      </c>
      <c r="R434" s="103"/>
      <c r="S434" s="110"/>
      <c r="T434" s="103"/>
      <c r="U434" s="103"/>
      <c r="V434" s="110" t="str">
        <f>VLOOKUP($N434,OS_Disk!$A$2:$F$573,2,FALSE)</f>
        <v>pkqtrapr3</v>
      </c>
      <c r="W434" s="110" t="str">
        <f>VLOOKUP($N434,OS_Disk!$A$2:$F$573,3,FALSE)</f>
        <v>hitachi_vsp0_0f16</v>
      </c>
      <c r="X434" s="133"/>
      <c r="Y434" s="110" t="str">
        <f>VLOOKUP($N434,OS_Disk!$A$2:$F$573,4,FALSE)</f>
        <v>sdf</v>
      </c>
      <c r="Z434" s="196">
        <f>VLOOKUP($N434,OS_Disk!$A$2:$F$573,6,FALSE)</f>
        <v>0.20050048828125</v>
      </c>
      <c r="AA434" s="110" t="str">
        <f>VLOOKUP($O434,Veritas_LUN!$D$3:$J$487,2,FALSE)</f>
        <v>pkqtrapr3/pkqtrapr4</v>
      </c>
      <c r="AB434" s="110" t="str">
        <f>VLOOKUP($O434,Veritas_LUN!$D$3:$J$487,3,FALSE)</f>
        <v>Lock Device</v>
      </c>
      <c r="AC434" s="110">
        <f>VLOOKUP($O434,Veritas_LUN!$D$3:$J$487,4,FALSE)</f>
        <v>1</v>
      </c>
      <c r="AD434" s="110">
        <f>VLOOKUP($O434,Veritas_LUN!$D$3:$J$487,5,FALSE)</f>
        <v>0.2</v>
      </c>
      <c r="AE434" s="110" t="str">
        <f>VLOOKUP($O434,Veritas_LUN!$D$3:$J$487,7,FALSE)</f>
        <v>Lock Device</v>
      </c>
      <c r="AF434" s="110" t="str">
        <f>VLOOKUP($O434,Veritas_LUN!$D$3:$K$487,8,FALSE)</f>
        <v>0f:16</v>
      </c>
      <c r="AG434" s="194" t="s">
        <v>7697</v>
      </c>
      <c r="AH434" s="279" t="str">
        <f>VLOOKUP(AG434,'스토리지_LUN(AS-IS)'!$B$4:$G$541,4,FALSE)</f>
        <v>Lock Device</v>
      </c>
      <c r="AI434" s="110">
        <f>VLOOKUP(AG434,'스토리지_LUN(AS-IS)'!$B$4:$G$541,6,FALSE)</f>
        <v>0.2</v>
      </c>
      <c r="AJ434" s="110" t="str">
        <f>VLOOKUP($AG434,'스토리지_LUN(TO-BE)'!$B$2:$G$347,4,FALSE)</f>
        <v>0f:16</v>
      </c>
      <c r="AK434" s="103"/>
      <c r="AL434" s="103"/>
      <c r="AM434" s="1" t="str">
        <f t="shared" si="12"/>
        <v>NB-DR-RDMP-0FA7-PKQTRAPR</v>
      </c>
      <c r="AN434" s="475" t="e">
        <f>VLOOKUP(SUBSTITUTE(Q434,":",""),'naa정보-입력'!B432:C777,2,FALSE)</f>
        <v>#N/A</v>
      </c>
      <c r="AO434" s="1" t="e">
        <f t="shared" si="13"/>
        <v>#N/A</v>
      </c>
      <c r="AP434" s="1" t="s">
        <v>10612</v>
      </c>
    </row>
    <row r="435" spans="1:42" s="1" customFormat="1">
      <c r="A435" s="128" t="s">
        <v>1210</v>
      </c>
      <c r="B435" s="128" t="s">
        <v>2016</v>
      </c>
      <c r="C435" s="128" t="s">
        <v>453</v>
      </c>
      <c r="D435" s="128" t="s">
        <v>2021</v>
      </c>
      <c r="E435" s="128" t="s">
        <v>1758</v>
      </c>
      <c r="F435" s="128" t="s">
        <v>1274</v>
      </c>
      <c r="G435" s="128" t="s">
        <v>1275</v>
      </c>
      <c r="H435" s="128" t="s">
        <v>3600</v>
      </c>
      <c r="I435" s="128" t="s">
        <v>2061</v>
      </c>
      <c r="J435" s="128" t="s">
        <v>4907</v>
      </c>
      <c r="K435" s="128" t="s">
        <v>7285</v>
      </c>
      <c r="L435" s="128" t="s">
        <v>4580</v>
      </c>
      <c r="M435" s="128" t="s">
        <v>6856</v>
      </c>
      <c r="N435" s="129" t="s">
        <v>8011</v>
      </c>
      <c r="O435" s="471" t="s">
        <v>8426</v>
      </c>
      <c r="P435" s="443">
        <v>40</v>
      </c>
      <c r="Q435" s="470" t="str">
        <f>VLOOKUP($O435,'스토리지_LUN(TO-BE)'!$B$2:$G$347,4,FALSE)</f>
        <v>0f:17</v>
      </c>
      <c r="R435" s="103"/>
      <c r="S435" s="110"/>
      <c r="T435" s="103"/>
      <c r="U435" s="103"/>
      <c r="V435" s="110" t="str">
        <f>VLOOKUP($N435,OS_Disk!$A$2:$F$573,2,FALSE)</f>
        <v>pkqtrapr3</v>
      </c>
      <c r="W435" s="110" t="str">
        <f>VLOOKUP($N435,OS_Disk!$A$2:$F$573,3,FALSE)</f>
        <v>hitachi_vsp0_0f17</v>
      </c>
      <c r="X435" s="133"/>
      <c r="Y435" s="110" t="str">
        <f>VLOOKUP($N435,OS_Disk!$A$2:$F$573,4,FALSE)</f>
        <v>sdg</v>
      </c>
      <c r="Z435" s="196">
        <f>VLOOKUP($N435,OS_Disk!$A$2:$F$573,6,FALSE)</f>
        <v>0.20050048828125</v>
      </c>
      <c r="AA435" s="110" t="str">
        <f>VLOOKUP($O435,Veritas_LUN!$D$3:$J$487,2,FALSE)</f>
        <v>pkqtrapr3/pkqtrapr4</v>
      </c>
      <c r="AB435" s="110" t="str">
        <f>VLOOKUP($O435,Veritas_LUN!$D$3:$J$487,3,FALSE)</f>
        <v>Lock Device</v>
      </c>
      <c r="AC435" s="110">
        <f>VLOOKUP($O435,Veritas_LUN!$D$3:$J$487,4,FALSE)</f>
        <v>1</v>
      </c>
      <c r="AD435" s="110">
        <f>VLOOKUP($O435,Veritas_LUN!$D$3:$J$487,5,FALSE)</f>
        <v>0.2</v>
      </c>
      <c r="AE435" s="110" t="str">
        <f>VLOOKUP($O435,Veritas_LUN!$D$3:$J$487,7,FALSE)</f>
        <v>Lock Device</v>
      </c>
      <c r="AF435" s="110" t="str">
        <f>VLOOKUP($O435,Veritas_LUN!$D$3:$K$487,8,FALSE)</f>
        <v>0f:17</v>
      </c>
      <c r="AG435" s="194" t="s">
        <v>7698</v>
      </c>
      <c r="AH435" s="279" t="str">
        <f>VLOOKUP(AG435,'스토리지_LUN(AS-IS)'!$B$4:$G$541,4,FALSE)</f>
        <v>Lock Device</v>
      </c>
      <c r="AI435" s="110">
        <f>VLOOKUP(AG435,'스토리지_LUN(AS-IS)'!$B$4:$G$541,6,FALSE)</f>
        <v>0.2</v>
      </c>
      <c r="AJ435" s="110" t="str">
        <f>VLOOKUP($AG435,'스토리지_LUN(TO-BE)'!$B$2:$G$347,4,FALSE)</f>
        <v>0f:17</v>
      </c>
      <c r="AK435" s="103"/>
      <c r="AL435" s="103"/>
      <c r="AM435" s="1" t="str">
        <f t="shared" si="12"/>
        <v>NB-DR-RDMP-0FA7-PKQTRAPR</v>
      </c>
      <c r="AN435" s="475" t="e">
        <f>VLOOKUP(SUBSTITUTE(Q435,":",""),'naa정보-입력'!B433:C778,2,FALSE)</f>
        <v>#N/A</v>
      </c>
      <c r="AO435" s="1" t="e">
        <f t="shared" si="13"/>
        <v>#N/A</v>
      </c>
      <c r="AP435" s="1" t="s">
        <v>10613</v>
      </c>
    </row>
    <row r="436" spans="1:42" s="1" customFormat="1">
      <c r="A436" s="128" t="s">
        <v>1211</v>
      </c>
      <c r="B436" s="128" t="s">
        <v>2016</v>
      </c>
      <c r="C436" s="128" t="s">
        <v>455</v>
      </c>
      <c r="D436" s="128" t="s">
        <v>2021</v>
      </c>
      <c r="E436" s="128" t="s">
        <v>1688</v>
      </c>
      <c r="F436" s="128" t="s">
        <v>1256</v>
      </c>
      <c r="G436" s="128" t="s">
        <v>1257</v>
      </c>
      <c r="H436" s="128" t="s">
        <v>3653</v>
      </c>
      <c r="I436" s="128" t="s">
        <v>2114</v>
      </c>
      <c r="J436" s="128" t="s">
        <v>4939</v>
      </c>
      <c r="K436" s="128" t="s">
        <v>7286</v>
      </c>
      <c r="L436" s="128" t="s">
        <v>2469</v>
      </c>
      <c r="M436" s="128" t="s">
        <v>6856</v>
      </c>
      <c r="N436" s="129" t="s">
        <v>8040</v>
      </c>
      <c r="O436" s="471" t="s">
        <v>8461</v>
      </c>
      <c r="P436" s="443">
        <v>21.500244140625</v>
      </c>
      <c r="Q436" s="470" t="str">
        <f>VLOOKUP($O436,'스토리지_LUN(TO-BE)'!$B$2:$G$347,4,FALSE)</f>
        <v>00:20</v>
      </c>
      <c r="R436" s="103"/>
      <c r="S436" s="110"/>
      <c r="T436" s="103"/>
      <c r="U436" s="103"/>
      <c r="V436" s="110" t="str">
        <f>VLOOKUP($N436,OS_Disk!$A$2:$F$573,2,FALSE)</f>
        <v>pkqchapr2</v>
      </c>
      <c r="W436" s="110" t="str">
        <f>VLOOKUP($N436,OS_Disk!$A$2:$F$573,3,FALSE)</f>
        <v>hitachi_vsp0_0020</v>
      </c>
      <c r="X436" s="133"/>
      <c r="Y436" s="110" t="str">
        <f>VLOOKUP($N436,OS_Disk!$A$2:$F$573,4,FALSE)</f>
        <v>sdb</v>
      </c>
      <c r="Z436" s="196">
        <f>VLOOKUP($N436,OS_Disk!$A$2:$F$573,6,FALSE)</f>
        <v>215.0006103515625</v>
      </c>
      <c r="AA436" s="110" t="str">
        <f>VLOOKUP($O436,Veritas_LUN!$D$3:$J$487,2,FALSE)</f>
        <v>pkqchapr2</v>
      </c>
      <c r="AB436" s="110" t="str">
        <f>VLOOKUP($O436,Veritas_LUN!$D$3:$J$487,3,FALSE)</f>
        <v>vg_ch2fs01</v>
      </c>
      <c r="AC436" s="110">
        <f>VLOOKUP($O436,Veritas_LUN!$D$3:$J$487,4,FALSE)</f>
        <v>1</v>
      </c>
      <c r="AD436" s="110">
        <f>VLOOKUP($O436,Veritas_LUN!$D$3:$J$487,5,FALSE)</f>
        <v>215</v>
      </c>
      <c r="AE436" s="110" t="str">
        <f>VLOOKUP($O436,Veritas_LUN!$D$3:$J$487,7,FALSE)</f>
        <v>vg_ch2fs01</v>
      </c>
      <c r="AF436" s="110" t="str">
        <f>VLOOKUP($O436,Veritas_LUN!$D$3:$K$487,8,FALSE)</f>
        <v>00:20</v>
      </c>
      <c r="AG436" s="194" t="s">
        <v>7737</v>
      </c>
      <c r="AH436" s="279" t="str">
        <f>VLOOKUP(AG436,'스토리지_LUN(AS-IS)'!$B$4:$G$541,4,FALSE)</f>
        <v>vg_ch2fs01</v>
      </c>
      <c r="AI436" s="110">
        <f>VLOOKUP(AG436,'스토리지_LUN(AS-IS)'!$B$4:$G$541,6,FALSE)</f>
        <v>215</v>
      </c>
      <c r="AJ436" s="110" t="str">
        <f>VLOOKUP($AG436,'스토리지_LUN(TO-BE)'!$B$2:$G$347,4,FALSE)</f>
        <v>00:20</v>
      </c>
      <c r="AK436" s="103"/>
      <c r="AL436" s="103"/>
      <c r="AM436" s="1" t="str">
        <f t="shared" si="12"/>
        <v>NB-DR-RDMP-0FA5-PKQCHAPR</v>
      </c>
      <c r="AN436" s="475" t="e">
        <f>VLOOKUP(SUBSTITUTE(Q436,":",""),'naa정보-입력'!B434:C779,2,FALSE)</f>
        <v>#N/A</v>
      </c>
      <c r="AO436" s="1" t="e">
        <f t="shared" si="13"/>
        <v>#N/A</v>
      </c>
      <c r="AP436" s="1" t="s">
        <v>10642</v>
      </c>
    </row>
    <row r="437" spans="1:42" s="1" customFormat="1">
      <c r="A437" s="128" t="s">
        <v>1211</v>
      </c>
      <c r="B437" s="128" t="s">
        <v>2016</v>
      </c>
      <c r="C437" s="128" t="s">
        <v>455</v>
      </c>
      <c r="D437" s="128" t="s">
        <v>2021</v>
      </c>
      <c r="E437" s="128" t="s">
        <v>1704</v>
      </c>
      <c r="F437" s="128" t="s">
        <v>1256</v>
      </c>
      <c r="G437" s="128" t="s">
        <v>1257</v>
      </c>
      <c r="H437" s="128" t="s">
        <v>3654</v>
      </c>
      <c r="I437" s="128" t="s">
        <v>2115</v>
      </c>
      <c r="J437" s="128" t="s">
        <v>4952</v>
      </c>
      <c r="K437" s="128" t="s">
        <v>7287</v>
      </c>
      <c r="L437" s="128" t="s">
        <v>2470</v>
      </c>
      <c r="M437" s="128" t="s">
        <v>6856</v>
      </c>
      <c r="N437" s="129" t="s">
        <v>8041</v>
      </c>
      <c r="O437" s="471" t="s">
        <v>8462</v>
      </c>
      <c r="P437" s="443">
        <v>50</v>
      </c>
      <c r="Q437" s="470" t="str">
        <f>VLOOKUP($O437,'스토리지_LUN(TO-BE)'!$B$2:$G$347,4,FALSE)</f>
        <v>05:20</v>
      </c>
      <c r="R437" s="103"/>
      <c r="S437" s="110"/>
      <c r="T437" s="103"/>
      <c r="U437" s="103"/>
      <c r="V437" s="110" t="str">
        <f>VLOOKUP($N437,OS_Disk!$A$2:$F$573,2,FALSE)</f>
        <v>pkqchapr2</v>
      </c>
      <c r="W437" s="110" t="str">
        <f>VLOOKUP($N437,OS_Disk!$A$2:$F$573,3,FALSE)</f>
        <v>hitachi_vsp0_1020</v>
      </c>
      <c r="X437" s="133"/>
      <c r="Y437" s="110" t="str">
        <f>VLOOKUP($N437,OS_Disk!$A$2:$F$573,4,FALSE)</f>
        <v>sdc</v>
      </c>
      <c r="Z437" s="196">
        <f>VLOOKUP($N437,OS_Disk!$A$2:$F$573,6,FALSE)</f>
        <v>21.500244140625</v>
      </c>
      <c r="AA437" s="110" t="str">
        <f>VLOOKUP($O437,Veritas_LUN!$D$3:$J$487,2,FALSE)</f>
        <v>pkqchapr2</v>
      </c>
      <c r="AB437" s="110" t="str">
        <f>VLOOKUP($O437,Veritas_LUN!$D$3:$J$487,3,FALSE)</f>
        <v>vvr_vg_ch2fs01</v>
      </c>
      <c r="AC437" s="110">
        <f>VLOOKUP($O437,Veritas_LUN!$D$3:$J$487,4,FALSE)</f>
        <v>1</v>
      </c>
      <c r="AD437" s="110">
        <f>VLOOKUP($O437,Veritas_LUN!$D$3:$J$487,5,FALSE)</f>
        <v>21.5</v>
      </c>
      <c r="AE437" s="110" t="str">
        <f>VLOOKUP($O437,Veritas_LUN!$D$3:$J$487,7,FALSE)</f>
        <v>VVR-vg_ch2fs01</v>
      </c>
      <c r="AF437" s="110" t="str">
        <f>VLOOKUP($O437,Veritas_LUN!$D$3:$K$487,8,FALSE)</f>
        <v>10:20</v>
      </c>
      <c r="AG437" s="194" t="s">
        <v>7738</v>
      </c>
      <c r="AH437" s="279" t="str">
        <f>VLOOKUP(AG437,'스토리지_LUN(AS-IS)'!$B$4:$G$541,4,FALSE)</f>
        <v>VVR-vg_ch2fs01</v>
      </c>
      <c r="AI437" s="110">
        <f>VLOOKUP(AG437,'스토리지_LUN(AS-IS)'!$B$4:$G$541,6,FALSE)</f>
        <v>21.5</v>
      </c>
      <c r="AJ437" s="110" t="str">
        <f>VLOOKUP($AG437,'스토리지_LUN(TO-BE)'!$B$2:$G$347,4,FALSE)</f>
        <v>05:20</v>
      </c>
      <c r="AK437" s="103"/>
      <c r="AL437" s="103"/>
      <c r="AM437" s="1" t="str">
        <f t="shared" si="12"/>
        <v>NB-DR-RDMP-0FA5-PKQCHAPR</v>
      </c>
      <c r="AN437" s="475" t="e">
        <f>VLOOKUP(SUBSTITUTE(Q437,":",""),'naa정보-입력'!B435:C780,2,FALSE)</f>
        <v>#N/A</v>
      </c>
      <c r="AO437" s="1" t="e">
        <f t="shared" si="13"/>
        <v>#N/A</v>
      </c>
      <c r="AP437" s="1" t="s">
        <v>10643</v>
      </c>
    </row>
    <row r="438" spans="1:42" s="1" customFormat="1">
      <c r="A438" s="128" t="s">
        <v>1211</v>
      </c>
      <c r="B438" s="128" t="s">
        <v>2016</v>
      </c>
      <c r="C438" s="128" t="s">
        <v>455</v>
      </c>
      <c r="D438" s="128" t="s">
        <v>2021</v>
      </c>
      <c r="E438" s="128" t="s">
        <v>1693</v>
      </c>
      <c r="F438" s="128" t="s">
        <v>1256</v>
      </c>
      <c r="G438" s="128" t="s">
        <v>1257</v>
      </c>
      <c r="H438" s="128" t="s">
        <v>3563</v>
      </c>
      <c r="I438" s="128" t="s">
        <v>2024</v>
      </c>
      <c r="J438" s="128" t="s">
        <v>4947</v>
      </c>
      <c r="K438" s="128" t="s">
        <v>7288</v>
      </c>
      <c r="L438" s="128" t="s">
        <v>2464</v>
      </c>
      <c r="M438" s="128" t="s">
        <v>6856</v>
      </c>
      <c r="N438" s="129" t="s">
        <v>7976</v>
      </c>
      <c r="O438" s="471" t="s">
        <v>8392</v>
      </c>
      <c r="P438" s="443">
        <v>8.00079345703125</v>
      </c>
      <c r="Q438" s="470" t="str">
        <f>VLOOKUP($O438,'스토리지_LUN(TO-BE)'!$B$2:$G$347,4,FALSE)</f>
        <v>00:22</v>
      </c>
      <c r="R438" s="103"/>
      <c r="S438" s="110"/>
      <c r="T438" s="103"/>
      <c r="U438" s="103"/>
      <c r="V438" s="110" t="str">
        <f>VLOOKUP($N438,OS_Disk!$A$2:$F$573,2,FALSE)</f>
        <v>pkqchapr1</v>
      </c>
      <c r="W438" s="110" t="str">
        <f>VLOOKUP($N438,OS_Disk!$A$2:$F$573,3,FALSE)</f>
        <v>hitachi_vsp0_0022</v>
      </c>
      <c r="X438" s="133"/>
      <c r="Y438" s="110" t="str">
        <f>VLOOKUP($N438,OS_Disk!$A$2:$F$573,4,FALSE)</f>
        <v>sdh</v>
      </c>
      <c r="Z438" s="196">
        <f>VLOOKUP($N438,OS_Disk!$A$2:$F$573,6,FALSE)</f>
        <v>80.0006103515625</v>
      </c>
      <c r="AA438" s="110" t="str">
        <f>VLOOKUP($O438,Veritas_LUN!$D$3:$J$487,2,FALSE)</f>
        <v>pkqchapr1/pkqchapr2/pkqchapr3</v>
      </c>
      <c r="AB438" s="110" t="str">
        <f>VLOOKUP($O438,Veritas_LUN!$D$3:$J$487,3,FALSE)</f>
        <v>vg_chcfs01</v>
      </c>
      <c r="AC438" s="110">
        <f>VLOOKUP($O438,Veritas_LUN!$D$3:$J$487,4,FALSE)</f>
        <v>1</v>
      </c>
      <c r="AD438" s="110">
        <f>VLOOKUP($O438,Veritas_LUN!$D$3:$J$487,5,FALSE)</f>
        <v>80</v>
      </c>
      <c r="AE438" s="110" t="str">
        <f>VLOOKUP($O438,Veritas_LUN!$D$3:$J$487,7,FALSE)</f>
        <v>vg_chcfs01</v>
      </c>
      <c r="AF438" s="110" t="str">
        <f>VLOOKUP($O438,Veritas_LUN!$D$3:$K$487,8,FALSE)</f>
        <v>00:22</v>
      </c>
      <c r="AG438" s="194" t="s">
        <v>7663</v>
      </c>
      <c r="AH438" s="279" t="str">
        <f>VLOOKUP(AG438,'스토리지_LUN(AS-IS)'!$B$4:$G$541,4,FALSE)</f>
        <v>vg_chcfs01</v>
      </c>
      <c r="AI438" s="110">
        <f>VLOOKUP(AG438,'스토리지_LUN(AS-IS)'!$B$4:$G$541,6,FALSE)</f>
        <v>80</v>
      </c>
      <c r="AJ438" s="110" t="str">
        <f>VLOOKUP($AG438,'스토리지_LUN(TO-BE)'!$B$2:$G$347,4,FALSE)</f>
        <v>00:22</v>
      </c>
      <c r="AK438" s="103"/>
      <c r="AL438" s="103"/>
      <c r="AM438" s="1" t="str">
        <f t="shared" si="12"/>
        <v>NB-DR-RDMP-0FA5-PKQCHAPR</v>
      </c>
      <c r="AN438" s="475" t="e">
        <f>VLOOKUP(SUBSTITUTE(Q438,":",""),'naa정보-입력'!B436:C781,2,FALSE)</f>
        <v>#N/A</v>
      </c>
      <c r="AO438" s="1" t="e">
        <f t="shared" si="13"/>
        <v>#N/A</v>
      </c>
      <c r="AP438" s="1" t="s">
        <v>10578</v>
      </c>
    </row>
    <row r="439" spans="1:42" s="1" customFormat="1">
      <c r="A439" s="128" t="s">
        <v>1211</v>
      </c>
      <c r="B439" s="128" t="s">
        <v>2016</v>
      </c>
      <c r="C439" s="128" t="s">
        <v>455</v>
      </c>
      <c r="D439" s="128" t="s">
        <v>2021</v>
      </c>
      <c r="E439" s="128" t="s">
        <v>1737</v>
      </c>
      <c r="F439" s="128" t="s">
        <v>1256</v>
      </c>
      <c r="G439" s="128" t="s">
        <v>1257</v>
      </c>
      <c r="H439" s="128" t="s">
        <v>3564</v>
      </c>
      <c r="I439" s="128" t="s">
        <v>2025</v>
      </c>
      <c r="J439" s="128" t="s">
        <v>4962</v>
      </c>
      <c r="K439" s="128" t="s">
        <v>7289</v>
      </c>
      <c r="L439" s="128" t="s">
        <v>2471</v>
      </c>
      <c r="M439" s="128" t="s">
        <v>6856</v>
      </c>
      <c r="N439" s="129" t="s">
        <v>7977</v>
      </c>
      <c r="O439" s="471" t="s">
        <v>8393</v>
      </c>
      <c r="P439" s="443">
        <v>0.20050048828125</v>
      </c>
      <c r="Q439" s="470" t="str">
        <f>VLOOKUP($O439,'스토리지_LUN(TO-BE)'!$B$2:$G$347,4,FALSE)</f>
        <v>05:22</v>
      </c>
      <c r="R439" s="103"/>
      <c r="S439" s="110"/>
      <c r="T439" s="103"/>
      <c r="U439" s="103"/>
      <c r="V439" s="110" t="str">
        <f>VLOOKUP($N439,OS_Disk!$A$2:$F$573,2,FALSE)</f>
        <v>pkqchapr1</v>
      </c>
      <c r="W439" s="110" t="str">
        <f>VLOOKUP($N439,OS_Disk!$A$2:$F$573,3,FALSE)</f>
        <v>hitachi_vsp0_1022</v>
      </c>
      <c r="X439" s="133"/>
      <c r="Y439" s="110" t="str">
        <f>VLOOKUP($N439,OS_Disk!$A$2:$F$573,4,FALSE)</f>
        <v>sdi</v>
      </c>
      <c r="Z439" s="196">
        <f>VLOOKUP($N439,OS_Disk!$A$2:$F$573,6,FALSE)</f>
        <v>8.00079345703125</v>
      </c>
      <c r="AA439" s="110" t="str">
        <f>VLOOKUP($O439,Veritas_LUN!$D$3:$J$487,2,FALSE)</f>
        <v>pkqchapr1/pkqchapr2/pkqchapr3</v>
      </c>
      <c r="AB439" s="110" t="str">
        <f>VLOOKUP($O439,Veritas_LUN!$D$3:$J$487,3,FALSE)</f>
        <v>vvr_vg_chcfs01</v>
      </c>
      <c r="AC439" s="110">
        <f>VLOOKUP($O439,Veritas_LUN!$D$3:$J$487,4,FALSE)</f>
        <v>1</v>
      </c>
      <c r="AD439" s="110">
        <f>VLOOKUP($O439,Veritas_LUN!$D$3:$J$487,5,FALSE)</f>
        <v>8</v>
      </c>
      <c r="AE439" s="110" t="str">
        <f>VLOOKUP($O439,Veritas_LUN!$D$3:$J$487,7,FALSE)</f>
        <v>VVR-vg_chcfs01</v>
      </c>
      <c r="AF439" s="110" t="str">
        <f>VLOOKUP($O439,Veritas_LUN!$D$3:$K$487,8,FALSE)</f>
        <v>10:22</v>
      </c>
      <c r="AG439" s="194" t="s">
        <v>7664</v>
      </c>
      <c r="AH439" s="279" t="str">
        <f>VLOOKUP(AG439,'스토리지_LUN(AS-IS)'!$B$4:$G$541,4,FALSE)</f>
        <v>VVR-vg_chcfs01</v>
      </c>
      <c r="AI439" s="110">
        <f>VLOOKUP(AG439,'스토리지_LUN(AS-IS)'!$B$4:$G$541,6,FALSE)</f>
        <v>8</v>
      </c>
      <c r="AJ439" s="110" t="str">
        <f>VLOOKUP($AG439,'스토리지_LUN(TO-BE)'!$B$2:$G$347,4,FALSE)</f>
        <v>05:22</v>
      </c>
      <c r="AK439" s="103"/>
      <c r="AL439" s="103"/>
      <c r="AM439" s="1" t="str">
        <f t="shared" si="12"/>
        <v>NB-DR-RDMP-0FA5-PKQCHAPR</v>
      </c>
      <c r="AN439" s="475" t="e">
        <f>VLOOKUP(SUBSTITUTE(Q439,":",""),'naa정보-입력'!B437:C782,2,FALSE)</f>
        <v>#N/A</v>
      </c>
      <c r="AO439" s="1" t="e">
        <f t="shared" si="13"/>
        <v>#N/A</v>
      </c>
      <c r="AP439" s="1" t="s">
        <v>10579</v>
      </c>
    </row>
    <row r="440" spans="1:42" s="1" customFormat="1">
      <c r="A440" s="128" t="s">
        <v>1211</v>
      </c>
      <c r="B440" s="128" t="s">
        <v>2016</v>
      </c>
      <c r="C440" s="128" t="s">
        <v>455</v>
      </c>
      <c r="D440" s="128" t="s">
        <v>2021</v>
      </c>
      <c r="E440" s="128" t="s">
        <v>1752</v>
      </c>
      <c r="F440" s="128" t="s">
        <v>1256</v>
      </c>
      <c r="G440" s="128" t="s">
        <v>1257</v>
      </c>
      <c r="H440" s="128" t="s">
        <v>3565</v>
      </c>
      <c r="I440" s="128" t="s">
        <v>2026</v>
      </c>
      <c r="J440" s="128" t="s">
        <v>4916</v>
      </c>
      <c r="K440" s="128" t="s">
        <v>7290</v>
      </c>
      <c r="L440" s="128" t="s">
        <v>4513</v>
      </c>
      <c r="M440" s="128" t="s">
        <v>6856</v>
      </c>
      <c r="N440" s="129" t="s">
        <v>7978</v>
      </c>
      <c r="O440" s="471" t="s">
        <v>8463</v>
      </c>
      <c r="P440" s="443">
        <v>0.20050048828125</v>
      </c>
      <c r="Q440" s="470" t="str">
        <f>VLOOKUP($O440,'스토리지_LUN(TO-BE)'!$B$2:$G$347,4,FALSE)</f>
        <v>0f:0f</v>
      </c>
      <c r="R440" s="103"/>
      <c r="S440" s="110"/>
      <c r="T440" s="103"/>
      <c r="U440" s="103"/>
      <c r="V440" s="110" t="str">
        <f>VLOOKUP($N440,OS_Disk!$A$2:$F$573,2,FALSE)</f>
        <v>pkqchapr1</v>
      </c>
      <c r="W440" s="110" t="str">
        <f>VLOOKUP($N440,OS_Disk!$A$2:$F$573,3,FALSE)</f>
        <v>hitachi_vsp0_0f0f</v>
      </c>
      <c r="X440" s="133"/>
      <c r="Y440" s="110" t="str">
        <f>VLOOKUP($N440,OS_Disk!$A$2:$F$573,4,FALSE)</f>
        <v>sde</v>
      </c>
      <c r="Z440" s="196">
        <f>VLOOKUP($N440,OS_Disk!$A$2:$F$573,6,FALSE)</f>
        <v>0.20050048828125</v>
      </c>
      <c r="AA440" s="110" t="str">
        <f>VLOOKUP($O440,Veritas_LUN!$D$3:$J$487,2,FALSE)</f>
        <v>pkqchapr1/pkqchapr2/pkqchapr3</v>
      </c>
      <c r="AB440" s="110" t="str">
        <f>VLOOKUP($O440,Veritas_LUN!$D$3:$J$487,3,FALSE)</f>
        <v>Lock Device</v>
      </c>
      <c r="AC440" s="110">
        <f>VLOOKUP($O440,Veritas_LUN!$D$3:$J$487,4,FALSE)</f>
        <v>1</v>
      </c>
      <c r="AD440" s="110">
        <f>VLOOKUP($O440,Veritas_LUN!$D$3:$J$487,5,FALSE)</f>
        <v>0.2</v>
      </c>
      <c r="AE440" s="110" t="str">
        <f>VLOOKUP($O440,Veritas_LUN!$D$3:$J$487,7,FALSE)</f>
        <v>Lock Device</v>
      </c>
      <c r="AF440" s="110" t="str">
        <f>VLOOKUP($O440,Veritas_LUN!$D$3:$K$487,8,FALSE)</f>
        <v>0f:0f</v>
      </c>
      <c r="AG440" s="194" t="s">
        <v>7665</v>
      </c>
      <c r="AH440" s="279" t="str">
        <f>VLOOKUP(AG440,'스토리지_LUN(AS-IS)'!$B$4:$G$541,4,FALSE)</f>
        <v>Lock Device</v>
      </c>
      <c r="AI440" s="110">
        <f>VLOOKUP(AG440,'스토리지_LUN(AS-IS)'!$B$4:$G$541,6,FALSE)</f>
        <v>0.2</v>
      </c>
      <c r="AJ440" s="110" t="str">
        <f>VLOOKUP($AG440,'스토리지_LUN(TO-BE)'!$B$2:$G$347,4,FALSE)</f>
        <v>0f:0f</v>
      </c>
      <c r="AK440" s="103"/>
      <c r="AL440" s="103"/>
      <c r="AM440" s="1" t="str">
        <f t="shared" si="12"/>
        <v>NB-DR-RDMP-0FA5-PKQCHAPR</v>
      </c>
      <c r="AN440" s="475" t="e">
        <f>VLOOKUP(SUBSTITUTE(Q440,":",""),'naa정보-입력'!B438:C783,2,FALSE)</f>
        <v>#N/A</v>
      </c>
      <c r="AO440" s="1" t="e">
        <f t="shared" si="13"/>
        <v>#N/A</v>
      </c>
      <c r="AP440" s="1" t="s">
        <v>10580</v>
      </c>
    </row>
    <row r="441" spans="1:42" s="1" customFormat="1">
      <c r="A441" s="128" t="s">
        <v>1211</v>
      </c>
      <c r="B441" s="128" t="s">
        <v>2016</v>
      </c>
      <c r="C441" s="128" t="s">
        <v>455</v>
      </c>
      <c r="D441" s="128" t="s">
        <v>2021</v>
      </c>
      <c r="E441" s="128" t="s">
        <v>1755</v>
      </c>
      <c r="F441" s="128" t="s">
        <v>1256</v>
      </c>
      <c r="G441" s="128" t="s">
        <v>1257</v>
      </c>
      <c r="H441" s="128" t="s">
        <v>3566</v>
      </c>
      <c r="I441" s="128" t="s">
        <v>2027</v>
      </c>
      <c r="J441" s="128" t="s">
        <v>4917</v>
      </c>
      <c r="K441" s="128" t="s">
        <v>7291</v>
      </c>
      <c r="L441" s="128" t="s">
        <v>4515</v>
      </c>
      <c r="M441" s="128" t="s">
        <v>6856</v>
      </c>
      <c r="N441" s="129" t="s">
        <v>7979</v>
      </c>
      <c r="O441" s="471" t="s">
        <v>8395</v>
      </c>
      <c r="P441" s="443">
        <v>0.20050048828125</v>
      </c>
      <c r="Q441" s="470" t="str">
        <f>VLOOKUP($O441,'스토리지_LUN(TO-BE)'!$B$2:$G$347,4,FALSE)</f>
        <v>0f:10</v>
      </c>
      <c r="R441" s="103"/>
      <c r="S441" s="110"/>
      <c r="T441" s="103"/>
      <c r="U441" s="103"/>
      <c r="V441" s="110" t="str">
        <f>VLOOKUP($N441,OS_Disk!$A$2:$F$573,2,FALSE)</f>
        <v>pkqchapr1</v>
      </c>
      <c r="W441" s="110" t="str">
        <f>VLOOKUP($N441,OS_Disk!$A$2:$F$573,3,FALSE)</f>
        <v>hitachi_vsp0_0f10</v>
      </c>
      <c r="X441" s="133"/>
      <c r="Y441" s="110" t="str">
        <f>VLOOKUP($N441,OS_Disk!$A$2:$F$573,4,FALSE)</f>
        <v>sdf</v>
      </c>
      <c r="Z441" s="196">
        <f>VLOOKUP($N441,OS_Disk!$A$2:$F$573,6,FALSE)</f>
        <v>0.20050048828125</v>
      </c>
      <c r="AA441" s="110" t="str">
        <f>VLOOKUP($O441,Veritas_LUN!$D$3:$J$487,2,FALSE)</f>
        <v>pkqchapr1/pkqchapr2/pkqchapr3</v>
      </c>
      <c r="AB441" s="110" t="str">
        <f>VLOOKUP($O441,Veritas_LUN!$D$3:$J$487,3,FALSE)</f>
        <v>Lock Device</v>
      </c>
      <c r="AC441" s="110">
        <f>VLOOKUP($O441,Veritas_LUN!$D$3:$J$487,4,FALSE)</f>
        <v>1</v>
      </c>
      <c r="AD441" s="110">
        <f>VLOOKUP($O441,Veritas_LUN!$D$3:$J$487,5,FALSE)</f>
        <v>0.2</v>
      </c>
      <c r="AE441" s="110" t="str">
        <f>VLOOKUP($O441,Veritas_LUN!$D$3:$J$487,7,FALSE)</f>
        <v>Lock Device</v>
      </c>
      <c r="AF441" s="110" t="str">
        <f>VLOOKUP($O441,Veritas_LUN!$D$3:$K$487,8,FALSE)</f>
        <v>0f:10</v>
      </c>
      <c r="AG441" s="194" t="s">
        <v>7666</v>
      </c>
      <c r="AH441" s="279" t="str">
        <f>VLOOKUP(AG441,'스토리지_LUN(AS-IS)'!$B$4:$G$541,4,FALSE)</f>
        <v>Lock Device</v>
      </c>
      <c r="AI441" s="110">
        <f>VLOOKUP(AG441,'스토리지_LUN(AS-IS)'!$B$4:$G$541,6,FALSE)</f>
        <v>0.2</v>
      </c>
      <c r="AJ441" s="110" t="str">
        <f>VLOOKUP($AG441,'스토리지_LUN(TO-BE)'!$B$2:$G$347,4,FALSE)</f>
        <v>0f:10</v>
      </c>
      <c r="AK441" s="103"/>
      <c r="AL441" s="103"/>
      <c r="AM441" s="1" t="str">
        <f t="shared" si="12"/>
        <v>NB-DR-RDMP-0FA5-PKQCHAPR</v>
      </c>
      <c r="AN441" s="475" t="e">
        <f>VLOOKUP(SUBSTITUTE(Q441,":",""),'naa정보-입력'!B439:C784,2,FALSE)</f>
        <v>#N/A</v>
      </c>
      <c r="AO441" s="1" t="e">
        <f t="shared" si="13"/>
        <v>#N/A</v>
      </c>
      <c r="AP441" s="1" t="s">
        <v>10581</v>
      </c>
    </row>
    <row r="442" spans="1:42" s="1" customFormat="1">
      <c r="A442" s="128" t="s">
        <v>1211</v>
      </c>
      <c r="B442" s="128" t="s">
        <v>2016</v>
      </c>
      <c r="C442" s="128" t="s">
        <v>455</v>
      </c>
      <c r="D442" s="128" t="s">
        <v>2021</v>
      </c>
      <c r="E442" s="128" t="s">
        <v>1758</v>
      </c>
      <c r="F442" s="128" t="s">
        <v>1256</v>
      </c>
      <c r="G442" s="128" t="s">
        <v>1257</v>
      </c>
      <c r="H442" s="128" t="s">
        <v>3567</v>
      </c>
      <c r="I442" s="128" t="s">
        <v>2028</v>
      </c>
      <c r="J442" s="128" t="s">
        <v>4924</v>
      </c>
      <c r="K442" s="128" t="s">
        <v>7292</v>
      </c>
      <c r="L442" s="128" t="s">
        <v>4511</v>
      </c>
      <c r="M442" s="128" t="s">
        <v>6856</v>
      </c>
      <c r="N442" s="129" t="s">
        <v>7980</v>
      </c>
      <c r="O442" s="471" t="s">
        <v>8396</v>
      </c>
      <c r="P442" s="443">
        <v>40</v>
      </c>
      <c r="Q442" s="470" t="str">
        <f>VLOOKUP($O442,'스토리지_LUN(TO-BE)'!$B$2:$G$347,4,FALSE)</f>
        <v>0f:11</v>
      </c>
      <c r="R442" s="103"/>
      <c r="S442" s="110"/>
      <c r="T442" s="103"/>
      <c r="U442" s="103"/>
      <c r="V442" s="110" t="str">
        <f>VLOOKUP($N442,OS_Disk!$A$2:$F$573,2,FALSE)</f>
        <v>pkqchapr1</v>
      </c>
      <c r="W442" s="110" t="str">
        <f>VLOOKUP($N442,OS_Disk!$A$2:$F$573,3,FALSE)</f>
        <v>hitachi_vsp0_0f11</v>
      </c>
      <c r="X442" s="133"/>
      <c r="Y442" s="110" t="str">
        <f>VLOOKUP($N442,OS_Disk!$A$2:$F$573,4,FALSE)</f>
        <v>sdg</v>
      </c>
      <c r="Z442" s="196">
        <f>VLOOKUP($N442,OS_Disk!$A$2:$F$573,6,FALSE)</f>
        <v>0.20050048828125</v>
      </c>
      <c r="AA442" s="110" t="str">
        <f>VLOOKUP($O442,Veritas_LUN!$D$3:$J$487,2,FALSE)</f>
        <v>pkqchapr1/pkqchapr2/pkqchapr3</v>
      </c>
      <c r="AB442" s="110" t="str">
        <f>VLOOKUP($O442,Veritas_LUN!$D$3:$J$487,3,FALSE)</f>
        <v>Lock Device</v>
      </c>
      <c r="AC442" s="110">
        <f>VLOOKUP($O442,Veritas_LUN!$D$3:$J$487,4,FALSE)</f>
        <v>1</v>
      </c>
      <c r="AD442" s="110">
        <f>VLOOKUP($O442,Veritas_LUN!$D$3:$J$487,5,FALSE)</f>
        <v>0.2</v>
      </c>
      <c r="AE442" s="110" t="str">
        <f>VLOOKUP($O442,Veritas_LUN!$D$3:$J$487,7,FALSE)</f>
        <v>Lock Device</v>
      </c>
      <c r="AF442" s="110" t="str">
        <f>VLOOKUP($O442,Veritas_LUN!$D$3:$K$487,8,FALSE)</f>
        <v>0f:11</v>
      </c>
      <c r="AG442" s="194" t="s">
        <v>7667</v>
      </c>
      <c r="AH442" s="279" t="str">
        <f>VLOOKUP(AG442,'스토리지_LUN(AS-IS)'!$B$4:$G$541,4,FALSE)</f>
        <v>Lock Device</v>
      </c>
      <c r="AI442" s="110">
        <f>VLOOKUP(AG442,'스토리지_LUN(AS-IS)'!$B$4:$G$541,6,FALSE)</f>
        <v>0.2</v>
      </c>
      <c r="AJ442" s="110" t="str">
        <f>VLOOKUP($AG442,'스토리지_LUN(TO-BE)'!$B$2:$G$347,4,FALSE)</f>
        <v>0f:11</v>
      </c>
      <c r="AK442" s="103"/>
      <c r="AL442" s="103"/>
      <c r="AM442" s="1" t="str">
        <f t="shared" si="12"/>
        <v>NB-DR-RDMP-0FA5-PKQCHAPR</v>
      </c>
      <c r="AN442" s="475" t="e">
        <f>VLOOKUP(SUBSTITUTE(Q442,":",""),'naa정보-입력'!B440:C785,2,FALSE)</f>
        <v>#N/A</v>
      </c>
      <c r="AO442" s="1" t="e">
        <f t="shared" si="13"/>
        <v>#N/A</v>
      </c>
      <c r="AP442" s="1" t="s">
        <v>10582</v>
      </c>
    </row>
    <row r="443" spans="1:42" s="1" customFormat="1">
      <c r="A443" s="128" t="s">
        <v>1193</v>
      </c>
      <c r="B443" s="128" t="s">
        <v>2342</v>
      </c>
      <c r="C443" s="128" t="s">
        <v>402</v>
      </c>
      <c r="D443" s="128" t="s">
        <v>5933</v>
      </c>
      <c r="E443" s="128" t="s">
        <v>1688</v>
      </c>
      <c r="F443" s="128" t="s">
        <v>1286</v>
      </c>
      <c r="G443" s="128" t="s">
        <v>1287</v>
      </c>
      <c r="H443" s="128" t="s">
        <v>3830</v>
      </c>
      <c r="I443" s="128" t="s">
        <v>2352</v>
      </c>
      <c r="J443" s="128" t="s">
        <v>4758</v>
      </c>
      <c r="K443" s="128" t="s">
        <v>7293</v>
      </c>
      <c r="L443" s="128" t="s">
        <v>2488</v>
      </c>
      <c r="M443" s="128" t="s">
        <v>6856</v>
      </c>
      <c r="N443" s="129" t="s">
        <v>8042</v>
      </c>
      <c r="O443" s="471" t="s">
        <v>8464</v>
      </c>
      <c r="P443" s="443">
        <v>5.0006103515625</v>
      </c>
      <c r="Q443" s="470" t="str">
        <f>VLOOKUP($O443,'스토리지_LUN(TO-BE)'!$B$2:$G$347,4,FALSE)</f>
        <v>00:0d</v>
      </c>
      <c r="R443" s="103"/>
      <c r="S443" s="110"/>
      <c r="T443" s="103"/>
      <c r="U443" s="103"/>
      <c r="V443" s="110" t="str">
        <f>VLOOKUP($N443,OS_Disk!$A$2:$F$573,2,FALSE)</f>
        <v>pkstsapr1</v>
      </c>
      <c r="W443" s="110" t="str">
        <f>VLOOKUP($N443,OS_Disk!$A$2:$F$573,3,FALSE)</f>
        <v>hitachi_vsp0_000d</v>
      </c>
      <c r="X443" s="133"/>
      <c r="Y443" s="110" t="str">
        <f>VLOOKUP($N443,OS_Disk!$A$2:$F$573,4,FALSE)</f>
        <v>sdb</v>
      </c>
      <c r="Z443" s="196">
        <f>VLOOKUP($N443,OS_Disk!$A$2:$F$573,6,FALSE)</f>
        <v>50.0006103515625</v>
      </c>
      <c r="AA443" s="110" t="str">
        <f>VLOOKUP($O443,Veritas_LUN!$D$3:$J$487,2,FALSE)</f>
        <v>pkstsapr1</v>
      </c>
      <c r="AB443" s="110" t="str">
        <f>VLOOKUP($O443,Veritas_LUN!$D$3:$J$487,3,FALSE)</f>
        <v>vg_ts1fs01</v>
      </c>
      <c r="AC443" s="110">
        <f>VLOOKUP($O443,Veritas_LUN!$D$3:$J$487,4,FALSE)</f>
        <v>1</v>
      </c>
      <c r="AD443" s="110">
        <f>VLOOKUP($O443,Veritas_LUN!$D$3:$J$487,5,FALSE)</f>
        <v>50</v>
      </c>
      <c r="AE443" s="110" t="str">
        <f>VLOOKUP($O443,Veritas_LUN!$D$3:$J$487,7,FALSE)</f>
        <v>vg_ts1fs01</v>
      </c>
      <c r="AF443" s="110" t="str">
        <f>VLOOKUP($O443,Veritas_LUN!$D$3:$K$487,8,FALSE)</f>
        <v>00:0d</v>
      </c>
      <c r="AG443" s="194" t="s">
        <v>7739</v>
      </c>
      <c r="AH443" s="279" t="str">
        <f>VLOOKUP(AG443,'스토리지_LUN(AS-IS)'!$B$4:$G$541,4,FALSE)</f>
        <v>vg_ts1fs01</v>
      </c>
      <c r="AI443" s="110">
        <f>VLOOKUP(AG443,'스토리지_LUN(AS-IS)'!$B$4:$G$541,6,FALSE)</f>
        <v>50</v>
      </c>
      <c r="AJ443" s="110" t="str">
        <f>VLOOKUP($AG443,'스토리지_LUN(TO-BE)'!$B$2:$G$347,4,FALSE)</f>
        <v>00:0d</v>
      </c>
      <c r="AK443" s="103"/>
      <c r="AL443" s="103"/>
      <c r="AM443" s="1" t="str">
        <f t="shared" ref="AM443:AM506" si="14">VLOOKUP(F443,$F$580:$AM$608,34,FALSE)</f>
        <v>NB-DR-RDMP-0FA3-PKSTSAPR</v>
      </c>
      <c r="AN443" s="475" t="e">
        <f>VLOOKUP(SUBSTITUTE(Q443,":",""),'naa정보-입력'!B441:C786,2,FALSE)</f>
        <v>#N/A</v>
      </c>
      <c r="AO443" s="1" t="e">
        <f t="shared" ref="AO443:AO506" si="15">_xlfn.CONCAT($AN$3,AN443," ","/vmfs/volumes/",AM443,"/",H443)</f>
        <v>#N/A</v>
      </c>
      <c r="AP443" s="1" t="s">
        <v>10644</v>
      </c>
    </row>
    <row r="444" spans="1:42" s="1" customFormat="1">
      <c r="A444" s="128" t="s">
        <v>1193</v>
      </c>
      <c r="B444" s="128" t="s">
        <v>2342</v>
      </c>
      <c r="C444" s="128" t="s">
        <v>402</v>
      </c>
      <c r="D444" s="128" t="s">
        <v>5933</v>
      </c>
      <c r="E444" s="128" t="s">
        <v>1704</v>
      </c>
      <c r="F444" s="128" t="s">
        <v>1286</v>
      </c>
      <c r="G444" s="128" t="s">
        <v>1287</v>
      </c>
      <c r="H444" s="128" t="s">
        <v>3831</v>
      </c>
      <c r="I444" s="128" t="s">
        <v>2353</v>
      </c>
      <c r="J444" s="128" t="s">
        <v>4717</v>
      </c>
      <c r="K444" s="128" t="s">
        <v>7294</v>
      </c>
      <c r="L444" s="128" t="s">
        <v>2491</v>
      </c>
      <c r="M444" s="128" t="s">
        <v>6856</v>
      </c>
      <c r="N444" s="129" t="s">
        <v>8043</v>
      </c>
      <c r="O444" s="471" t="s">
        <v>8465</v>
      </c>
      <c r="P444" s="443">
        <v>50</v>
      </c>
      <c r="Q444" s="470" t="str">
        <f>VLOOKUP($O444,'스토리지_LUN(TO-BE)'!$B$2:$G$347,4,FALSE)</f>
        <v>05:0d</v>
      </c>
      <c r="R444" s="103"/>
      <c r="S444" s="110"/>
      <c r="T444" s="103"/>
      <c r="U444" s="103"/>
      <c r="V444" s="110" t="str">
        <f>VLOOKUP($N444,OS_Disk!$A$2:$F$573,2,FALSE)</f>
        <v>pkstsapr1</v>
      </c>
      <c r="W444" s="110" t="str">
        <f>VLOOKUP($N444,OS_Disk!$A$2:$F$573,3,FALSE)</f>
        <v>hitachi_vsp0_100d</v>
      </c>
      <c r="X444" s="133"/>
      <c r="Y444" s="110" t="str">
        <f>VLOOKUP($N444,OS_Disk!$A$2:$F$573,4,FALSE)</f>
        <v>sdc</v>
      </c>
      <c r="Z444" s="196">
        <f>VLOOKUP($N444,OS_Disk!$A$2:$F$573,6,FALSE)</f>
        <v>5.0006103515625</v>
      </c>
      <c r="AA444" s="110" t="str">
        <f>VLOOKUP($O444,Veritas_LUN!$D$3:$J$487,2,FALSE)</f>
        <v>pkstsapr1</v>
      </c>
      <c r="AB444" s="110" t="str">
        <f>VLOOKUP($O444,Veritas_LUN!$D$3:$J$487,3,FALSE)</f>
        <v>vvr_vg_ts1fs01</v>
      </c>
      <c r="AC444" s="110">
        <f>VLOOKUP($O444,Veritas_LUN!$D$3:$J$487,4,FALSE)</f>
        <v>1</v>
      </c>
      <c r="AD444" s="110">
        <f>VLOOKUP($O444,Veritas_LUN!$D$3:$J$487,5,FALSE)</f>
        <v>5</v>
      </c>
      <c r="AE444" s="110" t="str">
        <f>VLOOKUP($O444,Veritas_LUN!$D$3:$J$487,7,FALSE)</f>
        <v>VVR-vg_ts1fs01</v>
      </c>
      <c r="AF444" s="110" t="str">
        <f>VLOOKUP($O444,Veritas_LUN!$D$3:$K$487,8,FALSE)</f>
        <v>10:0d</v>
      </c>
      <c r="AG444" s="194" t="s">
        <v>7740</v>
      </c>
      <c r="AH444" s="279" t="str">
        <f>VLOOKUP(AG444,'스토리지_LUN(AS-IS)'!$B$4:$G$541,4,FALSE)</f>
        <v>VVR-vg_ts1fs01</v>
      </c>
      <c r="AI444" s="110">
        <f>VLOOKUP(AG444,'스토리지_LUN(AS-IS)'!$B$4:$G$541,6,FALSE)</f>
        <v>5</v>
      </c>
      <c r="AJ444" s="110" t="str">
        <f>VLOOKUP($AG444,'스토리지_LUN(TO-BE)'!$B$2:$G$347,4,FALSE)</f>
        <v>05:0d</v>
      </c>
      <c r="AK444" s="103"/>
      <c r="AL444" s="103"/>
      <c r="AM444" s="1" t="str">
        <f t="shared" si="14"/>
        <v>NB-DR-RDMP-0FA3-PKSTSAPR</v>
      </c>
      <c r="AN444" s="475" t="e">
        <f>VLOOKUP(SUBSTITUTE(Q444,":",""),'naa정보-입력'!B442:C787,2,FALSE)</f>
        <v>#N/A</v>
      </c>
      <c r="AO444" s="1" t="e">
        <f t="shared" si="15"/>
        <v>#N/A</v>
      </c>
      <c r="AP444" s="1" t="s">
        <v>10645</v>
      </c>
    </row>
    <row r="445" spans="1:42" s="1" customFormat="1">
      <c r="A445" s="128" t="s">
        <v>1193</v>
      </c>
      <c r="B445" s="128" t="s">
        <v>2342</v>
      </c>
      <c r="C445" s="128" t="s">
        <v>402</v>
      </c>
      <c r="D445" s="128" t="s">
        <v>5933</v>
      </c>
      <c r="E445" s="128" t="s">
        <v>1693</v>
      </c>
      <c r="F445" s="128" t="s">
        <v>1286</v>
      </c>
      <c r="G445" s="128" t="s">
        <v>1287</v>
      </c>
      <c r="H445" s="128" t="s">
        <v>3832</v>
      </c>
      <c r="I445" s="128" t="s">
        <v>2354</v>
      </c>
      <c r="J445" s="128" t="s">
        <v>4762</v>
      </c>
      <c r="K445" s="128" t="s">
        <v>7295</v>
      </c>
      <c r="L445" s="128" t="s">
        <v>4869</v>
      </c>
      <c r="M445" s="128" t="s">
        <v>6856</v>
      </c>
      <c r="N445" s="129" t="s">
        <v>8044</v>
      </c>
      <c r="O445" s="471" t="s">
        <v>8466</v>
      </c>
      <c r="P445" s="443">
        <v>90</v>
      </c>
      <c r="Q445" s="470" t="str">
        <f>VLOOKUP($O445,'스토리지_LUN(TO-BE)'!$B$2:$G$347,4,FALSE)</f>
        <v>00:10</v>
      </c>
      <c r="R445" s="103"/>
      <c r="S445" s="110"/>
      <c r="T445" s="103"/>
      <c r="U445" s="103"/>
      <c r="V445" s="110" t="str">
        <f>VLOOKUP($N445,OS_Disk!$A$2:$F$573,2,FALSE)</f>
        <v>pkstsapr1</v>
      </c>
      <c r="W445" s="110" t="str">
        <f>VLOOKUP($N445,OS_Disk!$A$2:$F$573,3,FALSE)</f>
        <v>hitachi_vsp0_0010</v>
      </c>
      <c r="X445" s="133"/>
      <c r="Y445" s="110" t="str">
        <f>VLOOKUP($N445,OS_Disk!$A$2:$F$573,4,FALSE)</f>
        <v>sdh</v>
      </c>
      <c r="Z445" s="196">
        <f>VLOOKUP($N445,OS_Disk!$A$2:$F$573,6,FALSE)</f>
        <v>75</v>
      </c>
      <c r="AA445" s="110" t="str">
        <f>VLOOKUP($O445,Veritas_LUN!$D$3:$J$487,2,FALSE)</f>
        <v>pkstsapr1/pkstsapr2/pkstsapr3</v>
      </c>
      <c r="AB445" s="110" t="str">
        <f>VLOOKUP($O445,Veritas_LUN!$D$3:$J$487,3,FALSE)</f>
        <v>vg_tscfs01</v>
      </c>
      <c r="AC445" s="110">
        <f>VLOOKUP($O445,Veritas_LUN!$D$3:$J$487,4,FALSE)</f>
        <v>1</v>
      </c>
      <c r="AD445" s="110">
        <f>VLOOKUP($O445,Veritas_LUN!$D$3:$J$487,5,FALSE)</f>
        <v>75</v>
      </c>
      <c r="AE445" s="110" t="str">
        <f>VLOOKUP($O445,Veritas_LUN!$D$3:$J$487,7,FALSE)</f>
        <v>vg_tscfs01</v>
      </c>
      <c r="AF445" s="110" t="str">
        <f>VLOOKUP($O445,Veritas_LUN!$D$3:$K$487,8,FALSE)</f>
        <v>00:10</v>
      </c>
      <c r="AG445" s="194" t="s">
        <v>7719</v>
      </c>
      <c r="AH445" s="279" t="str">
        <f>VLOOKUP(AG445,'스토리지_LUN(AS-IS)'!$B$4:$G$541,4,FALSE)</f>
        <v>vg_tscfs01</v>
      </c>
      <c r="AI445" s="110">
        <f>VLOOKUP(AG445,'스토리지_LUN(AS-IS)'!$B$4:$G$541,6,FALSE)</f>
        <v>75</v>
      </c>
      <c r="AJ445" s="110" t="str">
        <f>VLOOKUP($AG445,'스토리지_LUN(TO-BE)'!$B$2:$G$347,4,FALSE)</f>
        <v>00:10</v>
      </c>
      <c r="AK445" s="103"/>
      <c r="AL445" s="103"/>
      <c r="AM445" s="1" t="str">
        <f t="shared" si="14"/>
        <v>NB-DR-RDMP-0FA3-PKSTSAPR</v>
      </c>
      <c r="AN445" s="475" t="e">
        <f>VLOOKUP(SUBSTITUTE(Q445,":",""),'naa정보-입력'!B443:C788,2,FALSE)</f>
        <v>#N/A</v>
      </c>
      <c r="AO445" s="1" t="e">
        <f t="shared" si="15"/>
        <v>#N/A</v>
      </c>
      <c r="AP445" s="1" t="s">
        <v>10646</v>
      </c>
    </row>
    <row r="446" spans="1:42" s="1" customFormat="1">
      <c r="A446" s="128" t="s">
        <v>1193</v>
      </c>
      <c r="B446" s="128" t="s">
        <v>2342</v>
      </c>
      <c r="C446" s="128" t="s">
        <v>402</v>
      </c>
      <c r="D446" s="128" t="s">
        <v>5933</v>
      </c>
      <c r="E446" s="128" t="s">
        <v>1697</v>
      </c>
      <c r="F446" s="128" t="s">
        <v>1286</v>
      </c>
      <c r="G446" s="128" t="s">
        <v>1287</v>
      </c>
      <c r="H446" s="128" t="s">
        <v>3833</v>
      </c>
      <c r="I446" s="128" t="s">
        <v>2355</v>
      </c>
      <c r="J446" s="128" t="s">
        <v>4812</v>
      </c>
      <c r="K446" s="128" t="s">
        <v>7296</v>
      </c>
      <c r="L446" s="128" t="s">
        <v>2518</v>
      </c>
      <c r="M446" s="128" t="s">
        <v>6856</v>
      </c>
      <c r="N446" s="129" t="s">
        <v>8045</v>
      </c>
      <c r="O446" s="471" t="s">
        <v>8467</v>
      </c>
      <c r="P446" s="443">
        <v>100.00030517578099</v>
      </c>
      <c r="Q446" s="470" t="str">
        <f>VLOOKUP($O446,'스토리지_LUN(TO-BE)'!$B$2:$G$347,4,FALSE)</f>
        <v>00:11</v>
      </c>
      <c r="R446" s="103"/>
      <c r="S446" s="110"/>
      <c r="T446" s="103"/>
      <c r="U446" s="103"/>
      <c r="V446" s="110" t="str">
        <f>VLOOKUP($N446,OS_Disk!$A$2:$F$573,2,FALSE)</f>
        <v>pkstsapr1</v>
      </c>
      <c r="W446" s="110" t="str">
        <f>VLOOKUP($N446,OS_Disk!$A$2:$F$573,3,FALSE)</f>
        <v>hitachi_vsp0_0011</v>
      </c>
      <c r="X446" s="133"/>
      <c r="Y446" s="110" t="str">
        <f>VLOOKUP($N446,OS_Disk!$A$2:$F$573,4,FALSE)</f>
        <v>sdi</v>
      </c>
      <c r="Z446" s="196">
        <f>VLOOKUP($N446,OS_Disk!$A$2:$F$573,6,FALSE)</f>
        <v>100.00030517578125</v>
      </c>
      <c r="AA446" s="110" t="str">
        <f>VLOOKUP($O446,Veritas_LUN!$D$3:$J$487,2,FALSE)</f>
        <v>pkstsapr1/pkstsapr2/pkstsapr3</v>
      </c>
      <c r="AB446" s="110" t="str">
        <f>VLOOKUP($O446,Veritas_LUN!$D$3:$J$487,3,FALSE)</f>
        <v>vg_tscfs02</v>
      </c>
      <c r="AC446" s="110">
        <f>VLOOKUP($O446,Veritas_LUN!$D$3:$J$487,4,FALSE)</f>
        <v>1</v>
      </c>
      <c r="AD446" s="110">
        <f>VLOOKUP($O446,Veritas_LUN!$D$3:$J$487,5,FALSE)</f>
        <v>100</v>
      </c>
      <c r="AE446" s="110" t="str">
        <f>VLOOKUP($O446,Veritas_LUN!$D$3:$J$487,7,FALSE)</f>
        <v>vg_tscfs02</v>
      </c>
      <c r="AF446" s="110" t="str">
        <f>VLOOKUP($O446,Veritas_LUN!$D$3:$K$487,8,FALSE)</f>
        <v>00:11</v>
      </c>
      <c r="AG446" s="194" t="s">
        <v>7718</v>
      </c>
      <c r="AH446" s="279" t="str">
        <f>VLOOKUP(AG446,'스토리지_LUN(AS-IS)'!$B$4:$G$541,4,FALSE)</f>
        <v>vg_tscfs02</v>
      </c>
      <c r="AI446" s="110">
        <f>VLOOKUP(AG446,'스토리지_LUN(AS-IS)'!$B$4:$G$541,6,FALSE)</f>
        <v>100</v>
      </c>
      <c r="AJ446" s="110" t="str">
        <f>VLOOKUP($AG446,'스토리지_LUN(TO-BE)'!$B$2:$G$347,4,FALSE)</f>
        <v>00:11</v>
      </c>
      <c r="AK446" s="103"/>
      <c r="AL446" s="103"/>
      <c r="AM446" s="1" t="str">
        <f t="shared" si="14"/>
        <v>NB-DR-RDMP-0FA3-PKSTSAPR</v>
      </c>
      <c r="AN446" s="475" t="e">
        <f>VLOOKUP(SUBSTITUTE(Q446,":",""),'naa정보-입력'!B444:C789,2,FALSE)</f>
        <v>#N/A</v>
      </c>
      <c r="AO446" s="1" t="e">
        <f t="shared" si="15"/>
        <v>#N/A</v>
      </c>
      <c r="AP446" s="1" t="s">
        <v>10647</v>
      </c>
    </row>
    <row r="447" spans="1:42" s="1" customFormat="1">
      <c r="A447" s="128" t="s">
        <v>1193</v>
      </c>
      <c r="B447" s="128" t="s">
        <v>2342</v>
      </c>
      <c r="C447" s="128" t="s">
        <v>402</v>
      </c>
      <c r="D447" s="128" t="s">
        <v>5933</v>
      </c>
      <c r="E447" s="128" t="s">
        <v>1699</v>
      </c>
      <c r="F447" s="128" t="s">
        <v>1286</v>
      </c>
      <c r="G447" s="128" t="s">
        <v>1287</v>
      </c>
      <c r="H447" s="128" t="s">
        <v>3834</v>
      </c>
      <c r="I447" s="128" t="s">
        <v>2356</v>
      </c>
      <c r="J447" s="128" t="s">
        <v>4814</v>
      </c>
      <c r="K447" s="128" t="s">
        <v>7297</v>
      </c>
      <c r="L447" s="128" t="s">
        <v>2500</v>
      </c>
      <c r="M447" s="128" t="s">
        <v>6856</v>
      </c>
      <c r="N447" s="129" t="s">
        <v>8046</v>
      </c>
      <c r="O447" s="471" t="s">
        <v>8468</v>
      </c>
      <c r="P447" s="443">
        <v>4.0008544921875</v>
      </c>
      <c r="Q447" s="470" t="str">
        <f>VLOOKUP($O447,'스토리지_LUN(TO-BE)'!$B$2:$G$347,4,FALSE)</f>
        <v>00:12</v>
      </c>
      <c r="R447" s="103"/>
      <c r="S447" s="110"/>
      <c r="T447" s="103"/>
      <c r="U447" s="103"/>
      <c r="V447" s="110" t="str">
        <f>VLOOKUP($N447,OS_Disk!$A$2:$F$573,2,FALSE)</f>
        <v>pkstsapr1</v>
      </c>
      <c r="W447" s="110" t="str">
        <f>VLOOKUP($N447,OS_Disk!$A$2:$F$573,3,FALSE)</f>
        <v>hitachi_vsp0_0012</v>
      </c>
      <c r="X447" s="133"/>
      <c r="Y447" s="110" t="str">
        <f>VLOOKUP($N447,OS_Disk!$A$2:$F$573,4,FALSE)</f>
        <v>sdj</v>
      </c>
      <c r="Z447" s="196">
        <f>VLOOKUP($N447,OS_Disk!$A$2:$F$573,6,FALSE)</f>
        <v>110.0006103515625</v>
      </c>
      <c r="AA447" s="110" t="str">
        <f>VLOOKUP($O447,Veritas_LUN!$D$3:$J$487,2,FALSE)</f>
        <v>pkstsapr1/pkstsapr2/pkstsapr3</v>
      </c>
      <c r="AB447" s="110" t="str">
        <f>VLOOKUP($O447,Veritas_LUN!$D$3:$J$487,3,FALSE)</f>
        <v>vg_tscfs03</v>
      </c>
      <c r="AC447" s="110">
        <f>VLOOKUP($O447,Veritas_LUN!$D$3:$J$487,4,FALSE)</f>
        <v>1</v>
      </c>
      <c r="AD447" s="110">
        <f>VLOOKUP($O447,Veritas_LUN!$D$3:$J$487,5,FALSE)</f>
        <v>110</v>
      </c>
      <c r="AE447" s="110" t="str">
        <f>VLOOKUP($O447,Veritas_LUN!$D$3:$J$487,7,FALSE)</f>
        <v>vg_tscfs03</v>
      </c>
      <c r="AF447" s="110" t="str">
        <f>VLOOKUP($O447,Veritas_LUN!$D$3:$K$487,8,FALSE)</f>
        <v>00:12</v>
      </c>
      <c r="AG447" s="194" t="s">
        <v>7717</v>
      </c>
      <c r="AH447" s="279" t="str">
        <f>VLOOKUP(AG447,'스토리지_LUN(AS-IS)'!$B$4:$G$541,4,FALSE)</f>
        <v>vg_tscfs03</v>
      </c>
      <c r="AI447" s="110">
        <f>VLOOKUP(AG447,'스토리지_LUN(AS-IS)'!$B$4:$G$541,6,FALSE)</f>
        <v>110</v>
      </c>
      <c r="AJ447" s="110" t="str">
        <f>VLOOKUP($AG447,'스토리지_LUN(TO-BE)'!$B$2:$G$347,4,FALSE)</f>
        <v>00:12</v>
      </c>
      <c r="AK447" s="103"/>
      <c r="AL447" s="103"/>
      <c r="AM447" s="1" t="str">
        <f t="shared" si="14"/>
        <v>NB-DR-RDMP-0FA3-PKSTSAPR</v>
      </c>
      <c r="AN447" s="475" t="e">
        <f>VLOOKUP(SUBSTITUTE(Q447,":",""),'naa정보-입력'!B445:C790,2,FALSE)</f>
        <v>#N/A</v>
      </c>
      <c r="AO447" s="1" t="e">
        <f t="shared" si="15"/>
        <v>#N/A</v>
      </c>
      <c r="AP447" s="1" t="s">
        <v>10648</v>
      </c>
    </row>
    <row r="448" spans="1:42" s="1" customFormat="1">
      <c r="A448" s="128" t="s">
        <v>1193</v>
      </c>
      <c r="B448" s="128" t="s">
        <v>2342</v>
      </c>
      <c r="C448" s="128" t="s">
        <v>402</v>
      </c>
      <c r="D448" s="128" t="s">
        <v>5933</v>
      </c>
      <c r="E448" s="128" t="s">
        <v>1737</v>
      </c>
      <c r="F448" s="128" t="s">
        <v>1286</v>
      </c>
      <c r="G448" s="128" t="s">
        <v>1287</v>
      </c>
      <c r="H448" s="128" t="s">
        <v>3835</v>
      </c>
      <c r="I448" s="128" t="s">
        <v>2357</v>
      </c>
      <c r="J448" s="128" t="s">
        <v>4711</v>
      </c>
      <c r="K448" s="128" t="s">
        <v>7298</v>
      </c>
      <c r="L448" s="128" t="s">
        <v>4839</v>
      </c>
      <c r="M448" s="128" t="s">
        <v>6856</v>
      </c>
      <c r="N448" s="129" t="s">
        <v>8047</v>
      </c>
      <c r="O448" s="471" t="s">
        <v>8469</v>
      </c>
      <c r="P448" s="443">
        <v>9.00054931640625</v>
      </c>
      <c r="Q448" s="470" t="str">
        <f>VLOOKUP($O448,'스토리지_LUN(TO-BE)'!$B$2:$G$347,4,FALSE)</f>
        <v>05:10</v>
      </c>
      <c r="R448" s="103"/>
      <c r="S448" s="110"/>
      <c r="T448" s="103"/>
      <c r="U448" s="103"/>
      <c r="V448" s="110" t="str">
        <f>VLOOKUP($N448,OS_Disk!$A$2:$F$573,2,FALSE)</f>
        <v>pkstsapr1</v>
      </c>
      <c r="W448" s="110" t="str">
        <f>VLOOKUP($N448,OS_Disk!$A$2:$F$573,3,FALSE)</f>
        <v>hitachi_vsp0_1010</v>
      </c>
      <c r="X448" s="133"/>
      <c r="Y448" s="110" t="str">
        <f>VLOOKUP($N448,OS_Disk!$A$2:$F$573,4,FALSE)</f>
        <v>sdk</v>
      </c>
      <c r="Z448" s="196">
        <f>VLOOKUP($N448,OS_Disk!$A$2:$F$573,6,FALSE)</f>
        <v>7.5</v>
      </c>
      <c r="AA448" s="110" t="str">
        <f>VLOOKUP($O448,Veritas_LUN!$D$3:$J$487,2,FALSE)</f>
        <v>pkstsapr1/pkstsapr2/pkstsapr3</v>
      </c>
      <c r="AB448" s="110" t="str">
        <f>VLOOKUP($O448,Veritas_LUN!$D$3:$J$487,3,FALSE)</f>
        <v>vvr_vg_tscfs01</v>
      </c>
      <c r="AC448" s="110">
        <f>VLOOKUP($O448,Veritas_LUN!$D$3:$J$487,4,FALSE)</f>
        <v>1</v>
      </c>
      <c r="AD448" s="110">
        <f>VLOOKUP($O448,Veritas_LUN!$D$3:$J$487,5,FALSE)</f>
        <v>7.5</v>
      </c>
      <c r="AE448" s="110" t="str">
        <f>VLOOKUP($O448,Veritas_LUN!$D$3:$J$487,7,FALSE)</f>
        <v>VVR-vg_tscfs01</v>
      </c>
      <c r="AF448" s="110" t="str">
        <f>VLOOKUP($O448,Veritas_LUN!$D$3:$K$487,8,FALSE)</f>
        <v>10:10</v>
      </c>
      <c r="AG448" s="194" t="s">
        <v>7606</v>
      </c>
      <c r="AH448" s="279" t="str">
        <f>VLOOKUP(AG448,'스토리지_LUN(AS-IS)'!$B$4:$G$541,4,FALSE)</f>
        <v>VVR-vg_tscfs01</v>
      </c>
      <c r="AI448" s="110">
        <f>VLOOKUP(AG448,'스토리지_LUN(AS-IS)'!$B$4:$G$541,6,FALSE)</f>
        <v>7.5</v>
      </c>
      <c r="AJ448" s="110" t="str">
        <f>VLOOKUP($AG448,'스토리지_LUN(TO-BE)'!$B$2:$G$347,4,FALSE)</f>
        <v>05:10</v>
      </c>
      <c r="AK448" s="103"/>
      <c r="AL448" s="103"/>
      <c r="AM448" s="1" t="str">
        <f t="shared" si="14"/>
        <v>NB-DR-RDMP-0FA3-PKSTSAPR</v>
      </c>
      <c r="AN448" s="475" t="e">
        <f>VLOOKUP(SUBSTITUTE(Q448,":",""),'naa정보-입력'!B446:C791,2,FALSE)</f>
        <v>#N/A</v>
      </c>
      <c r="AO448" s="1" t="e">
        <f t="shared" si="15"/>
        <v>#N/A</v>
      </c>
      <c r="AP448" s="1" t="s">
        <v>10649</v>
      </c>
    </row>
    <row r="449" spans="1:42" s="1" customFormat="1">
      <c r="A449" s="128" t="s">
        <v>1193</v>
      </c>
      <c r="B449" s="128" t="s">
        <v>2342</v>
      </c>
      <c r="C449" s="128" t="s">
        <v>402</v>
      </c>
      <c r="D449" s="128" t="s">
        <v>5933</v>
      </c>
      <c r="E449" s="128" t="s">
        <v>1740</v>
      </c>
      <c r="F449" s="128" t="s">
        <v>1286</v>
      </c>
      <c r="G449" s="128" t="s">
        <v>1287</v>
      </c>
      <c r="H449" s="128" t="s">
        <v>3836</v>
      </c>
      <c r="I449" s="128" t="s">
        <v>2358</v>
      </c>
      <c r="J449" s="128" t="s">
        <v>4715</v>
      </c>
      <c r="K449" s="128" t="s">
        <v>7299</v>
      </c>
      <c r="L449" s="128" t="s">
        <v>2519</v>
      </c>
      <c r="M449" s="128" t="s">
        <v>6856</v>
      </c>
      <c r="N449" s="129" t="s">
        <v>8048</v>
      </c>
      <c r="O449" s="471" t="s">
        <v>8470</v>
      </c>
      <c r="P449" s="443">
        <v>10.0003051757813</v>
      </c>
      <c r="Q449" s="470" t="str">
        <f>VLOOKUP($O449,'스토리지_LUN(TO-BE)'!$B$2:$G$347,4,FALSE)</f>
        <v>05:11</v>
      </c>
      <c r="R449" s="103"/>
      <c r="S449" s="110"/>
      <c r="T449" s="103"/>
      <c r="U449" s="103"/>
      <c r="V449" s="110" t="str">
        <f>VLOOKUP($N449,OS_Disk!$A$2:$F$573,2,FALSE)</f>
        <v>pkstsapr1</v>
      </c>
      <c r="W449" s="110" t="str">
        <f>VLOOKUP($N449,OS_Disk!$A$2:$F$573,3,FALSE)</f>
        <v>hitachi_vsp0_1011</v>
      </c>
      <c r="X449" s="133"/>
      <c r="Y449" s="110" t="str">
        <f>VLOOKUP($N449,OS_Disk!$A$2:$F$573,4,FALSE)</f>
        <v>sdl</v>
      </c>
      <c r="Z449" s="196">
        <f>VLOOKUP($N449,OS_Disk!$A$2:$F$573,6,FALSE)</f>
        <v>10.00030517578125</v>
      </c>
      <c r="AA449" s="110" t="str">
        <f>VLOOKUP($O449,Veritas_LUN!$D$3:$J$487,2,FALSE)</f>
        <v>pkstsapr1/pkstsapr2/pkstsapr3</v>
      </c>
      <c r="AB449" s="110" t="str">
        <f>VLOOKUP($O449,Veritas_LUN!$D$3:$J$487,3,FALSE)</f>
        <v>vvr_vg_tscfs02</v>
      </c>
      <c r="AC449" s="110">
        <f>VLOOKUP($O449,Veritas_LUN!$D$3:$J$487,4,FALSE)</f>
        <v>1</v>
      </c>
      <c r="AD449" s="110">
        <f>VLOOKUP($O449,Veritas_LUN!$D$3:$J$487,5,FALSE)</f>
        <v>10</v>
      </c>
      <c r="AE449" s="110" t="str">
        <f>VLOOKUP($O449,Veritas_LUN!$D$3:$J$487,7,FALSE)</f>
        <v>VVR-vg_tscfs02</v>
      </c>
      <c r="AF449" s="110" t="str">
        <f>VLOOKUP($O449,Veritas_LUN!$D$3:$K$487,8,FALSE)</f>
        <v>10:11</v>
      </c>
      <c r="AG449" s="194" t="s">
        <v>7605</v>
      </c>
      <c r="AH449" s="279" t="str">
        <f>VLOOKUP(AG449,'스토리지_LUN(AS-IS)'!$B$4:$G$541,4,FALSE)</f>
        <v>VVR-vg_tscfs02</v>
      </c>
      <c r="AI449" s="110">
        <f>VLOOKUP(AG449,'스토리지_LUN(AS-IS)'!$B$4:$G$541,6,FALSE)</f>
        <v>10</v>
      </c>
      <c r="AJ449" s="110" t="str">
        <f>VLOOKUP($AG449,'스토리지_LUN(TO-BE)'!$B$2:$G$347,4,FALSE)</f>
        <v>05:11</v>
      </c>
      <c r="AK449" s="103"/>
      <c r="AL449" s="103"/>
      <c r="AM449" s="1" t="str">
        <f t="shared" si="14"/>
        <v>NB-DR-RDMP-0FA3-PKSTSAPR</v>
      </c>
      <c r="AN449" s="475" t="e">
        <f>VLOOKUP(SUBSTITUTE(Q449,":",""),'naa정보-입력'!B447:C792,2,FALSE)</f>
        <v>#N/A</v>
      </c>
      <c r="AO449" s="1" t="e">
        <f t="shared" si="15"/>
        <v>#N/A</v>
      </c>
      <c r="AP449" s="1" t="s">
        <v>10650</v>
      </c>
    </row>
    <row r="450" spans="1:42" s="1" customFormat="1">
      <c r="A450" s="128" t="s">
        <v>1193</v>
      </c>
      <c r="B450" s="128" t="s">
        <v>2342</v>
      </c>
      <c r="C450" s="128" t="s">
        <v>402</v>
      </c>
      <c r="D450" s="128" t="s">
        <v>5933</v>
      </c>
      <c r="E450" s="128" t="s">
        <v>1743</v>
      </c>
      <c r="F450" s="128" t="s">
        <v>1286</v>
      </c>
      <c r="G450" s="128" t="s">
        <v>1287</v>
      </c>
      <c r="H450" s="128" t="s">
        <v>3837</v>
      </c>
      <c r="I450" s="128" t="s">
        <v>2359</v>
      </c>
      <c r="J450" s="128" t="s">
        <v>4730</v>
      </c>
      <c r="K450" s="128" t="s">
        <v>7300</v>
      </c>
      <c r="L450" s="128" t="s">
        <v>2503</v>
      </c>
      <c r="M450" s="128" t="s">
        <v>6856</v>
      </c>
      <c r="N450" s="129" t="s">
        <v>8049</v>
      </c>
      <c r="O450" s="471" t="s">
        <v>8471</v>
      </c>
      <c r="P450" s="443">
        <v>0.20050048828125</v>
      </c>
      <c r="Q450" s="470" t="str">
        <f>VLOOKUP($O450,'스토리지_LUN(TO-BE)'!$B$2:$G$347,4,FALSE)</f>
        <v>05:12</v>
      </c>
      <c r="R450" s="103"/>
      <c r="S450" s="110"/>
      <c r="T450" s="103"/>
      <c r="U450" s="103"/>
      <c r="V450" s="110" t="str">
        <f>VLOOKUP($N450,OS_Disk!$A$2:$F$573,2,FALSE)</f>
        <v>pkstsapr1</v>
      </c>
      <c r="W450" s="110" t="str">
        <f>VLOOKUP($N450,OS_Disk!$A$2:$F$573,3,FALSE)</f>
        <v>hitachi_vsp0_1012</v>
      </c>
      <c r="X450" s="133"/>
      <c r="Y450" s="110" t="str">
        <f>VLOOKUP($N450,OS_Disk!$A$2:$F$573,4,FALSE)</f>
        <v>sdm</v>
      </c>
      <c r="Z450" s="196">
        <f>VLOOKUP($N450,OS_Disk!$A$2:$F$573,6,FALSE)</f>
        <v>11.00006103515625</v>
      </c>
      <c r="AA450" s="110" t="str">
        <f>VLOOKUP($O450,Veritas_LUN!$D$3:$J$487,2,FALSE)</f>
        <v>pkstsapr1/pkstsapr2/pkstsapr3</v>
      </c>
      <c r="AB450" s="110" t="str">
        <f>VLOOKUP($O450,Veritas_LUN!$D$3:$J$487,3,FALSE)</f>
        <v>vvr_vg_tscfs03</v>
      </c>
      <c r="AC450" s="110">
        <f>VLOOKUP($O450,Veritas_LUN!$D$3:$J$487,4,FALSE)</f>
        <v>1</v>
      </c>
      <c r="AD450" s="110">
        <f>VLOOKUP($O450,Veritas_LUN!$D$3:$J$487,5,FALSE)</f>
        <v>11</v>
      </c>
      <c r="AE450" s="110" t="str">
        <f>VLOOKUP($O450,Veritas_LUN!$D$3:$J$487,7,FALSE)</f>
        <v>VVR-vg_tscfs03</v>
      </c>
      <c r="AF450" s="110" t="str">
        <f>VLOOKUP($O450,Veritas_LUN!$D$3:$K$487,8,FALSE)</f>
        <v>10:12</v>
      </c>
      <c r="AG450" s="194" t="s">
        <v>7604</v>
      </c>
      <c r="AH450" s="279" t="str">
        <f>VLOOKUP(AG450,'스토리지_LUN(AS-IS)'!$B$4:$G$541,4,FALSE)</f>
        <v>VVR-vg_tscfs03</v>
      </c>
      <c r="AI450" s="110">
        <f>VLOOKUP(AG450,'스토리지_LUN(AS-IS)'!$B$4:$G$541,6,FALSE)</f>
        <v>11</v>
      </c>
      <c r="AJ450" s="110" t="str">
        <f>VLOOKUP($AG450,'스토리지_LUN(TO-BE)'!$B$2:$G$347,4,FALSE)</f>
        <v>05:12</v>
      </c>
      <c r="AK450" s="103"/>
      <c r="AL450" s="103"/>
      <c r="AM450" s="1" t="str">
        <f t="shared" si="14"/>
        <v>NB-DR-RDMP-0FA3-PKSTSAPR</v>
      </c>
      <c r="AN450" s="475" t="e">
        <f>VLOOKUP(SUBSTITUTE(Q450,":",""),'naa정보-입력'!B448:C793,2,FALSE)</f>
        <v>#N/A</v>
      </c>
      <c r="AO450" s="1" t="e">
        <f t="shared" si="15"/>
        <v>#N/A</v>
      </c>
      <c r="AP450" s="1" t="s">
        <v>10651</v>
      </c>
    </row>
    <row r="451" spans="1:42" s="1" customFormat="1">
      <c r="A451" s="128" t="s">
        <v>1193</v>
      </c>
      <c r="B451" s="128" t="s">
        <v>2342</v>
      </c>
      <c r="C451" s="128" t="s">
        <v>402</v>
      </c>
      <c r="D451" s="128" t="s">
        <v>5933</v>
      </c>
      <c r="E451" s="128" t="s">
        <v>1752</v>
      </c>
      <c r="F451" s="128" t="s">
        <v>1286</v>
      </c>
      <c r="G451" s="128" t="s">
        <v>1287</v>
      </c>
      <c r="H451" s="128" t="s">
        <v>3838</v>
      </c>
      <c r="I451" s="128" t="s">
        <v>2360</v>
      </c>
      <c r="J451" s="128" t="s">
        <v>4727</v>
      </c>
      <c r="K451" s="128" t="s">
        <v>7301</v>
      </c>
      <c r="L451" s="128" t="s">
        <v>2506</v>
      </c>
      <c r="M451" s="128" t="s">
        <v>6856</v>
      </c>
      <c r="N451" s="129" t="s">
        <v>8050</v>
      </c>
      <c r="O451" s="471" t="s">
        <v>8472</v>
      </c>
      <c r="P451" s="443">
        <v>0.20050048828125</v>
      </c>
      <c r="Q451" s="470" t="str">
        <f>VLOOKUP($O451,'스토리지_LUN(TO-BE)'!$B$2:$G$347,4,FALSE)</f>
        <v>0f:09</v>
      </c>
      <c r="R451" s="103"/>
      <c r="S451" s="110"/>
      <c r="T451" s="103"/>
      <c r="U451" s="103"/>
      <c r="V451" s="110" t="str">
        <f>VLOOKUP($N451,OS_Disk!$A$2:$F$573,2,FALSE)</f>
        <v>pkstsapr1</v>
      </c>
      <c r="W451" s="110" t="str">
        <f>VLOOKUP($N451,OS_Disk!$A$2:$F$573,3,FALSE)</f>
        <v>hitachi_vsp0_0f09</v>
      </c>
      <c r="X451" s="133"/>
      <c r="Y451" s="110" t="str">
        <f>VLOOKUP($N451,OS_Disk!$A$2:$F$573,4,FALSE)</f>
        <v>sde</v>
      </c>
      <c r="Z451" s="196">
        <f>VLOOKUP($N451,OS_Disk!$A$2:$F$573,6,FALSE)</f>
        <v>0.20050048828125</v>
      </c>
      <c r="AA451" s="110" t="str">
        <f>VLOOKUP($O451,Veritas_LUN!$D$3:$J$487,2,FALSE)</f>
        <v>pkstsapr1/pkstsapr2/pkstsapr3</v>
      </c>
      <c r="AB451" s="110" t="str">
        <f>VLOOKUP($O451,Veritas_LUN!$D$3:$J$487,3,FALSE)</f>
        <v>Lock Device</v>
      </c>
      <c r="AC451" s="110">
        <f>VLOOKUP($O451,Veritas_LUN!$D$3:$J$487,4,FALSE)</f>
        <v>1</v>
      </c>
      <c r="AD451" s="110">
        <f>VLOOKUP($O451,Veritas_LUN!$D$3:$J$487,5,FALSE)</f>
        <v>0.2</v>
      </c>
      <c r="AE451" s="110" t="str">
        <f>VLOOKUP($O451,Veritas_LUN!$D$3:$J$487,7,FALSE)</f>
        <v>Lock Device</v>
      </c>
      <c r="AF451" s="110" t="str">
        <f>VLOOKUP($O451,Veritas_LUN!$D$3:$K$487,8,FALSE)</f>
        <v>0f:09</v>
      </c>
      <c r="AG451" s="194" t="s">
        <v>7603</v>
      </c>
      <c r="AH451" s="279" t="str">
        <f>VLOOKUP(AG451,'스토리지_LUN(AS-IS)'!$B$4:$G$541,4,FALSE)</f>
        <v>Lock Device</v>
      </c>
      <c r="AI451" s="110">
        <f>VLOOKUP(AG451,'스토리지_LUN(AS-IS)'!$B$4:$G$541,6,FALSE)</f>
        <v>0.2</v>
      </c>
      <c r="AJ451" s="110" t="str">
        <f>VLOOKUP($AG451,'스토리지_LUN(TO-BE)'!$B$2:$G$347,4,FALSE)</f>
        <v>0f:09</v>
      </c>
      <c r="AK451" s="103"/>
      <c r="AL451" s="103"/>
      <c r="AM451" s="1" t="str">
        <f t="shared" si="14"/>
        <v>NB-DR-RDMP-0FA3-PKSTSAPR</v>
      </c>
      <c r="AN451" s="475" t="e">
        <f>VLOOKUP(SUBSTITUTE(Q451,":",""),'naa정보-입력'!B449:C794,2,FALSE)</f>
        <v>#N/A</v>
      </c>
      <c r="AO451" s="1" t="e">
        <f t="shared" si="15"/>
        <v>#N/A</v>
      </c>
      <c r="AP451" s="1" t="s">
        <v>10652</v>
      </c>
    </row>
    <row r="452" spans="1:42" s="1" customFormat="1">
      <c r="A452" s="128" t="s">
        <v>1193</v>
      </c>
      <c r="B452" s="128" t="s">
        <v>2342</v>
      </c>
      <c r="C452" s="128" t="s">
        <v>402</v>
      </c>
      <c r="D452" s="128" t="s">
        <v>5933</v>
      </c>
      <c r="E452" s="128" t="s">
        <v>1755</v>
      </c>
      <c r="F452" s="128" t="s">
        <v>1286</v>
      </c>
      <c r="G452" s="128" t="s">
        <v>1287</v>
      </c>
      <c r="H452" s="128" t="s">
        <v>3839</v>
      </c>
      <c r="I452" s="128" t="s">
        <v>2361</v>
      </c>
      <c r="J452" s="128" t="s">
        <v>4709</v>
      </c>
      <c r="K452" s="128" t="s">
        <v>7302</v>
      </c>
      <c r="L452" s="128" t="s">
        <v>2516</v>
      </c>
      <c r="M452" s="128" t="s">
        <v>6856</v>
      </c>
      <c r="N452" s="129" t="s">
        <v>8051</v>
      </c>
      <c r="O452" s="471" t="s">
        <v>8473</v>
      </c>
      <c r="P452" s="443">
        <v>0.20050048828125</v>
      </c>
      <c r="Q452" s="470" t="str">
        <f>VLOOKUP($O452,'스토리지_LUN(TO-BE)'!$B$2:$G$347,4,FALSE)</f>
        <v>0f:0a</v>
      </c>
      <c r="R452" s="103"/>
      <c r="S452" s="110"/>
      <c r="T452" s="103"/>
      <c r="U452" s="103"/>
      <c r="V452" s="110" t="str">
        <f>VLOOKUP($N452,OS_Disk!$A$2:$F$573,2,FALSE)</f>
        <v>pkstsapr1</v>
      </c>
      <c r="W452" s="110" t="str">
        <f>VLOOKUP($N452,OS_Disk!$A$2:$F$573,3,FALSE)</f>
        <v>hitachi_vsp0_0f0a</v>
      </c>
      <c r="X452" s="133"/>
      <c r="Y452" s="110" t="str">
        <f>VLOOKUP($N452,OS_Disk!$A$2:$F$573,4,FALSE)</f>
        <v>sdf</v>
      </c>
      <c r="Z452" s="196">
        <f>VLOOKUP($N452,OS_Disk!$A$2:$F$573,6,FALSE)</f>
        <v>0.20050048828125</v>
      </c>
      <c r="AA452" s="110" t="str">
        <f>VLOOKUP($O452,Veritas_LUN!$D$3:$J$487,2,FALSE)</f>
        <v>pkstsapr1/pkstsapr2/pkstsapr3</v>
      </c>
      <c r="AB452" s="110" t="str">
        <f>VLOOKUP($O452,Veritas_LUN!$D$3:$J$487,3,FALSE)</f>
        <v>Lock Device</v>
      </c>
      <c r="AC452" s="110">
        <f>VLOOKUP($O452,Veritas_LUN!$D$3:$J$487,4,FALSE)</f>
        <v>1</v>
      </c>
      <c r="AD452" s="110">
        <f>VLOOKUP($O452,Veritas_LUN!$D$3:$J$487,5,FALSE)</f>
        <v>0.2</v>
      </c>
      <c r="AE452" s="110" t="str">
        <f>VLOOKUP($O452,Veritas_LUN!$D$3:$J$487,7,FALSE)</f>
        <v>Lock Device</v>
      </c>
      <c r="AF452" s="110" t="str">
        <f>VLOOKUP($O452,Veritas_LUN!$D$3:$K$487,8,FALSE)</f>
        <v>0f:0a</v>
      </c>
      <c r="AG452" s="194" t="s">
        <v>7602</v>
      </c>
      <c r="AH452" s="279" t="str">
        <f>VLOOKUP(AG452,'스토리지_LUN(AS-IS)'!$B$4:$G$541,4,FALSE)</f>
        <v>Lock Device</v>
      </c>
      <c r="AI452" s="110">
        <f>VLOOKUP(AG452,'스토리지_LUN(AS-IS)'!$B$4:$G$541,6,FALSE)</f>
        <v>0.2</v>
      </c>
      <c r="AJ452" s="110" t="str">
        <f>VLOOKUP($AG452,'스토리지_LUN(TO-BE)'!$B$2:$G$347,4,FALSE)</f>
        <v>0f:0a</v>
      </c>
      <c r="AK452" s="103"/>
      <c r="AL452" s="103"/>
      <c r="AM452" s="1" t="str">
        <f t="shared" si="14"/>
        <v>NB-DR-RDMP-0FA3-PKSTSAPR</v>
      </c>
      <c r="AN452" s="475" t="e">
        <f>VLOOKUP(SUBSTITUTE(Q452,":",""),'naa정보-입력'!B450:C795,2,FALSE)</f>
        <v>#N/A</v>
      </c>
      <c r="AO452" s="1" t="e">
        <f t="shared" si="15"/>
        <v>#N/A</v>
      </c>
      <c r="AP452" s="1" t="s">
        <v>10653</v>
      </c>
    </row>
    <row r="453" spans="1:42" s="1" customFormat="1">
      <c r="A453" s="128" t="s">
        <v>1193</v>
      </c>
      <c r="B453" s="128" t="s">
        <v>2342</v>
      </c>
      <c r="C453" s="128" t="s">
        <v>402</v>
      </c>
      <c r="D453" s="128" t="s">
        <v>5933</v>
      </c>
      <c r="E453" s="128" t="s">
        <v>1758</v>
      </c>
      <c r="F453" s="128" t="s">
        <v>1286</v>
      </c>
      <c r="G453" s="128" t="s">
        <v>1287</v>
      </c>
      <c r="H453" s="128" t="s">
        <v>3840</v>
      </c>
      <c r="I453" s="128" t="s">
        <v>2362</v>
      </c>
      <c r="J453" s="128" t="s">
        <v>4732</v>
      </c>
      <c r="K453" s="128" t="s">
        <v>7303</v>
      </c>
      <c r="L453" s="128" t="s">
        <v>2517</v>
      </c>
      <c r="M453" s="128" t="s">
        <v>6856</v>
      </c>
      <c r="N453" s="129" t="s">
        <v>8052</v>
      </c>
      <c r="O453" s="471" t="s">
        <v>8474</v>
      </c>
      <c r="P453" s="443">
        <v>40</v>
      </c>
      <c r="Q453" s="470" t="str">
        <f>VLOOKUP($O453,'스토리지_LUN(TO-BE)'!$B$2:$G$347,4,FALSE)</f>
        <v>0f:0b</v>
      </c>
      <c r="R453" s="103"/>
      <c r="S453" s="110"/>
      <c r="T453" s="103"/>
      <c r="U453" s="103"/>
      <c r="V453" s="110" t="str">
        <f>VLOOKUP($N453,OS_Disk!$A$2:$F$573,2,FALSE)</f>
        <v>pkstsapr1</v>
      </c>
      <c r="W453" s="110" t="str">
        <f>VLOOKUP($N453,OS_Disk!$A$2:$F$573,3,FALSE)</f>
        <v>hitachi_vsp0_0f0b</v>
      </c>
      <c r="X453" s="133"/>
      <c r="Y453" s="110" t="str">
        <f>VLOOKUP($N453,OS_Disk!$A$2:$F$573,4,FALSE)</f>
        <v>sdg</v>
      </c>
      <c r="Z453" s="196">
        <f>VLOOKUP($N453,OS_Disk!$A$2:$F$573,6,FALSE)</f>
        <v>0.20050048828125</v>
      </c>
      <c r="AA453" s="110" t="str">
        <f>VLOOKUP($O453,Veritas_LUN!$D$3:$J$487,2,FALSE)</f>
        <v>pkstsapr1/pkstsapr2/pkstsapr3</v>
      </c>
      <c r="AB453" s="110" t="str">
        <f>VLOOKUP($O453,Veritas_LUN!$D$3:$J$487,3,FALSE)</f>
        <v>Lock Device</v>
      </c>
      <c r="AC453" s="110">
        <f>VLOOKUP($O453,Veritas_LUN!$D$3:$J$487,4,FALSE)</f>
        <v>1</v>
      </c>
      <c r="AD453" s="110">
        <f>VLOOKUP($O453,Veritas_LUN!$D$3:$J$487,5,FALSE)</f>
        <v>0.2</v>
      </c>
      <c r="AE453" s="110" t="str">
        <f>VLOOKUP($O453,Veritas_LUN!$D$3:$J$487,7,FALSE)</f>
        <v>Lock Device</v>
      </c>
      <c r="AF453" s="110" t="str">
        <f>VLOOKUP($O453,Veritas_LUN!$D$3:$K$487,8,FALSE)</f>
        <v>0f:0b</v>
      </c>
      <c r="AG453" s="194" t="s">
        <v>7601</v>
      </c>
      <c r="AH453" s="279" t="str">
        <f>VLOOKUP(AG453,'스토리지_LUN(AS-IS)'!$B$4:$G$541,4,FALSE)</f>
        <v>Lock Device</v>
      </c>
      <c r="AI453" s="110">
        <f>VLOOKUP(AG453,'스토리지_LUN(AS-IS)'!$B$4:$G$541,6,FALSE)</f>
        <v>0.2</v>
      </c>
      <c r="AJ453" s="110" t="str">
        <f>VLOOKUP($AG453,'스토리지_LUN(TO-BE)'!$B$2:$G$347,4,FALSE)</f>
        <v>0f:0b</v>
      </c>
      <c r="AK453" s="103"/>
      <c r="AL453" s="103"/>
      <c r="AM453" s="1" t="str">
        <f t="shared" si="14"/>
        <v>NB-DR-RDMP-0FA3-PKSTSAPR</v>
      </c>
      <c r="AN453" s="475" t="e">
        <f>VLOOKUP(SUBSTITUTE(Q453,":",""),'naa정보-입력'!B451:C796,2,FALSE)</f>
        <v>#N/A</v>
      </c>
      <c r="AO453" s="1" t="e">
        <f t="shared" si="15"/>
        <v>#N/A</v>
      </c>
      <c r="AP453" s="1" t="s">
        <v>10654</v>
      </c>
    </row>
    <row r="454" spans="1:42" s="1" customFormat="1">
      <c r="A454" s="128" t="s">
        <v>1194</v>
      </c>
      <c r="B454" s="128" t="s">
        <v>2342</v>
      </c>
      <c r="C454" s="128" t="s">
        <v>405</v>
      </c>
      <c r="D454" s="128" t="s">
        <v>5933</v>
      </c>
      <c r="E454" s="128" t="s">
        <v>1688</v>
      </c>
      <c r="F454" s="128" t="s">
        <v>1276</v>
      </c>
      <c r="G454" s="128" t="s">
        <v>1277</v>
      </c>
      <c r="H454" s="128" t="s">
        <v>3848</v>
      </c>
      <c r="I454" s="128" t="s">
        <v>2370</v>
      </c>
      <c r="J454" s="128" t="s">
        <v>4752</v>
      </c>
      <c r="K454" s="128" t="s">
        <v>7304</v>
      </c>
      <c r="L454" s="128" t="s">
        <v>2477</v>
      </c>
      <c r="M454" s="128" t="s">
        <v>6856</v>
      </c>
      <c r="N454" s="129" t="s">
        <v>8053</v>
      </c>
      <c r="O454" s="471" t="s">
        <v>8475</v>
      </c>
      <c r="P454" s="443">
        <v>5.0006103515625</v>
      </c>
      <c r="Q454" s="470" t="str">
        <f>VLOOKUP($O454,'스토리지_LUN(TO-BE)'!$B$2:$G$347,4,FALSE)</f>
        <v>00:08</v>
      </c>
      <c r="R454" s="103"/>
      <c r="S454" s="110"/>
      <c r="T454" s="103"/>
      <c r="U454" s="103"/>
      <c r="V454" s="110" t="str">
        <f>VLOOKUP($N454,OS_Disk!$A$2:$F$573,2,FALSE)</f>
        <v>pkstrapr3</v>
      </c>
      <c r="W454" s="110" t="str">
        <f>VLOOKUP($N454,OS_Disk!$A$2:$F$573,3,FALSE)</f>
        <v>hitachi_vsp0_0008</v>
      </c>
      <c r="X454" s="133"/>
      <c r="Y454" s="110" t="str">
        <f>VLOOKUP($N454,OS_Disk!$A$2:$F$573,4,FALSE)</f>
        <v>sdb</v>
      </c>
      <c r="Z454" s="196">
        <f>VLOOKUP($N454,OS_Disk!$A$2:$F$573,6,FALSE)</f>
        <v>50.0006103515625</v>
      </c>
      <c r="AA454" s="110" t="str">
        <f>VLOOKUP($O454,Veritas_LUN!$D$3:$J$487,2,FALSE)</f>
        <v>pkstrapr3</v>
      </c>
      <c r="AB454" s="110" t="str">
        <f>VLOOKUP($O454,Veritas_LUN!$D$3:$J$487,3,FALSE)</f>
        <v>vg_tr4fs01</v>
      </c>
      <c r="AC454" s="110">
        <f>VLOOKUP($O454,Veritas_LUN!$D$3:$J$487,4,FALSE)</f>
        <v>1</v>
      </c>
      <c r="AD454" s="110">
        <f>VLOOKUP($O454,Veritas_LUN!$D$3:$J$487,5,FALSE)</f>
        <v>50</v>
      </c>
      <c r="AE454" s="110" t="str">
        <f>VLOOKUP($O454,Veritas_LUN!$D$3:$J$487,7,FALSE)</f>
        <v>vg_me1fs01</v>
      </c>
      <c r="AF454" s="110" t="str">
        <f>VLOOKUP($O454,Veritas_LUN!$D$3:$K$487,8,FALSE)</f>
        <v>00:08</v>
      </c>
      <c r="AG454" s="194" t="s">
        <v>7741</v>
      </c>
      <c r="AH454" s="279" t="str">
        <f>VLOOKUP(AG454,'스토리지_LUN(AS-IS)'!$B$4:$G$541,4,FALSE)</f>
        <v>vg_me1fs01</v>
      </c>
      <c r="AI454" s="110">
        <f>VLOOKUP(AG454,'스토리지_LUN(AS-IS)'!$B$4:$G$541,6,FALSE)</f>
        <v>50</v>
      </c>
      <c r="AJ454" s="110" t="str">
        <f>VLOOKUP($AG454,'스토리지_LUN(TO-BE)'!$B$2:$G$347,4,FALSE)</f>
        <v>00:08</v>
      </c>
      <c r="AK454" s="103"/>
      <c r="AL454" s="103"/>
      <c r="AM454" s="1" t="str">
        <f t="shared" si="14"/>
        <v>NB-DR-RDMP-0FA2-PKSTRAPR</v>
      </c>
      <c r="AN454" s="475" t="e">
        <f>VLOOKUP(SUBSTITUTE(Q454,":",""),'naa정보-입력'!B452:C797,2,FALSE)</f>
        <v>#N/A</v>
      </c>
      <c r="AO454" s="1" t="e">
        <f t="shared" si="15"/>
        <v>#N/A</v>
      </c>
      <c r="AP454" s="1" t="s">
        <v>10655</v>
      </c>
    </row>
    <row r="455" spans="1:42" s="1" customFormat="1">
      <c r="A455" s="128" t="s">
        <v>1194</v>
      </c>
      <c r="B455" s="128" t="s">
        <v>2342</v>
      </c>
      <c r="C455" s="128" t="s">
        <v>405</v>
      </c>
      <c r="D455" s="128" t="s">
        <v>5933</v>
      </c>
      <c r="E455" s="128" t="s">
        <v>1704</v>
      </c>
      <c r="F455" s="128" t="s">
        <v>1276</v>
      </c>
      <c r="G455" s="128" t="s">
        <v>1277</v>
      </c>
      <c r="H455" s="128" t="s">
        <v>3849</v>
      </c>
      <c r="I455" s="128" t="s">
        <v>2371</v>
      </c>
      <c r="J455" s="128" t="s">
        <v>4783</v>
      </c>
      <c r="K455" s="128" t="s">
        <v>7305</v>
      </c>
      <c r="L455" s="128" t="s">
        <v>4859</v>
      </c>
      <c r="M455" s="128" t="s">
        <v>6856</v>
      </c>
      <c r="N455" s="129" t="s">
        <v>8054</v>
      </c>
      <c r="O455" s="471" t="s">
        <v>8476</v>
      </c>
      <c r="P455" s="443">
        <v>50</v>
      </c>
      <c r="Q455" s="470" t="str">
        <f>VLOOKUP($O455,'스토리지_LUN(TO-BE)'!$B$2:$G$347,4,FALSE)</f>
        <v>05:08</v>
      </c>
      <c r="R455" s="103"/>
      <c r="S455" s="110"/>
      <c r="T455" s="103"/>
      <c r="U455" s="103"/>
      <c r="V455" s="110" t="str">
        <f>VLOOKUP($N455,OS_Disk!$A$2:$F$573,2,FALSE)</f>
        <v>pkstrapr3</v>
      </c>
      <c r="W455" s="110" t="str">
        <f>VLOOKUP($N455,OS_Disk!$A$2:$F$573,3,FALSE)</f>
        <v>hitachi_vsp0_1008</v>
      </c>
      <c r="X455" s="133"/>
      <c r="Y455" s="110" t="str">
        <f>VLOOKUP($N455,OS_Disk!$A$2:$F$573,4,FALSE)</f>
        <v>sdc</v>
      </c>
      <c r="Z455" s="196">
        <f>VLOOKUP($N455,OS_Disk!$A$2:$F$573,6,FALSE)</f>
        <v>5.0006103515625</v>
      </c>
      <c r="AA455" s="110" t="str">
        <f>VLOOKUP($O455,Veritas_LUN!$D$3:$J$487,2,FALSE)</f>
        <v>pkstrapr3</v>
      </c>
      <c r="AB455" s="110" t="str">
        <f>VLOOKUP($O455,Veritas_LUN!$D$3:$J$487,3,FALSE)</f>
        <v>vvr_vg_tr4fs01</v>
      </c>
      <c r="AC455" s="110">
        <f>VLOOKUP($O455,Veritas_LUN!$D$3:$J$487,4,FALSE)</f>
        <v>1</v>
      </c>
      <c r="AD455" s="110">
        <f>VLOOKUP($O455,Veritas_LUN!$D$3:$J$487,5,FALSE)</f>
        <v>5</v>
      </c>
      <c r="AE455" s="110" t="str">
        <f>VLOOKUP($O455,Veritas_LUN!$D$3:$J$487,7,FALSE)</f>
        <v>VVR-vg_me1fs01</v>
      </c>
      <c r="AF455" s="110" t="str">
        <f>VLOOKUP($O455,Veritas_LUN!$D$3:$K$487,8,FALSE)</f>
        <v>10:08</v>
      </c>
      <c r="AG455" s="194" t="s">
        <v>7742</v>
      </c>
      <c r="AH455" s="279" t="str">
        <f>VLOOKUP(AG455,'스토리지_LUN(AS-IS)'!$B$4:$G$541,4,FALSE)</f>
        <v>VVR-vg_me1fs01</v>
      </c>
      <c r="AI455" s="110">
        <f>VLOOKUP(AG455,'스토리지_LUN(AS-IS)'!$B$4:$G$541,6,FALSE)</f>
        <v>5</v>
      </c>
      <c r="AJ455" s="110" t="str">
        <f>VLOOKUP($AG455,'스토리지_LUN(TO-BE)'!$B$2:$G$347,4,FALSE)</f>
        <v>05:08</v>
      </c>
      <c r="AK455" s="103"/>
      <c r="AL455" s="103"/>
      <c r="AM455" s="1" t="str">
        <f t="shared" si="14"/>
        <v>NB-DR-RDMP-0FA2-PKSTRAPR</v>
      </c>
      <c r="AN455" s="475" t="e">
        <f>VLOOKUP(SUBSTITUTE(Q455,":",""),'naa정보-입력'!B453:C798,2,FALSE)</f>
        <v>#N/A</v>
      </c>
      <c r="AO455" s="1" t="e">
        <f t="shared" si="15"/>
        <v>#N/A</v>
      </c>
      <c r="AP455" s="1" t="s">
        <v>10656</v>
      </c>
    </row>
    <row r="456" spans="1:42" s="1" customFormat="1">
      <c r="A456" s="128" t="s">
        <v>1194</v>
      </c>
      <c r="B456" s="128" t="s">
        <v>2342</v>
      </c>
      <c r="C456" s="128" t="s">
        <v>405</v>
      </c>
      <c r="D456" s="128" t="s">
        <v>5933</v>
      </c>
      <c r="E456" s="128" t="s">
        <v>1693</v>
      </c>
      <c r="F456" s="128" t="s">
        <v>1276</v>
      </c>
      <c r="G456" s="128" t="s">
        <v>1277</v>
      </c>
      <c r="H456" s="128" t="s">
        <v>3850</v>
      </c>
      <c r="I456" s="128" t="s">
        <v>2372</v>
      </c>
      <c r="J456" s="128" t="s">
        <v>4766</v>
      </c>
      <c r="K456" s="128" t="s">
        <v>7306</v>
      </c>
      <c r="L456" s="128" t="s">
        <v>4851</v>
      </c>
      <c r="M456" s="128" t="s">
        <v>6856</v>
      </c>
      <c r="N456" s="129" t="s">
        <v>8055</v>
      </c>
      <c r="O456" s="471" t="s">
        <v>8477</v>
      </c>
      <c r="P456" s="443">
        <v>1.00067138671875</v>
      </c>
      <c r="Q456" s="470" t="str">
        <f>VLOOKUP($O456,'스토리지_LUN(TO-BE)'!$B$2:$G$347,4,FALSE)</f>
        <v>00:0a</v>
      </c>
      <c r="R456" s="103"/>
      <c r="S456" s="110"/>
      <c r="T456" s="103"/>
      <c r="U456" s="103"/>
      <c r="V456" s="110" t="str">
        <f>VLOOKUP($N456,OS_Disk!$A$2:$F$573,2,FALSE)</f>
        <v>pkstrapr3</v>
      </c>
      <c r="W456" s="110" t="str">
        <f>VLOOKUP($N456,OS_Disk!$A$2:$F$573,3,FALSE)</f>
        <v>hitachi_vsp0_000a</v>
      </c>
      <c r="X456" s="133"/>
      <c r="Y456" s="110" t="str">
        <f>VLOOKUP($N456,OS_Disk!$A$2:$F$573,4,FALSE)</f>
        <v>sdh</v>
      </c>
      <c r="Z456" s="196">
        <f>VLOOKUP($N456,OS_Disk!$A$2:$F$573,6,FALSE)</f>
        <v>45</v>
      </c>
      <c r="AA456" s="110" t="str">
        <f>VLOOKUP($O456,Veritas_LUN!$D$3:$J$487,2,FALSE)</f>
        <v>pkstrapr3/pkstrapr4</v>
      </c>
      <c r="AB456" s="110" t="str">
        <f>VLOOKUP($O456,Veritas_LUN!$D$3:$J$487,3,FALSE)</f>
        <v>vg_trcfs01</v>
      </c>
      <c r="AC456" s="110">
        <f>VLOOKUP($O456,Veritas_LUN!$D$3:$J$487,4,FALSE)</f>
        <v>1</v>
      </c>
      <c r="AD456" s="110">
        <f>VLOOKUP($O456,Veritas_LUN!$D$3:$J$487,5,FALSE)</f>
        <v>45</v>
      </c>
      <c r="AE456" s="110" t="str">
        <f>VLOOKUP($O456,Veritas_LUN!$D$3:$J$487,7,FALSE)</f>
        <v>vg_mecfs01</v>
      </c>
      <c r="AF456" s="110" t="str">
        <f>VLOOKUP($O456,Veritas_LUN!$D$3:$K$487,8,FALSE)</f>
        <v>00:0a</v>
      </c>
      <c r="AG456" s="194" t="s">
        <v>7743</v>
      </c>
      <c r="AH456" s="279" t="str">
        <f>VLOOKUP(AG456,'스토리지_LUN(AS-IS)'!$B$4:$G$541,4,FALSE)</f>
        <v>vg_mecfs01</v>
      </c>
      <c r="AI456" s="110">
        <f>VLOOKUP(AG456,'스토리지_LUN(AS-IS)'!$B$4:$G$541,6,FALSE)</f>
        <v>45</v>
      </c>
      <c r="AJ456" s="110" t="str">
        <f>VLOOKUP($AG456,'스토리지_LUN(TO-BE)'!$B$2:$G$347,4,FALSE)</f>
        <v>00:0a</v>
      </c>
      <c r="AK456" s="103"/>
      <c r="AL456" s="103"/>
      <c r="AM456" s="1" t="str">
        <f t="shared" si="14"/>
        <v>NB-DR-RDMP-0FA2-PKSTRAPR</v>
      </c>
      <c r="AN456" s="475" t="e">
        <f>VLOOKUP(SUBSTITUTE(Q456,":",""),'naa정보-입력'!B454:C799,2,FALSE)</f>
        <v>#N/A</v>
      </c>
      <c r="AO456" s="1" t="e">
        <f t="shared" si="15"/>
        <v>#N/A</v>
      </c>
      <c r="AP456" s="1" t="s">
        <v>10657</v>
      </c>
    </row>
    <row r="457" spans="1:42" s="1" customFormat="1">
      <c r="A457" s="128" t="s">
        <v>1194</v>
      </c>
      <c r="B457" s="128" t="s">
        <v>2342</v>
      </c>
      <c r="C457" s="128" t="s">
        <v>405</v>
      </c>
      <c r="D457" s="128" t="s">
        <v>5933</v>
      </c>
      <c r="E457" s="128" t="s">
        <v>1697</v>
      </c>
      <c r="F457" s="128" t="s">
        <v>1276</v>
      </c>
      <c r="G457" s="128" t="s">
        <v>1277</v>
      </c>
      <c r="H457" s="128" t="s">
        <v>3851</v>
      </c>
      <c r="I457" s="128" t="s">
        <v>2373</v>
      </c>
      <c r="J457" s="128" t="s">
        <v>4760</v>
      </c>
      <c r="K457" s="128" t="s">
        <v>7307</v>
      </c>
      <c r="L457" s="128" t="s">
        <v>4849</v>
      </c>
      <c r="M457" s="128" t="s">
        <v>6856</v>
      </c>
      <c r="N457" s="129" t="s">
        <v>8056</v>
      </c>
      <c r="O457" s="471" t="s">
        <v>8478</v>
      </c>
      <c r="P457" s="443">
        <v>100.00030517578099</v>
      </c>
      <c r="Q457" s="470" t="str">
        <f>VLOOKUP($O457,'스토리지_LUN(TO-BE)'!$B$2:$G$347,4,FALSE)</f>
        <v>00:0b</v>
      </c>
      <c r="R457" s="103"/>
      <c r="S457" s="110"/>
      <c r="T457" s="103"/>
      <c r="U457" s="103"/>
      <c r="V457" s="110" t="str">
        <f>VLOOKUP($N457,OS_Disk!$A$2:$F$573,2,FALSE)</f>
        <v>pkstrapr3</v>
      </c>
      <c r="W457" s="110" t="str">
        <f>VLOOKUP($N457,OS_Disk!$A$2:$F$573,3,FALSE)</f>
        <v>hitachi_vsp0_000b</v>
      </c>
      <c r="X457" s="133"/>
      <c r="Y457" s="110" t="str">
        <f>VLOOKUP($N457,OS_Disk!$A$2:$F$573,4,FALSE)</f>
        <v>sdi</v>
      </c>
      <c r="Z457" s="196">
        <f>VLOOKUP($N457,OS_Disk!$A$2:$F$573,6,FALSE)</f>
        <v>7.0001220703125</v>
      </c>
      <c r="AA457" s="110" t="str">
        <f>VLOOKUP($O457,Veritas_LUN!$D$3:$J$487,2,FALSE)</f>
        <v>pkstrapr3/pkstrapr4</v>
      </c>
      <c r="AB457" s="110" t="str">
        <f>VLOOKUP($O457,Veritas_LUN!$D$3:$J$487,3,FALSE)</f>
        <v>vg_trcfs02</v>
      </c>
      <c r="AC457" s="110">
        <f>VLOOKUP($O457,Veritas_LUN!$D$3:$J$487,4,FALSE)</f>
        <v>1</v>
      </c>
      <c r="AD457" s="110">
        <f>VLOOKUP($O457,Veritas_LUN!$D$3:$J$487,5,FALSE)</f>
        <v>7</v>
      </c>
      <c r="AE457" s="110" t="str">
        <f>VLOOKUP($O457,Veritas_LUN!$D$3:$J$487,7,FALSE)</f>
        <v>vg_mecfs02</v>
      </c>
      <c r="AF457" s="110" t="str">
        <f>VLOOKUP($O457,Veritas_LUN!$D$3:$K$487,8,FALSE)</f>
        <v>00:0b</v>
      </c>
      <c r="AG457" s="194" t="s">
        <v>7744</v>
      </c>
      <c r="AH457" s="279" t="str">
        <f>VLOOKUP(AG457,'스토리지_LUN(AS-IS)'!$B$4:$G$541,4,FALSE)</f>
        <v>vg_mecfs02</v>
      </c>
      <c r="AI457" s="110">
        <f>VLOOKUP(AG457,'스토리지_LUN(AS-IS)'!$B$4:$G$541,6,FALSE)</f>
        <v>7</v>
      </c>
      <c r="AJ457" s="110" t="str">
        <f>VLOOKUP($AG457,'스토리지_LUN(TO-BE)'!$B$2:$G$347,4,FALSE)</f>
        <v>00:0b</v>
      </c>
      <c r="AK457" s="103"/>
      <c r="AL457" s="103"/>
      <c r="AM457" s="1" t="str">
        <f t="shared" si="14"/>
        <v>NB-DR-RDMP-0FA2-PKSTRAPR</v>
      </c>
      <c r="AN457" s="475" t="e">
        <f>VLOOKUP(SUBSTITUTE(Q457,":",""),'naa정보-입력'!B455:C800,2,FALSE)</f>
        <v>#N/A</v>
      </c>
      <c r="AO457" s="1" t="e">
        <f t="shared" si="15"/>
        <v>#N/A</v>
      </c>
      <c r="AP457" s="1" t="s">
        <v>10658</v>
      </c>
    </row>
    <row r="458" spans="1:42" s="1" customFormat="1">
      <c r="A458" s="128" t="s">
        <v>1194</v>
      </c>
      <c r="B458" s="128" t="s">
        <v>2342</v>
      </c>
      <c r="C458" s="128" t="s">
        <v>405</v>
      </c>
      <c r="D458" s="128" t="s">
        <v>5933</v>
      </c>
      <c r="E458" s="128" t="s">
        <v>1699</v>
      </c>
      <c r="F458" s="128" t="s">
        <v>1276</v>
      </c>
      <c r="G458" s="128" t="s">
        <v>1277</v>
      </c>
      <c r="H458" s="128" t="s">
        <v>3852</v>
      </c>
      <c r="I458" s="128" t="s">
        <v>2374</v>
      </c>
      <c r="J458" s="128" t="s">
        <v>4759</v>
      </c>
      <c r="K458" s="128" t="s">
        <v>7308</v>
      </c>
      <c r="L458" s="128" t="s">
        <v>4844</v>
      </c>
      <c r="M458" s="128" t="s">
        <v>6856</v>
      </c>
      <c r="N458" s="129" t="s">
        <v>8057</v>
      </c>
      <c r="O458" s="471" t="s">
        <v>8479</v>
      </c>
      <c r="P458" s="443">
        <v>4.0008544921875</v>
      </c>
      <c r="Q458" s="470" t="str">
        <f>VLOOKUP($O458,'스토리지_LUN(TO-BE)'!$B$2:$G$347,4,FALSE)</f>
        <v>00:0c</v>
      </c>
      <c r="R458" s="103"/>
      <c r="S458" s="110"/>
      <c r="T458" s="103"/>
      <c r="U458" s="103"/>
      <c r="V458" s="110" t="str">
        <f>VLOOKUP($N458,OS_Disk!$A$2:$F$573,2,FALSE)</f>
        <v>pkstrapr3</v>
      </c>
      <c r="W458" s="110" t="str">
        <f>VLOOKUP($N458,OS_Disk!$A$2:$F$573,3,FALSE)</f>
        <v>hitachi_vsp0_000c</v>
      </c>
      <c r="X458" s="133"/>
      <c r="Y458" s="110" t="str">
        <f>VLOOKUP($N458,OS_Disk!$A$2:$F$573,4,FALSE)</f>
        <v>sdj</v>
      </c>
      <c r="Z458" s="196">
        <f>VLOOKUP($N458,OS_Disk!$A$2:$F$573,6,FALSE)</f>
        <v>110.0006103515625</v>
      </c>
      <c r="AA458" s="110" t="str">
        <f>VLOOKUP($O458,Veritas_LUN!$D$3:$J$487,2,FALSE)</f>
        <v>pkstrapr3/pkstrapr4</v>
      </c>
      <c r="AB458" s="110" t="str">
        <f>VLOOKUP($O458,Veritas_LUN!$D$3:$J$487,3,FALSE)</f>
        <v>vg_trcfs03</v>
      </c>
      <c r="AC458" s="110">
        <f>VLOOKUP($O458,Veritas_LUN!$D$3:$J$487,4,FALSE)</f>
        <v>1</v>
      </c>
      <c r="AD458" s="110">
        <f>VLOOKUP($O458,Veritas_LUN!$D$3:$J$487,5,FALSE)</f>
        <v>110</v>
      </c>
      <c r="AE458" s="110" t="str">
        <f>VLOOKUP($O458,Veritas_LUN!$D$3:$J$487,7,FALSE)</f>
        <v>vg_mecfs03</v>
      </c>
      <c r="AF458" s="110" t="str">
        <f>VLOOKUP($O458,Veritas_LUN!$D$3:$K$487,8,FALSE)</f>
        <v>00:0c</v>
      </c>
      <c r="AG458" s="194" t="s">
        <v>7745</v>
      </c>
      <c r="AH458" s="279" t="str">
        <f>VLOOKUP(AG458,'스토리지_LUN(AS-IS)'!$B$4:$G$541,4,FALSE)</f>
        <v>vg_mecfs03</v>
      </c>
      <c r="AI458" s="110">
        <f>VLOOKUP(AG458,'스토리지_LUN(AS-IS)'!$B$4:$G$541,6,FALSE)</f>
        <v>110</v>
      </c>
      <c r="AJ458" s="110" t="str">
        <f>VLOOKUP($AG458,'스토리지_LUN(TO-BE)'!$B$2:$G$347,4,FALSE)</f>
        <v>00:0c</v>
      </c>
      <c r="AK458" s="103"/>
      <c r="AL458" s="103"/>
      <c r="AM458" s="1" t="str">
        <f t="shared" si="14"/>
        <v>NB-DR-RDMP-0FA2-PKSTRAPR</v>
      </c>
      <c r="AN458" s="475" t="e">
        <f>VLOOKUP(SUBSTITUTE(Q458,":",""),'naa정보-입력'!B456:C801,2,FALSE)</f>
        <v>#N/A</v>
      </c>
      <c r="AO458" s="1" t="e">
        <f t="shared" si="15"/>
        <v>#N/A</v>
      </c>
      <c r="AP458" s="1" t="s">
        <v>10659</v>
      </c>
    </row>
    <row r="459" spans="1:42" s="1" customFormat="1">
      <c r="A459" s="128" t="s">
        <v>1194</v>
      </c>
      <c r="B459" s="128" t="s">
        <v>2342</v>
      </c>
      <c r="C459" s="128" t="s">
        <v>405</v>
      </c>
      <c r="D459" s="128" t="s">
        <v>5933</v>
      </c>
      <c r="E459" s="128" t="s">
        <v>1737</v>
      </c>
      <c r="F459" s="128" t="s">
        <v>1276</v>
      </c>
      <c r="G459" s="128" t="s">
        <v>1277</v>
      </c>
      <c r="H459" s="128" t="s">
        <v>3853</v>
      </c>
      <c r="I459" s="128" t="s">
        <v>2375</v>
      </c>
      <c r="J459" s="128" t="s">
        <v>4745</v>
      </c>
      <c r="K459" s="128" t="s">
        <v>7309</v>
      </c>
      <c r="L459" s="128" t="s">
        <v>4883</v>
      </c>
      <c r="M459" s="128" t="s">
        <v>6856</v>
      </c>
      <c r="N459" s="129" t="s">
        <v>8058</v>
      </c>
      <c r="O459" s="471" t="s">
        <v>8480</v>
      </c>
      <c r="P459" s="443">
        <v>0.1007080078125</v>
      </c>
      <c r="Q459" s="470" t="str">
        <f>VLOOKUP($O459,'스토리지_LUN(TO-BE)'!$B$2:$G$347,4,FALSE)</f>
        <v>05:0a</v>
      </c>
      <c r="R459" s="103"/>
      <c r="S459" s="110"/>
      <c r="T459" s="103"/>
      <c r="U459" s="103"/>
      <c r="V459" s="110" t="str">
        <f>VLOOKUP($N459,OS_Disk!$A$2:$F$573,2,FALSE)</f>
        <v>pkstrapr3</v>
      </c>
      <c r="W459" s="110" t="str">
        <f>VLOOKUP($N459,OS_Disk!$A$2:$F$573,3,FALSE)</f>
        <v>hitachi_vsp0_100a</v>
      </c>
      <c r="X459" s="133"/>
      <c r="Y459" s="110" t="str">
        <f>VLOOKUP($N459,OS_Disk!$A$2:$F$573,4,FALSE)</f>
        <v>sdk</v>
      </c>
      <c r="Z459" s="196">
        <f>VLOOKUP($N459,OS_Disk!$A$2:$F$573,6,FALSE)</f>
        <v>4.500732421875</v>
      </c>
      <c r="AA459" s="110" t="str">
        <f>VLOOKUP($O459,Veritas_LUN!$D$3:$J$487,2,FALSE)</f>
        <v>pkstrapr3/pkstrapr4</v>
      </c>
      <c r="AB459" s="110" t="str">
        <f>VLOOKUP($O459,Veritas_LUN!$D$3:$J$487,3,FALSE)</f>
        <v>vvr_vg_trcfs01</v>
      </c>
      <c r="AC459" s="110">
        <f>VLOOKUP($O459,Veritas_LUN!$D$3:$J$487,4,FALSE)</f>
        <v>1</v>
      </c>
      <c r="AD459" s="110">
        <f>VLOOKUP($O459,Veritas_LUN!$D$3:$J$487,5,FALSE)</f>
        <v>4.5</v>
      </c>
      <c r="AE459" s="110" t="str">
        <f>VLOOKUP($O459,Veritas_LUN!$D$3:$J$487,7,FALSE)</f>
        <v>VVR-vg_mecfs01</v>
      </c>
      <c r="AF459" s="110" t="str">
        <f>VLOOKUP($O459,Veritas_LUN!$D$3:$K$487,8,FALSE)</f>
        <v>10:0a</v>
      </c>
      <c r="AG459" s="194" t="s">
        <v>7746</v>
      </c>
      <c r="AH459" s="279" t="str">
        <f>VLOOKUP(AG459,'스토리지_LUN(AS-IS)'!$B$4:$G$541,4,FALSE)</f>
        <v>VVR-vg_mecfs01</v>
      </c>
      <c r="AI459" s="110">
        <f>VLOOKUP(AG459,'스토리지_LUN(AS-IS)'!$B$4:$G$541,6,FALSE)</f>
        <v>4.5</v>
      </c>
      <c r="AJ459" s="110" t="str">
        <f>VLOOKUP($AG459,'스토리지_LUN(TO-BE)'!$B$2:$G$347,4,FALSE)</f>
        <v>05:0a</v>
      </c>
      <c r="AK459" s="103"/>
      <c r="AL459" s="103"/>
      <c r="AM459" s="1" t="str">
        <f t="shared" si="14"/>
        <v>NB-DR-RDMP-0FA2-PKSTRAPR</v>
      </c>
      <c r="AN459" s="475" t="e">
        <f>VLOOKUP(SUBSTITUTE(Q459,":",""),'naa정보-입력'!B457:C802,2,FALSE)</f>
        <v>#N/A</v>
      </c>
      <c r="AO459" s="1" t="e">
        <f t="shared" si="15"/>
        <v>#N/A</v>
      </c>
      <c r="AP459" s="1" t="s">
        <v>10660</v>
      </c>
    </row>
    <row r="460" spans="1:42" s="1" customFormat="1">
      <c r="A460" s="128" t="s">
        <v>1194</v>
      </c>
      <c r="B460" s="128" t="s">
        <v>2342</v>
      </c>
      <c r="C460" s="128" t="s">
        <v>405</v>
      </c>
      <c r="D460" s="128" t="s">
        <v>5933</v>
      </c>
      <c r="E460" s="128" t="s">
        <v>1740</v>
      </c>
      <c r="F460" s="128" t="s">
        <v>1276</v>
      </c>
      <c r="G460" s="128" t="s">
        <v>1277</v>
      </c>
      <c r="H460" s="128" t="s">
        <v>3854</v>
      </c>
      <c r="I460" s="128" t="s">
        <v>2376</v>
      </c>
      <c r="J460" s="128" t="s">
        <v>4738</v>
      </c>
      <c r="K460" s="128" t="s">
        <v>7310</v>
      </c>
      <c r="L460" s="128" t="s">
        <v>4882</v>
      </c>
      <c r="M460" s="128" t="s">
        <v>6856</v>
      </c>
      <c r="N460" s="129" t="s">
        <v>8059</v>
      </c>
      <c r="O460" s="471" t="s">
        <v>8481</v>
      </c>
      <c r="P460" s="443">
        <v>10.0003051757813</v>
      </c>
      <c r="Q460" s="470" t="str">
        <f>VLOOKUP($O460,'스토리지_LUN(TO-BE)'!$B$2:$G$347,4,FALSE)</f>
        <v>05:0b</v>
      </c>
      <c r="R460" s="103"/>
      <c r="S460" s="110"/>
      <c r="T460" s="103"/>
      <c r="U460" s="103"/>
      <c r="V460" s="110" t="str">
        <f>VLOOKUP($N460,OS_Disk!$A$2:$F$573,2,FALSE)</f>
        <v>pkstrapr3</v>
      </c>
      <c r="W460" s="110" t="str">
        <f>VLOOKUP($N460,OS_Disk!$A$2:$F$573,3,FALSE)</f>
        <v>hitachi_vsp0_100b</v>
      </c>
      <c r="X460" s="133"/>
      <c r="Y460" s="110" t="str">
        <f>VLOOKUP($N460,OS_Disk!$A$2:$F$573,4,FALSE)</f>
        <v>sdl</v>
      </c>
      <c r="Z460" s="196">
        <f>VLOOKUP($N460,OS_Disk!$A$2:$F$573,6,FALSE)</f>
        <v>1.00067138671875</v>
      </c>
      <c r="AA460" s="110" t="str">
        <f>VLOOKUP($O460,Veritas_LUN!$D$3:$J$487,2,FALSE)</f>
        <v>pkstrapr3/pkstrapr4</v>
      </c>
      <c r="AB460" s="110" t="str">
        <f>VLOOKUP($O460,Veritas_LUN!$D$3:$J$487,3,FALSE)</f>
        <v>vvr_vg_trcfs02</v>
      </c>
      <c r="AC460" s="110">
        <f>VLOOKUP($O460,Veritas_LUN!$D$3:$J$487,4,FALSE)</f>
        <v>1</v>
      </c>
      <c r="AD460" s="110">
        <f>VLOOKUP($O460,Veritas_LUN!$D$3:$J$487,5,FALSE)</f>
        <v>1</v>
      </c>
      <c r="AE460" s="110" t="str">
        <f>VLOOKUP($O460,Veritas_LUN!$D$3:$J$487,7,FALSE)</f>
        <v>VVR-vg_mecfs02</v>
      </c>
      <c r="AF460" s="110" t="str">
        <f>VLOOKUP($O460,Veritas_LUN!$D$3:$K$487,8,FALSE)</f>
        <v>10:0b</v>
      </c>
      <c r="AG460" s="194" t="s">
        <v>7747</v>
      </c>
      <c r="AH460" s="279" t="str">
        <f>VLOOKUP(AG460,'스토리지_LUN(AS-IS)'!$B$4:$G$541,4,FALSE)</f>
        <v>VVR-vg_mecfs02</v>
      </c>
      <c r="AI460" s="110">
        <f>VLOOKUP(AG460,'스토리지_LUN(AS-IS)'!$B$4:$G$541,6,FALSE)</f>
        <v>1</v>
      </c>
      <c r="AJ460" s="110" t="str">
        <f>VLOOKUP($AG460,'스토리지_LUN(TO-BE)'!$B$2:$G$347,4,FALSE)</f>
        <v>05:0b</v>
      </c>
      <c r="AK460" s="103"/>
      <c r="AL460" s="103"/>
      <c r="AM460" s="1" t="str">
        <f t="shared" si="14"/>
        <v>NB-DR-RDMP-0FA2-PKSTRAPR</v>
      </c>
      <c r="AN460" s="475" t="e">
        <f>VLOOKUP(SUBSTITUTE(Q460,":",""),'naa정보-입력'!B458:C803,2,FALSE)</f>
        <v>#N/A</v>
      </c>
      <c r="AO460" s="1" t="e">
        <f t="shared" si="15"/>
        <v>#N/A</v>
      </c>
      <c r="AP460" s="1" t="s">
        <v>10661</v>
      </c>
    </row>
    <row r="461" spans="1:42" s="1" customFormat="1">
      <c r="A461" s="128" t="s">
        <v>1194</v>
      </c>
      <c r="B461" s="128" t="s">
        <v>2342</v>
      </c>
      <c r="C461" s="128" t="s">
        <v>405</v>
      </c>
      <c r="D461" s="128" t="s">
        <v>5933</v>
      </c>
      <c r="E461" s="128" t="s">
        <v>1743</v>
      </c>
      <c r="F461" s="128" t="s">
        <v>1276</v>
      </c>
      <c r="G461" s="128" t="s">
        <v>1277</v>
      </c>
      <c r="H461" s="128" t="s">
        <v>3855</v>
      </c>
      <c r="I461" s="128" t="s">
        <v>2377</v>
      </c>
      <c r="J461" s="128" t="s">
        <v>4739</v>
      </c>
      <c r="K461" s="128" t="s">
        <v>7311</v>
      </c>
      <c r="L461" s="128" t="s">
        <v>4884</v>
      </c>
      <c r="M461" s="128" t="s">
        <v>6856</v>
      </c>
      <c r="N461" s="129" t="s">
        <v>8060</v>
      </c>
      <c r="O461" s="471" t="s">
        <v>8482</v>
      </c>
      <c r="P461" s="443">
        <v>0.20050048828125</v>
      </c>
      <c r="Q461" s="470" t="str">
        <f>VLOOKUP($O461,'스토리지_LUN(TO-BE)'!$B$2:$G$347,4,FALSE)</f>
        <v>05:0c</v>
      </c>
      <c r="R461" s="103"/>
      <c r="S461" s="110"/>
      <c r="T461" s="103"/>
      <c r="U461" s="103"/>
      <c r="V461" s="110" t="str">
        <f>VLOOKUP($N461,OS_Disk!$A$2:$F$573,2,FALSE)</f>
        <v>pkstrapr3</v>
      </c>
      <c r="W461" s="110" t="str">
        <f>VLOOKUP($N461,OS_Disk!$A$2:$F$573,3,FALSE)</f>
        <v>hitachi_vsp0_100c</v>
      </c>
      <c r="X461" s="133"/>
      <c r="Y461" s="110" t="str">
        <f>VLOOKUP($N461,OS_Disk!$A$2:$F$573,4,FALSE)</f>
        <v>sdm</v>
      </c>
      <c r="Z461" s="196">
        <f>VLOOKUP($N461,OS_Disk!$A$2:$F$573,6,FALSE)</f>
        <v>11.00006103515625</v>
      </c>
      <c r="AA461" s="110" t="str">
        <f>VLOOKUP($O461,Veritas_LUN!$D$3:$J$487,2,FALSE)</f>
        <v>pkstrapr3/pkstrapr4</v>
      </c>
      <c r="AB461" s="110" t="str">
        <f>VLOOKUP($O461,Veritas_LUN!$D$3:$J$487,3,FALSE)</f>
        <v>vvr_vg_trcfs03</v>
      </c>
      <c r="AC461" s="110">
        <f>VLOOKUP($O461,Veritas_LUN!$D$3:$J$487,4,FALSE)</f>
        <v>1</v>
      </c>
      <c r="AD461" s="110">
        <f>VLOOKUP($O461,Veritas_LUN!$D$3:$J$487,5,FALSE)</f>
        <v>11</v>
      </c>
      <c r="AE461" s="110" t="str">
        <f>VLOOKUP($O461,Veritas_LUN!$D$3:$J$487,7,FALSE)</f>
        <v>VVR-vg_mecfs03</v>
      </c>
      <c r="AF461" s="110" t="str">
        <f>VLOOKUP($O461,Veritas_LUN!$D$3:$K$487,8,FALSE)</f>
        <v>10:0c</v>
      </c>
      <c r="AG461" s="194" t="s">
        <v>7748</v>
      </c>
      <c r="AH461" s="279" t="str">
        <f>VLOOKUP(AG461,'스토리지_LUN(AS-IS)'!$B$4:$G$541,4,FALSE)</f>
        <v>VVR-vg_mecfs03</v>
      </c>
      <c r="AI461" s="110">
        <f>VLOOKUP(AG461,'스토리지_LUN(AS-IS)'!$B$4:$G$541,6,FALSE)</f>
        <v>11</v>
      </c>
      <c r="AJ461" s="110" t="str">
        <f>VLOOKUP($AG461,'스토리지_LUN(TO-BE)'!$B$2:$G$347,4,FALSE)</f>
        <v>05:0c</v>
      </c>
      <c r="AK461" s="103"/>
      <c r="AL461" s="103"/>
      <c r="AM461" s="1" t="str">
        <f t="shared" si="14"/>
        <v>NB-DR-RDMP-0FA2-PKSTRAPR</v>
      </c>
      <c r="AN461" s="475" t="e">
        <f>VLOOKUP(SUBSTITUTE(Q461,":",""),'naa정보-입력'!B459:C804,2,FALSE)</f>
        <v>#N/A</v>
      </c>
      <c r="AO461" s="1" t="e">
        <f t="shared" si="15"/>
        <v>#N/A</v>
      </c>
      <c r="AP461" s="1" t="s">
        <v>10662</v>
      </c>
    </row>
    <row r="462" spans="1:42" s="1" customFormat="1">
      <c r="A462" s="128" t="s">
        <v>1194</v>
      </c>
      <c r="B462" s="128" t="s">
        <v>2342</v>
      </c>
      <c r="C462" s="128" t="s">
        <v>405</v>
      </c>
      <c r="D462" s="128" t="s">
        <v>5933</v>
      </c>
      <c r="E462" s="128" t="s">
        <v>1752</v>
      </c>
      <c r="F462" s="128" t="s">
        <v>1276</v>
      </c>
      <c r="G462" s="128" t="s">
        <v>1277</v>
      </c>
      <c r="H462" s="128" t="s">
        <v>3856</v>
      </c>
      <c r="I462" s="128" t="s">
        <v>2378</v>
      </c>
      <c r="J462" s="128" t="s">
        <v>4712</v>
      </c>
      <c r="K462" s="128" t="s">
        <v>7312</v>
      </c>
      <c r="L462" s="128" t="s">
        <v>4510</v>
      </c>
      <c r="M462" s="128" t="s">
        <v>6856</v>
      </c>
      <c r="N462" s="129" t="s">
        <v>8061</v>
      </c>
      <c r="O462" s="471" t="s">
        <v>8483</v>
      </c>
      <c r="P462" s="443">
        <v>0.20050048828125</v>
      </c>
      <c r="Q462" s="470" t="str">
        <f>VLOOKUP($O462,'스토리지_LUN(TO-BE)'!$B$2:$G$347,4,FALSE)</f>
        <v>0f:06</v>
      </c>
      <c r="R462" s="103"/>
      <c r="S462" s="110"/>
      <c r="T462" s="103"/>
      <c r="U462" s="103"/>
      <c r="V462" s="110" t="str">
        <f>VLOOKUP($N462,OS_Disk!$A$2:$F$573,2,FALSE)</f>
        <v>pkstrapr3</v>
      </c>
      <c r="W462" s="110" t="str">
        <f>VLOOKUP($N462,OS_Disk!$A$2:$F$573,3,FALSE)</f>
        <v>hitachi_vsp0_0f06</v>
      </c>
      <c r="X462" s="133"/>
      <c r="Y462" s="110" t="str">
        <f>VLOOKUP($N462,OS_Disk!$A$2:$F$573,4,FALSE)</f>
        <v>sde</v>
      </c>
      <c r="Z462" s="196">
        <f>VLOOKUP($N462,OS_Disk!$A$2:$F$573,6,FALSE)</f>
        <v>0.20050048828125</v>
      </c>
      <c r="AA462" s="110" t="str">
        <f>VLOOKUP($O462,Veritas_LUN!$D$3:$J$487,2,FALSE)</f>
        <v>pkstrapr3/pkstrapr4</v>
      </c>
      <c r="AB462" s="110" t="str">
        <f>VLOOKUP($O462,Veritas_LUN!$D$3:$J$487,3,FALSE)</f>
        <v>Lock Device</v>
      </c>
      <c r="AC462" s="110">
        <f>VLOOKUP($O462,Veritas_LUN!$D$3:$J$487,4,FALSE)</f>
        <v>1</v>
      </c>
      <c r="AD462" s="110">
        <f>VLOOKUP($O462,Veritas_LUN!$D$3:$J$487,5,FALSE)</f>
        <v>0.2</v>
      </c>
      <c r="AE462" s="110" t="str">
        <f>VLOOKUP($O462,Veritas_LUN!$D$3:$J$487,7,FALSE)</f>
        <v>Lock Device</v>
      </c>
      <c r="AF462" s="110" t="str">
        <f>VLOOKUP($O462,Veritas_LUN!$D$3:$K$487,8,FALSE)</f>
        <v>0f:06</v>
      </c>
      <c r="AG462" s="194" t="s">
        <v>7749</v>
      </c>
      <c r="AH462" s="279" t="str">
        <f>VLOOKUP(AG462,'스토리지_LUN(AS-IS)'!$B$4:$G$541,4,FALSE)</f>
        <v>Lock Device</v>
      </c>
      <c r="AI462" s="110">
        <f>VLOOKUP(AG462,'스토리지_LUN(AS-IS)'!$B$4:$G$541,6,FALSE)</f>
        <v>0.2</v>
      </c>
      <c r="AJ462" s="110" t="str">
        <f>VLOOKUP($AG462,'스토리지_LUN(TO-BE)'!$B$2:$G$347,4,FALSE)</f>
        <v>0f:06</v>
      </c>
      <c r="AK462" s="103"/>
      <c r="AL462" s="103"/>
      <c r="AM462" s="1" t="str">
        <f t="shared" si="14"/>
        <v>NB-DR-RDMP-0FA2-PKSTRAPR</v>
      </c>
      <c r="AN462" s="475" t="e">
        <f>VLOOKUP(SUBSTITUTE(Q462,":",""),'naa정보-입력'!B460:C805,2,FALSE)</f>
        <v>#N/A</v>
      </c>
      <c r="AO462" s="1" t="e">
        <f t="shared" si="15"/>
        <v>#N/A</v>
      </c>
      <c r="AP462" s="1" t="s">
        <v>10663</v>
      </c>
    </row>
    <row r="463" spans="1:42" s="1" customFormat="1">
      <c r="A463" s="128" t="s">
        <v>1194</v>
      </c>
      <c r="B463" s="128" t="s">
        <v>2342</v>
      </c>
      <c r="C463" s="128" t="s">
        <v>405</v>
      </c>
      <c r="D463" s="128" t="s">
        <v>5933</v>
      </c>
      <c r="E463" s="128" t="s">
        <v>1755</v>
      </c>
      <c r="F463" s="128" t="s">
        <v>1276</v>
      </c>
      <c r="G463" s="128" t="s">
        <v>1277</v>
      </c>
      <c r="H463" s="128" t="s">
        <v>3857</v>
      </c>
      <c r="I463" s="128" t="s">
        <v>2379</v>
      </c>
      <c r="J463" s="128" t="s">
        <v>4731</v>
      </c>
      <c r="K463" s="128" t="s">
        <v>7313</v>
      </c>
      <c r="L463" s="128" t="s">
        <v>4509</v>
      </c>
      <c r="M463" s="128" t="s">
        <v>6856</v>
      </c>
      <c r="N463" s="129" t="s">
        <v>8062</v>
      </c>
      <c r="O463" s="471" t="s">
        <v>8484</v>
      </c>
      <c r="P463" s="443">
        <v>0.20050048828125</v>
      </c>
      <c r="Q463" s="470" t="str">
        <f>VLOOKUP($O463,'스토리지_LUN(TO-BE)'!$B$2:$G$347,4,FALSE)</f>
        <v>0f:07</v>
      </c>
      <c r="R463" s="103"/>
      <c r="S463" s="110"/>
      <c r="T463" s="103"/>
      <c r="U463" s="103"/>
      <c r="V463" s="110" t="str">
        <f>VLOOKUP($N463,OS_Disk!$A$2:$F$573,2,FALSE)</f>
        <v>pkstrapr3</v>
      </c>
      <c r="W463" s="110" t="str">
        <f>VLOOKUP($N463,OS_Disk!$A$2:$F$573,3,FALSE)</f>
        <v>hitachi_vsp0_0f07</v>
      </c>
      <c r="X463" s="133"/>
      <c r="Y463" s="110" t="str">
        <f>VLOOKUP($N463,OS_Disk!$A$2:$F$573,4,FALSE)</f>
        <v>sdf</v>
      </c>
      <c r="Z463" s="196">
        <f>VLOOKUP($N463,OS_Disk!$A$2:$F$573,6,FALSE)</f>
        <v>0.20050048828125</v>
      </c>
      <c r="AA463" s="110" t="str">
        <f>VLOOKUP($O463,Veritas_LUN!$D$3:$J$487,2,FALSE)</f>
        <v>pkstrapr3/pkstrapr4</v>
      </c>
      <c r="AB463" s="110" t="str">
        <f>VLOOKUP($O463,Veritas_LUN!$D$3:$J$487,3,FALSE)</f>
        <v>Lock Device</v>
      </c>
      <c r="AC463" s="110">
        <f>VLOOKUP($O463,Veritas_LUN!$D$3:$J$487,4,FALSE)</f>
        <v>1</v>
      </c>
      <c r="AD463" s="110">
        <f>VLOOKUP($O463,Veritas_LUN!$D$3:$J$487,5,FALSE)</f>
        <v>0.2</v>
      </c>
      <c r="AE463" s="110" t="str">
        <f>VLOOKUP($O463,Veritas_LUN!$D$3:$J$487,7,FALSE)</f>
        <v>Lock Device</v>
      </c>
      <c r="AF463" s="110" t="str">
        <f>VLOOKUP($O463,Veritas_LUN!$D$3:$K$487,8,FALSE)</f>
        <v>0f:07</v>
      </c>
      <c r="AG463" s="194" t="s">
        <v>7750</v>
      </c>
      <c r="AH463" s="279" t="str">
        <f>VLOOKUP(AG463,'스토리지_LUN(AS-IS)'!$B$4:$G$541,4,FALSE)</f>
        <v>Lock Device</v>
      </c>
      <c r="AI463" s="110">
        <f>VLOOKUP(AG463,'스토리지_LUN(AS-IS)'!$B$4:$G$541,6,FALSE)</f>
        <v>0.2</v>
      </c>
      <c r="AJ463" s="110" t="str">
        <f>VLOOKUP($AG463,'스토리지_LUN(TO-BE)'!$B$2:$G$347,4,FALSE)</f>
        <v>0f:07</v>
      </c>
      <c r="AK463" s="103"/>
      <c r="AL463" s="103"/>
      <c r="AM463" s="1" t="str">
        <f t="shared" si="14"/>
        <v>NB-DR-RDMP-0FA2-PKSTRAPR</v>
      </c>
      <c r="AN463" s="475" t="e">
        <f>VLOOKUP(SUBSTITUTE(Q463,":",""),'naa정보-입력'!B461:C806,2,FALSE)</f>
        <v>#N/A</v>
      </c>
      <c r="AO463" s="1" t="e">
        <f t="shared" si="15"/>
        <v>#N/A</v>
      </c>
      <c r="AP463" s="1" t="s">
        <v>10664</v>
      </c>
    </row>
    <row r="464" spans="1:42" s="1" customFormat="1">
      <c r="A464" s="128" t="s">
        <v>1194</v>
      </c>
      <c r="B464" s="128" t="s">
        <v>2342</v>
      </c>
      <c r="C464" s="128" t="s">
        <v>405</v>
      </c>
      <c r="D464" s="128" t="s">
        <v>5933</v>
      </c>
      <c r="E464" s="128" t="s">
        <v>1758</v>
      </c>
      <c r="F464" s="128" t="s">
        <v>1276</v>
      </c>
      <c r="G464" s="128" t="s">
        <v>1277</v>
      </c>
      <c r="H464" s="128" t="s">
        <v>3858</v>
      </c>
      <c r="I464" s="128" t="s">
        <v>2380</v>
      </c>
      <c r="J464" s="128" t="s">
        <v>4725</v>
      </c>
      <c r="K464" s="128" t="s">
        <v>7314</v>
      </c>
      <c r="L464" s="128" t="s">
        <v>4423</v>
      </c>
      <c r="M464" s="128" t="s">
        <v>6856</v>
      </c>
      <c r="N464" s="129" t="s">
        <v>8063</v>
      </c>
      <c r="O464" s="471" t="s">
        <v>8485</v>
      </c>
      <c r="P464" s="443">
        <v>40</v>
      </c>
      <c r="Q464" s="470" t="str">
        <f>VLOOKUP($O464,'스토리지_LUN(TO-BE)'!$B$2:$G$347,4,FALSE)</f>
        <v>0f:08</v>
      </c>
      <c r="R464" s="103"/>
      <c r="S464" s="110"/>
      <c r="T464" s="103"/>
      <c r="U464" s="103"/>
      <c r="V464" s="110" t="str">
        <f>VLOOKUP($N464,OS_Disk!$A$2:$F$573,2,FALSE)</f>
        <v>pkstrapr3</v>
      </c>
      <c r="W464" s="110" t="str">
        <f>VLOOKUP($N464,OS_Disk!$A$2:$F$573,3,FALSE)</f>
        <v>hitachi_vsp0_0f08</v>
      </c>
      <c r="X464" s="133"/>
      <c r="Y464" s="110" t="str">
        <f>VLOOKUP($N464,OS_Disk!$A$2:$F$573,4,FALSE)</f>
        <v>sdg</v>
      </c>
      <c r="Z464" s="196">
        <f>VLOOKUP($N464,OS_Disk!$A$2:$F$573,6,FALSE)</f>
        <v>0.20050048828125</v>
      </c>
      <c r="AA464" s="110" t="str">
        <f>VLOOKUP($O464,Veritas_LUN!$D$3:$J$487,2,FALSE)</f>
        <v>pkstrapr3/pkstrapr4</v>
      </c>
      <c r="AB464" s="110" t="str">
        <f>VLOOKUP($O464,Veritas_LUN!$D$3:$J$487,3,FALSE)</f>
        <v>Lock Device</v>
      </c>
      <c r="AC464" s="110">
        <f>VLOOKUP($O464,Veritas_LUN!$D$3:$J$487,4,FALSE)</f>
        <v>1</v>
      </c>
      <c r="AD464" s="110">
        <f>VLOOKUP($O464,Veritas_LUN!$D$3:$J$487,5,FALSE)</f>
        <v>0.2</v>
      </c>
      <c r="AE464" s="110" t="str">
        <f>VLOOKUP($O464,Veritas_LUN!$D$3:$J$487,7,FALSE)</f>
        <v>Lock Device</v>
      </c>
      <c r="AF464" s="110" t="str">
        <f>VLOOKUP($O464,Veritas_LUN!$D$3:$K$487,8,FALSE)</f>
        <v>0f:08</v>
      </c>
      <c r="AG464" s="194" t="s">
        <v>7751</v>
      </c>
      <c r="AH464" s="279" t="str">
        <f>VLOOKUP(AG464,'스토리지_LUN(AS-IS)'!$B$4:$G$541,4,FALSE)</f>
        <v>Lock Device</v>
      </c>
      <c r="AI464" s="110">
        <f>VLOOKUP(AG464,'스토리지_LUN(AS-IS)'!$B$4:$G$541,6,FALSE)</f>
        <v>0.2</v>
      </c>
      <c r="AJ464" s="110" t="str">
        <f>VLOOKUP($AG464,'스토리지_LUN(TO-BE)'!$B$2:$G$347,4,FALSE)</f>
        <v>0f:08</v>
      </c>
      <c r="AK464" s="103"/>
      <c r="AL464" s="103"/>
      <c r="AM464" s="1" t="str">
        <f t="shared" si="14"/>
        <v>NB-DR-RDMP-0FA2-PKSTRAPR</v>
      </c>
      <c r="AN464" s="475" t="e">
        <f>VLOOKUP(SUBSTITUTE(Q464,":",""),'naa정보-입력'!B462:C807,2,FALSE)</f>
        <v>#N/A</v>
      </c>
      <c r="AO464" s="1" t="e">
        <f t="shared" si="15"/>
        <v>#N/A</v>
      </c>
      <c r="AP464" s="1" t="s">
        <v>10665</v>
      </c>
    </row>
    <row r="465" spans="1:42" s="1" customFormat="1">
      <c r="A465" s="128" t="s">
        <v>1195</v>
      </c>
      <c r="B465" s="128" t="s">
        <v>2342</v>
      </c>
      <c r="C465" s="128" t="s">
        <v>408</v>
      </c>
      <c r="D465" s="128" t="s">
        <v>5933</v>
      </c>
      <c r="E465" s="128" t="s">
        <v>1688</v>
      </c>
      <c r="F465" s="128" t="s">
        <v>1268</v>
      </c>
      <c r="G465" s="128" t="s">
        <v>1269</v>
      </c>
      <c r="H465" s="128" t="s">
        <v>3859</v>
      </c>
      <c r="I465" s="128" t="s">
        <v>2381</v>
      </c>
      <c r="J465" s="128" t="s">
        <v>4772</v>
      </c>
      <c r="K465" s="128" t="s">
        <v>7315</v>
      </c>
      <c r="L465" s="128" t="s">
        <v>2474</v>
      </c>
      <c r="M465" s="128" t="s">
        <v>6856</v>
      </c>
      <c r="N465" s="129" t="s">
        <v>8064</v>
      </c>
      <c r="O465" s="471" t="s">
        <v>8486</v>
      </c>
      <c r="P465" s="443">
        <v>5.0006103515625</v>
      </c>
      <c r="Q465" s="470" t="str">
        <f>VLOOKUP($O465,'스토리지_LUN(TO-BE)'!$B$2:$G$347,4,FALSE)</f>
        <v>00:04</v>
      </c>
      <c r="R465" s="103"/>
      <c r="S465" s="110"/>
      <c r="T465" s="103"/>
      <c r="U465" s="103"/>
      <c r="V465" s="110" t="str">
        <f>VLOOKUP($N465,OS_Disk!$A$2:$F$573,2,FALSE)</f>
        <v>pkstrapr1</v>
      </c>
      <c r="W465" s="110" t="str">
        <f>VLOOKUP($N465,OS_Disk!$A$2:$F$573,3,FALSE)</f>
        <v>hitachi_vsp0_0004</v>
      </c>
      <c r="X465" s="133"/>
      <c r="Y465" s="110" t="str">
        <f>VLOOKUP($N465,OS_Disk!$A$2:$F$573,4,FALSE)</f>
        <v>sdb</v>
      </c>
      <c r="Z465" s="196">
        <f>VLOOKUP($N465,OS_Disk!$A$2:$F$573,6,FALSE)</f>
        <v>50.0006103515625</v>
      </c>
      <c r="AA465" s="110" t="str">
        <f>VLOOKUP($O465,Veritas_LUN!$D$3:$J$487,2,FALSE)</f>
        <v>pkstrapr1</v>
      </c>
      <c r="AB465" s="110" t="str">
        <f>VLOOKUP($O465,Veritas_LUN!$D$3:$J$487,3,FALSE)</f>
        <v>vg_tr1fs01</v>
      </c>
      <c r="AC465" s="110">
        <f>VLOOKUP($O465,Veritas_LUN!$D$3:$J$487,4,FALSE)</f>
        <v>1</v>
      </c>
      <c r="AD465" s="110">
        <f>VLOOKUP($O465,Veritas_LUN!$D$3:$J$487,5,FALSE)</f>
        <v>50</v>
      </c>
      <c r="AE465" s="110" t="str">
        <f>VLOOKUP($O465,Veritas_LUN!$D$3:$J$487,7,FALSE)</f>
        <v>vg_tr1fs01</v>
      </c>
      <c r="AF465" s="110" t="str">
        <f>VLOOKUP($O465,Veritas_LUN!$D$3:$K$487,8,FALSE)</f>
        <v>00:04</v>
      </c>
      <c r="AG465" s="194" t="s">
        <v>7752</v>
      </c>
      <c r="AH465" s="279" t="str">
        <f>VLOOKUP(AG465,'스토리지_LUN(AS-IS)'!$B$4:$G$541,4,FALSE)</f>
        <v>vg_tr1fs01</v>
      </c>
      <c r="AI465" s="110">
        <f>VLOOKUP(AG465,'스토리지_LUN(AS-IS)'!$B$4:$G$541,6,FALSE)</f>
        <v>50</v>
      </c>
      <c r="AJ465" s="110" t="str">
        <f>VLOOKUP($AG465,'스토리지_LUN(TO-BE)'!$B$2:$G$347,4,FALSE)</f>
        <v>00:04</v>
      </c>
      <c r="AK465" s="103"/>
      <c r="AL465" s="103"/>
      <c r="AM465" s="1" t="str">
        <f t="shared" si="14"/>
        <v>NB-DR-RDMP-0FA1-PKSTRAPR</v>
      </c>
      <c r="AN465" s="475" t="e">
        <f>VLOOKUP(SUBSTITUTE(Q465,":",""),'naa정보-입력'!B463:C808,2,FALSE)</f>
        <v>#N/A</v>
      </c>
      <c r="AO465" s="1" t="e">
        <f t="shared" si="15"/>
        <v>#N/A</v>
      </c>
      <c r="AP465" s="1" t="s">
        <v>10666</v>
      </c>
    </row>
    <row r="466" spans="1:42" s="1" customFormat="1">
      <c r="A466" s="128" t="s">
        <v>1195</v>
      </c>
      <c r="B466" s="128" t="s">
        <v>2342</v>
      </c>
      <c r="C466" s="128" t="s">
        <v>408</v>
      </c>
      <c r="D466" s="128" t="s">
        <v>5933</v>
      </c>
      <c r="E466" s="128" t="s">
        <v>1704</v>
      </c>
      <c r="F466" s="128" t="s">
        <v>1268</v>
      </c>
      <c r="G466" s="128" t="s">
        <v>1269</v>
      </c>
      <c r="H466" s="128" t="s">
        <v>3860</v>
      </c>
      <c r="I466" s="128" t="s">
        <v>2382</v>
      </c>
      <c r="J466" s="128" t="s">
        <v>4800</v>
      </c>
      <c r="K466" s="128" t="s">
        <v>7316</v>
      </c>
      <c r="L466" s="128" t="s">
        <v>4861</v>
      </c>
      <c r="M466" s="128" t="s">
        <v>6856</v>
      </c>
      <c r="N466" s="129" t="s">
        <v>8065</v>
      </c>
      <c r="O466" s="471" t="s">
        <v>8487</v>
      </c>
      <c r="P466" s="443">
        <v>50</v>
      </c>
      <c r="Q466" s="470" t="str">
        <f>VLOOKUP($O466,'스토리지_LUN(TO-BE)'!$B$2:$G$347,4,FALSE)</f>
        <v>05:04</v>
      </c>
      <c r="R466" s="103"/>
      <c r="S466" s="110"/>
      <c r="T466" s="103"/>
      <c r="U466" s="103"/>
      <c r="V466" s="110" t="str">
        <f>VLOOKUP($N466,OS_Disk!$A$2:$F$573,2,FALSE)</f>
        <v>pkstrapr1</v>
      </c>
      <c r="W466" s="110" t="str">
        <f>VLOOKUP($N466,OS_Disk!$A$2:$F$573,3,FALSE)</f>
        <v>hitachi_vsp0_1004</v>
      </c>
      <c r="X466" s="133"/>
      <c r="Y466" s="110" t="str">
        <f>VLOOKUP($N466,OS_Disk!$A$2:$F$573,4,FALSE)</f>
        <v>sdc</v>
      </c>
      <c r="Z466" s="196">
        <f>VLOOKUP($N466,OS_Disk!$A$2:$F$573,6,FALSE)</f>
        <v>5.0006103515625</v>
      </c>
      <c r="AA466" s="110" t="str">
        <f>VLOOKUP($O466,Veritas_LUN!$D$3:$J$487,2,FALSE)</f>
        <v>pkstrapr1</v>
      </c>
      <c r="AB466" s="110" t="str">
        <f>VLOOKUP($O466,Veritas_LUN!$D$3:$J$487,3,FALSE)</f>
        <v>vvr_vg_tr1fs01</v>
      </c>
      <c r="AC466" s="110">
        <f>VLOOKUP($O466,Veritas_LUN!$D$3:$J$487,4,FALSE)</f>
        <v>1</v>
      </c>
      <c r="AD466" s="110">
        <f>VLOOKUP($O466,Veritas_LUN!$D$3:$J$487,5,FALSE)</f>
        <v>5</v>
      </c>
      <c r="AE466" s="110" t="str">
        <f>VLOOKUP($O466,Veritas_LUN!$D$3:$J$487,7,FALSE)</f>
        <v>VVR-vg_me1fs01</v>
      </c>
      <c r="AF466" s="110" t="str">
        <f>VLOOKUP($O466,Veritas_LUN!$D$3:$K$487,8,FALSE)</f>
        <v>10:04</v>
      </c>
      <c r="AG466" s="194" t="s">
        <v>7753</v>
      </c>
      <c r="AH466" s="279" t="str">
        <f>VLOOKUP(AG466,'스토리지_LUN(AS-IS)'!$B$4:$G$541,4,FALSE)</f>
        <v>VVR-vg_me1fs01</v>
      </c>
      <c r="AI466" s="110">
        <f>VLOOKUP(AG466,'스토리지_LUN(AS-IS)'!$B$4:$G$541,6,FALSE)</f>
        <v>5</v>
      </c>
      <c r="AJ466" s="110" t="str">
        <f>VLOOKUP($AG466,'스토리지_LUN(TO-BE)'!$B$2:$G$347,4,FALSE)</f>
        <v>05:04</v>
      </c>
      <c r="AK466" s="103"/>
      <c r="AL466" s="103"/>
      <c r="AM466" s="1" t="str">
        <f t="shared" si="14"/>
        <v>NB-DR-RDMP-0FA1-PKSTRAPR</v>
      </c>
      <c r="AN466" s="475" t="e">
        <f>VLOOKUP(SUBSTITUTE(Q466,":",""),'naa정보-입력'!B464:C809,2,FALSE)</f>
        <v>#N/A</v>
      </c>
      <c r="AO466" s="1" t="e">
        <f t="shared" si="15"/>
        <v>#N/A</v>
      </c>
      <c r="AP466" s="1" t="s">
        <v>10667</v>
      </c>
    </row>
    <row r="467" spans="1:42" s="1" customFormat="1">
      <c r="A467" s="128" t="s">
        <v>1195</v>
      </c>
      <c r="B467" s="128" t="s">
        <v>2342</v>
      </c>
      <c r="C467" s="128" t="s">
        <v>408</v>
      </c>
      <c r="D467" s="128" t="s">
        <v>5933</v>
      </c>
      <c r="E467" s="128" t="s">
        <v>1693</v>
      </c>
      <c r="F467" s="128" t="s">
        <v>1268</v>
      </c>
      <c r="G467" s="128" t="s">
        <v>1269</v>
      </c>
      <c r="H467" s="128" t="s">
        <v>3861</v>
      </c>
      <c r="I467" s="128" t="s">
        <v>2383</v>
      </c>
      <c r="J467" s="128" t="s">
        <v>4768</v>
      </c>
      <c r="K467" s="128" t="s">
        <v>7317</v>
      </c>
      <c r="L467" s="128" t="s">
        <v>4613</v>
      </c>
      <c r="M467" s="128" t="s">
        <v>6856</v>
      </c>
      <c r="N467" s="129" t="s">
        <v>8066</v>
      </c>
      <c r="O467" s="471" t="s">
        <v>8488</v>
      </c>
      <c r="P467" s="443">
        <v>100.00030517578099</v>
      </c>
      <c r="Q467" s="470" t="str">
        <f>VLOOKUP($O467,'스토리지_LUN(TO-BE)'!$B$2:$G$347,4,FALSE)</f>
        <v>00:06</v>
      </c>
      <c r="R467" s="103"/>
      <c r="S467" s="110"/>
      <c r="T467" s="103"/>
      <c r="U467" s="103"/>
      <c r="V467" s="110" t="str">
        <f>VLOOKUP($N467,OS_Disk!$A$2:$F$573,2,FALSE)</f>
        <v>pkstrapr1</v>
      </c>
      <c r="W467" s="110" t="str">
        <f>VLOOKUP($N467,OS_Disk!$A$2:$F$573,3,FALSE)</f>
        <v>hitachi_vsp0_0006</v>
      </c>
      <c r="X467" s="133"/>
      <c r="Y467" s="110" t="str">
        <f>VLOOKUP($N467,OS_Disk!$A$2:$F$573,4,FALSE)</f>
        <v>sdh</v>
      </c>
      <c r="Z467" s="196">
        <f>VLOOKUP($N467,OS_Disk!$A$2:$F$573,6,FALSE)</f>
        <v>75</v>
      </c>
      <c r="AA467" s="110" t="str">
        <f>VLOOKUP($O467,Veritas_LUN!$D$3:$J$487,2,FALSE)</f>
        <v>pkstrapr1/pkstrapr2</v>
      </c>
      <c r="AB467" s="110" t="str">
        <f>VLOOKUP($O467,Veritas_LUN!$D$3:$J$487,3,FALSE)</f>
        <v>vg_trcfs01</v>
      </c>
      <c r="AC467" s="110">
        <f>VLOOKUP($O467,Veritas_LUN!$D$3:$J$487,4,FALSE)</f>
        <v>1</v>
      </c>
      <c r="AD467" s="110">
        <f>VLOOKUP($O467,Veritas_LUN!$D$3:$J$487,5,FALSE)</f>
        <v>75</v>
      </c>
      <c r="AE467" s="110" t="str">
        <f>VLOOKUP($O467,Veritas_LUN!$D$3:$J$487,7,FALSE)</f>
        <v>vg_trcfs01</v>
      </c>
      <c r="AF467" s="110" t="str">
        <f>VLOOKUP($O467,Veritas_LUN!$D$3:$K$487,8,FALSE)</f>
        <v>00:06</v>
      </c>
      <c r="AG467" s="194" t="s">
        <v>7754</v>
      </c>
      <c r="AH467" s="279" t="str">
        <f>VLOOKUP(AG467,'스토리지_LUN(AS-IS)'!$B$4:$G$541,4,FALSE)</f>
        <v>vg_trcfs01</v>
      </c>
      <c r="AI467" s="110">
        <f>VLOOKUP(AG467,'스토리지_LUN(AS-IS)'!$B$4:$G$541,6,FALSE)</f>
        <v>75</v>
      </c>
      <c r="AJ467" s="110" t="str">
        <f>VLOOKUP($AG467,'스토리지_LUN(TO-BE)'!$B$2:$G$347,4,FALSE)</f>
        <v>00:06</v>
      </c>
      <c r="AK467" s="103"/>
      <c r="AL467" s="103"/>
      <c r="AM467" s="1" t="str">
        <f t="shared" si="14"/>
        <v>NB-DR-RDMP-0FA1-PKSTRAPR</v>
      </c>
      <c r="AN467" s="475" t="e">
        <f>VLOOKUP(SUBSTITUTE(Q467,":",""),'naa정보-입력'!B465:C810,2,FALSE)</f>
        <v>#N/A</v>
      </c>
      <c r="AO467" s="1" t="e">
        <f t="shared" si="15"/>
        <v>#N/A</v>
      </c>
      <c r="AP467" s="1" t="s">
        <v>10668</v>
      </c>
    </row>
    <row r="468" spans="1:42" s="1" customFormat="1">
      <c r="A468" s="128" t="s">
        <v>1195</v>
      </c>
      <c r="B468" s="128" t="s">
        <v>2342</v>
      </c>
      <c r="C468" s="128" t="s">
        <v>408</v>
      </c>
      <c r="D468" s="128" t="s">
        <v>5933</v>
      </c>
      <c r="E468" s="128" t="s">
        <v>1697</v>
      </c>
      <c r="F468" s="128" t="s">
        <v>1268</v>
      </c>
      <c r="G468" s="128" t="s">
        <v>1269</v>
      </c>
      <c r="H468" s="128" t="s">
        <v>3862</v>
      </c>
      <c r="I468" s="128" t="s">
        <v>2384</v>
      </c>
      <c r="J468" s="128" t="s">
        <v>4754</v>
      </c>
      <c r="K468" s="128" t="s">
        <v>7318</v>
      </c>
      <c r="L468" s="128" t="s">
        <v>2476</v>
      </c>
      <c r="M468" s="128" t="s">
        <v>6856</v>
      </c>
      <c r="N468" s="129" t="s">
        <v>8067</v>
      </c>
      <c r="O468" s="471" t="s">
        <v>8489</v>
      </c>
      <c r="P468" s="443">
        <v>4.0008544921875</v>
      </c>
      <c r="Q468" s="470" t="str">
        <f>VLOOKUP($O468,'스토리지_LUN(TO-BE)'!$B$2:$G$347,4,FALSE)</f>
        <v>00:07</v>
      </c>
      <c r="R468" s="103"/>
      <c r="S468" s="110"/>
      <c r="T468" s="103"/>
      <c r="U468" s="103"/>
      <c r="V468" s="110" t="str">
        <f>VLOOKUP($N468,OS_Disk!$A$2:$F$573,2,FALSE)</f>
        <v>pkstrapr1</v>
      </c>
      <c r="W468" s="110" t="str">
        <f>VLOOKUP($N468,OS_Disk!$A$2:$F$573,3,FALSE)</f>
        <v>hitachi_vsp0_0007</v>
      </c>
      <c r="X468" s="133"/>
      <c r="Y468" s="110" t="str">
        <f>VLOOKUP($N468,OS_Disk!$A$2:$F$573,4,FALSE)</f>
        <v>sdi</v>
      </c>
      <c r="Z468" s="196">
        <f>VLOOKUP($N468,OS_Disk!$A$2:$F$573,6,FALSE)</f>
        <v>110.0006103515625</v>
      </c>
      <c r="AA468" s="110" t="str">
        <f>VLOOKUP($O468,Veritas_LUN!$D$3:$J$487,2,FALSE)</f>
        <v>pkstrapr1/pkstrapr2</v>
      </c>
      <c r="AB468" s="110" t="str">
        <f>VLOOKUP($O468,Veritas_LUN!$D$3:$J$487,3,FALSE)</f>
        <v>vg_trcfs02</v>
      </c>
      <c r="AC468" s="110">
        <f>VLOOKUP($O468,Veritas_LUN!$D$3:$J$487,4,FALSE)</f>
        <v>1</v>
      </c>
      <c r="AD468" s="110">
        <f>VLOOKUP($O468,Veritas_LUN!$D$3:$J$487,5,FALSE)</f>
        <v>110</v>
      </c>
      <c r="AE468" s="110" t="str">
        <f>VLOOKUP($O468,Veritas_LUN!$D$3:$J$487,7,FALSE)</f>
        <v>vg_mecfs03</v>
      </c>
      <c r="AF468" s="110" t="str">
        <f>VLOOKUP($O468,Veritas_LUN!$D$3:$K$487,8,FALSE)</f>
        <v>00:07</v>
      </c>
      <c r="AG468" s="194" t="s">
        <v>7755</v>
      </c>
      <c r="AH468" s="279" t="str">
        <f>VLOOKUP(AG468,'스토리지_LUN(AS-IS)'!$B$4:$G$541,4,FALSE)</f>
        <v>vg_mecfs03</v>
      </c>
      <c r="AI468" s="110">
        <f>VLOOKUP(AG468,'스토리지_LUN(AS-IS)'!$B$4:$G$541,6,FALSE)</f>
        <v>110</v>
      </c>
      <c r="AJ468" s="110" t="str">
        <f>VLOOKUP($AG468,'스토리지_LUN(TO-BE)'!$B$2:$G$347,4,FALSE)</f>
        <v>00:07</v>
      </c>
      <c r="AK468" s="103"/>
      <c r="AL468" s="103"/>
      <c r="AM468" s="1" t="str">
        <f t="shared" si="14"/>
        <v>NB-DR-RDMP-0FA1-PKSTRAPR</v>
      </c>
      <c r="AN468" s="475" t="e">
        <f>VLOOKUP(SUBSTITUTE(Q468,":",""),'naa정보-입력'!B466:C811,2,FALSE)</f>
        <v>#N/A</v>
      </c>
      <c r="AO468" s="1" t="e">
        <f t="shared" si="15"/>
        <v>#N/A</v>
      </c>
      <c r="AP468" s="1" t="s">
        <v>10669</v>
      </c>
    </row>
    <row r="469" spans="1:42" s="1" customFormat="1">
      <c r="A469" s="128" t="s">
        <v>1195</v>
      </c>
      <c r="B469" s="128" t="s">
        <v>2342</v>
      </c>
      <c r="C469" s="128" t="s">
        <v>408</v>
      </c>
      <c r="D469" s="128" t="s">
        <v>5933</v>
      </c>
      <c r="E469" s="128" t="s">
        <v>1737</v>
      </c>
      <c r="F469" s="128" t="s">
        <v>1268</v>
      </c>
      <c r="G469" s="128" t="s">
        <v>1269</v>
      </c>
      <c r="H469" s="128" t="s">
        <v>3863</v>
      </c>
      <c r="I469" s="128" t="s">
        <v>2385</v>
      </c>
      <c r="J469" s="128" t="s">
        <v>4793</v>
      </c>
      <c r="K469" s="128" t="s">
        <v>7319</v>
      </c>
      <c r="L469" s="128" t="s">
        <v>4863</v>
      </c>
      <c r="M469" s="128" t="s">
        <v>6856</v>
      </c>
      <c r="N469" s="129" t="s">
        <v>8068</v>
      </c>
      <c r="O469" s="471" t="s">
        <v>8490</v>
      </c>
      <c r="P469" s="443">
        <v>10.0003051757813</v>
      </c>
      <c r="Q469" s="470" t="str">
        <f>VLOOKUP($O469,'스토리지_LUN(TO-BE)'!$B$2:$G$347,4,FALSE)</f>
        <v>05:06</v>
      </c>
      <c r="R469" s="103"/>
      <c r="S469" s="110"/>
      <c r="T469" s="103"/>
      <c r="U469" s="103"/>
      <c r="V469" s="110" t="str">
        <f>VLOOKUP($N469,OS_Disk!$A$2:$F$573,2,FALSE)</f>
        <v>pkstrapr1</v>
      </c>
      <c r="W469" s="110" t="str">
        <f>VLOOKUP($N469,OS_Disk!$A$2:$F$573,3,FALSE)</f>
        <v>hitachi_vsp0_1006</v>
      </c>
      <c r="X469" s="133"/>
      <c r="Y469" s="110" t="str">
        <f>VLOOKUP($N469,OS_Disk!$A$2:$F$573,4,FALSE)</f>
        <v>sdj</v>
      </c>
      <c r="Z469" s="196">
        <f>VLOOKUP($N469,OS_Disk!$A$2:$F$573,6,FALSE)</f>
        <v>7.5</v>
      </c>
      <c r="AA469" s="110" t="str">
        <f>VLOOKUP($O469,Veritas_LUN!$D$3:$J$487,2,FALSE)</f>
        <v>pkstrapr1/pkstrapr2</v>
      </c>
      <c r="AB469" s="110" t="str">
        <f>VLOOKUP($O469,Veritas_LUN!$D$3:$J$487,3,FALSE)</f>
        <v>vvr_vg_trcfs01</v>
      </c>
      <c r="AC469" s="110">
        <f>VLOOKUP($O469,Veritas_LUN!$D$3:$J$487,4,FALSE)</f>
        <v>1</v>
      </c>
      <c r="AD469" s="110">
        <f>VLOOKUP($O469,Veritas_LUN!$D$3:$J$487,5,FALSE)</f>
        <v>7.5</v>
      </c>
      <c r="AE469" s="110" t="str">
        <f>VLOOKUP($O469,Veritas_LUN!$D$3:$J$487,7,FALSE)</f>
        <v>VVR-vg_mecfs01</v>
      </c>
      <c r="AF469" s="110" t="str">
        <f>VLOOKUP($O469,Veritas_LUN!$D$3:$K$487,8,FALSE)</f>
        <v>10:06</v>
      </c>
      <c r="AG469" s="194" t="s">
        <v>7756</v>
      </c>
      <c r="AH469" s="279" t="str">
        <f>VLOOKUP(AG469,'스토리지_LUN(AS-IS)'!$B$4:$G$541,4,FALSE)</f>
        <v>VVR-vg_mecfs01</v>
      </c>
      <c r="AI469" s="110">
        <f>VLOOKUP(AG469,'스토리지_LUN(AS-IS)'!$B$4:$G$541,6,FALSE)</f>
        <v>7.5</v>
      </c>
      <c r="AJ469" s="110" t="str">
        <f>VLOOKUP($AG469,'스토리지_LUN(TO-BE)'!$B$2:$G$347,4,FALSE)</f>
        <v>05:06</v>
      </c>
      <c r="AK469" s="103"/>
      <c r="AL469" s="103"/>
      <c r="AM469" s="1" t="str">
        <f t="shared" si="14"/>
        <v>NB-DR-RDMP-0FA1-PKSTRAPR</v>
      </c>
      <c r="AN469" s="475" t="e">
        <f>VLOOKUP(SUBSTITUTE(Q469,":",""),'naa정보-입력'!B467:C812,2,FALSE)</f>
        <v>#N/A</v>
      </c>
      <c r="AO469" s="1" t="e">
        <f t="shared" si="15"/>
        <v>#N/A</v>
      </c>
      <c r="AP469" s="1" t="s">
        <v>10670</v>
      </c>
    </row>
    <row r="470" spans="1:42" s="1" customFormat="1">
      <c r="A470" s="128" t="s">
        <v>1195</v>
      </c>
      <c r="B470" s="128" t="s">
        <v>2342</v>
      </c>
      <c r="C470" s="128" t="s">
        <v>408</v>
      </c>
      <c r="D470" s="128" t="s">
        <v>5933</v>
      </c>
      <c r="E470" s="128" t="s">
        <v>1740</v>
      </c>
      <c r="F470" s="128" t="s">
        <v>1268</v>
      </c>
      <c r="G470" s="128" t="s">
        <v>1269</v>
      </c>
      <c r="H470" s="128" t="s">
        <v>3864</v>
      </c>
      <c r="I470" s="128" t="s">
        <v>2386</v>
      </c>
      <c r="J470" s="128" t="s">
        <v>4794</v>
      </c>
      <c r="K470" s="128" t="s">
        <v>7320</v>
      </c>
      <c r="L470" s="128" t="s">
        <v>4862</v>
      </c>
      <c r="M470" s="128" t="s">
        <v>6856</v>
      </c>
      <c r="N470" s="129" t="s">
        <v>8069</v>
      </c>
      <c r="O470" s="471" t="s">
        <v>8491</v>
      </c>
      <c r="P470" s="443">
        <v>0.20050048828125</v>
      </c>
      <c r="Q470" s="470" t="str">
        <f>VLOOKUP($O470,'스토리지_LUN(TO-BE)'!$B$2:$G$347,4,FALSE)</f>
        <v>05:07</v>
      </c>
      <c r="R470" s="103"/>
      <c r="S470" s="110"/>
      <c r="T470" s="103"/>
      <c r="U470" s="103"/>
      <c r="V470" s="110" t="str">
        <f>VLOOKUP($N470,OS_Disk!$A$2:$F$573,2,FALSE)</f>
        <v>pkstrapr1</v>
      </c>
      <c r="W470" s="110" t="str">
        <f>VLOOKUP($N470,OS_Disk!$A$2:$F$573,3,FALSE)</f>
        <v>hitachi_vsp0_1007</v>
      </c>
      <c r="X470" s="133"/>
      <c r="Y470" s="110" t="str">
        <f>VLOOKUP($N470,OS_Disk!$A$2:$F$573,4,FALSE)</f>
        <v>sdk</v>
      </c>
      <c r="Z470" s="196">
        <f>VLOOKUP($N470,OS_Disk!$A$2:$F$573,6,FALSE)</f>
        <v>11.00006103515625</v>
      </c>
      <c r="AA470" s="110" t="str">
        <f>VLOOKUP($O470,Veritas_LUN!$D$3:$J$487,2,FALSE)</f>
        <v>pkstrapr1/pkstrapr2</v>
      </c>
      <c r="AB470" s="110" t="str">
        <f>VLOOKUP($O470,Veritas_LUN!$D$3:$J$487,3,FALSE)</f>
        <v>vvr_vg_trcfs02</v>
      </c>
      <c r="AC470" s="110">
        <f>VLOOKUP($O470,Veritas_LUN!$D$3:$J$487,4,FALSE)</f>
        <v>1</v>
      </c>
      <c r="AD470" s="110">
        <f>VLOOKUP($O470,Veritas_LUN!$D$3:$J$487,5,FALSE)</f>
        <v>11</v>
      </c>
      <c r="AE470" s="110" t="str">
        <f>VLOOKUP($O470,Veritas_LUN!$D$3:$J$487,7,FALSE)</f>
        <v>VVR-vg_mecfs03</v>
      </c>
      <c r="AF470" s="110" t="str">
        <f>VLOOKUP($O470,Veritas_LUN!$D$3:$K$487,8,FALSE)</f>
        <v>10:07</v>
      </c>
      <c r="AG470" s="194" t="s">
        <v>7757</v>
      </c>
      <c r="AH470" s="279" t="str">
        <f>VLOOKUP(AG470,'스토리지_LUN(AS-IS)'!$B$4:$G$541,4,FALSE)</f>
        <v>VVR-vg_mecfs03</v>
      </c>
      <c r="AI470" s="110">
        <f>VLOOKUP(AG470,'스토리지_LUN(AS-IS)'!$B$4:$G$541,6,FALSE)</f>
        <v>11</v>
      </c>
      <c r="AJ470" s="110" t="str">
        <f>VLOOKUP($AG470,'스토리지_LUN(TO-BE)'!$B$2:$G$347,4,FALSE)</f>
        <v>05:07</v>
      </c>
      <c r="AK470" s="103"/>
      <c r="AL470" s="103"/>
      <c r="AM470" s="1" t="str">
        <f t="shared" si="14"/>
        <v>NB-DR-RDMP-0FA1-PKSTRAPR</v>
      </c>
      <c r="AN470" s="475" t="e">
        <f>VLOOKUP(SUBSTITUTE(Q470,":",""),'naa정보-입력'!B468:C813,2,FALSE)</f>
        <v>#N/A</v>
      </c>
      <c r="AO470" s="1" t="e">
        <f t="shared" si="15"/>
        <v>#N/A</v>
      </c>
      <c r="AP470" s="1" t="s">
        <v>10671</v>
      </c>
    </row>
    <row r="471" spans="1:42" s="1" customFormat="1">
      <c r="A471" s="128" t="s">
        <v>1195</v>
      </c>
      <c r="B471" s="128" t="s">
        <v>2342</v>
      </c>
      <c r="C471" s="128" t="s">
        <v>408</v>
      </c>
      <c r="D471" s="128" t="s">
        <v>5933</v>
      </c>
      <c r="E471" s="128" t="s">
        <v>1752</v>
      </c>
      <c r="F471" s="128" t="s">
        <v>1268</v>
      </c>
      <c r="G471" s="128" t="s">
        <v>1269</v>
      </c>
      <c r="H471" s="128" t="s">
        <v>3865</v>
      </c>
      <c r="I471" s="128" t="s">
        <v>2387</v>
      </c>
      <c r="J471" s="128" t="s">
        <v>4716</v>
      </c>
      <c r="K471" s="128" t="s">
        <v>7321</v>
      </c>
      <c r="L471" s="128" t="s">
        <v>2480</v>
      </c>
      <c r="M471" s="128" t="s">
        <v>6856</v>
      </c>
      <c r="N471" s="129" t="s">
        <v>8070</v>
      </c>
      <c r="O471" s="471" t="s">
        <v>8492</v>
      </c>
      <c r="P471" s="443">
        <v>0.20050048828125</v>
      </c>
      <c r="Q471" s="470" t="str">
        <f>VLOOKUP($O471,'스토리지_LUN(TO-BE)'!$B$2:$G$347,4,FALSE)</f>
        <v>0f:03</v>
      </c>
      <c r="R471" s="103"/>
      <c r="S471" s="110"/>
      <c r="T471" s="103"/>
      <c r="U471" s="103"/>
      <c r="V471" s="110" t="str">
        <f>VLOOKUP($N471,OS_Disk!$A$2:$F$573,2,FALSE)</f>
        <v>pkstrapr1</v>
      </c>
      <c r="W471" s="110" t="str">
        <f>VLOOKUP($N471,OS_Disk!$A$2:$F$573,3,FALSE)</f>
        <v>hitachi_vsp0_0f03</v>
      </c>
      <c r="X471" s="133"/>
      <c r="Y471" s="110" t="str">
        <f>VLOOKUP($N471,OS_Disk!$A$2:$F$573,4,FALSE)</f>
        <v>sde</v>
      </c>
      <c r="Z471" s="196">
        <f>VLOOKUP($N471,OS_Disk!$A$2:$F$573,6,FALSE)</f>
        <v>0.20050048828125</v>
      </c>
      <c r="AA471" s="110" t="str">
        <f>VLOOKUP($O471,Veritas_LUN!$D$3:$J$487,2,FALSE)</f>
        <v>pkstrapr1/pkstrapr2</v>
      </c>
      <c r="AB471" s="110" t="str">
        <f>VLOOKUP($O471,Veritas_LUN!$D$3:$J$487,3,FALSE)</f>
        <v>Lock Device</v>
      </c>
      <c r="AC471" s="110">
        <f>VLOOKUP($O471,Veritas_LUN!$D$3:$J$487,4,FALSE)</f>
        <v>1</v>
      </c>
      <c r="AD471" s="110">
        <f>VLOOKUP($O471,Veritas_LUN!$D$3:$J$487,5,FALSE)</f>
        <v>0.2</v>
      </c>
      <c r="AE471" s="110" t="str">
        <f>VLOOKUP($O471,Veritas_LUN!$D$3:$J$487,7,FALSE)</f>
        <v>Lock Device</v>
      </c>
      <c r="AF471" s="110" t="str">
        <f>VLOOKUP($O471,Veritas_LUN!$D$3:$K$487,8,FALSE)</f>
        <v>0f:03</v>
      </c>
      <c r="AG471" s="194" t="s">
        <v>7758</v>
      </c>
      <c r="AH471" s="279" t="str">
        <f>VLOOKUP(AG471,'스토리지_LUN(AS-IS)'!$B$4:$G$541,4,FALSE)</f>
        <v>Lock Device</v>
      </c>
      <c r="AI471" s="110">
        <f>VLOOKUP(AG471,'스토리지_LUN(AS-IS)'!$B$4:$G$541,6,FALSE)</f>
        <v>0.2</v>
      </c>
      <c r="AJ471" s="110" t="str">
        <f>VLOOKUP($AG471,'스토리지_LUN(TO-BE)'!$B$2:$G$347,4,FALSE)</f>
        <v>0f:03</v>
      </c>
      <c r="AK471" s="103"/>
      <c r="AL471" s="103"/>
      <c r="AM471" s="1" t="str">
        <f t="shared" si="14"/>
        <v>NB-DR-RDMP-0FA1-PKSTRAPR</v>
      </c>
      <c r="AN471" s="475" t="e">
        <f>VLOOKUP(SUBSTITUTE(Q471,":",""),'naa정보-입력'!B469:C814,2,FALSE)</f>
        <v>#N/A</v>
      </c>
      <c r="AO471" s="1" t="e">
        <f t="shared" si="15"/>
        <v>#N/A</v>
      </c>
      <c r="AP471" s="1" t="s">
        <v>10672</v>
      </c>
    </row>
    <row r="472" spans="1:42" s="1" customFormat="1">
      <c r="A472" s="128" t="s">
        <v>1195</v>
      </c>
      <c r="B472" s="128" t="s">
        <v>2342</v>
      </c>
      <c r="C472" s="128" t="s">
        <v>408</v>
      </c>
      <c r="D472" s="128" t="s">
        <v>5933</v>
      </c>
      <c r="E472" s="128" t="s">
        <v>1755</v>
      </c>
      <c r="F472" s="128" t="s">
        <v>1268</v>
      </c>
      <c r="G472" s="128" t="s">
        <v>1269</v>
      </c>
      <c r="H472" s="128" t="s">
        <v>3866</v>
      </c>
      <c r="I472" s="128" t="s">
        <v>2388</v>
      </c>
      <c r="J472" s="128" t="s">
        <v>4722</v>
      </c>
      <c r="K472" s="128" t="s">
        <v>7322</v>
      </c>
      <c r="L472" s="128" t="s">
        <v>2481</v>
      </c>
      <c r="M472" s="128" t="s">
        <v>6856</v>
      </c>
      <c r="N472" s="129" t="s">
        <v>8071</v>
      </c>
      <c r="O472" s="471" t="s">
        <v>8493</v>
      </c>
      <c r="P472" s="443">
        <v>0.20050048828125</v>
      </c>
      <c r="Q472" s="470" t="str">
        <f>VLOOKUP($O472,'스토리지_LUN(TO-BE)'!$B$2:$G$347,4,FALSE)</f>
        <v>0f:04</v>
      </c>
      <c r="R472" s="103"/>
      <c r="S472" s="110"/>
      <c r="T472" s="103"/>
      <c r="U472" s="103"/>
      <c r="V472" s="110" t="str">
        <f>VLOOKUP($N472,OS_Disk!$A$2:$F$573,2,FALSE)</f>
        <v>pkstrapr1</v>
      </c>
      <c r="W472" s="110" t="str">
        <f>VLOOKUP($N472,OS_Disk!$A$2:$F$573,3,FALSE)</f>
        <v>hitachi_vsp0_0f04</v>
      </c>
      <c r="X472" s="133"/>
      <c r="Y472" s="110" t="str">
        <f>VLOOKUP($N472,OS_Disk!$A$2:$F$573,4,FALSE)</f>
        <v>sdf</v>
      </c>
      <c r="Z472" s="196">
        <f>VLOOKUP($N472,OS_Disk!$A$2:$F$573,6,FALSE)</f>
        <v>0.20050048828125</v>
      </c>
      <c r="AA472" s="110" t="str">
        <f>VLOOKUP($O472,Veritas_LUN!$D$3:$J$487,2,FALSE)</f>
        <v>pkstrapr1/pkstrapr2</v>
      </c>
      <c r="AB472" s="110" t="str">
        <f>VLOOKUP($O472,Veritas_LUN!$D$3:$J$487,3,FALSE)</f>
        <v>Lock Device</v>
      </c>
      <c r="AC472" s="110">
        <f>VLOOKUP($O472,Veritas_LUN!$D$3:$J$487,4,FALSE)</f>
        <v>1</v>
      </c>
      <c r="AD472" s="110">
        <f>VLOOKUP($O472,Veritas_LUN!$D$3:$J$487,5,FALSE)</f>
        <v>0.2</v>
      </c>
      <c r="AE472" s="110" t="str">
        <f>VLOOKUP($O472,Veritas_LUN!$D$3:$J$487,7,FALSE)</f>
        <v>Lock Device</v>
      </c>
      <c r="AF472" s="110" t="str">
        <f>VLOOKUP($O472,Veritas_LUN!$D$3:$K$487,8,FALSE)</f>
        <v>0f:04</v>
      </c>
      <c r="AG472" s="194" t="s">
        <v>7759</v>
      </c>
      <c r="AH472" s="279" t="str">
        <f>VLOOKUP(AG472,'스토리지_LUN(AS-IS)'!$B$4:$G$541,4,FALSE)</f>
        <v>Lock Device</v>
      </c>
      <c r="AI472" s="110">
        <f>VLOOKUP(AG472,'스토리지_LUN(AS-IS)'!$B$4:$G$541,6,FALSE)</f>
        <v>0.2</v>
      </c>
      <c r="AJ472" s="110" t="str">
        <f>VLOOKUP($AG472,'스토리지_LUN(TO-BE)'!$B$2:$G$347,4,FALSE)</f>
        <v>0f:04</v>
      </c>
      <c r="AK472" s="103"/>
      <c r="AL472" s="103"/>
      <c r="AM472" s="1" t="str">
        <f t="shared" si="14"/>
        <v>NB-DR-RDMP-0FA1-PKSTRAPR</v>
      </c>
      <c r="AN472" s="475" t="e">
        <f>VLOOKUP(SUBSTITUTE(Q472,":",""),'naa정보-입력'!B470:C815,2,FALSE)</f>
        <v>#N/A</v>
      </c>
      <c r="AO472" s="1" t="e">
        <f t="shared" si="15"/>
        <v>#N/A</v>
      </c>
      <c r="AP472" s="1" t="s">
        <v>10673</v>
      </c>
    </row>
    <row r="473" spans="1:42" s="1" customFormat="1">
      <c r="A473" s="128" t="s">
        <v>1195</v>
      </c>
      <c r="B473" s="128" t="s">
        <v>2342</v>
      </c>
      <c r="C473" s="128" t="s">
        <v>408</v>
      </c>
      <c r="D473" s="128" t="s">
        <v>5933</v>
      </c>
      <c r="E473" s="128" t="s">
        <v>1758</v>
      </c>
      <c r="F473" s="128" t="s">
        <v>1268</v>
      </c>
      <c r="G473" s="128" t="s">
        <v>1269</v>
      </c>
      <c r="H473" s="128" t="s">
        <v>3867</v>
      </c>
      <c r="I473" s="128" t="s">
        <v>2389</v>
      </c>
      <c r="J473" s="128" t="s">
        <v>4720</v>
      </c>
      <c r="K473" s="128" t="s">
        <v>7323</v>
      </c>
      <c r="L473" s="128" t="s">
        <v>2482</v>
      </c>
      <c r="M473" s="128" t="s">
        <v>6856</v>
      </c>
      <c r="N473" s="129" t="s">
        <v>8072</v>
      </c>
      <c r="O473" s="471" t="s">
        <v>8494</v>
      </c>
      <c r="P473" s="443">
        <v>40</v>
      </c>
      <c r="Q473" s="470" t="str">
        <f>VLOOKUP($O473,'스토리지_LUN(TO-BE)'!$B$2:$G$347,4,FALSE)</f>
        <v>0f:05</v>
      </c>
      <c r="R473" s="103"/>
      <c r="S473" s="110"/>
      <c r="T473" s="103"/>
      <c r="U473" s="103"/>
      <c r="V473" s="110" t="str">
        <f>VLOOKUP($N473,OS_Disk!$A$2:$F$573,2,FALSE)</f>
        <v>pkstrapr1</v>
      </c>
      <c r="W473" s="110" t="str">
        <f>VLOOKUP($N473,OS_Disk!$A$2:$F$573,3,FALSE)</f>
        <v>hitachi_vsp0_0f05</v>
      </c>
      <c r="X473" s="133"/>
      <c r="Y473" s="110" t="str">
        <f>VLOOKUP($N473,OS_Disk!$A$2:$F$573,4,FALSE)</f>
        <v>sdg</v>
      </c>
      <c r="Z473" s="196">
        <f>VLOOKUP($N473,OS_Disk!$A$2:$F$573,6,FALSE)</f>
        <v>0.20050048828125</v>
      </c>
      <c r="AA473" s="110" t="str">
        <f>VLOOKUP($O473,Veritas_LUN!$D$3:$J$487,2,FALSE)</f>
        <v>pkstrapr1/pkstrapr2</v>
      </c>
      <c r="AB473" s="110" t="str">
        <f>VLOOKUP($O473,Veritas_LUN!$D$3:$J$487,3,FALSE)</f>
        <v>Lock Device</v>
      </c>
      <c r="AC473" s="110">
        <f>VLOOKUP($O473,Veritas_LUN!$D$3:$J$487,4,FALSE)</f>
        <v>1</v>
      </c>
      <c r="AD473" s="110">
        <f>VLOOKUP($O473,Veritas_LUN!$D$3:$J$487,5,FALSE)</f>
        <v>0.2</v>
      </c>
      <c r="AE473" s="110" t="str">
        <f>VLOOKUP($O473,Veritas_LUN!$D$3:$J$487,7,FALSE)</f>
        <v>Lock Device</v>
      </c>
      <c r="AF473" s="110" t="str">
        <f>VLOOKUP($O473,Veritas_LUN!$D$3:$K$487,8,FALSE)</f>
        <v>0f:05</v>
      </c>
      <c r="AG473" s="194" t="s">
        <v>7760</v>
      </c>
      <c r="AH473" s="279" t="str">
        <f>VLOOKUP(AG473,'스토리지_LUN(AS-IS)'!$B$4:$G$541,4,FALSE)</f>
        <v>Lock Device</v>
      </c>
      <c r="AI473" s="110">
        <f>VLOOKUP(AG473,'스토리지_LUN(AS-IS)'!$B$4:$G$541,6,FALSE)</f>
        <v>0.2</v>
      </c>
      <c r="AJ473" s="110" t="str">
        <f>VLOOKUP($AG473,'스토리지_LUN(TO-BE)'!$B$2:$G$347,4,FALSE)</f>
        <v>0f:05</v>
      </c>
      <c r="AK473" s="103"/>
      <c r="AL473" s="103"/>
      <c r="AM473" s="1" t="str">
        <f t="shared" si="14"/>
        <v>NB-DR-RDMP-0FA1-PKSTRAPR</v>
      </c>
      <c r="AN473" s="475" t="e">
        <f>VLOOKUP(SUBSTITUTE(Q473,":",""),'naa정보-입력'!B471:C816,2,FALSE)</f>
        <v>#N/A</v>
      </c>
      <c r="AO473" s="1" t="e">
        <f t="shared" si="15"/>
        <v>#N/A</v>
      </c>
      <c r="AP473" s="1" t="s">
        <v>10674</v>
      </c>
    </row>
    <row r="474" spans="1:42" s="1" customFormat="1">
      <c r="A474" s="128" t="s">
        <v>1196</v>
      </c>
      <c r="B474" s="128" t="s">
        <v>2342</v>
      </c>
      <c r="C474" s="128" t="s">
        <v>411</v>
      </c>
      <c r="D474" s="128" t="s">
        <v>5933</v>
      </c>
      <c r="E474" s="128" t="s">
        <v>1688</v>
      </c>
      <c r="F474" s="128" t="s">
        <v>1258</v>
      </c>
      <c r="G474" s="128" t="s">
        <v>1259</v>
      </c>
      <c r="H474" s="128" t="s">
        <v>3879</v>
      </c>
      <c r="I474" s="128" t="s">
        <v>2401</v>
      </c>
      <c r="J474" s="128" t="s">
        <v>4710</v>
      </c>
      <c r="K474" s="128" t="s">
        <v>7324</v>
      </c>
      <c r="L474" s="128" t="s">
        <v>2462</v>
      </c>
      <c r="M474" s="128" t="s">
        <v>6856</v>
      </c>
      <c r="N474" s="129" t="s">
        <v>8073</v>
      </c>
      <c r="O474" s="471" t="s">
        <v>8495</v>
      </c>
      <c r="P474" s="443">
        <v>75</v>
      </c>
      <c r="Q474" s="470" t="str">
        <f>VLOOKUP($O474,'스토리지_LUN(TO-BE)'!$B$2:$G$347,4,FALSE)</f>
        <v>00:00</v>
      </c>
      <c r="R474" s="103"/>
      <c r="S474" s="110"/>
      <c r="T474" s="103"/>
      <c r="U474" s="103"/>
      <c r="V474" s="110" t="str">
        <f>VLOOKUP($N474,OS_Disk!$A$2:$F$573,2,FALSE)</f>
        <v>pkschapr1</v>
      </c>
      <c r="W474" s="110" t="str">
        <f>VLOOKUP($N474,OS_Disk!$A$2:$F$573,3,FALSE)</f>
        <v>hitachi_vsp0_0000</v>
      </c>
      <c r="X474" s="133"/>
      <c r="Y474" s="110" t="str">
        <f>VLOOKUP($N474,OS_Disk!$A$2:$F$573,4,FALSE)</f>
        <v>sdb</v>
      </c>
      <c r="Z474" s="196">
        <f>VLOOKUP($N474,OS_Disk!$A$2:$F$573,6,FALSE)</f>
        <v>750</v>
      </c>
      <c r="AA474" s="110" t="str">
        <f>VLOOKUP($O474,Veritas_LUN!$D$3:$J$487,2,FALSE)</f>
        <v>pkschapr1</v>
      </c>
      <c r="AB474" s="110" t="str">
        <f>VLOOKUP($O474,Veritas_LUN!$D$3:$J$487,3,FALSE)</f>
        <v>vg_ch1fs01</v>
      </c>
      <c r="AC474" s="110">
        <f>VLOOKUP($O474,Veritas_LUN!$D$3:$J$487,4,FALSE)</f>
        <v>1</v>
      </c>
      <c r="AD474" s="110">
        <f>VLOOKUP($O474,Veritas_LUN!$D$3:$J$487,5,FALSE)</f>
        <v>750</v>
      </c>
      <c r="AE474" s="110" t="str">
        <f>VLOOKUP($O474,Veritas_LUN!$D$3:$J$487,7,FALSE)</f>
        <v>vg_ch1fs01</v>
      </c>
      <c r="AF474" s="110" t="str">
        <f>VLOOKUP($O474,Veritas_LUN!$D$3:$K$487,8,FALSE)</f>
        <v>00:00</v>
      </c>
      <c r="AG474" s="194" t="s">
        <v>7761</v>
      </c>
      <c r="AH474" s="279" t="str">
        <f>VLOOKUP(AG474,'스토리지_LUN(AS-IS)'!$B$4:$G$541,4,FALSE)</f>
        <v>vg_ch1fs01</v>
      </c>
      <c r="AI474" s="110">
        <f>VLOOKUP(AG474,'스토리지_LUN(AS-IS)'!$B$4:$G$541,6,FALSE)</f>
        <v>750</v>
      </c>
      <c r="AJ474" s="110" t="str">
        <f>VLOOKUP($AG474,'스토리지_LUN(TO-BE)'!$B$2:$G$347,4,FALSE)</f>
        <v>00:00</v>
      </c>
      <c r="AK474" s="103"/>
      <c r="AL474" s="103"/>
      <c r="AM474" s="1" t="str">
        <f t="shared" si="14"/>
        <v>NB-DR-RDMP-0FA0-PKSCHAPR</v>
      </c>
      <c r="AN474" s="475" t="e">
        <f>VLOOKUP(SUBSTITUTE(Q474,":",""),'naa정보-입력'!B472:C817,2,FALSE)</f>
        <v>#N/A</v>
      </c>
      <c r="AO474" s="1" t="e">
        <f t="shared" si="15"/>
        <v>#N/A</v>
      </c>
      <c r="AP474" s="1" t="s">
        <v>10675</v>
      </c>
    </row>
    <row r="475" spans="1:42" s="1" customFormat="1">
      <c r="A475" s="128" t="s">
        <v>1196</v>
      </c>
      <c r="B475" s="128" t="s">
        <v>2342</v>
      </c>
      <c r="C475" s="128" t="s">
        <v>411</v>
      </c>
      <c r="D475" s="128" t="s">
        <v>5933</v>
      </c>
      <c r="E475" s="128" t="s">
        <v>1704</v>
      </c>
      <c r="F475" s="128" t="s">
        <v>1258</v>
      </c>
      <c r="G475" s="128" t="s">
        <v>1259</v>
      </c>
      <c r="H475" s="128" t="s">
        <v>3880</v>
      </c>
      <c r="I475" s="128" t="s">
        <v>2402</v>
      </c>
      <c r="J475" s="128" t="s">
        <v>4804</v>
      </c>
      <c r="K475" s="128" t="s">
        <v>7325</v>
      </c>
      <c r="L475" s="128" t="s">
        <v>2463</v>
      </c>
      <c r="M475" s="128" t="s">
        <v>6856</v>
      </c>
      <c r="N475" s="129" t="s">
        <v>8074</v>
      </c>
      <c r="O475" s="471" t="s">
        <v>8496</v>
      </c>
      <c r="P475" s="443">
        <v>50</v>
      </c>
      <c r="Q475" s="470" t="str">
        <f>VLOOKUP($O475,'스토리지_LUN(TO-BE)'!$B$2:$G$347,4,FALSE)</f>
        <v>05:00</v>
      </c>
      <c r="R475" s="103"/>
      <c r="S475" s="110"/>
      <c r="T475" s="103"/>
      <c r="U475" s="103"/>
      <c r="V475" s="110" t="str">
        <f>VLOOKUP($N475,OS_Disk!$A$2:$F$573,2,FALSE)</f>
        <v>pkschapr1</v>
      </c>
      <c r="W475" s="110" t="str">
        <f>VLOOKUP($N475,OS_Disk!$A$2:$F$573,3,FALSE)</f>
        <v>hitachi_vsp0_1000</v>
      </c>
      <c r="X475" s="133"/>
      <c r="Y475" s="110" t="str">
        <f>VLOOKUP($N475,OS_Disk!$A$2:$F$573,4,FALSE)</f>
        <v>sdc</v>
      </c>
      <c r="Z475" s="196">
        <f>VLOOKUP($N475,OS_Disk!$A$2:$F$573,6,FALSE)</f>
        <v>75</v>
      </c>
      <c r="AA475" s="110" t="str">
        <f>VLOOKUP($O475,Veritas_LUN!$D$3:$J$487,2,FALSE)</f>
        <v>pkschapr1</v>
      </c>
      <c r="AB475" s="110" t="str">
        <f>VLOOKUP($O475,Veritas_LUN!$D$3:$J$487,3,FALSE)</f>
        <v>vvr_vg_ch1fs01</v>
      </c>
      <c r="AC475" s="110">
        <f>VLOOKUP($O475,Veritas_LUN!$D$3:$J$487,4,FALSE)</f>
        <v>1</v>
      </c>
      <c r="AD475" s="110">
        <f>VLOOKUP($O475,Veritas_LUN!$D$3:$J$487,5,FALSE)</f>
        <v>75</v>
      </c>
      <c r="AE475" s="110" t="str">
        <f>VLOOKUP($O475,Veritas_LUN!$D$3:$J$487,7,FALSE)</f>
        <v>VVR-vg_ch1fs01</v>
      </c>
      <c r="AF475" s="110" t="str">
        <f>VLOOKUP($O475,Veritas_LUN!$D$3:$K$487,8,FALSE)</f>
        <v>10:00</v>
      </c>
      <c r="AG475" s="194" t="s">
        <v>7762</v>
      </c>
      <c r="AH475" s="279" t="str">
        <f>VLOOKUP(AG475,'스토리지_LUN(AS-IS)'!$B$4:$G$541,4,FALSE)</f>
        <v>VVR-vg_ch1fs01</v>
      </c>
      <c r="AI475" s="110">
        <f>VLOOKUP(AG475,'스토리지_LUN(AS-IS)'!$B$4:$G$541,6,FALSE)</f>
        <v>75</v>
      </c>
      <c r="AJ475" s="110" t="str">
        <f>VLOOKUP($AG475,'스토리지_LUN(TO-BE)'!$B$2:$G$347,4,FALSE)</f>
        <v>05:00</v>
      </c>
      <c r="AK475" s="103"/>
      <c r="AL475" s="103"/>
      <c r="AM475" s="1" t="str">
        <f t="shared" si="14"/>
        <v>NB-DR-RDMP-0FA0-PKSCHAPR</v>
      </c>
      <c r="AN475" s="475" t="e">
        <f>VLOOKUP(SUBSTITUTE(Q475,":",""),'naa정보-입력'!B473:C818,2,FALSE)</f>
        <v>#N/A</v>
      </c>
      <c r="AO475" s="1" t="e">
        <f t="shared" si="15"/>
        <v>#N/A</v>
      </c>
      <c r="AP475" s="1" t="s">
        <v>10676</v>
      </c>
    </row>
    <row r="476" spans="1:42" s="1" customFormat="1">
      <c r="A476" s="128" t="s">
        <v>1196</v>
      </c>
      <c r="B476" s="128" t="s">
        <v>2342</v>
      </c>
      <c r="C476" s="128" t="s">
        <v>411</v>
      </c>
      <c r="D476" s="128" t="s">
        <v>5933</v>
      </c>
      <c r="E476" s="128" t="s">
        <v>1693</v>
      </c>
      <c r="F476" s="128" t="s">
        <v>1258</v>
      </c>
      <c r="G476" s="128" t="s">
        <v>1259</v>
      </c>
      <c r="H476" s="128" t="s">
        <v>3881</v>
      </c>
      <c r="I476" s="128" t="s">
        <v>2403</v>
      </c>
      <c r="J476" s="128" t="s">
        <v>4726</v>
      </c>
      <c r="K476" s="128" t="s">
        <v>7326</v>
      </c>
      <c r="L476" s="128" t="s">
        <v>2464</v>
      </c>
      <c r="M476" s="128" t="s">
        <v>6856</v>
      </c>
      <c r="N476" s="129" t="s">
        <v>8075</v>
      </c>
      <c r="O476" s="471" t="s">
        <v>8497</v>
      </c>
      <c r="P476" s="443">
        <v>7.5</v>
      </c>
      <c r="Q476" s="470" t="str">
        <f>VLOOKUP($O476,'스토리지_LUN(TO-BE)'!$B$2:$G$347,4,FALSE)</f>
        <v>00:03</v>
      </c>
      <c r="R476" s="103"/>
      <c r="S476" s="110"/>
      <c r="T476" s="103"/>
      <c r="U476" s="103"/>
      <c r="V476" s="110" t="str">
        <f>VLOOKUP($N476,OS_Disk!$A$2:$F$573,2,FALSE)</f>
        <v>pkschapr1</v>
      </c>
      <c r="W476" s="110" t="str">
        <f>VLOOKUP($N476,OS_Disk!$A$2:$F$573,3,FALSE)</f>
        <v>hitachi_vsp0_0003</v>
      </c>
      <c r="X476" s="133"/>
      <c r="Y476" s="110" t="str">
        <f>VLOOKUP($N476,OS_Disk!$A$2:$F$573,4,FALSE)</f>
        <v>sdh</v>
      </c>
      <c r="Z476" s="196">
        <f>VLOOKUP($N476,OS_Disk!$A$2:$F$573,6,FALSE)</f>
        <v>75</v>
      </c>
      <c r="AA476" s="110" t="str">
        <f>VLOOKUP($O476,Veritas_LUN!$D$3:$J$487,2,FALSE)</f>
        <v>pkschapr1/pkschapr2/pkschapr3</v>
      </c>
      <c r="AB476" s="110" t="str">
        <f>VLOOKUP($O476,Veritas_LUN!$D$3:$J$487,3,FALSE)</f>
        <v>vg_chcfs01</v>
      </c>
      <c r="AC476" s="110">
        <f>VLOOKUP($O476,Veritas_LUN!$D$3:$J$487,4,FALSE)</f>
        <v>1</v>
      </c>
      <c r="AD476" s="110">
        <f>VLOOKUP($O476,Veritas_LUN!$D$3:$J$487,5,FALSE)</f>
        <v>75</v>
      </c>
      <c r="AE476" s="110" t="str">
        <f>VLOOKUP($O476,Veritas_LUN!$D$3:$J$487,7,FALSE)</f>
        <v>vg_chcfs01</v>
      </c>
      <c r="AF476" s="110" t="str">
        <f>VLOOKUP($O476,Veritas_LUN!$D$3:$K$487,8,FALSE)</f>
        <v>00:03</v>
      </c>
      <c r="AG476" s="194" t="s">
        <v>7763</v>
      </c>
      <c r="AH476" s="279" t="str">
        <f>VLOOKUP(AG476,'스토리지_LUN(AS-IS)'!$B$4:$G$541,4,FALSE)</f>
        <v>vg_chcfs01</v>
      </c>
      <c r="AI476" s="110">
        <f>VLOOKUP(AG476,'스토리지_LUN(AS-IS)'!$B$4:$G$541,6,FALSE)</f>
        <v>75</v>
      </c>
      <c r="AJ476" s="110" t="str">
        <f>VLOOKUP($AG476,'스토리지_LUN(TO-BE)'!$B$2:$G$347,4,FALSE)</f>
        <v>00:03</v>
      </c>
      <c r="AK476" s="103"/>
      <c r="AL476" s="103"/>
      <c r="AM476" s="1" t="str">
        <f t="shared" si="14"/>
        <v>NB-DR-RDMP-0FA0-PKSCHAPR</v>
      </c>
      <c r="AN476" s="475" t="e">
        <f>VLOOKUP(SUBSTITUTE(Q476,":",""),'naa정보-입력'!B474:C819,2,FALSE)</f>
        <v>#N/A</v>
      </c>
      <c r="AO476" s="1" t="e">
        <f t="shared" si="15"/>
        <v>#N/A</v>
      </c>
      <c r="AP476" s="1" t="s">
        <v>10677</v>
      </c>
    </row>
    <row r="477" spans="1:42" s="1" customFormat="1">
      <c r="A477" s="128" t="s">
        <v>1196</v>
      </c>
      <c r="B477" s="128" t="s">
        <v>2342</v>
      </c>
      <c r="C477" s="128" t="s">
        <v>411</v>
      </c>
      <c r="D477" s="128" t="s">
        <v>5933</v>
      </c>
      <c r="E477" s="128" t="s">
        <v>1737</v>
      </c>
      <c r="F477" s="128" t="s">
        <v>1258</v>
      </c>
      <c r="G477" s="128" t="s">
        <v>1259</v>
      </c>
      <c r="H477" s="128" t="s">
        <v>3882</v>
      </c>
      <c r="I477" s="128" t="s">
        <v>2404</v>
      </c>
      <c r="J477" s="128" t="s">
        <v>4803</v>
      </c>
      <c r="K477" s="128" t="s">
        <v>7327</v>
      </c>
      <c r="L477" s="128" t="s">
        <v>2465</v>
      </c>
      <c r="M477" s="128" t="s">
        <v>6856</v>
      </c>
      <c r="N477" s="129" t="s">
        <v>8076</v>
      </c>
      <c r="O477" s="471" t="s">
        <v>8498</v>
      </c>
      <c r="P477" s="443">
        <v>0.20050048828125</v>
      </c>
      <c r="Q477" s="470" t="str">
        <f>VLOOKUP($O477,'스토리지_LUN(TO-BE)'!$B$2:$G$347,4,FALSE)</f>
        <v>05:03</v>
      </c>
      <c r="R477" s="103"/>
      <c r="S477" s="110"/>
      <c r="T477" s="103"/>
      <c r="U477" s="103"/>
      <c r="V477" s="110" t="str">
        <f>VLOOKUP($N477,OS_Disk!$A$2:$F$573,2,FALSE)</f>
        <v>pkschapr1</v>
      </c>
      <c r="W477" s="110" t="str">
        <f>VLOOKUP($N477,OS_Disk!$A$2:$F$573,3,FALSE)</f>
        <v>hitachi_vsp0_1003</v>
      </c>
      <c r="X477" s="133"/>
      <c r="Y477" s="110" t="str">
        <f>VLOOKUP($N477,OS_Disk!$A$2:$F$573,4,FALSE)</f>
        <v>sdi</v>
      </c>
      <c r="Z477" s="196">
        <f>VLOOKUP($N477,OS_Disk!$A$2:$F$573,6,FALSE)</f>
        <v>7.5</v>
      </c>
      <c r="AA477" s="110" t="str">
        <f>VLOOKUP($O477,Veritas_LUN!$D$3:$J$487,2,FALSE)</f>
        <v>pkschapr1/pkschapr2/pkschapr3</v>
      </c>
      <c r="AB477" s="110" t="str">
        <f>VLOOKUP($O477,Veritas_LUN!$D$3:$J$487,3,FALSE)</f>
        <v>vvr_vg_chcfs01</v>
      </c>
      <c r="AC477" s="110">
        <f>VLOOKUP($O477,Veritas_LUN!$D$3:$J$487,4,FALSE)</f>
        <v>1</v>
      </c>
      <c r="AD477" s="110">
        <f>VLOOKUP($O477,Veritas_LUN!$D$3:$J$487,5,FALSE)</f>
        <v>7.5</v>
      </c>
      <c r="AE477" s="110" t="str">
        <f>VLOOKUP($O477,Veritas_LUN!$D$3:$J$487,7,FALSE)</f>
        <v>VVR-vg_chcfs01</v>
      </c>
      <c r="AF477" s="110" t="str">
        <f>VLOOKUP($O477,Veritas_LUN!$D$3:$K$487,8,FALSE)</f>
        <v>10:03</v>
      </c>
      <c r="AG477" s="194" t="s">
        <v>7725</v>
      </c>
      <c r="AH477" s="279" t="str">
        <f>VLOOKUP(AG477,'스토리지_LUN(AS-IS)'!$B$4:$G$541,4,FALSE)</f>
        <v>VVR-vg_chcfs01</v>
      </c>
      <c r="AI477" s="110">
        <f>VLOOKUP(AG477,'스토리지_LUN(AS-IS)'!$B$4:$G$541,6,FALSE)</f>
        <v>7.5</v>
      </c>
      <c r="AJ477" s="110" t="str">
        <f>VLOOKUP($AG477,'스토리지_LUN(TO-BE)'!$B$2:$G$347,4,FALSE)</f>
        <v>05:03</v>
      </c>
      <c r="AK477" s="103"/>
      <c r="AL477" s="103"/>
      <c r="AM477" s="1" t="str">
        <f t="shared" si="14"/>
        <v>NB-DR-RDMP-0FA0-PKSCHAPR</v>
      </c>
      <c r="AN477" s="475" t="e">
        <f>VLOOKUP(SUBSTITUTE(Q477,":",""),'naa정보-입력'!B475:C820,2,FALSE)</f>
        <v>#N/A</v>
      </c>
      <c r="AO477" s="1" t="e">
        <f t="shared" si="15"/>
        <v>#N/A</v>
      </c>
      <c r="AP477" s="1" t="s">
        <v>10678</v>
      </c>
    </row>
    <row r="478" spans="1:42" s="1" customFormat="1">
      <c r="A478" s="128" t="s">
        <v>1196</v>
      </c>
      <c r="B478" s="128" t="s">
        <v>2342</v>
      </c>
      <c r="C478" s="128" t="s">
        <v>411</v>
      </c>
      <c r="D478" s="128" t="s">
        <v>5933</v>
      </c>
      <c r="E478" s="128" t="s">
        <v>1752</v>
      </c>
      <c r="F478" s="128" t="s">
        <v>1258</v>
      </c>
      <c r="G478" s="128" t="s">
        <v>1259</v>
      </c>
      <c r="H478" s="128" t="s">
        <v>3883</v>
      </c>
      <c r="I478" s="128" t="s">
        <v>2405</v>
      </c>
      <c r="J478" s="128" t="s">
        <v>4740</v>
      </c>
      <c r="K478" s="128" t="s">
        <v>7328</v>
      </c>
      <c r="L478" s="128" t="s">
        <v>2466</v>
      </c>
      <c r="M478" s="128" t="s">
        <v>6856</v>
      </c>
      <c r="N478" s="129" t="s">
        <v>8077</v>
      </c>
      <c r="O478" s="471" t="s">
        <v>8499</v>
      </c>
      <c r="P478" s="443">
        <v>0.20050048828125</v>
      </c>
      <c r="Q478" s="470" t="str">
        <f>VLOOKUP($O478,'스토리지_LUN(TO-BE)'!$B$2:$G$347,4,FALSE)</f>
        <v>0f:00</v>
      </c>
      <c r="R478" s="103"/>
      <c r="S478" s="110"/>
      <c r="T478" s="103"/>
      <c r="U478" s="103"/>
      <c r="V478" s="110" t="str">
        <f>VLOOKUP($N478,OS_Disk!$A$2:$F$573,2,FALSE)</f>
        <v>pkschapr1</v>
      </c>
      <c r="W478" s="110" t="str">
        <f>VLOOKUP($N478,OS_Disk!$A$2:$F$573,3,FALSE)</f>
        <v>hitachi_vsp0_0f00</v>
      </c>
      <c r="X478" s="133"/>
      <c r="Y478" s="110" t="str">
        <f>VLOOKUP($N478,OS_Disk!$A$2:$F$573,4,FALSE)</f>
        <v>sde</v>
      </c>
      <c r="Z478" s="196">
        <f>VLOOKUP($N478,OS_Disk!$A$2:$F$573,6,FALSE)</f>
        <v>0.20050048828125</v>
      </c>
      <c r="AA478" s="110" t="str">
        <f>VLOOKUP($O478,Veritas_LUN!$D$3:$J$487,2,FALSE)</f>
        <v>pkschapr1/pkschapr2/pkschapr3</v>
      </c>
      <c r="AB478" s="110" t="str">
        <f>VLOOKUP($O478,Veritas_LUN!$D$3:$J$487,3,FALSE)</f>
        <v>Lock Device</v>
      </c>
      <c r="AC478" s="110">
        <f>VLOOKUP($O478,Veritas_LUN!$D$3:$J$487,4,FALSE)</f>
        <v>1</v>
      </c>
      <c r="AD478" s="110">
        <f>VLOOKUP($O478,Veritas_LUN!$D$3:$J$487,5,FALSE)</f>
        <v>0.2</v>
      </c>
      <c r="AE478" s="110" t="str">
        <f>VLOOKUP($O478,Veritas_LUN!$D$3:$J$487,7,FALSE)</f>
        <v>Lock Device</v>
      </c>
      <c r="AF478" s="110" t="str">
        <f>VLOOKUP($O478,Veritas_LUN!$D$3:$K$487,8,FALSE)</f>
        <v>0f:00</v>
      </c>
      <c r="AG478" s="194" t="s">
        <v>7724</v>
      </c>
      <c r="AH478" s="279" t="str">
        <f>VLOOKUP(AG478,'스토리지_LUN(AS-IS)'!$B$4:$G$541,4,FALSE)</f>
        <v>Lock Device</v>
      </c>
      <c r="AI478" s="110">
        <f>VLOOKUP(AG478,'스토리지_LUN(AS-IS)'!$B$4:$G$541,6,FALSE)</f>
        <v>0.2</v>
      </c>
      <c r="AJ478" s="110" t="str">
        <f>VLOOKUP($AG478,'스토리지_LUN(TO-BE)'!$B$2:$G$347,4,FALSE)</f>
        <v>0f:00</v>
      </c>
      <c r="AK478" s="103"/>
      <c r="AL478" s="103"/>
      <c r="AM478" s="1" t="str">
        <f t="shared" si="14"/>
        <v>NB-DR-RDMP-0FA0-PKSCHAPR</v>
      </c>
      <c r="AN478" s="475" t="e">
        <f>VLOOKUP(SUBSTITUTE(Q478,":",""),'naa정보-입력'!B476:C821,2,FALSE)</f>
        <v>#N/A</v>
      </c>
      <c r="AO478" s="1" t="e">
        <f t="shared" si="15"/>
        <v>#N/A</v>
      </c>
      <c r="AP478" s="1" t="s">
        <v>10679</v>
      </c>
    </row>
    <row r="479" spans="1:42" s="1" customFormat="1">
      <c r="A479" s="128" t="s">
        <v>1196</v>
      </c>
      <c r="B479" s="128" t="s">
        <v>2342</v>
      </c>
      <c r="C479" s="128" t="s">
        <v>411</v>
      </c>
      <c r="D479" s="128" t="s">
        <v>5933</v>
      </c>
      <c r="E479" s="128" t="s">
        <v>1755</v>
      </c>
      <c r="F479" s="128" t="s">
        <v>1258</v>
      </c>
      <c r="G479" s="128" t="s">
        <v>1259</v>
      </c>
      <c r="H479" s="128" t="s">
        <v>3884</v>
      </c>
      <c r="I479" s="128" t="s">
        <v>2406</v>
      </c>
      <c r="J479" s="128" t="s">
        <v>4742</v>
      </c>
      <c r="K479" s="128" t="s">
        <v>7329</v>
      </c>
      <c r="L479" s="128" t="s">
        <v>2467</v>
      </c>
      <c r="M479" s="128" t="s">
        <v>6856</v>
      </c>
      <c r="N479" s="129" t="s">
        <v>8078</v>
      </c>
      <c r="O479" s="471" t="s">
        <v>8500</v>
      </c>
      <c r="P479" s="443">
        <v>0.20050048828125</v>
      </c>
      <c r="Q479" s="470" t="str">
        <f>VLOOKUP($O479,'스토리지_LUN(TO-BE)'!$B$2:$G$347,4,FALSE)</f>
        <v>0f:01</v>
      </c>
      <c r="R479" s="103"/>
      <c r="S479" s="110"/>
      <c r="T479" s="103"/>
      <c r="U479" s="103"/>
      <c r="V479" s="110" t="str">
        <f>VLOOKUP($N479,OS_Disk!$A$2:$F$573,2,FALSE)</f>
        <v>pkschapr1</v>
      </c>
      <c r="W479" s="110" t="str">
        <f>VLOOKUP($N479,OS_Disk!$A$2:$F$573,3,FALSE)</f>
        <v>hitachi_vsp0_0f01</v>
      </c>
      <c r="X479" s="133"/>
      <c r="Y479" s="110" t="str">
        <f>VLOOKUP($N479,OS_Disk!$A$2:$F$573,4,FALSE)</f>
        <v>sdf</v>
      </c>
      <c r="Z479" s="196">
        <f>VLOOKUP($N479,OS_Disk!$A$2:$F$573,6,FALSE)</f>
        <v>0.20050048828125</v>
      </c>
      <c r="AA479" s="110" t="str">
        <f>VLOOKUP($O479,Veritas_LUN!$D$3:$J$487,2,FALSE)</f>
        <v>pkschapr1/pkschapr2/pkschapr3</v>
      </c>
      <c r="AB479" s="110" t="str">
        <f>VLOOKUP($O479,Veritas_LUN!$D$3:$J$487,3,FALSE)</f>
        <v>Lock Device</v>
      </c>
      <c r="AC479" s="110">
        <f>VLOOKUP($O479,Veritas_LUN!$D$3:$J$487,4,FALSE)</f>
        <v>1</v>
      </c>
      <c r="AD479" s="110">
        <f>VLOOKUP($O479,Veritas_LUN!$D$3:$J$487,5,FALSE)</f>
        <v>0.2</v>
      </c>
      <c r="AE479" s="110" t="str">
        <f>VLOOKUP($O479,Veritas_LUN!$D$3:$J$487,7,FALSE)</f>
        <v>Lock Device</v>
      </c>
      <c r="AF479" s="110" t="str">
        <f>VLOOKUP($O479,Veritas_LUN!$D$3:$K$487,8,FALSE)</f>
        <v>0f:01</v>
      </c>
      <c r="AG479" s="194" t="s">
        <v>7723</v>
      </c>
      <c r="AH479" s="279" t="str">
        <f>VLOOKUP(AG479,'스토리지_LUN(AS-IS)'!$B$4:$G$541,4,FALSE)</f>
        <v>Lock Device</v>
      </c>
      <c r="AI479" s="110">
        <f>VLOOKUP(AG479,'스토리지_LUN(AS-IS)'!$B$4:$G$541,6,FALSE)</f>
        <v>0.2</v>
      </c>
      <c r="AJ479" s="110" t="str">
        <f>VLOOKUP($AG479,'스토리지_LUN(TO-BE)'!$B$2:$G$347,4,FALSE)</f>
        <v>0f:01</v>
      </c>
      <c r="AK479" s="103"/>
      <c r="AL479" s="103"/>
      <c r="AM479" s="1" t="str">
        <f t="shared" si="14"/>
        <v>NB-DR-RDMP-0FA0-PKSCHAPR</v>
      </c>
      <c r="AN479" s="475" t="e">
        <f>VLOOKUP(SUBSTITUTE(Q479,":",""),'naa정보-입력'!B477:C822,2,FALSE)</f>
        <v>#N/A</v>
      </c>
      <c r="AO479" s="1" t="e">
        <f t="shared" si="15"/>
        <v>#N/A</v>
      </c>
      <c r="AP479" s="1" t="s">
        <v>10680</v>
      </c>
    </row>
    <row r="480" spans="1:42" s="1" customFormat="1">
      <c r="A480" s="128" t="s">
        <v>1196</v>
      </c>
      <c r="B480" s="128" t="s">
        <v>2342</v>
      </c>
      <c r="C480" s="128" t="s">
        <v>411</v>
      </c>
      <c r="D480" s="128" t="s">
        <v>5933</v>
      </c>
      <c r="E480" s="128" t="s">
        <v>1758</v>
      </c>
      <c r="F480" s="128" t="s">
        <v>1258</v>
      </c>
      <c r="G480" s="128" t="s">
        <v>1259</v>
      </c>
      <c r="H480" s="128" t="s">
        <v>3885</v>
      </c>
      <c r="I480" s="128" t="s">
        <v>2407</v>
      </c>
      <c r="J480" s="128" t="s">
        <v>4718</v>
      </c>
      <c r="K480" s="128" t="s">
        <v>7330</v>
      </c>
      <c r="L480" s="128" t="s">
        <v>2468</v>
      </c>
      <c r="M480" s="128" t="s">
        <v>6856</v>
      </c>
      <c r="N480" s="129" t="s">
        <v>8079</v>
      </c>
      <c r="O480" s="471" t="s">
        <v>8501</v>
      </c>
      <c r="P480" s="443">
        <v>40</v>
      </c>
      <c r="Q480" s="470" t="str">
        <f>VLOOKUP($O480,'스토리지_LUN(TO-BE)'!$B$2:$G$347,4,FALSE)</f>
        <v>0f:02</v>
      </c>
      <c r="R480" s="103"/>
      <c r="S480" s="110"/>
      <c r="T480" s="103"/>
      <c r="U480" s="103"/>
      <c r="V480" s="110" t="str">
        <f>VLOOKUP($N480,OS_Disk!$A$2:$F$573,2,FALSE)</f>
        <v>pkschapr1</v>
      </c>
      <c r="W480" s="110" t="str">
        <f>VLOOKUP($N480,OS_Disk!$A$2:$F$573,3,FALSE)</f>
        <v>hitachi_vsp0_0f02</v>
      </c>
      <c r="X480" s="133"/>
      <c r="Y480" s="110" t="str">
        <f>VLOOKUP($N480,OS_Disk!$A$2:$F$573,4,FALSE)</f>
        <v>sdg</v>
      </c>
      <c r="Z480" s="196">
        <f>VLOOKUP($N480,OS_Disk!$A$2:$F$573,6,FALSE)</f>
        <v>0.20050048828125</v>
      </c>
      <c r="AA480" s="110" t="str">
        <f>VLOOKUP($O480,Veritas_LUN!$D$3:$J$487,2,FALSE)</f>
        <v>pkschapr1/pkschapr2/pkschapr3</v>
      </c>
      <c r="AB480" s="110" t="str">
        <f>VLOOKUP($O480,Veritas_LUN!$D$3:$J$487,3,FALSE)</f>
        <v>Lock Device</v>
      </c>
      <c r="AC480" s="110">
        <f>VLOOKUP($O480,Veritas_LUN!$D$3:$J$487,4,FALSE)</f>
        <v>1</v>
      </c>
      <c r="AD480" s="110">
        <f>VLOOKUP($O480,Veritas_LUN!$D$3:$J$487,5,FALSE)</f>
        <v>0.2</v>
      </c>
      <c r="AE480" s="110" t="str">
        <f>VLOOKUP($O480,Veritas_LUN!$D$3:$J$487,7,FALSE)</f>
        <v>Lock Device</v>
      </c>
      <c r="AF480" s="110" t="str">
        <f>VLOOKUP($O480,Veritas_LUN!$D$3:$K$487,8,FALSE)</f>
        <v>0f:02</v>
      </c>
      <c r="AG480" s="194" t="s">
        <v>7722</v>
      </c>
      <c r="AH480" s="279" t="str">
        <f>VLOOKUP(AG480,'스토리지_LUN(AS-IS)'!$B$4:$G$541,4,FALSE)</f>
        <v>Lock Device</v>
      </c>
      <c r="AI480" s="110">
        <f>VLOOKUP(AG480,'스토리지_LUN(AS-IS)'!$B$4:$G$541,6,FALSE)</f>
        <v>0.2</v>
      </c>
      <c r="AJ480" s="110" t="str">
        <f>VLOOKUP($AG480,'스토리지_LUN(TO-BE)'!$B$2:$G$347,4,FALSE)</f>
        <v>0f:02</v>
      </c>
      <c r="AK480" s="103"/>
      <c r="AL480" s="103"/>
      <c r="AM480" s="1" t="str">
        <f t="shared" si="14"/>
        <v>NB-DR-RDMP-0FA0-PKSCHAPR</v>
      </c>
      <c r="AN480" s="475" t="e">
        <f>VLOOKUP(SUBSTITUTE(Q480,":",""),'naa정보-입력'!B478:C823,2,FALSE)</f>
        <v>#N/A</v>
      </c>
      <c r="AO480" s="1" t="e">
        <f t="shared" si="15"/>
        <v>#N/A</v>
      </c>
      <c r="AP480" s="1" t="s">
        <v>10681</v>
      </c>
    </row>
    <row r="481" spans="1:42" s="1" customFormat="1">
      <c r="A481" s="128" t="s">
        <v>1198</v>
      </c>
      <c r="B481" s="128" t="s">
        <v>2342</v>
      </c>
      <c r="C481" s="128" t="s">
        <v>417</v>
      </c>
      <c r="D481" s="128" t="s">
        <v>5933</v>
      </c>
      <c r="E481" s="128" t="s">
        <v>1688</v>
      </c>
      <c r="F481" s="128" t="s">
        <v>1276</v>
      </c>
      <c r="G481" s="128" t="s">
        <v>1277</v>
      </c>
      <c r="H481" s="128" t="s">
        <v>3886</v>
      </c>
      <c r="I481" s="128" t="s">
        <v>2408</v>
      </c>
      <c r="J481" s="128" t="s">
        <v>4757</v>
      </c>
      <c r="K481" s="128" t="s">
        <v>7331</v>
      </c>
      <c r="L481" s="128" t="s">
        <v>2485</v>
      </c>
      <c r="M481" s="128" t="s">
        <v>6856</v>
      </c>
      <c r="N481" s="129" t="s">
        <v>8080</v>
      </c>
      <c r="O481" s="471" t="s">
        <v>8502</v>
      </c>
      <c r="P481" s="443">
        <v>5.0006103515625</v>
      </c>
      <c r="Q481" s="470" t="str">
        <f>VLOOKUP($O481,'스토리지_LUN(TO-BE)'!$B$2:$G$347,4,FALSE)</f>
        <v>00:09</v>
      </c>
      <c r="R481" s="103"/>
      <c r="S481" s="110"/>
      <c r="T481" s="103"/>
      <c r="U481" s="103"/>
      <c r="V481" s="110" t="str">
        <f>VLOOKUP($N481,OS_Disk!$A$2:$F$573,2,FALSE)</f>
        <v>pkstrapr4</v>
      </c>
      <c r="W481" s="110" t="str">
        <f>VLOOKUP($N481,OS_Disk!$A$2:$F$573,3,FALSE)</f>
        <v>hitachi_vsp0_0009</v>
      </c>
      <c r="X481" s="133"/>
      <c r="Y481" s="110" t="str">
        <f>VLOOKUP($N481,OS_Disk!$A$2:$F$573,4,FALSE)</f>
        <v>sdb</v>
      </c>
      <c r="Z481" s="196">
        <f>VLOOKUP($N481,OS_Disk!$A$2:$F$573,6,FALSE)</f>
        <v>50.0006103515625</v>
      </c>
      <c r="AA481" s="110" t="str">
        <f>VLOOKUP($O481,Veritas_LUN!$D$3:$J$487,2,FALSE)</f>
        <v>pkstrapr4</v>
      </c>
      <c r="AB481" s="110" t="str">
        <f>VLOOKUP($O481,Veritas_LUN!$D$3:$J$487,3,FALSE)</f>
        <v>vg_tr5fs01</v>
      </c>
      <c r="AC481" s="110">
        <f>VLOOKUP($O481,Veritas_LUN!$D$3:$J$487,4,FALSE)</f>
        <v>1</v>
      </c>
      <c r="AD481" s="110">
        <f>VLOOKUP($O481,Veritas_LUN!$D$3:$J$487,5,FALSE)</f>
        <v>50</v>
      </c>
      <c r="AE481" s="110" t="str">
        <f>VLOOKUP($O481,Veritas_LUN!$D$3:$J$487,7,FALSE)</f>
        <v>vg_me2fs01</v>
      </c>
      <c r="AF481" s="110" t="str">
        <f>VLOOKUP($O481,Veritas_LUN!$D$3:$K$487,8,FALSE)</f>
        <v>00:09</v>
      </c>
      <c r="AG481" s="194" t="s">
        <v>7764</v>
      </c>
      <c r="AH481" s="279" t="str">
        <f>VLOOKUP(AG481,'스토리지_LUN(AS-IS)'!$B$4:$G$541,4,FALSE)</f>
        <v>vg_me2fs01</v>
      </c>
      <c r="AI481" s="110">
        <f>VLOOKUP(AG481,'스토리지_LUN(AS-IS)'!$B$4:$G$541,6,FALSE)</f>
        <v>50</v>
      </c>
      <c r="AJ481" s="110" t="str">
        <f>VLOOKUP($AG481,'스토리지_LUN(TO-BE)'!$B$2:$G$347,4,FALSE)</f>
        <v>00:09</v>
      </c>
      <c r="AK481" s="103"/>
      <c r="AL481" s="103"/>
      <c r="AM481" s="1" t="str">
        <f t="shared" si="14"/>
        <v>NB-DR-RDMP-0FA2-PKSTRAPR</v>
      </c>
      <c r="AN481" s="475" t="e">
        <f>VLOOKUP(SUBSTITUTE(Q481,":",""),'naa정보-입력'!B479:C824,2,FALSE)</f>
        <v>#N/A</v>
      </c>
      <c r="AO481" s="1" t="e">
        <f t="shared" si="15"/>
        <v>#N/A</v>
      </c>
      <c r="AP481" s="1" t="s">
        <v>10682</v>
      </c>
    </row>
    <row r="482" spans="1:42" s="1" customFormat="1">
      <c r="A482" s="128" t="s">
        <v>1198</v>
      </c>
      <c r="B482" s="128" t="s">
        <v>2342</v>
      </c>
      <c r="C482" s="128" t="s">
        <v>417</v>
      </c>
      <c r="D482" s="128" t="s">
        <v>5933</v>
      </c>
      <c r="E482" s="128" t="s">
        <v>1704</v>
      </c>
      <c r="F482" s="128" t="s">
        <v>1276</v>
      </c>
      <c r="G482" s="128" t="s">
        <v>1277</v>
      </c>
      <c r="H482" s="128" t="s">
        <v>3887</v>
      </c>
      <c r="I482" s="128" t="s">
        <v>2409</v>
      </c>
      <c r="J482" s="128" t="s">
        <v>4789</v>
      </c>
      <c r="K482" s="128" t="s">
        <v>7332</v>
      </c>
      <c r="L482" s="128" t="s">
        <v>4858</v>
      </c>
      <c r="M482" s="128" t="s">
        <v>6856</v>
      </c>
      <c r="N482" s="129" t="s">
        <v>8081</v>
      </c>
      <c r="O482" s="471" t="s">
        <v>8503</v>
      </c>
      <c r="P482" s="443">
        <v>50</v>
      </c>
      <c r="Q482" s="470" t="str">
        <f>VLOOKUP($O482,'스토리지_LUN(TO-BE)'!$B$2:$G$347,4,FALSE)</f>
        <v>05:09</v>
      </c>
      <c r="R482" s="103"/>
      <c r="S482" s="110"/>
      <c r="T482" s="103"/>
      <c r="U482" s="103"/>
      <c r="V482" s="110" t="str">
        <f>VLOOKUP($N482,OS_Disk!$A$2:$F$573,2,FALSE)</f>
        <v>pkstrapr4</v>
      </c>
      <c r="W482" s="110" t="str">
        <f>VLOOKUP($N482,OS_Disk!$A$2:$F$573,3,FALSE)</f>
        <v>hitachi_vsp0_1009</v>
      </c>
      <c r="X482" s="133"/>
      <c r="Y482" s="110" t="str">
        <f>VLOOKUP($N482,OS_Disk!$A$2:$F$573,4,FALSE)</f>
        <v>sdc</v>
      </c>
      <c r="Z482" s="196">
        <f>VLOOKUP($N482,OS_Disk!$A$2:$F$573,6,FALSE)</f>
        <v>5.0006103515625</v>
      </c>
      <c r="AA482" s="110" t="str">
        <f>VLOOKUP($O482,Veritas_LUN!$D$3:$J$487,2,FALSE)</f>
        <v>pkstrapr4</v>
      </c>
      <c r="AB482" s="110" t="str">
        <f>VLOOKUP($O482,Veritas_LUN!$D$3:$J$487,3,FALSE)</f>
        <v>vvr_vg_tr5fs01</v>
      </c>
      <c r="AC482" s="110">
        <f>VLOOKUP($O482,Veritas_LUN!$D$3:$J$487,4,FALSE)</f>
        <v>1</v>
      </c>
      <c r="AD482" s="110">
        <f>VLOOKUP($O482,Veritas_LUN!$D$3:$J$487,5,FALSE)</f>
        <v>5</v>
      </c>
      <c r="AE482" s="110" t="str">
        <f>VLOOKUP($O482,Veritas_LUN!$D$3:$J$487,7,FALSE)</f>
        <v>VVR-vg_me2fs01</v>
      </c>
      <c r="AF482" s="110" t="str">
        <f>VLOOKUP($O482,Veritas_LUN!$D$3:$K$487,8,FALSE)</f>
        <v>10:09</v>
      </c>
      <c r="AG482" s="194" t="s">
        <v>7765</v>
      </c>
      <c r="AH482" s="279" t="str">
        <f>VLOOKUP(AG482,'스토리지_LUN(AS-IS)'!$B$4:$G$541,4,FALSE)</f>
        <v>VVR-vg_me2fs01</v>
      </c>
      <c r="AI482" s="110">
        <f>VLOOKUP(AG482,'스토리지_LUN(AS-IS)'!$B$4:$G$541,6,FALSE)</f>
        <v>5</v>
      </c>
      <c r="AJ482" s="110" t="str">
        <f>VLOOKUP($AG482,'스토리지_LUN(TO-BE)'!$B$2:$G$347,4,FALSE)</f>
        <v>05:09</v>
      </c>
      <c r="AK482" s="103"/>
      <c r="AL482" s="103"/>
      <c r="AM482" s="1" t="str">
        <f t="shared" si="14"/>
        <v>NB-DR-RDMP-0FA2-PKSTRAPR</v>
      </c>
      <c r="AN482" s="475" t="e">
        <f>VLOOKUP(SUBSTITUTE(Q482,":",""),'naa정보-입력'!B480:C825,2,FALSE)</f>
        <v>#N/A</v>
      </c>
      <c r="AO482" s="1" t="e">
        <f t="shared" si="15"/>
        <v>#N/A</v>
      </c>
      <c r="AP482" s="1" t="s">
        <v>10683</v>
      </c>
    </row>
    <row r="483" spans="1:42" s="1" customFormat="1">
      <c r="A483" s="128" t="s">
        <v>1198</v>
      </c>
      <c r="B483" s="128" t="s">
        <v>2342</v>
      </c>
      <c r="C483" s="128" t="s">
        <v>417</v>
      </c>
      <c r="D483" s="128" t="s">
        <v>5933</v>
      </c>
      <c r="E483" s="128" t="s">
        <v>1693</v>
      </c>
      <c r="F483" s="128" t="s">
        <v>1276</v>
      </c>
      <c r="G483" s="128" t="s">
        <v>1277</v>
      </c>
      <c r="H483" s="128" t="s">
        <v>3850</v>
      </c>
      <c r="I483" s="128" t="s">
        <v>2372</v>
      </c>
      <c r="J483" s="128" t="s">
        <v>4766</v>
      </c>
      <c r="K483" s="128" t="s">
        <v>7333</v>
      </c>
      <c r="L483" s="128" t="s">
        <v>2496</v>
      </c>
      <c r="M483" s="128" t="s">
        <v>6856</v>
      </c>
      <c r="N483" s="129" t="s">
        <v>8055</v>
      </c>
      <c r="O483" s="471" t="s">
        <v>8504</v>
      </c>
      <c r="P483" s="443">
        <v>1.00067138671875</v>
      </c>
      <c r="Q483" s="470" t="str">
        <f>VLOOKUP($O483,'스토리지_LUN(TO-BE)'!$B$2:$G$347,4,FALSE)</f>
        <v>00:0a</v>
      </c>
      <c r="R483" s="103"/>
      <c r="S483" s="110"/>
      <c r="T483" s="103"/>
      <c r="U483" s="103"/>
      <c r="V483" s="110" t="str">
        <f>VLOOKUP($N483,OS_Disk!$A$2:$F$573,2,FALSE)</f>
        <v>pkstrapr3</v>
      </c>
      <c r="W483" s="110" t="str">
        <f>VLOOKUP($N483,OS_Disk!$A$2:$F$573,3,FALSE)</f>
        <v>hitachi_vsp0_000a</v>
      </c>
      <c r="X483" s="133"/>
      <c r="Y483" s="110" t="str">
        <f>VLOOKUP($N483,OS_Disk!$A$2:$F$573,4,FALSE)</f>
        <v>sdh</v>
      </c>
      <c r="Z483" s="196">
        <f>VLOOKUP($N483,OS_Disk!$A$2:$F$573,6,FALSE)</f>
        <v>45</v>
      </c>
      <c r="AA483" s="110" t="str">
        <f>VLOOKUP($O483,Veritas_LUN!$D$3:$J$487,2,FALSE)</f>
        <v>pkstrapr3/pkstrapr4</v>
      </c>
      <c r="AB483" s="110" t="str">
        <f>VLOOKUP($O483,Veritas_LUN!$D$3:$J$487,3,FALSE)</f>
        <v>vg_trcfs01</v>
      </c>
      <c r="AC483" s="110">
        <f>VLOOKUP($O483,Veritas_LUN!$D$3:$J$487,4,FALSE)</f>
        <v>1</v>
      </c>
      <c r="AD483" s="110">
        <f>VLOOKUP($O483,Veritas_LUN!$D$3:$J$487,5,FALSE)</f>
        <v>45</v>
      </c>
      <c r="AE483" s="110" t="str">
        <f>VLOOKUP($O483,Veritas_LUN!$D$3:$J$487,7,FALSE)</f>
        <v>vg_mecfs01</v>
      </c>
      <c r="AF483" s="110" t="str">
        <f>VLOOKUP($O483,Veritas_LUN!$D$3:$K$487,8,FALSE)</f>
        <v>00:0a</v>
      </c>
      <c r="AG483" s="194" t="s">
        <v>7743</v>
      </c>
      <c r="AH483" s="279" t="str">
        <f>VLOOKUP(AG483,'스토리지_LUN(AS-IS)'!$B$4:$G$541,4,FALSE)</f>
        <v>vg_mecfs01</v>
      </c>
      <c r="AI483" s="110">
        <f>VLOOKUP(AG483,'스토리지_LUN(AS-IS)'!$B$4:$G$541,6,FALSE)</f>
        <v>45</v>
      </c>
      <c r="AJ483" s="110" t="str">
        <f>VLOOKUP($AG483,'스토리지_LUN(TO-BE)'!$B$2:$G$347,4,FALSE)</f>
        <v>00:0a</v>
      </c>
      <c r="AK483" s="103"/>
      <c r="AL483" s="103"/>
      <c r="AM483" s="1" t="str">
        <f t="shared" si="14"/>
        <v>NB-DR-RDMP-0FA2-PKSTRAPR</v>
      </c>
      <c r="AN483" s="475" t="e">
        <f>VLOOKUP(SUBSTITUTE(Q483,":",""),'naa정보-입력'!B481:C826,2,FALSE)</f>
        <v>#N/A</v>
      </c>
      <c r="AO483" s="1" t="e">
        <f t="shared" si="15"/>
        <v>#N/A</v>
      </c>
      <c r="AP483" s="1" t="s">
        <v>10657</v>
      </c>
    </row>
    <row r="484" spans="1:42" s="1" customFormat="1">
      <c r="A484" s="128" t="s">
        <v>1198</v>
      </c>
      <c r="B484" s="128" t="s">
        <v>2342</v>
      </c>
      <c r="C484" s="128" t="s">
        <v>417</v>
      </c>
      <c r="D484" s="128" t="s">
        <v>5933</v>
      </c>
      <c r="E484" s="128" t="s">
        <v>1697</v>
      </c>
      <c r="F484" s="128" t="s">
        <v>1276</v>
      </c>
      <c r="G484" s="128" t="s">
        <v>1277</v>
      </c>
      <c r="H484" s="128" t="s">
        <v>3851</v>
      </c>
      <c r="I484" s="128" t="s">
        <v>2373</v>
      </c>
      <c r="J484" s="128" t="s">
        <v>4760</v>
      </c>
      <c r="K484" s="128" t="s">
        <v>7334</v>
      </c>
      <c r="L484" s="128" t="s">
        <v>4853</v>
      </c>
      <c r="M484" s="128" t="s">
        <v>6856</v>
      </c>
      <c r="N484" s="129" t="s">
        <v>8082</v>
      </c>
      <c r="O484" s="471" t="s">
        <v>8505</v>
      </c>
      <c r="P484" s="443">
        <v>100.00030517578099</v>
      </c>
      <c r="Q484" s="470" t="str">
        <f>VLOOKUP($O484,'스토리지_LUN(TO-BE)'!$B$2:$G$347,4,FALSE)</f>
        <v>00:0b</v>
      </c>
      <c r="R484" s="103"/>
      <c r="S484" s="110"/>
      <c r="T484" s="103"/>
      <c r="U484" s="103"/>
      <c r="V484" s="110" t="str">
        <f>VLOOKUP($N484,OS_Disk!$A$2:$F$573,2,FALSE)</f>
        <v>pkstrapr3</v>
      </c>
      <c r="W484" s="110" t="str">
        <f>VLOOKUP($N484,OS_Disk!$A$2:$F$573,3,FALSE)</f>
        <v>hitachi_vsp0_000b</v>
      </c>
      <c r="X484" s="133"/>
      <c r="Y484" s="110" t="str">
        <f>VLOOKUP($N484,OS_Disk!$A$2:$F$573,4,FALSE)</f>
        <v>sdi</v>
      </c>
      <c r="Z484" s="196">
        <f>VLOOKUP($N484,OS_Disk!$A$2:$F$573,6,FALSE)</f>
        <v>7.0001220703125</v>
      </c>
      <c r="AA484" s="110" t="str">
        <f>VLOOKUP($O484,Veritas_LUN!$D$3:$J$487,2,FALSE)</f>
        <v>pkstrapr3/pkstrapr4</v>
      </c>
      <c r="AB484" s="110" t="str">
        <f>VLOOKUP($O484,Veritas_LUN!$D$3:$J$487,3,FALSE)</f>
        <v>vg_trcfs02</v>
      </c>
      <c r="AC484" s="110">
        <f>VLOOKUP($O484,Veritas_LUN!$D$3:$J$487,4,FALSE)</f>
        <v>1</v>
      </c>
      <c r="AD484" s="110">
        <f>VLOOKUP($O484,Veritas_LUN!$D$3:$J$487,5,FALSE)</f>
        <v>7</v>
      </c>
      <c r="AE484" s="110" t="str">
        <f>VLOOKUP($O484,Veritas_LUN!$D$3:$J$487,7,FALSE)</f>
        <v>vg_mecfs02</v>
      </c>
      <c r="AF484" s="110" t="str">
        <f>VLOOKUP($O484,Veritas_LUN!$D$3:$K$487,8,FALSE)</f>
        <v>00:0b</v>
      </c>
      <c r="AG484" s="194" t="s">
        <v>7744</v>
      </c>
      <c r="AH484" s="279" t="str">
        <f>VLOOKUP(AG484,'스토리지_LUN(AS-IS)'!$B$4:$G$541,4,FALSE)</f>
        <v>vg_mecfs02</v>
      </c>
      <c r="AI484" s="110">
        <f>VLOOKUP(AG484,'스토리지_LUN(AS-IS)'!$B$4:$G$541,6,FALSE)</f>
        <v>7</v>
      </c>
      <c r="AJ484" s="110" t="str">
        <f>VLOOKUP($AG484,'스토리지_LUN(TO-BE)'!$B$2:$G$347,4,FALSE)</f>
        <v>00:0b</v>
      </c>
      <c r="AK484" s="103"/>
      <c r="AL484" s="103"/>
      <c r="AM484" s="1" t="str">
        <f t="shared" si="14"/>
        <v>NB-DR-RDMP-0FA2-PKSTRAPR</v>
      </c>
      <c r="AN484" s="475" t="e">
        <f>VLOOKUP(SUBSTITUTE(Q484,":",""),'naa정보-입력'!B482:C827,2,FALSE)</f>
        <v>#N/A</v>
      </c>
      <c r="AO484" s="1" t="e">
        <f t="shared" si="15"/>
        <v>#N/A</v>
      </c>
      <c r="AP484" s="1" t="s">
        <v>10658</v>
      </c>
    </row>
    <row r="485" spans="1:42" s="1" customFormat="1">
      <c r="A485" s="128" t="s">
        <v>1198</v>
      </c>
      <c r="B485" s="128" t="s">
        <v>2342</v>
      </c>
      <c r="C485" s="128" t="s">
        <v>417</v>
      </c>
      <c r="D485" s="128" t="s">
        <v>5933</v>
      </c>
      <c r="E485" s="128" t="s">
        <v>1699</v>
      </c>
      <c r="F485" s="128" t="s">
        <v>1276</v>
      </c>
      <c r="G485" s="128" t="s">
        <v>1277</v>
      </c>
      <c r="H485" s="128" t="s">
        <v>3852</v>
      </c>
      <c r="I485" s="128" t="s">
        <v>2374</v>
      </c>
      <c r="J485" s="128" t="s">
        <v>4759</v>
      </c>
      <c r="K485" s="128" t="s">
        <v>7335</v>
      </c>
      <c r="L485" s="128" t="s">
        <v>2487</v>
      </c>
      <c r="M485" s="128" t="s">
        <v>6856</v>
      </c>
      <c r="N485" s="129" t="s">
        <v>8057</v>
      </c>
      <c r="O485" s="471" t="s">
        <v>8506</v>
      </c>
      <c r="P485" s="443">
        <v>4.0008544921875</v>
      </c>
      <c r="Q485" s="470" t="str">
        <f>VLOOKUP($O485,'스토리지_LUN(TO-BE)'!$B$2:$G$347,4,FALSE)</f>
        <v>00:0c</v>
      </c>
      <c r="R485" s="103"/>
      <c r="S485" s="110"/>
      <c r="T485" s="103"/>
      <c r="U485" s="103"/>
      <c r="V485" s="110" t="str">
        <f>VLOOKUP($N485,OS_Disk!$A$2:$F$573,2,FALSE)</f>
        <v>pkstrapr3</v>
      </c>
      <c r="W485" s="110" t="str">
        <f>VLOOKUP($N485,OS_Disk!$A$2:$F$573,3,FALSE)</f>
        <v>hitachi_vsp0_000c</v>
      </c>
      <c r="X485" s="133"/>
      <c r="Y485" s="110" t="str">
        <f>VLOOKUP($N485,OS_Disk!$A$2:$F$573,4,FALSE)</f>
        <v>sdj</v>
      </c>
      <c r="Z485" s="196">
        <f>VLOOKUP($N485,OS_Disk!$A$2:$F$573,6,FALSE)</f>
        <v>110.0006103515625</v>
      </c>
      <c r="AA485" s="110" t="str">
        <f>VLOOKUP($O485,Veritas_LUN!$D$3:$J$487,2,FALSE)</f>
        <v>pkstrapr3/pkstrapr4</v>
      </c>
      <c r="AB485" s="110" t="str">
        <f>VLOOKUP($O485,Veritas_LUN!$D$3:$J$487,3,FALSE)</f>
        <v>vg_trcfs03</v>
      </c>
      <c r="AC485" s="110">
        <f>VLOOKUP($O485,Veritas_LUN!$D$3:$J$487,4,FALSE)</f>
        <v>1</v>
      </c>
      <c r="AD485" s="110">
        <f>VLOOKUP($O485,Veritas_LUN!$D$3:$J$487,5,FALSE)</f>
        <v>110</v>
      </c>
      <c r="AE485" s="110" t="str">
        <f>VLOOKUP($O485,Veritas_LUN!$D$3:$J$487,7,FALSE)</f>
        <v>vg_mecfs03</v>
      </c>
      <c r="AF485" s="110" t="str">
        <f>VLOOKUP($O485,Veritas_LUN!$D$3:$K$487,8,FALSE)</f>
        <v>00:0c</v>
      </c>
      <c r="AG485" s="194" t="s">
        <v>7745</v>
      </c>
      <c r="AH485" s="279" t="str">
        <f>VLOOKUP(AG485,'스토리지_LUN(AS-IS)'!$B$4:$G$541,4,FALSE)</f>
        <v>vg_mecfs03</v>
      </c>
      <c r="AI485" s="110">
        <f>VLOOKUP(AG485,'스토리지_LUN(AS-IS)'!$B$4:$G$541,6,FALSE)</f>
        <v>110</v>
      </c>
      <c r="AJ485" s="110" t="str">
        <f>VLOOKUP($AG485,'스토리지_LUN(TO-BE)'!$B$2:$G$347,4,FALSE)</f>
        <v>00:0c</v>
      </c>
      <c r="AK485" s="103"/>
      <c r="AL485" s="103"/>
      <c r="AM485" s="1" t="str">
        <f t="shared" si="14"/>
        <v>NB-DR-RDMP-0FA2-PKSTRAPR</v>
      </c>
      <c r="AN485" s="475" t="e">
        <f>VLOOKUP(SUBSTITUTE(Q485,":",""),'naa정보-입력'!B483:C828,2,FALSE)</f>
        <v>#N/A</v>
      </c>
      <c r="AO485" s="1" t="e">
        <f t="shared" si="15"/>
        <v>#N/A</v>
      </c>
      <c r="AP485" s="1" t="s">
        <v>10659</v>
      </c>
    </row>
    <row r="486" spans="1:42" s="1" customFormat="1">
      <c r="A486" s="128" t="s">
        <v>1198</v>
      </c>
      <c r="B486" s="128" t="s">
        <v>2342</v>
      </c>
      <c r="C486" s="128" t="s">
        <v>417</v>
      </c>
      <c r="D486" s="128" t="s">
        <v>5933</v>
      </c>
      <c r="E486" s="128" t="s">
        <v>1737</v>
      </c>
      <c r="F486" s="128" t="s">
        <v>1276</v>
      </c>
      <c r="G486" s="128" t="s">
        <v>1277</v>
      </c>
      <c r="H486" s="128" t="s">
        <v>3853</v>
      </c>
      <c r="I486" s="128" t="s">
        <v>2375</v>
      </c>
      <c r="J486" s="128" t="s">
        <v>4745</v>
      </c>
      <c r="K486" s="128" t="s">
        <v>7336</v>
      </c>
      <c r="L486" s="128" t="s">
        <v>2497</v>
      </c>
      <c r="M486" s="128" t="s">
        <v>6856</v>
      </c>
      <c r="N486" s="129" t="s">
        <v>8083</v>
      </c>
      <c r="O486" s="471" t="s">
        <v>8507</v>
      </c>
      <c r="P486" s="443">
        <v>0.1007080078125</v>
      </c>
      <c r="Q486" s="470" t="str">
        <f>VLOOKUP($O486,'스토리지_LUN(TO-BE)'!$B$2:$G$347,4,FALSE)</f>
        <v>05:0a</v>
      </c>
      <c r="R486" s="103"/>
      <c r="S486" s="110"/>
      <c r="T486" s="103"/>
      <c r="U486" s="103"/>
      <c r="V486" s="110" t="str">
        <f>VLOOKUP($N486,OS_Disk!$A$2:$F$573,2,FALSE)</f>
        <v>pkstrapr3</v>
      </c>
      <c r="W486" s="110" t="str">
        <f>VLOOKUP($N486,OS_Disk!$A$2:$F$573,3,FALSE)</f>
        <v>hitachi_vsp0_100a</v>
      </c>
      <c r="X486" s="133"/>
      <c r="Y486" s="110" t="str">
        <f>VLOOKUP($N486,OS_Disk!$A$2:$F$573,4,FALSE)</f>
        <v>sdk</v>
      </c>
      <c r="Z486" s="196">
        <f>VLOOKUP($N486,OS_Disk!$A$2:$F$573,6,FALSE)</f>
        <v>4.500732421875</v>
      </c>
      <c r="AA486" s="110" t="str">
        <f>VLOOKUP($O486,Veritas_LUN!$D$3:$J$487,2,FALSE)</f>
        <v>pkstrapr3/pkstrapr4</v>
      </c>
      <c r="AB486" s="110" t="str">
        <f>VLOOKUP($O486,Veritas_LUN!$D$3:$J$487,3,FALSE)</f>
        <v>vvr_vg_trcfs01</v>
      </c>
      <c r="AC486" s="110">
        <f>VLOOKUP($O486,Veritas_LUN!$D$3:$J$487,4,FALSE)</f>
        <v>1</v>
      </c>
      <c r="AD486" s="110">
        <f>VLOOKUP($O486,Veritas_LUN!$D$3:$J$487,5,FALSE)</f>
        <v>4.5</v>
      </c>
      <c r="AE486" s="110" t="str">
        <f>VLOOKUP($O486,Veritas_LUN!$D$3:$J$487,7,FALSE)</f>
        <v>VVR-vg_mecfs01</v>
      </c>
      <c r="AF486" s="110" t="str">
        <f>VLOOKUP($O486,Veritas_LUN!$D$3:$K$487,8,FALSE)</f>
        <v>10:0a</v>
      </c>
      <c r="AG486" s="194" t="s">
        <v>7746</v>
      </c>
      <c r="AH486" s="279" t="str">
        <f>VLOOKUP(AG486,'스토리지_LUN(AS-IS)'!$B$4:$G$541,4,FALSE)</f>
        <v>VVR-vg_mecfs01</v>
      </c>
      <c r="AI486" s="110">
        <f>VLOOKUP(AG486,'스토리지_LUN(AS-IS)'!$B$4:$G$541,6,FALSE)</f>
        <v>4.5</v>
      </c>
      <c r="AJ486" s="110" t="str">
        <f>VLOOKUP($AG486,'스토리지_LUN(TO-BE)'!$B$2:$G$347,4,FALSE)</f>
        <v>05:0a</v>
      </c>
      <c r="AK486" s="103"/>
      <c r="AL486" s="103"/>
      <c r="AM486" s="1" t="str">
        <f t="shared" si="14"/>
        <v>NB-DR-RDMP-0FA2-PKSTRAPR</v>
      </c>
      <c r="AN486" s="475" t="e">
        <f>VLOOKUP(SUBSTITUTE(Q486,":",""),'naa정보-입력'!B484:C829,2,FALSE)</f>
        <v>#N/A</v>
      </c>
      <c r="AO486" s="1" t="e">
        <f t="shared" si="15"/>
        <v>#N/A</v>
      </c>
      <c r="AP486" s="1" t="s">
        <v>10660</v>
      </c>
    </row>
    <row r="487" spans="1:42" s="1" customFormat="1">
      <c r="A487" s="128" t="s">
        <v>1198</v>
      </c>
      <c r="B487" s="128" t="s">
        <v>2342</v>
      </c>
      <c r="C487" s="128" t="s">
        <v>417</v>
      </c>
      <c r="D487" s="128" t="s">
        <v>5933</v>
      </c>
      <c r="E487" s="128" t="s">
        <v>1740</v>
      </c>
      <c r="F487" s="128" t="s">
        <v>1276</v>
      </c>
      <c r="G487" s="128" t="s">
        <v>1277</v>
      </c>
      <c r="H487" s="128" t="s">
        <v>3854</v>
      </c>
      <c r="I487" s="128" t="s">
        <v>2376</v>
      </c>
      <c r="J487" s="128" t="s">
        <v>4738</v>
      </c>
      <c r="K487" s="128" t="s">
        <v>7337</v>
      </c>
      <c r="L487" s="128" t="s">
        <v>4852</v>
      </c>
      <c r="M487" s="128" t="s">
        <v>6856</v>
      </c>
      <c r="N487" s="129" t="s">
        <v>8059</v>
      </c>
      <c r="O487" s="471" t="s">
        <v>8508</v>
      </c>
      <c r="P487" s="443">
        <v>10.0003051757813</v>
      </c>
      <c r="Q487" s="470" t="str">
        <f>VLOOKUP($O487,'스토리지_LUN(TO-BE)'!$B$2:$G$347,4,FALSE)</f>
        <v>05:0b</v>
      </c>
      <c r="R487" s="103"/>
      <c r="S487" s="110"/>
      <c r="T487" s="103"/>
      <c r="U487" s="103"/>
      <c r="V487" s="110" t="str">
        <f>VLOOKUP($N487,OS_Disk!$A$2:$F$573,2,FALSE)</f>
        <v>pkstrapr3</v>
      </c>
      <c r="W487" s="110" t="str">
        <f>VLOOKUP($N487,OS_Disk!$A$2:$F$573,3,FALSE)</f>
        <v>hitachi_vsp0_100b</v>
      </c>
      <c r="X487" s="133"/>
      <c r="Y487" s="110" t="str">
        <f>VLOOKUP($N487,OS_Disk!$A$2:$F$573,4,FALSE)</f>
        <v>sdl</v>
      </c>
      <c r="Z487" s="196">
        <f>VLOOKUP($N487,OS_Disk!$A$2:$F$573,6,FALSE)</f>
        <v>1.00067138671875</v>
      </c>
      <c r="AA487" s="110" t="str">
        <f>VLOOKUP($O487,Veritas_LUN!$D$3:$J$487,2,FALSE)</f>
        <v>pkstrapr3/pkstrapr4</v>
      </c>
      <c r="AB487" s="110" t="str">
        <f>VLOOKUP($O487,Veritas_LUN!$D$3:$J$487,3,FALSE)</f>
        <v>vvr_vg_trcfs02</v>
      </c>
      <c r="AC487" s="110">
        <f>VLOOKUP($O487,Veritas_LUN!$D$3:$J$487,4,FALSE)</f>
        <v>1</v>
      </c>
      <c r="AD487" s="110">
        <f>VLOOKUP($O487,Veritas_LUN!$D$3:$J$487,5,FALSE)</f>
        <v>1</v>
      </c>
      <c r="AE487" s="110" t="str">
        <f>VLOOKUP($O487,Veritas_LUN!$D$3:$J$487,7,FALSE)</f>
        <v>VVR-vg_mecfs02</v>
      </c>
      <c r="AF487" s="110" t="str">
        <f>VLOOKUP($O487,Veritas_LUN!$D$3:$K$487,8,FALSE)</f>
        <v>10:0b</v>
      </c>
      <c r="AG487" s="194" t="s">
        <v>7747</v>
      </c>
      <c r="AH487" s="279" t="str">
        <f>VLOOKUP(AG487,'스토리지_LUN(AS-IS)'!$B$4:$G$541,4,FALSE)</f>
        <v>VVR-vg_mecfs02</v>
      </c>
      <c r="AI487" s="110">
        <f>VLOOKUP(AG487,'스토리지_LUN(AS-IS)'!$B$4:$G$541,6,FALSE)</f>
        <v>1</v>
      </c>
      <c r="AJ487" s="110" t="str">
        <f>VLOOKUP($AG487,'스토리지_LUN(TO-BE)'!$B$2:$G$347,4,FALSE)</f>
        <v>05:0b</v>
      </c>
      <c r="AK487" s="103"/>
      <c r="AL487" s="103"/>
      <c r="AM487" s="1" t="str">
        <f t="shared" si="14"/>
        <v>NB-DR-RDMP-0FA2-PKSTRAPR</v>
      </c>
      <c r="AN487" s="475" t="e">
        <f>VLOOKUP(SUBSTITUTE(Q487,":",""),'naa정보-입력'!B485:C830,2,FALSE)</f>
        <v>#N/A</v>
      </c>
      <c r="AO487" s="1" t="e">
        <f t="shared" si="15"/>
        <v>#N/A</v>
      </c>
      <c r="AP487" s="1" t="s">
        <v>10661</v>
      </c>
    </row>
    <row r="488" spans="1:42" s="1" customFormat="1">
      <c r="A488" s="128" t="s">
        <v>1198</v>
      </c>
      <c r="B488" s="128" t="s">
        <v>2342</v>
      </c>
      <c r="C488" s="128" t="s">
        <v>417</v>
      </c>
      <c r="D488" s="128" t="s">
        <v>5933</v>
      </c>
      <c r="E488" s="128" t="s">
        <v>1743</v>
      </c>
      <c r="F488" s="128" t="s">
        <v>1276</v>
      </c>
      <c r="G488" s="128" t="s">
        <v>1277</v>
      </c>
      <c r="H488" s="128" t="s">
        <v>3855</v>
      </c>
      <c r="I488" s="128" t="s">
        <v>2377</v>
      </c>
      <c r="J488" s="128" t="s">
        <v>4739</v>
      </c>
      <c r="K488" s="128" t="s">
        <v>7338</v>
      </c>
      <c r="L488" s="128" t="s">
        <v>2490</v>
      </c>
      <c r="M488" s="128" t="s">
        <v>6856</v>
      </c>
      <c r="N488" s="129" t="s">
        <v>8060</v>
      </c>
      <c r="O488" s="471" t="s">
        <v>8509</v>
      </c>
      <c r="P488" s="443">
        <v>0.20050048828125</v>
      </c>
      <c r="Q488" s="470" t="str">
        <f>VLOOKUP($O488,'스토리지_LUN(TO-BE)'!$B$2:$G$347,4,FALSE)</f>
        <v>05:0c</v>
      </c>
      <c r="R488" s="103"/>
      <c r="S488" s="110"/>
      <c r="T488" s="103"/>
      <c r="U488" s="103"/>
      <c r="V488" s="110" t="str">
        <f>VLOOKUP($N488,OS_Disk!$A$2:$F$573,2,FALSE)</f>
        <v>pkstrapr3</v>
      </c>
      <c r="W488" s="110" t="str">
        <f>VLOOKUP($N488,OS_Disk!$A$2:$F$573,3,FALSE)</f>
        <v>hitachi_vsp0_100c</v>
      </c>
      <c r="X488" s="133"/>
      <c r="Y488" s="110" t="str">
        <f>VLOOKUP($N488,OS_Disk!$A$2:$F$573,4,FALSE)</f>
        <v>sdm</v>
      </c>
      <c r="Z488" s="196">
        <f>VLOOKUP($N488,OS_Disk!$A$2:$F$573,6,FALSE)</f>
        <v>11.00006103515625</v>
      </c>
      <c r="AA488" s="110" t="str">
        <f>VLOOKUP($O488,Veritas_LUN!$D$3:$J$487,2,FALSE)</f>
        <v>pkstrapr3/pkstrapr4</v>
      </c>
      <c r="AB488" s="110" t="str">
        <f>VLOOKUP($O488,Veritas_LUN!$D$3:$J$487,3,FALSE)</f>
        <v>vvr_vg_trcfs03</v>
      </c>
      <c r="AC488" s="110">
        <f>VLOOKUP($O488,Veritas_LUN!$D$3:$J$487,4,FALSE)</f>
        <v>1</v>
      </c>
      <c r="AD488" s="110">
        <f>VLOOKUP($O488,Veritas_LUN!$D$3:$J$487,5,FALSE)</f>
        <v>11</v>
      </c>
      <c r="AE488" s="110" t="str">
        <f>VLOOKUP($O488,Veritas_LUN!$D$3:$J$487,7,FALSE)</f>
        <v>VVR-vg_mecfs03</v>
      </c>
      <c r="AF488" s="110" t="str">
        <f>VLOOKUP($O488,Veritas_LUN!$D$3:$K$487,8,FALSE)</f>
        <v>10:0c</v>
      </c>
      <c r="AG488" s="194" t="s">
        <v>7748</v>
      </c>
      <c r="AH488" s="279" t="str">
        <f>VLOOKUP(AG488,'스토리지_LUN(AS-IS)'!$B$4:$G$541,4,FALSE)</f>
        <v>VVR-vg_mecfs03</v>
      </c>
      <c r="AI488" s="110">
        <f>VLOOKUP(AG488,'스토리지_LUN(AS-IS)'!$B$4:$G$541,6,FALSE)</f>
        <v>11</v>
      </c>
      <c r="AJ488" s="110" t="str">
        <f>VLOOKUP($AG488,'스토리지_LUN(TO-BE)'!$B$2:$G$347,4,FALSE)</f>
        <v>05:0c</v>
      </c>
      <c r="AK488" s="103"/>
      <c r="AL488" s="103"/>
      <c r="AM488" s="1" t="str">
        <f t="shared" si="14"/>
        <v>NB-DR-RDMP-0FA2-PKSTRAPR</v>
      </c>
      <c r="AN488" s="475" t="e">
        <f>VLOOKUP(SUBSTITUTE(Q488,":",""),'naa정보-입력'!B486:C831,2,FALSE)</f>
        <v>#N/A</v>
      </c>
      <c r="AO488" s="1" t="e">
        <f t="shared" si="15"/>
        <v>#N/A</v>
      </c>
      <c r="AP488" s="1" t="s">
        <v>10662</v>
      </c>
    </row>
    <row r="489" spans="1:42" s="1" customFormat="1">
      <c r="A489" s="128" t="s">
        <v>1198</v>
      </c>
      <c r="B489" s="128" t="s">
        <v>2342</v>
      </c>
      <c r="C489" s="128" t="s">
        <v>417</v>
      </c>
      <c r="D489" s="128" t="s">
        <v>5933</v>
      </c>
      <c r="E489" s="128" t="s">
        <v>1752</v>
      </c>
      <c r="F489" s="128" t="s">
        <v>1276</v>
      </c>
      <c r="G489" s="128" t="s">
        <v>1277</v>
      </c>
      <c r="H489" s="128" t="s">
        <v>3856</v>
      </c>
      <c r="I489" s="128" t="s">
        <v>2378</v>
      </c>
      <c r="J489" s="128" t="s">
        <v>4712</v>
      </c>
      <c r="K489" s="128" t="s">
        <v>7339</v>
      </c>
      <c r="L489" s="128" t="s">
        <v>2493</v>
      </c>
      <c r="M489" s="128" t="s">
        <v>6856</v>
      </c>
      <c r="N489" s="129" t="s">
        <v>8061</v>
      </c>
      <c r="O489" s="471" t="s">
        <v>8510</v>
      </c>
      <c r="P489" s="443">
        <v>0.20050048828125</v>
      </c>
      <c r="Q489" s="470" t="str">
        <f>VLOOKUP($O489,'스토리지_LUN(TO-BE)'!$B$2:$G$347,4,FALSE)</f>
        <v>0f:06</v>
      </c>
      <c r="R489" s="103"/>
      <c r="S489" s="110"/>
      <c r="T489" s="103"/>
      <c r="U489" s="103"/>
      <c r="V489" s="110" t="str">
        <f>VLOOKUP($N489,OS_Disk!$A$2:$F$573,2,FALSE)</f>
        <v>pkstrapr3</v>
      </c>
      <c r="W489" s="110" t="str">
        <f>VLOOKUP($N489,OS_Disk!$A$2:$F$573,3,FALSE)</f>
        <v>hitachi_vsp0_0f06</v>
      </c>
      <c r="X489" s="133"/>
      <c r="Y489" s="110" t="str">
        <f>VLOOKUP($N489,OS_Disk!$A$2:$F$573,4,FALSE)</f>
        <v>sde</v>
      </c>
      <c r="Z489" s="196">
        <f>VLOOKUP($N489,OS_Disk!$A$2:$F$573,6,FALSE)</f>
        <v>0.20050048828125</v>
      </c>
      <c r="AA489" s="110" t="str">
        <f>VLOOKUP($O489,Veritas_LUN!$D$3:$J$487,2,FALSE)</f>
        <v>pkstrapr3/pkstrapr4</v>
      </c>
      <c r="AB489" s="110" t="str">
        <f>VLOOKUP($O489,Veritas_LUN!$D$3:$J$487,3,FALSE)</f>
        <v>Lock Device</v>
      </c>
      <c r="AC489" s="110">
        <f>VLOOKUP($O489,Veritas_LUN!$D$3:$J$487,4,FALSE)</f>
        <v>1</v>
      </c>
      <c r="AD489" s="110">
        <f>VLOOKUP($O489,Veritas_LUN!$D$3:$J$487,5,FALSE)</f>
        <v>0.2</v>
      </c>
      <c r="AE489" s="110" t="str">
        <f>VLOOKUP($O489,Veritas_LUN!$D$3:$J$487,7,FALSE)</f>
        <v>Lock Device</v>
      </c>
      <c r="AF489" s="110" t="str">
        <f>VLOOKUP($O489,Veritas_LUN!$D$3:$K$487,8,FALSE)</f>
        <v>0f:06</v>
      </c>
      <c r="AG489" s="194" t="s">
        <v>7749</v>
      </c>
      <c r="AH489" s="279" t="str">
        <f>VLOOKUP(AG489,'스토리지_LUN(AS-IS)'!$B$4:$G$541,4,FALSE)</f>
        <v>Lock Device</v>
      </c>
      <c r="AI489" s="110">
        <f>VLOOKUP(AG489,'스토리지_LUN(AS-IS)'!$B$4:$G$541,6,FALSE)</f>
        <v>0.2</v>
      </c>
      <c r="AJ489" s="110" t="str">
        <f>VLOOKUP($AG489,'스토리지_LUN(TO-BE)'!$B$2:$G$347,4,FALSE)</f>
        <v>0f:06</v>
      </c>
      <c r="AK489" s="103"/>
      <c r="AL489" s="103"/>
      <c r="AM489" s="1" t="str">
        <f t="shared" si="14"/>
        <v>NB-DR-RDMP-0FA2-PKSTRAPR</v>
      </c>
      <c r="AN489" s="475" t="e">
        <f>VLOOKUP(SUBSTITUTE(Q489,":",""),'naa정보-입력'!B487:C832,2,FALSE)</f>
        <v>#N/A</v>
      </c>
      <c r="AO489" s="1" t="e">
        <f t="shared" si="15"/>
        <v>#N/A</v>
      </c>
      <c r="AP489" s="1" t="s">
        <v>10663</v>
      </c>
    </row>
    <row r="490" spans="1:42" s="1" customFormat="1">
      <c r="A490" s="128" t="s">
        <v>1198</v>
      </c>
      <c r="B490" s="128" t="s">
        <v>2342</v>
      </c>
      <c r="C490" s="128" t="s">
        <v>417</v>
      </c>
      <c r="D490" s="128" t="s">
        <v>5933</v>
      </c>
      <c r="E490" s="128" t="s">
        <v>1755</v>
      </c>
      <c r="F490" s="128" t="s">
        <v>1276</v>
      </c>
      <c r="G490" s="128" t="s">
        <v>1277</v>
      </c>
      <c r="H490" s="128" t="s">
        <v>3857</v>
      </c>
      <c r="I490" s="128" t="s">
        <v>2379</v>
      </c>
      <c r="J490" s="128" t="s">
        <v>4731</v>
      </c>
      <c r="K490" s="128" t="s">
        <v>7340</v>
      </c>
      <c r="L490" s="128" t="s">
        <v>2494</v>
      </c>
      <c r="M490" s="128" t="s">
        <v>6856</v>
      </c>
      <c r="N490" s="129" t="s">
        <v>8062</v>
      </c>
      <c r="O490" s="471" t="s">
        <v>8511</v>
      </c>
      <c r="P490" s="443">
        <v>0.20050048828125</v>
      </c>
      <c r="Q490" s="470" t="str">
        <f>VLOOKUP($O490,'스토리지_LUN(TO-BE)'!$B$2:$G$347,4,FALSE)</f>
        <v>0f:07</v>
      </c>
      <c r="R490" s="103"/>
      <c r="S490" s="110"/>
      <c r="T490" s="103"/>
      <c r="U490" s="103"/>
      <c r="V490" s="110" t="str">
        <f>VLOOKUP($N490,OS_Disk!$A$2:$F$573,2,FALSE)</f>
        <v>pkstrapr3</v>
      </c>
      <c r="W490" s="110" t="str">
        <f>VLOOKUP($N490,OS_Disk!$A$2:$F$573,3,FALSE)</f>
        <v>hitachi_vsp0_0f07</v>
      </c>
      <c r="X490" s="133"/>
      <c r="Y490" s="110" t="str">
        <f>VLOOKUP($N490,OS_Disk!$A$2:$F$573,4,FALSE)</f>
        <v>sdf</v>
      </c>
      <c r="Z490" s="196">
        <f>VLOOKUP($N490,OS_Disk!$A$2:$F$573,6,FALSE)</f>
        <v>0.20050048828125</v>
      </c>
      <c r="AA490" s="110" t="str">
        <f>VLOOKUP($O490,Veritas_LUN!$D$3:$J$487,2,FALSE)</f>
        <v>pkstrapr3/pkstrapr4</v>
      </c>
      <c r="AB490" s="110" t="str">
        <f>VLOOKUP($O490,Veritas_LUN!$D$3:$J$487,3,FALSE)</f>
        <v>Lock Device</v>
      </c>
      <c r="AC490" s="110">
        <f>VLOOKUP($O490,Veritas_LUN!$D$3:$J$487,4,FALSE)</f>
        <v>1</v>
      </c>
      <c r="AD490" s="110">
        <f>VLOOKUP($O490,Veritas_LUN!$D$3:$J$487,5,FALSE)</f>
        <v>0.2</v>
      </c>
      <c r="AE490" s="110" t="str">
        <f>VLOOKUP($O490,Veritas_LUN!$D$3:$J$487,7,FALSE)</f>
        <v>Lock Device</v>
      </c>
      <c r="AF490" s="110" t="str">
        <f>VLOOKUP($O490,Veritas_LUN!$D$3:$K$487,8,FALSE)</f>
        <v>0f:07</v>
      </c>
      <c r="AG490" s="194" t="s">
        <v>7750</v>
      </c>
      <c r="AH490" s="279" t="str">
        <f>VLOOKUP(AG490,'스토리지_LUN(AS-IS)'!$B$4:$G$541,4,FALSE)</f>
        <v>Lock Device</v>
      </c>
      <c r="AI490" s="110">
        <f>VLOOKUP(AG490,'스토리지_LUN(AS-IS)'!$B$4:$G$541,6,FALSE)</f>
        <v>0.2</v>
      </c>
      <c r="AJ490" s="110" t="str">
        <f>VLOOKUP($AG490,'스토리지_LUN(TO-BE)'!$B$2:$G$347,4,FALSE)</f>
        <v>0f:07</v>
      </c>
      <c r="AK490" s="103"/>
      <c r="AL490" s="103"/>
      <c r="AM490" s="1" t="str">
        <f t="shared" si="14"/>
        <v>NB-DR-RDMP-0FA2-PKSTRAPR</v>
      </c>
      <c r="AN490" s="475" t="e">
        <f>VLOOKUP(SUBSTITUTE(Q490,":",""),'naa정보-입력'!B488:C833,2,FALSE)</f>
        <v>#N/A</v>
      </c>
      <c r="AO490" s="1" t="e">
        <f t="shared" si="15"/>
        <v>#N/A</v>
      </c>
      <c r="AP490" s="1" t="s">
        <v>10664</v>
      </c>
    </row>
    <row r="491" spans="1:42" s="1" customFormat="1">
      <c r="A491" s="128" t="s">
        <v>1198</v>
      </c>
      <c r="B491" s="128" t="s">
        <v>2342</v>
      </c>
      <c r="C491" s="128" t="s">
        <v>417</v>
      </c>
      <c r="D491" s="128" t="s">
        <v>5933</v>
      </c>
      <c r="E491" s="128" t="s">
        <v>1758</v>
      </c>
      <c r="F491" s="128" t="s">
        <v>1276</v>
      </c>
      <c r="G491" s="128" t="s">
        <v>1277</v>
      </c>
      <c r="H491" s="128" t="s">
        <v>3858</v>
      </c>
      <c r="I491" s="128" t="s">
        <v>2380</v>
      </c>
      <c r="J491" s="128" t="s">
        <v>4725</v>
      </c>
      <c r="K491" s="128" t="s">
        <v>7341</v>
      </c>
      <c r="L491" s="128" t="s">
        <v>2495</v>
      </c>
      <c r="M491" s="128" t="s">
        <v>6856</v>
      </c>
      <c r="N491" s="129" t="s">
        <v>8063</v>
      </c>
      <c r="O491" s="471" t="s">
        <v>8512</v>
      </c>
      <c r="P491" s="443">
        <v>40</v>
      </c>
      <c r="Q491" s="470" t="str">
        <f>VLOOKUP($O491,'스토리지_LUN(TO-BE)'!$B$2:$G$347,4,FALSE)</f>
        <v>0f:08</v>
      </c>
      <c r="R491" s="103"/>
      <c r="S491" s="110"/>
      <c r="T491" s="103"/>
      <c r="U491" s="103"/>
      <c r="V491" s="110" t="str">
        <f>VLOOKUP($N491,OS_Disk!$A$2:$F$573,2,FALSE)</f>
        <v>pkstrapr3</v>
      </c>
      <c r="W491" s="110" t="str">
        <f>VLOOKUP($N491,OS_Disk!$A$2:$F$573,3,FALSE)</f>
        <v>hitachi_vsp0_0f08</v>
      </c>
      <c r="X491" s="133"/>
      <c r="Y491" s="110" t="str">
        <f>VLOOKUP($N491,OS_Disk!$A$2:$F$573,4,FALSE)</f>
        <v>sdg</v>
      </c>
      <c r="Z491" s="196">
        <f>VLOOKUP($N491,OS_Disk!$A$2:$F$573,6,FALSE)</f>
        <v>0.20050048828125</v>
      </c>
      <c r="AA491" s="110" t="str">
        <f>VLOOKUP($O491,Veritas_LUN!$D$3:$J$487,2,FALSE)</f>
        <v>pkstrapr3/pkstrapr4</v>
      </c>
      <c r="AB491" s="110" t="str">
        <f>VLOOKUP($O491,Veritas_LUN!$D$3:$J$487,3,FALSE)</f>
        <v>Lock Device</v>
      </c>
      <c r="AC491" s="110">
        <f>VLOOKUP($O491,Veritas_LUN!$D$3:$J$487,4,FALSE)</f>
        <v>1</v>
      </c>
      <c r="AD491" s="110">
        <f>VLOOKUP($O491,Veritas_LUN!$D$3:$J$487,5,FALSE)</f>
        <v>0.2</v>
      </c>
      <c r="AE491" s="110" t="str">
        <f>VLOOKUP($O491,Veritas_LUN!$D$3:$J$487,7,FALSE)</f>
        <v>Lock Device</v>
      </c>
      <c r="AF491" s="110" t="str">
        <f>VLOOKUP($O491,Veritas_LUN!$D$3:$K$487,8,FALSE)</f>
        <v>0f:08</v>
      </c>
      <c r="AG491" s="194" t="s">
        <v>7751</v>
      </c>
      <c r="AH491" s="279" t="str">
        <f>VLOOKUP(AG491,'스토리지_LUN(AS-IS)'!$B$4:$G$541,4,FALSE)</f>
        <v>Lock Device</v>
      </c>
      <c r="AI491" s="110">
        <f>VLOOKUP(AG491,'스토리지_LUN(AS-IS)'!$B$4:$G$541,6,FALSE)</f>
        <v>0.2</v>
      </c>
      <c r="AJ491" s="110" t="str">
        <f>VLOOKUP($AG491,'스토리지_LUN(TO-BE)'!$B$2:$G$347,4,FALSE)</f>
        <v>0f:08</v>
      </c>
      <c r="AK491" s="103"/>
      <c r="AL491" s="103"/>
      <c r="AM491" s="1" t="str">
        <f t="shared" si="14"/>
        <v>NB-DR-RDMP-0FA2-PKSTRAPR</v>
      </c>
      <c r="AN491" s="475" t="e">
        <f>VLOOKUP(SUBSTITUTE(Q491,":",""),'naa정보-입력'!B489:C834,2,FALSE)</f>
        <v>#N/A</v>
      </c>
      <c r="AO491" s="1" t="e">
        <f t="shared" si="15"/>
        <v>#N/A</v>
      </c>
      <c r="AP491" s="1" t="s">
        <v>10665</v>
      </c>
    </row>
    <row r="492" spans="1:42" s="1" customFormat="1">
      <c r="A492" s="128" t="s">
        <v>1199</v>
      </c>
      <c r="B492" s="128" t="s">
        <v>2342</v>
      </c>
      <c r="C492" s="128" t="s">
        <v>420</v>
      </c>
      <c r="D492" s="128" t="s">
        <v>5933</v>
      </c>
      <c r="E492" s="128" t="s">
        <v>1688</v>
      </c>
      <c r="F492" s="128" t="s">
        <v>1268</v>
      </c>
      <c r="G492" s="128" t="s">
        <v>1269</v>
      </c>
      <c r="H492" s="128" t="s">
        <v>3889</v>
      </c>
      <c r="I492" s="128" t="s">
        <v>2411</v>
      </c>
      <c r="J492" s="128" t="s">
        <v>4774</v>
      </c>
      <c r="K492" s="128" t="s">
        <v>7342</v>
      </c>
      <c r="L492" s="128" t="s">
        <v>2483</v>
      </c>
      <c r="M492" s="128" t="s">
        <v>6856</v>
      </c>
      <c r="N492" s="129" t="s">
        <v>8084</v>
      </c>
      <c r="O492" s="471" t="s">
        <v>8513</v>
      </c>
      <c r="P492" s="443">
        <v>5.0006103515625</v>
      </c>
      <c r="Q492" s="470" t="str">
        <f>VLOOKUP($O492,'스토리지_LUN(TO-BE)'!$B$2:$G$347,4,FALSE)</f>
        <v>00:05</v>
      </c>
      <c r="R492" s="103"/>
      <c r="S492" s="110"/>
      <c r="T492" s="103"/>
      <c r="U492" s="103"/>
      <c r="V492" s="110" t="str">
        <f>VLOOKUP($N492,OS_Disk!$A$2:$F$573,2,FALSE)</f>
        <v>pkstrapr2</v>
      </c>
      <c r="W492" s="110" t="str">
        <f>VLOOKUP($N492,OS_Disk!$A$2:$F$573,3,FALSE)</f>
        <v>hitachi_vsp0_0005</v>
      </c>
      <c r="X492" s="133"/>
      <c r="Y492" s="110" t="str">
        <f>VLOOKUP($N492,OS_Disk!$A$2:$F$573,4,FALSE)</f>
        <v>sdb</v>
      </c>
      <c r="Z492" s="196">
        <f>VLOOKUP($N492,OS_Disk!$A$2:$F$573,6,FALSE)</f>
        <v>50.0006103515625</v>
      </c>
      <c r="AA492" s="110" t="str">
        <f>VLOOKUP($O492,Veritas_LUN!$D$3:$J$487,2,FALSE)</f>
        <v>pkstrapr2</v>
      </c>
      <c r="AB492" s="110" t="str">
        <f>VLOOKUP($O492,Veritas_LUN!$D$3:$J$487,3,FALSE)</f>
        <v>vg_tr2fs01</v>
      </c>
      <c r="AC492" s="110">
        <f>VLOOKUP($O492,Veritas_LUN!$D$3:$J$487,4,FALSE)</f>
        <v>1</v>
      </c>
      <c r="AD492" s="110">
        <f>VLOOKUP($O492,Veritas_LUN!$D$3:$J$487,5,FALSE)</f>
        <v>50</v>
      </c>
      <c r="AE492" s="110" t="str">
        <f>VLOOKUP($O492,Veritas_LUN!$D$3:$J$487,7,FALSE)</f>
        <v>vg_tr2s01</v>
      </c>
      <c r="AF492" s="110" t="str">
        <f>VLOOKUP($O492,Veritas_LUN!$D$3:$K$487,8,FALSE)</f>
        <v>00:05</v>
      </c>
      <c r="AG492" s="194" t="s">
        <v>7766</v>
      </c>
      <c r="AH492" s="279" t="str">
        <f>VLOOKUP(AG492,'스토리지_LUN(AS-IS)'!$B$4:$G$541,4,FALSE)</f>
        <v>vg_tr2s01</v>
      </c>
      <c r="AI492" s="110">
        <f>VLOOKUP(AG492,'스토리지_LUN(AS-IS)'!$B$4:$G$541,6,FALSE)</f>
        <v>50</v>
      </c>
      <c r="AJ492" s="110" t="str">
        <f>VLOOKUP($AG492,'스토리지_LUN(TO-BE)'!$B$2:$G$347,4,FALSE)</f>
        <v>00:05</v>
      </c>
      <c r="AK492" s="103"/>
      <c r="AL492" s="103"/>
      <c r="AM492" s="1" t="str">
        <f t="shared" si="14"/>
        <v>NB-DR-RDMP-0FA1-PKSTRAPR</v>
      </c>
      <c r="AN492" s="475" t="e">
        <f>VLOOKUP(SUBSTITUTE(Q492,":",""),'naa정보-입력'!B490:C835,2,FALSE)</f>
        <v>#N/A</v>
      </c>
      <c r="AO492" s="1" t="e">
        <f t="shared" si="15"/>
        <v>#N/A</v>
      </c>
      <c r="AP492" s="1" t="s">
        <v>10684</v>
      </c>
    </row>
    <row r="493" spans="1:42" s="1" customFormat="1">
      <c r="A493" s="128" t="s">
        <v>1199</v>
      </c>
      <c r="B493" s="128" t="s">
        <v>2342</v>
      </c>
      <c r="C493" s="128" t="s">
        <v>420</v>
      </c>
      <c r="D493" s="128" t="s">
        <v>5933</v>
      </c>
      <c r="E493" s="128" t="s">
        <v>1704</v>
      </c>
      <c r="F493" s="128" t="s">
        <v>1268</v>
      </c>
      <c r="G493" s="128" t="s">
        <v>1269</v>
      </c>
      <c r="H493" s="128" t="s">
        <v>3890</v>
      </c>
      <c r="I493" s="128" t="s">
        <v>2412</v>
      </c>
      <c r="J493" s="128" t="s">
        <v>4791</v>
      </c>
      <c r="K493" s="128" t="s">
        <v>7343</v>
      </c>
      <c r="L493" s="128" t="s">
        <v>4864</v>
      </c>
      <c r="M493" s="128" t="s">
        <v>6856</v>
      </c>
      <c r="N493" s="129" t="s">
        <v>8085</v>
      </c>
      <c r="O493" s="471" t="s">
        <v>8514</v>
      </c>
      <c r="P493" s="443">
        <v>50</v>
      </c>
      <c r="Q493" s="470" t="str">
        <f>VLOOKUP($O493,'스토리지_LUN(TO-BE)'!$B$2:$G$347,4,FALSE)</f>
        <v>05:05</v>
      </c>
      <c r="R493" s="103"/>
      <c r="S493" s="110"/>
      <c r="T493" s="103"/>
      <c r="U493" s="103"/>
      <c r="V493" s="110" t="str">
        <f>VLOOKUP($N493,OS_Disk!$A$2:$F$573,2,FALSE)</f>
        <v>pkstrapr2</v>
      </c>
      <c r="W493" s="110" t="str">
        <f>VLOOKUP($N493,OS_Disk!$A$2:$F$573,3,FALSE)</f>
        <v>hitachi_vsp0_1005</v>
      </c>
      <c r="X493" s="133"/>
      <c r="Y493" s="110" t="str">
        <f>VLOOKUP($N493,OS_Disk!$A$2:$F$573,4,FALSE)</f>
        <v>sdc</v>
      </c>
      <c r="Z493" s="196">
        <f>VLOOKUP($N493,OS_Disk!$A$2:$F$573,6,FALSE)</f>
        <v>5.0006103515625</v>
      </c>
      <c r="AA493" s="110" t="str">
        <f>VLOOKUP($O493,Veritas_LUN!$D$3:$J$487,2,FALSE)</f>
        <v>pkstrapr2</v>
      </c>
      <c r="AB493" s="110" t="str">
        <f>VLOOKUP($O493,Veritas_LUN!$D$3:$J$487,3,FALSE)</f>
        <v>vvr_vg_tr2fs01</v>
      </c>
      <c r="AC493" s="110">
        <f>VLOOKUP($O493,Veritas_LUN!$D$3:$J$487,4,FALSE)</f>
        <v>1</v>
      </c>
      <c r="AD493" s="110">
        <f>VLOOKUP($O493,Veritas_LUN!$D$3:$J$487,5,FALSE)</f>
        <v>5</v>
      </c>
      <c r="AE493" s="110" t="str">
        <f>VLOOKUP($O493,Veritas_LUN!$D$3:$J$487,7,FALSE)</f>
        <v>VVR-vg_me2fs01</v>
      </c>
      <c r="AF493" s="110" t="str">
        <f>VLOOKUP($O493,Veritas_LUN!$D$3:$K$487,8,FALSE)</f>
        <v>10:05</v>
      </c>
      <c r="AG493" s="194" t="s">
        <v>7767</v>
      </c>
      <c r="AH493" s="279" t="str">
        <f>VLOOKUP(AG493,'스토리지_LUN(AS-IS)'!$B$4:$G$541,4,FALSE)</f>
        <v>VVR-vg_me2fs01</v>
      </c>
      <c r="AI493" s="110">
        <f>VLOOKUP(AG493,'스토리지_LUN(AS-IS)'!$B$4:$G$541,6,FALSE)</f>
        <v>5</v>
      </c>
      <c r="AJ493" s="110" t="str">
        <f>VLOOKUP($AG493,'스토리지_LUN(TO-BE)'!$B$2:$G$347,4,FALSE)</f>
        <v>05:05</v>
      </c>
      <c r="AK493" s="103"/>
      <c r="AL493" s="103"/>
      <c r="AM493" s="1" t="str">
        <f t="shared" si="14"/>
        <v>NB-DR-RDMP-0FA1-PKSTRAPR</v>
      </c>
      <c r="AN493" s="475" t="e">
        <f>VLOOKUP(SUBSTITUTE(Q493,":",""),'naa정보-입력'!B491:C836,2,FALSE)</f>
        <v>#N/A</v>
      </c>
      <c r="AO493" s="1" t="e">
        <f t="shared" si="15"/>
        <v>#N/A</v>
      </c>
      <c r="AP493" s="1" t="s">
        <v>10685</v>
      </c>
    </row>
    <row r="494" spans="1:42" s="1" customFormat="1">
      <c r="A494" s="128" t="s">
        <v>1199</v>
      </c>
      <c r="B494" s="128" t="s">
        <v>2342</v>
      </c>
      <c r="C494" s="128" t="s">
        <v>420</v>
      </c>
      <c r="D494" s="128" t="s">
        <v>5933</v>
      </c>
      <c r="E494" s="128" t="s">
        <v>1693</v>
      </c>
      <c r="F494" s="128" t="s">
        <v>1268</v>
      </c>
      <c r="G494" s="128" t="s">
        <v>1269</v>
      </c>
      <c r="H494" s="128" t="s">
        <v>3861</v>
      </c>
      <c r="I494" s="128" t="s">
        <v>2383</v>
      </c>
      <c r="J494" s="128" t="s">
        <v>4768</v>
      </c>
      <c r="K494" s="128" t="s">
        <v>7344</v>
      </c>
      <c r="L494" s="128" t="s">
        <v>4613</v>
      </c>
      <c r="M494" s="128" t="s">
        <v>6856</v>
      </c>
      <c r="N494" s="129" t="s">
        <v>8066</v>
      </c>
      <c r="O494" s="471" t="s">
        <v>8515</v>
      </c>
      <c r="P494" s="443">
        <v>100.00030517578099</v>
      </c>
      <c r="Q494" s="470" t="str">
        <f>VLOOKUP($O494,'스토리지_LUN(TO-BE)'!$B$2:$G$347,4,FALSE)</f>
        <v>00:06</v>
      </c>
      <c r="R494" s="103"/>
      <c r="S494" s="110"/>
      <c r="T494" s="103"/>
      <c r="U494" s="103"/>
      <c r="V494" s="110" t="str">
        <f>VLOOKUP($N494,OS_Disk!$A$2:$F$573,2,FALSE)</f>
        <v>pkstrapr1</v>
      </c>
      <c r="W494" s="110" t="str">
        <f>VLOOKUP($N494,OS_Disk!$A$2:$F$573,3,FALSE)</f>
        <v>hitachi_vsp0_0006</v>
      </c>
      <c r="X494" s="133"/>
      <c r="Y494" s="110" t="str">
        <f>VLOOKUP($N494,OS_Disk!$A$2:$F$573,4,FALSE)</f>
        <v>sdh</v>
      </c>
      <c r="Z494" s="196">
        <f>VLOOKUP($N494,OS_Disk!$A$2:$F$573,6,FALSE)</f>
        <v>75</v>
      </c>
      <c r="AA494" s="110" t="str">
        <f>VLOOKUP($O494,Veritas_LUN!$D$3:$J$487,2,FALSE)</f>
        <v>pkstrapr1/pkstrapr2</v>
      </c>
      <c r="AB494" s="110" t="str">
        <f>VLOOKUP($O494,Veritas_LUN!$D$3:$J$487,3,FALSE)</f>
        <v>vg_trcfs01</v>
      </c>
      <c r="AC494" s="110">
        <f>VLOOKUP($O494,Veritas_LUN!$D$3:$J$487,4,FALSE)</f>
        <v>1</v>
      </c>
      <c r="AD494" s="110">
        <f>VLOOKUP($O494,Veritas_LUN!$D$3:$J$487,5,FALSE)</f>
        <v>75</v>
      </c>
      <c r="AE494" s="110" t="str">
        <f>VLOOKUP($O494,Veritas_LUN!$D$3:$J$487,7,FALSE)</f>
        <v>vg_trcfs01</v>
      </c>
      <c r="AF494" s="110" t="str">
        <f>VLOOKUP($O494,Veritas_LUN!$D$3:$K$487,8,FALSE)</f>
        <v>00:06</v>
      </c>
      <c r="AG494" s="194" t="s">
        <v>7754</v>
      </c>
      <c r="AH494" s="279" t="str">
        <f>VLOOKUP(AG494,'스토리지_LUN(AS-IS)'!$B$4:$G$541,4,FALSE)</f>
        <v>vg_trcfs01</v>
      </c>
      <c r="AI494" s="110">
        <f>VLOOKUP(AG494,'스토리지_LUN(AS-IS)'!$B$4:$G$541,6,FALSE)</f>
        <v>75</v>
      </c>
      <c r="AJ494" s="110" t="str">
        <f>VLOOKUP($AG494,'스토리지_LUN(TO-BE)'!$B$2:$G$347,4,FALSE)</f>
        <v>00:06</v>
      </c>
      <c r="AK494" s="103"/>
      <c r="AL494" s="103"/>
      <c r="AM494" s="1" t="str">
        <f t="shared" si="14"/>
        <v>NB-DR-RDMP-0FA1-PKSTRAPR</v>
      </c>
      <c r="AN494" s="475" t="e">
        <f>VLOOKUP(SUBSTITUTE(Q494,":",""),'naa정보-입력'!B492:C837,2,FALSE)</f>
        <v>#N/A</v>
      </c>
      <c r="AO494" s="1" t="e">
        <f t="shared" si="15"/>
        <v>#N/A</v>
      </c>
      <c r="AP494" s="1" t="s">
        <v>10668</v>
      </c>
    </row>
    <row r="495" spans="1:42" s="1" customFormat="1">
      <c r="A495" s="128" t="s">
        <v>1199</v>
      </c>
      <c r="B495" s="128" t="s">
        <v>2342</v>
      </c>
      <c r="C495" s="128" t="s">
        <v>420</v>
      </c>
      <c r="D495" s="128" t="s">
        <v>5933</v>
      </c>
      <c r="E495" s="128" t="s">
        <v>1697</v>
      </c>
      <c r="F495" s="128" t="s">
        <v>1268</v>
      </c>
      <c r="G495" s="128" t="s">
        <v>1269</v>
      </c>
      <c r="H495" s="128" t="s">
        <v>3862</v>
      </c>
      <c r="I495" s="128" t="s">
        <v>2384</v>
      </c>
      <c r="J495" s="128" t="s">
        <v>4754</v>
      </c>
      <c r="K495" s="128" t="s">
        <v>7345</v>
      </c>
      <c r="L495" s="128" t="s">
        <v>2476</v>
      </c>
      <c r="M495" s="128" t="s">
        <v>6856</v>
      </c>
      <c r="N495" s="129" t="s">
        <v>8067</v>
      </c>
      <c r="O495" s="471" t="s">
        <v>8516</v>
      </c>
      <c r="P495" s="443">
        <v>4.0008544921875</v>
      </c>
      <c r="Q495" s="470" t="str">
        <f>VLOOKUP($O495,'스토리지_LUN(TO-BE)'!$B$2:$G$347,4,FALSE)</f>
        <v>00:07</v>
      </c>
      <c r="R495" s="103"/>
      <c r="S495" s="110"/>
      <c r="T495" s="103"/>
      <c r="U495" s="103"/>
      <c r="V495" s="110" t="str">
        <f>VLOOKUP($N495,OS_Disk!$A$2:$F$573,2,FALSE)</f>
        <v>pkstrapr1</v>
      </c>
      <c r="W495" s="110" t="str">
        <f>VLOOKUP($N495,OS_Disk!$A$2:$F$573,3,FALSE)</f>
        <v>hitachi_vsp0_0007</v>
      </c>
      <c r="X495" s="133"/>
      <c r="Y495" s="110" t="str">
        <f>VLOOKUP($N495,OS_Disk!$A$2:$F$573,4,FALSE)</f>
        <v>sdi</v>
      </c>
      <c r="Z495" s="196">
        <f>VLOOKUP($N495,OS_Disk!$A$2:$F$573,6,FALSE)</f>
        <v>110.0006103515625</v>
      </c>
      <c r="AA495" s="110" t="str">
        <f>VLOOKUP($O495,Veritas_LUN!$D$3:$J$487,2,FALSE)</f>
        <v>pkstrapr1/pkstrapr2</v>
      </c>
      <c r="AB495" s="110" t="str">
        <f>VLOOKUP($O495,Veritas_LUN!$D$3:$J$487,3,FALSE)</f>
        <v>vg_trcfs02</v>
      </c>
      <c r="AC495" s="110">
        <f>VLOOKUP($O495,Veritas_LUN!$D$3:$J$487,4,FALSE)</f>
        <v>1</v>
      </c>
      <c r="AD495" s="110">
        <f>VLOOKUP($O495,Veritas_LUN!$D$3:$J$487,5,FALSE)</f>
        <v>110</v>
      </c>
      <c r="AE495" s="110" t="str">
        <f>VLOOKUP($O495,Veritas_LUN!$D$3:$J$487,7,FALSE)</f>
        <v>vg_mecfs03</v>
      </c>
      <c r="AF495" s="110" t="str">
        <f>VLOOKUP($O495,Veritas_LUN!$D$3:$K$487,8,FALSE)</f>
        <v>00:07</v>
      </c>
      <c r="AG495" s="194" t="s">
        <v>7755</v>
      </c>
      <c r="AH495" s="279" t="str">
        <f>VLOOKUP(AG495,'스토리지_LUN(AS-IS)'!$B$4:$G$541,4,FALSE)</f>
        <v>vg_mecfs03</v>
      </c>
      <c r="AI495" s="110">
        <f>VLOOKUP(AG495,'스토리지_LUN(AS-IS)'!$B$4:$G$541,6,FALSE)</f>
        <v>110</v>
      </c>
      <c r="AJ495" s="110" t="str">
        <f>VLOOKUP($AG495,'스토리지_LUN(TO-BE)'!$B$2:$G$347,4,FALSE)</f>
        <v>00:07</v>
      </c>
      <c r="AK495" s="103"/>
      <c r="AL495" s="103"/>
      <c r="AM495" s="1" t="str">
        <f t="shared" si="14"/>
        <v>NB-DR-RDMP-0FA1-PKSTRAPR</v>
      </c>
      <c r="AN495" s="475" t="e">
        <f>VLOOKUP(SUBSTITUTE(Q495,":",""),'naa정보-입력'!B493:C838,2,FALSE)</f>
        <v>#N/A</v>
      </c>
      <c r="AO495" s="1" t="e">
        <f t="shared" si="15"/>
        <v>#N/A</v>
      </c>
      <c r="AP495" s="1" t="s">
        <v>10669</v>
      </c>
    </row>
    <row r="496" spans="1:42" s="1" customFormat="1">
      <c r="A496" s="128" t="s">
        <v>1199</v>
      </c>
      <c r="B496" s="128" t="s">
        <v>2342</v>
      </c>
      <c r="C496" s="128" t="s">
        <v>420</v>
      </c>
      <c r="D496" s="128" t="s">
        <v>5933</v>
      </c>
      <c r="E496" s="128" t="s">
        <v>1737</v>
      </c>
      <c r="F496" s="128" t="s">
        <v>1268</v>
      </c>
      <c r="G496" s="128" t="s">
        <v>1269</v>
      </c>
      <c r="H496" s="128" t="s">
        <v>3863</v>
      </c>
      <c r="I496" s="128" t="s">
        <v>2385</v>
      </c>
      <c r="J496" s="128" t="s">
        <v>4793</v>
      </c>
      <c r="K496" s="128" t="s">
        <v>7346</v>
      </c>
      <c r="L496" s="128" t="s">
        <v>4863</v>
      </c>
      <c r="M496" s="128" t="s">
        <v>6856</v>
      </c>
      <c r="N496" s="129" t="s">
        <v>8068</v>
      </c>
      <c r="O496" s="471" t="s">
        <v>8517</v>
      </c>
      <c r="P496" s="443">
        <v>10.0003051757813</v>
      </c>
      <c r="Q496" s="470" t="str">
        <f>VLOOKUP($O496,'스토리지_LUN(TO-BE)'!$B$2:$G$347,4,FALSE)</f>
        <v>05:06</v>
      </c>
      <c r="R496" s="103"/>
      <c r="S496" s="110"/>
      <c r="T496" s="103"/>
      <c r="U496" s="103"/>
      <c r="V496" s="110" t="str">
        <f>VLOOKUP($N496,OS_Disk!$A$2:$F$573,2,FALSE)</f>
        <v>pkstrapr1</v>
      </c>
      <c r="W496" s="110" t="str">
        <f>VLOOKUP($N496,OS_Disk!$A$2:$F$573,3,FALSE)</f>
        <v>hitachi_vsp0_1006</v>
      </c>
      <c r="X496" s="133"/>
      <c r="Y496" s="110" t="str">
        <f>VLOOKUP($N496,OS_Disk!$A$2:$F$573,4,FALSE)</f>
        <v>sdj</v>
      </c>
      <c r="Z496" s="196">
        <f>VLOOKUP($N496,OS_Disk!$A$2:$F$573,6,FALSE)</f>
        <v>7.5</v>
      </c>
      <c r="AA496" s="110" t="str">
        <f>VLOOKUP($O496,Veritas_LUN!$D$3:$J$487,2,FALSE)</f>
        <v>pkstrapr1/pkstrapr2</v>
      </c>
      <c r="AB496" s="110" t="str">
        <f>VLOOKUP($O496,Veritas_LUN!$D$3:$J$487,3,FALSE)</f>
        <v>vvr_vg_trcfs01</v>
      </c>
      <c r="AC496" s="110">
        <f>VLOOKUP($O496,Veritas_LUN!$D$3:$J$487,4,FALSE)</f>
        <v>1</v>
      </c>
      <c r="AD496" s="110">
        <f>VLOOKUP($O496,Veritas_LUN!$D$3:$J$487,5,FALSE)</f>
        <v>7.5</v>
      </c>
      <c r="AE496" s="110" t="str">
        <f>VLOOKUP($O496,Veritas_LUN!$D$3:$J$487,7,FALSE)</f>
        <v>VVR-vg_mecfs01</v>
      </c>
      <c r="AF496" s="110" t="str">
        <f>VLOOKUP($O496,Veritas_LUN!$D$3:$K$487,8,FALSE)</f>
        <v>10:06</v>
      </c>
      <c r="AG496" s="194" t="s">
        <v>7756</v>
      </c>
      <c r="AH496" s="279" t="str">
        <f>VLOOKUP(AG496,'스토리지_LUN(AS-IS)'!$B$4:$G$541,4,FALSE)</f>
        <v>VVR-vg_mecfs01</v>
      </c>
      <c r="AI496" s="110">
        <f>VLOOKUP(AG496,'스토리지_LUN(AS-IS)'!$B$4:$G$541,6,FALSE)</f>
        <v>7.5</v>
      </c>
      <c r="AJ496" s="110" t="str">
        <f>VLOOKUP($AG496,'스토리지_LUN(TO-BE)'!$B$2:$G$347,4,FALSE)</f>
        <v>05:06</v>
      </c>
      <c r="AK496" s="103"/>
      <c r="AL496" s="103"/>
      <c r="AM496" s="1" t="str">
        <f t="shared" si="14"/>
        <v>NB-DR-RDMP-0FA1-PKSTRAPR</v>
      </c>
      <c r="AN496" s="475" t="e">
        <f>VLOOKUP(SUBSTITUTE(Q496,":",""),'naa정보-입력'!B494:C839,2,FALSE)</f>
        <v>#N/A</v>
      </c>
      <c r="AO496" s="1" t="e">
        <f t="shared" si="15"/>
        <v>#N/A</v>
      </c>
      <c r="AP496" s="1" t="s">
        <v>10670</v>
      </c>
    </row>
    <row r="497" spans="1:42" s="1" customFormat="1">
      <c r="A497" s="128" t="s">
        <v>1199</v>
      </c>
      <c r="B497" s="128" t="s">
        <v>2342</v>
      </c>
      <c r="C497" s="128" t="s">
        <v>420</v>
      </c>
      <c r="D497" s="128" t="s">
        <v>5933</v>
      </c>
      <c r="E497" s="128" t="s">
        <v>1740</v>
      </c>
      <c r="F497" s="128" t="s">
        <v>1268</v>
      </c>
      <c r="G497" s="128" t="s">
        <v>1269</v>
      </c>
      <c r="H497" s="128" t="s">
        <v>3864</v>
      </c>
      <c r="I497" s="128" t="s">
        <v>2386</v>
      </c>
      <c r="J497" s="128" t="s">
        <v>4794</v>
      </c>
      <c r="K497" s="128" t="s">
        <v>7347</v>
      </c>
      <c r="L497" s="128" t="s">
        <v>4862</v>
      </c>
      <c r="M497" s="128" t="s">
        <v>6856</v>
      </c>
      <c r="N497" s="129" t="s">
        <v>8069</v>
      </c>
      <c r="O497" s="471" t="s">
        <v>8491</v>
      </c>
      <c r="P497" s="443">
        <v>0.20050048828125</v>
      </c>
      <c r="Q497" s="470" t="str">
        <f>VLOOKUP($O497,'스토리지_LUN(TO-BE)'!$B$2:$G$347,4,FALSE)</f>
        <v>05:07</v>
      </c>
      <c r="R497" s="103"/>
      <c r="S497" s="110"/>
      <c r="T497" s="103"/>
      <c r="U497" s="103"/>
      <c r="V497" s="110" t="str">
        <f>VLOOKUP($N497,OS_Disk!$A$2:$F$573,2,FALSE)</f>
        <v>pkstrapr1</v>
      </c>
      <c r="W497" s="110" t="str">
        <f>VLOOKUP($N497,OS_Disk!$A$2:$F$573,3,FALSE)</f>
        <v>hitachi_vsp0_1007</v>
      </c>
      <c r="X497" s="133"/>
      <c r="Y497" s="110" t="str">
        <f>VLOOKUP($N497,OS_Disk!$A$2:$F$573,4,FALSE)</f>
        <v>sdk</v>
      </c>
      <c r="Z497" s="196">
        <f>VLOOKUP($N497,OS_Disk!$A$2:$F$573,6,FALSE)</f>
        <v>11.00006103515625</v>
      </c>
      <c r="AA497" s="110" t="str">
        <f>VLOOKUP($O497,Veritas_LUN!$D$3:$J$487,2,FALSE)</f>
        <v>pkstrapr1/pkstrapr2</v>
      </c>
      <c r="AB497" s="110" t="str">
        <f>VLOOKUP($O497,Veritas_LUN!$D$3:$J$487,3,FALSE)</f>
        <v>vvr_vg_trcfs02</v>
      </c>
      <c r="AC497" s="110">
        <f>VLOOKUP($O497,Veritas_LUN!$D$3:$J$487,4,FALSE)</f>
        <v>1</v>
      </c>
      <c r="AD497" s="110">
        <f>VLOOKUP($O497,Veritas_LUN!$D$3:$J$487,5,FALSE)</f>
        <v>11</v>
      </c>
      <c r="AE497" s="110" t="str">
        <f>VLOOKUP($O497,Veritas_LUN!$D$3:$J$487,7,FALSE)</f>
        <v>VVR-vg_mecfs03</v>
      </c>
      <c r="AF497" s="110" t="str">
        <f>VLOOKUP($O497,Veritas_LUN!$D$3:$K$487,8,FALSE)</f>
        <v>10:07</v>
      </c>
      <c r="AG497" s="194" t="s">
        <v>7757</v>
      </c>
      <c r="AH497" s="279" t="str">
        <f>VLOOKUP(AG497,'스토리지_LUN(AS-IS)'!$B$4:$G$541,4,FALSE)</f>
        <v>VVR-vg_mecfs03</v>
      </c>
      <c r="AI497" s="110">
        <f>VLOOKUP(AG497,'스토리지_LUN(AS-IS)'!$B$4:$G$541,6,FALSE)</f>
        <v>11</v>
      </c>
      <c r="AJ497" s="110" t="str">
        <f>VLOOKUP($AG497,'스토리지_LUN(TO-BE)'!$B$2:$G$347,4,FALSE)</f>
        <v>05:07</v>
      </c>
      <c r="AK497" s="103"/>
      <c r="AL497" s="103"/>
      <c r="AM497" s="1" t="str">
        <f t="shared" si="14"/>
        <v>NB-DR-RDMP-0FA1-PKSTRAPR</v>
      </c>
      <c r="AN497" s="475" t="e">
        <f>VLOOKUP(SUBSTITUTE(Q497,":",""),'naa정보-입력'!B495:C840,2,FALSE)</f>
        <v>#N/A</v>
      </c>
      <c r="AO497" s="1" t="e">
        <f t="shared" si="15"/>
        <v>#N/A</v>
      </c>
      <c r="AP497" s="1" t="s">
        <v>10671</v>
      </c>
    </row>
    <row r="498" spans="1:42" s="1" customFormat="1">
      <c r="A498" s="128" t="s">
        <v>1199</v>
      </c>
      <c r="B498" s="128" t="s">
        <v>2342</v>
      </c>
      <c r="C498" s="128" t="s">
        <v>420</v>
      </c>
      <c r="D498" s="128" t="s">
        <v>5933</v>
      </c>
      <c r="E498" s="128" t="s">
        <v>1752</v>
      </c>
      <c r="F498" s="128" t="s">
        <v>1268</v>
      </c>
      <c r="G498" s="128" t="s">
        <v>1269</v>
      </c>
      <c r="H498" s="128" t="s">
        <v>3865</v>
      </c>
      <c r="I498" s="128" t="s">
        <v>2387</v>
      </c>
      <c r="J498" s="128" t="s">
        <v>4716</v>
      </c>
      <c r="K498" s="128" t="s">
        <v>7348</v>
      </c>
      <c r="L498" s="128" t="s">
        <v>2480</v>
      </c>
      <c r="M498" s="128" t="s">
        <v>6856</v>
      </c>
      <c r="N498" s="129" t="s">
        <v>8070</v>
      </c>
      <c r="O498" s="471" t="s">
        <v>8492</v>
      </c>
      <c r="P498" s="443">
        <v>0.20050048828125</v>
      </c>
      <c r="Q498" s="470" t="str">
        <f>VLOOKUP($O498,'스토리지_LUN(TO-BE)'!$B$2:$G$347,4,FALSE)</f>
        <v>0f:03</v>
      </c>
      <c r="R498" s="103"/>
      <c r="S498" s="110"/>
      <c r="T498" s="103"/>
      <c r="U498" s="103"/>
      <c r="V498" s="110" t="str">
        <f>VLOOKUP($N498,OS_Disk!$A$2:$F$573,2,FALSE)</f>
        <v>pkstrapr1</v>
      </c>
      <c r="W498" s="110" t="str">
        <f>VLOOKUP($N498,OS_Disk!$A$2:$F$573,3,FALSE)</f>
        <v>hitachi_vsp0_0f03</v>
      </c>
      <c r="X498" s="133"/>
      <c r="Y498" s="110" t="str">
        <f>VLOOKUP($N498,OS_Disk!$A$2:$F$573,4,FALSE)</f>
        <v>sde</v>
      </c>
      <c r="Z498" s="196">
        <f>VLOOKUP($N498,OS_Disk!$A$2:$F$573,6,FALSE)</f>
        <v>0.20050048828125</v>
      </c>
      <c r="AA498" s="110" t="str">
        <f>VLOOKUP($O498,Veritas_LUN!$D$3:$J$487,2,FALSE)</f>
        <v>pkstrapr1/pkstrapr2</v>
      </c>
      <c r="AB498" s="110" t="str">
        <f>VLOOKUP($O498,Veritas_LUN!$D$3:$J$487,3,FALSE)</f>
        <v>Lock Device</v>
      </c>
      <c r="AC498" s="110">
        <f>VLOOKUP($O498,Veritas_LUN!$D$3:$J$487,4,FALSE)</f>
        <v>1</v>
      </c>
      <c r="AD498" s="110">
        <f>VLOOKUP($O498,Veritas_LUN!$D$3:$J$487,5,FALSE)</f>
        <v>0.2</v>
      </c>
      <c r="AE498" s="110" t="str">
        <f>VLOOKUP($O498,Veritas_LUN!$D$3:$J$487,7,FALSE)</f>
        <v>Lock Device</v>
      </c>
      <c r="AF498" s="110" t="str">
        <f>VLOOKUP($O498,Veritas_LUN!$D$3:$K$487,8,FALSE)</f>
        <v>0f:03</v>
      </c>
      <c r="AG498" s="194" t="s">
        <v>7758</v>
      </c>
      <c r="AH498" s="279" t="str">
        <f>VLOOKUP(AG498,'스토리지_LUN(AS-IS)'!$B$4:$G$541,4,FALSE)</f>
        <v>Lock Device</v>
      </c>
      <c r="AI498" s="110">
        <f>VLOOKUP(AG498,'스토리지_LUN(AS-IS)'!$B$4:$G$541,6,FALSE)</f>
        <v>0.2</v>
      </c>
      <c r="AJ498" s="110" t="str">
        <f>VLOOKUP($AG498,'스토리지_LUN(TO-BE)'!$B$2:$G$347,4,FALSE)</f>
        <v>0f:03</v>
      </c>
      <c r="AK498" s="103"/>
      <c r="AL498" s="103"/>
      <c r="AM498" s="1" t="str">
        <f t="shared" si="14"/>
        <v>NB-DR-RDMP-0FA1-PKSTRAPR</v>
      </c>
      <c r="AN498" s="475" t="e">
        <f>VLOOKUP(SUBSTITUTE(Q498,":",""),'naa정보-입력'!B496:C841,2,FALSE)</f>
        <v>#N/A</v>
      </c>
      <c r="AO498" s="1" t="e">
        <f t="shared" si="15"/>
        <v>#N/A</v>
      </c>
      <c r="AP498" s="1" t="s">
        <v>10672</v>
      </c>
    </row>
    <row r="499" spans="1:42" s="1" customFormat="1">
      <c r="A499" s="128" t="s">
        <v>1199</v>
      </c>
      <c r="B499" s="128" t="s">
        <v>2342</v>
      </c>
      <c r="C499" s="128" t="s">
        <v>420</v>
      </c>
      <c r="D499" s="128" t="s">
        <v>5933</v>
      </c>
      <c r="E499" s="128" t="s">
        <v>1755</v>
      </c>
      <c r="F499" s="128" t="s">
        <v>1268</v>
      </c>
      <c r="G499" s="128" t="s">
        <v>1269</v>
      </c>
      <c r="H499" s="128" t="s">
        <v>3866</v>
      </c>
      <c r="I499" s="128" t="s">
        <v>2388</v>
      </c>
      <c r="J499" s="128" t="s">
        <v>4722</v>
      </c>
      <c r="K499" s="128" t="s">
        <v>7349</v>
      </c>
      <c r="L499" s="128" t="s">
        <v>2481</v>
      </c>
      <c r="M499" s="128" t="s">
        <v>6856</v>
      </c>
      <c r="N499" s="129" t="s">
        <v>8071</v>
      </c>
      <c r="O499" s="471" t="s">
        <v>8493</v>
      </c>
      <c r="P499" s="443">
        <v>0.20050048828125</v>
      </c>
      <c r="Q499" s="470" t="str">
        <f>VLOOKUP($O499,'스토리지_LUN(TO-BE)'!$B$2:$G$347,4,FALSE)</f>
        <v>0f:04</v>
      </c>
      <c r="R499" s="103"/>
      <c r="S499" s="110"/>
      <c r="T499" s="103"/>
      <c r="U499" s="103"/>
      <c r="V499" s="110" t="str">
        <f>VLOOKUP($N499,OS_Disk!$A$2:$F$573,2,FALSE)</f>
        <v>pkstrapr1</v>
      </c>
      <c r="W499" s="110" t="str">
        <f>VLOOKUP($N499,OS_Disk!$A$2:$F$573,3,FALSE)</f>
        <v>hitachi_vsp0_0f04</v>
      </c>
      <c r="X499" s="133"/>
      <c r="Y499" s="110" t="str">
        <f>VLOOKUP($N499,OS_Disk!$A$2:$F$573,4,FALSE)</f>
        <v>sdf</v>
      </c>
      <c r="Z499" s="196">
        <f>VLOOKUP($N499,OS_Disk!$A$2:$F$573,6,FALSE)</f>
        <v>0.20050048828125</v>
      </c>
      <c r="AA499" s="110" t="str">
        <f>VLOOKUP($O499,Veritas_LUN!$D$3:$J$487,2,FALSE)</f>
        <v>pkstrapr1/pkstrapr2</v>
      </c>
      <c r="AB499" s="110" t="str">
        <f>VLOOKUP($O499,Veritas_LUN!$D$3:$J$487,3,FALSE)</f>
        <v>Lock Device</v>
      </c>
      <c r="AC499" s="110">
        <f>VLOOKUP($O499,Veritas_LUN!$D$3:$J$487,4,FALSE)</f>
        <v>1</v>
      </c>
      <c r="AD499" s="110">
        <f>VLOOKUP($O499,Veritas_LUN!$D$3:$J$487,5,FALSE)</f>
        <v>0.2</v>
      </c>
      <c r="AE499" s="110" t="str">
        <f>VLOOKUP($O499,Veritas_LUN!$D$3:$J$487,7,FALSE)</f>
        <v>Lock Device</v>
      </c>
      <c r="AF499" s="110" t="str">
        <f>VLOOKUP($O499,Veritas_LUN!$D$3:$K$487,8,FALSE)</f>
        <v>0f:04</v>
      </c>
      <c r="AG499" s="194" t="s">
        <v>7759</v>
      </c>
      <c r="AH499" s="279" t="str">
        <f>VLOOKUP(AG499,'스토리지_LUN(AS-IS)'!$B$4:$G$541,4,FALSE)</f>
        <v>Lock Device</v>
      </c>
      <c r="AI499" s="110">
        <f>VLOOKUP(AG499,'스토리지_LUN(AS-IS)'!$B$4:$G$541,6,FALSE)</f>
        <v>0.2</v>
      </c>
      <c r="AJ499" s="110" t="str">
        <f>VLOOKUP($AG499,'스토리지_LUN(TO-BE)'!$B$2:$G$347,4,FALSE)</f>
        <v>0f:04</v>
      </c>
      <c r="AK499" s="103"/>
      <c r="AL499" s="103"/>
      <c r="AM499" s="1" t="str">
        <f t="shared" si="14"/>
        <v>NB-DR-RDMP-0FA1-PKSTRAPR</v>
      </c>
      <c r="AN499" s="475" t="e">
        <f>VLOOKUP(SUBSTITUTE(Q499,":",""),'naa정보-입력'!B497:C842,2,FALSE)</f>
        <v>#N/A</v>
      </c>
      <c r="AO499" s="1" t="e">
        <f t="shared" si="15"/>
        <v>#N/A</v>
      </c>
      <c r="AP499" s="1" t="s">
        <v>10673</v>
      </c>
    </row>
    <row r="500" spans="1:42" s="1" customFormat="1">
      <c r="A500" s="128" t="s">
        <v>1199</v>
      </c>
      <c r="B500" s="128" t="s">
        <v>2342</v>
      </c>
      <c r="C500" s="128" t="s">
        <v>420</v>
      </c>
      <c r="D500" s="128" t="s">
        <v>5933</v>
      </c>
      <c r="E500" s="128" t="s">
        <v>1758</v>
      </c>
      <c r="F500" s="128" t="s">
        <v>1268</v>
      </c>
      <c r="G500" s="128" t="s">
        <v>1269</v>
      </c>
      <c r="H500" s="128" t="s">
        <v>3867</v>
      </c>
      <c r="I500" s="128" t="s">
        <v>2389</v>
      </c>
      <c r="J500" s="128" t="s">
        <v>4720</v>
      </c>
      <c r="K500" s="128" t="s">
        <v>7350</v>
      </c>
      <c r="L500" s="128" t="s">
        <v>2482</v>
      </c>
      <c r="M500" s="128" t="s">
        <v>6856</v>
      </c>
      <c r="N500" s="129" t="s">
        <v>8072</v>
      </c>
      <c r="O500" s="471" t="s">
        <v>8494</v>
      </c>
      <c r="P500" s="443">
        <v>40</v>
      </c>
      <c r="Q500" s="470" t="str">
        <f>VLOOKUP($O500,'스토리지_LUN(TO-BE)'!$B$2:$G$347,4,FALSE)</f>
        <v>0f:05</v>
      </c>
      <c r="R500" s="103"/>
      <c r="S500" s="110"/>
      <c r="T500" s="103"/>
      <c r="U500" s="103"/>
      <c r="V500" s="110" t="str">
        <f>VLOOKUP($N500,OS_Disk!$A$2:$F$573,2,FALSE)</f>
        <v>pkstrapr1</v>
      </c>
      <c r="W500" s="110" t="str">
        <f>VLOOKUP($N500,OS_Disk!$A$2:$F$573,3,FALSE)</f>
        <v>hitachi_vsp0_0f05</v>
      </c>
      <c r="X500" s="133"/>
      <c r="Y500" s="110" t="str">
        <f>VLOOKUP($N500,OS_Disk!$A$2:$F$573,4,FALSE)</f>
        <v>sdg</v>
      </c>
      <c r="Z500" s="196">
        <f>VLOOKUP($N500,OS_Disk!$A$2:$F$573,6,FALSE)</f>
        <v>0.20050048828125</v>
      </c>
      <c r="AA500" s="110" t="str">
        <f>VLOOKUP($O500,Veritas_LUN!$D$3:$J$487,2,FALSE)</f>
        <v>pkstrapr1/pkstrapr2</v>
      </c>
      <c r="AB500" s="110" t="str">
        <f>VLOOKUP($O500,Veritas_LUN!$D$3:$J$487,3,FALSE)</f>
        <v>Lock Device</v>
      </c>
      <c r="AC500" s="110">
        <f>VLOOKUP($O500,Veritas_LUN!$D$3:$J$487,4,FALSE)</f>
        <v>1</v>
      </c>
      <c r="AD500" s="110">
        <f>VLOOKUP($O500,Veritas_LUN!$D$3:$J$487,5,FALSE)</f>
        <v>0.2</v>
      </c>
      <c r="AE500" s="110" t="str">
        <f>VLOOKUP($O500,Veritas_LUN!$D$3:$J$487,7,FALSE)</f>
        <v>Lock Device</v>
      </c>
      <c r="AF500" s="110" t="str">
        <f>VLOOKUP($O500,Veritas_LUN!$D$3:$K$487,8,FALSE)</f>
        <v>0f:05</v>
      </c>
      <c r="AG500" s="194" t="s">
        <v>7760</v>
      </c>
      <c r="AH500" s="279" t="str">
        <f>VLOOKUP(AG500,'스토리지_LUN(AS-IS)'!$B$4:$G$541,4,FALSE)</f>
        <v>Lock Device</v>
      </c>
      <c r="AI500" s="110">
        <f>VLOOKUP(AG500,'스토리지_LUN(AS-IS)'!$B$4:$G$541,6,FALSE)</f>
        <v>0.2</v>
      </c>
      <c r="AJ500" s="110" t="str">
        <f>VLOOKUP($AG500,'스토리지_LUN(TO-BE)'!$B$2:$G$347,4,FALSE)</f>
        <v>0f:05</v>
      </c>
      <c r="AK500" s="103"/>
      <c r="AL500" s="103"/>
      <c r="AM500" s="1" t="str">
        <f t="shared" si="14"/>
        <v>NB-DR-RDMP-0FA1-PKSTRAPR</v>
      </c>
      <c r="AN500" s="475" t="e">
        <f>VLOOKUP(SUBSTITUTE(Q500,":",""),'naa정보-입력'!B498:C843,2,FALSE)</f>
        <v>#N/A</v>
      </c>
      <c r="AO500" s="1" t="e">
        <f t="shared" si="15"/>
        <v>#N/A</v>
      </c>
      <c r="AP500" s="1" t="s">
        <v>10674</v>
      </c>
    </row>
    <row r="501" spans="1:42" s="1" customFormat="1">
      <c r="A501" s="128" t="s">
        <v>1200</v>
      </c>
      <c r="B501" s="128" t="s">
        <v>2342</v>
      </c>
      <c r="C501" s="128" t="s">
        <v>423</v>
      </c>
      <c r="D501" s="128" t="s">
        <v>5933</v>
      </c>
      <c r="E501" s="128" t="s">
        <v>1688</v>
      </c>
      <c r="F501" s="128" t="s">
        <v>1258</v>
      </c>
      <c r="G501" s="128" t="s">
        <v>1259</v>
      </c>
      <c r="H501" s="128" t="s">
        <v>3892</v>
      </c>
      <c r="I501" s="128" t="s">
        <v>2414</v>
      </c>
      <c r="J501" s="128" t="s">
        <v>4713</v>
      </c>
      <c r="K501" s="128" t="s">
        <v>7351</v>
      </c>
      <c r="L501" s="128" t="s">
        <v>2469</v>
      </c>
      <c r="M501" s="128" t="s">
        <v>6856</v>
      </c>
      <c r="N501" s="129" t="s">
        <v>8086</v>
      </c>
      <c r="O501" s="471" t="s">
        <v>8518</v>
      </c>
      <c r="P501" s="443">
        <v>75</v>
      </c>
      <c r="Q501" s="470" t="str">
        <f>VLOOKUP($O501,'스토리지_LUN(TO-BE)'!$B$2:$G$347,4,FALSE)</f>
        <v>00:01</v>
      </c>
      <c r="R501" s="103"/>
      <c r="S501" s="110"/>
      <c r="T501" s="103"/>
      <c r="U501" s="103"/>
      <c r="V501" s="110" t="str">
        <f>VLOOKUP($N501,OS_Disk!$A$2:$F$573,2,FALSE)</f>
        <v>pkschapr2</v>
      </c>
      <c r="W501" s="110" t="str">
        <f>VLOOKUP($N501,OS_Disk!$A$2:$F$573,3,FALSE)</f>
        <v>hitachi_vsp0_0001</v>
      </c>
      <c r="X501" s="133"/>
      <c r="Y501" s="110" t="str">
        <f>VLOOKUP($N501,OS_Disk!$A$2:$F$573,4,FALSE)</f>
        <v>sdb</v>
      </c>
      <c r="Z501" s="196">
        <f>VLOOKUP($N501,OS_Disk!$A$2:$F$573,6,FALSE)</f>
        <v>750</v>
      </c>
      <c r="AA501" s="110" t="str">
        <f>VLOOKUP($O501,Veritas_LUN!$D$3:$J$487,2,FALSE)</f>
        <v>pkschapr2</v>
      </c>
      <c r="AB501" s="110" t="str">
        <f>VLOOKUP($O501,Veritas_LUN!$D$3:$J$487,3,FALSE)</f>
        <v>vg_ch2fs01</v>
      </c>
      <c r="AC501" s="110">
        <f>VLOOKUP($O501,Veritas_LUN!$D$3:$J$487,4,FALSE)</f>
        <v>1</v>
      </c>
      <c r="AD501" s="110">
        <f>VLOOKUP($O501,Veritas_LUN!$D$3:$J$487,5,FALSE)</f>
        <v>750</v>
      </c>
      <c r="AE501" s="110" t="str">
        <f>VLOOKUP($O501,Veritas_LUN!$D$3:$J$487,7,FALSE)</f>
        <v>vg_ch2fs01</v>
      </c>
      <c r="AF501" s="110" t="str">
        <f>VLOOKUP($O501,Veritas_LUN!$D$3:$K$487,8,FALSE)</f>
        <v>00:01</v>
      </c>
      <c r="AG501" s="194" t="s">
        <v>7768</v>
      </c>
      <c r="AH501" s="279" t="str">
        <f>VLOOKUP(AG501,'스토리지_LUN(AS-IS)'!$B$4:$G$541,4,FALSE)</f>
        <v>vg_ch2fs01</v>
      </c>
      <c r="AI501" s="110">
        <f>VLOOKUP(AG501,'스토리지_LUN(AS-IS)'!$B$4:$G$541,6,FALSE)</f>
        <v>750</v>
      </c>
      <c r="AJ501" s="110" t="str">
        <f>VLOOKUP($AG501,'스토리지_LUN(TO-BE)'!$B$2:$G$347,4,FALSE)</f>
        <v>00:01</v>
      </c>
      <c r="AK501" s="103"/>
      <c r="AL501" s="103"/>
      <c r="AM501" s="1" t="str">
        <f t="shared" si="14"/>
        <v>NB-DR-RDMP-0FA0-PKSCHAPR</v>
      </c>
      <c r="AN501" s="475" t="e">
        <f>VLOOKUP(SUBSTITUTE(Q501,":",""),'naa정보-입력'!B499:C844,2,FALSE)</f>
        <v>#N/A</v>
      </c>
      <c r="AO501" s="1" t="e">
        <f t="shared" si="15"/>
        <v>#N/A</v>
      </c>
      <c r="AP501" s="1" t="s">
        <v>10686</v>
      </c>
    </row>
    <row r="502" spans="1:42" s="1" customFormat="1">
      <c r="A502" s="128" t="s">
        <v>1200</v>
      </c>
      <c r="B502" s="128" t="s">
        <v>2342</v>
      </c>
      <c r="C502" s="128" t="s">
        <v>423</v>
      </c>
      <c r="D502" s="128" t="s">
        <v>5933</v>
      </c>
      <c r="E502" s="128" t="s">
        <v>1704</v>
      </c>
      <c r="F502" s="128" t="s">
        <v>1258</v>
      </c>
      <c r="G502" s="128" t="s">
        <v>1259</v>
      </c>
      <c r="H502" s="128" t="s">
        <v>3893</v>
      </c>
      <c r="I502" s="128" t="s">
        <v>2415</v>
      </c>
      <c r="J502" s="128" t="s">
        <v>4802</v>
      </c>
      <c r="K502" s="128" t="s">
        <v>7352</v>
      </c>
      <c r="L502" s="128" t="s">
        <v>4855</v>
      </c>
      <c r="M502" s="128" t="s">
        <v>6856</v>
      </c>
      <c r="N502" s="129" t="s">
        <v>8087</v>
      </c>
      <c r="O502" s="471" t="s">
        <v>8519</v>
      </c>
      <c r="P502" s="443">
        <v>50</v>
      </c>
      <c r="Q502" s="470" t="str">
        <f>VLOOKUP($O502,'스토리지_LUN(TO-BE)'!$B$2:$G$347,4,FALSE)</f>
        <v>05:01</v>
      </c>
      <c r="R502" s="103"/>
      <c r="S502" s="110"/>
      <c r="T502" s="103"/>
      <c r="U502" s="103"/>
      <c r="V502" s="110" t="str">
        <f>VLOOKUP($N502,OS_Disk!$A$2:$F$573,2,FALSE)</f>
        <v>pkschapr2</v>
      </c>
      <c r="W502" s="110" t="str">
        <f>VLOOKUP($N502,OS_Disk!$A$2:$F$573,3,FALSE)</f>
        <v>hitachi_vsp0_1001</v>
      </c>
      <c r="X502" s="133"/>
      <c r="Y502" s="110" t="str">
        <f>VLOOKUP($N502,OS_Disk!$A$2:$F$573,4,FALSE)</f>
        <v>sdc</v>
      </c>
      <c r="Z502" s="196">
        <f>VLOOKUP($N502,OS_Disk!$A$2:$F$573,6,FALSE)</f>
        <v>75</v>
      </c>
      <c r="AA502" s="110" t="str">
        <f>VLOOKUP($O502,Veritas_LUN!$D$3:$J$487,2,FALSE)</f>
        <v>pkschapr2</v>
      </c>
      <c r="AB502" s="110" t="str">
        <f>VLOOKUP($O502,Veritas_LUN!$D$3:$J$487,3,FALSE)</f>
        <v>vvr_vg_ch2fs01</v>
      </c>
      <c r="AC502" s="110">
        <f>VLOOKUP($O502,Veritas_LUN!$D$3:$J$487,4,FALSE)</f>
        <v>1</v>
      </c>
      <c r="AD502" s="110">
        <f>VLOOKUP($O502,Veritas_LUN!$D$3:$J$487,5,FALSE)</f>
        <v>75</v>
      </c>
      <c r="AE502" s="110" t="str">
        <f>VLOOKUP($O502,Veritas_LUN!$D$3:$J$487,7,FALSE)</f>
        <v>VVR-vg_ch2fs01</v>
      </c>
      <c r="AF502" s="110" t="str">
        <f>VLOOKUP($O502,Veritas_LUN!$D$3:$K$487,8,FALSE)</f>
        <v>10:01</v>
      </c>
      <c r="AG502" s="194" t="s">
        <v>7769</v>
      </c>
      <c r="AH502" s="279" t="str">
        <f>VLOOKUP(AG502,'스토리지_LUN(AS-IS)'!$B$4:$G$541,4,FALSE)</f>
        <v>VVR-vg_ch2fs01</v>
      </c>
      <c r="AI502" s="110">
        <f>VLOOKUP(AG502,'스토리지_LUN(AS-IS)'!$B$4:$G$541,6,FALSE)</f>
        <v>75</v>
      </c>
      <c r="AJ502" s="110" t="str">
        <f>VLOOKUP($AG502,'스토리지_LUN(TO-BE)'!$B$2:$G$347,4,FALSE)</f>
        <v>05:01</v>
      </c>
      <c r="AK502" s="103"/>
      <c r="AL502" s="103"/>
      <c r="AM502" s="1" t="str">
        <f t="shared" si="14"/>
        <v>NB-DR-RDMP-0FA0-PKSCHAPR</v>
      </c>
      <c r="AN502" s="475" t="e">
        <f>VLOOKUP(SUBSTITUTE(Q502,":",""),'naa정보-입력'!B500:C845,2,FALSE)</f>
        <v>#N/A</v>
      </c>
      <c r="AO502" s="1" t="e">
        <f t="shared" si="15"/>
        <v>#N/A</v>
      </c>
      <c r="AP502" s="1" t="s">
        <v>10687</v>
      </c>
    </row>
    <row r="503" spans="1:42" s="1" customFormat="1">
      <c r="A503" s="128" t="s">
        <v>1200</v>
      </c>
      <c r="B503" s="128" t="s">
        <v>2342</v>
      </c>
      <c r="C503" s="128" t="s">
        <v>423</v>
      </c>
      <c r="D503" s="128" t="s">
        <v>5933</v>
      </c>
      <c r="E503" s="128" t="s">
        <v>1693</v>
      </c>
      <c r="F503" s="128" t="s">
        <v>1258</v>
      </c>
      <c r="G503" s="128" t="s">
        <v>1259</v>
      </c>
      <c r="H503" s="128" t="s">
        <v>3881</v>
      </c>
      <c r="I503" s="128" t="s">
        <v>2403</v>
      </c>
      <c r="J503" s="128" t="s">
        <v>4726</v>
      </c>
      <c r="K503" s="128" t="s">
        <v>7353</v>
      </c>
      <c r="L503" s="128" t="s">
        <v>2464</v>
      </c>
      <c r="M503" s="128" t="s">
        <v>6856</v>
      </c>
      <c r="N503" s="129" t="s">
        <v>8075</v>
      </c>
      <c r="O503" s="471" t="s">
        <v>8497</v>
      </c>
      <c r="P503" s="443">
        <v>7.5</v>
      </c>
      <c r="Q503" s="470" t="str">
        <f>VLOOKUP($O503,'스토리지_LUN(TO-BE)'!$B$2:$G$347,4,FALSE)</f>
        <v>00:03</v>
      </c>
      <c r="R503" s="103"/>
      <c r="S503" s="110"/>
      <c r="T503" s="103"/>
      <c r="U503" s="103"/>
      <c r="V503" s="110" t="str">
        <f>VLOOKUP($N503,OS_Disk!$A$2:$F$573,2,FALSE)</f>
        <v>pkschapr1</v>
      </c>
      <c r="W503" s="110" t="str">
        <f>VLOOKUP($N503,OS_Disk!$A$2:$F$573,3,FALSE)</f>
        <v>hitachi_vsp0_0003</v>
      </c>
      <c r="X503" s="133"/>
      <c r="Y503" s="110" t="str">
        <f>VLOOKUP($N503,OS_Disk!$A$2:$F$573,4,FALSE)</f>
        <v>sdh</v>
      </c>
      <c r="Z503" s="196">
        <f>VLOOKUP($N503,OS_Disk!$A$2:$F$573,6,FALSE)</f>
        <v>75</v>
      </c>
      <c r="AA503" s="110" t="str">
        <f>VLOOKUP($O503,Veritas_LUN!$D$3:$J$487,2,FALSE)</f>
        <v>pkschapr1/pkschapr2/pkschapr3</v>
      </c>
      <c r="AB503" s="110" t="str">
        <f>VLOOKUP($O503,Veritas_LUN!$D$3:$J$487,3,FALSE)</f>
        <v>vg_chcfs01</v>
      </c>
      <c r="AC503" s="110">
        <f>VLOOKUP($O503,Veritas_LUN!$D$3:$J$487,4,FALSE)</f>
        <v>1</v>
      </c>
      <c r="AD503" s="110">
        <f>VLOOKUP($O503,Veritas_LUN!$D$3:$J$487,5,FALSE)</f>
        <v>75</v>
      </c>
      <c r="AE503" s="110" t="str">
        <f>VLOOKUP($O503,Veritas_LUN!$D$3:$J$487,7,FALSE)</f>
        <v>vg_chcfs01</v>
      </c>
      <c r="AF503" s="110" t="str">
        <f>VLOOKUP($O503,Veritas_LUN!$D$3:$K$487,8,FALSE)</f>
        <v>00:03</v>
      </c>
      <c r="AG503" s="194" t="s">
        <v>7763</v>
      </c>
      <c r="AH503" s="279" t="str">
        <f>VLOOKUP(AG503,'스토리지_LUN(AS-IS)'!$B$4:$G$541,4,FALSE)</f>
        <v>vg_chcfs01</v>
      </c>
      <c r="AI503" s="110">
        <f>VLOOKUP(AG503,'스토리지_LUN(AS-IS)'!$B$4:$G$541,6,FALSE)</f>
        <v>75</v>
      </c>
      <c r="AJ503" s="110" t="str">
        <f>VLOOKUP($AG503,'스토리지_LUN(TO-BE)'!$B$2:$G$347,4,FALSE)</f>
        <v>00:03</v>
      </c>
      <c r="AK503" s="103"/>
      <c r="AL503" s="103"/>
      <c r="AM503" s="1" t="str">
        <f t="shared" si="14"/>
        <v>NB-DR-RDMP-0FA0-PKSCHAPR</v>
      </c>
      <c r="AN503" s="475" t="e">
        <f>VLOOKUP(SUBSTITUTE(Q503,":",""),'naa정보-입력'!B501:C846,2,FALSE)</f>
        <v>#N/A</v>
      </c>
      <c r="AO503" s="1" t="e">
        <f t="shared" si="15"/>
        <v>#N/A</v>
      </c>
      <c r="AP503" s="1" t="s">
        <v>10677</v>
      </c>
    </row>
    <row r="504" spans="1:42" s="1" customFormat="1">
      <c r="A504" s="128" t="s">
        <v>1200</v>
      </c>
      <c r="B504" s="128" t="s">
        <v>2342</v>
      </c>
      <c r="C504" s="128" t="s">
        <v>423</v>
      </c>
      <c r="D504" s="128" t="s">
        <v>5933</v>
      </c>
      <c r="E504" s="128" t="s">
        <v>1737</v>
      </c>
      <c r="F504" s="128" t="s">
        <v>1258</v>
      </c>
      <c r="G504" s="128" t="s">
        <v>1259</v>
      </c>
      <c r="H504" s="128" t="s">
        <v>3882</v>
      </c>
      <c r="I504" s="128" t="s">
        <v>2404</v>
      </c>
      <c r="J504" s="128" t="s">
        <v>4803</v>
      </c>
      <c r="K504" s="128" t="s">
        <v>7354</v>
      </c>
      <c r="L504" s="128" t="s">
        <v>2465</v>
      </c>
      <c r="M504" s="128" t="s">
        <v>6856</v>
      </c>
      <c r="N504" s="129" t="s">
        <v>8076</v>
      </c>
      <c r="O504" s="471" t="s">
        <v>8498</v>
      </c>
      <c r="P504" s="443">
        <v>0.20050048828125</v>
      </c>
      <c r="Q504" s="470" t="str">
        <f>VLOOKUP($O504,'스토리지_LUN(TO-BE)'!$B$2:$G$347,4,FALSE)</f>
        <v>05:03</v>
      </c>
      <c r="R504" s="103"/>
      <c r="S504" s="110"/>
      <c r="T504" s="103"/>
      <c r="U504" s="103"/>
      <c r="V504" s="110" t="str">
        <f>VLOOKUP($N504,OS_Disk!$A$2:$F$573,2,FALSE)</f>
        <v>pkschapr1</v>
      </c>
      <c r="W504" s="110" t="str">
        <f>VLOOKUP($N504,OS_Disk!$A$2:$F$573,3,FALSE)</f>
        <v>hitachi_vsp0_1003</v>
      </c>
      <c r="X504" s="133"/>
      <c r="Y504" s="110" t="str">
        <f>VLOOKUP($N504,OS_Disk!$A$2:$F$573,4,FALSE)</f>
        <v>sdi</v>
      </c>
      <c r="Z504" s="196">
        <f>VLOOKUP($N504,OS_Disk!$A$2:$F$573,6,FALSE)</f>
        <v>7.5</v>
      </c>
      <c r="AA504" s="110" t="str">
        <f>VLOOKUP($O504,Veritas_LUN!$D$3:$J$487,2,FALSE)</f>
        <v>pkschapr1/pkschapr2/pkschapr3</v>
      </c>
      <c r="AB504" s="110" t="str">
        <f>VLOOKUP($O504,Veritas_LUN!$D$3:$J$487,3,FALSE)</f>
        <v>vvr_vg_chcfs01</v>
      </c>
      <c r="AC504" s="110">
        <f>VLOOKUP($O504,Veritas_LUN!$D$3:$J$487,4,FALSE)</f>
        <v>1</v>
      </c>
      <c r="AD504" s="110">
        <f>VLOOKUP($O504,Veritas_LUN!$D$3:$J$487,5,FALSE)</f>
        <v>7.5</v>
      </c>
      <c r="AE504" s="110" t="str">
        <f>VLOOKUP($O504,Veritas_LUN!$D$3:$J$487,7,FALSE)</f>
        <v>VVR-vg_chcfs01</v>
      </c>
      <c r="AF504" s="110" t="str">
        <f>VLOOKUP($O504,Veritas_LUN!$D$3:$K$487,8,FALSE)</f>
        <v>10:03</v>
      </c>
      <c r="AG504" s="194" t="s">
        <v>7725</v>
      </c>
      <c r="AH504" s="279" t="str">
        <f>VLOOKUP(AG504,'스토리지_LUN(AS-IS)'!$B$4:$G$541,4,FALSE)</f>
        <v>VVR-vg_chcfs01</v>
      </c>
      <c r="AI504" s="110">
        <f>VLOOKUP(AG504,'스토리지_LUN(AS-IS)'!$B$4:$G$541,6,FALSE)</f>
        <v>7.5</v>
      </c>
      <c r="AJ504" s="110" t="str">
        <f>VLOOKUP($AG504,'스토리지_LUN(TO-BE)'!$B$2:$G$347,4,FALSE)</f>
        <v>05:03</v>
      </c>
      <c r="AK504" s="103"/>
      <c r="AL504" s="103"/>
      <c r="AM504" s="1" t="str">
        <f t="shared" si="14"/>
        <v>NB-DR-RDMP-0FA0-PKSCHAPR</v>
      </c>
      <c r="AN504" s="475" t="e">
        <f>VLOOKUP(SUBSTITUTE(Q504,":",""),'naa정보-입력'!B502:C847,2,FALSE)</f>
        <v>#N/A</v>
      </c>
      <c r="AO504" s="1" t="e">
        <f t="shared" si="15"/>
        <v>#N/A</v>
      </c>
      <c r="AP504" s="1" t="s">
        <v>10678</v>
      </c>
    </row>
    <row r="505" spans="1:42" s="1" customFormat="1">
      <c r="A505" s="128" t="s">
        <v>1200</v>
      </c>
      <c r="B505" s="128" t="s">
        <v>2342</v>
      </c>
      <c r="C505" s="128" t="s">
        <v>423</v>
      </c>
      <c r="D505" s="128" t="s">
        <v>5933</v>
      </c>
      <c r="E505" s="128" t="s">
        <v>1752</v>
      </c>
      <c r="F505" s="128" t="s">
        <v>1258</v>
      </c>
      <c r="G505" s="128" t="s">
        <v>1259</v>
      </c>
      <c r="H505" s="128" t="s">
        <v>3883</v>
      </c>
      <c r="I505" s="128" t="s">
        <v>2405</v>
      </c>
      <c r="J505" s="128" t="s">
        <v>4740</v>
      </c>
      <c r="K505" s="128" t="s">
        <v>7355</v>
      </c>
      <c r="L505" s="128" t="s">
        <v>2466</v>
      </c>
      <c r="M505" s="128" t="s">
        <v>6856</v>
      </c>
      <c r="N505" s="129" t="s">
        <v>8077</v>
      </c>
      <c r="O505" s="471" t="s">
        <v>8499</v>
      </c>
      <c r="P505" s="443">
        <v>0.20050048828125</v>
      </c>
      <c r="Q505" s="470" t="str">
        <f>VLOOKUP($O505,'스토리지_LUN(TO-BE)'!$B$2:$G$347,4,FALSE)</f>
        <v>0f:00</v>
      </c>
      <c r="R505" s="103"/>
      <c r="S505" s="110"/>
      <c r="T505" s="103"/>
      <c r="U505" s="103"/>
      <c r="V505" s="110" t="str">
        <f>VLOOKUP($N505,OS_Disk!$A$2:$F$573,2,FALSE)</f>
        <v>pkschapr1</v>
      </c>
      <c r="W505" s="110" t="str">
        <f>VLOOKUP($N505,OS_Disk!$A$2:$F$573,3,FALSE)</f>
        <v>hitachi_vsp0_0f00</v>
      </c>
      <c r="X505" s="133"/>
      <c r="Y505" s="110" t="str">
        <f>VLOOKUP($N505,OS_Disk!$A$2:$F$573,4,FALSE)</f>
        <v>sde</v>
      </c>
      <c r="Z505" s="196">
        <f>VLOOKUP($N505,OS_Disk!$A$2:$F$573,6,FALSE)</f>
        <v>0.20050048828125</v>
      </c>
      <c r="AA505" s="110" t="str">
        <f>VLOOKUP($O505,Veritas_LUN!$D$3:$J$487,2,FALSE)</f>
        <v>pkschapr1/pkschapr2/pkschapr3</v>
      </c>
      <c r="AB505" s="110" t="str">
        <f>VLOOKUP($O505,Veritas_LUN!$D$3:$J$487,3,FALSE)</f>
        <v>Lock Device</v>
      </c>
      <c r="AC505" s="110">
        <f>VLOOKUP($O505,Veritas_LUN!$D$3:$J$487,4,FALSE)</f>
        <v>1</v>
      </c>
      <c r="AD505" s="110">
        <f>VLOOKUP($O505,Veritas_LUN!$D$3:$J$487,5,FALSE)</f>
        <v>0.2</v>
      </c>
      <c r="AE505" s="110" t="str">
        <f>VLOOKUP($O505,Veritas_LUN!$D$3:$J$487,7,FALSE)</f>
        <v>Lock Device</v>
      </c>
      <c r="AF505" s="110" t="str">
        <f>VLOOKUP($O505,Veritas_LUN!$D$3:$K$487,8,FALSE)</f>
        <v>0f:00</v>
      </c>
      <c r="AG505" s="194" t="s">
        <v>7724</v>
      </c>
      <c r="AH505" s="279" t="str">
        <f>VLOOKUP(AG505,'스토리지_LUN(AS-IS)'!$B$4:$G$541,4,FALSE)</f>
        <v>Lock Device</v>
      </c>
      <c r="AI505" s="110">
        <f>VLOOKUP(AG505,'스토리지_LUN(AS-IS)'!$B$4:$G$541,6,FALSE)</f>
        <v>0.2</v>
      </c>
      <c r="AJ505" s="110" t="str">
        <f>VLOOKUP($AG505,'스토리지_LUN(TO-BE)'!$B$2:$G$347,4,FALSE)</f>
        <v>0f:00</v>
      </c>
      <c r="AK505" s="103"/>
      <c r="AL505" s="103"/>
      <c r="AM505" s="1" t="str">
        <f t="shared" si="14"/>
        <v>NB-DR-RDMP-0FA0-PKSCHAPR</v>
      </c>
      <c r="AN505" s="475" t="e">
        <f>VLOOKUP(SUBSTITUTE(Q505,":",""),'naa정보-입력'!B503:C848,2,FALSE)</f>
        <v>#N/A</v>
      </c>
      <c r="AO505" s="1" t="e">
        <f t="shared" si="15"/>
        <v>#N/A</v>
      </c>
      <c r="AP505" s="1" t="s">
        <v>10679</v>
      </c>
    </row>
    <row r="506" spans="1:42" s="1" customFormat="1">
      <c r="A506" s="128" t="s">
        <v>1200</v>
      </c>
      <c r="B506" s="128" t="s">
        <v>2342</v>
      </c>
      <c r="C506" s="128" t="s">
        <v>423</v>
      </c>
      <c r="D506" s="128" t="s">
        <v>5933</v>
      </c>
      <c r="E506" s="128" t="s">
        <v>1755</v>
      </c>
      <c r="F506" s="128" t="s">
        <v>1258</v>
      </c>
      <c r="G506" s="128" t="s">
        <v>1259</v>
      </c>
      <c r="H506" s="128" t="s">
        <v>3884</v>
      </c>
      <c r="I506" s="128" t="s">
        <v>2406</v>
      </c>
      <c r="J506" s="128" t="s">
        <v>4742</v>
      </c>
      <c r="K506" s="128" t="s">
        <v>7356</v>
      </c>
      <c r="L506" s="128" t="s">
        <v>2467</v>
      </c>
      <c r="M506" s="128" t="s">
        <v>6856</v>
      </c>
      <c r="N506" s="129" t="s">
        <v>8088</v>
      </c>
      <c r="O506" s="471" t="s">
        <v>8500</v>
      </c>
      <c r="P506" s="443">
        <v>0.20050048828125</v>
      </c>
      <c r="Q506" s="470" t="str">
        <f>VLOOKUP($O506,'스토리지_LUN(TO-BE)'!$B$2:$G$347,4,FALSE)</f>
        <v>0f:01</v>
      </c>
      <c r="R506" s="103"/>
      <c r="S506" s="110"/>
      <c r="T506" s="103"/>
      <c r="U506" s="103"/>
      <c r="V506" s="110" t="str">
        <f>VLOOKUP($N506,OS_Disk!$A$2:$F$573,2,FALSE)</f>
        <v>pkschapr1</v>
      </c>
      <c r="W506" s="110" t="str">
        <f>VLOOKUP($N506,OS_Disk!$A$2:$F$573,3,FALSE)</f>
        <v>hitachi_vsp0_0f01</v>
      </c>
      <c r="X506" s="133"/>
      <c r="Y506" s="110" t="str">
        <f>VLOOKUP($N506,OS_Disk!$A$2:$F$573,4,FALSE)</f>
        <v>sdf</v>
      </c>
      <c r="Z506" s="196">
        <f>VLOOKUP($N506,OS_Disk!$A$2:$F$573,6,FALSE)</f>
        <v>0.20050048828125</v>
      </c>
      <c r="AA506" s="110" t="str">
        <f>VLOOKUP($O506,Veritas_LUN!$D$3:$J$487,2,FALSE)</f>
        <v>pkschapr1/pkschapr2/pkschapr3</v>
      </c>
      <c r="AB506" s="110" t="str">
        <f>VLOOKUP($O506,Veritas_LUN!$D$3:$J$487,3,FALSE)</f>
        <v>Lock Device</v>
      </c>
      <c r="AC506" s="110">
        <f>VLOOKUP($O506,Veritas_LUN!$D$3:$J$487,4,FALSE)</f>
        <v>1</v>
      </c>
      <c r="AD506" s="110">
        <f>VLOOKUP($O506,Veritas_LUN!$D$3:$J$487,5,FALSE)</f>
        <v>0.2</v>
      </c>
      <c r="AE506" s="110" t="str">
        <f>VLOOKUP($O506,Veritas_LUN!$D$3:$J$487,7,FALSE)</f>
        <v>Lock Device</v>
      </c>
      <c r="AF506" s="110" t="str">
        <f>VLOOKUP($O506,Veritas_LUN!$D$3:$K$487,8,FALSE)</f>
        <v>0f:01</v>
      </c>
      <c r="AG506" s="194" t="s">
        <v>7723</v>
      </c>
      <c r="AH506" s="279" t="str">
        <f>VLOOKUP(AG506,'스토리지_LUN(AS-IS)'!$B$4:$G$541,4,FALSE)</f>
        <v>Lock Device</v>
      </c>
      <c r="AI506" s="110">
        <f>VLOOKUP(AG506,'스토리지_LUN(AS-IS)'!$B$4:$G$541,6,FALSE)</f>
        <v>0.2</v>
      </c>
      <c r="AJ506" s="110" t="str">
        <f>VLOOKUP($AG506,'스토리지_LUN(TO-BE)'!$B$2:$G$347,4,FALSE)</f>
        <v>0f:01</v>
      </c>
      <c r="AK506" s="103"/>
      <c r="AL506" s="103"/>
      <c r="AM506" s="1" t="str">
        <f t="shared" si="14"/>
        <v>NB-DR-RDMP-0FA0-PKSCHAPR</v>
      </c>
      <c r="AN506" s="475" t="e">
        <f>VLOOKUP(SUBSTITUTE(Q506,":",""),'naa정보-입력'!B504:C849,2,FALSE)</f>
        <v>#N/A</v>
      </c>
      <c r="AO506" s="1" t="e">
        <f t="shared" si="15"/>
        <v>#N/A</v>
      </c>
      <c r="AP506" s="1" t="s">
        <v>10680</v>
      </c>
    </row>
    <row r="507" spans="1:42" s="1" customFormat="1">
      <c r="A507" s="128" t="s">
        <v>1200</v>
      </c>
      <c r="B507" s="128" t="s">
        <v>2342</v>
      </c>
      <c r="C507" s="128" t="s">
        <v>423</v>
      </c>
      <c r="D507" s="128" t="s">
        <v>5933</v>
      </c>
      <c r="E507" s="128" t="s">
        <v>1758</v>
      </c>
      <c r="F507" s="128" t="s">
        <v>1258</v>
      </c>
      <c r="G507" s="128" t="s">
        <v>1259</v>
      </c>
      <c r="H507" s="128" t="s">
        <v>3885</v>
      </c>
      <c r="I507" s="128" t="s">
        <v>2407</v>
      </c>
      <c r="J507" s="128" t="s">
        <v>4718</v>
      </c>
      <c r="K507" s="128" t="s">
        <v>7357</v>
      </c>
      <c r="L507" s="128" t="s">
        <v>2468</v>
      </c>
      <c r="M507" s="128" t="s">
        <v>6856</v>
      </c>
      <c r="N507" s="129" t="s">
        <v>8079</v>
      </c>
      <c r="O507" s="471" t="s">
        <v>8501</v>
      </c>
      <c r="P507" s="443">
        <v>40</v>
      </c>
      <c r="Q507" s="470" t="str">
        <f>VLOOKUP($O507,'스토리지_LUN(TO-BE)'!$B$2:$G$347,4,FALSE)</f>
        <v>0f:02</v>
      </c>
      <c r="R507" s="103"/>
      <c r="S507" s="110"/>
      <c r="T507" s="103"/>
      <c r="U507" s="103"/>
      <c r="V507" s="110" t="str">
        <f>VLOOKUP($N507,OS_Disk!$A$2:$F$573,2,FALSE)</f>
        <v>pkschapr1</v>
      </c>
      <c r="W507" s="110" t="str">
        <f>VLOOKUP($N507,OS_Disk!$A$2:$F$573,3,FALSE)</f>
        <v>hitachi_vsp0_0f02</v>
      </c>
      <c r="X507" s="133"/>
      <c r="Y507" s="110" t="str">
        <f>VLOOKUP($N507,OS_Disk!$A$2:$F$573,4,FALSE)</f>
        <v>sdg</v>
      </c>
      <c r="Z507" s="196">
        <f>VLOOKUP($N507,OS_Disk!$A$2:$F$573,6,FALSE)</f>
        <v>0.20050048828125</v>
      </c>
      <c r="AA507" s="110" t="str">
        <f>VLOOKUP($O507,Veritas_LUN!$D$3:$J$487,2,FALSE)</f>
        <v>pkschapr1/pkschapr2/pkschapr3</v>
      </c>
      <c r="AB507" s="110" t="str">
        <f>VLOOKUP($O507,Veritas_LUN!$D$3:$J$487,3,FALSE)</f>
        <v>Lock Device</v>
      </c>
      <c r="AC507" s="110">
        <f>VLOOKUP($O507,Veritas_LUN!$D$3:$J$487,4,FALSE)</f>
        <v>1</v>
      </c>
      <c r="AD507" s="110">
        <f>VLOOKUP($O507,Veritas_LUN!$D$3:$J$487,5,FALSE)</f>
        <v>0.2</v>
      </c>
      <c r="AE507" s="110" t="str">
        <f>VLOOKUP($O507,Veritas_LUN!$D$3:$J$487,7,FALSE)</f>
        <v>Lock Device</v>
      </c>
      <c r="AF507" s="110" t="str">
        <f>VLOOKUP($O507,Veritas_LUN!$D$3:$K$487,8,FALSE)</f>
        <v>0f:02</v>
      </c>
      <c r="AG507" s="194" t="s">
        <v>7722</v>
      </c>
      <c r="AH507" s="279" t="str">
        <f>VLOOKUP(AG507,'스토리지_LUN(AS-IS)'!$B$4:$G$541,4,FALSE)</f>
        <v>Lock Device</v>
      </c>
      <c r="AI507" s="110">
        <f>VLOOKUP(AG507,'스토리지_LUN(AS-IS)'!$B$4:$G$541,6,FALSE)</f>
        <v>0.2</v>
      </c>
      <c r="AJ507" s="110" t="str">
        <f>VLOOKUP($AG507,'스토리지_LUN(TO-BE)'!$B$2:$G$347,4,FALSE)</f>
        <v>0f:02</v>
      </c>
      <c r="AK507" s="103"/>
      <c r="AL507" s="103"/>
      <c r="AM507" s="1" t="str">
        <f t="shared" ref="AM507:AM570" si="16">VLOOKUP(F507,$F$580:$AM$608,34,FALSE)</f>
        <v>NB-DR-RDMP-0FA0-PKSCHAPR</v>
      </c>
      <c r="AN507" s="475" t="e">
        <f>VLOOKUP(SUBSTITUTE(Q507,":",""),'naa정보-입력'!B505:C850,2,FALSE)</f>
        <v>#N/A</v>
      </c>
      <c r="AO507" s="1" t="e">
        <f t="shared" ref="AO507:AO570" si="17">_xlfn.CONCAT($AN$3,AN507," ","/vmfs/volumes/",AM507,"/",H507)</f>
        <v>#N/A</v>
      </c>
      <c r="AP507" s="1" t="s">
        <v>10681</v>
      </c>
    </row>
    <row r="508" spans="1:42" s="1" customFormat="1">
      <c r="A508" s="128" t="s">
        <v>1201</v>
      </c>
      <c r="B508" s="128" t="s">
        <v>2342</v>
      </c>
      <c r="C508" s="128" t="s">
        <v>426</v>
      </c>
      <c r="D508" s="128" t="s">
        <v>5933</v>
      </c>
      <c r="E508" s="128" t="s">
        <v>1688</v>
      </c>
      <c r="F508" s="128" t="s">
        <v>1294</v>
      </c>
      <c r="G508" s="128" t="s">
        <v>1295</v>
      </c>
      <c r="H508" s="128" t="s">
        <v>3905</v>
      </c>
      <c r="I508" s="128" t="s">
        <v>2427</v>
      </c>
      <c r="J508" s="128" t="s">
        <v>4813</v>
      </c>
      <c r="K508" s="128" t="s">
        <v>7358</v>
      </c>
      <c r="L508" s="128" t="s">
        <v>2501</v>
      </c>
      <c r="M508" s="128" t="s">
        <v>6856</v>
      </c>
      <c r="N508" s="129" t="s">
        <v>8089</v>
      </c>
      <c r="O508" s="471" t="s">
        <v>8520</v>
      </c>
      <c r="P508" s="443">
        <v>2.50030517578125</v>
      </c>
      <c r="Q508" s="470" t="str">
        <f>VLOOKUP($O508,'스토리지_LUN(TO-BE)'!$B$2:$G$347,4,FALSE)</f>
        <v>00:13</v>
      </c>
      <c r="R508" s="103"/>
      <c r="S508" s="110"/>
      <c r="T508" s="103"/>
      <c r="U508" s="103"/>
      <c r="V508" s="110" t="str">
        <f>VLOOKUP($N508,OS_Disk!$A$2:$F$573,2,FALSE)</f>
        <v>pkstsdbr1</v>
      </c>
      <c r="W508" s="110" t="str">
        <f>VLOOKUP($N508,OS_Disk!$A$2:$F$573,3,FALSE)</f>
        <v>hitachi_vsp0_0013</v>
      </c>
      <c r="X508" s="133"/>
      <c r="Y508" s="110" t="str">
        <f>VLOOKUP($N508,OS_Disk!$A$2:$F$573,4,FALSE)</f>
        <v>sdc</v>
      </c>
      <c r="Z508" s="196">
        <f>VLOOKUP($N508,OS_Disk!$A$2:$F$573,6,FALSE)</f>
        <v>25.00030517578125</v>
      </c>
      <c r="AA508" s="110" t="str">
        <f>VLOOKUP($O508,Veritas_LUN!$D$3:$J$487,2,FALSE)</f>
        <v>pkstsdbr1</v>
      </c>
      <c r="AB508" s="110" t="str">
        <f>VLOOKUP($O508,Veritas_LUN!$D$3:$J$487,3,FALSE)</f>
        <v>vg_ts1fs01</v>
      </c>
      <c r="AC508" s="110">
        <f>VLOOKUP($O508,Veritas_LUN!$D$3:$J$487,4,FALSE)</f>
        <v>1</v>
      </c>
      <c r="AD508" s="110">
        <f>VLOOKUP($O508,Veritas_LUN!$D$3:$J$487,5,FALSE)</f>
        <v>25</v>
      </c>
      <c r="AE508" s="110" t="str">
        <f>VLOOKUP($O508,Veritas_LUN!$D$3:$J$487,7,FALSE)</f>
        <v>vg_ts1fs01</v>
      </c>
      <c r="AF508" s="110" t="str">
        <f>VLOOKUP($O508,Veritas_LUN!$D$3:$K$487,8,FALSE)</f>
        <v>00:13</v>
      </c>
      <c r="AG508" s="194" t="s">
        <v>7770</v>
      </c>
      <c r="AH508" s="279" t="str">
        <f>VLOOKUP(AG508,'스토리지_LUN(AS-IS)'!$B$4:$G$541,4,FALSE)</f>
        <v>vg_ts1fs01</v>
      </c>
      <c r="AI508" s="110">
        <f>VLOOKUP(AG508,'스토리지_LUN(AS-IS)'!$B$4:$G$541,6,FALSE)</f>
        <v>25</v>
      </c>
      <c r="AJ508" s="110" t="str">
        <f>VLOOKUP($AG508,'스토리지_LUN(TO-BE)'!$B$2:$G$347,4,FALSE)</f>
        <v>00:13</v>
      </c>
      <c r="AK508" s="103"/>
      <c r="AL508" s="103"/>
      <c r="AM508" s="1" t="str">
        <f t="shared" si="16"/>
        <v>NB-DR-RDMP-0FA4-PKSTSDBR</v>
      </c>
      <c r="AN508" s="475" t="e">
        <f>VLOOKUP(SUBSTITUTE(Q508,":",""),'naa정보-입력'!B506:C851,2,FALSE)</f>
        <v>#N/A</v>
      </c>
      <c r="AO508" s="1" t="e">
        <f t="shared" si="17"/>
        <v>#N/A</v>
      </c>
      <c r="AP508" s="1" t="s">
        <v>10688</v>
      </c>
    </row>
    <row r="509" spans="1:42" s="1" customFormat="1">
      <c r="A509" s="128" t="s">
        <v>1201</v>
      </c>
      <c r="B509" s="128" t="s">
        <v>2342</v>
      </c>
      <c r="C509" s="128" t="s">
        <v>426</v>
      </c>
      <c r="D509" s="128" t="s">
        <v>5933</v>
      </c>
      <c r="E509" s="128" t="s">
        <v>1704</v>
      </c>
      <c r="F509" s="128" t="s">
        <v>1294</v>
      </c>
      <c r="G509" s="128" t="s">
        <v>1295</v>
      </c>
      <c r="H509" s="128" t="s">
        <v>3906</v>
      </c>
      <c r="I509" s="128" t="s">
        <v>2428</v>
      </c>
      <c r="J509" s="128" t="s">
        <v>4724</v>
      </c>
      <c r="K509" s="128" t="s">
        <v>7359</v>
      </c>
      <c r="L509" s="128" t="s">
        <v>2504</v>
      </c>
      <c r="M509" s="128" t="s">
        <v>6856</v>
      </c>
      <c r="N509" s="129" t="s">
        <v>8090</v>
      </c>
      <c r="O509" s="471" t="s">
        <v>8521</v>
      </c>
      <c r="P509" s="443">
        <v>50</v>
      </c>
      <c r="Q509" s="470" t="str">
        <f>VLOOKUP($O509,'스토리지_LUN(TO-BE)'!$B$2:$G$347,4,FALSE)</f>
        <v>05:13</v>
      </c>
      <c r="R509" s="103"/>
      <c r="S509" s="110"/>
      <c r="T509" s="103"/>
      <c r="U509" s="103"/>
      <c r="V509" s="110" t="str">
        <f>VLOOKUP($N509,OS_Disk!$A$2:$F$573,2,FALSE)</f>
        <v>pkstsdbr1</v>
      </c>
      <c r="W509" s="110" t="str">
        <f>VLOOKUP($N509,OS_Disk!$A$2:$F$573,3,FALSE)</f>
        <v>hitachi_vsp0_1013</v>
      </c>
      <c r="X509" s="133"/>
      <c r="Y509" s="110" t="str">
        <f>VLOOKUP($N509,OS_Disk!$A$2:$F$573,4,FALSE)</f>
        <v>sdd</v>
      </c>
      <c r="Z509" s="196">
        <f>VLOOKUP($N509,OS_Disk!$A$2:$F$573,6,FALSE)</f>
        <v>2.50030517578125</v>
      </c>
      <c r="AA509" s="110" t="str">
        <f>VLOOKUP($O509,Veritas_LUN!$D$3:$J$487,2,FALSE)</f>
        <v>pkstsdbr1</v>
      </c>
      <c r="AB509" s="110" t="str">
        <f>VLOOKUP($O509,Veritas_LUN!$D$3:$J$487,3,FALSE)</f>
        <v>vvr_vg_ts1fs01</v>
      </c>
      <c r="AC509" s="110">
        <f>VLOOKUP($O509,Veritas_LUN!$D$3:$J$487,4,FALSE)</f>
        <v>1</v>
      </c>
      <c r="AD509" s="110">
        <f>VLOOKUP($O509,Veritas_LUN!$D$3:$J$487,5,FALSE)</f>
        <v>2.5</v>
      </c>
      <c r="AE509" s="110" t="str">
        <f>VLOOKUP($O509,Veritas_LUN!$D$3:$J$487,7,FALSE)</f>
        <v>VVR-vg_ts1fs01</v>
      </c>
      <c r="AF509" s="110" t="str">
        <f>VLOOKUP($O509,Veritas_LUN!$D$3:$K$487,8,FALSE)</f>
        <v>10:13</v>
      </c>
      <c r="AG509" s="194" t="s">
        <v>7771</v>
      </c>
      <c r="AH509" s="279" t="str">
        <f>VLOOKUP(AG509,'스토리지_LUN(AS-IS)'!$B$4:$G$541,4,FALSE)</f>
        <v>VVR-vg_ts1fs01</v>
      </c>
      <c r="AI509" s="110">
        <f>VLOOKUP(AG509,'스토리지_LUN(AS-IS)'!$B$4:$G$541,6,FALSE)</f>
        <v>2.5</v>
      </c>
      <c r="AJ509" s="110" t="str">
        <f>VLOOKUP($AG509,'스토리지_LUN(TO-BE)'!$B$2:$G$347,4,FALSE)</f>
        <v>05:13</v>
      </c>
      <c r="AK509" s="103"/>
      <c r="AL509" s="103"/>
      <c r="AM509" s="1" t="str">
        <f t="shared" si="16"/>
        <v>NB-DR-RDMP-0FA4-PKSTSDBR</v>
      </c>
      <c r="AN509" s="475" t="e">
        <f>VLOOKUP(SUBSTITUTE(Q509,":",""),'naa정보-입력'!B507:C852,2,FALSE)</f>
        <v>#N/A</v>
      </c>
      <c r="AO509" s="1" t="e">
        <f t="shared" si="17"/>
        <v>#N/A</v>
      </c>
      <c r="AP509" s="1" t="s">
        <v>10689</v>
      </c>
    </row>
    <row r="510" spans="1:42" s="1" customFormat="1">
      <c r="A510" s="128" t="s">
        <v>1201</v>
      </c>
      <c r="B510" s="128" t="s">
        <v>2342</v>
      </c>
      <c r="C510" s="128" t="s">
        <v>426</v>
      </c>
      <c r="D510" s="128" t="s">
        <v>5933</v>
      </c>
      <c r="E510" s="128" t="s">
        <v>1693</v>
      </c>
      <c r="F510" s="128" t="s">
        <v>1294</v>
      </c>
      <c r="G510" s="128" t="s">
        <v>1295</v>
      </c>
      <c r="H510" s="128" t="s">
        <v>3907</v>
      </c>
      <c r="I510" s="128" t="s">
        <v>2429</v>
      </c>
      <c r="J510" s="128" t="s">
        <v>4782</v>
      </c>
      <c r="K510" s="128" t="s">
        <v>7360</v>
      </c>
      <c r="L510" s="128" t="s">
        <v>2520</v>
      </c>
      <c r="M510" s="128" t="s">
        <v>6856</v>
      </c>
      <c r="N510" s="129" t="s">
        <v>8091</v>
      </c>
      <c r="O510" s="471" t="s">
        <v>8522</v>
      </c>
      <c r="P510" s="443">
        <v>655.00030517578102</v>
      </c>
      <c r="Q510" s="470" t="str">
        <f>VLOOKUP($O510,'스토리지_LUN(TO-BE)'!$B$2:$G$347,4,FALSE)</f>
        <v>00:15</v>
      </c>
      <c r="R510" s="103"/>
      <c r="S510" s="110"/>
      <c r="T510" s="103"/>
      <c r="U510" s="103"/>
      <c r="V510" s="110" t="str">
        <f>VLOOKUP($N510,OS_Disk!$A$2:$F$573,2,FALSE)</f>
        <v>pkstsdbr1</v>
      </c>
      <c r="W510" s="110" t="str">
        <f>VLOOKUP($N510,OS_Disk!$A$2:$F$573,3,FALSE)</f>
        <v>hitachi_vsp0_0015</v>
      </c>
      <c r="X510" s="133"/>
      <c r="Y510" s="110" t="str">
        <f>VLOOKUP($N510,OS_Disk!$A$2:$F$573,4,FALSE)</f>
        <v>sdi</v>
      </c>
      <c r="Z510" s="196">
        <f>VLOOKUP($N510,OS_Disk!$A$2:$F$573,6,FALSE)</f>
        <v>655.00030517578125</v>
      </c>
      <c r="AA510" s="110" t="str">
        <f>VLOOKUP($O510,Veritas_LUN!$D$3:$J$487,2,FALSE)</f>
        <v>pkstsdbr1/pkstsdbr2</v>
      </c>
      <c r="AB510" s="110" t="str">
        <f>VLOOKUP($O510,Veritas_LUN!$D$3:$J$487,3,FALSE)</f>
        <v>vg_tscfs01</v>
      </c>
      <c r="AC510" s="110">
        <f>VLOOKUP($O510,Veritas_LUN!$D$3:$J$487,4,FALSE)</f>
        <v>1</v>
      </c>
      <c r="AD510" s="110">
        <f>VLOOKUP($O510,Veritas_LUN!$D$3:$J$487,5,FALSE)</f>
        <v>655</v>
      </c>
      <c r="AE510" s="110" t="str">
        <f>VLOOKUP($O510,Veritas_LUN!$D$3:$J$487,7,FALSE)</f>
        <v>vg_tscfs01</v>
      </c>
      <c r="AF510" s="110" t="str">
        <f>VLOOKUP($O510,Veritas_LUN!$D$3:$K$487,8,FALSE)</f>
        <v>00:15</v>
      </c>
      <c r="AG510" s="194" t="s">
        <v>7772</v>
      </c>
      <c r="AH510" s="279" t="str">
        <f>VLOOKUP(AG510,'스토리지_LUN(AS-IS)'!$B$4:$G$541,4,FALSE)</f>
        <v>vg_tscfs01</v>
      </c>
      <c r="AI510" s="110">
        <f>VLOOKUP(AG510,'스토리지_LUN(AS-IS)'!$B$4:$G$541,6,FALSE)</f>
        <v>655</v>
      </c>
      <c r="AJ510" s="110" t="str">
        <f>VLOOKUP($AG510,'스토리지_LUN(TO-BE)'!$B$2:$G$347,4,FALSE)</f>
        <v>00:15</v>
      </c>
      <c r="AK510" s="103"/>
      <c r="AL510" s="103"/>
      <c r="AM510" s="1" t="str">
        <f t="shared" si="16"/>
        <v>NB-DR-RDMP-0FA4-PKSTSDBR</v>
      </c>
      <c r="AN510" s="475" t="e">
        <f>VLOOKUP(SUBSTITUTE(Q510,":",""),'naa정보-입력'!B508:C853,2,FALSE)</f>
        <v>#N/A</v>
      </c>
      <c r="AO510" s="1" t="e">
        <f t="shared" si="17"/>
        <v>#N/A</v>
      </c>
      <c r="AP510" s="1" t="s">
        <v>10690</v>
      </c>
    </row>
    <row r="511" spans="1:42" s="1" customFormat="1">
      <c r="A511" s="128" t="s">
        <v>1201</v>
      </c>
      <c r="B511" s="128" t="s">
        <v>2342</v>
      </c>
      <c r="C511" s="128" t="s">
        <v>426</v>
      </c>
      <c r="D511" s="128" t="s">
        <v>5933</v>
      </c>
      <c r="E511" s="128" t="s">
        <v>1697</v>
      </c>
      <c r="F511" s="128" t="s">
        <v>1294</v>
      </c>
      <c r="G511" s="128" t="s">
        <v>1295</v>
      </c>
      <c r="H511" s="128" t="s">
        <v>3908</v>
      </c>
      <c r="I511" s="128" t="s">
        <v>2430</v>
      </c>
      <c r="J511" s="128" t="s">
        <v>4776</v>
      </c>
      <c r="K511" s="128" t="s">
        <v>7361</v>
      </c>
      <c r="L511" s="128" t="s">
        <v>2540</v>
      </c>
      <c r="M511" s="128" t="s">
        <v>6856</v>
      </c>
      <c r="N511" s="129" t="s">
        <v>8092</v>
      </c>
      <c r="O511" s="471" t="s">
        <v>8523</v>
      </c>
      <c r="P511" s="443">
        <v>20.0006103515625</v>
      </c>
      <c r="Q511" s="470" t="str">
        <f>VLOOKUP($O511,'스토리지_LUN(TO-BE)'!$B$2:$G$347,4,FALSE)</f>
        <v>00:16</v>
      </c>
      <c r="R511" s="103"/>
      <c r="S511" s="110"/>
      <c r="T511" s="103"/>
      <c r="U511" s="103"/>
      <c r="V511" s="110" t="str">
        <f>VLOOKUP($N511,OS_Disk!$A$2:$F$573,2,FALSE)</f>
        <v>pkstsdbr1</v>
      </c>
      <c r="W511" s="110" t="str">
        <f>VLOOKUP($N511,OS_Disk!$A$2:$F$573,3,FALSE)</f>
        <v>hitachi_vsp0_0016</v>
      </c>
      <c r="X511" s="133"/>
      <c r="Y511" s="110" t="str">
        <f>VLOOKUP($N511,OS_Disk!$A$2:$F$573,4,FALSE)</f>
        <v>sdj</v>
      </c>
      <c r="Z511" s="196">
        <f>VLOOKUP($N511,OS_Disk!$A$2:$F$573,6,FALSE)</f>
        <v>655.00030517578125</v>
      </c>
      <c r="AA511" s="110" t="str">
        <f>VLOOKUP($O511,Veritas_LUN!$D$3:$J$487,2,FALSE)</f>
        <v>pkstsdbr1/pkstsdbr2</v>
      </c>
      <c r="AB511" s="110" t="str">
        <f>VLOOKUP($O511,Veritas_LUN!$D$3:$J$487,3,FALSE)</f>
        <v>vg_tscfs01</v>
      </c>
      <c r="AC511" s="110">
        <f>VLOOKUP($O511,Veritas_LUN!$D$3:$J$487,4,FALSE)</f>
        <v>1</v>
      </c>
      <c r="AD511" s="110">
        <f>VLOOKUP($O511,Veritas_LUN!$D$3:$J$487,5,FALSE)</f>
        <v>655</v>
      </c>
      <c r="AE511" s="110" t="str">
        <f>VLOOKUP($O511,Veritas_LUN!$D$3:$J$487,7,FALSE)</f>
        <v>vg_tscfs01</v>
      </c>
      <c r="AF511" s="110" t="str">
        <f>VLOOKUP($O511,Veritas_LUN!$D$3:$K$487,8,FALSE)</f>
        <v>00:16</v>
      </c>
      <c r="AG511" s="194" t="s">
        <v>7773</v>
      </c>
      <c r="AH511" s="279" t="str">
        <f>VLOOKUP(AG511,'스토리지_LUN(AS-IS)'!$B$4:$G$541,4,FALSE)</f>
        <v>vg_tscfs01</v>
      </c>
      <c r="AI511" s="110">
        <f>VLOOKUP(AG511,'스토리지_LUN(AS-IS)'!$B$4:$G$541,6,FALSE)</f>
        <v>655</v>
      </c>
      <c r="AJ511" s="110" t="str">
        <f>VLOOKUP($AG511,'스토리지_LUN(TO-BE)'!$B$2:$G$347,4,FALSE)</f>
        <v>00:16</v>
      </c>
      <c r="AK511" s="103"/>
      <c r="AL511" s="103"/>
      <c r="AM511" s="1" t="str">
        <f t="shared" si="16"/>
        <v>NB-DR-RDMP-0FA4-PKSTSDBR</v>
      </c>
      <c r="AN511" s="475" t="e">
        <f>VLOOKUP(SUBSTITUTE(Q511,":",""),'naa정보-입력'!B509:C854,2,FALSE)</f>
        <v>#N/A</v>
      </c>
      <c r="AO511" s="1" t="e">
        <f t="shared" si="17"/>
        <v>#N/A</v>
      </c>
      <c r="AP511" s="1" t="s">
        <v>10691</v>
      </c>
    </row>
    <row r="512" spans="1:42" s="1" customFormat="1">
      <c r="A512" s="128" t="s">
        <v>1201</v>
      </c>
      <c r="B512" s="128" t="s">
        <v>2342</v>
      </c>
      <c r="C512" s="128" t="s">
        <v>426</v>
      </c>
      <c r="D512" s="128" t="s">
        <v>5933</v>
      </c>
      <c r="E512" s="128" t="s">
        <v>1699</v>
      </c>
      <c r="F512" s="128" t="s">
        <v>1294</v>
      </c>
      <c r="G512" s="128" t="s">
        <v>1295</v>
      </c>
      <c r="H512" s="128" t="s">
        <v>3909</v>
      </c>
      <c r="I512" s="128" t="s">
        <v>2431</v>
      </c>
      <c r="J512" s="128" t="s">
        <v>4818</v>
      </c>
      <c r="K512" s="128" t="s">
        <v>7362</v>
      </c>
      <c r="L512" s="128" t="s">
        <v>4616</v>
      </c>
      <c r="M512" s="128" t="s">
        <v>6856</v>
      </c>
      <c r="N512" s="129" t="s">
        <v>8093</v>
      </c>
      <c r="O512" s="471" t="s">
        <v>8524</v>
      </c>
      <c r="P512" s="443">
        <v>20.0006103515625</v>
      </c>
      <c r="Q512" s="470" t="str">
        <f>VLOOKUP($O512,'스토리지_LUN(TO-BE)'!$B$2:$G$347,4,FALSE)</f>
        <v>01:00</v>
      </c>
      <c r="R512" s="103"/>
      <c r="S512" s="110"/>
      <c r="T512" s="103"/>
      <c r="U512" s="103"/>
      <c r="V512" s="110" t="str">
        <f>VLOOKUP($N512,OS_Disk!$A$2:$F$573,2,FALSE)</f>
        <v>pkstsdbr1</v>
      </c>
      <c r="W512" s="110" t="str">
        <f>VLOOKUP($N512,OS_Disk!$A$2:$F$573,3,FALSE)</f>
        <v>hitachi_vsp0_0100</v>
      </c>
      <c r="X512" s="133"/>
      <c r="Y512" s="110" t="str">
        <f>VLOOKUP($N512,OS_Disk!$A$2:$F$573,4,FALSE)</f>
        <v>sdk</v>
      </c>
      <c r="Z512" s="196">
        <f>VLOOKUP($N512,OS_Disk!$A$2:$F$573,6,FALSE)</f>
        <v>20.0006103515625</v>
      </c>
      <c r="AA512" s="110" t="str">
        <f>VLOOKUP($O512,Veritas_LUN!$D$3:$J$487,2,FALSE)</f>
        <v>pkstsdbr1/pkstsdbr2</v>
      </c>
      <c r="AB512" s="110" t="str">
        <f>VLOOKUP($O512,Veritas_LUN!$D$3:$J$487,3,FALSE)</f>
        <v>vg_tssys01_01</v>
      </c>
      <c r="AC512" s="110">
        <f>VLOOKUP($O512,Veritas_LUN!$D$3:$J$487,4,FALSE)</f>
        <v>1</v>
      </c>
      <c r="AD512" s="110">
        <f>VLOOKUP($O512,Veritas_LUN!$D$3:$J$487,5,FALSE)</f>
        <v>20</v>
      </c>
      <c r="AE512" s="110" t="str">
        <f>VLOOKUP($O512,Veritas_LUN!$D$3:$J$487,7,FALSE)</f>
        <v>vg_tssys_new</v>
      </c>
      <c r="AF512" s="110" t="str">
        <f>VLOOKUP($O512,Veritas_LUN!$D$3:$K$487,8,FALSE)</f>
        <v>01:00</v>
      </c>
      <c r="AG512" s="194" t="s">
        <v>7774</v>
      </c>
      <c r="AH512" s="279" t="str">
        <f>VLOOKUP(AG512,'스토리지_LUN(AS-IS)'!$B$4:$G$541,4,FALSE)</f>
        <v>vg_tssys_new</v>
      </c>
      <c r="AI512" s="110">
        <f>VLOOKUP(AG512,'스토리지_LUN(AS-IS)'!$B$4:$G$541,6,FALSE)</f>
        <v>20</v>
      </c>
      <c r="AJ512" s="110" t="str">
        <f>VLOOKUP($AG512,'스토리지_LUN(TO-BE)'!$B$2:$G$347,4,FALSE)</f>
        <v>01:00</v>
      </c>
      <c r="AK512" s="103"/>
      <c r="AL512" s="103"/>
      <c r="AM512" s="1" t="str">
        <f t="shared" si="16"/>
        <v>NB-DR-RDMP-0FA4-PKSTSDBR</v>
      </c>
      <c r="AN512" s="475" t="e">
        <f>VLOOKUP(SUBSTITUTE(Q512,":",""),'naa정보-입력'!B510:C855,2,FALSE)</f>
        <v>#N/A</v>
      </c>
      <c r="AO512" s="1" t="e">
        <f t="shared" si="17"/>
        <v>#N/A</v>
      </c>
      <c r="AP512" s="1" t="s">
        <v>10692</v>
      </c>
    </row>
    <row r="513" spans="1:42" s="1" customFormat="1">
      <c r="A513" s="128" t="s">
        <v>1201</v>
      </c>
      <c r="B513" s="128" t="s">
        <v>2342</v>
      </c>
      <c r="C513" s="128" t="s">
        <v>426</v>
      </c>
      <c r="D513" s="128" t="s">
        <v>5933</v>
      </c>
      <c r="E513" s="128" t="s">
        <v>1730</v>
      </c>
      <c r="F513" s="128" t="s">
        <v>1294</v>
      </c>
      <c r="G513" s="128" t="s">
        <v>1295</v>
      </c>
      <c r="H513" s="128" t="s">
        <v>3910</v>
      </c>
      <c r="I513" s="128" t="s">
        <v>2432</v>
      </c>
      <c r="J513" s="128" t="s">
        <v>4815</v>
      </c>
      <c r="K513" s="128" t="s">
        <v>7363</v>
      </c>
      <c r="L513" s="128" t="s">
        <v>4617</v>
      </c>
      <c r="M513" s="128" t="s">
        <v>6856</v>
      </c>
      <c r="N513" s="129" t="s">
        <v>8094</v>
      </c>
      <c r="O513" s="471" t="s">
        <v>8525</v>
      </c>
      <c r="P513" s="443">
        <v>895.00030517578102</v>
      </c>
      <c r="Q513" s="470" t="str">
        <f>VLOOKUP($O513,'스토리지_LUN(TO-BE)'!$B$2:$G$347,4,FALSE)</f>
        <v>01:01</v>
      </c>
      <c r="R513" s="103"/>
      <c r="S513" s="110"/>
      <c r="T513" s="103"/>
      <c r="U513" s="103"/>
      <c r="V513" s="110" t="str">
        <f>VLOOKUP($N513,OS_Disk!$A$2:$F$573,2,FALSE)</f>
        <v>pkstsdbr1</v>
      </c>
      <c r="W513" s="110" t="str">
        <f>VLOOKUP($N513,OS_Disk!$A$2:$F$573,3,FALSE)</f>
        <v>hitachi_vsp0_0101</v>
      </c>
      <c r="X513" s="133"/>
      <c r="Y513" s="110" t="str">
        <f>VLOOKUP($N513,OS_Disk!$A$2:$F$573,4,FALSE)</f>
        <v>sdl</v>
      </c>
      <c r="Z513" s="196">
        <f>VLOOKUP($N513,OS_Disk!$A$2:$F$573,6,FALSE)</f>
        <v>20.0006103515625</v>
      </c>
      <c r="AA513" s="110" t="str">
        <f>VLOOKUP($O513,Veritas_LUN!$D$3:$J$487,2,FALSE)</f>
        <v>pkstsdbr1/pkstsdbr2</v>
      </c>
      <c r="AB513" s="110" t="str">
        <f>VLOOKUP($O513,Veritas_LUN!$D$3:$J$487,3,FALSE)</f>
        <v>vg_tssys01_02</v>
      </c>
      <c r="AC513" s="110">
        <f>VLOOKUP($O513,Veritas_LUN!$D$3:$J$487,4,FALSE)</f>
        <v>1</v>
      </c>
      <c r="AD513" s="110">
        <f>VLOOKUP($O513,Veritas_LUN!$D$3:$J$487,5,FALSE)</f>
        <v>20</v>
      </c>
      <c r="AE513" s="110" t="str">
        <f>VLOOKUP($O513,Veritas_LUN!$D$3:$J$487,7,FALSE)</f>
        <v>vg_tssys_new</v>
      </c>
      <c r="AF513" s="110" t="str">
        <f>VLOOKUP($O513,Veritas_LUN!$D$3:$K$487,8,FALSE)</f>
        <v>01:01</v>
      </c>
      <c r="AG513" s="194" t="s">
        <v>7775</v>
      </c>
      <c r="AH513" s="279" t="str">
        <f>VLOOKUP(AG513,'스토리지_LUN(AS-IS)'!$B$4:$G$541,4,FALSE)</f>
        <v>vg_tssys_new</v>
      </c>
      <c r="AI513" s="110">
        <f>VLOOKUP(AG513,'스토리지_LUN(AS-IS)'!$B$4:$G$541,6,FALSE)</f>
        <v>20</v>
      </c>
      <c r="AJ513" s="110" t="str">
        <f>VLOOKUP($AG513,'스토리지_LUN(TO-BE)'!$B$2:$G$347,4,FALSE)</f>
        <v>01:01</v>
      </c>
      <c r="AK513" s="103"/>
      <c r="AL513" s="103"/>
      <c r="AM513" s="1" t="str">
        <f t="shared" si="16"/>
        <v>NB-DR-RDMP-0FA4-PKSTSDBR</v>
      </c>
      <c r="AN513" s="475" t="e">
        <f>VLOOKUP(SUBSTITUTE(Q513,":",""),'naa정보-입력'!B511:C856,2,FALSE)</f>
        <v>#N/A</v>
      </c>
      <c r="AO513" s="1" t="e">
        <f t="shared" si="17"/>
        <v>#N/A</v>
      </c>
      <c r="AP513" s="1" t="s">
        <v>10693</v>
      </c>
    </row>
    <row r="514" spans="1:42" s="1" customFormat="1">
      <c r="A514" s="128" t="s">
        <v>1201</v>
      </c>
      <c r="B514" s="128" t="s">
        <v>2342</v>
      </c>
      <c r="C514" s="128" t="s">
        <v>426</v>
      </c>
      <c r="D514" s="128" t="s">
        <v>5933</v>
      </c>
      <c r="E514" s="128" t="s">
        <v>1732</v>
      </c>
      <c r="F514" s="128" t="s">
        <v>1294</v>
      </c>
      <c r="G514" s="128" t="s">
        <v>1295</v>
      </c>
      <c r="H514" s="128" t="s">
        <v>3911</v>
      </c>
      <c r="I514" s="128" t="s">
        <v>2433</v>
      </c>
      <c r="J514" s="128" t="s">
        <v>4753</v>
      </c>
      <c r="K514" s="128" t="s">
        <v>7364</v>
      </c>
      <c r="L514" s="128" t="s">
        <v>4500</v>
      </c>
      <c r="M514" s="128" t="s">
        <v>6856</v>
      </c>
      <c r="N514" s="129" t="s">
        <v>8095</v>
      </c>
      <c r="O514" s="471" t="s">
        <v>8526</v>
      </c>
      <c r="P514" s="443">
        <v>895.00030517578102</v>
      </c>
      <c r="Q514" s="470" t="str">
        <f>VLOOKUP($O514,'스토리지_LUN(TO-BE)'!$B$2:$G$347,4,FALSE)</f>
        <v>00:19</v>
      </c>
      <c r="R514" s="103"/>
      <c r="S514" s="110"/>
      <c r="T514" s="103"/>
      <c r="U514" s="103"/>
      <c r="V514" s="110" t="str">
        <f>VLOOKUP($N514,OS_Disk!$A$2:$F$573,2,FALSE)</f>
        <v>pkstsdbr1</v>
      </c>
      <c r="W514" s="110" t="str">
        <f>VLOOKUP($N514,OS_Disk!$A$2:$F$573,3,FALSE)</f>
        <v>hitachi_vsp0_0019</v>
      </c>
      <c r="X514" s="133"/>
      <c r="Y514" s="110" t="str">
        <f>VLOOKUP($N514,OS_Disk!$A$2:$F$573,4,FALSE)</f>
        <v>sdm</v>
      </c>
      <c r="Z514" s="196">
        <f>VLOOKUP($N514,OS_Disk!$A$2:$F$573,6,FALSE)</f>
        <v>895.00030517578125</v>
      </c>
      <c r="AA514" s="110" t="str">
        <f>VLOOKUP($O514,Veritas_LUN!$D$3:$J$487,2,FALSE)</f>
        <v>pkstsdbr1/pkstsdbr2</v>
      </c>
      <c r="AB514" s="110" t="str">
        <f>VLOOKUP($O514,Veritas_LUN!$D$3:$J$487,3,FALSE)</f>
        <v>vg_tsdb01</v>
      </c>
      <c r="AC514" s="110">
        <f>VLOOKUP($O514,Veritas_LUN!$D$3:$J$487,4,FALSE)</f>
        <v>1</v>
      </c>
      <c r="AD514" s="110">
        <f>VLOOKUP($O514,Veritas_LUN!$D$3:$J$487,5,FALSE)</f>
        <v>895</v>
      </c>
      <c r="AE514" s="110" t="str">
        <f>VLOOKUP($O514,Veritas_LUN!$D$3:$J$487,7,FALSE)</f>
        <v>vg_tsdb01</v>
      </c>
      <c r="AF514" s="110" t="str">
        <f>VLOOKUP($O514,Veritas_LUN!$D$3:$K$487,8,FALSE)</f>
        <v>00:19</v>
      </c>
      <c r="AG514" s="194" t="s">
        <v>7776</v>
      </c>
      <c r="AH514" s="279" t="str">
        <f>VLOOKUP(AG514,'스토리지_LUN(AS-IS)'!$B$4:$G$541,4,FALSE)</f>
        <v>vg_tsdb01</v>
      </c>
      <c r="AI514" s="110">
        <f>VLOOKUP(AG514,'스토리지_LUN(AS-IS)'!$B$4:$G$541,6,FALSE)</f>
        <v>895</v>
      </c>
      <c r="AJ514" s="110" t="str">
        <f>VLOOKUP($AG514,'스토리지_LUN(TO-BE)'!$B$2:$G$347,4,FALSE)</f>
        <v>00:19</v>
      </c>
      <c r="AK514" s="103"/>
      <c r="AL514" s="103"/>
      <c r="AM514" s="1" t="str">
        <f t="shared" si="16"/>
        <v>NB-DR-RDMP-0FA4-PKSTSDBR</v>
      </c>
      <c r="AN514" s="475" t="e">
        <f>VLOOKUP(SUBSTITUTE(Q514,":",""),'naa정보-입력'!B512:C857,2,FALSE)</f>
        <v>#N/A</v>
      </c>
      <c r="AO514" s="1" t="e">
        <f t="shared" si="17"/>
        <v>#N/A</v>
      </c>
      <c r="AP514" s="1" t="s">
        <v>10694</v>
      </c>
    </row>
    <row r="515" spans="1:42" s="1" customFormat="1">
      <c r="A515" s="128" t="s">
        <v>1201</v>
      </c>
      <c r="B515" s="128" t="s">
        <v>2342</v>
      </c>
      <c r="C515" s="128" t="s">
        <v>426</v>
      </c>
      <c r="D515" s="128" t="s">
        <v>5933</v>
      </c>
      <c r="E515" s="128" t="s">
        <v>1734</v>
      </c>
      <c r="F515" s="128" t="s">
        <v>1294</v>
      </c>
      <c r="G515" s="128" t="s">
        <v>1295</v>
      </c>
      <c r="H515" s="128" t="s">
        <v>3912</v>
      </c>
      <c r="I515" s="128" t="s">
        <v>2434</v>
      </c>
      <c r="J515" s="128" t="s">
        <v>4755</v>
      </c>
      <c r="K515" s="128" t="s">
        <v>7365</v>
      </c>
      <c r="L515" s="128" t="s">
        <v>2525</v>
      </c>
      <c r="M515" s="128" t="s">
        <v>6856</v>
      </c>
      <c r="N515" s="129" t="s">
        <v>8096</v>
      </c>
      <c r="O515" s="471" t="s">
        <v>8527</v>
      </c>
      <c r="P515" s="443">
        <v>895.00030517578102</v>
      </c>
      <c r="Q515" s="470" t="str">
        <f>VLOOKUP($O515,'스토리지_LUN(TO-BE)'!$B$2:$G$347,4,FALSE)</f>
        <v>00:1a</v>
      </c>
      <c r="R515" s="103"/>
      <c r="S515" s="110"/>
      <c r="T515" s="103"/>
      <c r="U515" s="103"/>
      <c r="V515" s="110" t="str">
        <f>VLOOKUP($N515,OS_Disk!$A$2:$F$573,2,FALSE)</f>
        <v>pkstsdbr1</v>
      </c>
      <c r="W515" s="110" t="str">
        <f>VLOOKUP($N515,OS_Disk!$A$2:$F$573,3,FALSE)</f>
        <v>hitachi_vsp0_001a</v>
      </c>
      <c r="X515" s="133"/>
      <c r="Y515" s="110" t="str">
        <f>VLOOKUP($N515,OS_Disk!$A$2:$F$573,4,FALSE)</f>
        <v>sdn</v>
      </c>
      <c r="Z515" s="196">
        <f>VLOOKUP($N515,OS_Disk!$A$2:$F$573,6,FALSE)</f>
        <v>895.00030517578125</v>
      </c>
      <c r="AA515" s="110" t="str">
        <f>VLOOKUP($O515,Veritas_LUN!$D$3:$J$487,2,FALSE)</f>
        <v>pkstsdbr1/pkstsdbr2</v>
      </c>
      <c r="AB515" s="110" t="str">
        <f>VLOOKUP($O515,Veritas_LUN!$D$3:$J$487,3,FALSE)</f>
        <v>vg_tsdb01</v>
      </c>
      <c r="AC515" s="110">
        <f>VLOOKUP($O515,Veritas_LUN!$D$3:$J$487,4,FALSE)</f>
        <v>1</v>
      </c>
      <c r="AD515" s="110">
        <f>VLOOKUP($O515,Veritas_LUN!$D$3:$J$487,5,FALSE)</f>
        <v>895</v>
      </c>
      <c r="AE515" s="110" t="str">
        <f>VLOOKUP($O515,Veritas_LUN!$D$3:$J$487,7,FALSE)</f>
        <v>vg_tsdb01</v>
      </c>
      <c r="AF515" s="110" t="str">
        <f>VLOOKUP($O515,Veritas_LUN!$D$3:$K$487,8,FALSE)</f>
        <v>00:1a</v>
      </c>
      <c r="AG515" s="194" t="s">
        <v>7777</v>
      </c>
      <c r="AH515" s="279" t="str">
        <f>VLOOKUP(AG515,'스토리지_LUN(AS-IS)'!$B$4:$G$541,4,FALSE)</f>
        <v>vg_tsdb01</v>
      </c>
      <c r="AI515" s="110">
        <f>VLOOKUP(AG515,'스토리지_LUN(AS-IS)'!$B$4:$G$541,6,FALSE)</f>
        <v>895</v>
      </c>
      <c r="AJ515" s="110" t="str">
        <f>VLOOKUP($AG515,'스토리지_LUN(TO-BE)'!$B$2:$G$347,4,FALSE)</f>
        <v>00:1a</v>
      </c>
      <c r="AK515" s="103"/>
      <c r="AL515" s="103"/>
      <c r="AM515" s="1" t="str">
        <f t="shared" si="16"/>
        <v>NB-DR-RDMP-0FA4-PKSTSDBR</v>
      </c>
      <c r="AN515" s="475" t="e">
        <f>VLOOKUP(SUBSTITUTE(Q515,":",""),'naa정보-입력'!B513:C858,2,FALSE)</f>
        <v>#N/A</v>
      </c>
      <c r="AO515" s="1" t="e">
        <f t="shared" si="17"/>
        <v>#N/A</v>
      </c>
      <c r="AP515" s="1" t="s">
        <v>10695</v>
      </c>
    </row>
    <row r="516" spans="1:42" s="1" customFormat="1">
      <c r="A516" s="128" t="s">
        <v>1201</v>
      </c>
      <c r="B516" s="128" t="s">
        <v>2342</v>
      </c>
      <c r="C516" s="128" t="s">
        <v>426</v>
      </c>
      <c r="D516" s="128" t="s">
        <v>5933</v>
      </c>
      <c r="E516" s="128" t="s">
        <v>2190</v>
      </c>
      <c r="F516" s="128" t="s">
        <v>1294</v>
      </c>
      <c r="G516" s="128" t="s">
        <v>1295</v>
      </c>
      <c r="H516" s="128" t="s">
        <v>3913</v>
      </c>
      <c r="I516" s="128" t="s">
        <v>2435</v>
      </c>
      <c r="J516" s="128" t="s">
        <v>4756</v>
      </c>
      <c r="K516" s="128" t="s">
        <v>7366</v>
      </c>
      <c r="L516" s="128" t="s">
        <v>2526</v>
      </c>
      <c r="M516" s="128" t="s">
        <v>6856</v>
      </c>
      <c r="N516" s="129" t="s">
        <v>8097</v>
      </c>
      <c r="O516" s="471" t="s">
        <v>8528</v>
      </c>
      <c r="P516" s="443">
        <v>895.00030517578102</v>
      </c>
      <c r="Q516" s="470" t="str">
        <f>VLOOKUP($O516,'스토리지_LUN(TO-BE)'!$B$2:$G$347,4,FALSE)</f>
        <v>00:1b</v>
      </c>
      <c r="R516" s="103"/>
      <c r="S516" s="110"/>
      <c r="T516" s="103"/>
      <c r="U516" s="103"/>
      <c r="V516" s="110" t="str">
        <f>VLOOKUP($N516,OS_Disk!$A$2:$F$573,2,FALSE)</f>
        <v>pkstsdbr1</v>
      </c>
      <c r="W516" s="110" t="str">
        <f>VLOOKUP($N516,OS_Disk!$A$2:$F$573,3,FALSE)</f>
        <v>hitachi_vsp0_001b</v>
      </c>
      <c r="X516" s="133"/>
      <c r="Y516" s="110" t="str">
        <f>VLOOKUP($N516,OS_Disk!$A$2:$F$573,4,FALSE)</f>
        <v>sdo</v>
      </c>
      <c r="Z516" s="196">
        <f>VLOOKUP($N516,OS_Disk!$A$2:$F$573,6,FALSE)</f>
        <v>895.00030517578125</v>
      </c>
      <c r="AA516" s="110" t="str">
        <f>VLOOKUP($O516,Veritas_LUN!$D$3:$J$487,2,FALSE)</f>
        <v>pkstsdbr1/pkstsdbr2</v>
      </c>
      <c r="AB516" s="110" t="str">
        <f>VLOOKUP($O516,Veritas_LUN!$D$3:$J$487,3,FALSE)</f>
        <v>vg_tsdb01</v>
      </c>
      <c r="AC516" s="110">
        <f>VLOOKUP($O516,Veritas_LUN!$D$3:$J$487,4,FALSE)</f>
        <v>1</v>
      </c>
      <c r="AD516" s="110">
        <f>VLOOKUP($O516,Veritas_LUN!$D$3:$J$487,5,FALSE)</f>
        <v>895</v>
      </c>
      <c r="AE516" s="110" t="str">
        <f>VLOOKUP($O516,Veritas_LUN!$D$3:$J$487,7,FALSE)</f>
        <v>vg_tsdb01</v>
      </c>
      <c r="AF516" s="110" t="str">
        <f>VLOOKUP($O516,Veritas_LUN!$D$3:$K$487,8,FALSE)</f>
        <v>00:1b</v>
      </c>
      <c r="AG516" s="194" t="s">
        <v>7778</v>
      </c>
      <c r="AH516" s="279" t="str">
        <f>VLOOKUP(AG516,'스토리지_LUN(AS-IS)'!$B$4:$G$541,4,FALSE)</f>
        <v>vg_tsdb01</v>
      </c>
      <c r="AI516" s="110">
        <f>VLOOKUP(AG516,'스토리지_LUN(AS-IS)'!$B$4:$G$541,6,FALSE)</f>
        <v>895</v>
      </c>
      <c r="AJ516" s="110" t="str">
        <f>VLOOKUP($AG516,'스토리지_LUN(TO-BE)'!$B$2:$G$347,4,FALSE)</f>
        <v>00:1b</v>
      </c>
      <c r="AK516" s="103"/>
      <c r="AL516" s="103"/>
      <c r="AM516" s="1" t="str">
        <f t="shared" si="16"/>
        <v>NB-DR-RDMP-0FA4-PKSTSDBR</v>
      </c>
      <c r="AN516" s="475" t="e">
        <f>VLOOKUP(SUBSTITUTE(Q516,":",""),'naa정보-입력'!B514:C859,2,FALSE)</f>
        <v>#N/A</v>
      </c>
      <c r="AO516" s="1" t="e">
        <f t="shared" si="17"/>
        <v>#N/A</v>
      </c>
      <c r="AP516" s="1" t="s">
        <v>10696</v>
      </c>
    </row>
    <row r="517" spans="1:42" s="1" customFormat="1">
      <c r="A517" s="128" t="s">
        <v>1201</v>
      </c>
      <c r="B517" s="128" t="s">
        <v>2342</v>
      </c>
      <c r="C517" s="128" t="s">
        <v>426</v>
      </c>
      <c r="D517" s="128" t="s">
        <v>5933</v>
      </c>
      <c r="E517" s="128" t="s">
        <v>2192</v>
      </c>
      <c r="F517" s="128" t="s">
        <v>1294</v>
      </c>
      <c r="G517" s="128" t="s">
        <v>1295</v>
      </c>
      <c r="H517" s="128" t="s">
        <v>3914</v>
      </c>
      <c r="I517" s="128" t="s">
        <v>2436</v>
      </c>
      <c r="J517" s="128" t="s">
        <v>4748</v>
      </c>
      <c r="K517" s="128" t="s">
        <v>7367</v>
      </c>
      <c r="L517" s="128" t="s">
        <v>2527</v>
      </c>
      <c r="M517" s="128" t="s">
        <v>6856</v>
      </c>
      <c r="N517" s="129" t="s">
        <v>8098</v>
      </c>
      <c r="O517" s="471" t="s">
        <v>8529</v>
      </c>
      <c r="P517" s="443">
        <v>985.00030517578102</v>
      </c>
      <c r="Q517" s="470" t="str">
        <f>VLOOKUP($O517,'스토리지_LUN(TO-BE)'!$B$2:$G$347,4,FALSE)</f>
        <v>00:1c</v>
      </c>
      <c r="R517" s="103"/>
      <c r="S517" s="110"/>
      <c r="T517" s="103"/>
      <c r="U517" s="103"/>
      <c r="V517" s="110" t="str">
        <f>VLOOKUP($N517,OS_Disk!$A$2:$F$573,2,FALSE)</f>
        <v>pkstsdbr1</v>
      </c>
      <c r="W517" s="110" t="str">
        <f>VLOOKUP($N517,OS_Disk!$A$2:$F$573,3,FALSE)</f>
        <v>hitachi_vsp0_001c</v>
      </c>
      <c r="X517" s="133"/>
      <c r="Y517" s="110" t="str">
        <f>VLOOKUP($N517,OS_Disk!$A$2:$F$573,4,FALSE)</f>
        <v>sdp</v>
      </c>
      <c r="Z517" s="196">
        <f>VLOOKUP($N517,OS_Disk!$A$2:$F$573,6,FALSE)</f>
        <v>895.00030517578125</v>
      </c>
      <c r="AA517" s="110" t="str">
        <f>VLOOKUP($O517,Veritas_LUN!$D$3:$J$487,2,FALSE)</f>
        <v>pkstsdbr1/pkstsdbr2</v>
      </c>
      <c r="AB517" s="110" t="str">
        <f>VLOOKUP($O517,Veritas_LUN!$D$3:$J$487,3,FALSE)</f>
        <v>vg_tsdb01</v>
      </c>
      <c r="AC517" s="110">
        <f>VLOOKUP($O517,Veritas_LUN!$D$3:$J$487,4,FALSE)</f>
        <v>1</v>
      </c>
      <c r="AD517" s="110">
        <f>VLOOKUP($O517,Veritas_LUN!$D$3:$J$487,5,FALSE)</f>
        <v>895</v>
      </c>
      <c r="AE517" s="110" t="str">
        <f>VLOOKUP($O517,Veritas_LUN!$D$3:$J$487,7,FALSE)</f>
        <v>vg_tsdb01</v>
      </c>
      <c r="AF517" s="110" t="str">
        <f>VLOOKUP($O517,Veritas_LUN!$D$3:$K$487,8,FALSE)</f>
        <v>00:1c</v>
      </c>
      <c r="AG517" s="194" t="s">
        <v>7779</v>
      </c>
      <c r="AH517" s="279" t="str">
        <f>VLOOKUP(AG517,'스토리지_LUN(AS-IS)'!$B$4:$G$541,4,FALSE)</f>
        <v>vg_tsdb01</v>
      </c>
      <c r="AI517" s="110">
        <f>VLOOKUP(AG517,'스토리지_LUN(AS-IS)'!$B$4:$G$541,6,FALSE)</f>
        <v>895</v>
      </c>
      <c r="AJ517" s="110" t="str">
        <f>VLOOKUP($AG517,'스토리지_LUN(TO-BE)'!$B$2:$G$347,4,FALSE)</f>
        <v>00:1c</v>
      </c>
      <c r="AK517" s="103"/>
      <c r="AL517" s="103"/>
      <c r="AM517" s="1" t="str">
        <f t="shared" si="16"/>
        <v>NB-DR-RDMP-0FA4-PKSTSDBR</v>
      </c>
      <c r="AN517" s="475" t="e">
        <f>VLOOKUP(SUBSTITUTE(Q517,":",""),'naa정보-입력'!B515:C860,2,FALSE)</f>
        <v>#N/A</v>
      </c>
      <c r="AO517" s="1" t="e">
        <f t="shared" si="17"/>
        <v>#N/A</v>
      </c>
      <c r="AP517" s="1" t="s">
        <v>10697</v>
      </c>
    </row>
    <row r="518" spans="1:42" s="1" customFormat="1">
      <c r="A518" s="128" t="s">
        <v>1201</v>
      </c>
      <c r="B518" s="128" t="s">
        <v>2342</v>
      </c>
      <c r="C518" s="128" t="s">
        <v>426</v>
      </c>
      <c r="D518" s="128" t="s">
        <v>5933</v>
      </c>
      <c r="E518" s="128" t="s">
        <v>2194</v>
      </c>
      <c r="F518" s="128" t="s">
        <v>1294</v>
      </c>
      <c r="G518" s="128" t="s">
        <v>1295</v>
      </c>
      <c r="H518" s="128" t="s">
        <v>3915</v>
      </c>
      <c r="I518" s="128" t="s">
        <v>2437</v>
      </c>
      <c r="J518" s="128" t="s">
        <v>4749</v>
      </c>
      <c r="K518" s="128" t="s">
        <v>7368</v>
      </c>
      <c r="L518" s="128" t="s">
        <v>2528</v>
      </c>
      <c r="M518" s="128" t="s">
        <v>6856</v>
      </c>
      <c r="N518" s="129" t="s">
        <v>8099</v>
      </c>
      <c r="O518" s="471" t="s">
        <v>8530</v>
      </c>
      <c r="P518" s="443">
        <v>985.00030517578102</v>
      </c>
      <c r="Q518" s="470" t="str">
        <f>VLOOKUP($O518,'스토리지_LUN(TO-BE)'!$B$2:$G$347,4,FALSE)</f>
        <v>00:1d</v>
      </c>
      <c r="R518" s="103"/>
      <c r="S518" s="110"/>
      <c r="T518" s="103"/>
      <c r="U518" s="103"/>
      <c r="V518" s="110" t="str">
        <f>VLOOKUP($N518,OS_Disk!$A$2:$F$573,2,FALSE)</f>
        <v>pkstsdbr1</v>
      </c>
      <c r="W518" s="110" t="str">
        <f>VLOOKUP($N518,OS_Disk!$A$2:$F$573,3,FALSE)</f>
        <v>hitachi_vsp0_001d</v>
      </c>
      <c r="X518" s="133"/>
      <c r="Y518" s="110" t="str">
        <f>VLOOKUP($N518,OS_Disk!$A$2:$F$573,4,FALSE)</f>
        <v>sdq</v>
      </c>
      <c r="Z518" s="196">
        <f>VLOOKUP($N518,OS_Disk!$A$2:$F$573,6,FALSE)</f>
        <v>985.00030517578125</v>
      </c>
      <c r="AA518" s="110" t="str">
        <f>VLOOKUP($O518,Veritas_LUN!$D$3:$J$487,2,FALSE)</f>
        <v>pkstsdbr1/pkstsdbr2</v>
      </c>
      <c r="AB518" s="110" t="str">
        <f>VLOOKUP($O518,Veritas_LUN!$D$3:$J$487,3,FALSE)</f>
        <v>vg_tsidx01</v>
      </c>
      <c r="AC518" s="110">
        <f>VLOOKUP($O518,Veritas_LUN!$D$3:$J$487,4,FALSE)</f>
        <v>1</v>
      </c>
      <c r="AD518" s="110">
        <f>VLOOKUP($O518,Veritas_LUN!$D$3:$J$487,5,FALSE)</f>
        <v>985</v>
      </c>
      <c r="AE518" s="110" t="str">
        <f>VLOOKUP($O518,Veritas_LUN!$D$3:$J$487,7,FALSE)</f>
        <v>vg_tsidx01</v>
      </c>
      <c r="AF518" s="110" t="str">
        <f>VLOOKUP($O518,Veritas_LUN!$D$3:$K$487,8,FALSE)</f>
        <v>00:1d</v>
      </c>
      <c r="AG518" s="194" t="s">
        <v>7780</v>
      </c>
      <c r="AH518" s="279" t="str">
        <f>VLOOKUP(AG518,'스토리지_LUN(AS-IS)'!$B$4:$G$541,4,FALSE)</f>
        <v>vg_tsidx01</v>
      </c>
      <c r="AI518" s="110">
        <f>VLOOKUP(AG518,'스토리지_LUN(AS-IS)'!$B$4:$G$541,6,FALSE)</f>
        <v>985</v>
      </c>
      <c r="AJ518" s="110" t="str">
        <f>VLOOKUP($AG518,'스토리지_LUN(TO-BE)'!$B$2:$G$347,4,FALSE)</f>
        <v>00:1d</v>
      </c>
      <c r="AK518" s="103"/>
      <c r="AL518" s="103"/>
      <c r="AM518" s="1" t="str">
        <f t="shared" si="16"/>
        <v>NB-DR-RDMP-0FA4-PKSTSDBR</v>
      </c>
      <c r="AN518" s="475" t="e">
        <f>VLOOKUP(SUBSTITUTE(Q518,":",""),'naa정보-입력'!B516:C861,2,FALSE)</f>
        <v>#N/A</v>
      </c>
      <c r="AO518" s="1" t="e">
        <f t="shared" si="17"/>
        <v>#N/A</v>
      </c>
      <c r="AP518" s="1" t="s">
        <v>10698</v>
      </c>
    </row>
    <row r="519" spans="1:42" s="1" customFormat="1">
      <c r="A519" s="128" t="s">
        <v>1201</v>
      </c>
      <c r="B519" s="128" t="s">
        <v>2342</v>
      </c>
      <c r="C519" s="128" t="s">
        <v>426</v>
      </c>
      <c r="D519" s="128" t="s">
        <v>5933</v>
      </c>
      <c r="E519" s="128" t="s">
        <v>2196</v>
      </c>
      <c r="F519" s="128" t="s">
        <v>1294</v>
      </c>
      <c r="G519" s="128" t="s">
        <v>1295</v>
      </c>
      <c r="H519" s="128" t="s">
        <v>3916</v>
      </c>
      <c r="I519" s="128" t="s">
        <v>2438</v>
      </c>
      <c r="J519" s="128" t="s">
        <v>4763</v>
      </c>
      <c r="K519" s="128" t="s">
        <v>7369</v>
      </c>
      <c r="L519" s="128" t="s">
        <v>4618</v>
      </c>
      <c r="M519" s="128" t="s">
        <v>6856</v>
      </c>
      <c r="N519" s="129" t="s">
        <v>8100</v>
      </c>
      <c r="O519" s="471" t="s">
        <v>8531</v>
      </c>
      <c r="P519" s="443">
        <v>30</v>
      </c>
      <c r="Q519" s="470" t="str">
        <f>VLOOKUP($O519,'스토리지_LUN(TO-BE)'!$B$2:$G$347,4,FALSE)</f>
        <v>00:1e</v>
      </c>
      <c r="R519" s="103"/>
      <c r="S519" s="110"/>
      <c r="T519" s="103"/>
      <c r="U519" s="103"/>
      <c r="V519" s="110" t="str">
        <f>VLOOKUP($N519,OS_Disk!$A$2:$F$573,2,FALSE)</f>
        <v>pkstsdbr1</v>
      </c>
      <c r="W519" s="110" t="str">
        <f>VLOOKUP($N519,OS_Disk!$A$2:$F$573,3,FALSE)</f>
        <v>hitachi_vsp0_001e</v>
      </c>
      <c r="X519" s="133"/>
      <c r="Y519" s="110" t="str">
        <f>VLOOKUP($N519,OS_Disk!$A$2:$F$573,4,FALSE)</f>
        <v>sdr</v>
      </c>
      <c r="Z519" s="196">
        <f>VLOOKUP($N519,OS_Disk!$A$2:$F$573,6,FALSE)</f>
        <v>985.00030517578125</v>
      </c>
      <c r="AA519" s="110" t="str">
        <f>VLOOKUP($O519,Veritas_LUN!$D$3:$J$487,2,FALSE)</f>
        <v>pkstsdbr1/pkstsdbr2</v>
      </c>
      <c r="AB519" s="110" t="str">
        <f>VLOOKUP($O519,Veritas_LUN!$D$3:$J$487,3,FALSE)</f>
        <v>vg_tsidx01</v>
      </c>
      <c r="AC519" s="110">
        <f>VLOOKUP($O519,Veritas_LUN!$D$3:$J$487,4,FALSE)</f>
        <v>1</v>
      </c>
      <c r="AD519" s="110">
        <f>VLOOKUP($O519,Veritas_LUN!$D$3:$J$487,5,FALSE)</f>
        <v>985</v>
      </c>
      <c r="AE519" s="110" t="str">
        <f>VLOOKUP($O519,Veritas_LUN!$D$3:$J$487,7,FALSE)</f>
        <v>vg_tsidx01</v>
      </c>
      <c r="AF519" s="110" t="str">
        <f>VLOOKUP($O519,Veritas_LUN!$D$3:$K$487,8,FALSE)</f>
        <v>00:1e</v>
      </c>
      <c r="AG519" s="194" t="s">
        <v>7781</v>
      </c>
      <c r="AH519" s="279" t="str">
        <f>VLOOKUP(AG519,'스토리지_LUN(AS-IS)'!$B$4:$G$541,4,FALSE)</f>
        <v>vg_tsidx01</v>
      </c>
      <c r="AI519" s="110">
        <f>VLOOKUP(AG519,'스토리지_LUN(AS-IS)'!$B$4:$G$541,6,FALSE)</f>
        <v>985</v>
      </c>
      <c r="AJ519" s="110" t="str">
        <f>VLOOKUP($AG519,'스토리지_LUN(TO-BE)'!$B$2:$G$347,4,FALSE)</f>
        <v>00:1e</v>
      </c>
      <c r="AK519" s="103"/>
      <c r="AL519" s="103"/>
      <c r="AM519" s="1" t="str">
        <f t="shared" si="16"/>
        <v>NB-DR-RDMP-0FA4-PKSTSDBR</v>
      </c>
      <c r="AN519" s="475" t="e">
        <f>VLOOKUP(SUBSTITUTE(Q519,":",""),'naa정보-입력'!B517:C862,2,FALSE)</f>
        <v>#N/A</v>
      </c>
      <c r="AO519" s="1" t="e">
        <f t="shared" si="17"/>
        <v>#N/A</v>
      </c>
      <c r="AP519" s="1" t="s">
        <v>10699</v>
      </c>
    </row>
    <row r="520" spans="1:42" s="1" customFormat="1">
      <c r="A520" s="128" t="s">
        <v>1201</v>
      </c>
      <c r="B520" s="128" t="s">
        <v>2342</v>
      </c>
      <c r="C520" s="128" t="s">
        <v>426</v>
      </c>
      <c r="D520" s="128" t="s">
        <v>5933</v>
      </c>
      <c r="E520" s="128" t="s">
        <v>2198</v>
      </c>
      <c r="F520" s="128" t="s">
        <v>1294</v>
      </c>
      <c r="G520" s="128" t="s">
        <v>1295</v>
      </c>
      <c r="H520" s="128" t="s">
        <v>3917</v>
      </c>
      <c r="I520" s="128" t="s">
        <v>2439</v>
      </c>
      <c r="J520" s="128" t="s">
        <v>4777</v>
      </c>
      <c r="K520" s="128" t="s">
        <v>7370</v>
      </c>
      <c r="L520" s="128" t="s">
        <v>2523</v>
      </c>
      <c r="M520" s="128" t="s">
        <v>6856</v>
      </c>
      <c r="N520" s="129" t="s">
        <v>8101</v>
      </c>
      <c r="O520" s="471" t="s">
        <v>8532</v>
      </c>
      <c r="P520" s="443">
        <v>131.00006103515599</v>
      </c>
      <c r="Q520" s="470" t="str">
        <f>VLOOKUP($O520,'스토리지_LUN(TO-BE)'!$B$2:$G$347,4,FALSE)</f>
        <v>00:18</v>
      </c>
      <c r="R520" s="103"/>
      <c r="S520" s="110"/>
      <c r="T520" s="103"/>
      <c r="U520" s="103"/>
      <c r="V520" s="110" t="str">
        <f>VLOOKUP($N520,OS_Disk!$A$2:$F$573,2,FALSE)</f>
        <v>pkstsdbr1</v>
      </c>
      <c r="W520" s="110" t="str">
        <f>VLOOKUP($N520,OS_Disk!$A$2:$F$573,3,FALSE)</f>
        <v>hitachi_vsp0_0018</v>
      </c>
      <c r="X520" s="133"/>
      <c r="Y520" s="110" t="str">
        <f>VLOOKUP($N520,OS_Disk!$A$2:$F$573,4,FALSE)</f>
        <v>sds</v>
      </c>
      <c r="Z520" s="196">
        <f>VLOOKUP($N520,OS_Disk!$A$2:$F$573,6,FALSE)</f>
        <v>35.0006103515625</v>
      </c>
      <c r="AA520" s="110" t="str">
        <f>VLOOKUP($O520,Veritas_LUN!$D$3:$J$487,2,FALSE)</f>
        <v>pkstsdbr1/pkstsdbr2</v>
      </c>
      <c r="AB520" s="110" t="str">
        <f>VLOOKUP($O520,Veritas_LUN!$D$3:$J$487,3,FALSE)</f>
        <v>vg_tssys02</v>
      </c>
      <c r="AC520" s="110">
        <f>VLOOKUP($O520,Veritas_LUN!$D$3:$J$487,4,FALSE)</f>
        <v>1</v>
      </c>
      <c r="AD520" s="110">
        <f>VLOOKUP($O520,Veritas_LUN!$D$3:$J$487,5,FALSE)</f>
        <v>35</v>
      </c>
      <c r="AE520" s="110" t="str">
        <f>VLOOKUP($O520,Veritas_LUN!$D$3:$J$487,7,FALSE)</f>
        <v>vg_tssys02</v>
      </c>
      <c r="AF520" s="110" t="str">
        <f>VLOOKUP($O520,Veritas_LUN!$D$3:$K$487,8,FALSE)</f>
        <v>00:18</v>
      </c>
      <c r="AG520" s="194" t="s">
        <v>7782</v>
      </c>
      <c r="AH520" s="279" t="str">
        <f>VLOOKUP(AG520,'스토리지_LUN(AS-IS)'!$B$4:$G$541,4,FALSE)</f>
        <v>vg_tssys02</v>
      </c>
      <c r="AI520" s="110">
        <f>VLOOKUP(AG520,'스토리지_LUN(AS-IS)'!$B$4:$G$541,6,FALSE)</f>
        <v>35</v>
      </c>
      <c r="AJ520" s="110" t="str">
        <f>VLOOKUP($AG520,'스토리지_LUN(TO-BE)'!$B$2:$G$347,4,FALSE)</f>
        <v>00:18</v>
      </c>
      <c r="AK520" s="103"/>
      <c r="AL520" s="103"/>
      <c r="AM520" s="1" t="str">
        <f t="shared" si="16"/>
        <v>NB-DR-RDMP-0FA4-PKSTSDBR</v>
      </c>
      <c r="AN520" s="475" t="e">
        <f>VLOOKUP(SUBSTITUTE(Q520,":",""),'naa정보-입력'!B518:C863,2,FALSE)</f>
        <v>#N/A</v>
      </c>
      <c r="AO520" s="1" t="e">
        <f t="shared" si="17"/>
        <v>#N/A</v>
      </c>
      <c r="AP520" s="1" t="s">
        <v>10700</v>
      </c>
    </row>
    <row r="521" spans="1:42" s="1" customFormat="1">
      <c r="A521" s="128" t="s">
        <v>1201</v>
      </c>
      <c r="B521" s="128" t="s">
        <v>2342</v>
      </c>
      <c r="C521" s="128" t="s">
        <v>426</v>
      </c>
      <c r="D521" s="128" t="s">
        <v>5933</v>
      </c>
      <c r="E521" s="128" t="s">
        <v>1737</v>
      </c>
      <c r="F521" s="128" t="s">
        <v>1294</v>
      </c>
      <c r="G521" s="128" t="s">
        <v>1295</v>
      </c>
      <c r="H521" s="128" t="s">
        <v>3918</v>
      </c>
      <c r="I521" s="128" t="s">
        <v>2440</v>
      </c>
      <c r="J521" s="128" t="s">
        <v>4784</v>
      </c>
      <c r="K521" s="128" t="s">
        <v>7371</v>
      </c>
      <c r="L521" s="128" t="s">
        <v>2521</v>
      </c>
      <c r="M521" s="128" t="s">
        <v>6856</v>
      </c>
      <c r="N521" s="129" t="s">
        <v>8102</v>
      </c>
      <c r="O521" s="471" t="s">
        <v>8533</v>
      </c>
      <c r="P521" s="443">
        <v>3.00018310546875</v>
      </c>
      <c r="Q521" s="470" t="str">
        <f>VLOOKUP($O521,'스토리지_LUN(TO-BE)'!$B$2:$G$347,4,FALSE)</f>
        <v>05:15</v>
      </c>
      <c r="R521" s="103"/>
      <c r="S521" s="110"/>
      <c r="T521" s="103"/>
      <c r="U521" s="103"/>
      <c r="V521" s="110" t="str">
        <f>VLOOKUP($N521,OS_Disk!$A$2:$F$573,2,FALSE)</f>
        <v>pkstsdbr1</v>
      </c>
      <c r="W521" s="110" t="str">
        <f>VLOOKUP($N521,OS_Disk!$A$2:$F$573,3,FALSE)</f>
        <v>hitachi_vsp0_1015</v>
      </c>
      <c r="X521" s="133"/>
      <c r="Y521" s="110" t="str">
        <f>VLOOKUP($N521,OS_Disk!$A$2:$F$573,4,FALSE)</f>
        <v>sdt</v>
      </c>
      <c r="Z521" s="196">
        <f>VLOOKUP($N521,OS_Disk!$A$2:$F$573,6,FALSE)</f>
        <v>131.00006103515625</v>
      </c>
      <c r="AA521" s="110" t="str">
        <f>VLOOKUP($O521,Veritas_LUN!$D$3:$J$487,2,FALSE)</f>
        <v>pkstsdbr1/pkstsdbr2</v>
      </c>
      <c r="AB521" s="110" t="str">
        <f>VLOOKUP($O521,Veritas_LUN!$D$3:$J$487,3,FALSE)</f>
        <v>none (VVR-vg-tscfs01)</v>
      </c>
      <c r="AC521" s="110">
        <f>VLOOKUP($O521,Veritas_LUN!$D$3:$J$487,4,FALSE)</f>
        <v>1</v>
      </c>
      <c r="AD521" s="110">
        <f>VLOOKUP($O521,Veritas_LUN!$D$3:$J$487,5,FALSE)</f>
        <v>131</v>
      </c>
      <c r="AE521" s="110" t="str">
        <f>VLOOKUP($O521,Veritas_LUN!$D$3:$J$487,7,FALSE)</f>
        <v>VVR-vg_tscfs01</v>
      </c>
      <c r="AF521" s="110" t="str">
        <f>VLOOKUP($O521,Veritas_LUN!$D$3:$K$487,8,FALSE)</f>
        <v>10:15</v>
      </c>
      <c r="AG521" s="194" t="s">
        <v>7783</v>
      </c>
      <c r="AH521" s="279" t="str">
        <f>VLOOKUP(AG521,'스토리지_LUN(AS-IS)'!$B$4:$G$541,4,FALSE)</f>
        <v>VVR-vg_tscfs01</v>
      </c>
      <c r="AI521" s="110">
        <f>VLOOKUP(AG521,'스토리지_LUN(AS-IS)'!$B$4:$G$541,6,FALSE)</f>
        <v>131</v>
      </c>
      <c r="AJ521" s="110" t="str">
        <f>VLOOKUP($AG521,'스토리지_LUN(TO-BE)'!$B$2:$G$347,4,FALSE)</f>
        <v>05:15</v>
      </c>
      <c r="AK521" s="103"/>
      <c r="AL521" s="103"/>
      <c r="AM521" s="1" t="str">
        <f t="shared" si="16"/>
        <v>NB-DR-RDMP-0FA4-PKSTSDBR</v>
      </c>
      <c r="AN521" s="475" t="e">
        <f>VLOOKUP(SUBSTITUTE(Q521,":",""),'naa정보-입력'!B519:C864,2,FALSE)</f>
        <v>#N/A</v>
      </c>
      <c r="AO521" s="1" t="e">
        <f t="shared" si="17"/>
        <v>#N/A</v>
      </c>
      <c r="AP521" s="1" t="s">
        <v>10701</v>
      </c>
    </row>
    <row r="522" spans="1:42" s="1" customFormat="1">
      <c r="A522" s="128" t="s">
        <v>1201</v>
      </c>
      <c r="B522" s="128" t="s">
        <v>2342</v>
      </c>
      <c r="C522" s="128" t="s">
        <v>426</v>
      </c>
      <c r="D522" s="128" t="s">
        <v>5933</v>
      </c>
      <c r="E522" s="128" t="s">
        <v>1740</v>
      </c>
      <c r="F522" s="128" t="s">
        <v>1294</v>
      </c>
      <c r="G522" s="128" t="s">
        <v>1295</v>
      </c>
      <c r="H522" s="128" t="s">
        <v>3919</v>
      </c>
      <c r="I522" s="128" t="s">
        <v>2441</v>
      </c>
      <c r="J522" s="128" t="s">
        <v>4798</v>
      </c>
      <c r="K522" s="128" t="s">
        <v>7372</v>
      </c>
      <c r="L522" s="128" t="s">
        <v>2535</v>
      </c>
      <c r="M522" s="128" t="s">
        <v>6856</v>
      </c>
      <c r="N522" s="129" t="s">
        <v>8103</v>
      </c>
      <c r="O522" s="471" t="s">
        <v>8534</v>
      </c>
      <c r="P522" s="443">
        <v>357.000732421875</v>
      </c>
      <c r="Q522" s="470" t="str">
        <f>VLOOKUP($O522,'스토리지_LUN(TO-BE)'!$B$2:$G$347,4,FALSE)</f>
        <v>05:81</v>
      </c>
      <c r="R522" s="103"/>
      <c r="S522" s="110"/>
      <c r="T522" s="103"/>
      <c r="U522" s="103"/>
      <c r="V522" s="110" t="str">
        <f>VLOOKUP($N522,OS_Disk!$A$2:$F$573,2,FALSE)</f>
        <v>pkstsdbr1</v>
      </c>
      <c r="W522" s="110" t="str">
        <f>VLOOKUP($N522,OS_Disk!$A$2:$F$573,3,FALSE)</f>
        <v>hitachi_vsp0_1100</v>
      </c>
      <c r="X522" s="133"/>
      <c r="Y522" s="110" t="str">
        <f>VLOOKUP($N522,OS_Disk!$A$2:$F$573,4,FALSE)</f>
        <v>sdu</v>
      </c>
      <c r="Z522" s="196">
        <f>VLOOKUP($N522,OS_Disk!$A$2:$F$573,6,FALSE)</f>
        <v>3.00018310546875</v>
      </c>
      <c r="AA522" s="110" t="str">
        <f>VLOOKUP($O522,Veritas_LUN!$D$3:$J$487,2,FALSE)</f>
        <v>pkstsdbr1/pkstsdbr2</v>
      </c>
      <c r="AB522" s="110" t="str">
        <f>VLOOKUP($O522,Veritas_LUN!$D$3:$J$487,3,FALSE)</f>
        <v>vvr_vg_tssys01_01</v>
      </c>
      <c r="AC522" s="110">
        <f>VLOOKUP($O522,Veritas_LUN!$D$3:$J$487,4,FALSE)</f>
        <v>1</v>
      </c>
      <c r="AD522" s="110">
        <f>VLOOKUP($O522,Veritas_LUN!$D$3:$J$487,5,FALSE)</f>
        <v>3</v>
      </c>
      <c r="AE522" s="110" t="str">
        <f>VLOOKUP($O522,Veritas_LUN!$D$3:$J$487,7,FALSE)</f>
        <v>VVR_vg_tssys_new</v>
      </c>
      <c r="AF522" s="110" t="str">
        <f>VLOOKUP($O522,Veritas_LUN!$D$3:$K$487,8,FALSE)</f>
        <v>11:00</v>
      </c>
      <c r="AG522" s="194" t="s">
        <v>7784</v>
      </c>
      <c r="AH522" s="279" t="str">
        <f>VLOOKUP(AG522,'스토리지_LUN(AS-IS)'!$B$4:$G$541,4,FALSE)</f>
        <v>VVR_vg_tssys_new</v>
      </c>
      <c r="AI522" s="110">
        <f>VLOOKUP(AG522,'스토리지_LUN(AS-IS)'!$B$4:$G$541,6,FALSE)</f>
        <v>3</v>
      </c>
      <c r="AJ522" s="110" t="str">
        <f>VLOOKUP($AG522,'스토리지_LUN(TO-BE)'!$B$2:$G$347,4,FALSE)</f>
        <v>05:81</v>
      </c>
      <c r="AK522" s="103"/>
      <c r="AL522" s="103"/>
      <c r="AM522" s="1" t="str">
        <f t="shared" si="16"/>
        <v>NB-DR-RDMP-0FA4-PKSTSDBR</v>
      </c>
      <c r="AN522" s="475" t="e">
        <f>VLOOKUP(SUBSTITUTE(Q522,":",""),'naa정보-입력'!B520:C865,2,FALSE)</f>
        <v>#N/A</v>
      </c>
      <c r="AO522" s="1" t="e">
        <f t="shared" si="17"/>
        <v>#N/A</v>
      </c>
      <c r="AP522" s="1" t="s">
        <v>10702</v>
      </c>
    </row>
    <row r="523" spans="1:42" s="1" customFormat="1">
      <c r="A523" s="128" t="s">
        <v>1201</v>
      </c>
      <c r="B523" s="128" t="s">
        <v>2342</v>
      </c>
      <c r="C523" s="128" t="s">
        <v>426</v>
      </c>
      <c r="D523" s="128" t="s">
        <v>5933</v>
      </c>
      <c r="E523" s="128" t="s">
        <v>1743</v>
      </c>
      <c r="F523" s="128" t="s">
        <v>1294</v>
      </c>
      <c r="G523" s="128" t="s">
        <v>1295</v>
      </c>
      <c r="H523" s="128" t="s">
        <v>3920</v>
      </c>
      <c r="I523" s="128" t="s">
        <v>2442</v>
      </c>
      <c r="J523" s="128" t="s">
        <v>4787</v>
      </c>
      <c r="K523" s="128" t="s">
        <v>7373</v>
      </c>
      <c r="L523" s="128" t="s">
        <v>2534</v>
      </c>
      <c r="M523" s="128" t="s">
        <v>6856</v>
      </c>
      <c r="N523" s="129" t="s">
        <v>8104</v>
      </c>
      <c r="O523" s="471" t="s">
        <v>8535</v>
      </c>
      <c r="P523" s="443">
        <v>196.00067138671901</v>
      </c>
      <c r="Q523" s="470" t="str">
        <f>VLOOKUP($O523,'스토리지_LUN(TO-BE)'!$B$2:$G$347,4,FALSE)</f>
        <v>05:19</v>
      </c>
      <c r="R523" s="103"/>
      <c r="S523" s="110"/>
      <c r="T523" s="103"/>
      <c r="U523" s="103"/>
      <c r="V523" s="110" t="str">
        <f>VLOOKUP($N523,OS_Disk!$A$2:$F$573,2,FALSE)</f>
        <v>pkstsdbr1</v>
      </c>
      <c r="W523" s="110" t="str">
        <f>VLOOKUP($N523,OS_Disk!$A$2:$F$573,3,FALSE)</f>
        <v>hitachi_vsp0_1019</v>
      </c>
      <c r="X523" s="133"/>
      <c r="Y523" s="110" t="str">
        <f>VLOOKUP($N523,OS_Disk!$A$2:$F$573,4,FALSE)</f>
        <v>sdv</v>
      </c>
      <c r="Z523" s="196">
        <f>VLOOKUP($N523,OS_Disk!$A$2:$F$573,6,FALSE)</f>
        <v>631.00067138671875</v>
      </c>
      <c r="AA523" s="110" t="str">
        <f>VLOOKUP($O523,Veritas_LUN!$D$3:$J$487,2,FALSE)</f>
        <v>pkstsdbr1/pkstsdbr2</v>
      </c>
      <c r="AB523" s="110" t="str">
        <f>VLOOKUP($O523,Veritas_LUN!$D$3:$J$487,3,FALSE)</f>
        <v>vvr_vg_tsdb01</v>
      </c>
      <c r="AC523" s="110">
        <f>VLOOKUP($O523,Veritas_LUN!$D$3:$J$487,4,FALSE)</f>
        <v>1</v>
      </c>
      <c r="AD523" s="110">
        <f>VLOOKUP($O523,Veritas_LUN!$D$3:$J$487,5,FALSE)</f>
        <v>631</v>
      </c>
      <c r="AE523" s="110" t="str">
        <f>VLOOKUP($O523,Veritas_LUN!$D$3:$J$487,7,FALSE)</f>
        <v>VVR-vg_tsdb01</v>
      </c>
      <c r="AF523" s="110" t="str">
        <f>VLOOKUP($O523,Veritas_LUN!$D$3:$K$487,8,FALSE)</f>
        <v>10:19</v>
      </c>
      <c r="AG523" s="194" t="s">
        <v>7785</v>
      </c>
      <c r="AH523" s="279" t="str">
        <f>VLOOKUP(AG523,'스토리지_LUN(AS-IS)'!$B$4:$G$541,4,FALSE)</f>
        <v>VVR-vg_tsdb01</v>
      </c>
      <c r="AI523" s="110">
        <f>VLOOKUP(AG523,'스토리지_LUN(AS-IS)'!$B$4:$G$541,6,FALSE)</f>
        <v>631</v>
      </c>
      <c r="AJ523" s="110" t="str">
        <f>VLOOKUP($AG523,'스토리지_LUN(TO-BE)'!$B$2:$G$347,4,FALSE)</f>
        <v>05:19</v>
      </c>
      <c r="AK523" s="103"/>
      <c r="AL523" s="103"/>
      <c r="AM523" s="1" t="str">
        <f t="shared" si="16"/>
        <v>NB-DR-RDMP-0FA4-PKSTSDBR</v>
      </c>
      <c r="AN523" s="475" t="e">
        <f>VLOOKUP(SUBSTITUTE(Q523,":",""),'naa정보-입력'!B521:C866,2,FALSE)</f>
        <v>#N/A</v>
      </c>
      <c r="AO523" s="1" t="e">
        <f t="shared" si="17"/>
        <v>#N/A</v>
      </c>
      <c r="AP523" s="1" t="s">
        <v>10703</v>
      </c>
    </row>
    <row r="524" spans="1:42" s="1" customFormat="1">
      <c r="A524" s="128" t="s">
        <v>1201</v>
      </c>
      <c r="B524" s="128" t="s">
        <v>2342</v>
      </c>
      <c r="C524" s="128" t="s">
        <v>426</v>
      </c>
      <c r="D524" s="128" t="s">
        <v>5933</v>
      </c>
      <c r="E524" s="128" t="s">
        <v>1746</v>
      </c>
      <c r="F524" s="128" t="s">
        <v>1294</v>
      </c>
      <c r="G524" s="128" t="s">
        <v>1295</v>
      </c>
      <c r="H524" s="128" t="s">
        <v>3921</v>
      </c>
      <c r="I524" s="128" t="s">
        <v>2443</v>
      </c>
      <c r="J524" s="128" t="s">
        <v>4799</v>
      </c>
      <c r="K524" s="128" t="s">
        <v>7374</v>
      </c>
      <c r="L524" s="128" t="s">
        <v>4860</v>
      </c>
      <c r="M524" s="128" t="s">
        <v>6856</v>
      </c>
      <c r="N524" s="129" t="s">
        <v>8105</v>
      </c>
      <c r="O524" s="471" t="s">
        <v>8536</v>
      </c>
      <c r="P524" s="443">
        <v>3.00018310546875</v>
      </c>
      <c r="Q524" s="470" t="str">
        <f>VLOOKUP($O524,'스토리지_LUN(TO-BE)'!$B$2:$G$347,4,FALSE)</f>
        <v>05:1d</v>
      </c>
      <c r="R524" s="103"/>
      <c r="S524" s="110"/>
      <c r="T524" s="103"/>
      <c r="U524" s="103"/>
      <c r="V524" s="110" t="str">
        <f>VLOOKUP($N524,OS_Disk!$A$2:$F$573,2,FALSE)</f>
        <v>pkstsdbr1</v>
      </c>
      <c r="W524" s="110" t="str">
        <f>VLOOKUP($N524,OS_Disk!$A$2:$F$573,3,FALSE)</f>
        <v>hitachi_vsp0_101d</v>
      </c>
      <c r="X524" s="133"/>
      <c r="Y524" s="110" t="str">
        <f>VLOOKUP($N524,OS_Disk!$A$2:$F$573,4,FALSE)</f>
        <v>sdw</v>
      </c>
      <c r="Z524" s="196">
        <f>VLOOKUP($N524,OS_Disk!$A$2:$F$573,6,FALSE)</f>
        <v>197.00042724609375</v>
      </c>
      <c r="AA524" s="110" t="str">
        <f>VLOOKUP($O524,Veritas_LUN!$D$3:$J$487,2,FALSE)</f>
        <v>pkstsdbr1/pkstsdbr2</v>
      </c>
      <c r="AB524" s="110" t="str">
        <f>VLOOKUP($O524,Veritas_LUN!$D$3:$J$487,3,FALSE)</f>
        <v>vvr_vg_tsidx01</v>
      </c>
      <c r="AC524" s="110">
        <f>VLOOKUP($O524,Veritas_LUN!$D$3:$J$487,4,FALSE)</f>
        <v>1</v>
      </c>
      <c r="AD524" s="110">
        <f>VLOOKUP($O524,Veritas_LUN!$D$3:$J$487,5,FALSE)</f>
        <v>197</v>
      </c>
      <c r="AE524" s="110" t="str">
        <f>VLOOKUP($O524,Veritas_LUN!$D$3:$J$487,7,FALSE)</f>
        <v>VVR-vg_tsidx01</v>
      </c>
      <c r="AF524" s="110" t="str">
        <f>VLOOKUP($O524,Veritas_LUN!$D$3:$K$487,8,FALSE)</f>
        <v>10:1d</v>
      </c>
      <c r="AG524" s="194" t="s">
        <v>7786</v>
      </c>
      <c r="AH524" s="279" t="str">
        <f>VLOOKUP(AG524,'스토리지_LUN(AS-IS)'!$B$4:$G$541,4,FALSE)</f>
        <v>VVR-vg_tsidx01</v>
      </c>
      <c r="AI524" s="110">
        <f>VLOOKUP(AG524,'스토리지_LUN(AS-IS)'!$B$4:$G$541,6,FALSE)</f>
        <v>197</v>
      </c>
      <c r="AJ524" s="110" t="str">
        <f>VLOOKUP($AG524,'스토리지_LUN(TO-BE)'!$B$2:$G$347,4,FALSE)</f>
        <v>05:1d</v>
      </c>
      <c r="AK524" s="103"/>
      <c r="AL524" s="103"/>
      <c r="AM524" s="1" t="str">
        <f t="shared" si="16"/>
        <v>NB-DR-RDMP-0FA4-PKSTSDBR</v>
      </c>
      <c r="AN524" s="475" t="e">
        <f>VLOOKUP(SUBSTITUTE(Q524,":",""),'naa정보-입력'!B522:C867,2,FALSE)</f>
        <v>#N/A</v>
      </c>
      <c r="AO524" s="1" t="e">
        <f t="shared" si="17"/>
        <v>#N/A</v>
      </c>
      <c r="AP524" s="1" t="s">
        <v>10704</v>
      </c>
    </row>
    <row r="525" spans="1:42" s="1" customFormat="1">
      <c r="A525" s="128" t="s">
        <v>1201</v>
      </c>
      <c r="B525" s="128" t="s">
        <v>2342</v>
      </c>
      <c r="C525" s="128" t="s">
        <v>426</v>
      </c>
      <c r="D525" s="128" t="s">
        <v>5933</v>
      </c>
      <c r="E525" s="128" t="s">
        <v>1749</v>
      </c>
      <c r="F525" s="128" t="s">
        <v>1294</v>
      </c>
      <c r="G525" s="128" t="s">
        <v>1295</v>
      </c>
      <c r="H525" s="128" t="s">
        <v>3922</v>
      </c>
      <c r="I525" s="128" t="s">
        <v>2444</v>
      </c>
      <c r="J525" s="128" t="s">
        <v>4797</v>
      </c>
      <c r="K525" s="128" t="s">
        <v>7375</v>
      </c>
      <c r="L525" s="128" t="s">
        <v>2536</v>
      </c>
      <c r="M525" s="128" t="s">
        <v>6856</v>
      </c>
      <c r="N525" s="129" t="s">
        <v>8106</v>
      </c>
      <c r="O525" s="471" t="s">
        <v>8537</v>
      </c>
      <c r="P525" s="443">
        <v>0.20050048828125</v>
      </c>
      <c r="Q525" s="470" t="str">
        <f>VLOOKUP($O525,'스토리지_LUN(TO-BE)'!$B$2:$G$347,4,FALSE)</f>
        <v>05:82</v>
      </c>
      <c r="R525" s="103"/>
      <c r="S525" s="110"/>
      <c r="T525" s="103"/>
      <c r="U525" s="103"/>
      <c r="V525" s="110" t="str">
        <f>VLOOKUP($N525,OS_Disk!$A$2:$F$573,2,FALSE)</f>
        <v>pkstsdbr1</v>
      </c>
      <c r="W525" s="110" t="str">
        <f>VLOOKUP($N525,OS_Disk!$A$2:$F$573,3,FALSE)</f>
        <v>hitachi_vsp0_1101</v>
      </c>
      <c r="X525" s="133"/>
      <c r="Y525" s="110" t="str">
        <f>VLOOKUP($N525,OS_Disk!$A$2:$F$573,4,FALSE)</f>
        <v>sdx</v>
      </c>
      <c r="Z525" s="196">
        <f>VLOOKUP($N525,OS_Disk!$A$2:$F$573,6,FALSE)</f>
        <v>3.00018310546875</v>
      </c>
      <c r="AA525" s="110" t="str">
        <f>VLOOKUP($O525,Veritas_LUN!$D$3:$J$487,2,FALSE)</f>
        <v>pkstsdbr1/pkstsdbr2</v>
      </c>
      <c r="AB525" s="110" t="str">
        <f>VLOOKUP($O525,Veritas_LUN!$D$3:$J$487,3,FALSE)</f>
        <v>vvr_vg_tssys01_02</v>
      </c>
      <c r="AC525" s="110">
        <f>VLOOKUP($O525,Veritas_LUN!$D$3:$J$487,4,FALSE)</f>
        <v>1</v>
      </c>
      <c r="AD525" s="110">
        <f>VLOOKUP($O525,Veritas_LUN!$D$3:$J$487,5,FALSE)</f>
        <v>3</v>
      </c>
      <c r="AE525" s="110" t="str">
        <f>VLOOKUP($O525,Veritas_LUN!$D$3:$J$487,7,FALSE)</f>
        <v>VVR_vg_tssys_new</v>
      </c>
      <c r="AF525" s="110" t="str">
        <f>VLOOKUP($O525,Veritas_LUN!$D$3:$K$487,8,FALSE)</f>
        <v>11:01</v>
      </c>
      <c r="AG525" s="194" t="s">
        <v>7787</v>
      </c>
      <c r="AH525" s="279" t="str">
        <f>VLOOKUP(AG525,'스토리지_LUN(AS-IS)'!$B$4:$G$541,4,FALSE)</f>
        <v>VVR_vg_tssys_new</v>
      </c>
      <c r="AI525" s="110">
        <f>VLOOKUP(AG525,'스토리지_LUN(AS-IS)'!$B$4:$G$541,6,FALSE)</f>
        <v>3</v>
      </c>
      <c r="AJ525" s="110" t="str">
        <f>VLOOKUP($AG525,'스토리지_LUN(TO-BE)'!$B$2:$G$347,4,FALSE)</f>
        <v>05:82</v>
      </c>
      <c r="AK525" s="103"/>
      <c r="AL525" s="103"/>
      <c r="AM525" s="1" t="str">
        <f t="shared" si="16"/>
        <v>NB-DR-RDMP-0FA4-PKSTSDBR</v>
      </c>
      <c r="AN525" s="475" t="e">
        <f>VLOOKUP(SUBSTITUTE(Q525,":",""),'naa정보-입력'!B523:C868,2,FALSE)</f>
        <v>#N/A</v>
      </c>
      <c r="AO525" s="1" t="e">
        <f t="shared" si="17"/>
        <v>#N/A</v>
      </c>
      <c r="AP525" s="1" t="s">
        <v>10705</v>
      </c>
    </row>
    <row r="526" spans="1:42" s="1" customFormat="1">
      <c r="A526" s="128" t="s">
        <v>1201</v>
      </c>
      <c r="B526" s="128" t="s">
        <v>2342</v>
      </c>
      <c r="C526" s="128" t="s">
        <v>426</v>
      </c>
      <c r="D526" s="128" t="s">
        <v>5933</v>
      </c>
      <c r="E526" s="128" t="s">
        <v>1752</v>
      </c>
      <c r="F526" s="128" t="s">
        <v>1294</v>
      </c>
      <c r="G526" s="128" t="s">
        <v>1295</v>
      </c>
      <c r="H526" s="128" t="s">
        <v>3923</v>
      </c>
      <c r="I526" s="128" t="s">
        <v>2445</v>
      </c>
      <c r="J526" s="128" t="s">
        <v>4735</v>
      </c>
      <c r="K526" s="128" t="s">
        <v>7376</v>
      </c>
      <c r="L526" s="128" t="s">
        <v>4872</v>
      </c>
      <c r="M526" s="128" t="s">
        <v>6856</v>
      </c>
      <c r="N526" s="129" t="s">
        <v>8107</v>
      </c>
      <c r="O526" s="471" t="s">
        <v>8538</v>
      </c>
      <c r="P526" s="443">
        <v>0.20050048828125</v>
      </c>
      <c r="Q526" s="470" t="str">
        <f>VLOOKUP($O526,'스토리지_LUN(TO-BE)'!$B$2:$G$347,4,FALSE)</f>
        <v>0f:0c</v>
      </c>
      <c r="R526" s="103"/>
      <c r="S526" s="110"/>
      <c r="T526" s="103"/>
      <c r="U526" s="103"/>
      <c r="V526" s="110" t="str">
        <f>VLOOKUP($N526,OS_Disk!$A$2:$F$573,2,FALSE)</f>
        <v>pkstsdbr1</v>
      </c>
      <c r="W526" s="110" t="str">
        <f>VLOOKUP($N526,OS_Disk!$A$2:$F$573,3,FALSE)</f>
        <v>hitachi_vsp0_0f0c</v>
      </c>
      <c r="X526" s="133"/>
      <c r="Y526" s="110" t="str">
        <f>VLOOKUP($N526,OS_Disk!$A$2:$F$573,4,FALSE)</f>
        <v>sdf</v>
      </c>
      <c r="Z526" s="196">
        <f>VLOOKUP($N526,OS_Disk!$A$2:$F$573,6,FALSE)</f>
        <v>0.20050048828125</v>
      </c>
      <c r="AA526" s="110" t="str">
        <f>VLOOKUP($O526,Veritas_LUN!$D$3:$J$487,2,FALSE)</f>
        <v>pkstsdbr1/pkstsdbr2</v>
      </c>
      <c r="AB526" s="110" t="str">
        <f>VLOOKUP($O526,Veritas_LUN!$D$3:$J$487,3,FALSE)</f>
        <v>Lock Device</v>
      </c>
      <c r="AC526" s="110">
        <f>VLOOKUP($O526,Veritas_LUN!$D$3:$J$487,4,FALSE)</f>
        <v>1</v>
      </c>
      <c r="AD526" s="110">
        <f>VLOOKUP($O526,Veritas_LUN!$D$3:$J$487,5,FALSE)</f>
        <v>0.2</v>
      </c>
      <c r="AE526" s="110" t="str">
        <f>VLOOKUP($O526,Veritas_LUN!$D$3:$J$487,7,FALSE)</f>
        <v>Lock Device</v>
      </c>
      <c r="AF526" s="110" t="str">
        <f>VLOOKUP($O526,Veritas_LUN!$D$3:$K$487,8,FALSE)</f>
        <v>0f:0c</v>
      </c>
      <c r="AG526" s="194" t="s">
        <v>7788</v>
      </c>
      <c r="AH526" s="279" t="str">
        <f>VLOOKUP(AG526,'스토리지_LUN(AS-IS)'!$B$4:$G$541,4,FALSE)</f>
        <v>Lock Device</v>
      </c>
      <c r="AI526" s="110">
        <f>VLOOKUP(AG526,'스토리지_LUN(AS-IS)'!$B$4:$G$541,6,FALSE)</f>
        <v>0.2</v>
      </c>
      <c r="AJ526" s="110" t="str">
        <f>VLOOKUP($AG526,'스토리지_LUN(TO-BE)'!$B$2:$G$347,4,FALSE)</f>
        <v>0f:0c</v>
      </c>
      <c r="AK526" s="103"/>
      <c r="AL526" s="103"/>
      <c r="AM526" s="1" t="str">
        <f t="shared" si="16"/>
        <v>NB-DR-RDMP-0FA4-PKSTSDBR</v>
      </c>
      <c r="AN526" s="475" t="e">
        <f>VLOOKUP(SUBSTITUTE(Q526,":",""),'naa정보-입력'!B524:C869,2,FALSE)</f>
        <v>#N/A</v>
      </c>
      <c r="AO526" s="1" t="e">
        <f t="shared" si="17"/>
        <v>#N/A</v>
      </c>
      <c r="AP526" s="1" t="s">
        <v>10706</v>
      </c>
    </row>
    <row r="527" spans="1:42" s="1" customFormat="1">
      <c r="A527" s="128" t="s">
        <v>1201</v>
      </c>
      <c r="B527" s="128" t="s">
        <v>2342</v>
      </c>
      <c r="C527" s="128" t="s">
        <v>426</v>
      </c>
      <c r="D527" s="128" t="s">
        <v>5933</v>
      </c>
      <c r="E527" s="128" t="s">
        <v>1755</v>
      </c>
      <c r="F527" s="128" t="s">
        <v>1294</v>
      </c>
      <c r="G527" s="128" t="s">
        <v>1295</v>
      </c>
      <c r="H527" s="128" t="s">
        <v>3924</v>
      </c>
      <c r="I527" s="128" t="s">
        <v>2446</v>
      </c>
      <c r="J527" s="128" t="s">
        <v>4729</v>
      </c>
      <c r="K527" s="128" t="s">
        <v>7377</v>
      </c>
      <c r="L527" s="128" t="s">
        <v>4873</v>
      </c>
      <c r="M527" s="128" t="s">
        <v>6856</v>
      </c>
      <c r="N527" s="129" t="s">
        <v>8108</v>
      </c>
      <c r="O527" s="471" t="s">
        <v>8539</v>
      </c>
      <c r="P527" s="443">
        <v>0.20050048828125</v>
      </c>
      <c r="Q527" s="470" t="str">
        <f>VLOOKUP($O527,'스토리지_LUN(TO-BE)'!$B$2:$G$347,4,FALSE)</f>
        <v>0f:0d</v>
      </c>
      <c r="R527" s="103"/>
      <c r="S527" s="110"/>
      <c r="T527" s="103"/>
      <c r="U527" s="103"/>
      <c r="V527" s="110" t="str">
        <f>VLOOKUP($N527,OS_Disk!$A$2:$F$573,2,FALSE)</f>
        <v>pkstsdbr1</v>
      </c>
      <c r="W527" s="110" t="str">
        <f>VLOOKUP($N527,OS_Disk!$A$2:$F$573,3,FALSE)</f>
        <v>hitachi_vsp0_0f0d</v>
      </c>
      <c r="X527" s="133"/>
      <c r="Y527" s="110" t="str">
        <f>VLOOKUP($N527,OS_Disk!$A$2:$F$573,4,FALSE)</f>
        <v>sdg</v>
      </c>
      <c r="Z527" s="196">
        <f>VLOOKUP($N527,OS_Disk!$A$2:$F$573,6,FALSE)</f>
        <v>0.20050048828125</v>
      </c>
      <c r="AA527" s="110" t="str">
        <f>VLOOKUP($O527,Veritas_LUN!$D$3:$J$487,2,FALSE)</f>
        <v>pkstsdbr1/pkstsdbr2</v>
      </c>
      <c r="AB527" s="110" t="str">
        <f>VLOOKUP($O527,Veritas_LUN!$D$3:$J$487,3,FALSE)</f>
        <v>Lock Device</v>
      </c>
      <c r="AC527" s="110">
        <f>VLOOKUP($O527,Veritas_LUN!$D$3:$J$487,4,FALSE)</f>
        <v>1</v>
      </c>
      <c r="AD527" s="110">
        <f>VLOOKUP($O527,Veritas_LUN!$D$3:$J$487,5,FALSE)</f>
        <v>0.2</v>
      </c>
      <c r="AE527" s="110" t="str">
        <f>VLOOKUP($O527,Veritas_LUN!$D$3:$J$487,7,FALSE)</f>
        <v>Lock Device</v>
      </c>
      <c r="AF527" s="110" t="str">
        <f>VLOOKUP($O527,Veritas_LUN!$D$3:$K$487,8,FALSE)</f>
        <v>0f:0d</v>
      </c>
      <c r="AG527" s="194" t="s">
        <v>7789</v>
      </c>
      <c r="AH527" s="279" t="str">
        <f>VLOOKUP(AG527,'스토리지_LUN(AS-IS)'!$B$4:$G$541,4,FALSE)</f>
        <v>Lock Device</v>
      </c>
      <c r="AI527" s="110">
        <f>VLOOKUP(AG527,'스토리지_LUN(AS-IS)'!$B$4:$G$541,6,FALSE)</f>
        <v>0.2</v>
      </c>
      <c r="AJ527" s="110" t="str">
        <f>VLOOKUP($AG527,'스토리지_LUN(TO-BE)'!$B$2:$G$347,4,FALSE)</f>
        <v>0f:0d</v>
      </c>
      <c r="AK527" s="103"/>
      <c r="AL527" s="103"/>
      <c r="AM527" s="1" t="str">
        <f t="shared" si="16"/>
        <v>NB-DR-RDMP-0FA4-PKSTSDBR</v>
      </c>
      <c r="AN527" s="475" t="e">
        <f>VLOOKUP(SUBSTITUTE(Q527,":",""),'naa정보-입력'!B525:C870,2,FALSE)</f>
        <v>#N/A</v>
      </c>
      <c r="AO527" s="1" t="e">
        <f t="shared" si="17"/>
        <v>#N/A</v>
      </c>
      <c r="AP527" s="1" t="s">
        <v>10707</v>
      </c>
    </row>
    <row r="528" spans="1:42" s="1" customFormat="1">
      <c r="A528" s="128" t="s">
        <v>1201</v>
      </c>
      <c r="B528" s="128" t="s">
        <v>2342</v>
      </c>
      <c r="C528" s="128" t="s">
        <v>426</v>
      </c>
      <c r="D528" s="128" t="s">
        <v>5933</v>
      </c>
      <c r="E528" s="128" t="s">
        <v>1758</v>
      </c>
      <c r="F528" s="128" t="s">
        <v>1294</v>
      </c>
      <c r="G528" s="128" t="s">
        <v>1295</v>
      </c>
      <c r="H528" s="128" t="s">
        <v>3925</v>
      </c>
      <c r="I528" s="128" t="s">
        <v>2447</v>
      </c>
      <c r="J528" s="128" t="s">
        <v>4771</v>
      </c>
      <c r="K528" s="128" t="s">
        <v>7378</v>
      </c>
      <c r="L528" s="128" t="s">
        <v>4874</v>
      </c>
      <c r="M528" s="128" t="s">
        <v>6856</v>
      </c>
      <c r="N528" s="129" t="s">
        <v>8109</v>
      </c>
      <c r="O528" s="471" t="s">
        <v>8540</v>
      </c>
      <c r="P528" s="443">
        <v>40</v>
      </c>
      <c r="Q528" s="470" t="str">
        <f>VLOOKUP($O528,'스토리지_LUN(TO-BE)'!$B$2:$G$347,4,FALSE)</f>
        <v>0f:0e</v>
      </c>
      <c r="R528" s="103"/>
      <c r="S528" s="110"/>
      <c r="T528" s="103"/>
      <c r="U528" s="103"/>
      <c r="V528" s="110" t="str">
        <f>VLOOKUP($N528,OS_Disk!$A$2:$F$573,2,FALSE)</f>
        <v>pkstsdbr1</v>
      </c>
      <c r="W528" s="110" t="str">
        <f>VLOOKUP($N528,OS_Disk!$A$2:$F$573,3,FALSE)</f>
        <v>hitachi_vsp0_0f0e</v>
      </c>
      <c r="X528" s="133"/>
      <c r="Y528" s="110" t="str">
        <f>VLOOKUP($N528,OS_Disk!$A$2:$F$573,4,FALSE)</f>
        <v>sdh</v>
      </c>
      <c r="Z528" s="196">
        <f>VLOOKUP($N528,OS_Disk!$A$2:$F$573,6,FALSE)</f>
        <v>0.20050048828125</v>
      </c>
      <c r="AA528" s="110" t="str">
        <f>VLOOKUP($O528,Veritas_LUN!$D$3:$J$487,2,FALSE)</f>
        <v>pkstsdbr1/pkstsdbr2</v>
      </c>
      <c r="AB528" s="110" t="str">
        <f>VLOOKUP($O528,Veritas_LUN!$D$3:$J$487,3,FALSE)</f>
        <v>Lock Device</v>
      </c>
      <c r="AC528" s="110">
        <f>VLOOKUP($O528,Veritas_LUN!$D$3:$J$487,4,FALSE)</f>
        <v>1</v>
      </c>
      <c r="AD528" s="110">
        <f>VLOOKUP($O528,Veritas_LUN!$D$3:$J$487,5,FALSE)</f>
        <v>0.2</v>
      </c>
      <c r="AE528" s="110" t="str">
        <f>VLOOKUP($O528,Veritas_LUN!$D$3:$J$487,7,FALSE)</f>
        <v>Lock Device</v>
      </c>
      <c r="AF528" s="110" t="str">
        <f>VLOOKUP($O528,Veritas_LUN!$D$3:$K$487,8,FALSE)</f>
        <v>0f:0e</v>
      </c>
      <c r="AG528" s="194" t="s">
        <v>7790</v>
      </c>
      <c r="AH528" s="279" t="str">
        <f>VLOOKUP(AG528,'스토리지_LUN(AS-IS)'!$B$4:$G$541,4,FALSE)</f>
        <v>Lock Device</v>
      </c>
      <c r="AI528" s="110">
        <f>VLOOKUP(AG528,'스토리지_LUN(AS-IS)'!$B$4:$G$541,6,FALSE)</f>
        <v>0.2</v>
      </c>
      <c r="AJ528" s="110" t="str">
        <f>VLOOKUP($AG528,'스토리지_LUN(TO-BE)'!$B$2:$G$347,4,FALSE)</f>
        <v>0f:0e</v>
      </c>
      <c r="AK528" s="103"/>
      <c r="AL528" s="103"/>
      <c r="AM528" s="1" t="str">
        <f t="shared" si="16"/>
        <v>NB-DR-RDMP-0FA4-PKSTSDBR</v>
      </c>
      <c r="AN528" s="475" t="e">
        <f>VLOOKUP(SUBSTITUTE(Q528,":",""),'naa정보-입력'!B526:C871,2,FALSE)</f>
        <v>#N/A</v>
      </c>
      <c r="AO528" s="1" t="e">
        <f t="shared" si="17"/>
        <v>#N/A</v>
      </c>
      <c r="AP528" s="1" t="s">
        <v>10708</v>
      </c>
    </row>
    <row r="529" spans="1:42" s="1" customFormat="1">
      <c r="A529" s="128" t="s">
        <v>1202</v>
      </c>
      <c r="B529" s="128" t="s">
        <v>2342</v>
      </c>
      <c r="C529" s="128" t="s">
        <v>429</v>
      </c>
      <c r="D529" s="128" t="s">
        <v>5933</v>
      </c>
      <c r="E529" s="128" t="s">
        <v>1688</v>
      </c>
      <c r="F529" s="128" t="s">
        <v>1294</v>
      </c>
      <c r="G529" s="128" t="s">
        <v>1295</v>
      </c>
      <c r="H529" s="128" t="s">
        <v>3926</v>
      </c>
      <c r="I529" s="128" t="s">
        <v>2448</v>
      </c>
      <c r="J529" s="128" t="s">
        <v>4780</v>
      </c>
      <c r="K529" s="128" t="s">
        <v>7379</v>
      </c>
      <c r="L529" s="128" t="s">
        <v>2502</v>
      </c>
      <c r="M529" s="128" t="s">
        <v>6856</v>
      </c>
      <c r="N529" s="129" t="s">
        <v>8110</v>
      </c>
      <c r="O529" s="471" t="s">
        <v>8541</v>
      </c>
      <c r="P529" s="443">
        <v>2.50030517578125</v>
      </c>
      <c r="Q529" s="470" t="str">
        <f>VLOOKUP($O529,'스토리지_LUN(TO-BE)'!$B$2:$G$347,4,FALSE)</f>
        <v>00:14</v>
      </c>
      <c r="R529" s="103"/>
      <c r="S529" s="110"/>
      <c r="T529" s="103"/>
      <c r="U529" s="103"/>
      <c r="V529" s="110" t="str">
        <f>VLOOKUP($N529,OS_Disk!$A$2:$F$573,2,FALSE)</f>
        <v>pkstsdbr2</v>
      </c>
      <c r="W529" s="110" t="str">
        <f>VLOOKUP($N529,OS_Disk!$A$2:$F$573,3,FALSE)</f>
        <v>hitachi_vsp0_0014</v>
      </c>
      <c r="X529" s="133"/>
      <c r="Y529" s="110" t="str">
        <f>VLOOKUP($N529,OS_Disk!$A$2:$F$573,4,FALSE)</f>
        <v>sdc</v>
      </c>
      <c r="Z529" s="196">
        <f>VLOOKUP($N529,OS_Disk!$A$2:$F$573,6,FALSE)</f>
        <v>25.00030517578125</v>
      </c>
      <c r="AA529" s="110" t="str">
        <f>VLOOKUP($O529,Veritas_LUN!$D$3:$J$487,2,FALSE)</f>
        <v>pkstsdbr2</v>
      </c>
      <c r="AB529" s="110" t="str">
        <f>VLOOKUP($O529,Veritas_LUN!$D$3:$J$487,3,FALSE)</f>
        <v>vg_ts2fs01</v>
      </c>
      <c r="AC529" s="110">
        <f>VLOOKUP($O529,Veritas_LUN!$D$3:$J$487,4,FALSE)</f>
        <v>1</v>
      </c>
      <c r="AD529" s="110">
        <f>VLOOKUP($O529,Veritas_LUN!$D$3:$J$487,5,FALSE)</f>
        <v>25</v>
      </c>
      <c r="AE529" s="110" t="str">
        <f>VLOOKUP($O529,Veritas_LUN!$D$3:$J$487,7,FALSE)</f>
        <v>vg_ts2fs01</v>
      </c>
      <c r="AF529" s="110" t="str">
        <f>VLOOKUP($O529,Veritas_LUN!$D$3:$K$487,8,FALSE)</f>
        <v>00:14</v>
      </c>
      <c r="AG529" s="194" t="s">
        <v>7791</v>
      </c>
      <c r="AH529" s="279" t="str">
        <f>VLOOKUP(AG529,'스토리지_LUN(AS-IS)'!$B$4:$G$541,4,FALSE)</f>
        <v>vg_ts2fs01</v>
      </c>
      <c r="AI529" s="110">
        <f>VLOOKUP(AG529,'스토리지_LUN(AS-IS)'!$B$4:$G$541,6,FALSE)</f>
        <v>25</v>
      </c>
      <c r="AJ529" s="110" t="str">
        <f>VLOOKUP($AG529,'스토리지_LUN(TO-BE)'!$B$2:$G$347,4,FALSE)</f>
        <v>00:14</v>
      </c>
      <c r="AK529" s="103"/>
      <c r="AL529" s="103"/>
      <c r="AM529" s="1" t="str">
        <f t="shared" si="16"/>
        <v>NB-DR-RDMP-0FA4-PKSTSDBR</v>
      </c>
      <c r="AN529" s="475" t="e">
        <f>VLOOKUP(SUBSTITUTE(Q529,":",""),'naa정보-입력'!B527:C872,2,FALSE)</f>
        <v>#N/A</v>
      </c>
      <c r="AO529" s="1" t="e">
        <f t="shared" si="17"/>
        <v>#N/A</v>
      </c>
      <c r="AP529" s="1" t="s">
        <v>10709</v>
      </c>
    </row>
    <row r="530" spans="1:42" s="1" customFormat="1">
      <c r="A530" s="128" t="s">
        <v>1202</v>
      </c>
      <c r="B530" s="128" t="s">
        <v>2342</v>
      </c>
      <c r="C530" s="128" t="s">
        <v>429</v>
      </c>
      <c r="D530" s="128" t="s">
        <v>5933</v>
      </c>
      <c r="E530" s="128" t="s">
        <v>1704</v>
      </c>
      <c r="F530" s="128" t="s">
        <v>1294</v>
      </c>
      <c r="G530" s="128" t="s">
        <v>1295</v>
      </c>
      <c r="H530" s="128" t="s">
        <v>3927</v>
      </c>
      <c r="I530" s="128" t="s">
        <v>2449</v>
      </c>
      <c r="J530" s="128" t="s">
        <v>4795</v>
      </c>
      <c r="K530" s="128" t="s">
        <v>7380</v>
      </c>
      <c r="L530" s="128" t="s">
        <v>2505</v>
      </c>
      <c r="M530" s="128" t="s">
        <v>6856</v>
      </c>
      <c r="N530" s="129" t="s">
        <v>8111</v>
      </c>
      <c r="O530" s="471" t="s">
        <v>8542</v>
      </c>
      <c r="P530" s="443">
        <v>50</v>
      </c>
      <c r="Q530" s="470" t="str">
        <f>VLOOKUP($O530,'스토리지_LUN(TO-BE)'!$B$2:$G$347,4,FALSE)</f>
        <v>05:14</v>
      </c>
      <c r="R530" s="103"/>
      <c r="S530" s="110"/>
      <c r="T530" s="103"/>
      <c r="U530" s="103"/>
      <c r="V530" s="110" t="str">
        <f>VLOOKUP($N530,OS_Disk!$A$2:$F$573,2,FALSE)</f>
        <v>pkstsdbr2</v>
      </c>
      <c r="W530" s="110" t="str">
        <f>VLOOKUP($N530,OS_Disk!$A$2:$F$573,3,FALSE)</f>
        <v>hitachi_vsp0_1014</v>
      </c>
      <c r="X530" s="133"/>
      <c r="Y530" s="110" t="str">
        <f>VLOOKUP($N530,OS_Disk!$A$2:$F$573,4,FALSE)</f>
        <v>sdd</v>
      </c>
      <c r="Z530" s="196">
        <f>VLOOKUP($N530,OS_Disk!$A$2:$F$573,6,FALSE)</f>
        <v>2.50030517578125</v>
      </c>
      <c r="AA530" s="110" t="str">
        <f>VLOOKUP($O530,Veritas_LUN!$D$3:$J$487,2,FALSE)</f>
        <v>pkstsdbr2</v>
      </c>
      <c r="AB530" s="110" t="str">
        <f>VLOOKUP($O530,Veritas_LUN!$D$3:$J$487,3,FALSE)</f>
        <v>vvr_vg_ts2fs01</v>
      </c>
      <c r="AC530" s="110">
        <f>VLOOKUP($O530,Veritas_LUN!$D$3:$J$487,4,FALSE)</f>
        <v>1</v>
      </c>
      <c r="AD530" s="110">
        <f>VLOOKUP($O530,Veritas_LUN!$D$3:$J$487,5,FALSE)</f>
        <v>2.5</v>
      </c>
      <c r="AE530" s="110" t="str">
        <f>VLOOKUP($O530,Veritas_LUN!$D$3:$J$487,7,FALSE)</f>
        <v>VVR-vg_ts2fs01</v>
      </c>
      <c r="AF530" s="110" t="str">
        <f>VLOOKUP($O530,Veritas_LUN!$D$3:$K$487,8,FALSE)</f>
        <v>10:14</v>
      </c>
      <c r="AG530" s="194" t="s">
        <v>7792</v>
      </c>
      <c r="AH530" s="279" t="str">
        <f>VLOOKUP(AG530,'스토리지_LUN(AS-IS)'!$B$4:$G$541,4,FALSE)</f>
        <v>VVR-vg_ts2fs01</v>
      </c>
      <c r="AI530" s="110">
        <f>VLOOKUP(AG530,'스토리지_LUN(AS-IS)'!$B$4:$G$541,6,FALSE)</f>
        <v>2.5</v>
      </c>
      <c r="AJ530" s="110" t="str">
        <f>VLOOKUP($AG530,'스토리지_LUN(TO-BE)'!$B$2:$G$347,4,FALSE)</f>
        <v>05:14</v>
      </c>
      <c r="AK530" s="103"/>
      <c r="AL530" s="103"/>
      <c r="AM530" s="1" t="str">
        <f t="shared" si="16"/>
        <v>NB-DR-RDMP-0FA4-PKSTSDBR</v>
      </c>
      <c r="AN530" s="475" t="e">
        <f>VLOOKUP(SUBSTITUTE(Q530,":",""),'naa정보-입력'!B528:C873,2,FALSE)</f>
        <v>#N/A</v>
      </c>
      <c r="AO530" s="1" t="e">
        <f t="shared" si="17"/>
        <v>#N/A</v>
      </c>
      <c r="AP530" s="1" t="s">
        <v>10710</v>
      </c>
    </row>
    <row r="531" spans="1:42" s="1" customFormat="1">
      <c r="A531" s="128" t="s">
        <v>1202</v>
      </c>
      <c r="B531" s="128" t="s">
        <v>2342</v>
      </c>
      <c r="C531" s="128" t="s">
        <v>429</v>
      </c>
      <c r="D531" s="128" t="s">
        <v>5933</v>
      </c>
      <c r="E531" s="128" t="s">
        <v>1693</v>
      </c>
      <c r="F531" s="128" t="s">
        <v>1294</v>
      </c>
      <c r="G531" s="128" t="s">
        <v>1295</v>
      </c>
      <c r="H531" s="128" t="s">
        <v>3907</v>
      </c>
      <c r="I531" s="128" t="s">
        <v>2429</v>
      </c>
      <c r="J531" s="128" t="s">
        <v>4782</v>
      </c>
      <c r="K531" s="128" t="s">
        <v>7381</v>
      </c>
      <c r="L531" s="128" t="s">
        <v>2520</v>
      </c>
      <c r="M531" s="128" t="s">
        <v>6856</v>
      </c>
      <c r="N531" s="129" t="s">
        <v>8091</v>
      </c>
      <c r="O531" s="471" t="s">
        <v>8522</v>
      </c>
      <c r="P531" s="443">
        <v>655.00030517578102</v>
      </c>
      <c r="Q531" s="470" t="str">
        <f>VLOOKUP($O531,'스토리지_LUN(TO-BE)'!$B$2:$G$347,4,FALSE)</f>
        <v>00:15</v>
      </c>
      <c r="R531" s="103"/>
      <c r="S531" s="110"/>
      <c r="T531" s="103"/>
      <c r="U531" s="103"/>
      <c r="V531" s="110" t="str">
        <f>VLOOKUP($N531,OS_Disk!$A$2:$F$573,2,FALSE)</f>
        <v>pkstsdbr1</v>
      </c>
      <c r="W531" s="110" t="str">
        <f>VLOOKUP($N531,OS_Disk!$A$2:$F$573,3,FALSE)</f>
        <v>hitachi_vsp0_0015</v>
      </c>
      <c r="X531" s="133"/>
      <c r="Y531" s="110" t="str">
        <f>VLOOKUP($N531,OS_Disk!$A$2:$F$573,4,FALSE)</f>
        <v>sdi</v>
      </c>
      <c r="Z531" s="196">
        <f>VLOOKUP($N531,OS_Disk!$A$2:$F$573,6,FALSE)</f>
        <v>655.00030517578125</v>
      </c>
      <c r="AA531" s="110" t="str">
        <f>VLOOKUP($O531,Veritas_LUN!$D$3:$J$487,2,FALSE)</f>
        <v>pkstsdbr1/pkstsdbr2</v>
      </c>
      <c r="AB531" s="110" t="str">
        <f>VLOOKUP($O531,Veritas_LUN!$D$3:$J$487,3,FALSE)</f>
        <v>vg_tscfs01</v>
      </c>
      <c r="AC531" s="110">
        <f>VLOOKUP($O531,Veritas_LUN!$D$3:$J$487,4,FALSE)</f>
        <v>1</v>
      </c>
      <c r="AD531" s="110">
        <f>VLOOKUP($O531,Veritas_LUN!$D$3:$J$487,5,FALSE)</f>
        <v>655</v>
      </c>
      <c r="AE531" s="110" t="str">
        <f>VLOOKUP($O531,Veritas_LUN!$D$3:$J$487,7,FALSE)</f>
        <v>vg_tscfs01</v>
      </c>
      <c r="AF531" s="110" t="str">
        <f>VLOOKUP($O531,Veritas_LUN!$D$3:$K$487,8,FALSE)</f>
        <v>00:15</v>
      </c>
      <c r="AG531" s="194" t="s">
        <v>7772</v>
      </c>
      <c r="AH531" s="279" t="str">
        <f>VLOOKUP(AG531,'스토리지_LUN(AS-IS)'!$B$4:$G$541,4,FALSE)</f>
        <v>vg_tscfs01</v>
      </c>
      <c r="AI531" s="110">
        <f>VLOOKUP(AG531,'스토리지_LUN(AS-IS)'!$B$4:$G$541,6,FALSE)</f>
        <v>655</v>
      </c>
      <c r="AJ531" s="110" t="str">
        <f>VLOOKUP($AG531,'스토리지_LUN(TO-BE)'!$B$2:$G$347,4,FALSE)</f>
        <v>00:15</v>
      </c>
      <c r="AK531" s="103"/>
      <c r="AL531" s="103"/>
      <c r="AM531" s="1" t="str">
        <f t="shared" si="16"/>
        <v>NB-DR-RDMP-0FA4-PKSTSDBR</v>
      </c>
      <c r="AN531" s="475" t="e">
        <f>VLOOKUP(SUBSTITUTE(Q531,":",""),'naa정보-입력'!B529:C874,2,FALSE)</f>
        <v>#N/A</v>
      </c>
      <c r="AO531" s="1" t="e">
        <f t="shared" si="17"/>
        <v>#N/A</v>
      </c>
      <c r="AP531" s="1" t="s">
        <v>10690</v>
      </c>
    </row>
    <row r="532" spans="1:42" s="1" customFormat="1">
      <c r="A532" s="128" t="s">
        <v>1202</v>
      </c>
      <c r="B532" s="128" t="s">
        <v>2342</v>
      </c>
      <c r="C532" s="128" t="s">
        <v>429</v>
      </c>
      <c r="D532" s="128" t="s">
        <v>5933</v>
      </c>
      <c r="E532" s="128" t="s">
        <v>1697</v>
      </c>
      <c r="F532" s="128" t="s">
        <v>1294</v>
      </c>
      <c r="G532" s="128" t="s">
        <v>1295</v>
      </c>
      <c r="H532" s="128" t="s">
        <v>3908</v>
      </c>
      <c r="I532" s="128" t="s">
        <v>2430</v>
      </c>
      <c r="J532" s="128" t="s">
        <v>4776</v>
      </c>
      <c r="K532" s="128" t="s">
        <v>7382</v>
      </c>
      <c r="L532" s="128" t="s">
        <v>2540</v>
      </c>
      <c r="M532" s="128" t="s">
        <v>6856</v>
      </c>
      <c r="N532" s="129" t="s">
        <v>8092</v>
      </c>
      <c r="O532" s="471" t="s">
        <v>8523</v>
      </c>
      <c r="P532" s="443">
        <v>20.0006103515625</v>
      </c>
      <c r="Q532" s="470" t="str">
        <f>VLOOKUP($O532,'스토리지_LUN(TO-BE)'!$B$2:$G$347,4,FALSE)</f>
        <v>00:16</v>
      </c>
      <c r="R532" s="103"/>
      <c r="S532" s="110"/>
      <c r="T532" s="103"/>
      <c r="U532" s="103"/>
      <c r="V532" s="110" t="str">
        <f>VLOOKUP($N532,OS_Disk!$A$2:$F$573,2,FALSE)</f>
        <v>pkstsdbr1</v>
      </c>
      <c r="W532" s="110" t="str">
        <f>VLOOKUP($N532,OS_Disk!$A$2:$F$573,3,FALSE)</f>
        <v>hitachi_vsp0_0016</v>
      </c>
      <c r="X532" s="133"/>
      <c r="Y532" s="110" t="str">
        <f>VLOOKUP($N532,OS_Disk!$A$2:$F$573,4,FALSE)</f>
        <v>sdj</v>
      </c>
      <c r="Z532" s="196">
        <f>VLOOKUP($N532,OS_Disk!$A$2:$F$573,6,FALSE)</f>
        <v>655.00030517578125</v>
      </c>
      <c r="AA532" s="110" t="str">
        <f>VLOOKUP($O532,Veritas_LUN!$D$3:$J$487,2,FALSE)</f>
        <v>pkstsdbr1/pkstsdbr2</v>
      </c>
      <c r="AB532" s="110" t="str">
        <f>VLOOKUP($O532,Veritas_LUN!$D$3:$J$487,3,FALSE)</f>
        <v>vg_tscfs01</v>
      </c>
      <c r="AC532" s="110">
        <f>VLOOKUP($O532,Veritas_LUN!$D$3:$J$487,4,FALSE)</f>
        <v>1</v>
      </c>
      <c r="AD532" s="110">
        <f>VLOOKUP($O532,Veritas_LUN!$D$3:$J$487,5,FALSE)</f>
        <v>655</v>
      </c>
      <c r="AE532" s="110" t="str">
        <f>VLOOKUP($O532,Veritas_LUN!$D$3:$J$487,7,FALSE)</f>
        <v>vg_tscfs01</v>
      </c>
      <c r="AF532" s="110" t="str">
        <f>VLOOKUP($O532,Veritas_LUN!$D$3:$K$487,8,FALSE)</f>
        <v>00:16</v>
      </c>
      <c r="AG532" s="194" t="s">
        <v>7773</v>
      </c>
      <c r="AH532" s="279" t="str">
        <f>VLOOKUP(AG532,'스토리지_LUN(AS-IS)'!$B$4:$G$541,4,FALSE)</f>
        <v>vg_tscfs01</v>
      </c>
      <c r="AI532" s="110">
        <f>VLOOKUP(AG532,'스토리지_LUN(AS-IS)'!$B$4:$G$541,6,FALSE)</f>
        <v>655</v>
      </c>
      <c r="AJ532" s="110" t="str">
        <f>VLOOKUP($AG532,'스토리지_LUN(TO-BE)'!$B$2:$G$347,4,FALSE)</f>
        <v>00:16</v>
      </c>
      <c r="AK532" s="103"/>
      <c r="AL532" s="103"/>
      <c r="AM532" s="1" t="str">
        <f t="shared" si="16"/>
        <v>NB-DR-RDMP-0FA4-PKSTSDBR</v>
      </c>
      <c r="AN532" s="475" t="e">
        <f>VLOOKUP(SUBSTITUTE(Q532,":",""),'naa정보-입력'!B530:C875,2,FALSE)</f>
        <v>#N/A</v>
      </c>
      <c r="AO532" s="1" t="e">
        <f t="shared" si="17"/>
        <v>#N/A</v>
      </c>
      <c r="AP532" s="1" t="s">
        <v>10691</v>
      </c>
    </row>
    <row r="533" spans="1:42" s="1" customFormat="1">
      <c r="A533" s="128" t="s">
        <v>1202</v>
      </c>
      <c r="B533" s="128" t="s">
        <v>2342</v>
      </c>
      <c r="C533" s="128" t="s">
        <v>429</v>
      </c>
      <c r="D533" s="128" t="s">
        <v>5933</v>
      </c>
      <c r="E533" s="128" t="s">
        <v>1699</v>
      </c>
      <c r="F533" s="128" t="s">
        <v>1294</v>
      </c>
      <c r="G533" s="128" t="s">
        <v>1295</v>
      </c>
      <c r="H533" s="128" t="s">
        <v>3909</v>
      </c>
      <c r="I533" s="128" t="s">
        <v>2431</v>
      </c>
      <c r="J533" s="128" t="s">
        <v>4818</v>
      </c>
      <c r="K533" s="128" t="s">
        <v>7383</v>
      </c>
      <c r="L533" s="128" t="s">
        <v>2530</v>
      </c>
      <c r="M533" s="128" t="s">
        <v>6856</v>
      </c>
      <c r="N533" s="129" t="s">
        <v>8093</v>
      </c>
      <c r="O533" s="471" t="s">
        <v>8524</v>
      </c>
      <c r="P533" s="443">
        <v>30</v>
      </c>
      <c r="Q533" s="470" t="str">
        <f>VLOOKUP($O533,'스토리지_LUN(TO-BE)'!$B$2:$G$347,4,FALSE)</f>
        <v>01:00</v>
      </c>
      <c r="R533" s="103"/>
      <c r="S533" s="110"/>
      <c r="T533" s="103"/>
      <c r="U533" s="103"/>
      <c r="V533" s="110" t="str">
        <f>VLOOKUP($N533,OS_Disk!$A$2:$F$573,2,FALSE)</f>
        <v>pkstsdbr1</v>
      </c>
      <c r="W533" s="110" t="str">
        <f>VLOOKUP($N533,OS_Disk!$A$2:$F$573,3,FALSE)</f>
        <v>hitachi_vsp0_0100</v>
      </c>
      <c r="X533" s="133"/>
      <c r="Y533" s="110" t="str">
        <f>VLOOKUP($N533,OS_Disk!$A$2:$F$573,4,FALSE)</f>
        <v>sdk</v>
      </c>
      <c r="Z533" s="196">
        <f>VLOOKUP($N533,OS_Disk!$A$2:$F$573,6,FALSE)</f>
        <v>20.0006103515625</v>
      </c>
      <c r="AA533" s="110" t="str">
        <f>VLOOKUP($O533,Veritas_LUN!$D$3:$J$487,2,FALSE)</f>
        <v>pkstsdbr1/pkstsdbr2</v>
      </c>
      <c r="AB533" s="110" t="str">
        <f>VLOOKUP($O533,Veritas_LUN!$D$3:$J$487,3,FALSE)</f>
        <v>vg_tssys01_01</v>
      </c>
      <c r="AC533" s="110">
        <f>VLOOKUP($O533,Veritas_LUN!$D$3:$J$487,4,FALSE)</f>
        <v>1</v>
      </c>
      <c r="AD533" s="110">
        <f>VLOOKUP($O533,Veritas_LUN!$D$3:$J$487,5,FALSE)</f>
        <v>20</v>
      </c>
      <c r="AE533" s="110" t="str">
        <f>VLOOKUP($O533,Veritas_LUN!$D$3:$J$487,7,FALSE)</f>
        <v>vg_tssys_new</v>
      </c>
      <c r="AF533" s="110" t="str">
        <f>VLOOKUP($O533,Veritas_LUN!$D$3:$K$487,8,FALSE)</f>
        <v>01:00</v>
      </c>
      <c r="AG533" s="194" t="s">
        <v>7774</v>
      </c>
      <c r="AH533" s="279" t="str">
        <f>VLOOKUP(AG533,'스토리지_LUN(AS-IS)'!$B$4:$G$541,4,FALSE)</f>
        <v>vg_tssys_new</v>
      </c>
      <c r="AI533" s="110">
        <f>VLOOKUP(AG533,'스토리지_LUN(AS-IS)'!$B$4:$G$541,6,FALSE)</f>
        <v>20</v>
      </c>
      <c r="AJ533" s="110" t="str">
        <f>VLOOKUP($AG533,'스토리지_LUN(TO-BE)'!$B$2:$G$347,4,FALSE)</f>
        <v>01:00</v>
      </c>
      <c r="AK533" s="103"/>
      <c r="AL533" s="103"/>
      <c r="AM533" s="1" t="str">
        <f t="shared" si="16"/>
        <v>NB-DR-RDMP-0FA4-PKSTSDBR</v>
      </c>
      <c r="AN533" s="475" t="e">
        <f>VLOOKUP(SUBSTITUTE(Q533,":",""),'naa정보-입력'!B531:C876,2,FALSE)</f>
        <v>#N/A</v>
      </c>
      <c r="AO533" s="1" t="e">
        <f t="shared" si="17"/>
        <v>#N/A</v>
      </c>
      <c r="AP533" s="1" t="s">
        <v>10692</v>
      </c>
    </row>
    <row r="534" spans="1:42" s="1" customFormat="1">
      <c r="A534" s="128" t="s">
        <v>1202</v>
      </c>
      <c r="B534" s="128" t="s">
        <v>2342</v>
      </c>
      <c r="C534" s="128" t="s">
        <v>429</v>
      </c>
      <c r="D534" s="128" t="s">
        <v>5933</v>
      </c>
      <c r="E534" s="128" t="s">
        <v>1730</v>
      </c>
      <c r="F534" s="128" t="s">
        <v>1294</v>
      </c>
      <c r="G534" s="128" t="s">
        <v>1295</v>
      </c>
      <c r="H534" s="128" t="s">
        <v>3917</v>
      </c>
      <c r="I534" s="128" t="s">
        <v>2439</v>
      </c>
      <c r="J534" s="128" t="s">
        <v>4777</v>
      </c>
      <c r="K534" s="128" t="s">
        <v>7384</v>
      </c>
      <c r="L534" s="128" t="s">
        <v>2523</v>
      </c>
      <c r="M534" s="128" t="s">
        <v>6856</v>
      </c>
      <c r="N534" s="129" t="s">
        <v>8101</v>
      </c>
      <c r="O534" s="471" t="s">
        <v>8532</v>
      </c>
      <c r="P534" s="443">
        <v>895.00030517578102</v>
      </c>
      <c r="Q534" s="470" t="str">
        <f>VLOOKUP($O534,'스토리지_LUN(TO-BE)'!$B$2:$G$347,4,FALSE)</f>
        <v>00:18</v>
      </c>
      <c r="R534" s="103"/>
      <c r="S534" s="110"/>
      <c r="T534" s="103"/>
      <c r="U534" s="103"/>
      <c r="V534" s="110" t="str">
        <f>VLOOKUP($N534,OS_Disk!$A$2:$F$573,2,FALSE)</f>
        <v>pkstsdbr1</v>
      </c>
      <c r="W534" s="110" t="str">
        <f>VLOOKUP($N534,OS_Disk!$A$2:$F$573,3,FALSE)</f>
        <v>hitachi_vsp0_0018</v>
      </c>
      <c r="X534" s="133"/>
      <c r="Y534" s="110" t="str">
        <f>VLOOKUP($N534,OS_Disk!$A$2:$F$573,4,FALSE)</f>
        <v>sds</v>
      </c>
      <c r="Z534" s="196">
        <f>VLOOKUP($N534,OS_Disk!$A$2:$F$573,6,FALSE)</f>
        <v>35.0006103515625</v>
      </c>
      <c r="AA534" s="110" t="str">
        <f>VLOOKUP($O534,Veritas_LUN!$D$3:$J$487,2,FALSE)</f>
        <v>pkstsdbr1/pkstsdbr2</v>
      </c>
      <c r="AB534" s="110" t="str">
        <f>VLOOKUP($O534,Veritas_LUN!$D$3:$J$487,3,FALSE)</f>
        <v>vg_tssys02</v>
      </c>
      <c r="AC534" s="110">
        <f>VLOOKUP($O534,Veritas_LUN!$D$3:$J$487,4,FALSE)</f>
        <v>1</v>
      </c>
      <c r="AD534" s="110">
        <f>VLOOKUP($O534,Veritas_LUN!$D$3:$J$487,5,FALSE)</f>
        <v>35</v>
      </c>
      <c r="AE534" s="110" t="str">
        <f>VLOOKUP($O534,Veritas_LUN!$D$3:$J$487,7,FALSE)</f>
        <v>vg_tssys02</v>
      </c>
      <c r="AF534" s="110" t="str">
        <f>VLOOKUP($O534,Veritas_LUN!$D$3:$K$487,8,FALSE)</f>
        <v>00:18</v>
      </c>
      <c r="AG534" s="194" t="s">
        <v>7782</v>
      </c>
      <c r="AH534" s="279" t="str">
        <f>VLOOKUP(AG534,'스토리지_LUN(AS-IS)'!$B$4:$G$541,4,FALSE)</f>
        <v>vg_tssys02</v>
      </c>
      <c r="AI534" s="110">
        <f>VLOOKUP(AG534,'스토리지_LUN(AS-IS)'!$B$4:$G$541,6,FALSE)</f>
        <v>35</v>
      </c>
      <c r="AJ534" s="110" t="str">
        <f>VLOOKUP($AG534,'스토리지_LUN(TO-BE)'!$B$2:$G$347,4,FALSE)</f>
        <v>00:18</v>
      </c>
      <c r="AK534" s="103"/>
      <c r="AL534" s="103"/>
      <c r="AM534" s="1" t="str">
        <f t="shared" si="16"/>
        <v>NB-DR-RDMP-0FA4-PKSTSDBR</v>
      </c>
      <c r="AN534" s="475" t="e">
        <f>VLOOKUP(SUBSTITUTE(Q534,":",""),'naa정보-입력'!B532:C877,2,FALSE)</f>
        <v>#N/A</v>
      </c>
      <c r="AO534" s="1" t="e">
        <f t="shared" si="17"/>
        <v>#N/A</v>
      </c>
      <c r="AP534" s="1" t="s">
        <v>10700</v>
      </c>
    </row>
    <row r="535" spans="1:42" s="1" customFormat="1">
      <c r="A535" s="128" t="s">
        <v>1202</v>
      </c>
      <c r="B535" s="128" t="s">
        <v>2342</v>
      </c>
      <c r="C535" s="128" t="s">
        <v>429</v>
      </c>
      <c r="D535" s="128" t="s">
        <v>5933</v>
      </c>
      <c r="E535" s="128" t="s">
        <v>1732</v>
      </c>
      <c r="F535" s="128" t="s">
        <v>1294</v>
      </c>
      <c r="G535" s="128" t="s">
        <v>1295</v>
      </c>
      <c r="H535" s="128" t="s">
        <v>3911</v>
      </c>
      <c r="I535" s="128" t="s">
        <v>2433</v>
      </c>
      <c r="J535" s="128" t="s">
        <v>4753</v>
      </c>
      <c r="K535" s="128" t="s">
        <v>7385</v>
      </c>
      <c r="L535" s="128" t="s">
        <v>4500</v>
      </c>
      <c r="M535" s="128" t="s">
        <v>6856</v>
      </c>
      <c r="N535" s="129" t="s">
        <v>8095</v>
      </c>
      <c r="O535" s="471" t="s">
        <v>8526</v>
      </c>
      <c r="P535" s="443">
        <v>895.00030517578102</v>
      </c>
      <c r="Q535" s="470" t="str">
        <f>VLOOKUP($O535,'스토리지_LUN(TO-BE)'!$B$2:$G$347,4,FALSE)</f>
        <v>00:19</v>
      </c>
      <c r="R535" s="103"/>
      <c r="S535" s="110"/>
      <c r="T535" s="103"/>
      <c r="U535" s="103"/>
      <c r="V535" s="110" t="str">
        <f>VLOOKUP($N535,OS_Disk!$A$2:$F$573,2,FALSE)</f>
        <v>pkstsdbr1</v>
      </c>
      <c r="W535" s="110" t="str">
        <f>VLOOKUP($N535,OS_Disk!$A$2:$F$573,3,FALSE)</f>
        <v>hitachi_vsp0_0019</v>
      </c>
      <c r="X535" s="133"/>
      <c r="Y535" s="110" t="str">
        <f>VLOOKUP($N535,OS_Disk!$A$2:$F$573,4,FALSE)</f>
        <v>sdm</v>
      </c>
      <c r="Z535" s="196">
        <f>VLOOKUP($N535,OS_Disk!$A$2:$F$573,6,FALSE)</f>
        <v>895.00030517578125</v>
      </c>
      <c r="AA535" s="110" t="str">
        <f>VLOOKUP($O535,Veritas_LUN!$D$3:$J$487,2,FALSE)</f>
        <v>pkstsdbr1/pkstsdbr2</v>
      </c>
      <c r="AB535" s="110" t="str">
        <f>VLOOKUP($O535,Veritas_LUN!$D$3:$J$487,3,FALSE)</f>
        <v>vg_tsdb01</v>
      </c>
      <c r="AC535" s="110">
        <f>VLOOKUP($O535,Veritas_LUN!$D$3:$J$487,4,FALSE)</f>
        <v>1</v>
      </c>
      <c r="AD535" s="110">
        <f>VLOOKUP($O535,Veritas_LUN!$D$3:$J$487,5,FALSE)</f>
        <v>895</v>
      </c>
      <c r="AE535" s="110" t="str">
        <f>VLOOKUP($O535,Veritas_LUN!$D$3:$J$487,7,FALSE)</f>
        <v>vg_tsdb01</v>
      </c>
      <c r="AF535" s="110" t="str">
        <f>VLOOKUP($O535,Veritas_LUN!$D$3:$K$487,8,FALSE)</f>
        <v>00:19</v>
      </c>
      <c r="AG535" s="194" t="s">
        <v>7776</v>
      </c>
      <c r="AH535" s="279" t="str">
        <f>VLOOKUP(AG535,'스토리지_LUN(AS-IS)'!$B$4:$G$541,4,FALSE)</f>
        <v>vg_tsdb01</v>
      </c>
      <c r="AI535" s="110">
        <f>VLOOKUP(AG535,'스토리지_LUN(AS-IS)'!$B$4:$G$541,6,FALSE)</f>
        <v>895</v>
      </c>
      <c r="AJ535" s="110" t="str">
        <f>VLOOKUP($AG535,'스토리지_LUN(TO-BE)'!$B$2:$G$347,4,FALSE)</f>
        <v>00:19</v>
      </c>
      <c r="AK535" s="103"/>
      <c r="AL535" s="103"/>
      <c r="AM535" s="1" t="str">
        <f t="shared" si="16"/>
        <v>NB-DR-RDMP-0FA4-PKSTSDBR</v>
      </c>
      <c r="AN535" s="475" t="e">
        <f>VLOOKUP(SUBSTITUTE(Q535,":",""),'naa정보-입력'!B533:C878,2,FALSE)</f>
        <v>#N/A</v>
      </c>
      <c r="AO535" s="1" t="e">
        <f t="shared" si="17"/>
        <v>#N/A</v>
      </c>
      <c r="AP535" s="1" t="s">
        <v>10694</v>
      </c>
    </row>
    <row r="536" spans="1:42" s="1" customFormat="1">
      <c r="A536" s="128" t="s">
        <v>1202</v>
      </c>
      <c r="B536" s="128" t="s">
        <v>2342</v>
      </c>
      <c r="C536" s="128" t="s">
        <v>429</v>
      </c>
      <c r="D536" s="128" t="s">
        <v>5933</v>
      </c>
      <c r="E536" s="128" t="s">
        <v>1734</v>
      </c>
      <c r="F536" s="128" t="s">
        <v>1294</v>
      </c>
      <c r="G536" s="128" t="s">
        <v>1295</v>
      </c>
      <c r="H536" s="128" t="s">
        <v>3912</v>
      </c>
      <c r="I536" s="128" t="s">
        <v>2434</v>
      </c>
      <c r="J536" s="128" t="s">
        <v>4755</v>
      </c>
      <c r="K536" s="128" t="s">
        <v>7386</v>
      </c>
      <c r="L536" s="128" t="s">
        <v>2525</v>
      </c>
      <c r="M536" s="128" t="s">
        <v>6856</v>
      </c>
      <c r="N536" s="129" t="s">
        <v>8096</v>
      </c>
      <c r="O536" s="471" t="s">
        <v>8527</v>
      </c>
      <c r="P536" s="443">
        <v>895.00030517578102</v>
      </c>
      <c r="Q536" s="470" t="str">
        <f>VLOOKUP($O536,'스토리지_LUN(TO-BE)'!$B$2:$G$347,4,FALSE)</f>
        <v>00:1a</v>
      </c>
      <c r="R536" s="103"/>
      <c r="S536" s="110"/>
      <c r="T536" s="103"/>
      <c r="U536" s="103"/>
      <c r="V536" s="110" t="str">
        <f>VLOOKUP($N536,OS_Disk!$A$2:$F$573,2,FALSE)</f>
        <v>pkstsdbr1</v>
      </c>
      <c r="W536" s="110" t="str">
        <f>VLOOKUP($N536,OS_Disk!$A$2:$F$573,3,FALSE)</f>
        <v>hitachi_vsp0_001a</v>
      </c>
      <c r="X536" s="133"/>
      <c r="Y536" s="110" t="str">
        <f>VLOOKUP($N536,OS_Disk!$A$2:$F$573,4,FALSE)</f>
        <v>sdn</v>
      </c>
      <c r="Z536" s="196">
        <f>VLOOKUP($N536,OS_Disk!$A$2:$F$573,6,FALSE)</f>
        <v>895.00030517578125</v>
      </c>
      <c r="AA536" s="110" t="str">
        <f>VLOOKUP($O536,Veritas_LUN!$D$3:$J$487,2,FALSE)</f>
        <v>pkstsdbr1/pkstsdbr2</v>
      </c>
      <c r="AB536" s="110" t="str">
        <f>VLOOKUP($O536,Veritas_LUN!$D$3:$J$487,3,FALSE)</f>
        <v>vg_tsdb01</v>
      </c>
      <c r="AC536" s="110">
        <f>VLOOKUP($O536,Veritas_LUN!$D$3:$J$487,4,FALSE)</f>
        <v>1</v>
      </c>
      <c r="AD536" s="110">
        <f>VLOOKUP($O536,Veritas_LUN!$D$3:$J$487,5,FALSE)</f>
        <v>895</v>
      </c>
      <c r="AE536" s="110" t="str">
        <f>VLOOKUP($O536,Veritas_LUN!$D$3:$J$487,7,FALSE)</f>
        <v>vg_tsdb01</v>
      </c>
      <c r="AF536" s="110" t="str">
        <f>VLOOKUP($O536,Veritas_LUN!$D$3:$K$487,8,FALSE)</f>
        <v>00:1a</v>
      </c>
      <c r="AG536" s="194" t="s">
        <v>7777</v>
      </c>
      <c r="AH536" s="279" t="str">
        <f>VLOOKUP(AG536,'스토리지_LUN(AS-IS)'!$B$4:$G$541,4,FALSE)</f>
        <v>vg_tsdb01</v>
      </c>
      <c r="AI536" s="110">
        <f>VLOOKUP(AG536,'스토리지_LUN(AS-IS)'!$B$4:$G$541,6,FALSE)</f>
        <v>895</v>
      </c>
      <c r="AJ536" s="110" t="str">
        <f>VLOOKUP($AG536,'스토리지_LUN(TO-BE)'!$B$2:$G$347,4,FALSE)</f>
        <v>00:1a</v>
      </c>
      <c r="AK536" s="103"/>
      <c r="AL536" s="103"/>
      <c r="AM536" s="1" t="str">
        <f t="shared" si="16"/>
        <v>NB-DR-RDMP-0FA4-PKSTSDBR</v>
      </c>
      <c r="AN536" s="475" t="e">
        <f>VLOOKUP(SUBSTITUTE(Q536,":",""),'naa정보-입력'!B534:C879,2,FALSE)</f>
        <v>#N/A</v>
      </c>
      <c r="AO536" s="1" t="e">
        <f t="shared" si="17"/>
        <v>#N/A</v>
      </c>
      <c r="AP536" s="1" t="s">
        <v>10695</v>
      </c>
    </row>
    <row r="537" spans="1:42" s="1" customFormat="1">
      <c r="A537" s="128" t="s">
        <v>1202</v>
      </c>
      <c r="B537" s="128" t="s">
        <v>2342</v>
      </c>
      <c r="C537" s="128" t="s">
        <v>429</v>
      </c>
      <c r="D537" s="128" t="s">
        <v>5933</v>
      </c>
      <c r="E537" s="128" t="s">
        <v>2190</v>
      </c>
      <c r="F537" s="128" t="s">
        <v>1294</v>
      </c>
      <c r="G537" s="128" t="s">
        <v>1295</v>
      </c>
      <c r="H537" s="128" t="s">
        <v>3913</v>
      </c>
      <c r="I537" s="128" t="s">
        <v>2435</v>
      </c>
      <c r="J537" s="128" t="s">
        <v>4756</v>
      </c>
      <c r="K537" s="128" t="s">
        <v>7387</v>
      </c>
      <c r="L537" s="128" t="s">
        <v>2526</v>
      </c>
      <c r="M537" s="128" t="s">
        <v>6856</v>
      </c>
      <c r="N537" s="129" t="s">
        <v>8112</v>
      </c>
      <c r="O537" s="471" t="s">
        <v>8528</v>
      </c>
      <c r="P537" s="443">
        <v>895.00030517578102</v>
      </c>
      <c r="Q537" s="470" t="str">
        <f>VLOOKUP($O537,'스토리지_LUN(TO-BE)'!$B$2:$G$347,4,FALSE)</f>
        <v>00:1b</v>
      </c>
      <c r="R537" s="103"/>
      <c r="S537" s="110"/>
      <c r="T537" s="103"/>
      <c r="U537" s="103"/>
      <c r="V537" s="110" t="str">
        <f>VLOOKUP($N537,OS_Disk!$A$2:$F$573,2,FALSE)</f>
        <v>pkstsdbr1</v>
      </c>
      <c r="W537" s="110" t="str">
        <f>VLOOKUP($N537,OS_Disk!$A$2:$F$573,3,FALSE)</f>
        <v>hitachi_vsp0_001b</v>
      </c>
      <c r="X537" s="133"/>
      <c r="Y537" s="110" t="str">
        <f>VLOOKUP($N537,OS_Disk!$A$2:$F$573,4,FALSE)</f>
        <v>sdo</v>
      </c>
      <c r="Z537" s="196">
        <f>VLOOKUP($N537,OS_Disk!$A$2:$F$573,6,FALSE)</f>
        <v>895.00030517578125</v>
      </c>
      <c r="AA537" s="110" t="str">
        <f>VLOOKUP($O537,Veritas_LUN!$D$3:$J$487,2,FALSE)</f>
        <v>pkstsdbr1/pkstsdbr2</v>
      </c>
      <c r="AB537" s="110" t="str">
        <f>VLOOKUP($O537,Veritas_LUN!$D$3:$J$487,3,FALSE)</f>
        <v>vg_tsdb01</v>
      </c>
      <c r="AC537" s="110">
        <f>VLOOKUP($O537,Veritas_LUN!$D$3:$J$487,4,FALSE)</f>
        <v>1</v>
      </c>
      <c r="AD537" s="110">
        <f>VLOOKUP($O537,Veritas_LUN!$D$3:$J$487,5,FALSE)</f>
        <v>895</v>
      </c>
      <c r="AE537" s="110" t="str">
        <f>VLOOKUP($O537,Veritas_LUN!$D$3:$J$487,7,FALSE)</f>
        <v>vg_tsdb01</v>
      </c>
      <c r="AF537" s="110" t="str">
        <f>VLOOKUP($O537,Veritas_LUN!$D$3:$K$487,8,FALSE)</f>
        <v>00:1b</v>
      </c>
      <c r="AG537" s="194" t="s">
        <v>7778</v>
      </c>
      <c r="AH537" s="279" t="str">
        <f>VLOOKUP(AG537,'스토리지_LUN(AS-IS)'!$B$4:$G$541,4,FALSE)</f>
        <v>vg_tsdb01</v>
      </c>
      <c r="AI537" s="110">
        <f>VLOOKUP(AG537,'스토리지_LUN(AS-IS)'!$B$4:$G$541,6,FALSE)</f>
        <v>895</v>
      </c>
      <c r="AJ537" s="110" t="str">
        <f>VLOOKUP($AG537,'스토리지_LUN(TO-BE)'!$B$2:$G$347,4,FALSE)</f>
        <v>00:1b</v>
      </c>
      <c r="AK537" s="103"/>
      <c r="AL537" s="103"/>
      <c r="AM537" s="1" t="str">
        <f t="shared" si="16"/>
        <v>NB-DR-RDMP-0FA4-PKSTSDBR</v>
      </c>
      <c r="AN537" s="475" t="e">
        <f>VLOOKUP(SUBSTITUTE(Q537,":",""),'naa정보-입력'!B535:C880,2,FALSE)</f>
        <v>#N/A</v>
      </c>
      <c r="AO537" s="1" t="e">
        <f t="shared" si="17"/>
        <v>#N/A</v>
      </c>
      <c r="AP537" s="1" t="s">
        <v>10696</v>
      </c>
    </row>
    <row r="538" spans="1:42" s="1" customFormat="1">
      <c r="A538" s="128" t="s">
        <v>1202</v>
      </c>
      <c r="B538" s="128" t="s">
        <v>2342</v>
      </c>
      <c r="C538" s="128" t="s">
        <v>429</v>
      </c>
      <c r="D538" s="128" t="s">
        <v>5933</v>
      </c>
      <c r="E538" s="128" t="s">
        <v>2192</v>
      </c>
      <c r="F538" s="128" t="s">
        <v>1294</v>
      </c>
      <c r="G538" s="128" t="s">
        <v>1295</v>
      </c>
      <c r="H538" s="128" t="s">
        <v>3914</v>
      </c>
      <c r="I538" s="128" t="s">
        <v>2436</v>
      </c>
      <c r="J538" s="128" t="s">
        <v>4748</v>
      </c>
      <c r="K538" s="128" t="s">
        <v>7388</v>
      </c>
      <c r="L538" s="128" t="s">
        <v>2527</v>
      </c>
      <c r="M538" s="128" t="s">
        <v>6856</v>
      </c>
      <c r="N538" s="129" t="s">
        <v>8098</v>
      </c>
      <c r="O538" s="471" t="s">
        <v>8529</v>
      </c>
      <c r="P538" s="443">
        <v>985.00030517578102</v>
      </c>
      <c r="Q538" s="470" t="str">
        <f>VLOOKUP($O538,'스토리지_LUN(TO-BE)'!$B$2:$G$347,4,FALSE)</f>
        <v>00:1c</v>
      </c>
      <c r="R538" s="103"/>
      <c r="S538" s="110"/>
      <c r="T538" s="103"/>
      <c r="U538" s="103"/>
      <c r="V538" s="110" t="str">
        <f>VLOOKUP($N538,OS_Disk!$A$2:$F$573,2,FALSE)</f>
        <v>pkstsdbr1</v>
      </c>
      <c r="W538" s="110" t="str">
        <f>VLOOKUP($N538,OS_Disk!$A$2:$F$573,3,FALSE)</f>
        <v>hitachi_vsp0_001c</v>
      </c>
      <c r="X538" s="133"/>
      <c r="Y538" s="110" t="str">
        <f>VLOOKUP($N538,OS_Disk!$A$2:$F$573,4,FALSE)</f>
        <v>sdp</v>
      </c>
      <c r="Z538" s="196">
        <f>VLOOKUP($N538,OS_Disk!$A$2:$F$573,6,FALSE)</f>
        <v>895.00030517578125</v>
      </c>
      <c r="AA538" s="110" t="str">
        <f>VLOOKUP($O538,Veritas_LUN!$D$3:$J$487,2,FALSE)</f>
        <v>pkstsdbr1/pkstsdbr2</v>
      </c>
      <c r="AB538" s="110" t="str">
        <f>VLOOKUP($O538,Veritas_LUN!$D$3:$J$487,3,FALSE)</f>
        <v>vg_tsdb01</v>
      </c>
      <c r="AC538" s="110">
        <f>VLOOKUP($O538,Veritas_LUN!$D$3:$J$487,4,FALSE)</f>
        <v>1</v>
      </c>
      <c r="AD538" s="110">
        <f>VLOOKUP($O538,Veritas_LUN!$D$3:$J$487,5,FALSE)</f>
        <v>895</v>
      </c>
      <c r="AE538" s="110" t="str">
        <f>VLOOKUP($O538,Veritas_LUN!$D$3:$J$487,7,FALSE)</f>
        <v>vg_tsdb01</v>
      </c>
      <c r="AF538" s="110" t="str">
        <f>VLOOKUP($O538,Veritas_LUN!$D$3:$K$487,8,FALSE)</f>
        <v>00:1c</v>
      </c>
      <c r="AG538" s="194" t="s">
        <v>7779</v>
      </c>
      <c r="AH538" s="279" t="str">
        <f>VLOOKUP(AG538,'스토리지_LUN(AS-IS)'!$B$4:$G$541,4,FALSE)</f>
        <v>vg_tsdb01</v>
      </c>
      <c r="AI538" s="110">
        <f>VLOOKUP(AG538,'스토리지_LUN(AS-IS)'!$B$4:$G$541,6,FALSE)</f>
        <v>895</v>
      </c>
      <c r="AJ538" s="110" t="str">
        <f>VLOOKUP($AG538,'스토리지_LUN(TO-BE)'!$B$2:$G$347,4,FALSE)</f>
        <v>00:1c</v>
      </c>
      <c r="AK538" s="103"/>
      <c r="AL538" s="103"/>
      <c r="AM538" s="1" t="str">
        <f t="shared" si="16"/>
        <v>NB-DR-RDMP-0FA4-PKSTSDBR</v>
      </c>
      <c r="AN538" s="475" t="e">
        <f>VLOOKUP(SUBSTITUTE(Q538,":",""),'naa정보-입력'!B536:C881,2,FALSE)</f>
        <v>#N/A</v>
      </c>
      <c r="AO538" s="1" t="e">
        <f t="shared" si="17"/>
        <v>#N/A</v>
      </c>
      <c r="AP538" s="1" t="s">
        <v>10697</v>
      </c>
    </row>
    <row r="539" spans="1:42" s="1" customFormat="1">
      <c r="A539" s="128" t="s">
        <v>1202</v>
      </c>
      <c r="B539" s="128" t="s">
        <v>2342</v>
      </c>
      <c r="C539" s="128" t="s">
        <v>429</v>
      </c>
      <c r="D539" s="128" t="s">
        <v>5933</v>
      </c>
      <c r="E539" s="128" t="s">
        <v>2194</v>
      </c>
      <c r="F539" s="128" t="s">
        <v>1294</v>
      </c>
      <c r="G539" s="128" t="s">
        <v>1295</v>
      </c>
      <c r="H539" s="128" t="s">
        <v>3915</v>
      </c>
      <c r="I539" s="128" t="s">
        <v>2437</v>
      </c>
      <c r="J539" s="128" t="s">
        <v>4749</v>
      </c>
      <c r="K539" s="128" t="s">
        <v>7389</v>
      </c>
      <c r="L539" s="128" t="s">
        <v>2528</v>
      </c>
      <c r="M539" s="128" t="s">
        <v>6856</v>
      </c>
      <c r="N539" s="129" t="s">
        <v>8099</v>
      </c>
      <c r="O539" s="471" t="s">
        <v>8530</v>
      </c>
      <c r="P539" s="443">
        <v>985.00030517578102</v>
      </c>
      <c r="Q539" s="470" t="str">
        <f>VLOOKUP($O539,'스토리지_LUN(TO-BE)'!$B$2:$G$347,4,FALSE)</f>
        <v>00:1d</v>
      </c>
      <c r="R539" s="103"/>
      <c r="S539" s="110"/>
      <c r="T539" s="103"/>
      <c r="U539" s="103"/>
      <c r="V539" s="110" t="str">
        <f>VLOOKUP($N539,OS_Disk!$A$2:$F$573,2,FALSE)</f>
        <v>pkstsdbr1</v>
      </c>
      <c r="W539" s="110" t="str">
        <f>VLOOKUP($N539,OS_Disk!$A$2:$F$573,3,FALSE)</f>
        <v>hitachi_vsp0_001d</v>
      </c>
      <c r="X539" s="133"/>
      <c r="Y539" s="110" t="str">
        <f>VLOOKUP($N539,OS_Disk!$A$2:$F$573,4,FALSE)</f>
        <v>sdq</v>
      </c>
      <c r="Z539" s="196">
        <f>VLOOKUP($N539,OS_Disk!$A$2:$F$573,6,FALSE)</f>
        <v>985.00030517578125</v>
      </c>
      <c r="AA539" s="110" t="str">
        <f>VLOOKUP($O539,Veritas_LUN!$D$3:$J$487,2,FALSE)</f>
        <v>pkstsdbr1/pkstsdbr2</v>
      </c>
      <c r="AB539" s="110" t="str">
        <f>VLOOKUP($O539,Veritas_LUN!$D$3:$J$487,3,FALSE)</f>
        <v>vg_tsidx01</v>
      </c>
      <c r="AC539" s="110">
        <f>VLOOKUP($O539,Veritas_LUN!$D$3:$J$487,4,FALSE)</f>
        <v>1</v>
      </c>
      <c r="AD539" s="110">
        <f>VLOOKUP($O539,Veritas_LUN!$D$3:$J$487,5,FALSE)</f>
        <v>985</v>
      </c>
      <c r="AE539" s="110" t="str">
        <f>VLOOKUP($O539,Veritas_LUN!$D$3:$J$487,7,FALSE)</f>
        <v>vg_tsidx01</v>
      </c>
      <c r="AF539" s="110" t="str">
        <f>VLOOKUP($O539,Veritas_LUN!$D$3:$K$487,8,FALSE)</f>
        <v>00:1d</v>
      </c>
      <c r="AG539" s="194" t="s">
        <v>7780</v>
      </c>
      <c r="AH539" s="279" t="str">
        <f>VLOOKUP(AG539,'스토리지_LUN(AS-IS)'!$B$4:$G$541,4,FALSE)</f>
        <v>vg_tsidx01</v>
      </c>
      <c r="AI539" s="110">
        <f>VLOOKUP(AG539,'스토리지_LUN(AS-IS)'!$B$4:$G$541,6,FALSE)</f>
        <v>985</v>
      </c>
      <c r="AJ539" s="110" t="str">
        <f>VLOOKUP($AG539,'스토리지_LUN(TO-BE)'!$B$2:$G$347,4,FALSE)</f>
        <v>00:1d</v>
      </c>
      <c r="AK539" s="103"/>
      <c r="AL539" s="103"/>
      <c r="AM539" s="1" t="str">
        <f t="shared" si="16"/>
        <v>NB-DR-RDMP-0FA4-PKSTSDBR</v>
      </c>
      <c r="AN539" s="475" t="e">
        <f>VLOOKUP(SUBSTITUTE(Q539,":",""),'naa정보-입력'!B537:C882,2,FALSE)</f>
        <v>#N/A</v>
      </c>
      <c r="AO539" s="1" t="e">
        <f t="shared" si="17"/>
        <v>#N/A</v>
      </c>
      <c r="AP539" s="1" t="s">
        <v>10698</v>
      </c>
    </row>
    <row r="540" spans="1:42" s="1" customFormat="1">
      <c r="A540" s="128" t="s">
        <v>1202</v>
      </c>
      <c r="B540" s="128" t="s">
        <v>2342</v>
      </c>
      <c r="C540" s="128" t="s">
        <v>429</v>
      </c>
      <c r="D540" s="128" t="s">
        <v>5933</v>
      </c>
      <c r="E540" s="128" t="s">
        <v>2196</v>
      </c>
      <c r="F540" s="128" t="s">
        <v>1294</v>
      </c>
      <c r="G540" s="128" t="s">
        <v>1295</v>
      </c>
      <c r="H540" s="128" t="s">
        <v>3916</v>
      </c>
      <c r="I540" s="128" t="s">
        <v>2438</v>
      </c>
      <c r="J540" s="128" t="s">
        <v>4763</v>
      </c>
      <c r="K540" s="128" t="s">
        <v>7390</v>
      </c>
      <c r="L540" s="128" t="s">
        <v>2529</v>
      </c>
      <c r="M540" s="128" t="s">
        <v>6856</v>
      </c>
      <c r="N540" s="129" t="s">
        <v>8100</v>
      </c>
      <c r="O540" s="471" t="s">
        <v>8531</v>
      </c>
      <c r="P540" s="443">
        <v>20.0006103515625</v>
      </c>
      <c r="Q540" s="470" t="str">
        <f>VLOOKUP($O540,'스토리지_LUN(TO-BE)'!$B$2:$G$347,4,FALSE)</f>
        <v>00:1e</v>
      </c>
      <c r="R540" s="103"/>
      <c r="S540" s="110"/>
      <c r="T540" s="103"/>
      <c r="U540" s="103"/>
      <c r="V540" s="110" t="str">
        <f>VLOOKUP($N540,OS_Disk!$A$2:$F$573,2,FALSE)</f>
        <v>pkstsdbr1</v>
      </c>
      <c r="W540" s="110" t="str">
        <f>VLOOKUP($N540,OS_Disk!$A$2:$F$573,3,FALSE)</f>
        <v>hitachi_vsp0_001e</v>
      </c>
      <c r="X540" s="133"/>
      <c r="Y540" s="110" t="str">
        <f>VLOOKUP($N540,OS_Disk!$A$2:$F$573,4,FALSE)</f>
        <v>sdr</v>
      </c>
      <c r="Z540" s="196">
        <f>VLOOKUP($N540,OS_Disk!$A$2:$F$573,6,FALSE)</f>
        <v>985.00030517578125</v>
      </c>
      <c r="AA540" s="110" t="str">
        <f>VLOOKUP($O540,Veritas_LUN!$D$3:$J$487,2,FALSE)</f>
        <v>pkstsdbr1/pkstsdbr2</v>
      </c>
      <c r="AB540" s="110" t="str">
        <f>VLOOKUP($O540,Veritas_LUN!$D$3:$J$487,3,FALSE)</f>
        <v>vg_tsidx01</v>
      </c>
      <c r="AC540" s="110">
        <f>VLOOKUP($O540,Veritas_LUN!$D$3:$J$487,4,FALSE)</f>
        <v>1</v>
      </c>
      <c r="AD540" s="110">
        <f>VLOOKUP($O540,Veritas_LUN!$D$3:$J$487,5,FALSE)</f>
        <v>985</v>
      </c>
      <c r="AE540" s="110" t="str">
        <f>VLOOKUP($O540,Veritas_LUN!$D$3:$J$487,7,FALSE)</f>
        <v>vg_tsidx01</v>
      </c>
      <c r="AF540" s="110" t="str">
        <f>VLOOKUP($O540,Veritas_LUN!$D$3:$K$487,8,FALSE)</f>
        <v>00:1e</v>
      </c>
      <c r="AG540" s="194" t="s">
        <v>7781</v>
      </c>
      <c r="AH540" s="279" t="str">
        <f>VLOOKUP(AG540,'스토리지_LUN(AS-IS)'!$B$4:$G$541,4,FALSE)</f>
        <v>vg_tsidx01</v>
      </c>
      <c r="AI540" s="110">
        <f>VLOOKUP(AG540,'스토리지_LUN(AS-IS)'!$B$4:$G$541,6,FALSE)</f>
        <v>985</v>
      </c>
      <c r="AJ540" s="110" t="str">
        <f>VLOOKUP($AG540,'스토리지_LUN(TO-BE)'!$B$2:$G$347,4,FALSE)</f>
        <v>00:1e</v>
      </c>
      <c r="AK540" s="103"/>
      <c r="AL540" s="103"/>
      <c r="AM540" s="1" t="str">
        <f t="shared" si="16"/>
        <v>NB-DR-RDMP-0FA4-PKSTSDBR</v>
      </c>
      <c r="AN540" s="475" t="e">
        <f>VLOOKUP(SUBSTITUTE(Q540,":",""),'naa정보-입력'!B538:C883,2,FALSE)</f>
        <v>#N/A</v>
      </c>
      <c r="AO540" s="1" t="e">
        <f t="shared" si="17"/>
        <v>#N/A</v>
      </c>
      <c r="AP540" s="1" t="s">
        <v>10699</v>
      </c>
    </row>
    <row r="541" spans="1:42" s="1" customFormat="1">
      <c r="A541" s="128" t="s">
        <v>1202</v>
      </c>
      <c r="B541" s="128" t="s">
        <v>2342</v>
      </c>
      <c r="C541" s="128" t="s">
        <v>429</v>
      </c>
      <c r="D541" s="128" t="s">
        <v>5933</v>
      </c>
      <c r="E541" s="128" t="s">
        <v>2198</v>
      </c>
      <c r="F541" s="128" t="s">
        <v>1294</v>
      </c>
      <c r="G541" s="128" t="s">
        <v>1295</v>
      </c>
      <c r="H541" s="128" t="s">
        <v>3910</v>
      </c>
      <c r="I541" s="128" t="s">
        <v>2432</v>
      </c>
      <c r="J541" s="128" t="s">
        <v>4815</v>
      </c>
      <c r="K541" s="128" t="s">
        <v>7391</v>
      </c>
      <c r="L541" s="128" t="s">
        <v>2531</v>
      </c>
      <c r="M541" s="128" t="s">
        <v>6856</v>
      </c>
      <c r="N541" s="129" t="s">
        <v>8094</v>
      </c>
      <c r="O541" s="471" t="s">
        <v>8525</v>
      </c>
      <c r="P541" s="443">
        <v>131.00006103515599</v>
      </c>
      <c r="Q541" s="470" t="str">
        <f>VLOOKUP($O541,'스토리지_LUN(TO-BE)'!$B$2:$G$347,4,FALSE)</f>
        <v>01:01</v>
      </c>
      <c r="R541" s="103"/>
      <c r="S541" s="110"/>
      <c r="T541" s="103"/>
      <c r="U541" s="103"/>
      <c r="V541" s="110" t="str">
        <f>VLOOKUP($N541,OS_Disk!$A$2:$F$573,2,FALSE)</f>
        <v>pkstsdbr1</v>
      </c>
      <c r="W541" s="110" t="str">
        <f>VLOOKUP($N541,OS_Disk!$A$2:$F$573,3,FALSE)</f>
        <v>hitachi_vsp0_0101</v>
      </c>
      <c r="X541" s="133"/>
      <c r="Y541" s="110" t="str">
        <f>VLOOKUP($N541,OS_Disk!$A$2:$F$573,4,FALSE)</f>
        <v>sdl</v>
      </c>
      <c r="Z541" s="196">
        <f>VLOOKUP($N541,OS_Disk!$A$2:$F$573,6,FALSE)</f>
        <v>20.0006103515625</v>
      </c>
      <c r="AA541" s="110" t="str">
        <f>VLOOKUP($O541,Veritas_LUN!$D$3:$J$487,2,FALSE)</f>
        <v>pkstsdbr1/pkstsdbr2</v>
      </c>
      <c r="AB541" s="110" t="str">
        <f>VLOOKUP($O541,Veritas_LUN!$D$3:$J$487,3,FALSE)</f>
        <v>vg_tssys01_02</v>
      </c>
      <c r="AC541" s="110">
        <f>VLOOKUP($O541,Veritas_LUN!$D$3:$J$487,4,FALSE)</f>
        <v>1</v>
      </c>
      <c r="AD541" s="110">
        <f>VLOOKUP($O541,Veritas_LUN!$D$3:$J$487,5,FALSE)</f>
        <v>20</v>
      </c>
      <c r="AE541" s="110" t="str">
        <f>VLOOKUP($O541,Veritas_LUN!$D$3:$J$487,7,FALSE)</f>
        <v>vg_tssys_new</v>
      </c>
      <c r="AF541" s="110" t="str">
        <f>VLOOKUP($O541,Veritas_LUN!$D$3:$K$487,8,FALSE)</f>
        <v>01:01</v>
      </c>
      <c r="AG541" s="194" t="s">
        <v>7775</v>
      </c>
      <c r="AH541" s="279" t="str">
        <f>VLOOKUP(AG541,'스토리지_LUN(AS-IS)'!$B$4:$G$541,4,FALSE)</f>
        <v>vg_tssys_new</v>
      </c>
      <c r="AI541" s="110">
        <f>VLOOKUP(AG541,'스토리지_LUN(AS-IS)'!$B$4:$G$541,6,FALSE)</f>
        <v>20</v>
      </c>
      <c r="AJ541" s="110" t="str">
        <f>VLOOKUP($AG541,'스토리지_LUN(TO-BE)'!$B$2:$G$347,4,FALSE)</f>
        <v>01:01</v>
      </c>
      <c r="AK541" s="103"/>
      <c r="AL541" s="103"/>
      <c r="AM541" s="1" t="str">
        <f t="shared" si="16"/>
        <v>NB-DR-RDMP-0FA4-PKSTSDBR</v>
      </c>
      <c r="AN541" s="475" t="e">
        <f>VLOOKUP(SUBSTITUTE(Q541,":",""),'naa정보-입력'!B539:C884,2,FALSE)</f>
        <v>#N/A</v>
      </c>
      <c r="AO541" s="1" t="e">
        <f t="shared" si="17"/>
        <v>#N/A</v>
      </c>
      <c r="AP541" s="1" t="s">
        <v>10693</v>
      </c>
    </row>
    <row r="542" spans="1:42" s="1" customFormat="1">
      <c r="A542" s="128" t="s">
        <v>1202</v>
      </c>
      <c r="B542" s="128" t="s">
        <v>2342</v>
      </c>
      <c r="C542" s="128" t="s">
        <v>429</v>
      </c>
      <c r="D542" s="128" t="s">
        <v>5933</v>
      </c>
      <c r="E542" s="128" t="s">
        <v>1737</v>
      </c>
      <c r="F542" s="128" t="s">
        <v>1294</v>
      </c>
      <c r="G542" s="128" t="s">
        <v>1295</v>
      </c>
      <c r="H542" s="128" t="s">
        <v>3918</v>
      </c>
      <c r="I542" s="128" t="s">
        <v>2440</v>
      </c>
      <c r="J542" s="128" t="s">
        <v>4784</v>
      </c>
      <c r="K542" s="128" t="s">
        <v>7392</v>
      </c>
      <c r="L542" s="128" t="s">
        <v>2521</v>
      </c>
      <c r="M542" s="128" t="s">
        <v>6856</v>
      </c>
      <c r="N542" s="129" t="s">
        <v>8102</v>
      </c>
      <c r="O542" s="471" t="s">
        <v>8533</v>
      </c>
      <c r="P542" s="443">
        <v>3.00018310546875</v>
      </c>
      <c r="Q542" s="470" t="str">
        <f>VLOOKUP($O542,'스토리지_LUN(TO-BE)'!$B$2:$G$347,4,FALSE)</f>
        <v>05:15</v>
      </c>
      <c r="R542" s="103"/>
      <c r="S542" s="110"/>
      <c r="T542" s="103"/>
      <c r="U542" s="103"/>
      <c r="V542" s="110" t="str">
        <f>VLOOKUP($N542,OS_Disk!$A$2:$F$573,2,FALSE)</f>
        <v>pkstsdbr1</v>
      </c>
      <c r="W542" s="110" t="str">
        <f>VLOOKUP($N542,OS_Disk!$A$2:$F$573,3,FALSE)</f>
        <v>hitachi_vsp0_1015</v>
      </c>
      <c r="X542" s="133"/>
      <c r="Y542" s="110" t="str">
        <f>VLOOKUP($N542,OS_Disk!$A$2:$F$573,4,FALSE)</f>
        <v>sdt</v>
      </c>
      <c r="Z542" s="196">
        <f>VLOOKUP($N542,OS_Disk!$A$2:$F$573,6,FALSE)</f>
        <v>131.00006103515625</v>
      </c>
      <c r="AA542" s="110" t="str">
        <f>VLOOKUP($O542,Veritas_LUN!$D$3:$J$487,2,FALSE)</f>
        <v>pkstsdbr1/pkstsdbr2</v>
      </c>
      <c r="AB542" s="110" t="str">
        <f>VLOOKUP($O542,Veritas_LUN!$D$3:$J$487,3,FALSE)</f>
        <v>none (VVR-vg-tscfs01)</v>
      </c>
      <c r="AC542" s="110">
        <f>VLOOKUP($O542,Veritas_LUN!$D$3:$J$487,4,FALSE)</f>
        <v>1</v>
      </c>
      <c r="AD542" s="110">
        <f>VLOOKUP($O542,Veritas_LUN!$D$3:$J$487,5,FALSE)</f>
        <v>131</v>
      </c>
      <c r="AE542" s="110" t="str">
        <f>VLOOKUP($O542,Veritas_LUN!$D$3:$J$487,7,FALSE)</f>
        <v>VVR-vg_tscfs01</v>
      </c>
      <c r="AF542" s="110" t="str">
        <f>VLOOKUP($O542,Veritas_LUN!$D$3:$K$487,8,FALSE)</f>
        <v>10:15</v>
      </c>
      <c r="AG542" s="194" t="s">
        <v>7783</v>
      </c>
      <c r="AH542" s="279" t="str">
        <f>VLOOKUP(AG542,'스토리지_LUN(AS-IS)'!$B$4:$G$541,4,FALSE)</f>
        <v>VVR-vg_tscfs01</v>
      </c>
      <c r="AI542" s="110">
        <f>VLOOKUP(AG542,'스토리지_LUN(AS-IS)'!$B$4:$G$541,6,FALSE)</f>
        <v>131</v>
      </c>
      <c r="AJ542" s="110" t="str">
        <f>VLOOKUP($AG542,'스토리지_LUN(TO-BE)'!$B$2:$G$347,4,FALSE)</f>
        <v>05:15</v>
      </c>
      <c r="AK542" s="103"/>
      <c r="AL542" s="103"/>
      <c r="AM542" s="1" t="str">
        <f t="shared" si="16"/>
        <v>NB-DR-RDMP-0FA4-PKSTSDBR</v>
      </c>
      <c r="AN542" s="475" t="e">
        <f>VLOOKUP(SUBSTITUTE(Q542,":",""),'naa정보-입력'!B540:C885,2,FALSE)</f>
        <v>#N/A</v>
      </c>
      <c r="AO542" s="1" t="e">
        <f t="shared" si="17"/>
        <v>#N/A</v>
      </c>
      <c r="AP542" s="1" t="s">
        <v>10701</v>
      </c>
    </row>
    <row r="543" spans="1:42" s="1" customFormat="1">
      <c r="A543" s="128" t="s">
        <v>1202</v>
      </c>
      <c r="B543" s="128" t="s">
        <v>2342</v>
      </c>
      <c r="C543" s="128" t="s">
        <v>429</v>
      </c>
      <c r="D543" s="128" t="s">
        <v>5933</v>
      </c>
      <c r="E543" s="128" t="s">
        <v>1740</v>
      </c>
      <c r="F543" s="128" t="s">
        <v>1294</v>
      </c>
      <c r="G543" s="128" t="s">
        <v>1295</v>
      </c>
      <c r="H543" s="128" t="s">
        <v>3919</v>
      </c>
      <c r="I543" s="128" t="s">
        <v>2441</v>
      </c>
      <c r="J543" s="128" t="s">
        <v>4798</v>
      </c>
      <c r="K543" s="128" t="s">
        <v>7393</v>
      </c>
      <c r="L543" s="128" t="s">
        <v>2535</v>
      </c>
      <c r="M543" s="128" t="s">
        <v>6856</v>
      </c>
      <c r="N543" s="129" t="s">
        <v>8103</v>
      </c>
      <c r="O543" s="471" t="s">
        <v>8534</v>
      </c>
      <c r="P543" s="443">
        <v>357.000732421875</v>
      </c>
      <c r="Q543" s="470" t="str">
        <f>VLOOKUP($O543,'스토리지_LUN(TO-BE)'!$B$2:$G$347,4,FALSE)</f>
        <v>05:81</v>
      </c>
      <c r="R543" s="103"/>
      <c r="S543" s="110"/>
      <c r="T543" s="103"/>
      <c r="U543" s="103"/>
      <c r="V543" s="110" t="str">
        <f>VLOOKUP($N543,OS_Disk!$A$2:$F$573,2,FALSE)</f>
        <v>pkstsdbr1</v>
      </c>
      <c r="W543" s="110" t="str">
        <f>VLOOKUP($N543,OS_Disk!$A$2:$F$573,3,FALSE)</f>
        <v>hitachi_vsp0_1100</v>
      </c>
      <c r="X543" s="133"/>
      <c r="Y543" s="110" t="str">
        <f>VLOOKUP($N543,OS_Disk!$A$2:$F$573,4,FALSE)</f>
        <v>sdu</v>
      </c>
      <c r="Z543" s="196">
        <f>VLOOKUP($N543,OS_Disk!$A$2:$F$573,6,FALSE)</f>
        <v>3.00018310546875</v>
      </c>
      <c r="AA543" s="110" t="str">
        <f>VLOOKUP($O543,Veritas_LUN!$D$3:$J$487,2,FALSE)</f>
        <v>pkstsdbr1/pkstsdbr2</v>
      </c>
      <c r="AB543" s="110" t="str">
        <f>VLOOKUP($O543,Veritas_LUN!$D$3:$J$487,3,FALSE)</f>
        <v>vvr_vg_tssys01_01</v>
      </c>
      <c r="AC543" s="110">
        <f>VLOOKUP($O543,Veritas_LUN!$D$3:$J$487,4,FALSE)</f>
        <v>1</v>
      </c>
      <c r="AD543" s="110">
        <f>VLOOKUP($O543,Veritas_LUN!$D$3:$J$487,5,FALSE)</f>
        <v>3</v>
      </c>
      <c r="AE543" s="110" t="str">
        <f>VLOOKUP($O543,Veritas_LUN!$D$3:$J$487,7,FALSE)</f>
        <v>VVR_vg_tssys_new</v>
      </c>
      <c r="AF543" s="110" t="str">
        <f>VLOOKUP($O543,Veritas_LUN!$D$3:$K$487,8,FALSE)</f>
        <v>11:00</v>
      </c>
      <c r="AG543" s="194" t="s">
        <v>7784</v>
      </c>
      <c r="AH543" s="279" t="str">
        <f>VLOOKUP(AG543,'스토리지_LUN(AS-IS)'!$B$4:$G$541,4,FALSE)</f>
        <v>VVR_vg_tssys_new</v>
      </c>
      <c r="AI543" s="110">
        <f>VLOOKUP(AG543,'스토리지_LUN(AS-IS)'!$B$4:$G$541,6,FALSE)</f>
        <v>3</v>
      </c>
      <c r="AJ543" s="110" t="str">
        <f>VLOOKUP($AG543,'스토리지_LUN(TO-BE)'!$B$2:$G$347,4,FALSE)</f>
        <v>05:81</v>
      </c>
      <c r="AK543" s="103"/>
      <c r="AL543" s="103"/>
      <c r="AM543" s="1" t="str">
        <f t="shared" si="16"/>
        <v>NB-DR-RDMP-0FA4-PKSTSDBR</v>
      </c>
      <c r="AN543" s="475" t="e">
        <f>VLOOKUP(SUBSTITUTE(Q543,":",""),'naa정보-입력'!B541:C886,2,FALSE)</f>
        <v>#N/A</v>
      </c>
      <c r="AO543" s="1" t="e">
        <f t="shared" si="17"/>
        <v>#N/A</v>
      </c>
      <c r="AP543" s="1" t="s">
        <v>10702</v>
      </c>
    </row>
    <row r="544" spans="1:42" s="1" customFormat="1">
      <c r="A544" s="128" t="s">
        <v>1202</v>
      </c>
      <c r="B544" s="128" t="s">
        <v>2342</v>
      </c>
      <c r="C544" s="128" t="s">
        <v>429</v>
      </c>
      <c r="D544" s="128" t="s">
        <v>5933</v>
      </c>
      <c r="E544" s="128" t="s">
        <v>1743</v>
      </c>
      <c r="F544" s="128" t="s">
        <v>1294</v>
      </c>
      <c r="G544" s="128" t="s">
        <v>1295</v>
      </c>
      <c r="H544" s="128" t="s">
        <v>3920</v>
      </c>
      <c r="I544" s="128" t="s">
        <v>2442</v>
      </c>
      <c r="J544" s="128" t="s">
        <v>4787</v>
      </c>
      <c r="K544" s="128" t="s">
        <v>7394</v>
      </c>
      <c r="L544" s="128" t="s">
        <v>2534</v>
      </c>
      <c r="M544" s="128" t="s">
        <v>6856</v>
      </c>
      <c r="N544" s="129" t="s">
        <v>8104</v>
      </c>
      <c r="O544" s="471" t="s">
        <v>8535</v>
      </c>
      <c r="P544" s="443">
        <v>196.00067138671901</v>
      </c>
      <c r="Q544" s="470" t="str">
        <f>VLOOKUP($O544,'스토리지_LUN(TO-BE)'!$B$2:$G$347,4,FALSE)</f>
        <v>05:19</v>
      </c>
      <c r="R544" s="103"/>
      <c r="S544" s="110"/>
      <c r="T544" s="103"/>
      <c r="U544" s="103"/>
      <c r="V544" s="110" t="str">
        <f>VLOOKUP($N544,OS_Disk!$A$2:$F$573,2,FALSE)</f>
        <v>pkstsdbr1</v>
      </c>
      <c r="W544" s="110" t="str">
        <f>VLOOKUP($N544,OS_Disk!$A$2:$F$573,3,FALSE)</f>
        <v>hitachi_vsp0_1019</v>
      </c>
      <c r="X544" s="133"/>
      <c r="Y544" s="110" t="str">
        <f>VLOOKUP($N544,OS_Disk!$A$2:$F$573,4,FALSE)</f>
        <v>sdv</v>
      </c>
      <c r="Z544" s="196">
        <f>VLOOKUP($N544,OS_Disk!$A$2:$F$573,6,FALSE)</f>
        <v>631.00067138671875</v>
      </c>
      <c r="AA544" s="110" t="str">
        <f>VLOOKUP($O544,Veritas_LUN!$D$3:$J$487,2,FALSE)</f>
        <v>pkstsdbr1/pkstsdbr2</v>
      </c>
      <c r="AB544" s="110" t="str">
        <f>VLOOKUP($O544,Veritas_LUN!$D$3:$J$487,3,FALSE)</f>
        <v>vvr_vg_tsdb01</v>
      </c>
      <c r="AC544" s="110">
        <f>VLOOKUP($O544,Veritas_LUN!$D$3:$J$487,4,FALSE)</f>
        <v>1</v>
      </c>
      <c r="AD544" s="110">
        <f>VLOOKUP($O544,Veritas_LUN!$D$3:$J$487,5,FALSE)</f>
        <v>631</v>
      </c>
      <c r="AE544" s="110" t="str">
        <f>VLOOKUP($O544,Veritas_LUN!$D$3:$J$487,7,FALSE)</f>
        <v>VVR-vg_tsdb01</v>
      </c>
      <c r="AF544" s="110" t="str">
        <f>VLOOKUP($O544,Veritas_LUN!$D$3:$K$487,8,FALSE)</f>
        <v>10:19</v>
      </c>
      <c r="AG544" s="194" t="s">
        <v>7785</v>
      </c>
      <c r="AH544" s="279" t="str">
        <f>VLOOKUP(AG544,'스토리지_LUN(AS-IS)'!$B$4:$G$541,4,FALSE)</f>
        <v>VVR-vg_tsdb01</v>
      </c>
      <c r="AI544" s="110">
        <f>VLOOKUP(AG544,'스토리지_LUN(AS-IS)'!$B$4:$G$541,6,FALSE)</f>
        <v>631</v>
      </c>
      <c r="AJ544" s="110" t="str">
        <f>VLOOKUP($AG544,'스토리지_LUN(TO-BE)'!$B$2:$G$347,4,FALSE)</f>
        <v>05:19</v>
      </c>
      <c r="AK544" s="103"/>
      <c r="AL544" s="103"/>
      <c r="AM544" s="1" t="str">
        <f t="shared" si="16"/>
        <v>NB-DR-RDMP-0FA4-PKSTSDBR</v>
      </c>
      <c r="AN544" s="475" t="e">
        <f>VLOOKUP(SUBSTITUTE(Q544,":",""),'naa정보-입력'!B542:C887,2,FALSE)</f>
        <v>#N/A</v>
      </c>
      <c r="AO544" s="1" t="e">
        <f t="shared" si="17"/>
        <v>#N/A</v>
      </c>
      <c r="AP544" s="1" t="s">
        <v>10703</v>
      </c>
    </row>
    <row r="545" spans="1:42" s="1" customFormat="1">
      <c r="A545" s="128" t="s">
        <v>1202</v>
      </c>
      <c r="B545" s="128" t="s">
        <v>2342</v>
      </c>
      <c r="C545" s="128" t="s">
        <v>429</v>
      </c>
      <c r="D545" s="128" t="s">
        <v>5933</v>
      </c>
      <c r="E545" s="128" t="s">
        <v>1746</v>
      </c>
      <c r="F545" s="128" t="s">
        <v>1294</v>
      </c>
      <c r="G545" s="128" t="s">
        <v>1295</v>
      </c>
      <c r="H545" s="128" t="s">
        <v>3921</v>
      </c>
      <c r="I545" s="128" t="s">
        <v>2443</v>
      </c>
      <c r="J545" s="128" t="s">
        <v>4799</v>
      </c>
      <c r="K545" s="128" t="s">
        <v>7395</v>
      </c>
      <c r="L545" s="128" t="s">
        <v>4860</v>
      </c>
      <c r="M545" s="128" t="s">
        <v>6856</v>
      </c>
      <c r="N545" s="129" t="s">
        <v>8105</v>
      </c>
      <c r="O545" s="471" t="s">
        <v>8536</v>
      </c>
      <c r="P545" s="443">
        <v>3.00018310546875</v>
      </c>
      <c r="Q545" s="470" t="str">
        <f>VLOOKUP($O545,'스토리지_LUN(TO-BE)'!$B$2:$G$347,4,FALSE)</f>
        <v>05:1d</v>
      </c>
      <c r="R545" s="103"/>
      <c r="S545" s="110"/>
      <c r="T545" s="103"/>
      <c r="U545" s="103"/>
      <c r="V545" s="110" t="str">
        <f>VLOOKUP($N545,OS_Disk!$A$2:$F$573,2,FALSE)</f>
        <v>pkstsdbr1</v>
      </c>
      <c r="W545" s="110" t="str">
        <f>VLOOKUP($N545,OS_Disk!$A$2:$F$573,3,FALSE)</f>
        <v>hitachi_vsp0_101d</v>
      </c>
      <c r="X545" s="133"/>
      <c r="Y545" s="110" t="str">
        <f>VLOOKUP($N545,OS_Disk!$A$2:$F$573,4,FALSE)</f>
        <v>sdw</v>
      </c>
      <c r="Z545" s="196">
        <f>VLOOKUP($N545,OS_Disk!$A$2:$F$573,6,FALSE)</f>
        <v>197.00042724609375</v>
      </c>
      <c r="AA545" s="110" t="str">
        <f>VLOOKUP($O545,Veritas_LUN!$D$3:$J$487,2,FALSE)</f>
        <v>pkstsdbr1/pkstsdbr2</v>
      </c>
      <c r="AB545" s="110" t="str">
        <f>VLOOKUP($O545,Veritas_LUN!$D$3:$J$487,3,FALSE)</f>
        <v>vvr_vg_tsidx01</v>
      </c>
      <c r="AC545" s="110">
        <f>VLOOKUP($O545,Veritas_LUN!$D$3:$J$487,4,FALSE)</f>
        <v>1</v>
      </c>
      <c r="AD545" s="110">
        <f>VLOOKUP($O545,Veritas_LUN!$D$3:$J$487,5,FALSE)</f>
        <v>197</v>
      </c>
      <c r="AE545" s="110" t="str">
        <f>VLOOKUP($O545,Veritas_LUN!$D$3:$J$487,7,FALSE)</f>
        <v>VVR-vg_tsidx01</v>
      </c>
      <c r="AF545" s="110" t="str">
        <f>VLOOKUP($O545,Veritas_LUN!$D$3:$K$487,8,FALSE)</f>
        <v>10:1d</v>
      </c>
      <c r="AG545" s="194" t="s">
        <v>7786</v>
      </c>
      <c r="AH545" s="279" t="str">
        <f>VLOOKUP(AG545,'스토리지_LUN(AS-IS)'!$B$4:$G$541,4,FALSE)</f>
        <v>VVR-vg_tsidx01</v>
      </c>
      <c r="AI545" s="110">
        <f>VLOOKUP(AG545,'스토리지_LUN(AS-IS)'!$B$4:$G$541,6,FALSE)</f>
        <v>197</v>
      </c>
      <c r="AJ545" s="110" t="str">
        <f>VLOOKUP($AG545,'스토리지_LUN(TO-BE)'!$B$2:$G$347,4,FALSE)</f>
        <v>05:1d</v>
      </c>
      <c r="AK545" s="103"/>
      <c r="AL545" s="103"/>
      <c r="AM545" s="1" t="str">
        <f t="shared" si="16"/>
        <v>NB-DR-RDMP-0FA4-PKSTSDBR</v>
      </c>
      <c r="AN545" s="475" t="e">
        <f>VLOOKUP(SUBSTITUTE(Q545,":",""),'naa정보-입력'!B543:C888,2,FALSE)</f>
        <v>#N/A</v>
      </c>
      <c r="AO545" s="1" t="e">
        <f t="shared" si="17"/>
        <v>#N/A</v>
      </c>
      <c r="AP545" s="1" t="s">
        <v>10704</v>
      </c>
    </row>
    <row r="546" spans="1:42" s="1" customFormat="1">
      <c r="A546" s="128" t="s">
        <v>1202</v>
      </c>
      <c r="B546" s="128" t="s">
        <v>2342</v>
      </c>
      <c r="C546" s="128" t="s">
        <v>429</v>
      </c>
      <c r="D546" s="128" t="s">
        <v>5933</v>
      </c>
      <c r="E546" s="128" t="s">
        <v>1749</v>
      </c>
      <c r="F546" s="128" t="s">
        <v>1294</v>
      </c>
      <c r="G546" s="128" t="s">
        <v>1295</v>
      </c>
      <c r="H546" s="128" t="s">
        <v>3922</v>
      </c>
      <c r="I546" s="128" t="s">
        <v>2444</v>
      </c>
      <c r="J546" s="128" t="s">
        <v>4797</v>
      </c>
      <c r="K546" s="128" t="s">
        <v>7396</v>
      </c>
      <c r="L546" s="128" t="s">
        <v>2536</v>
      </c>
      <c r="M546" s="128" t="s">
        <v>6856</v>
      </c>
      <c r="N546" s="129" t="s">
        <v>8106</v>
      </c>
      <c r="O546" s="471" t="s">
        <v>8537</v>
      </c>
      <c r="P546" s="443">
        <v>0.20050048828125</v>
      </c>
      <c r="Q546" s="470" t="str">
        <f>VLOOKUP($O546,'스토리지_LUN(TO-BE)'!$B$2:$G$347,4,FALSE)</f>
        <v>05:82</v>
      </c>
      <c r="R546" s="103"/>
      <c r="S546" s="110"/>
      <c r="T546" s="103"/>
      <c r="U546" s="103"/>
      <c r="V546" s="110" t="str">
        <f>VLOOKUP($N546,OS_Disk!$A$2:$F$573,2,FALSE)</f>
        <v>pkstsdbr1</v>
      </c>
      <c r="W546" s="110" t="str">
        <f>VLOOKUP($N546,OS_Disk!$A$2:$F$573,3,FALSE)</f>
        <v>hitachi_vsp0_1101</v>
      </c>
      <c r="X546" s="133"/>
      <c r="Y546" s="110" t="str">
        <f>VLOOKUP($N546,OS_Disk!$A$2:$F$573,4,FALSE)</f>
        <v>sdx</v>
      </c>
      <c r="Z546" s="196">
        <f>VLOOKUP($N546,OS_Disk!$A$2:$F$573,6,FALSE)</f>
        <v>3.00018310546875</v>
      </c>
      <c r="AA546" s="110" t="str">
        <f>VLOOKUP($O546,Veritas_LUN!$D$3:$J$487,2,FALSE)</f>
        <v>pkstsdbr1/pkstsdbr2</v>
      </c>
      <c r="AB546" s="110" t="str">
        <f>VLOOKUP($O546,Veritas_LUN!$D$3:$J$487,3,FALSE)</f>
        <v>vvr_vg_tssys01_02</v>
      </c>
      <c r="AC546" s="110">
        <f>VLOOKUP($O546,Veritas_LUN!$D$3:$J$487,4,FALSE)</f>
        <v>1</v>
      </c>
      <c r="AD546" s="110">
        <f>VLOOKUP($O546,Veritas_LUN!$D$3:$J$487,5,FALSE)</f>
        <v>3</v>
      </c>
      <c r="AE546" s="110" t="str">
        <f>VLOOKUP($O546,Veritas_LUN!$D$3:$J$487,7,FALSE)</f>
        <v>VVR_vg_tssys_new</v>
      </c>
      <c r="AF546" s="110" t="str">
        <f>VLOOKUP($O546,Veritas_LUN!$D$3:$K$487,8,FALSE)</f>
        <v>11:01</v>
      </c>
      <c r="AG546" s="194" t="s">
        <v>7787</v>
      </c>
      <c r="AH546" s="279" t="str">
        <f>VLOOKUP(AG546,'스토리지_LUN(AS-IS)'!$B$4:$G$541,4,FALSE)</f>
        <v>VVR_vg_tssys_new</v>
      </c>
      <c r="AI546" s="110">
        <f>VLOOKUP(AG546,'스토리지_LUN(AS-IS)'!$B$4:$G$541,6,FALSE)</f>
        <v>3</v>
      </c>
      <c r="AJ546" s="110" t="str">
        <f>VLOOKUP($AG546,'스토리지_LUN(TO-BE)'!$B$2:$G$347,4,FALSE)</f>
        <v>05:82</v>
      </c>
      <c r="AK546" s="103"/>
      <c r="AL546" s="103"/>
      <c r="AM546" s="1" t="str">
        <f t="shared" si="16"/>
        <v>NB-DR-RDMP-0FA4-PKSTSDBR</v>
      </c>
      <c r="AN546" s="475" t="e">
        <f>VLOOKUP(SUBSTITUTE(Q546,":",""),'naa정보-입력'!B544:C889,2,FALSE)</f>
        <v>#N/A</v>
      </c>
      <c r="AO546" s="1" t="e">
        <f t="shared" si="17"/>
        <v>#N/A</v>
      </c>
      <c r="AP546" s="1" t="s">
        <v>10705</v>
      </c>
    </row>
    <row r="547" spans="1:42" s="1" customFormat="1">
      <c r="A547" s="128" t="s">
        <v>1202</v>
      </c>
      <c r="B547" s="128" t="s">
        <v>2342</v>
      </c>
      <c r="C547" s="128" t="s">
        <v>429</v>
      </c>
      <c r="D547" s="128" t="s">
        <v>5933</v>
      </c>
      <c r="E547" s="128" t="s">
        <v>1752</v>
      </c>
      <c r="F547" s="128" t="s">
        <v>1294</v>
      </c>
      <c r="G547" s="128" t="s">
        <v>1295</v>
      </c>
      <c r="H547" s="128" t="s">
        <v>3923</v>
      </c>
      <c r="I547" s="128" t="s">
        <v>2445</v>
      </c>
      <c r="J547" s="128" t="s">
        <v>4735</v>
      </c>
      <c r="K547" s="128" t="s">
        <v>7397</v>
      </c>
      <c r="L547" s="128" t="s">
        <v>2537</v>
      </c>
      <c r="M547" s="128" t="s">
        <v>6856</v>
      </c>
      <c r="N547" s="129" t="s">
        <v>8107</v>
      </c>
      <c r="O547" s="471" t="s">
        <v>8538</v>
      </c>
      <c r="P547" s="443">
        <v>0.20050048828125</v>
      </c>
      <c r="Q547" s="470" t="str">
        <f>VLOOKUP($O547,'스토리지_LUN(TO-BE)'!$B$2:$G$347,4,FALSE)</f>
        <v>0f:0c</v>
      </c>
      <c r="R547" s="103"/>
      <c r="S547" s="110"/>
      <c r="T547" s="103"/>
      <c r="U547" s="103"/>
      <c r="V547" s="110" t="str">
        <f>VLOOKUP($N547,OS_Disk!$A$2:$F$573,2,FALSE)</f>
        <v>pkstsdbr1</v>
      </c>
      <c r="W547" s="110" t="str">
        <f>VLOOKUP($N547,OS_Disk!$A$2:$F$573,3,FALSE)</f>
        <v>hitachi_vsp0_0f0c</v>
      </c>
      <c r="X547" s="133"/>
      <c r="Y547" s="110" t="str">
        <f>VLOOKUP($N547,OS_Disk!$A$2:$F$573,4,FALSE)</f>
        <v>sdf</v>
      </c>
      <c r="Z547" s="196">
        <f>VLOOKUP($N547,OS_Disk!$A$2:$F$573,6,FALSE)</f>
        <v>0.20050048828125</v>
      </c>
      <c r="AA547" s="110" t="str">
        <f>VLOOKUP($O547,Veritas_LUN!$D$3:$J$487,2,FALSE)</f>
        <v>pkstsdbr1/pkstsdbr2</v>
      </c>
      <c r="AB547" s="110" t="str">
        <f>VLOOKUP($O547,Veritas_LUN!$D$3:$J$487,3,FALSE)</f>
        <v>Lock Device</v>
      </c>
      <c r="AC547" s="110">
        <f>VLOOKUP($O547,Veritas_LUN!$D$3:$J$487,4,FALSE)</f>
        <v>1</v>
      </c>
      <c r="AD547" s="110">
        <f>VLOOKUP($O547,Veritas_LUN!$D$3:$J$487,5,FALSE)</f>
        <v>0.2</v>
      </c>
      <c r="AE547" s="110" t="str">
        <f>VLOOKUP($O547,Veritas_LUN!$D$3:$J$487,7,FALSE)</f>
        <v>Lock Device</v>
      </c>
      <c r="AF547" s="110" t="str">
        <f>VLOOKUP($O547,Veritas_LUN!$D$3:$K$487,8,FALSE)</f>
        <v>0f:0c</v>
      </c>
      <c r="AG547" s="194" t="s">
        <v>7788</v>
      </c>
      <c r="AH547" s="279" t="str">
        <f>VLOOKUP(AG547,'스토리지_LUN(AS-IS)'!$B$4:$G$541,4,FALSE)</f>
        <v>Lock Device</v>
      </c>
      <c r="AI547" s="110">
        <f>VLOOKUP(AG547,'스토리지_LUN(AS-IS)'!$B$4:$G$541,6,FALSE)</f>
        <v>0.2</v>
      </c>
      <c r="AJ547" s="110" t="str">
        <f>VLOOKUP($AG547,'스토리지_LUN(TO-BE)'!$B$2:$G$347,4,FALSE)</f>
        <v>0f:0c</v>
      </c>
      <c r="AK547" s="103"/>
      <c r="AL547" s="103"/>
      <c r="AM547" s="1" t="str">
        <f t="shared" si="16"/>
        <v>NB-DR-RDMP-0FA4-PKSTSDBR</v>
      </c>
      <c r="AN547" s="475" t="e">
        <f>VLOOKUP(SUBSTITUTE(Q547,":",""),'naa정보-입력'!B545:C890,2,FALSE)</f>
        <v>#N/A</v>
      </c>
      <c r="AO547" s="1" t="e">
        <f t="shared" si="17"/>
        <v>#N/A</v>
      </c>
      <c r="AP547" s="1" t="s">
        <v>10706</v>
      </c>
    </row>
    <row r="548" spans="1:42" s="1" customFormat="1">
      <c r="A548" s="128" t="s">
        <v>1202</v>
      </c>
      <c r="B548" s="128" t="s">
        <v>2342</v>
      </c>
      <c r="C548" s="128" t="s">
        <v>429</v>
      </c>
      <c r="D548" s="128" t="s">
        <v>5933</v>
      </c>
      <c r="E548" s="128" t="s">
        <v>1755</v>
      </c>
      <c r="F548" s="128" t="s">
        <v>1294</v>
      </c>
      <c r="G548" s="128" t="s">
        <v>1295</v>
      </c>
      <c r="H548" s="128" t="s">
        <v>3924</v>
      </c>
      <c r="I548" s="128" t="s">
        <v>2446</v>
      </c>
      <c r="J548" s="128" t="s">
        <v>4729</v>
      </c>
      <c r="K548" s="128" t="s">
        <v>7398</v>
      </c>
      <c r="L548" s="128" t="s">
        <v>2538</v>
      </c>
      <c r="M548" s="128" t="s">
        <v>6856</v>
      </c>
      <c r="N548" s="129" t="s">
        <v>8108</v>
      </c>
      <c r="O548" s="471" t="s">
        <v>8539</v>
      </c>
      <c r="P548" s="443">
        <v>0.20050048828125</v>
      </c>
      <c r="Q548" s="470" t="str">
        <f>VLOOKUP($O548,'스토리지_LUN(TO-BE)'!$B$2:$G$347,4,FALSE)</f>
        <v>0f:0d</v>
      </c>
      <c r="R548" s="103"/>
      <c r="S548" s="110"/>
      <c r="T548" s="103"/>
      <c r="U548" s="103"/>
      <c r="V548" s="110" t="str">
        <f>VLOOKUP($N548,OS_Disk!$A$2:$F$573,2,FALSE)</f>
        <v>pkstsdbr1</v>
      </c>
      <c r="W548" s="110" t="str">
        <f>VLOOKUP($N548,OS_Disk!$A$2:$F$573,3,FALSE)</f>
        <v>hitachi_vsp0_0f0d</v>
      </c>
      <c r="X548" s="133"/>
      <c r="Y548" s="110" t="str">
        <f>VLOOKUP($N548,OS_Disk!$A$2:$F$573,4,FALSE)</f>
        <v>sdg</v>
      </c>
      <c r="Z548" s="196">
        <f>VLOOKUP($N548,OS_Disk!$A$2:$F$573,6,FALSE)</f>
        <v>0.20050048828125</v>
      </c>
      <c r="AA548" s="110" t="str">
        <f>VLOOKUP($O548,Veritas_LUN!$D$3:$J$487,2,FALSE)</f>
        <v>pkstsdbr1/pkstsdbr2</v>
      </c>
      <c r="AB548" s="110" t="str">
        <f>VLOOKUP($O548,Veritas_LUN!$D$3:$J$487,3,FALSE)</f>
        <v>Lock Device</v>
      </c>
      <c r="AC548" s="110">
        <f>VLOOKUP($O548,Veritas_LUN!$D$3:$J$487,4,FALSE)</f>
        <v>1</v>
      </c>
      <c r="AD548" s="110">
        <f>VLOOKUP($O548,Veritas_LUN!$D$3:$J$487,5,FALSE)</f>
        <v>0.2</v>
      </c>
      <c r="AE548" s="110" t="str">
        <f>VLOOKUP($O548,Veritas_LUN!$D$3:$J$487,7,FALSE)</f>
        <v>Lock Device</v>
      </c>
      <c r="AF548" s="110" t="str">
        <f>VLOOKUP($O548,Veritas_LUN!$D$3:$K$487,8,FALSE)</f>
        <v>0f:0d</v>
      </c>
      <c r="AG548" s="194" t="s">
        <v>7789</v>
      </c>
      <c r="AH548" s="279" t="str">
        <f>VLOOKUP(AG548,'스토리지_LUN(AS-IS)'!$B$4:$G$541,4,FALSE)</f>
        <v>Lock Device</v>
      </c>
      <c r="AI548" s="110">
        <f>VLOOKUP(AG548,'스토리지_LUN(AS-IS)'!$B$4:$G$541,6,FALSE)</f>
        <v>0.2</v>
      </c>
      <c r="AJ548" s="110" t="str">
        <f>VLOOKUP($AG548,'스토리지_LUN(TO-BE)'!$B$2:$G$347,4,FALSE)</f>
        <v>0f:0d</v>
      </c>
      <c r="AK548" s="103"/>
      <c r="AL548" s="103"/>
      <c r="AM548" s="1" t="str">
        <f t="shared" si="16"/>
        <v>NB-DR-RDMP-0FA4-PKSTSDBR</v>
      </c>
      <c r="AN548" s="475" t="e">
        <f>VLOOKUP(SUBSTITUTE(Q548,":",""),'naa정보-입력'!B546:C891,2,FALSE)</f>
        <v>#N/A</v>
      </c>
      <c r="AO548" s="1" t="e">
        <f t="shared" si="17"/>
        <v>#N/A</v>
      </c>
      <c r="AP548" s="1" t="s">
        <v>10707</v>
      </c>
    </row>
    <row r="549" spans="1:42" s="1" customFormat="1">
      <c r="A549" s="128" t="s">
        <v>1202</v>
      </c>
      <c r="B549" s="128" t="s">
        <v>2342</v>
      </c>
      <c r="C549" s="128" t="s">
        <v>429</v>
      </c>
      <c r="D549" s="128" t="s">
        <v>5933</v>
      </c>
      <c r="E549" s="128" t="s">
        <v>1758</v>
      </c>
      <c r="F549" s="128" t="s">
        <v>1294</v>
      </c>
      <c r="G549" s="128" t="s">
        <v>1295</v>
      </c>
      <c r="H549" s="128" t="s">
        <v>10393</v>
      </c>
      <c r="I549" s="128" t="s">
        <v>2447</v>
      </c>
      <c r="J549" s="128" t="s">
        <v>4771</v>
      </c>
      <c r="K549" s="128" t="s">
        <v>7399</v>
      </c>
      <c r="L549" s="128" t="s">
        <v>2539</v>
      </c>
      <c r="M549" s="128" t="s">
        <v>6856</v>
      </c>
      <c r="N549" s="129" t="s">
        <v>8109</v>
      </c>
      <c r="O549" s="471" t="s">
        <v>8540</v>
      </c>
      <c r="P549" s="443">
        <v>40</v>
      </c>
      <c r="Q549" s="470" t="str">
        <f>VLOOKUP($O549,'스토리지_LUN(TO-BE)'!$B$2:$G$347,4,FALSE)</f>
        <v>0f:0e</v>
      </c>
      <c r="R549" s="103"/>
      <c r="S549" s="110"/>
      <c r="T549" s="103"/>
      <c r="U549" s="103"/>
      <c r="V549" s="110" t="str">
        <f>VLOOKUP($N549,OS_Disk!$A$2:$F$573,2,FALSE)</f>
        <v>pkstsdbr1</v>
      </c>
      <c r="W549" s="110" t="str">
        <f>VLOOKUP($N549,OS_Disk!$A$2:$F$573,3,FALSE)</f>
        <v>hitachi_vsp0_0f0e</v>
      </c>
      <c r="X549" s="133"/>
      <c r="Y549" s="110" t="str">
        <f>VLOOKUP($N549,OS_Disk!$A$2:$F$573,4,FALSE)</f>
        <v>sdh</v>
      </c>
      <c r="Z549" s="196">
        <f>VLOOKUP($N549,OS_Disk!$A$2:$F$573,6,FALSE)</f>
        <v>0.20050048828125</v>
      </c>
      <c r="AA549" s="110" t="str">
        <f>VLOOKUP($O549,Veritas_LUN!$D$3:$J$487,2,FALSE)</f>
        <v>pkstsdbr1/pkstsdbr2</v>
      </c>
      <c r="AB549" s="110" t="str">
        <f>VLOOKUP($O549,Veritas_LUN!$D$3:$J$487,3,FALSE)</f>
        <v>Lock Device</v>
      </c>
      <c r="AC549" s="110">
        <f>VLOOKUP($O549,Veritas_LUN!$D$3:$J$487,4,FALSE)</f>
        <v>1</v>
      </c>
      <c r="AD549" s="110">
        <f>VLOOKUP($O549,Veritas_LUN!$D$3:$J$487,5,FALSE)</f>
        <v>0.2</v>
      </c>
      <c r="AE549" s="110" t="str">
        <f>VLOOKUP($O549,Veritas_LUN!$D$3:$J$487,7,FALSE)</f>
        <v>Lock Device</v>
      </c>
      <c r="AF549" s="110" t="str">
        <f>VLOOKUP($O549,Veritas_LUN!$D$3:$K$487,8,FALSE)</f>
        <v>0f:0e</v>
      </c>
      <c r="AG549" s="194" t="s">
        <v>7790</v>
      </c>
      <c r="AH549" s="279" t="str">
        <f>VLOOKUP(AG549,'스토리지_LUN(AS-IS)'!$B$4:$G$541,4,FALSE)</f>
        <v>Lock Device</v>
      </c>
      <c r="AI549" s="110">
        <f>VLOOKUP(AG549,'스토리지_LUN(AS-IS)'!$B$4:$G$541,6,FALSE)</f>
        <v>0.2</v>
      </c>
      <c r="AJ549" s="110" t="str">
        <f>VLOOKUP($AG549,'스토리지_LUN(TO-BE)'!$B$2:$G$347,4,FALSE)</f>
        <v>0f:0e</v>
      </c>
      <c r="AK549" s="103"/>
      <c r="AL549" s="103"/>
      <c r="AM549" s="1" t="str">
        <f t="shared" si="16"/>
        <v>NB-DR-RDMP-0FA4-PKSTSDBR</v>
      </c>
      <c r="AN549" s="475" t="e">
        <f>VLOOKUP(SUBSTITUTE(Q549,":",""),'naa정보-입력'!B547:C892,2,FALSE)</f>
        <v>#N/A</v>
      </c>
      <c r="AO549" s="1" t="e">
        <f t="shared" si="17"/>
        <v>#N/A</v>
      </c>
      <c r="AP549" s="1" t="s">
        <v>10708</v>
      </c>
    </row>
    <row r="550" spans="1:42" s="1" customFormat="1">
      <c r="A550" s="128" t="s">
        <v>1203</v>
      </c>
      <c r="B550" s="128" t="s">
        <v>2342</v>
      </c>
      <c r="C550" s="128" t="s">
        <v>432</v>
      </c>
      <c r="D550" s="128" t="s">
        <v>5933</v>
      </c>
      <c r="E550" s="128" t="s">
        <v>1688</v>
      </c>
      <c r="F550" s="128" t="s">
        <v>1286</v>
      </c>
      <c r="G550" s="128" t="s">
        <v>1287</v>
      </c>
      <c r="H550" s="128" t="s">
        <v>3932</v>
      </c>
      <c r="I550" s="128" t="s">
        <v>2452</v>
      </c>
      <c r="J550" s="128" t="s">
        <v>4764</v>
      </c>
      <c r="K550" s="128" t="s">
        <v>7400</v>
      </c>
      <c r="L550" s="128" t="s">
        <v>2498</v>
      </c>
      <c r="M550" s="128" t="s">
        <v>6856</v>
      </c>
      <c r="N550" s="129" t="s">
        <v>8113</v>
      </c>
      <c r="O550" s="471" t="s">
        <v>8543</v>
      </c>
      <c r="P550" s="443">
        <v>5.0006103515625</v>
      </c>
      <c r="Q550" s="470" t="str">
        <f>VLOOKUP($O550,'스토리지_LUN(TO-BE)'!$B$2:$G$347,4,FALSE)</f>
        <v>00:0f</v>
      </c>
      <c r="R550" s="103"/>
      <c r="S550" s="110"/>
      <c r="T550" s="103"/>
      <c r="U550" s="103"/>
      <c r="V550" s="110" t="str">
        <f>VLOOKUP($N550,OS_Disk!$A$2:$F$573,2,FALSE)</f>
        <v>pkstsapr3</v>
      </c>
      <c r="W550" s="110" t="str">
        <f>VLOOKUP($N550,OS_Disk!$A$2:$F$573,3,FALSE)</f>
        <v>hitachi_vsp0_000f</v>
      </c>
      <c r="X550" s="133"/>
      <c r="Y550" s="110" t="str">
        <f>VLOOKUP($N550,OS_Disk!$A$2:$F$573,4,FALSE)</f>
        <v>sdb</v>
      </c>
      <c r="Z550" s="196">
        <f>VLOOKUP($N550,OS_Disk!$A$2:$F$573,6,FALSE)</f>
        <v>50.0006103515625</v>
      </c>
      <c r="AA550" s="110" t="str">
        <f>VLOOKUP($O550,Veritas_LUN!$D$3:$J$487,2,FALSE)</f>
        <v>pkstsapr3</v>
      </c>
      <c r="AB550" s="110" t="str">
        <f>VLOOKUP($O550,Veritas_LUN!$D$3:$J$487,3,FALSE)</f>
        <v>vg_ts3fs01</v>
      </c>
      <c r="AC550" s="110">
        <f>VLOOKUP($O550,Veritas_LUN!$D$3:$J$487,4,FALSE)</f>
        <v>1</v>
      </c>
      <c r="AD550" s="110">
        <f>VLOOKUP($O550,Veritas_LUN!$D$3:$J$487,5,FALSE)</f>
        <v>50</v>
      </c>
      <c r="AE550" s="110" t="str">
        <f>VLOOKUP($O550,Veritas_LUN!$D$3:$J$487,7,FALSE)</f>
        <v>vg_ts3fs01</v>
      </c>
      <c r="AF550" s="110" t="str">
        <f>VLOOKUP($O550,Veritas_LUN!$D$3:$K$487,8,FALSE)</f>
        <v>00:0f</v>
      </c>
      <c r="AG550" s="194" t="s">
        <v>7793</v>
      </c>
      <c r="AH550" s="279" t="str">
        <f>VLOOKUP(AG550,'스토리지_LUN(AS-IS)'!$B$4:$G$541,4,FALSE)</f>
        <v>vg_ts3fs01</v>
      </c>
      <c r="AI550" s="110">
        <f>VLOOKUP(AG550,'스토리지_LUN(AS-IS)'!$B$4:$G$541,6,FALSE)</f>
        <v>50</v>
      </c>
      <c r="AJ550" s="110" t="str">
        <f>VLOOKUP($AG550,'스토리지_LUN(TO-BE)'!$B$2:$G$347,4,FALSE)</f>
        <v>00:0f</v>
      </c>
      <c r="AK550" s="103"/>
      <c r="AL550" s="103"/>
      <c r="AM550" s="1" t="str">
        <f t="shared" si="16"/>
        <v>NB-DR-RDMP-0FA3-PKSTSAPR</v>
      </c>
      <c r="AN550" s="475" t="e">
        <f>VLOOKUP(SUBSTITUTE(Q550,":",""),'naa정보-입력'!B548:C893,2,FALSE)</f>
        <v>#N/A</v>
      </c>
      <c r="AO550" s="1" t="e">
        <f t="shared" si="17"/>
        <v>#N/A</v>
      </c>
      <c r="AP550" s="1" t="s">
        <v>10711</v>
      </c>
    </row>
    <row r="551" spans="1:42" s="1" customFormat="1">
      <c r="A551" s="128" t="s">
        <v>1203</v>
      </c>
      <c r="B551" s="128" t="s">
        <v>2342</v>
      </c>
      <c r="C551" s="128" t="s">
        <v>432</v>
      </c>
      <c r="D551" s="128" t="s">
        <v>5933</v>
      </c>
      <c r="E551" s="128" t="s">
        <v>1704</v>
      </c>
      <c r="F551" s="128" t="s">
        <v>1286</v>
      </c>
      <c r="G551" s="128" t="s">
        <v>1287</v>
      </c>
      <c r="H551" s="128" t="s">
        <v>3933</v>
      </c>
      <c r="I551" s="128" t="s">
        <v>2453</v>
      </c>
      <c r="J551" s="128" t="s">
        <v>4721</v>
      </c>
      <c r="K551" s="128" t="s">
        <v>7401</v>
      </c>
      <c r="L551" s="128" t="s">
        <v>2499</v>
      </c>
      <c r="M551" s="128" t="s">
        <v>6856</v>
      </c>
      <c r="N551" s="129" t="s">
        <v>8114</v>
      </c>
      <c r="O551" s="471" t="s">
        <v>8544</v>
      </c>
      <c r="P551" s="443">
        <v>50</v>
      </c>
      <c r="Q551" s="470" t="str">
        <f>VLOOKUP($O551,'스토리지_LUN(TO-BE)'!$B$2:$G$347,4,FALSE)</f>
        <v>05:0f</v>
      </c>
      <c r="R551" s="103"/>
      <c r="S551" s="110"/>
      <c r="T551" s="103"/>
      <c r="U551" s="103"/>
      <c r="V551" s="110" t="str">
        <f>VLOOKUP($N551,OS_Disk!$A$2:$F$573,2,FALSE)</f>
        <v>pkstsapr3</v>
      </c>
      <c r="W551" s="110" t="str">
        <f>VLOOKUP($N551,OS_Disk!$A$2:$F$573,3,FALSE)</f>
        <v>hitachi_vsp0_100f</v>
      </c>
      <c r="X551" s="133"/>
      <c r="Y551" s="110" t="str">
        <f>VLOOKUP($N551,OS_Disk!$A$2:$F$573,4,FALSE)</f>
        <v>sdc</v>
      </c>
      <c r="Z551" s="196">
        <f>VLOOKUP($N551,OS_Disk!$A$2:$F$573,6,FALSE)</f>
        <v>5.0006103515625</v>
      </c>
      <c r="AA551" s="110" t="str">
        <f>VLOOKUP($O551,Veritas_LUN!$D$3:$J$487,2,FALSE)</f>
        <v>pkstsapr3</v>
      </c>
      <c r="AB551" s="110" t="str">
        <f>VLOOKUP($O551,Veritas_LUN!$D$3:$J$487,3,FALSE)</f>
        <v>vvr_vg_ts3fs01</v>
      </c>
      <c r="AC551" s="110">
        <f>VLOOKUP($O551,Veritas_LUN!$D$3:$J$487,4,FALSE)</f>
        <v>1</v>
      </c>
      <c r="AD551" s="110">
        <f>VLOOKUP($O551,Veritas_LUN!$D$3:$J$487,5,FALSE)</f>
        <v>5</v>
      </c>
      <c r="AE551" s="110" t="str">
        <f>VLOOKUP($O551,Veritas_LUN!$D$3:$J$487,7,FALSE)</f>
        <v>VVR-vg_ts3fs01</v>
      </c>
      <c r="AF551" s="110" t="str">
        <f>VLOOKUP($O551,Veritas_LUN!$D$3:$K$487,8,FALSE)</f>
        <v>10:0f</v>
      </c>
      <c r="AG551" s="194" t="s">
        <v>7794</v>
      </c>
      <c r="AH551" s="279" t="str">
        <f>VLOOKUP(AG551,'스토리지_LUN(AS-IS)'!$B$4:$G$541,4,FALSE)</f>
        <v>VVR-vg_ts3fs01</v>
      </c>
      <c r="AI551" s="110">
        <f>VLOOKUP(AG551,'스토리지_LUN(AS-IS)'!$B$4:$G$541,6,FALSE)</f>
        <v>5</v>
      </c>
      <c r="AJ551" s="110" t="str">
        <f>VLOOKUP($AG551,'스토리지_LUN(TO-BE)'!$B$2:$G$347,4,FALSE)</f>
        <v>05:0f</v>
      </c>
      <c r="AK551" s="103"/>
      <c r="AL551" s="103"/>
      <c r="AM551" s="1" t="str">
        <f t="shared" si="16"/>
        <v>NB-DR-RDMP-0FA3-PKSTSAPR</v>
      </c>
      <c r="AN551" s="475" t="e">
        <f>VLOOKUP(SUBSTITUTE(Q551,":",""),'naa정보-입력'!B549:C894,2,FALSE)</f>
        <v>#N/A</v>
      </c>
      <c r="AO551" s="1" t="e">
        <f t="shared" si="17"/>
        <v>#N/A</v>
      </c>
      <c r="AP551" s="1" t="s">
        <v>10712</v>
      </c>
    </row>
    <row r="552" spans="1:42" s="1" customFormat="1">
      <c r="A552" s="128" t="s">
        <v>1203</v>
      </c>
      <c r="B552" s="128" t="s">
        <v>2342</v>
      </c>
      <c r="C552" s="128" t="s">
        <v>432</v>
      </c>
      <c r="D552" s="128" t="s">
        <v>5933</v>
      </c>
      <c r="E552" s="128" t="s">
        <v>1693</v>
      </c>
      <c r="F552" s="128" t="s">
        <v>1286</v>
      </c>
      <c r="G552" s="128" t="s">
        <v>1287</v>
      </c>
      <c r="H552" s="128" t="s">
        <v>3832</v>
      </c>
      <c r="I552" s="128" t="s">
        <v>2354</v>
      </c>
      <c r="J552" s="128" t="s">
        <v>4762</v>
      </c>
      <c r="K552" s="128" t="s">
        <v>7402</v>
      </c>
      <c r="L552" s="128" t="s">
        <v>4869</v>
      </c>
      <c r="M552" s="128" t="s">
        <v>6856</v>
      </c>
      <c r="N552" s="129" t="s">
        <v>8044</v>
      </c>
      <c r="O552" s="471" t="s">
        <v>8545</v>
      </c>
      <c r="P552" s="443">
        <v>90</v>
      </c>
      <c r="Q552" s="470" t="str">
        <f>VLOOKUP($O552,'스토리지_LUN(TO-BE)'!$B$2:$G$347,4,FALSE)</f>
        <v>00:10</v>
      </c>
      <c r="R552" s="103"/>
      <c r="S552" s="110"/>
      <c r="T552" s="103"/>
      <c r="U552" s="103"/>
      <c r="V552" s="110" t="str">
        <f>VLOOKUP($N552,OS_Disk!$A$2:$F$573,2,FALSE)</f>
        <v>pkstsapr1</v>
      </c>
      <c r="W552" s="110" t="str">
        <f>VLOOKUP($N552,OS_Disk!$A$2:$F$573,3,FALSE)</f>
        <v>hitachi_vsp0_0010</v>
      </c>
      <c r="X552" s="133"/>
      <c r="Y552" s="110" t="str">
        <f>VLOOKUP($N552,OS_Disk!$A$2:$F$573,4,FALSE)</f>
        <v>sdh</v>
      </c>
      <c r="Z552" s="196">
        <f>VLOOKUP($N552,OS_Disk!$A$2:$F$573,6,FALSE)</f>
        <v>75</v>
      </c>
      <c r="AA552" s="110" t="str">
        <f>VLOOKUP($O552,Veritas_LUN!$D$3:$J$487,2,FALSE)</f>
        <v>pkstsapr1/pkstsapr2/pkstsapr3</v>
      </c>
      <c r="AB552" s="110" t="str">
        <f>VLOOKUP($O552,Veritas_LUN!$D$3:$J$487,3,FALSE)</f>
        <v>vg_tscfs01</v>
      </c>
      <c r="AC552" s="110">
        <f>VLOOKUP($O552,Veritas_LUN!$D$3:$J$487,4,FALSE)</f>
        <v>1</v>
      </c>
      <c r="AD552" s="110">
        <f>VLOOKUP($O552,Veritas_LUN!$D$3:$J$487,5,FALSE)</f>
        <v>75</v>
      </c>
      <c r="AE552" s="110" t="str">
        <f>VLOOKUP($O552,Veritas_LUN!$D$3:$J$487,7,FALSE)</f>
        <v>vg_tscfs01</v>
      </c>
      <c r="AF552" s="110" t="str">
        <f>VLOOKUP($O552,Veritas_LUN!$D$3:$K$487,8,FALSE)</f>
        <v>00:10</v>
      </c>
      <c r="AG552" s="194" t="s">
        <v>7719</v>
      </c>
      <c r="AH552" s="279" t="str">
        <f>VLOOKUP(AG552,'스토리지_LUN(AS-IS)'!$B$4:$G$541,4,FALSE)</f>
        <v>vg_tscfs01</v>
      </c>
      <c r="AI552" s="110">
        <f>VLOOKUP(AG552,'스토리지_LUN(AS-IS)'!$B$4:$G$541,6,FALSE)</f>
        <v>75</v>
      </c>
      <c r="AJ552" s="110" t="str">
        <f>VLOOKUP($AG552,'스토리지_LUN(TO-BE)'!$B$2:$G$347,4,FALSE)</f>
        <v>00:10</v>
      </c>
      <c r="AK552" s="103"/>
      <c r="AL552" s="103"/>
      <c r="AM552" s="1" t="str">
        <f t="shared" si="16"/>
        <v>NB-DR-RDMP-0FA3-PKSTSAPR</v>
      </c>
      <c r="AN552" s="475" t="e">
        <f>VLOOKUP(SUBSTITUTE(Q552,":",""),'naa정보-입력'!B550:C895,2,FALSE)</f>
        <v>#N/A</v>
      </c>
      <c r="AO552" s="1" t="e">
        <f t="shared" si="17"/>
        <v>#N/A</v>
      </c>
      <c r="AP552" s="1" t="s">
        <v>10646</v>
      </c>
    </row>
    <row r="553" spans="1:42" s="1" customFormat="1">
      <c r="A553" s="128" t="s">
        <v>1203</v>
      </c>
      <c r="B553" s="128" t="s">
        <v>2342</v>
      </c>
      <c r="C553" s="128" t="s">
        <v>432</v>
      </c>
      <c r="D553" s="128" t="s">
        <v>5933</v>
      </c>
      <c r="E553" s="128" t="s">
        <v>1697</v>
      </c>
      <c r="F553" s="128" t="s">
        <v>1286</v>
      </c>
      <c r="G553" s="128" t="s">
        <v>1287</v>
      </c>
      <c r="H553" s="128" t="s">
        <v>3833</v>
      </c>
      <c r="I553" s="128" t="s">
        <v>2355</v>
      </c>
      <c r="J553" s="128" t="s">
        <v>4812</v>
      </c>
      <c r="K553" s="128" t="s">
        <v>7403</v>
      </c>
      <c r="L553" s="128" t="s">
        <v>2518</v>
      </c>
      <c r="M553" s="128" t="s">
        <v>6856</v>
      </c>
      <c r="N553" s="129" t="s">
        <v>8045</v>
      </c>
      <c r="O553" s="471" t="s">
        <v>8546</v>
      </c>
      <c r="P553" s="443">
        <v>100.00030517578099</v>
      </c>
      <c r="Q553" s="470" t="str">
        <f>VLOOKUP($O553,'스토리지_LUN(TO-BE)'!$B$2:$G$347,4,FALSE)</f>
        <v>00:11</v>
      </c>
      <c r="R553" s="103"/>
      <c r="S553" s="110"/>
      <c r="T553" s="103"/>
      <c r="U553" s="103"/>
      <c r="V553" s="110" t="str">
        <f>VLOOKUP($N553,OS_Disk!$A$2:$F$573,2,FALSE)</f>
        <v>pkstsapr1</v>
      </c>
      <c r="W553" s="110" t="str">
        <f>VLOOKUP($N553,OS_Disk!$A$2:$F$573,3,FALSE)</f>
        <v>hitachi_vsp0_0011</v>
      </c>
      <c r="X553" s="133"/>
      <c r="Y553" s="110" t="str">
        <f>VLOOKUP($N553,OS_Disk!$A$2:$F$573,4,FALSE)</f>
        <v>sdi</v>
      </c>
      <c r="Z553" s="196">
        <f>VLOOKUP($N553,OS_Disk!$A$2:$F$573,6,FALSE)</f>
        <v>100.00030517578125</v>
      </c>
      <c r="AA553" s="110" t="str">
        <f>VLOOKUP($O553,Veritas_LUN!$D$3:$J$487,2,FALSE)</f>
        <v>pkstsapr1/pkstsapr2/pkstsapr3</v>
      </c>
      <c r="AB553" s="110" t="str">
        <f>VLOOKUP($O553,Veritas_LUN!$D$3:$J$487,3,FALSE)</f>
        <v>vg_tscfs02</v>
      </c>
      <c r="AC553" s="110">
        <f>VLOOKUP($O553,Veritas_LUN!$D$3:$J$487,4,FALSE)</f>
        <v>1</v>
      </c>
      <c r="AD553" s="110">
        <f>VLOOKUP($O553,Veritas_LUN!$D$3:$J$487,5,FALSE)</f>
        <v>100</v>
      </c>
      <c r="AE553" s="110" t="str">
        <f>VLOOKUP($O553,Veritas_LUN!$D$3:$J$487,7,FALSE)</f>
        <v>vg_tscfs02</v>
      </c>
      <c r="AF553" s="110" t="str">
        <f>VLOOKUP($O553,Veritas_LUN!$D$3:$K$487,8,FALSE)</f>
        <v>00:11</v>
      </c>
      <c r="AG553" s="194" t="s">
        <v>7718</v>
      </c>
      <c r="AH553" s="279" t="str">
        <f>VLOOKUP(AG553,'스토리지_LUN(AS-IS)'!$B$4:$G$541,4,FALSE)</f>
        <v>vg_tscfs02</v>
      </c>
      <c r="AI553" s="110">
        <f>VLOOKUP(AG553,'스토리지_LUN(AS-IS)'!$B$4:$G$541,6,FALSE)</f>
        <v>100</v>
      </c>
      <c r="AJ553" s="110" t="str">
        <f>VLOOKUP($AG553,'스토리지_LUN(TO-BE)'!$B$2:$G$347,4,FALSE)</f>
        <v>00:11</v>
      </c>
      <c r="AK553" s="103"/>
      <c r="AL553" s="103"/>
      <c r="AM553" s="1" t="str">
        <f t="shared" si="16"/>
        <v>NB-DR-RDMP-0FA3-PKSTSAPR</v>
      </c>
      <c r="AN553" s="475" t="e">
        <f>VLOOKUP(SUBSTITUTE(Q553,":",""),'naa정보-입력'!B551:C896,2,FALSE)</f>
        <v>#N/A</v>
      </c>
      <c r="AO553" s="1" t="e">
        <f t="shared" si="17"/>
        <v>#N/A</v>
      </c>
      <c r="AP553" s="1" t="s">
        <v>10647</v>
      </c>
    </row>
    <row r="554" spans="1:42" s="1" customFormat="1">
      <c r="A554" s="128" t="s">
        <v>1203</v>
      </c>
      <c r="B554" s="128" t="s">
        <v>2342</v>
      </c>
      <c r="C554" s="128" t="s">
        <v>432</v>
      </c>
      <c r="D554" s="128" t="s">
        <v>5933</v>
      </c>
      <c r="E554" s="128" t="s">
        <v>1699</v>
      </c>
      <c r="F554" s="128" t="s">
        <v>1286</v>
      </c>
      <c r="G554" s="128" t="s">
        <v>1287</v>
      </c>
      <c r="H554" s="128" t="s">
        <v>3834</v>
      </c>
      <c r="I554" s="128" t="s">
        <v>2356</v>
      </c>
      <c r="J554" s="128" t="s">
        <v>4814</v>
      </c>
      <c r="K554" s="128" t="s">
        <v>7404</v>
      </c>
      <c r="L554" s="128" t="s">
        <v>2500</v>
      </c>
      <c r="M554" s="128" t="s">
        <v>6856</v>
      </c>
      <c r="N554" s="129" t="s">
        <v>8046</v>
      </c>
      <c r="O554" s="471" t="s">
        <v>8547</v>
      </c>
      <c r="P554" s="443">
        <v>4.0008544921875</v>
      </c>
      <c r="Q554" s="470" t="str">
        <f>VLOOKUP($O554,'스토리지_LUN(TO-BE)'!$B$2:$G$347,4,FALSE)</f>
        <v>00:12</v>
      </c>
      <c r="R554" s="103"/>
      <c r="S554" s="110"/>
      <c r="T554" s="103"/>
      <c r="U554" s="103"/>
      <c r="V554" s="110" t="str">
        <f>VLOOKUP($N554,OS_Disk!$A$2:$F$573,2,FALSE)</f>
        <v>pkstsapr1</v>
      </c>
      <c r="W554" s="110" t="str">
        <f>VLOOKUP($N554,OS_Disk!$A$2:$F$573,3,FALSE)</f>
        <v>hitachi_vsp0_0012</v>
      </c>
      <c r="X554" s="133"/>
      <c r="Y554" s="110" t="str">
        <f>VLOOKUP($N554,OS_Disk!$A$2:$F$573,4,FALSE)</f>
        <v>sdj</v>
      </c>
      <c r="Z554" s="196">
        <f>VLOOKUP($N554,OS_Disk!$A$2:$F$573,6,FALSE)</f>
        <v>110.0006103515625</v>
      </c>
      <c r="AA554" s="110" t="str">
        <f>VLOOKUP($O554,Veritas_LUN!$D$3:$J$487,2,FALSE)</f>
        <v>pkstsapr1/pkstsapr2/pkstsapr3</v>
      </c>
      <c r="AB554" s="110" t="str">
        <f>VLOOKUP($O554,Veritas_LUN!$D$3:$J$487,3,FALSE)</f>
        <v>vg_tscfs03</v>
      </c>
      <c r="AC554" s="110">
        <f>VLOOKUP($O554,Veritas_LUN!$D$3:$J$487,4,FALSE)</f>
        <v>1</v>
      </c>
      <c r="AD554" s="110">
        <f>VLOOKUP($O554,Veritas_LUN!$D$3:$J$487,5,FALSE)</f>
        <v>110</v>
      </c>
      <c r="AE554" s="110" t="str">
        <f>VLOOKUP($O554,Veritas_LUN!$D$3:$J$487,7,FALSE)</f>
        <v>vg_tscfs03</v>
      </c>
      <c r="AF554" s="110" t="str">
        <f>VLOOKUP($O554,Veritas_LUN!$D$3:$K$487,8,FALSE)</f>
        <v>00:12</v>
      </c>
      <c r="AG554" s="194" t="s">
        <v>7717</v>
      </c>
      <c r="AH554" s="279" t="str">
        <f>VLOOKUP(AG554,'스토리지_LUN(AS-IS)'!$B$4:$G$541,4,FALSE)</f>
        <v>vg_tscfs03</v>
      </c>
      <c r="AI554" s="110">
        <f>VLOOKUP(AG554,'스토리지_LUN(AS-IS)'!$B$4:$G$541,6,FALSE)</f>
        <v>110</v>
      </c>
      <c r="AJ554" s="110" t="str">
        <f>VLOOKUP($AG554,'스토리지_LUN(TO-BE)'!$B$2:$G$347,4,FALSE)</f>
        <v>00:12</v>
      </c>
      <c r="AK554" s="103"/>
      <c r="AL554" s="103"/>
      <c r="AM554" s="1" t="str">
        <f t="shared" si="16"/>
        <v>NB-DR-RDMP-0FA3-PKSTSAPR</v>
      </c>
      <c r="AN554" s="475" t="e">
        <f>VLOOKUP(SUBSTITUTE(Q554,":",""),'naa정보-입력'!B552:C897,2,FALSE)</f>
        <v>#N/A</v>
      </c>
      <c r="AO554" s="1" t="e">
        <f t="shared" si="17"/>
        <v>#N/A</v>
      </c>
      <c r="AP554" s="1" t="s">
        <v>10648</v>
      </c>
    </row>
    <row r="555" spans="1:42" s="1" customFormat="1">
      <c r="A555" s="128" t="s">
        <v>1203</v>
      </c>
      <c r="B555" s="128" t="s">
        <v>2342</v>
      </c>
      <c r="C555" s="128" t="s">
        <v>432</v>
      </c>
      <c r="D555" s="128" t="s">
        <v>5933</v>
      </c>
      <c r="E555" s="128" t="s">
        <v>1737</v>
      </c>
      <c r="F555" s="128" t="s">
        <v>1286</v>
      </c>
      <c r="G555" s="128" t="s">
        <v>1287</v>
      </c>
      <c r="H555" s="128" t="s">
        <v>3835</v>
      </c>
      <c r="I555" s="128" t="s">
        <v>2357</v>
      </c>
      <c r="J555" s="128" t="s">
        <v>4711</v>
      </c>
      <c r="K555" s="128" t="s">
        <v>7405</v>
      </c>
      <c r="L555" s="128" t="s">
        <v>4839</v>
      </c>
      <c r="M555" s="128" t="s">
        <v>6856</v>
      </c>
      <c r="N555" s="129" t="s">
        <v>8047</v>
      </c>
      <c r="O555" s="471" t="s">
        <v>8548</v>
      </c>
      <c r="P555" s="443">
        <v>9.00054931640625</v>
      </c>
      <c r="Q555" s="470" t="str">
        <f>VLOOKUP($O555,'스토리지_LUN(TO-BE)'!$B$2:$G$347,4,FALSE)</f>
        <v>05:10</v>
      </c>
      <c r="R555" s="103"/>
      <c r="S555" s="110"/>
      <c r="T555" s="103"/>
      <c r="U555" s="103"/>
      <c r="V555" s="110" t="str">
        <f>VLOOKUP($N555,OS_Disk!$A$2:$F$573,2,FALSE)</f>
        <v>pkstsapr1</v>
      </c>
      <c r="W555" s="110" t="str">
        <f>VLOOKUP($N555,OS_Disk!$A$2:$F$573,3,FALSE)</f>
        <v>hitachi_vsp0_1010</v>
      </c>
      <c r="X555" s="133"/>
      <c r="Y555" s="110" t="str">
        <f>VLOOKUP($N555,OS_Disk!$A$2:$F$573,4,FALSE)</f>
        <v>sdk</v>
      </c>
      <c r="Z555" s="196">
        <f>VLOOKUP($N555,OS_Disk!$A$2:$F$573,6,FALSE)</f>
        <v>7.5</v>
      </c>
      <c r="AA555" s="110" t="str">
        <f>VLOOKUP($O555,Veritas_LUN!$D$3:$J$487,2,FALSE)</f>
        <v>pkstsapr1/pkstsapr2/pkstsapr3</v>
      </c>
      <c r="AB555" s="110" t="str">
        <f>VLOOKUP($O555,Veritas_LUN!$D$3:$J$487,3,FALSE)</f>
        <v>vvr_vg_tscfs01</v>
      </c>
      <c r="AC555" s="110">
        <f>VLOOKUP($O555,Veritas_LUN!$D$3:$J$487,4,FALSE)</f>
        <v>1</v>
      </c>
      <c r="AD555" s="110">
        <f>VLOOKUP($O555,Veritas_LUN!$D$3:$J$487,5,FALSE)</f>
        <v>7.5</v>
      </c>
      <c r="AE555" s="110" t="str">
        <f>VLOOKUP($O555,Veritas_LUN!$D$3:$J$487,7,FALSE)</f>
        <v>VVR-vg_tscfs01</v>
      </c>
      <c r="AF555" s="110" t="str">
        <f>VLOOKUP($O555,Veritas_LUN!$D$3:$K$487,8,FALSE)</f>
        <v>10:10</v>
      </c>
      <c r="AG555" s="194" t="s">
        <v>7606</v>
      </c>
      <c r="AH555" s="279" t="str">
        <f>VLOOKUP(AG555,'스토리지_LUN(AS-IS)'!$B$4:$G$541,4,FALSE)</f>
        <v>VVR-vg_tscfs01</v>
      </c>
      <c r="AI555" s="110">
        <f>VLOOKUP(AG555,'스토리지_LUN(AS-IS)'!$B$4:$G$541,6,FALSE)</f>
        <v>7.5</v>
      </c>
      <c r="AJ555" s="110" t="str">
        <f>VLOOKUP($AG555,'스토리지_LUN(TO-BE)'!$B$2:$G$347,4,FALSE)</f>
        <v>05:10</v>
      </c>
      <c r="AK555" s="103"/>
      <c r="AL555" s="103"/>
      <c r="AM555" s="1" t="str">
        <f t="shared" si="16"/>
        <v>NB-DR-RDMP-0FA3-PKSTSAPR</v>
      </c>
      <c r="AN555" s="475" t="e">
        <f>VLOOKUP(SUBSTITUTE(Q555,":",""),'naa정보-입력'!B553:C898,2,FALSE)</f>
        <v>#N/A</v>
      </c>
      <c r="AO555" s="1" t="e">
        <f t="shared" si="17"/>
        <v>#N/A</v>
      </c>
      <c r="AP555" s="1" t="s">
        <v>10649</v>
      </c>
    </row>
    <row r="556" spans="1:42" s="1" customFormat="1">
      <c r="A556" s="128" t="s">
        <v>1203</v>
      </c>
      <c r="B556" s="128" t="s">
        <v>2342</v>
      </c>
      <c r="C556" s="128" t="s">
        <v>432</v>
      </c>
      <c r="D556" s="128" t="s">
        <v>5933</v>
      </c>
      <c r="E556" s="128" t="s">
        <v>1740</v>
      </c>
      <c r="F556" s="128" t="s">
        <v>1286</v>
      </c>
      <c r="G556" s="128" t="s">
        <v>1287</v>
      </c>
      <c r="H556" s="128" t="s">
        <v>3836</v>
      </c>
      <c r="I556" s="128" t="s">
        <v>2358</v>
      </c>
      <c r="J556" s="128" t="s">
        <v>4715</v>
      </c>
      <c r="K556" s="128" t="s">
        <v>7406</v>
      </c>
      <c r="L556" s="128" t="s">
        <v>2519</v>
      </c>
      <c r="M556" s="128" t="s">
        <v>6856</v>
      </c>
      <c r="N556" s="129" t="s">
        <v>8048</v>
      </c>
      <c r="O556" s="471" t="s">
        <v>8549</v>
      </c>
      <c r="P556" s="443">
        <v>10.0003051757813</v>
      </c>
      <c r="Q556" s="470" t="str">
        <f>VLOOKUP($O556,'스토리지_LUN(TO-BE)'!$B$2:$G$347,4,FALSE)</f>
        <v>05:11</v>
      </c>
      <c r="R556" s="103"/>
      <c r="S556" s="110"/>
      <c r="T556" s="103"/>
      <c r="U556" s="103"/>
      <c r="V556" s="110" t="str">
        <f>VLOOKUP($N556,OS_Disk!$A$2:$F$573,2,FALSE)</f>
        <v>pkstsapr1</v>
      </c>
      <c r="W556" s="110" t="str">
        <f>VLOOKUP($N556,OS_Disk!$A$2:$F$573,3,FALSE)</f>
        <v>hitachi_vsp0_1011</v>
      </c>
      <c r="X556" s="133"/>
      <c r="Y556" s="110" t="str">
        <f>VLOOKUP($N556,OS_Disk!$A$2:$F$573,4,FALSE)</f>
        <v>sdl</v>
      </c>
      <c r="Z556" s="196">
        <f>VLOOKUP($N556,OS_Disk!$A$2:$F$573,6,FALSE)</f>
        <v>10.00030517578125</v>
      </c>
      <c r="AA556" s="110" t="str">
        <f>VLOOKUP($O556,Veritas_LUN!$D$3:$J$487,2,FALSE)</f>
        <v>pkstsapr1/pkstsapr2/pkstsapr3</v>
      </c>
      <c r="AB556" s="110" t="str">
        <f>VLOOKUP($O556,Veritas_LUN!$D$3:$J$487,3,FALSE)</f>
        <v>vvr_vg_tscfs02</v>
      </c>
      <c r="AC556" s="110">
        <f>VLOOKUP($O556,Veritas_LUN!$D$3:$J$487,4,FALSE)</f>
        <v>1</v>
      </c>
      <c r="AD556" s="110">
        <f>VLOOKUP($O556,Veritas_LUN!$D$3:$J$487,5,FALSE)</f>
        <v>10</v>
      </c>
      <c r="AE556" s="110" t="str">
        <f>VLOOKUP($O556,Veritas_LUN!$D$3:$J$487,7,FALSE)</f>
        <v>VVR-vg_tscfs02</v>
      </c>
      <c r="AF556" s="110" t="str">
        <f>VLOOKUP($O556,Veritas_LUN!$D$3:$K$487,8,FALSE)</f>
        <v>10:11</v>
      </c>
      <c r="AG556" s="194" t="s">
        <v>7605</v>
      </c>
      <c r="AH556" s="279" t="str">
        <f>VLOOKUP(AG556,'스토리지_LUN(AS-IS)'!$B$4:$G$541,4,FALSE)</f>
        <v>VVR-vg_tscfs02</v>
      </c>
      <c r="AI556" s="110">
        <f>VLOOKUP(AG556,'스토리지_LUN(AS-IS)'!$B$4:$G$541,6,FALSE)</f>
        <v>10</v>
      </c>
      <c r="AJ556" s="110" t="str">
        <f>VLOOKUP($AG556,'스토리지_LUN(TO-BE)'!$B$2:$G$347,4,FALSE)</f>
        <v>05:11</v>
      </c>
      <c r="AK556" s="103"/>
      <c r="AL556" s="103"/>
      <c r="AM556" s="1" t="str">
        <f t="shared" si="16"/>
        <v>NB-DR-RDMP-0FA3-PKSTSAPR</v>
      </c>
      <c r="AN556" s="475" t="e">
        <f>VLOOKUP(SUBSTITUTE(Q556,":",""),'naa정보-입력'!B554:C899,2,FALSE)</f>
        <v>#N/A</v>
      </c>
      <c r="AO556" s="1" t="e">
        <f t="shared" si="17"/>
        <v>#N/A</v>
      </c>
      <c r="AP556" s="1" t="s">
        <v>10650</v>
      </c>
    </row>
    <row r="557" spans="1:42" s="1" customFormat="1">
      <c r="A557" s="128" t="s">
        <v>1203</v>
      </c>
      <c r="B557" s="128" t="s">
        <v>2342</v>
      </c>
      <c r="C557" s="128" t="s">
        <v>432</v>
      </c>
      <c r="D557" s="128" t="s">
        <v>5933</v>
      </c>
      <c r="E557" s="128" t="s">
        <v>1743</v>
      </c>
      <c r="F557" s="128" t="s">
        <v>1286</v>
      </c>
      <c r="G557" s="128" t="s">
        <v>1287</v>
      </c>
      <c r="H557" s="128" t="s">
        <v>3837</v>
      </c>
      <c r="I557" s="128" t="s">
        <v>2359</v>
      </c>
      <c r="J557" s="128" t="s">
        <v>4730</v>
      </c>
      <c r="K557" s="128" t="s">
        <v>7407</v>
      </c>
      <c r="L557" s="128" t="s">
        <v>2503</v>
      </c>
      <c r="M557" s="128" t="s">
        <v>6856</v>
      </c>
      <c r="N557" s="129" t="s">
        <v>8049</v>
      </c>
      <c r="O557" s="471" t="s">
        <v>8550</v>
      </c>
      <c r="P557" s="443">
        <v>0.20050048828125</v>
      </c>
      <c r="Q557" s="470" t="str">
        <f>VLOOKUP($O557,'스토리지_LUN(TO-BE)'!$B$2:$G$347,4,FALSE)</f>
        <v>05:12</v>
      </c>
      <c r="R557" s="103"/>
      <c r="S557" s="110"/>
      <c r="T557" s="103"/>
      <c r="U557" s="103"/>
      <c r="V557" s="110" t="str">
        <f>VLOOKUP($N557,OS_Disk!$A$2:$F$573,2,FALSE)</f>
        <v>pkstsapr1</v>
      </c>
      <c r="W557" s="110" t="str">
        <f>VLOOKUP($N557,OS_Disk!$A$2:$F$573,3,FALSE)</f>
        <v>hitachi_vsp0_1012</v>
      </c>
      <c r="X557" s="133"/>
      <c r="Y557" s="110" t="str">
        <f>VLOOKUP($N557,OS_Disk!$A$2:$F$573,4,FALSE)</f>
        <v>sdm</v>
      </c>
      <c r="Z557" s="196">
        <f>VLOOKUP($N557,OS_Disk!$A$2:$F$573,6,FALSE)</f>
        <v>11.00006103515625</v>
      </c>
      <c r="AA557" s="110" t="str">
        <f>VLOOKUP($O557,Veritas_LUN!$D$3:$J$487,2,FALSE)</f>
        <v>pkstsapr1/pkstsapr2/pkstsapr3</v>
      </c>
      <c r="AB557" s="110" t="str">
        <f>VLOOKUP($O557,Veritas_LUN!$D$3:$J$487,3,FALSE)</f>
        <v>vvr_vg_tscfs03</v>
      </c>
      <c r="AC557" s="110">
        <f>VLOOKUP($O557,Veritas_LUN!$D$3:$J$487,4,FALSE)</f>
        <v>1</v>
      </c>
      <c r="AD557" s="110">
        <f>VLOOKUP($O557,Veritas_LUN!$D$3:$J$487,5,FALSE)</f>
        <v>11</v>
      </c>
      <c r="AE557" s="110" t="str">
        <f>VLOOKUP($O557,Veritas_LUN!$D$3:$J$487,7,FALSE)</f>
        <v>VVR-vg_tscfs03</v>
      </c>
      <c r="AF557" s="110" t="str">
        <f>VLOOKUP($O557,Veritas_LUN!$D$3:$K$487,8,FALSE)</f>
        <v>10:12</v>
      </c>
      <c r="AG557" s="194" t="s">
        <v>7604</v>
      </c>
      <c r="AH557" s="279" t="str">
        <f>VLOOKUP(AG557,'스토리지_LUN(AS-IS)'!$B$4:$G$541,4,FALSE)</f>
        <v>VVR-vg_tscfs03</v>
      </c>
      <c r="AI557" s="110">
        <f>VLOOKUP(AG557,'스토리지_LUN(AS-IS)'!$B$4:$G$541,6,FALSE)</f>
        <v>11</v>
      </c>
      <c r="AJ557" s="110" t="str">
        <f>VLOOKUP($AG557,'스토리지_LUN(TO-BE)'!$B$2:$G$347,4,FALSE)</f>
        <v>05:12</v>
      </c>
      <c r="AK557" s="103"/>
      <c r="AL557" s="103"/>
      <c r="AM557" s="1" t="str">
        <f t="shared" si="16"/>
        <v>NB-DR-RDMP-0FA3-PKSTSAPR</v>
      </c>
      <c r="AN557" s="475" t="e">
        <f>VLOOKUP(SUBSTITUTE(Q557,":",""),'naa정보-입력'!B555:C900,2,FALSE)</f>
        <v>#N/A</v>
      </c>
      <c r="AO557" s="1" t="e">
        <f t="shared" si="17"/>
        <v>#N/A</v>
      </c>
      <c r="AP557" s="1" t="s">
        <v>10651</v>
      </c>
    </row>
    <row r="558" spans="1:42" s="1" customFormat="1">
      <c r="A558" s="128" t="s">
        <v>1203</v>
      </c>
      <c r="B558" s="128" t="s">
        <v>2342</v>
      </c>
      <c r="C558" s="128" t="s">
        <v>432</v>
      </c>
      <c r="D558" s="128" t="s">
        <v>5933</v>
      </c>
      <c r="E558" s="128" t="s">
        <v>1752</v>
      </c>
      <c r="F558" s="128" t="s">
        <v>1286</v>
      </c>
      <c r="G558" s="128" t="s">
        <v>1287</v>
      </c>
      <c r="H558" s="128" t="s">
        <v>3838</v>
      </c>
      <c r="I558" s="128" t="s">
        <v>2360</v>
      </c>
      <c r="J558" s="128" t="s">
        <v>4727</v>
      </c>
      <c r="K558" s="128" t="s">
        <v>7408</v>
      </c>
      <c r="L558" s="128" t="s">
        <v>2506</v>
      </c>
      <c r="M558" s="128" t="s">
        <v>6856</v>
      </c>
      <c r="N558" s="129" t="s">
        <v>8050</v>
      </c>
      <c r="O558" s="471" t="s">
        <v>8551</v>
      </c>
      <c r="P558" s="443">
        <v>0.20050048828125</v>
      </c>
      <c r="Q558" s="470" t="str">
        <f>VLOOKUP($O558,'스토리지_LUN(TO-BE)'!$B$2:$G$347,4,FALSE)</f>
        <v>0f:09</v>
      </c>
      <c r="R558" s="103"/>
      <c r="S558" s="110"/>
      <c r="T558" s="103"/>
      <c r="U558" s="103"/>
      <c r="V558" s="110" t="str">
        <f>VLOOKUP($N558,OS_Disk!$A$2:$F$573,2,FALSE)</f>
        <v>pkstsapr1</v>
      </c>
      <c r="W558" s="110" t="str">
        <f>VLOOKUP($N558,OS_Disk!$A$2:$F$573,3,FALSE)</f>
        <v>hitachi_vsp0_0f09</v>
      </c>
      <c r="X558" s="133"/>
      <c r="Y558" s="110" t="str">
        <f>VLOOKUP($N558,OS_Disk!$A$2:$F$573,4,FALSE)</f>
        <v>sde</v>
      </c>
      <c r="Z558" s="196">
        <f>VLOOKUP($N558,OS_Disk!$A$2:$F$573,6,FALSE)</f>
        <v>0.20050048828125</v>
      </c>
      <c r="AA558" s="110" t="str">
        <f>VLOOKUP($O558,Veritas_LUN!$D$3:$J$487,2,FALSE)</f>
        <v>pkstsapr1/pkstsapr2/pkstsapr3</v>
      </c>
      <c r="AB558" s="110" t="str">
        <f>VLOOKUP($O558,Veritas_LUN!$D$3:$J$487,3,FALSE)</f>
        <v>Lock Device</v>
      </c>
      <c r="AC558" s="110">
        <f>VLOOKUP($O558,Veritas_LUN!$D$3:$J$487,4,FALSE)</f>
        <v>1</v>
      </c>
      <c r="AD558" s="110">
        <f>VLOOKUP($O558,Veritas_LUN!$D$3:$J$487,5,FALSE)</f>
        <v>0.2</v>
      </c>
      <c r="AE558" s="110" t="str">
        <f>VLOOKUP($O558,Veritas_LUN!$D$3:$J$487,7,FALSE)</f>
        <v>Lock Device</v>
      </c>
      <c r="AF558" s="110" t="str">
        <f>VLOOKUP($O558,Veritas_LUN!$D$3:$K$487,8,FALSE)</f>
        <v>0f:09</v>
      </c>
      <c r="AG558" s="194" t="s">
        <v>7603</v>
      </c>
      <c r="AH558" s="279" t="str">
        <f>VLOOKUP(AG558,'스토리지_LUN(AS-IS)'!$B$4:$G$541,4,FALSE)</f>
        <v>Lock Device</v>
      </c>
      <c r="AI558" s="110">
        <f>VLOOKUP(AG558,'스토리지_LUN(AS-IS)'!$B$4:$G$541,6,FALSE)</f>
        <v>0.2</v>
      </c>
      <c r="AJ558" s="110" t="str">
        <f>VLOOKUP($AG558,'스토리지_LUN(TO-BE)'!$B$2:$G$347,4,FALSE)</f>
        <v>0f:09</v>
      </c>
      <c r="AK558" s="103"/>
      <c r="AL558" s="103"/>
      <c r="AM558" s="1" t="str">
        <f t="shared" si="16"/>
        <v>NB-DR-RDMP-0FA3-PKSTSAPR</v>
      </c>
      <c r="AN558" s="475" t="e">
        <f>VLOOKUP(SUBSTITUTE(Q558,":",""),'naa정보-입력'!B556:C901,2,FALSE)</f>
        <v>#N/A</v>
      </c>
      <c r="AO558" s="1" t="e">
        <f t="shared" si="17"/>
        <v>#N/A</v>
      </c>
      <c r="AP558" s="1" t="s">
        <v>10652</v>
      </c>
    </row>
    <row r="559" spans="1:42" s="1" customFormat="1">
      <c r="A559" s="128" t="s">
        <v>1203</v>
      </c>
      <c r="B559" s="128" t="s">
        <v>2342</v>
      </c>
      <c r="C559" s="128" t="s">
        <v>432</v>
      </c>
      <c r="D559" s="128" t="s">
        <v>5933</v>
      </c>
      <c r="E559" s="128" t="s">
        <v>1755</v>
      </c>
      <c r="F559" s="128" t="s">
        <v>1286</v>
      </c>
      <c r="G559" s="128" t="s">
        <v>1287</v>
      </c>
      <c r="H559" s="128" t="s">
        <v>3839</v>
      </c>
      <c r="I559" s="128" t="s">
        <v>2361</v>
      </c>
      <c r="J559" s="128" t="s">
        <v>4709</v>
      </c>
      <c r="K559" s="128" t="s">
        <v>7409</v>
      </c>
      <c r="L559" s="128" t="s">
        <v>2516</v>
      </c>
      <c r="M559" s="128" t="s">
        <v>6856</v>
      </c>
      <c r="N559" s="129" t="s">
        <v>8051</v>
      </c>
      <c r="O559" s="471" t="s">
        <v>8552</v>
      </c>
      <c r="P559" s="443">
        <v>0.20050048828125</v>
      </c>
      <c r="Q559" s="470" t="str">
        <f>VLOOKUP($O559,'스토리지_LUN(TO-BE)'!$B$2:$G$347,4,FALSE)</f>
        <v>0f:0a</v>
      </c>
      <c r="R559" s="103"/>
      <c r="S559" s="110"/>
      <c r="T559" s="103"/>
      <c r="U559" s="103"/>
      <c r="V559" s="110" t="str">
        <f>VLOOKUP($N559,OS_Disk!$A$2:$F$573,2,FALSE)</f>
        <v>pkstsapr1</v>
      </c>
      <c r="W559" s="110" t="str">
        <f>VLOOKUP($N559,OS_Disk!$A$2:$F$573,3,FALSE)</f>
        <v>hitachi_vsp0_0f0a</v>
      </c>
      <c r="X559" s="133"/>
      <c r="Y559" s="110" t="str">
        <f>VLOOKUP($N559,OS_Disk!$A$2:$F$573,4,FALSE)</f>
        <v>sdf</v>
      </c>
      <c r="Z559" s="196">
        <f>VLOOKUP($N559,OS_Disk!$A$2:$F$573,6,FALSE)</f>
        <v>0.20050048828125</v>
      </c>
      <c r="AA559" s="110" t="str">
        <f>VLOOKUP($O559,Veritas_LUN!$D$3:$J$487,2,FALSE)</f>
        <v>pkstsapr1/pkstsapr2/pkstsapr3</v>
      </c>
      <c r="AB559" s="110" t="str">
        <f>VLOOKUP($O559,Veritas_LUN!$D$3:$J$487,3,FALSE)</f>
        <v>Lock Device</v>
      </c>
      <c r="AC559" s="110">
        <f>VLOOKUP($O559,Veritas_LUN!$D$3:$J$487,4,FALSE)</f>
        <v>1</v>
      </c>
      <c r="AD559" s="110">
        <f>VLOOKUP($O559,Veritas_LUN!$D$3:$J$487,5,FALSE)</f>
        <v>0.2</v>
      </c>
      <c r="AE559" s="110" t="str">
        <f>VLOOKUP($O559,Veritas_LUN!$D$3:$J$487,7,FALSE)</f>
        <v>Lock Device</v>
      </c>
      <c r="AF559" s="110" t="str">
        <f>VLOOKUP($O559,Veritas_LUN!$D$3:$K$487,8,FALSE)</f>
        <v>0f:0a</v>
      </c>
      <c r="AG559" s="194" t="s">
        <v>7602</v>
      </c>
      <c r="AH559" s="279" t="str">
        <f>VLOOKUP(AG559,'스토리지_LUN(AS-IS)'!$B$4:$G$541,4,FALSE)</f>
        <v>Lock Device</v>
      </c>
      <c r="AI559" s="110">
        <f>VLOOKUP(AG559,'스토리지_LUN(AS-IS)'!$B$4:$G$541,6,FALSE)</f>
        <v>0.2</v>
      </c>
      <c r="AJ559" s="110" t="str">
        <f>VLOOKUP($AG559,'스토리지_LUN(TO-BE)'!$B$2:$G$347,4,FALSE)</f>
        <v>0f:0a</v>
      </c>
      <c r="AK559" s="103"/>
      <c r="AL559" s="103"/>
      <c r="AM559" s="1" t="str">
        <f t="shared" si="16"/>
        <v>NB-DR-RDMP-0FA3-PKSTSAPR</v>
      </c>
      <c r="AN559" s="475" t="e">
        <f>VLOOKUP(SUBSTITUTE(Q559,":",""),'naa정보-입력'!B557:C902,2,FALSE)</f>
        <v>#N/A</v>
      </c>
      <c r="AO559" s="1" t="e">
        <f t="shared" si="17"/>
        <v>#N/A</v>
      </c>
      <c r="AP559" s="1" t="s">
        <v>10653</v>
      </c>
    </row>
    <row r="560" spans="1:42" s="1" customFormat="1">
      <c r="A560" s="128" t="s">
        <v>1203</v>
      </c>
      <c r="B560" s="128" t="s">
        <v>2342</v>
      </c>
      <c r="C560" s="128" t="s">
        <v>432</v>
      </c>
      <c r="D560" s="128" t="s">
        <v>5933</v>
      </c>
      <c r="E560" s="128" t="s">
        <v>1758</v>
      </c>
      <c r="F560" s="128" t="s">
        <v>1286</v>
      </c>
      <c r="G560" s="128" t="s">
        <v>1287</v>
      </c>
      <c r="H560" s="128" t="s">
        <v>3840</v>
      </c>
      <c r="I560" s="128" t="s">
        <v>2362</v>
      </c>
      <c r="J560" s="128" t="s">
        <v>4732</v>
      </c>
      <c r="K560" s="128" t="s">
        <v>7410</v>
      </c>
      <c r="L560" s="128" t="s">
        <v>2517</v>
      </c>
      <c r="M560" s="128" t="s">
        <v>6856</v>
      </c>
      <c r="N560" s="129" t="s">
        <v>8052</v>
      </c>
      <c r="O560" s="471" t="s">
        <v>8553</v>
      </c>
      <c r="P560" s="443">
        <v>40</v>
      </c>
      <c r="Q560" s="470" t="str">
        <f>VLOOKUP($O560,'스토리지_LUN(TO-BE)'!$B$2:$G$347,4,FALSE)</f>
        <v>0f:0b</v>
      </c>
      <c r="R560" s="103"/>
      <c r="S560" s="110"/>
      <c r="T560" s="103"/>
      <c r="U560" s="103"/>
      <c r="V560" s="110" t="str">
        <f>VLOOKUP($N560,OS_Disk!$A$2:$F$573,2,FALSE)</f>
        <v>pkstsapr1</v>
      </c>
      <c r="W560" s="110" t="str">
        <f>VLOOKUP($N560,OS_Disk!$A$2:$F$573,3,FALSE)</f>
        <v>hitachi_vsp0_0f0b</v>
      </c>
      <c r="X560" s="133"/>
      <c r="Y560" s="110" t="str">
        <f>VLOOKUP($N560,OS_Disk!$A$2:$F$573,4,FALSE)</f>
        <v>sdg</v>
      </c>
      <c r="Z560" s="196">
        <f>VLOOKUP($N560,OS_Disk!$A$2:$F$573,6,FALSE)</f>
        <v>0.20050048828125</v>
      </c>
      <c r="AA560" s="110" t="str">
        <f>VLOOKUP($O560,Veritas_LUN!$D$3:$J$487,2,FALSE)</f>
        <v>pkstsapr1/pkstsapr2/pkstsapr3</v>
      </c>
      <c r="AB560" s="110" t="str">
        <f>VLOOKUP($O560,Veritas_LUN!$D$3:$J$487,3,FALSE)</f>
        <v>Lock Device</v>
      </c>
      <c r="AC560" s="110">
        <f>VLOOKUP($O560,Veritas_LUN!$D$3:$J$487,4,FALSE)</f>
        <v>1</v>
      </c>
      <c r="AD560" s="110">
        <f>VLOOKUP($O560,Veritas_LUN!$D$3:$J$487,5,FALSE)</f>
        <v>0.2</v>
      </c>
      <c r="AE560" s="110" t="str">
        <f>VLOOKUP($O560,Veritas_LUN!$D$3:$J$487,7,FALSE)</f>
        <v>Lock Device</v>
      </c>
      <c r="AF560" s="110" t="str">
        <f>VLOOKUP($O560,Veritas_LUN!$D$3:$K$487,8,FALSE)</f>
        <v>0f:0b</v>
      </c>
      <c r="AG560" s="194" t="s">
        <v>7601</v>
      </c>
      <c r="AH560" s="279" t="str">
        <f>VLOOKUP(AG560,'스토리지_LUN(AS-IS)'!$B$4:$G$541,4,FALSE)</f>
        <v>Lock Device</v>
      </c>
      <c r="AI560" s="110">
        <f>VLOOKUP(AG560,'스토리지_LUN(AS-IS)'!$B$4:$G$541,6,FALSE)</f>
        <v>0.2</v>
      </c>
      <c r="AJ560" s="110" t="str">
        <f>VLOOKUP($AG560,'스토리지_LUN(TO-BE)'!$B$2:$G$347,4,FALSE)</f>
        <v>0f:0b</v>
      </c>
      <c r="AK560" s="103"/>
      <c r="AL560" s="103"/>
      <c r="AM560" s="1" t="str">
        <f t="shared" si="16"/>
        <v>NB-DR-RDMP-0FA3-PKSTSAPR</v>
      </c>
      <c r="AN560" s="475" t="e">
        <f>VLOOKUP(SUBSTITUTE(Q560,":",""),'naa정보-입력'!B558:C903,2,FALSE)</f>
        <v>#N/A</v>
      </c>
      <c r="AO560" s="1" t="e">
        <f t="shared" si="17"/>
        <v>#N/A</v>
      </c>
      <c r="AP560" s="1" t="s">
        <v>10654</v>
      </c>
    </row>
    <row r="561" spans="1:42" s="1" customFormat="1">
      <c r="A561" s="128" t="s">
        <v>1204</v>
      </c>
      <c r="B561" s="128" t="s">
        <v>2342</v>
      </c>
      <c r="C561" s="128" t="s">
        <v>435</v>
      </c>
      <c r="D561" s="128" t="s">
        <v>5933</v>
      </c>
      <c r="E561" s="128" t="s">
        <v>1688</v>
      </c>
      <c r="F561" s="128" t="s">
        <v>1258</v>
      </c>
      <c r="G561" s="128" t="s">
        <v>1259</v>
      </c>
      <c r="H561" s="128" t="s">
        <v>3934</v>
      </c>
      <c r="I561" s="128" t="s">
        <v>2454</v>
      </c>
      <c r="J561" s="128" t="s">
        <v>4736</v>
      </c>
      <c r="K561" s="128" t="s">
        <v>7411</v>
      </c>
      <c r="L561" s="128" t="s">
        <v>2472</v>
      </c>
      <c r="M561" s="128" t="s">
        <v>6856</v>
      </c>
      <c r="N561" s="129" t="s">
        <v>8115</v>
      </c>
      <c r="O561" s="471" t="s">
        <v>8554</v>
      </c>
      <c r="P561" s="443">
        <v>75</v>
      </c>
      <c r="Q561" s="470" t="str">
        <f>VLOOKUP($O561,'스토리지_LUN(TO-BE)'!$B$2:$G$347,4,FALSE)</f>
        <v>00:02</v>
      </c>
      <c r="R561" s="103"/>
      <c r="S561" s="110"/>
      <c r="T561" s="103"/>
      <c r="U561" s="103"/>
      <c r="V561" s="110" t="str">
        <f>VLOOKUP($N561,OS_Disk!$A$2:$F$573,2,FALSE)</f>
        <v>pkschapr3</v>
      </c>
      <c r="W561" s="110" t="str">
        <f>VLOOKUP($N561,OS_Disk!$A$2:$F$573,3,FALSE)</f>
        <v>hitachi_vsp0_0002</v>
      </c>
      <c r="X561" s="133"/>
      <c r="Y561" s="110" t="str">
        <f>VLOOKUP($N561,OS_Disk!$A$2:$F$573,4,FALSE)</f>
        <v>sdb</v>
      </c>
      <c r="Z561" s="196">
        <f>VLOOKUP($N561,OS_Disk!$A$2:$F$573,6,FALSE)</f>
        <v>750</v>
      </c>
      <c r="AA561" s="110" t="str">
        <f>VLOOKUP($O561,Veritas_LUN!$D$3:$J$487,2,FALSE)</f>
        <v>pkschapr3</v>
      </c>
      <c r="AB561" s="110" t="str">
        <f>VLOOKUP($O561,Veritas_LUN!$D$3:$J$487,3,FALSE)</f>
        <v>vg_ch3fs01</v>
      </c>
      <c r="AC561" s="110">
        <f>VLOOKUP($O561,Veritas_LUN!$D$3:$J$487,4,FALSE)</f>
        <v>1</v>
      </c>
      <c r="AD561" s="110">
        <f>VLOOKUP($O561,Veritas_LUN!$D$3:$J$487,5,FALSE)</f>
        <v>750</v>
      </c>
      <c r="AE561" s="110" t="str">
        <f>VLOOKUP($O561,Veritas_LUN!$D$3:$J$487,7,FALSE)</f>
        <v>vg_ch3fs01</v>
      </c>
      <c r="AF561" s="110" t="str">
        <f>VLOOKUP($O561,Veritas_LUN!$D$3:$K$487,8,FALSE)</f>
        <v>00:02</v>
      </c>
      <c r="AG561" s="194" t="s">
        <v>7795</v>
      </c>
      <c r="AH561" s="279" t="str">
        <f>VLOOKUP(AG561,'스토리지_LUN(AS-IS)'!$B$4:$G$541,4,FALSE)</f>
        <v>vg_ch3fs01</v>
      </c>
      <c r="AI561" s="110">
        <f>VLOOKUP(AG561,'스토리지_LUN(AS-IS)'!$B$4:$G$541,6,FALSE)</f>
        <v>750</v>
      </c>
      <c r="AJ561" s="110" t="str">
        <f>VLOOKUP($AG561,'스토리지_LUN(TO-BE)'!$B$2:$G$347,4,FALSE)</f>
        <v>00:02</v>
      </c>
      <c r="AK561" s="103"/>
      <c r="AL561" s="103"/>
      <c r="AM561" s="1" t="str">
        <f t="shared" si="16"/>
        <v>NB-DR-RDMP-0FA0-PKSCHAPR</v>
      </c>
      <c r="AN561" s="475" t="e">
        <f>VLOOKUP(SUBSTITUTE(Q561,":",""),'naa정보-입력'!B559:C904,2,FALSE)</f>
        <v>#N/A</v>
      </c>
      <c r="AO561" s="1" t="e">
        <f t="shared" si="17"/>
        <v>#N/A</v>
      </c>
      <c r="AP561" s="1" t="s">
        <v>10713</v>
      </c>
    </row>
    <row r="562" spans="1:42" s="1" customFormat="1">
      <c r="A562" s="128" t="s">
        <v>1204</v>
      </c>
      <c r="B562" s="128" t="s">
        <v>2342</v>
      </c>
      <c r="C562" s="128" t="s">
        <v>435</v>
      </c>
      <c r="D562" s="128" t="s">
        <v>5933</v>
      </c>
      <c r="E562" s="128" t="s">
        <v>1704</v>
      </c>
      <c r="F562" s="128" t="s">
        <v>1258</v>
      </c>
      <c r="G562" s="128" t="s">
        <v>1259</v>
      </c>
      <c r="H562" s="128" t="s">
        <v>3935</v>
      </c>
      <c r="I562" s="128" t="s">
        <v>2455</v>
      </c>
      <c r="J562" s="128" t="s">
        <v>4801</v>
      </c>
      <c r="K562" s="128" t="s">
        <v>7412</v>
      </c>
      <c r="L562" s="128" t="s">
        <v>4857</v>
      </c>
      <c r="M562" s="128" t="s">
        <v>6856</v>
      </c>
      <c r="N562" s="129" t="s">
        <v>8116</v>
      </c>
      <c r="O562" s="471" t="s">
        <v>8555</v>
      </c>
      <c r="P562" s="443">
        <v>50</v>
      </c>
      <c r="Q562" s="470" t="str">
        <f>VLOOKUP($O562,'스토리지_LUN(TO-BE)'!$B$2:$G$347,4,FALSE)</f>
        <v>05:02</v>
      </c>
      <c r="R562" s="103"/>
      <c r="S562" s="110"/>
      <c r="T562" s="103"/>
      <c r="U562" s="103"/>
      <c r="V562" s="110" t="str">
        <f>VLOOKUP($N562,OS_Disk!$A$2:$F$573,2,FALSE)</f>
        <v>pkschapr3</v>
      </c>
      <c r="W562" s="110" t="str">
        <f>VLOOKUP($N562,OS_Disk!$A$2:$F$573,3,FALSE)</f>
        <v>hitachi_vsp0_1002</v>
      </c>
      <c r="X562" s="133"/>
      <c r="Y562" s="110" t="str">
        <f>VLOOKUP($N562,OS_Disk!$A$2:$F$573,4,FALSE)</f>
        <v>sdc</v>
      </c>
      <c r="Z562" s="196">
        <f>VLOOKUP($N562,OS_Disk!$A$2:$F$573,6,FALSE)</f>
        <v>75</v>
      </c>
      <c r="AA562" s="110" t="str">
        <f>VLOOKUP($O562,Veritas_LUN!$D$3:$J$487,2,FALSE)</f>
        <v>pkschapr3</v>
      </c>
      <c r="AB562" s="110" t="str">
        <f>VLOOKUP($O562,Veritas_LUN!$D$3:$J$487,3,FALSE)</f>
        <v>vvr_vg_ch3fs01</v>
      </c>
      <c r="AC562" s="110">
        <f>VLOOKUP($O562,Veritas_LUN!$D$3:$J$487,4,FALSE)</f>
        <v>1</v>
      </c>
      <c r="AD562" s="110">
        <f>VLOOKUP($O562,Veritas_LUN!$D$3:$J$487,5,FALSE)</f>
        <v>75</v>
      </c>
      <c r="AE562" s="110" t="str">
        <f>VLOOKUP($O562,Veritas_LUN!$D$3:$J$487,7,FALSE)</f>
        <v>VVR-vg_ch3fs01</v>
      </c>
      <c r="AF562" s="110" t="str">
        <f>VLOOKUP($O562,Veritas_LUN!$D$3:$K$487,8,FALSE)</f>
        <v>10:02</v>
      </c>
      <c r="AG562" s="194" t="s">
        <v>7796</v>
      </c>
      <c r="AH562" s="279" t="str">
        <f>VLOOKUP(AG562,'스토리지_LUN(AS-IS)'!$B$4:$G$541,4,FALSE)</f>
        <v>VVR-vg_ch3fs01</v>
      </c>
      <c r="AI562" s="110">
        <f>VLOOKUP(AG562,'스토리지_LUN(AS-IS)'!$B$4:$G$541,6,FALSE)</f>
        <v>75</v>
      </c>
      <c r="AJ562" s="110" t="str">
        <f>VLOOKUP($AG562,'스토리지_LUN(TO-BE)'!$B$2:$G$347,4,FALSE)</f>
        <v>05:02</v>
      </c>
      <c r="AK562" s="103"/>
      <c r="AL562" s="103"/>
      <c r="AM562" s="1" t="str">
        <f t="shared" si="16"/>
        <v>NB-DR-RDMP-0FA0-PKSCHAPR</v>
      </c>
      <c r="AN562" s="475" t="e">
        <f>VLOOKUP(SUBSTITUTE(Q562,":",""),'naa정보-입력'!B560:C905,2,FALSE)</f>
        <v>#N/A</v>
      </c>
      <c r="AO562" s="1" t="e">
        <f t="shared" si="17"/>
        <v>#N/A</v>
      </c>
      <c r="AP562" s="1" t="s">
        <v>10714</v>
      </c>
    </row>
    <row r="563" spans="1:42" s="1" customFormat="1">
      <c r="A563" s="128" t="s">
        <v>1204</v>
      </c>
      <c r="B563" s="128" t="s">
        <v>2342</v>
      </c>
      <c r="C563" s="128" t="s">
        <v>435</v>
      </c>
      <c r="D563" s="128" t="s">
        <v>5933</v>
      </c>
      <c r="E563" s="128" t="s">
        <v>1693</v>
      </c>
      <c r="F563" s="128" t="s">
        <v>1258</v>
      </c>
      <c r="G563" s="128" t="s">
        <v>1259</v>
      </c>
      <c r="H563" s="128" t="s">
        <v>3881</v>
      </c>
      <c r="I563" s="128" t="s">
        <v>2403</v>
      </c>
      <c r="J563" s="128" t="s">
        <v>4726</v>
      </c>
      <c r="K563" s="128" t="s">
        <v>7413</v>
      </c>
      <c r="L563" s="128" t="s">
        <v>2464</v>
      </c>
      <c r="M563" s="128" t="s">
        <v>6856</v>
      </c>
      <c r="N563" s="129" t="s">
        <v>8075</v>
      </c>
      <c r="O563" s="471" t="s">
        <v>8497</v>
      </c>
      <c r="P563" s="443">
        <v>7.5</v>
      </c>
      <c r="Q563" s="470" t="str">
        <f>VLOOKUP($O563,'스토리지_LUN(TO-BE)'!$B$2:$G$347,4,FALSE)</f>
        <v>00:03</v>
      </c>
      <c r="R563" s="103"/>
      <c r="S563" s="110"/>
      <c r="T563" s="103"/>
      <c r="U563" s="103"/>
      <c r="V563" s="110" t="str">
        <f>VLOOKUP($N563,OS_Disk!$A$2:$F$573,2,FALSE)</f>
        <v>pkschapr1</v>
      </c>
      <c r="W563" s="110" t="str">
        <f>VLOOKUP($N563,OS_Disk!$A$2:$F$573,3,FALSE)</f>
        <v>hitachi_vsp0_0003</v>
      </c>
      <c r="X563" s="133"/>
      <c r="Y563" s="110" t="str">
        <f>VLOOKUP($N563,OS_Disk!$A$2:$F$573,4,FALSE)</f>
        <v>sdh</v>
      </c>
      <c r="Z563" s="196">
        <f>VLOOKUP($N563,OS_Disk!$A$2:$F$573,6,FALSE)</f>
        <v>75</v>
      </c>
      <c r="AA563" s="110" t="str">
        <f>VLOOKUP($O563,Veritas_LUN!$D$3:$J$487,2,FALSE)</f>
        <v>pkschapr1/pkschapr2/pkschapr3</v>
      </c>
      <c r="AB563" s="110" t="str">
        <f>VLOOKUP($O563,Veritas_LUN!$D$3:$J$487,3,FALSE)</f>
        <v>vg_chcfs01</v>
      </c>
      <c r="AC563" s="110">
        <f>VLOOKUP($O563,Veritas_LUN!$D$3:$J$487,4,FALSE)</f>
        <v>1</v>
      </c>
      <c r="AD563" s="110">
        <f>VLOOKUP($O563,Veritas_LUN!$D$3:$J$487,5,FALSE)</f>
        <v>75</v>
      </c>
      <c r="AE563" s="110" t="str">
        <f>VLOOKUP($O563,Veritas_LUN!$D$3:$J$487,7,FALSE)</f>
        <v>vg_chcfs01</v>
      </c>
      <c r="AF563" s="110" t="str">
        <f>VLOOKUP($O563,Veritas_LUN!$D$3:$K$487,8,FALSE)</f>
        <v>00:03</v>
      </c>
      <c r="AG563" s="194" t="s">
        <v>7763</v>
      </c>
      <c r="AH563" s="279" t="str">
        <f>VLOOKUP(AG563,'스토리지_LUN(AS-IS)'!$B$4:$G$541,4,FALSE)</f>
        <v>vg_chcfs01</v>
      </c>
      <c r="AI563" s="110">
        <f>VLOOKUP(AG563,'스토리지_LUN(AS-IS)'!$B$4:$G$541,6,FALSE)</f>
        <v>75</v>
      </c>
      <c r="AJ563" s="110" t="str">
        <f>VLOOKUP($AG563,'스토리지_LUN(TO-BE)'!$B$2:$G$347,4,FALSE)</f>
        <v>00:03</v>
      </c>
      <c r="AK563" s="103"/>
      <c r="AL563" s="103"/>
      <c r="AM563" s="1" t="str">
        <f t="shared" si="16"/>
        <v>NB-DR-RDMP-0FA0-PKSCHAPR</v>
      </c>
      <c r="AN563" s="475" t="e">
        <f>VLOOKUP(SUBSTITUTE(Q563,":",""),'naa정보-입력'!B561:C906,2,FALSE)</f>
        <v>#N/A</v>
      </c>
      <c r="AO563" s="1" t="e">
        <f t="shared" si="17"/>
        <v>#N/A</v>
      </c>
      <c r="AP563" s="1" t="s">
        <v>10677</v>
      </c>
    </row>
    <row r="564" spans="1:42" s="1" customFormat="1">
      <c r="A564" s="128" t="s">
        <v>1204</v>
      </c>
      <c r="B564" s="128" t="s">
        <v>2342</v>
      </c>
      <c r="C564" s="128" t="s">
        <v>435</v>
      </c>
      <c r="D564" s="128" t="s">
        <v>5933</v>
      </c>
      <c r="E564" s="128" t="s">
        <v>1737</v>
      </c>
      <c r="F564" s="128" t="s">
        <v>1258</v>
      </c>
      <c r="G564" s="128" t="s">
        <v>1259</v>
      </c>
      <c r="H564" s="128" t="s">
        <v>3882</v>
      </c>
      <c r="I564" s="128" t="s">
        <v>2404</v>
      </c>
      <c r="J564" s="128" t="s">
        <v>4803</v>
      </c>
      <c r="K564" s="128" t="s">
        <v>7414</v>
      </c>
      <c r="L564" s="128" t="s">
        <v>2465</v>
      </c>
      <c r="M564" s="128" t="s">
        <v>6856</v>
      </c>
      <c r="N564" s="129" t="s">
        <v>8076</v>
      </c>
      <c r="O564" s="471" t="s">
        <v>8498</v>
      </c>
      <c r="P564" s="443">
        <v>0.20050048828125</v>
      </c>
      <c r="Q564" s="470" t="str">
        <f>VLOOKUP($O564,'스토리지_LUN(TO-BE)'!$B$2:$G$347,4,FALSE)</f>
        <v>05:03</v>
      </c>
      <c r="R564" s="103"/>
      <c r="S564" s="110"/>
      <c r="T564" s="103"/>
      <c r="U564" s="103"/>
      <c r="V564" s="110" t="str">
        <f>VLOOKUP($N564,OS_Disk!$A$2:$F$573,2,FALSE)</f>
        <v>pkschapr1</v>
      </c>
      <c r="W564" s="110" t="str">
        <f>VLOOKUP($N564,OS_Disk!$A$2:$F$573,3,FALSE)</f>
        <v>hitachi_vsp0_1003</v>
      </c>
      <c r="X564" s="133"/>
      <c r="Y564" s="110" t="str">
        <f>VLOOKUP($N564,OS_Disk!$A$2:$F$573,4,FALSE)</f>
        <v>sdi</v>
      </c>
      <c r="Z564" s="196">
        <f>VLOOKUP($N564,OS_Disk!$A$2:$F$573,6,FALSE)</f>
        <v>7.5</v>
      </c>
      <c r="AA564" s="110" t="str">
        <f>VLOOKUP($O564,Veritas_LUN!$D$3:$J$487,2,FALSE)</f>
        <v>pkschapr1/pkschapr2/pkschapr3</v>
      </c>
      <c r="AB564" s="110" t="str">
        <f>VLOOKUP($O564,Veritas_LUN!$D$3:$J$487,3,FALSE)</f>
        <v>vvr_vg_chcfs01</v>
      </c>
      <c r="AC564" s="110">
        <f>VLOOKUP($O564,Veritas_LUN!$D$3:$J$487,4,FALSE)</f>
        <v>1</v>
      </c>
      <c r="AD564" s="110">
        <f>VLOOKUP($O564,Veritas_LUN!$D$3:$J$487,5,FALSE)</f>
        <v>7.5</v>
      </c>
      <c r="AE564" s="110" t="str">
        <f>VLOOKUP($O564,Veritas_LUN!$D$3:$J$487,7,FALSE)</f>
        <v>VVR-vg_chcfs01</v>
      </c>
      <c r="AF564" s="110" t="str">
        <f>VLOOKUP($O564,Veritas_LUN!$D$3:$K$487,8,FALSE)</f>
        <v>10:03</v>
      </c>
      <c r="AG564" s="194" t="s">
        <v>7725</v>
      </c>
      <c r="AH564" s="279" t="str">
        <f>VLOOKUP(AG564,'스토리지_LUN(AS-IS)'!$B$4:$G$541,4,FALSE)</f>
        <v>VVR-vg_chcfs01</v>
      </c>
      <c r="AI564" s="110">
        <f>VLOOKUP(AG564,'스토리지_LUN(AS-IS)'!$B$4:$G$541,6,FALSE)</f>
        <v>7.5</v>
      </c>
      <c r="AJ564" s="110" t="str">
        <f>VLOOKUP($AG564,'스토리지_LUN(TO-BE)'!$B$2:$G$347,4,FALSE)</f>
        <v>05:03</v>
      </c>
      <c r="AK564" s="103"/>
      <c r="AL564" s="103"/>
      <c r="AM564" s="1" t="str">
        <f t="shared" si="16"/>
        <v>NB-DR-RDMP-0FA0-PKSCHAPR</v>
      </c>
      <c r="AN564" s="475" t="e">
        <f>VLOOKUP(SUBSTITUTE(Q564,":",""),'naa정보-입력'!B562:C907,2,FALSE)</f>
        <v>#N/A</v>
      </c>
      <c r="AO564" s="1" t="e">
        <f t="shared" si="17"/>
        <v>#N/A</v>
      </c>
      <c r="AP564" s="1" t="s">
        <v>10678</v>
      </c>
    </row>
    <row r="565" spans="1:42" s="1" customFormat="1">
      <c r="A565" s="128" t="s">
        <v>1204</v>
      </c>
      <c r="B565" s="128" t="s">
        <v>2342</v>
      </c>
      <c r="C565" s="128" t="s">
        <v>435</v>
      </c>
      <c r="D565" s="128" t="s">
        <v>5933</v>
      </c>
      <c r="E565" s="128" t="s">
        <v>1752</v>
      </c>
      <c r="F565" s="128" t="s">
        <v>1258</v>
      </c>
      <c r="G565" s="128" t="s">
        <v>1259</v>
      </c>
      <c r="H565" s="128" t="s">
        <v>3883</v>
      </c>
      <c r="I565" s="128" t="s">
        <v>2405</v>
      </c>
      <c r="J565" s="128" t="s">
        <v>4740</v>
      </c>
      <c r="K565" s="128" t="s">
        <v>7415</v>
      </c>
      <c r="L565" s="128" t="s">
        <v>2466</v>
      </c>
      <c r="M565" s="128" t="s">
        <v>6856</v>
      </c>
      <c r="N565" s="129" t="s">
        <v>8077</v>
      </c>
      <c r="O565" s="471" t="s">
        <v>8499</v>
      </c>
      <c r="P565" s="443">
        <v>0.20050048828125</v>
      </c>
      <c r="Q565" s="470" t="str">
        <f>VLOOKUP($O565,'스토리지_LUN(TO-BE)'!$B$2:$G$347,4,FALSE)</f>
        <v>0f:00</v>
      </c>
      <c r="R565" s="103"/>
      <c r="S565" s="110"/>
      <c r="T565" s="103"/>
      <c r="U565" s="103"/>
      <c r="V565" s="110" t="str">
        <f>VLOOKUP($N565,OS_Disk!$A$2:$F$573,2,FALSE)</f>
        <v>pkschapr1</v>
      </c>
      <c r="W565" s="110" t="str">
        <f>VLOOKUP($N565,OS_Disk!$A$2:$F$573,3,FALSE)</f>
        <v>hitachi_vsp0_0f00</v>
      </c>
      <c r="X565" s="133"/>
      <c r="Y565" s="110" t="str">
        <f>VLOOKUP($N565,OS_Disk!$A$2:$F$573,4,FALSE)</f>
        <v>sde</v>
      </c>
      <c r="Z565" s="196">
        <f>VLOOKUP($N565,OS_Disk!$A$2:$F$573,6,FALSE)</f>
        <v>0.20050048828125</v>
      </c>
      <c r="AA565" s="110" t="str">
        <f>VLOOKUP($O565,Veritas_LUN!$D$3:$J$487,2,FALSE)</f>
        <v>pkschapr1/pkschapr2/pkschapr3</v>
      </c>
      <c r="AB565" s="110" t="str">
        <f>VLOOKUP($O565,Veritas_LUN!$D$3:$J$487,3,FALSE)</f>
        <v>Lock Device</v>
      </c>
      <c r="AC565" s="110">
        <f>VLOOKUP($O565,Veritas_LUN!$D$3:$J$487,4,FALSE)</f>
        <v>1</v>
      </c>
      <c r="AD565" s="110">
        <f>VLOOKUP($O565,Veritas_LUN!$D$3:$J$487,5,FALSE)</f>
        <v>0.2</v>
      </c>
      <c r="AE565" s="110" t="str">
        <f>VLOOKUP($O565,Veritas_LUN!$D$3:$J$487,7,FALSE)</f>
        <v>Lock Device</v>
      </c>
      <c r="AF565" s="110" t="str">
        <f>VLOOKUP($O565,Veritas_LUN!$D$3:$K$487,8,FALSE)</f>
        <v>0f:00</v>
      </c>
      <c r="AG565" s="194" t="s">
        <v>7724</v>
      </c>
      <c r="AH565" s="279" t="str">
        <f>VLOOKUP(AG565,'스토리지_LUN(AS-IS)'!$B$4:$G$541,4,FALSE)</f>
        <v>Lock Device</v>
      </c>
      <c r="AI565" s="110">
        <f>VLOOKUP(AG565,'스토리지_LUN(AS-IS)'!$B$4:$G$541,6,FALSE)</f>
        <v>0.2</v>
      </c>
      <c r="AJ565" s="110" t="str">
        <f>VLOOKUP($AG565,'스토리지_LUN(TO-BE)'!$B$2:$G$347,4,FALSE)</f>
        <v>0f:00</v>
      </c>
      <c r="AK565" s="103"/>
      <c r="AL565" s="103"/>
      <c r="AM565" s="1" t="str">
        <f t="shared" si="16"/>
        <v>NB-DR-RDMP-0FA0-PKSCHAPR</v>
      </c>
      <c r="AN565" s="475" t="e">
        <f>VLOOKUP(SUBSTITUTE(Q565,":",""),'naa정보-입력'!B563:C908,2,FALSE)</f>
        <v>#N/A</v>
      </c>
      <c r="AO565" s="1" t="e">
        <f t="shared" si="17"/>
        <v>#N/A</v>
      </c>
      <c r="AP565" s="1" t="s">
        <v>10679</v>
      </c>
    </row>
    <row r="566" spans="1:42" s="1" customFormat="1">
      <c r="A566" s="128" t="s">
        <v>1204</v>
      </c>
      <c r="B566" s="128" t="s">
        <v>2342</v>
      </c>
      <c r="C566" s="128" t="s">
        <v>435</v>
      </c>
      <c r="D566" s="128" t="s">
        <v>5933</v>
      </c>
      <c r="E566" s="128" t="s">
        <v>1755</v>
      </c>
      <c r="F566" s="128" t="s">
        <v>1258</v>
      </c>
      <c r="G566" s="128" t="s">
        <v>1259</v>
      </c>
      <c r="H566" s="128" t="s">
        <v>3884</v>
      </c>
      <c r="I566" s="128" t="s">
        <v>2406</v>
      </c>
      <c r="J566" s="128" t="s">
        <v>4742</v>
      </c>
      <c r="K566" s="128" t="s">
        <v>7416</v>
      </c>
      <c r="L566" s="128" t="s">
        <v>2467</v>
      </c>
      <c r="M566" s="128" t="s">
        <v>6856</v>
      </c>
      <c r="N566" s="129" t="s">
        <v>8117</v>
      </c>
      <c r="O566" s="471" t="s">
        <v>8500</v>
      </c>
      <c r="P566" s="443">
        <v>0.20050048828125</v>
      </c>
      <c r="Q566" s="470" t="str">
        <f>VLOOKUP($O566,'스토리지_LUN(TO-BE)'!$B$2:$G$347,4,FALSE)</f>
        <v>0f:01</v>
      </c>
      <c r="R566" s="103"/>
      <c r="S566" s="110"/>
      <c r="T566" s="103"/>
      <c r="U566" s="103"/>
      <c r="V566" s="110" t="str">
        <f>VLOOKUP($N566,OS_Disk!$A$2:$F$573,2,FALSE)</f>
        <v>pkschapr1</v>
      </c>
      <c r="W566" s="110" t="str">
        <f>VLOOKUP($N566,OS_Disk!$A$2:$F$573,3,FALSE)</f>
        <v>hitachi_vsp0_0f01</v>
      </c>
      <c r="X566" s="133"/>
      <c r="Y566" s="110" t="str">
        <f>VLOOKUP($N566,OS_Disk!$A$2:$F$573,4,FALSE)</f>
        <v>sdf</v>
      </c>
      <c r="Z566" s="196">
        <f>VLOOKUP($N566,OS_Disk!$A$2:$F$573,6,FALSE)</f>
        <v>0.20050048828125</v>
      </c>
      <c r="AA566" s="110" t="str">
        <f>VLOOKUP($O566,Veritas_LUN!$D$3:$J$487,2,FALSE)</f>
        <v>pkschapr1/pkschapr2/pkschapr3</v>
      </c>
      <c r="AB566" s="110" t="str">
        <f>VLOOKUP($O566,Veritas_LUN!$D$3:$J$487,3,FALSE)</f>
        <v>Lock Device</v>
      </c>
      <c r="AC566" s="110">
        <f>VLOOKUP($O566,Veritas_LUN!$D$3:$J$487,4,FALSE)</f>
        <v>1</v>
      </c>
      <c r="AD566" s="110">
        <f>VLOOKUP($O566,Veritas_LUN!$D$3:$J$487,5,FALSE)</f>
        <v>0.2</v>
      </c>
      <c r="AE566" s="110" t="str">
        <f>VLOOKUP($O566,Veritas_LUN!$D$3:$J$487,7,FALSE)</f>
        <v>Lock Device</v>
      </c>
      <c r="AF566" s="110" t="str">
        <f>VLOOKUP($O566,Veritas_LUN!$D$3:$K$487,8,FALSE)</f>
        <v>0f:01</v>
      </c>
      <c r="AG566" s="194" t="s">
        <v>7723</v>
      </c>
      <c r="AH566" s="279" t="str">
        <f>VLOOKUP(AG566,'스토리지_LUN(AS-IS)'!$B$4:$G$541,4,FALSE)</f>
        <v>Lock Device</v>
      </c>
      <c r="AI566" s="110">
        <f>VLOOKUP(AG566,'스토리지_LUN(AS-IS)'!$B$4:$G$541,6,FALSE)</f>
        <v>0.2</v>
      </c>
      <c r="AJ566" s="110" t="str">
        <f>VLOOKUP($AG566,'스토리지_LUN(TO-BE)'!$B$2:$G$347,4,FALSE)</f>
        <v>0f:01</v>
      </c>
      <c r="AK566" s="103"/>
      <c r="AL566" s="103"/>
      <c r="AM566" s="1" t="str">
        <f t="shared" si="16"/>
        <v>NB-DR-RDMP-0FA0-PKSCHAPR</v>
      </c>
      <c r="AN566" s="475" t="e">
        <f>VLOOKUP(SUBSTITUTE(Q566,":",""),'naa정보-입력'!B564:C909,2,FALSE)</f>
        <v>#N/A</v>
      </c>
      <c r="AO566" s="1" t="e">
        <f t="shared" si="17"/>
        <v>#N/A</v>
      </c>
      <c r="AP566" s="1" t="s">
        <v>10680</v>
      </c>
    </row>
    <row r="567" spans="1:42" s="1" customFormat="1">
      <c r="A567" s="128" t="s">
        <v>1204</v>
      </c>
      <c r="B567" s="128" t="s">
        <v>2342</v>
      </c>
      <c r="C567" s="128" t="s">
        <v>435</v>
      </c>
      <c r="D567" s="128" t="s">
        <v>5933</v>
      </c>
      <c r="E567" s="128" t="s">
        <v>1758</v>
      </c>
      <c r="F567" s="128" t="s">
        <v>1258</v>
      </c>
      <c r="G567" s="128" t="s">
        <v>1259</v>
      </c>
      <c r="H567" s="128" t="s">
        <v>3885</v>
      </c>
      <c r="I567" s="128" t="s">
        <v>2407</v>
      </c>
      <c r="J567" s="128" t="s">
        <v>4718</v>
      </c>
      <c r="K567" s="128" t="s">
        <v>7417</v>
      </c>
      <c r="L567" s="128" t="s">
        <v>2468</v>
      </c>
      <c r="M567" s="128" t="s">
        <v>6856</v>
      </c>
      <c r="N567" s="129" t="s">
        <v>8079</v>
      </c>
      <c r="O567" s="471" t="s">
        <v>8501</v>
      </c>
      <c r="P567" s="443">
        <v>40</v>
      </c>
      <c r="Q567" s="470" t="str">
        <f>VLOOKUP($O567,'스토리지_LUN(TO-BE)'!$B$2:$G$347,4,FALSE)</f>
        <v>0f:02</v>
      </c>
      <c r="R567" s="103"/>
      <c r="S567" s="110"/>
      <c r="T567" s="103"/>
      <c r="U567" s="103"/>
      <c r="V567" s="110" t="str">
        <f>VLOOKUP($N567,OS_Disk!$A$2:$F$573,2,FALSE)</f>
        <v>pkschapr1</v>
      </c>
      <c r="W567" s="110" t="str">
        <f>VLOOKUP($N567,OS_Disk!$A$2:$F$573,3,FALSE)</f>
        <v>hitachi_vsp0_0f02</v>
      </c>
      <c r="X567" s="133"/>
      <c r="Y567" s="110" t="str">
        <f>VLOOKUP($N567,OS_Disk!$A$2:$F$573,4,FALSE)</f>
        <v>sdg</v>
      </c>
      <c r="Z567" s="196">
        <f>VLOOKUP($N567,OS_Disk!$A$2:$F$573,6,FALSE)</f>
        <v>0.20050048828125</v>
      </c>
      <c r="AA567" s="110" t="str">
        <f>VLOOKUP($O567,Veritas_LUN!$D$3:$J$487,2,FALSE)</f>
        <v>pkschapr1/pkschapr2/pkschapr3</v>
      </c>
      <c r="AB567" s="110" t="str">
        <f>VLOOKUP($O567,Veritas_LUN!$D$3:$J$487,3,FALSE)</f>
        <v>Lock Device</v>
      </c>
      <c r="AC567" s="110">
        <f>VLOOKUP($O567,Veritas_LUN!$D$3:$J$487,4,FALSE)</f>
        <v>1</v>
      </c>
      <c r="AD567" s="110">
        <f>VLOOKUP($O567,Veritas_LUN!$D$3:$J$487,5,FALSE)</f>
        <v>0.2</v>
      </c>
      <c r="AE567" s="110" t="str">
        <f>VLOOKUP($O567,Veritas_LUN!$D$3:$J$487,7,FALSE)</f>
        <v>Lock Device</v>
      </c>
      <c r="AF567" s="110" t="str">
        <f>VLOOKUP($O567,Veritas_LUN!$D$3:$K$487,8,FALSE)</f>
        <v>0f:02</v>
      </c>
      <c r="AG567" s="194" t="s">
        <v>7722</v>
      </c>
      <c r="AH567" s="279" t="str">
        <f>VLOOKUP(AG567,'스토리지_LUN(AS-IS)'!$B$4:$G$541,4,FALSE)</f>
        <v>Lock Device</v>
      </c>
      <c r="AI567" s="110">
        <f>VLOOKUP(AG567,'스토리지_LUN(AS-IS)'!$B$4:$G$541,6,FALSE)</f>
        <v>0.2</v>
      </c>
      <c r="AJ567" s="110" t="str">
        <f>VLOOKUP($AG567,'스토리지_LUN(TO-BE)'!$B$2:$G$347,4,FALSE)</f>
        <v>0f:02</v>
      </c>
      <c r="AK567" s="103"/>
      <c r="AL567" s="103"/>
      <c r="AM567" s="1" t="str">
        <f t="shared" si="16"/>
        <v>NB-DR-RDMP-0FA0-PKSCHAPR</v>
      </c>
      <c r="AN567" s="475" t="e">
        <f>VLOOKUP(SUBSTITUTE(Q567,":",""),'naa정보-입력'!B565:C910,2,FALSE)</f>
        <v>#N/A</v>
      </c>
      <c r="AO567" s="1" t="e">
        <f t="shared" si="17"/>
        <v>#N/A</v>
      </c>
      <c r="AP567" s="1" t="s">
        <v>10681</v>
      </c>
    </row>
    <row r="568" spans="1:42" s="1" customFormat="1">
      <c r="A568" s="128" t="s">
        <v>1197</v>
      </c>
      <c r="B568" s="128" t="s">
        <v>2342</v>
      </c>
      <c r="C568" s="128" t="s">
        <v>414</v>
      </c>
      <c r="D568" s="128" t="s">
        <v>5933</v>
      </c>
      <c r="E568" s="128" t="s">
        <v>1688</v>
      </c>
      <c r="F568" s="128" t="s">
        <v>1286</v>
      </c>
      <c r="G568" s="128" t="s">
        <v>1287</v>
      </c>
      <c r="H568" s="128" t="s">
        <v>3938</v>
      </c>
      <c r="I568" s="128" t="s">
        <v>2458</v>
      </c>
      <c r="J568" s="128" t="s">
        <v>4761</v>
      </c>
      <c r="K568" s="128" t="s">
        <v>7418</v>
      </c>
      <c r="L568" s="128" t="s">
        <v>2489</v>
      </c>
      <c r="M568" s="128" t="s">
        <v>6856</v>
      </c>
      <c r="N568" s="129" t="s">
        <v>8118</v>
      </c>
      <c r="O568" s="471" t="s">
        <v>8556</v>
      </c>
      <c r="P568" s="443">
        <v>5.0006103515625</v>
      </c>
      <c r="Q568" s="470" t="str">
        <f>VLOOKUP($O568,'스토리지_LUN(TO-BE)'!$B$2:$G$347,4,FALSE)</f>
        <v>00:0e</v>
      </c>
      <c r="R568" s="103"/>
      <c r="S568" s="110"/>
      <c r="T568" s="103"/>
      <c r="U568" s="103"/>
      <c r="V568" s="110" t="str">
        <f>VLOOKUP($N568,OS_Disk!$A$2:$F$573,2,FALSE)</f>
        <v>pkstsapr2</v>
      </c>
      <c r="W568" s="110" t="str">
        <f>VLOOKUP($N568,OS_Disk!$A$2:$F$573,3,FALSE)</f>
        <v>hitachi_vsp0_000e</v>
      </c>
      <c r="X568" s="133"/>
      <c r="Y568" s="110" t="str">
        <f>VLOOKUP($N568,OS_Disk!$A$2:$F$573,4,FALSE)</f>
        <v>sdb</v>
      </c>
      <c r="Z568" s="196">
        <f>VLOOKUP($N568,OS_Disk!$A$2:$F$573,6,FALSE)</f>
        <v>50.0006103515625</v>
      </c>
      <c r="AA568" s="110" t="str">
        <f>VLOOKUP($O568,Veritas_LUN!$D$3:$J$487,2,FALSE)</f>
        <v>pkstsapr2</v>
      </c>
      <c r="AB568" s="110" t="str">
        <f>VLOOKUP($O568,Veritas_LUN!$D$3:$J$487,3,FALSE)</f>
        <v>vg_ts2fs01</v>
      </c>
      <c r="AC568" s="110">
        <f>VLOOKUP($O568,Veritas_LUN!$D$3:$J$487,4,FALSE)</f>
        <v>1</v>
      </c>
      <c r="AD568" s="110">
        <f>VLOOKUP($O568,Veritas_LUN!$D$3:$J$487,5,FALSE)</f>
        <v>50</v>
      </c>
      <c r="AE568" s="110" t="str">
        <f>VLOOKUP($O568,Veritas_LUN!$D$3:$J$487,7,FALSE)</f>
        <v>vg_ts2fs01</v>
      </c>
      <c r="AF568" s="110" t="str">
        <f>VLOOKUP($O568,Veritas_LUN!$D$3:$K$487,8,FALSE)</f>
        <v>00:0e</v>
      </c>
      <c r="AG568" s="194" t="s">
        <v>7721</v>
      </c>
      <c r="AH568" s="279" t="str">
        <f>VLOOKUP(AG568,'스토리지_LUN(AS-IS)'!$B$4:$G$541,4,FALSE)</f>
        <v>vg_ts2fs01</v>
      </c>
      <c r="AI568" s="110">
        <f>VLOOKUP(AG568,'스토리지_LUN(AS-IS)'!$B$4:$G$541,6,FALSE)</f>
        <v>50</v>
      </c>
      <c r="AJ568" s="110" t="str">
        <f>VLOOKUP($AG568,'스토리지_LUN(TO-BE)'!$B$2:$G$347,4,FALSE)</f>
        <v>00:0e</v>
      </c>
      <c r="AK568" s="103"/>
      <c r="AL568" s="103"/>
      <c r="AM568" s="1" t="str">
        <f t="shared" si="16"/>
        <v>NB-DR-RDMP-0FA3-PKSTSAPR</v>
      </c>
      <c r="AN568" s="475" t="e">
        <f>VLOOKUP(SUBSTITUTE(Q568,":",""),'naa정보-입력'!B566:C911,2,FALSE)</f>
        <v>#N/A</v>
      </c>
      <c r="AO568" s="1" t="e">
        <f t="shared" si="17"/>
        <v>#N/A</v>
      </c>
      <c r="AP568" s="1" t="s">
        <v>10715</v>
      </c>
    </row>
    <row r="569" spans="1:42" s="1" customFormat="1">
      <c r="A569" s="128" t="s">
        <v>1197</v>
      </c>
      <c r="B569" s="128" t="s">
        <v>2342</v>
      </c>
      <c r="C569" s="128" t="s">
        <v>414</v>
      </c>
      <c r="D569" s="128" t="s">
        <v>5933</v>
      </c>
      <c r="E569" s="128" t="s">
        <v>1704</v>
      </c>
      <c r="F569" s="128" t="s">
        <v>1286</v>
      </c>
      <c r="G569" s="128" t="s">
        <v>1287</v>
      </c>
      <c r="H569" s="128" t="s">
        <v>3939</v>
      </c>
      <c r="I569" s="128" t="s">
        <v>2459</v>
      </c>
      <c r="J569" s="128" t="s">
        <v>4719</v>
      </c>
      <c r="K569" s="128" t="s">
        <v>7419</v>
      </c>
      <c r="L569" s="128" t="s">
        <v>2492</v>
      </c>
      <c r="M569" s="128" t="s">
        <v>6856</v>
      </c>
      <c r="N569" s="129" t="s">
        <v>8119</v>
      </c>
      <c r="O569" s="471" t="s">
        <v>8557</v>
      </c>
      <c r="P569" s="443">
        <v>50</v>
      </c>
      <c r="Q569" s="470" t="str">
        <f>VLOOKUP($O569,'스토리지_LUN(TO-BE)'!$B$2:$G$347,4,FALSE)</f>
        <v>05:0e</v>
      </c>
      <c r="R569" s="103"/>
      <c r="S569" s="110"/>
      <c r="T569" s="103"/>
      <c r="U569" s="103"/>
      <c r="V569" s="110" t="str">
        <f>VLOOKUP($N569,OS_Disk!$A$2:$F$573,2,FALSE)</f>
        <v>pkstsapr2</v>
      </c>
      <c r="W569" s="110" t="str">
        <f>VLOOKUP($N569,OS_Disk!$A$2:$F$573,3,FALSE)</f>
        <v>hitachi_vsp0_100e</v>
      </c>
      <c r="X569" s="133"/>
      <c r="Y569" s="110" t="str">
        <f>VLOOKUP($N569,OS_Disk!$A$2:$F$573,4,FALSE)</f>
        <v>sdc</v>
      </c>
      <c r="Z569" s="196">
        <f>VLOOKUP($N569,OS_Disk!$A$2:$F$573,6,FALSE)</f>
        <v>5.0006103515625</v>
      </c>
      <c r="AA569" s="110" t="str">
        <f>VLOOKUP($O569,Veritas_LUN!$D$3:$J$487,2,FALSE)</f>
        <v>pkstsapr2</v>
      </c>
      <c r="AB569" s="110" t="str">
        <f>VLOOKUP($O569,Veritas_LUN!$D$3:$J$487,3,FALSE)</f>
        <v>vvr_vg_ts2fs01</v>
      </c>
      <c r="AC569" s="110">
        <f>VLOOKUP($O569,Veritas_LUN!$D$3:$J$487,4,FALSE)</f>
        <v>1</v>
      </c>
      <c r="AD569" s="110">
        <f>VLOOKUP($O569,Veritas_LUN!$D$3:$J$487,5,FALSE)</f>
        <v>5</v>
      </c>
      <c r="AE569" s="110" t="str">
        <f>VLOOKUP($O569,Veritas_LUN!$D$3:$J$487,7,FALSE)</f>
        <v>VVR-vg_ts2fs01</v>
      </c>
      <c r="AF569" s="110" t="str">
        <f>VLOOKUP($O569,Veritas_LUN!$D$3:$K$487,8,FALSE)</f>
        <v>10:0e</v>
      </c>
      <c r="AG569" s="194" t="s">
        <v>7720</v>
      </c>
      <c r="AH569" s="279" t="str">
        <f>VLOOKUP(AG569,'스토리지_LUN(AS-IS)'!$B$4:$G$541,4,FALSE)</f>
        <v>VVR-vg_ts2fs01</v>
      </c>
      <c r="AI569" s="110">
        <f>VLOOKUP(AG569,'스토리지_LUN(AS-IS)'!$B$4:$G$541,6,FALSE)</f>
        <v>5</v>
      </c>
      <c r="AJ569" s="110" t="str">
        <f>VLOOKUP($AG569,'스토리지_LUN(TO-BE)'!$B$2:$G$347,4,FALSE)</f>
        <v>05:0e</v>
      </c>
      <c r="AK569" s="103"/>
      <c r="AL569" s="103"/>
      <c r="AM569" s="1" t="str">
        <f t="shared" si="16"/>
        <v>NB-DR-RDMP-0FA3-PKSTSAPR</v>
      </c>
      <c r="AN569" s="475" t="e">
        <f>VLOOKUP(SUBSTITUTE(Q569,":",""),'naa정보-입력'!B567:C912,2,FALSE)</f>
        <v>#N/A</v>
      </c>
      <c r="AO569" s="1" t="e">
        <f t="shared" si="17"/>
        <v>#N/A</v>
      </c>
      <c r="AP569" s="1" t="s">
        <v>10716</v>
      </c>
    </row>
    <row r="570" spans="1:42" s="1" customFormat="1">
      <c r="A570" s="128" t="s">
        <v>1197</v>
      </c>
      <c r="B570" s="128" t="s">
        <v>2342</v>
      </c>
      <c r="C570" s="128" t="s">
        <v>414</v>
      </c>
      <c r="D570" s="128" t="s">
        <v>5933</v>
      </c>
      <c r="E570" s="128" t="s">
        <v>1693</v>
      </c>
      <c r="F570" s="128" t="s">
        <v>1286</v>
      </c>
      <c r="G570" s="128" t="s">
        <v>1287</v>
      </c>
      <c r="H570" s="128" t="s">
        <v>3832</v>
      </c>
      <c r="I570" s="128" t="s">
        <v>2354</v>
      </c>
      <c r="J570" s="128" t="s">
        <v>4762</v>
      </c>
      <c r="K570" s="128" t="s">
        <v>7420</v>
      </c>
      <c r="L570" s="128" t="s">
        <v>4869</v>
      </c>
      <c r="M570" s="128" t="s">
        <v>6856</v>
      </c>
      <c r="N570" s="129" t="s">
        <v>8044</v>
      </c>
      <c r="O570" s="471" t="s">
        <v>8545</v>
      </c>
      <c r="P570" s="443">
        <v>90</v>
      </c>
      <c r="Q570" s="470" t="str">
        <f>VLOOKUP($O570,'스토리지_LUN(TO-BE)'!$B$2:$G$347,4,FALSE)</f>
        <v>00:10</v>
      </c>
      <c r="R570" s="103"/>
      <c r="S570" s="110"/>
      <c r="T570" s="103"/>
      <c r="U570" s="103"/>
      <c r="V570" s="110" t="str">
        <f>VLOOKUP($N570,OS_Disk!$A$2:$F$573,2,FALSE)</f>
        <v>pkstsapr1</v>
      </c>
      <c r="W570" s="110" t="str">
        <f>VLOOKUP($N570,OS_Disk!$A$2:$F$573,3,FALSE)</f>
        <v>hitachi_vsp0_0010</v>
      </c>
      <c r="X570" s="133"/>
      <c r="Y570" s="110" t="str">
        <f>VLOOKUP($N570,OS_Disk!$A$2:$F$573,4,FALSE)</f>
        <v>sdh</v>
      </c>
      <c r="Z570" s="196">
        <f>VLOOKUP($N570,OS_Disk!$A$2:$F$573,6,FALSE)</f>
        <v>75</v>
      </c>
      <c r="AA570" s="110" t="str">
        <f>VLOOKUP($O570,Veritas_LUN!$D$3:$J$487,2,FALSE)</f>
        <v>pkstsapr1/pkstsapr2/pkstsapr3</v>
      </c>
      <c r="AB570" s="110" t="str">
        <f>VLOOKUP($O570,Veritas_LUN!$D$3:$J$487,3,FALSE)</f>
        <v>vg_tscfs01</v>
      </c>
      <c r="AC570" s="110">
        <f>VLOOKUP($O570,Veritas_LUN!$D$3:$J$487,4,FALSE)</f>
        <v>1</v>
      </c>
      <c r="AD570" s="110">
        <f>VLOOKUP($O570,Veritas_LUN!$D$3:$J$487,5,FALSE)</f>
        <v>75</v>
      </c>
      <c r="AE570" s="110" t="str">
        <f>VLOOKUP($O570,Veritas_LUN!$D$3:$J$487,7,FALSE)</f>
        <v>vg_tscfs01</v>
      </c>
      <c r="AF570" s="110" t="str">
        <f>VLOOKUP($O570,Veritas_LUN!$D$3:$K$487,8,FALSE)</f>
        <v>00:10</v>
      </c>
      <c r="AG570" s="194" t="s">
        <v>7719</v>
      </c>
      <c r="AH570" s="279" t="str">
        <f>VLOOKUP(AG570,'스토리지_LUN(AS-IS)'!$B$4:$G$541,4,FALSE)</f>
        <v>vg_tscfs01</v>
      </c>
      <c r="AI570" s="110">
        <f>VLOOKUP(AG570,'스토리지_LUN(AS-IS)'!$B$4:$G$541,6,FALSE)</f>
        <v>75</v>
      </c>
      <c r="AJ570" s="110" t="str">
        <f>VLOOKUP($AG570,'스토리지_LUN(TO-BE)'!$B$2:$G$347,4,FALSE)</f>
        <v>00:10</v>
      </c>
      <c r="AK570" s="103"/>
      <c r="AL570" s="103"/>
      <c r="AM570" s="1" t="str">
        <f t="shared" si="16"/>
        <v>NB-DR-RDMP-0FA3-PKSTSAPR</v>
      </c>
      <c r="AN570" s="475" t="e">
        <f>VLOOKUP(SUBSTITUTE(Q570,":",""),'naa정보-입력'!B568:C913,2,FALSE)</f>
        <v>#N/A</v>
      </c>
      <c r="AO570" s="1" t="e">
        <f t="shared" si="17"/>
        <v>#N/A</v>
      </c>
      <c r="AP570" s="1" t="s">
        <v>10646</v>
      </c>
    </row>
    <row r="571" spans="1:42" s="1" customFormat="1">
      <c r="A571" s="128" t="s">
        <v>1197</v>
      </c>
      <c r="B571" s="128" t="s">
        <v>2342</v>
      </c>
      <c r="C571" s="128" t="s">
        <v>414</v>
      </c>
      <c r="D571" s="128" t="s">
        <v>5933</v>
      </c>
      <c r="E571" s="128" t="s">
        <v>1697</v>
      </c>
      <c r="F571" s="128" t="s">
        <v>1286</v>
      </c>
      <c r="G571" s="128" t="s">
        <v>1287</v>
      </c>
      <c r="H571" s="128" t="s">
        <v>3833</v>
      </c>
      <c r="I571" s="128" t="s">
        <v>2355</v>
      </c>
      <c r="J571" s="128" t="s">
        <v>4812</v>
      </c>
      <c r="K571" s="128" t="s">
        <v>7421</v>
      </c>
      <c r="L571" s="128" t="s">
        <v>2518</v>
      </c>
      <c r="M571" s="128" t="s">
        <v>6856</v>
      </c>
      <c r="N571" s="129" t="s">
        <v>8045</v>
      </c>
      <c r="O571" s="471" t="s">
        <v>8546</v>
      </c>
      <c r="P571" s="443">
        <v>100.00030517578099</v>
      </c>
      <c r="Q571" s="470" t="str">
        <f>VLOOKUP($O571,'스토리지_LUN(TO-BE)'!$B$2:$G$347,4,FALSE)</f>
        <v>00:11</v>
      </c>
      <c r="R571" s="103"/>
      <c r="S571" s="110"/>
      <c r="T571" s="103"/>
      <c r="U571" s="103"/>
      <c r="V571" s="110" t="str">
        <f>VLOOKUP($N571,OS_Disk!$A$2:$F$573,2,FALSE)</f>
        <v>pkstsapr1</v>
      </c>
      <c r="W571" s="110" t="str">
        <f>VLOOKUP($N571,OS_Disk!$A$2:$F$573,3,FALSE)</f>
        <v>hitachi_vsp0_0011</v>
      </c>
      <c r="X571" s="133"/>
      <c r="Y571" s="110" t="str">
        <f>VLOOKUP($N571,OS_Disk!$A$2:$F$573,4,FALSE)</f>
        <v>sdi</v>
      </c>
      <c r="Z571" s="196">
        <f>VLOOKUP($N571,OS_Disk!$A$2:$F$573,6,FALSE)</f>
        <v>100.00030517578125</v>
      </c>
      <c r="AA571" s="110" t="str">
        <f>VLOOKUP($O571,Veritas_LUN!$D$3:$J$487,2,FALSE)</f>
        <v>pkstsapr1/pkstsapr2/pkstsapr3</v>
      </c>
      <c r="AB571" s="110" t="str">
        <f>VLOOKUP($O571,Veritas_LUN!$D$3:$J$487,3,FALSE)</f>
        <v>vg_tscfs02</v>
      </c>
      <c r="AC571" s="110">
        <f>VLOOKUP($O571,Veritas_LUN!$D$3:$J$487,4,FALSE)</f>
        <v>1</v>
      </c>
      <c r="AD571" s="110">
        <f>VLOOKUP($O571,Veritas_LUN!$D$3:$J$487,5,FALSE)</f>
        <v>100</v>
      </c>
      <c r="AE571" s="110" t="str">
        <f>VLOOKUP($O571,Veritas_LUN!$D$3:$J$487,7,FALSE)</f>
        <v>vg_tscfs02</v>
      </c>
      <c r="AF571" s="110" t="str">
        <f>VLOOKUP($O571,Veritas_LUN!$D$3:$K$487,8,FALSE)</f>
        <v>00:11</v>
      </c>
      <c r="AG571" s="194" t="s">
        <v>7718</v>
      </c>
      <c r="AH571" s="279" t="str">
        <f>VLOOKUP(AG571,'스토리지_LUN(AS-IS)'!$B$4:$G$541,4,FALSE)</f>
        <v>vg_tscfs02</v>
      </c>
      <c r="AI571" s="110">
        <f>VLOOKUP(AG571,'스토리지_LUN(AS-IS)'!$B$4:$G$541,6,FALSE)</f>
        <v>100</v>
      </c>
      <c r="AJ571" s="110" t="str">
        <f>VLOOKUP($AG571,'스토리지_LUN(TO-BE)'!$B$2:$G$347,4,FALSE)</f>
        <v>00:11</v>
      </c>
      <c r="AK571" s="103"/>
      <c r="AL571" s="103"/>
      <c r="AM571" s="1" t="str">
        <f t="shared" ref="AM571:AM578" si="18">VLOOKUP(F571,$F$580:$AM$608,34,FALSE)</f>
        <v>NB-DR-RDMP-0FA3-PKSTSAPR</v>
      </c>
      <c r="AN571" s="475" t="e">
        <f>VLOOKUP(SUBSTITUTE(Q571,":",""),'naa정보-입력'!B569:C914,2,FALSE)</f>
        <v>#N/A</v>
      </c>
      <c r="AO571" s="1" t="e">
        <f t="shared" ref="AO571:AO578" si="19">_xlfn.CONCAT($AN$3,AN571," ","/vmfs/volumes/",AM571,"/",H571)</f>
        <v>#N/A</v>
      </c>
      <c r="AP571" s="1" t="s">
        <v>10647</v>
      </c>
    </row>
    <row r="572" spans="1:42" s="1" customFormat="1">
      <c r="A572" s="128" t="s">
        <v>1197</v>
      </c>
      <c r="B572" s="128" t="s">
        <v>2342</v>
      </c>
      <c r="C572" s="128" t="s">
        <v>414</v>
      </c>
      <c r="D572" s="128" t="s">
        <v>5933</v>
      </c>
      <c r="E572" s="128" t="s">
        <v>1699</v>
      </c>
      <c r="F572" s="128" t="s">
        <v>1286</v>
      </c>
      <c r="G572" s="128" t="s">
        <v>1287</v>
      </c>
      <c r="H572" s="128" t="s">
        <v>3834</v>
      </c>
      <c r="I572" s="128" t="s">
        <v>2356</v>
      </c>
      <c r="J572" s="128" t="s">
        <v>4814</v>
      </c>
      <c r="K572" s="128" t="s">
        <v>7422</v>
      </c>
      <c r="L572" s="128" t="s">
        <v>2500</v>
      </c>
      <c r="M572" s="128" t="s">
        <v>6856</v>
      </c>
      <c r="N572" s="129" t="s">
        <v>8046</v>
      </c>
      <c r="O572" s="471" t="s">
        <v>8547</v>
      </c>
      <c r="P572" s="443">
        <v>4.0008544921875</v>
      </c>
      <c r="Q572" s="470" t="str">
        <f>VLOOKUP($O572,'스토리지_LUN(TO-BE)'!$B$2:$G$347,4,FALSE)</f>
        <v>00:12</v>
      </c>
      <c r="R572" s="103"/>
      <c r="S572" s="110"/>
      <c r="T572" s="103"/>
      <c r="U572" s="103"/>
      <c r="V572" s="110" t="str">
        <f>VLOOKUP($N572,OS_Disk!$A$2:$F$573,2,FALSE)</f>
        <v>pkstsapr1</v>
      </c>
      <c r="W572" s="110" t="str">
        <f>VLOOKUP($N572,OS_Disk!$A$2:$F$573,3,FALSE)</f>
        <v>hitachi_vsp0_0012</v>
      </c>
      <c r="X572" s="133"/>
      <c r="Y572" s="110" t="str">
        <f>VLOOKUP($N572,OS_Disk!$A$2:$F$573,4,FALSE)</f>
        <v>sdj</v>
      </c>
      <c r="Z572" s="196">
        <f>VLOOKUP($N572,OS_Disk!$A$2:$F$573,6,FALSE)</f>
        <v>110.0006103515625</v>
      </c>
      <c r="AA572" s="110" t="str">
        <f>VLOOKUP($O572,Veritas_LUN!$D$3:$J$487,2,FALSE)</f>
        <v>pkstsapr1/pkstsapr2/pkstsapr3</v>
      </c>
      <c r="AB572" s="110" t="str">
        <f>VLOOKUP($O572,Veritas_LUN!$D$3:$J$487,3,FALSE)</f>
        <v>vg_tscfs03</v>
      </c>
      <c r="AC572" s="110">
        <f>VLOOKUP($O572,Veritas_LUN!$D$3:$J$487,4,FALSE)</f>
        <v>1</v>
      </c>
      <c r="AD572" s="110">
        <f>VLOOKUP($O572,Veritas_LUN!$D$3:$J$487,5,FALSE)</f>
        <v>110</v>
      </c>
      <c r="AE572" s="110" t="str">
        <f>VLOOKUP($O572,Veritas_LUN!$D$3:$J$487,7,FALSE)</f>
        <v>vg_tscfs03</v>
      </c>
      <c r="AF572" s="110" t="str">
        <f>VLOOKUP($O572,Veritas_LUN!$D$3:$K$487,8,FALSE)</f>
        <v>00:12</v>
      </c>
      <c r="AG572" s="194" t="s">
        <v>7717</v>
      </c>
      <c r="AH572" s="279" t="str">
        <f>VLOOKUP(AG572,'스토리지_LUN(AS-IS)'!$B$4:$G$541,4,FALSE)</f>
        <v>vg_tscfs03</v>
      </c>
      <c r="AI572" s="110">
        <f>VLOOKUP(AG572,'스토리지_LUN(AS-IS)'!$B$4:$G$541,6,FALSE)</f>
        <v>110</v>
      </c>
      <c r="AJ572" s="110" t="str">
        <f>VLOOKUP($AG572,'스토리지_LUN(TO-BE)'!$B$2:$G$347,4,FALSE)</f>
        <v>00:12</v>
      </c>
      <c r="AK572" s="103"/>
      <c r="AL572" s="103"/>
      <c r="AM572" s="1" t="str">
        <f t="shared" si="18"/>
        <v>NB-DR-RDMP-0FA3-PKSTSAPR</v>
      </c>
      <c r="AN572" s="475" t="e">
        <f>VLOOKUP(SUBSTITUTE(Q572,":",""),'naa정보-입력'!B570:C915,2,FALSE)</f>
        <v>#N/A</v>
      </c>
      <c r="AO572" s="1" t="e">
        <f t="shared" si="19"/>
        <v>#N/A</v>
      </c>
      <c r="AP572" s="1" t="s">
        <v>10648</v>
      </c>
    </row>
    <row r="573" spans="1:42" s="1" customFormat="1">
      <c r="A573" s="128" t="s">
        <v>1197</v>
      </c>
      <c r="B573" s="128" t="s">
        <v>2342</v>
      </c>
      <c r="C573" s="128" t="s">
        <v>414</v>
      </c>
      <c r="D573" s="128" t="s">
        <v>5933</v>
      </c>
      <c r="E573" s="128" t="s">
        <v>1737</v>
      </c>
      <c r="F573" s="128" t="s">
        <v>1286</v>
      </c>
      <c r="G573" s="128" t="s">
        <v>1287</v>
      </c>
      <c r="H573" s="128" t="s">
        <v>3835</v>
      </c>
      <c r="I573" s="128" t="s">
        <v>2357</v>
      </c>
      <c r="J573" s="128" t="s">
        <v>4711</v>
      </c>
      <c r="K573" s="128" t="s">
        <v>7423</v>
      </c>
      <c r="L573" s="128" t="s">
        <v>4839</v>
      </c>
      <c r="M573" s="128" t="s">
        <v>6856</v>
      </c>
      <c r="N573" s="129" t="s">
        <v>8047</v>
      </c>
      <c r="O573" s="471" t="s">
        <v>8558</v>
      </c>
      <c r="P573" s="443">
        <v>9.00054931640625</v>
      </c>
      <c r="Q573" s="470" t="str">
        <f>VLOOKUP($O573,'스토리지_LUN(TO-BE)'!$B$2:$G$347,4,FALSE)</f>
        <v>05:10</v>
      </c>
      <c r="R573" s="103"/>
      <c r="S573" s="110"/>
      <c r="T573" s="103"/>
      <c r="U573" s="103"/>
      <c r="V573" s="110" t="str">
        <f>VLOOKUP($N573,OS_Disk!$A$2:$F$573,2,FALSE)</f>
        <v>pkstsapr1</v>
      </c>
      <c r="W573" s="110" t="str">
        <f>VLOOKUP($N573,OS_Disk!$A$2:$F$573,3,FALSE)</f>
        <v>hitachi_vsp0_1010</v>
      </c>
      <c r="X573" s="133"/>
      <c r="Y573" s="110" t="str">
        <f>VLOOKUP($N573,OS_Disk!$A$2:$F$573,4,FALSE)</f>
        <v>sdk</v>
      </c>
      <c r="Z573" s="196">
        <f>VLOOKUP($N573,OS_Disk!$A$2:$F$573,6,FALSE)</f>
        <v>7.5</v>
      </c>
      <c r="AA573" s="110" t="str">
        <f>VLOOKUP($O573,Veritas_LUN!$D$3:$J$487,2,FALSE)</f>
        <v>pkstsapr1/pkstsapr2/pkstsapr3</v>
      </c>
      <c r="AB573" s="110" t="str">
        <f>VLOOKUP($O573,Veritas_LUN!$D$3:$J$487,3,FALSE)</f>
        <v>vvr_vg_tscfs01</v>
      </c>
      <c r="AC573" s="110">
        <f>VLOOKUP($O573,Veritas_LUN!$D$3:$J$487,4,FALSE)</f>
        <v>1</v>
      </c>
      <c r="AD573" s="110">
        <f>VLOOKUP($O573,Veritas_LUN!$D$3:$J$487,5,FALSE)</f>
        <v>7.5</v>
      </c>
      <c r="AE573" s="110" t="str">
        <f>VLOOKUP($O573,Veritas_LUN!$D$3:$J$487,7,FALSE)</f>
        <v>VVR-vg_tscfs01</v>
      </c>
      <c r="AF573" s="110" t="str">
        <f>VLOOKUP($O573,Veritas_LUN!$D$3:$K$487,8,FALSE)</f>
        <v>10:10</v>
      </c>
      <c r="AG573" s="194" t="s">
        <v>7606</v>
      </c>
      <c r="AH573" s="279" t="str">
        <f>VLOOKUP(AG573,'스토리지_LUN(AS-IS)'!$B$4:$G$541,4,FALSE)</f>
        <v>VVR-vg_tscfs01</v>
      </c>
      <c r="AI573" s="110">
        <f>VLOOKUP(AG573,'스토리지_LUN(AS-IS)'!$B$4:$G$541,6,FALSE)</f>
        <v>7.5</v>
      </c>
      <c r="AJ573" s="110" t="str">
        <f>VLOOKUP($AG573,'스토리지_LUN(TO-BE)'!$B$2:$G$347,4,FALSE)</f>
        <v>05:10</v>
      </c>
      <c r="AK573" s="103"/>
      <c r="AL573" s="103"/>
      <c r="AM573" s="1" t="str">
        <f t="shared" si="18"/>
        <v>NB-DR-RDMP-0FA3-PKSTSAPR</v>
      </c>
      <c r="AN573" s="475" t="e">
        <f>VLOOKUP(SUBSTITUTE(Q573,":",""),'naa정보-입력'!B571:C916,2,FALSE)</f>
        <v>#N/A</v>
      </c>
      <c r="AO573" s="1" t="e">
        <f t="shared" si="19"/>
        <v>#N/A</v>
      </c>
      <c r="AP573" s="1" t="s">
        <v>10649</v>
      </c>
    </row>
    <row r="574" spans="1:42" s="1" customFormat="1">
      <c r="A574" s="128" t="s">
        <v>1197</v>
      </c>
      <c r="B574" s="128" t="s">
        <v>2342</v>
      </c>
      <c r="C574" s="128" t="s">
        <v>414</v>
      </c>
      <c r="D574" s="128" t="s">
        <v>5933</v>
      </c>
      <c r="E574" s="128" t="s">
        <v>1740</v>
      </c>
      <c r="F574" s="128" t="s">
        <v>1286</v>
      </c>
      <c r="G574" s="128" t="s">
        <v>1287</v>
      </c>
      <c r="H574" s="128" t="s">
        <v>3836</v>
      </c>
      <c r="I574" s="128" t="s">
        <v>2358</v>
      </c>
      <c r="J574" s="128" t="s">
        <v>4715</v>
      </c>
      <c r="K574" s="128" t="s">
        <v>7424</v>
      </c>
      <c r="L574" s="128" t="s">
        <v>2519</v>
      </c>
      <c r="M574" s="128" t="s">
        <v>6856</v>
      </c>
      <c r="N574" s="129" t="s">
        <v>8048</v>
      </c>
      <c r="O574" s="471" t="s">
        <v>8559</v>
      </c>
      <c r="P574" s="443">
        <v>10.0003051757813</v>
      </c>
      <c r="Q574" s="470" t="str">
        <f>VLOOKUP($O574,'스토리지_LUN(TO-BE)'!$B$2:$G$347,4,FALSE)</f>
        <v>05:11</v>
      </c>
      <c r="R574" s="103"/>
      <c r="S574" s="110"/>
      <c r="T574" s="103"/>
      <c r="U574" s="103"/>
      <c r="V574" s="110" t="str">
        <f>VLOOKUP($N574,OS_Disk!$A$2:$F$573,2,FALSE)</f>
        <v>pkstsapr1</v>
      </c>
      <c r="W574" s="110" t="str">
        <f>VLOOKUP($N574,OS_Disk!$A$2:$F$573,3,FALSE)</f>
        <v>hitachi_vsp0_1011</v>
      </c>
      <c r="X574" s="133"/>
      <c r="Y574" s="110" t="str">
        <f>VLOOKUP($N574,OS_Disk!$A$2:$F$573,4,FALSE)</f>
        <v>sdl</v>
      </c>
      <c r="Z574" s="196">
        <f>VLOOKUP($N574,OS_Disk!$A$2:$F$573,6,FALSE)</f>
        <v>10.00030517578125</v>
      </c>
      <c r="AA574" s="110" t="str">
        <f>VLOOKUP($O574,Veritas_LUN!$D$3:$J$487,2,FALSE)</f>
        <v>pkstsapr1/pkstsapr2/pkstsapr3</v>
      </c>
      <c r="AB574" s="110" t="str">
        <f>VLOOKUP($O574,Veritas_LUN!$D$3:$J$487,3,FALSE)</f>
        <v>vvr_vg_tscfs02</v>
      </c>
      <c r="AC574" s="110">
        <f>VLOOKUP($O574,Veritas_LUN!$D$3:$J$487,4,FALSE)</f>
        <v>1</v>
      </c>
      <c r="AD574" s="110">
        <f>VLOOKUP($O574,Veritas_LUN!$D$3:$J$487,5,FALSE)</f>
        <v>10</v>
      </c>
      <c r="AE574" s="110" t="str">
        <f>VLOOKUP($O574,Veritas_LUN!$D$3:$J$487,7,FALSE)</f>
        <v>VVR-vg_tscfs02</v>
      </c>
      <c r="AF574" s="110" t="str">
        <f>VLOOKUP($O574,Veritas_LUN!$D$3:$K$487,8,FALSE)</f>
        <v>10:11</v>
      </c>
      <c r="AG574" s="194" t="s">
        <v>7605</v>
      </c>
      <c r="AH574" s="279" t="str">
        <f>VLOOKUP(AG574,'스토리지_LUN(AS-IS)'!$B$4:$G$541,4,FALSE)</f>
        <v>VVR-vg_tscfs02</v>
      </c>
      <c r="AI574" s="110">
        <f>VLOOKUP(AG574,'스토리지_LUN(AS-IS)'!$B$4:$G$541,6,FALSE)</f>
        <v>10</v>
      </c>
      <c r="AJ574" s="110" t="str">
        <f>VLOOKUP($AG574,'스토리지_LUN(TO-BE)'!$B$2:$G$347,4,FALSE)</f>
        <v>05:11</v>
      </c>
      <c r="AK574" s="103"/>
      <c r="AL574" s="103"/>
      <c r="AM574" s="1" t="str">
        <f t="shared" si="18"/>
        <v>NB-DR-RDMP-0FA3-PKSTSAPR</v>
      </c>
      <c r="AN574" s="475" t="e">
        <f>VLOOKUP(SUBSTITUTE(Q574,":",""),'naa정보-입력'!B572:C917,2,FALSE)</f>
        <v>#N/A</v>
      </c>
      <c r="AO574" s="1" t="e">
        <f t="shared" si="19"/>
        <v>#N/A</v>
      </c>
      <c r="AP574" s="1" t="s">
        <v>10650</v>
      </c>
    </row>
    <row r="575" spans="1:42" s="1" customFormat="1">
      <c r="A575" s="128" t="s">
        <v>1197</v>
      </c>
      <c r="B575" s="128" t="s">
        <v>2342</v>
      </c>
      <c r="C575" s="128" t="s">
        <v>414</v>
      </c>
      <c r="D575" s="128" t="s">
        <v>5933</v>
      </c>
      <c r="E575" s="128" t="s">
        <v>1743</v>
      </c>
      <c r="F575" s="128" t="s">
        <v>1286</v>
      </c>
      <c r="G575" s="128" t="s">
        <v>1287</v>
      </c>
      <c r="H575" s="128" t="s">
        <v>3837</v>
      </c>
      <c r="I575" s="128" t="s">
        <v>2359</v>
      </c>
      <c r="J575" s="128" t="s">
        <v>4730</v>
      </c>
      <c r="K575" s="128" t="s">
        <v>7425</v>
      </c>
      <c r="L575" s="128" t="s">
        <v>2503</v>
      </c>
      <c r="M575" s="128" t="s">
        <v>6856</v>
      </c>
      <c r="N575" s="129" t="s">
        <v>8049</v>
      </c>
      <c r="O575" s="471" t="s">
        <v>8560</v>
      </c>
      <c r="P575" s="443">
        <v>0.20050048828125</v>
      </c>
      <c r="Q575" s="470" t="str">
        <f>VLOOKUP($O575,'스토리지_LUN(TO-BE)'!$B$2:$G$347,4,FALSE)</f>
        <v>05:12</v>
      </c>
      <c r="R575" s="103"/>
      <c r="S575" s="110"/>
      <c r="T575" s="103"/>
      <c r="U575" s="103"/>
      <c r="V575" s="110" t="str">
        <f>VLOOKUP($N575,OS_Disk!$A$2:$F$573,2,FALSE)</f>
        <v>pkstsapr1</v>
      </c>
      <c r="W575" s="110" t="str">
        <f>VLOOKUP($N575,OS_Disk!$A$2:$F$573,3,FALSE)</f>
        <v>hitachi_vsp0_1012</v>
      </c>
      <c r="X575" s="133"/>
      <c r="Y575" s="110" t="str">
        <f>VLOOKUP($N575,OS_Disk!$A$2:$F$573,4,FALSE)</f>
        <v>sdm</v>
      </c>
      <c r="Z575" s="196">
        <f>VLOOKUP($N575,OS_Disk!$A$2:$F$573,6,FALSE)</f>
        <v>11.00006103515625</v>
      </c>
      <c r="AA575" s="110" t="str">
        <f>VLOOKUP($O575,Veritas_LUN!$D$3:$J$487,2,FALSE)</f>
        <v>pkstsapr1/pkstsapr2/pkstsapr3</v>
      </c>
      <c r="AB575" s="110" t="str">
        <f>VLOOKUP($O575,Veritas_LUN!$D$3:$J$487,3,FALSE)</f>
        <v>vvr_vg_tscfs03</v>
      </c>
      <c r="AC575" s="110">
        <f>VLOOKUP($O575,Veritas_LUN!$D$3:$J$487,4,FALSE)</f>
        <v>1</v>
      </c>
      <c r="AD575" s="110">
        <f>VLOOKUP($O575,Veritas_LUN!$D$3:$J$487,5,FALSE)</f>
        <v>11</v>
      </c>
      <c r="AE575" s="110" t="str">
        <f>VLOOKUP($O575,Veritas_LUN!$D$3:$J$487,7,FALSE)</f>
        <v>VVR-vg_tscfs03</v>
      </c>
      <c r="AF575" s="110" t="str">
        <f>VLOOKUP($O575,Veritas_LUN!$D$3:$K$487,8,FALSE)</f>
        <v>10:12</v>
      </c>
      <c r="AG575" s="194" t="s">
        <v>7604</v>
      </c>
      <c r="AH575" s="279" t="str">
        <f>VLOOKUP(AG575,'스토리지_LUN(AS-IS)'!$B$4:$G$541,4,FALSE)</f>
        <v>VVR-vg_tscfs03</v>
      </c>
      <c r="AI575" s="110">
        <f>VLOOKUP(AG575,'스토리지_LUN(AS-IS)'!$B$4:$G$541,6,FALSE)</f>
        <v>11</v>
      </c>
      <c r="AJ575" s="110" t="str">
        <f>VLOOKUP($AG575,'스토리지_LUN(TO-BE)'!$B$2:$G$347,4,FALSE)</f>
        <v>05:12</v>
      </c>
      <c r="AK575" s="103"/>
      <c r="AL575" s="103"/>
      <c r="AM575" s="1" t="str">
        <f t="shared" si="18"/>
        <v>NB-DR-RDMP-0FA3-PKSTSAPR</v>
      </c>
      <c r="AN575" s="475" t="e">
        <f>VLOOKUP(SUBSTITUTE(Q575,":",""),'naa정보-입력'!B573:C918,2,FALSE)</f>
        <v>#N/A</v>
      </c>
      <c r="AO575" s="1" t="e">
        <f t="shared" si="19"/>
        <v>#N/A</v>
      </c>
      <c r="AP575" s="1" t="s">
        <v>10651</v>
      </c>
    </row>
    <row r="576" spans="1:42" s="1" customFormat="1">
      <c r="A576" s="128" t="s">
        <v>1197</v>
      </c>
      <c r="B576" s="128" t="s">
        <v>2342</v>
      </c>
      <c r="C576" s="128" t="s">
        <v>414</v>
      </c>
      <c r="D576" s="128" t="s">
        <v>5933</v>
      </c>
      <c r="E576" s="128" t="s">
        <v>1752</v>
      </c>
      <c r="F576" s="128" t="s">
        <v>1286</v>
      </c>
      <c r="G576" s="128" t="s">
        <v>1287</v>
      </c>
      <c r="H576" s="128" t="s">
        <v>3838</v>
      </c>
      <c r="I576" s="128" t="s">
        <v>2360</v>
      </c>
      <c r="J576" s="128" t="s">
        <v>4727</v>
      </c>
      <c r="K576" s="128" t="s">
        <v>7426</v>
      </c>
      <c r="L576" s="128" t="s">
        <v>2506</v>
      </c>
      <c r="M576" s="128" t="s">
        <v>6856</v>
      </c>
      <c r="N576" s="129" t="s">
        <v>8050</v>
      </c>
      <c r="O576" s="471" t="s">
        <v>8561</v>
      </c>
      <c r="P576" s="443">
        <v>0.20050048828125</v>
      </c>
      <c r="Q576" s="470" t="str">
        <f>VLOOKUP($O576,'스토리지_LUN(TO-BE)'!$B$2:$G$347,4,FALSE)</f>
        <v>0f:09</v>
      </c>
      <c r="R576" s="103"/>
      <c r="S576" s="110"/>
      <c r="T576" s="103"/>
      <c r="U576" s="103"/>
      <c r="V576" s="110" t="str">
        <f>VLOOKUP($N576,OS_Disk!$A$2:$F$573,2,FALSE)</f>
        <v>pkstsapr1</v>
      </c>
      <c r="W576" s="110" t="str">
        <f>VLOOKUP($N576,OS_Disk!$A$2:$F$573,3,FALSE)</f>
        <v>hitachi_vsp0_0f09</v>
      </c>
      <c r="X576" s="133"/>
      <c r="Y576" s="110" t="str">
        <f>VLOOKUP($N576,OS_Disk!$A$2:$F$573,4,FALSE)</f>
        <v>sde</v>
      </c>
      <c r="Z576" s="196">
        <f>VLOOKUP($N576,OS_Disk!$A$2:$F$573,6,FALSE)</f>
        <v>0.20050048828125</v>
      </c>
      <c r="AA576" s="110" t="str">
        <f>VLOOKUP($O576,Veritas_LUN!$D$3:$J$487,2,FALSE)</f>
        <v>pkstsapr1/pkstsapr2/pkstsapr3</v>
      </c>
      <c r="AB576" s="110" t="str">
        <f>VLOOKUP($O576,Veritas_LUN!$D$3:$J$487,3,FALSE)</f>
        <v>Lock Device</v>
      </c>
      <c r="AC576" s="110">
        <f>VLOOKUP($O576,Veritas_LUN!$D$3:$J$487,4,FALSE)</f>
        <v>1</v>
      </c>
      <c r="AD576" s="110">
        <f>VLOOKUP($O576,Veritas_LUN!$D$3:$J$487,5,FALSE)</f>
        <v>0.2</v>
      </c>
      <c r="AE576" s="110" t="str">
        <f>VLOOKUP($O576,Veritas_LUN!$D$3:$J$487,7,FALSE)</f>
        <v>Lock Device</v>
      </c>
      <c r="AF576" s="110" t="str">
        <f>VLOOKUP($O576,Veritas_LUN!$D$3:$K$487,8,FALSE)</f>
        <v>0f:09</v>
      </c>
      <c r="AG576" s="194" t="s">
        <v>7603</v>
      </c>
      <c r="AH576" s="279" t="str">
        <f>VLOOKUP(AG576,'스토리지_LUN(AS-IS)'!$B$4:$G$541,4,FALSE)</f>
        <v>Lock Device</v>
      </c>
      <c r="AI576" s="110">
        <f>VLOOKUP(AG576,'스토리지_LUN(AS-IS)'!$B$4:$G$541,6,FALSE)</f>
        <v>0.2</v>
      </c>
      <c r="AJ576" s="110" t="str">
        <f>VLOOKUP($AG576,'스토리지_LUN(TO-BE)'!$B$2:$G$347,4,FALSE)</f>
        <v>0f:09</v>
      </c>
      <c r="AK576" s="103"/>
      <c r="AL576" s="103"/>
      <c r="AM576" s="1" t="str">
        <f t="shared" si="18"/>
        <v>NB-DR-RDMP-0FA3-PKSTSAPR</v>
      </c>
      <c r="AN576" s="475" t="e">
        <f>VLOOKUP(SUBSTITUTE(Q576,":",""),'naa정보-입력'!B574:C919,2,FALSE)</f>
        <v>#N/A</v>
      </c>
      <c r="AO576" s="1" t="e">
        <f t="shared" si="19"/>
        <v>#N/A</v>
      </c>
      <c r="AP576" s="1" t="s">
        <v>10652</v>
      </c>
    </row>
    <row r="577" spans="1:42" s="1" customFormat="1">
      <c r="A577" s="128" t="s">
        <v>1197</v>
      </c>
      <c r="B577" s="128" t="s">
        <v>2342</v>
      </c>
      <c r="C577" s="128" t="s">
        <v>414</v>
      </c>
      <c r="D577" s="128" t="s">
        <v>5933</v>
      </c>
      <c r="E577" s="128" t="s">
        <v>1755</v>
      </c>
      <c r="F577" s="128" t="s">
        <v>1286</v>
      </c>
      <c r="G577" s="128" t="s">
        <v>1287</v>
      </c>
      <c r="H577" s="128" t="s">
        <v>3839</v>
      </c>
      <c r="I577" s="128" t="s">
        <v>2361</v>
      </c>
      <c r="J577" s="128" t="s">
        <v>4709</v>
      </c>
      <c r="K577" s="128" t="s">
        <v>7427</v>
      </c>
      <c r="L577" s="128" t="s">
        <v>2507</v>
      </c>
      <c r="M577" s="128" t="s">
        <v>6856</v>
      </c>
      <c r="N577" s="129" t="s">
        <v>8051</v>
      </c>
      <c r="O577" s="471" t="s">
        <v>8562</v>
      </c>
      <c r="P577" s="443">
        <v>0.20050048828125</v>
      </c>
      <c r="Q577" s="470" t="str">
        <f>VLOOKUP($O577,'스토리지_LUN(TO-BE)'!$B$2:$G$347,4,FALSE)</f>
        <v>0f:0a</v>
      </c>
      <c r="R577" s="103"/>
      <c r="S577" s="110"/>
      <c r="T577" s="103"/>
      <c r="U577" s="103"/>
      <c r="V577" s="110" t="str">
        <f>VLOOKUP($N577,OS_Disk!$A$2:$F$573,2,FALSE)</f>
        <v>pkstsapr1</v>
      </c>
      <c r="W577" s="110" t="str">
        <f>VLOOKUP($N577,OS_Disk!$A$2:$F$573,3,FALSE)</f>
        <v>hitachi_vsp0_0f0a</v>
      </c>
      <c r="X577" s="133"/>
      <c r="Y577" s="110" t="str">
        <f>VLOOKUP($N577,OS_Disk!$A$2:$F$573,4,FALSE)</f>
        <v>sdf</v>
      </c>
      <c r="Z577" s="196">
        <f>VLOOKUP($N577,OS_Disk!$A$2:$F$573,6,FALSE)</f>
        <v>0.20050048828125</v>
      </c>
      <c r="AA577" s="110" t="str">
        <f>VLOOKUP($O577,Veritas_LUN!$D$3:$J$487,2,FALSE)</f>
        <v>pkstsapr1/pkstsapr2/pkstsapr3</v>
      </c>
      <c r="AB577" s="110" t="str">
        <f>VLOOKUP($O577,Veritas_LUN!$D$3:$J$487,3,FALSE)</f>
        <v>Lock Device</v>
      </c>
      <c r="AC577" s="110">
        <f>VLOOKUP($O577,Veritas_LUN!$D$3:$J$487,4,FALSE)</f>
        <v>1</v>
      </c>
      <c r="AD577" s="110">
        <f>VLOOKUP($O577,Veritas_LUN!$D$3:$J$487,5,FALSE)</f>
        <v>0.2</v>
      </c>
      <c r="AE577" s="110" t="str">
        <f>VLOOKUP($O577,Veritas_LUN!$D$3:$J$487,7,FALSE)</f>
        <v>Lock Device</v>
      </c>
      <c r="AF577" s="110" t="str">
        <f>VLOOKUP($O577,Veritas_LUN!$D$3:$K$487,8,FALSE)</f>
        <v>0f:0a</v>
      </c>
      <c r="AG577" s="194" t="s">
        <v>7602</v>
      </c>
      <c r="AH577" s="279" t="str">
        <f>VLOOKUP(AG577,'스토리지_LUN(AS-IS)'!$B$4:$G$541,4,FALSE)</f>
        <v>Lock Device</v>
      </c>
      <c r="AI577" s="110">
        <f>VLOOKUP(AG577,'스토리지_LUN(AS-IS)'!$B$4:$G$541,6,FALSE)</f>
        <v>0.2</v>
      </c>
      <c r="AJ577" s="110" t="str">
        <f>VLOOKUP($AG577,'스토리지_LUN(TO-BE)'!$B$2:$G$347,4,FALSE)</f>
        <v>0f:0a</v>
      </c>
      <c r="AK577" s="103"/>
      <c r="AL577" s="103"/>
      <c r="AM577" s="1" t="str">
        <f t="shared" si="18"/>
        <v>NB-DR-RDMP-0FA3-PKSTSAPR</v>
      </c>
      <c r="AN577" s="475" t="e">
        <f>VLOOKUP(SUBSTITUTE(Q577,":",""),'naa정보-입력'!B575:C920,2,FALSE)</f>
        <v>#N/A</v>
      </c>
      <c r="AO577" s="1" t="e">
        <f t="shared" si="19"/>
        <v>#N/A</v>
      </c>
      <c r="AP577" s="1" t="s">
        <v>10653</v>
      </c>
    </row>
    <row r="578" spans="1:42" s="1" customFormat="1">
      <c r="A578" s="128" t="s">
        <v>1197</v>
      </c>
      <c r="B578" s="128" t="s">
        <v>2342</v>
      </c>
      <c r="C578" s="128" t="s">
        <v>414</v>
      </c>
      <c r="D578" s="128" t="s">
        <v>5933</v>
      </c>
      <c r="E578" s="128" t="s">
        <v>1758</v>
      </c>
      <c r="F578" s="128" t="s">
        <v>1286</v>
      </c>
      <c r="G578" s="128" t="s">
        <v>1287</v>
      </c>
      <c r="H578" s="128" t="s">
        <v>3840</v>
      </c>
      <c r="I578" s="128" t="s">
        <v>2362</v>
      </c>
      <c r="J578" s="128" t="s">
        <v>4732</v>
      </c>
      <c r="K578" s="128" t="s">
        <v>7428</v>
      </c>
      <c r="L578" s="128" t="s">
        <v>2508</v>
      </c>
      <c r="M578" s="128" t="s">
        <v>6856</v>
      </c>
      <c r="N578" s="129" t="s">
        <v>8052</v>
      </c>
      <c r="O578" s="471" t="s">
        <v>8563</v>
      </c>
      <c r="P578" s="443">
        <v>0.20050048828125</v>
      </c>
      <c r="Q578" s="470" t="str">
        <f>VLOOKUP($O578,'스토리지_LUN(TO-BE)'!$B$2:$G$347,4,FALSE)</f>
        <v>0f:0b</v>
      </c>
      <c r="R578" s="103"/>
      <c r="S578" s="110"/>
      <c r="T578" s="103"/>
      <c r="U578" s="103"/>
      <c r="V578" s="110" t="str">
        <f>VLOOKUP($N578,OS_Disk!$A$2:$F$573,2,FALSE)</f>
        <v>pkstsapr1</v>
      </c>
      <c r="W578" s="110" t="str">
        <f>VLOOKUP($N578,OS_Disk!$A$2:$F$573,3,FALSE)</f>
        <v>hitachi_vsp0_0f0b</v>
      </c>
      <c r="X578" s="133"/>
      <c r="Y578" s="110" t="str">
        <f>VLOOKUP($N578,OS_Disk!$A$2:$F$573,4,FALSE)</f>
        <v>sdg</v>
      </c>
      <c r="Z578" s="196">
        <f>VLOOKUP($N578,OS_Disk!$A$2:$F$573,6,FALSE)</f>
        <v>0.20050048828125</v>
      </c>
      <c r="AA578" s="110" t="str">
        <f>VLOOKUP($O578,Veritas_LUN!$D$3:$J$487,2,FALSE)</f>
        <v>pkstsapr1/pkstsapr2/pkstsapr3</v>
      </c>
      <c r="AB578" s="110" t="str">
        <f>VLOOKUP($O578,Veritas_LUN!$D$3:$J$487,3,FALSE)</f>
        <v>Lock Device</v>
      </c>
      <c r="AC578" s="110">
        <f>VLOOKUP($O578,Veritas_LUN!$D$3:$J$487,4,FALSE)</f>
        <v>1</v>
      </c>
      <c r="AD578" s="110">
        <f>VLOOKUP($O578,Veritas_LUN!$D$3:$J$487,5,FALSE)</f>
        <v>0.2</v>
      </c>
      <c r="AE578" s="110" t="str">
        <f>VLOOKUP($O578,Veritas_LUN!$D$3:$J$487,7,FALSE)</f>
        <v>Lock Device</v>
      </c>
      <c r="AF578" s="110" t="str">
        <f>VLOOKUP($O578,Veritas_LUN!$D$3:$K$487,8,FALSE)</f>
        <v>0f:0b</v>
      </c>
      <c r="AG578" s="194" t="s">
        <v>7601</v>
      </c>
      <c r="AH578" s="279" t="str">
        <f>VLOOKUP(AG578,'스토리지_LUN(AS-IS)'!$B$4:$G$541,4,FALSE)</f>
        <v>Lock Device</v>
      </c>
      <c r="AI578" s="110">
        <f>VLOOKUP(AG578,'스토리지_LUN(AS-IS)'!$B$4:$G$541,6,FALSE)</f>
        <v>0.2</v>
      </c>
      <c r="AJ578" s="110" t="str">
        <f>VLOOKUP($AG578,'스토리지_LUN(TO-BE)'!$B$2:$G$347,4,FALSE)</f>
        <v>0f:0b</v>
      </c>
      <c r="AK578" s="103"/>
      <c r="AL578" s="103"/>
      <c r="AM578" s="1" t="str">
        <f t="shared" si="18"/>
        <v>NB-DR-RDMP-0FA3-PKSTSAPR</v>
      </c>
      <c r="AN578" s="475" t="e">
        <f>VLOOKUP(SUBSTITUTE(Q578,":",""),'naa정보-입력'!B576:C921,2,FALSE)</f>
        <v>#N/A</v>
      </c>
      <c r="AO578" s="1" t="e">
        <f t="shared" si="19"/>
        <v>#N/A</v>
      </c>
      <c r="AP578" s="1" t="s">
        <v>10654</v>
      </c>
    </row>
    <row r="579" spans="1:42" s="299" customFormat="1">
      <c r="A579" s="287" t="s">
        <v>10045</v>
      </c>
      <c r="B579" s="287" t="s">
        <v>1991</v>
      </c>
      <c r="C579" s="287"/>
      <c r="D579" s="285" t="s">
        <v>10040</v>
      </c>
      <c r="E579" s="287"/>
      <c r="F579" s="285"/>
      <c r="G579" s="285"/>
      <c r="H579" s="286" t="s">
        <v>10040</v>
      </c>
      <c r="I579" s="287" t="s">
        <v>10040</v>
      </c>
      <c r="J579" s="287" t="s">
        <v>4661</v>
      </c>
      <c r="K579" s="287"/>
      <c r="L579" s="287" t="s">
        <v>10040</v>
      </c>
      <c r="M579" s="285" t="s">
        <v>6856</v>
      </c>
      <c r="N579" s="288" t="s">
        <v>9960</v>
      </c>
      <c r="O579" s="471" t="s">
        <v>5723</v>
      </c>
      <c r="P579" s="287">
        <v>22</v>
      </c>
      <c r="Q579" s="470" t="s">
        <v>10033</v>
      </c>
      <c r="R579" s="290"/>
      <c r="S579" s="287"/>
      <c r="T579" s="290"/>
      <c r="U579" s="290"/>
      <c r="V579" s="287" t="s">
        <v>10040</v>
      </c>
      <c r="W579" s="287"/>
      <c r="X579" s="291"/>
      <c r="Y579" s="287"/>
      <c r="Z579" s="292"/>
      <c r="AA579" s="287"/>
      <c r="AB579" s="287"/>
      <c r="AC579" s="287"/>
      <c r="AD579" s="287"/>
      <c r="AE579" s="287"/>
      <c r="AF579" s="287" t="s">
        <v>5723</v>
      </c>
      <c r="AG579" s="293" t="s">
        <v>5723</v>
      </c>
      <c r="AH579" s="286" t="s">
        <v>6755</v>
      </c>
      <c r="AI579" s="287">
        <v>22</v>
      </c>
      <c r="AJ579" s="287" t="str">
        <f>VLOOKUP($AG579,'스토리지_LUN(TO-BE)'!$B$2:$G$347,4,FALSE)</f>
        <v>05:76</v>
      </c>
      <c r="AK579" s="290"/>
      <c r="AL579" s="290"/>
      <c r="AN579" s="475"/>
    </row>
    <row r="580" spans="1:42" s="137" customFormat="1">
      <c r="A580" s="134" t="s">
        <v>10045</v>
      </c>
      <c r="B580" s="134"/>
      <c r="C580" s="134"/>
      <c r="D580" s="128" t="s">
        <v>5933</v>
      </c>
      <c r="E580" s="134"/>
      <c r="F580" s="157" t="s">
        <v>1258</v>
      </c>
      <c r="G580" s="157" t="s">
        <v>1259</v>
      </c>
      <c r="H580" s="260" t="s">
        <v>10046</v>
      </c>
      <c r="I580" s="134"/>
      <c r="J580" s="134"/>
      <c r="K580" s="134"/>
      <c r="L580" s="134" t="s">
        <v>10045</v>
      </c>
      <c r="M580" s="157" t="s">
        <v>6856</v>
      </c>
      <c r="N580" s="193" t="s">
        <v>9974</v>
      </c>
      <c r="O580" s="471" t="s">
        <v>5906</v>
      </c>
      <c r="P580" s="134"/>
      <c r="Q580" s="470" t="s">
        <v>10005</v>
      </c>
      <c r="R580" s="135"/>
      <c r="S580" s="134"/>
      <c r="T580" s="135"/>
      <c r="U580" s="135"/>
      <c r="V580" s="134" t="e">
        <v>#N/A</v>
      </c>
      <c r="W580" s="134" t="e">
        <v>#N/A</v>
      </c>
      <c r="X580" s="136"/>
      <c r="Y580" s="134" t="e">
        <v>#N/A</v>
      </c>
      <c r="Z580" s="261" t="e">
        <v>#N/A</v>
      </c>
      <c r="AA580" s="134" t="s">
        <v>1258</v>
      </c>
      <c r="AB580" s="134" t="s">
        <v>1258</v>
      </c>
      <c r="AC580" s="134">
        <v>1</v>
      </c>
      <c r="AD580" s="134">
        <v>1.5</v>
      </c>
      <c r="AE580" s="134" t="s">
        <v>6756</v>
      </c>
      <c r="AF580" s="134" t="s">
        <v>5906</v>
      </c>
      <c r="AG580" s="267" t="s">
        <v>5906</v>
      </c>
      <c r="AH580" s="260" t="s">
        <v>6756</v>
      </c>
      <c r="AI580" s="134">
        <v>1.5</v>
      </c>
      <c r="AJ580" s="134" t="str">
        <f>VLOOKUP($AG580,'스토리지_LUN(TO-BE)'!$B$2:$G$347,4,FALSE)</f>
        <v>0F:A0</v>
      </c>
      <c r="AK580" s="135"/>
      <c r="AL580" s="135"/>
      <c r="AM580" s="137" t="str">
        <f>_xlfn.CONCAT("N",LEFT(F580,10),SUBSTITUTE(Q580,":",""),"-",RIGHT(F580,8))</f>
        <v>NB-DR-RDMP-0FA0-PKSCHAPR</v>
      </c>
      <c r="AN580" s="475"/>
    </row>
    <row r="581" spans="1:42" s="137" customFormat="1">
      <c r="A581" s="134" t="s">
        <v>10045</v>
      </c>
      <c r="B581" s="134"/>
      <c r="C581" s="260"/>
      <c r="D581" s="128" t="s">
        <v>5933</v>
      </c>
      <c r="E581" s="134"/>
      <c r="F581" s="157" t="s">
        <v>1268</v>
      </c>
      <c r="G581" s="157" t="s">
        <v>1269</v>
      </c>
      <c r="H581" s="260" t="s">
        <v>10047</v>
      </c>
      <c r="I581" s="134"/>
      <c r="J581" s="134"/>
      <c r="K581" s="134"/>
      <c r="L581" s="134" t="s">
        <v>10045</v>
      </c>
      <c r="M581" s="157" t="s">
        <v>6856</v>
      </c>
      <c r="N581" s="193" t="s">
        <v>9975</v>
      </c>
      <c r="O581" s="471" t="s">
        <v>5912</v>
      </c>
      <c r="P581" s="134"/>
      <c r="Q581" s="470" t="s">
        <v>10006</v>
      </c>
      <c r="R581" s="135"/>
      <c r="S581" s="134"/>
      <c r="T581" s="135"/>
      <c r="U581" s="135"/>
      <c r="V581" s="134" t="e">
        <v>#N/A</v>
      </c>
      <c r="W581" s="134" t="e">
        <v>#N/A</v>
      </c>
      <c r="X581" s="136"/>
      <c r="Y581" s="134" t="e">
        <v>#N/A</v>
      </c>
      <c r="Z581" s="261" t="e">
        <v>#N/A</v>
      </c>
      <c r="AA581" s="134" t="s">
        <v>1268</v>
      </c>
      <c r="AB581" s="134" t="s">
        <v>1268</v>
      </c>
      <c r="AC581" s="134">
        <v>1</v>
      </c>
      <c r="AD581" s="134">
        <v>1.5</v>
      </c>
      <c r="AE581" s="134" t="s">
        <v>6756</v>
      </c>
      <c r="AF581" s="134" t="s">
        <v>5912</v>
      </c>
      <c r="AG581" s="267" t="s">
        <v>5912</v>
      </c>
      <c r="AH581" s="260" t="s">
        <v>6756</v>
      </c>
      <c r="AI581" s="134">
        <v>1.5</v>
      </c>
      <c r="AJ581" s="134" t="str">
        <f>VLOOKUP($AG581,'스토리지_LUN(TO-BE)'!$B$2:$G$347,4,FALSE)</f>
        <v>0F:A1</v>
      </c>
      <c r="AK581" s="135"/>
      <c r="AL581" s="135"/>
      <c r="AM581" s="137" t="str">
        <f t="shared" ref="AM581:AM612" si="20">_xlfn.CONCAT("N",LEFT(F581,10),SUBSTITUTE(Q581,":",""),"-",RIGHT(F581,8))</f>
        <v>NB-DR-RDMP-0FA1-PKSTRAPR</v>
      </c>
      <c r="AN581" s="475"/>
    </row>
    <row r="582" spans="1:42" s="137" customFormat="1">
      <c r="A582" s="134" t="s">
        <v>10045</v>
      </c>
      <c r="B582" s="134"/>
      <c r="C582" s="260"/>
      <c r="D582" s="128" t="s">
        <v>5933</v>
      </c>
      <c r="E582" s="134"/>
      <c r="F582" s="157" t="s">
        <v>1276</v>
      </c>
      <c r="G582" s="157" t="s">
        <v>1277</v>
      </c>
      <c r="H582" s="260" t="s">
        <v>10048</v>
      </c>
      <c r="I582" s="134"/>
      <c r="J582" s="134"/>
      <c r="K582" s="134"/>
      <c r="L582" s="134" t="s">
        <v>10045</v>
      </c>
      <c r="M582" s="157" t="s">
        <v>6856</v>
      </c>
      <c r="N582" s="193" t="s">
        <v>9976</v>
      </c>
      <c r="O582" s="471" t="s">
        <v>5917</v>
      </c>
      <c r="P582" s="134"/>
      <c r="Q582" s="470" t="s">
        <v>10007</v>
      </c>
      <c r="R582" s="135"/>
      <c r="S582" s="134"/>
      <c r="T582" s="135"/>
      <c r="U582" s="135"/>
      <c r="V582" s="134" t="e">
        <v>#N/A</v>
      </c>
      <c r="W582" s="134" t="e">
        <v>#N/A</v>
      </c>
      <c r="X582" s="136"/>
      <c r="Y582" s="134" t="e">
        <v>#N/A</v>
      </c>
      <c r="Z582" s="261" t="e">
        <v>#N/A</v>
      </c>
      <c r="AA582" s="134" t="s">
        <v>1276</v>
      </c>
      <c r="AB582" s="134" t="s">
        <v>1276</v>
      </c>
      <c r="AC582" s="134">
        <v>1</v>
      </c>
      <c r="AD582" s="134">
        <v>1.5</v>
      </c>
      <c r="AE582" s="134" t="s">
        <v>6756</v>
      </c>
      <c r="AF582" s="134" t="s">
        <v>5917</v>
      </c>
      <c r="AG582" s="267" t="s">
        <v>5917</v>
      </c>
      <c r="AH582" s="260" t="s">
        <v>6756</v>
      </c>
      <c r="AI582" s="134">
        <v>1.5</v>
      </c>
      <c r="AJ582" s="134" t="str">
        <f>VLOOKUP($AG582,'스토리지_LUN(TO-BE)'!$B$2:$G$347,4,FALSE)</f>
        <v>0F:A2</v>
      </c>
      <c r="AK582" s="135"/>
      <c r="AL582" s="135"/>
      <c r="AM582" s="137" t="str">
        <f t="shared" si="20"/>
        <v>NB-DR-RDMP-0FA2-PKSTRAPR</v>
      </c>
      <c r="AN582" s="475"/>
    </row>
    <row r="583" spans="1:42" s="137" customFormat="1">
      <c r="A583" s="134" t="s">
        <v>10045</v>
      </c>
      <c r="B583" s="134"/>
      <c r="C583" s="260"/>
      <c r="D583" s="128" t="s">
        <v>5933</v>
      </c>
      <c r="E583" s="134"/>
      <c r="F583" s="157" t="s">
        <v>1286</v>
      </c>
      <c r="G583" s="157" t="s">
        <v>1287</v>
      </c>
      <c r="H583" s="260" t="s">
        <v>10049</v>
      </c>
      <c r="I583" s="134"/>
      <c r="J583" s="134"/>
      <c r="K583" s="134"/>
      <c r="L583" s="134" t="s">
        <v>10045</v>
      </c>
      <c r="M583" s="157" t="s">
        <v>6856</v>
      </c>
      <c r="N583" s="193" t="s">
        <v>9977</v>
      </c>
      <c r="O583" s="471" t="s">
        <v>5922</v>
      </c>
      <c r="P583" s="134"/>
      <c r="Q583" s="470" t="s">
        <v>10008</v>
      </c>
      <c r="R583" s="135"/>
      <c r="S583" s="134"/>
      <c r="T583" s="135"/>
      <c r="U583" s="135"/>
      <c r="V583" s="134" t="e">
        <v>#N/A</v>
      </c>
      <c r="W583" s="134" t="e">
        <v>#N/A</v>
      </c>
      <c r="X583" s="136"/>
      <c r="Y583" s="134" t="e">
        <v>#N/A</v>
      </c>
      <c r="Z583" s="261" t="e">
        <v>#N/A</v>
      </c>
      <c r="AA583" s="134" t="s">
        <v>1286</v>
      </c>
      <c r="AB583" s="134" t="s">
        <v>1286</v>
      </c>
      <c r="AC583" s="134">
        <v>1</v>
      </c>
      <c r="AD583" s="134">
        <v>1.5</v>
      </c>
      <c r="AE583" s="134" t="s">
        <v>6756</v>
      </c>
      <c r="AF583" s="134" t="s">
        <v>5922</v>
      </c>
      <c r="AG583" s="267" t="s">
        <v>5922</v>
      </c>
      <c r="AH583" s="260" t="s">
        <v>6756</v>
      </c>
      <c r="AI583" s="134">
        <v>1.5</v>
      </c>
      <c r="AJ583" s="134" t="str">
        <f>VLOOKUP($AG583,'스토리지_LUN(TO-BE)'!$B$2:$G$347,4,FALSE)</f>
        <v>0F:A3</v>
      </c>
      <c r="AK583" s="135"/>
      <c r="AL583" s="135"/>
      <c r="AM583" s="137" t="str">
        <f t="shared" si="20"/>
        <v>NB-DR-RDMP-0FA3-PKSTSAPR</v>
      </c>
      <c r="AN583" s="475"/>
    </row>
    <row r="584" spans="1:42" s="137" customFormat="1">
      <c r="A584" s="134" t="s">
        <v>10045</v>
      </c>
      <c r="B584" s="134"/>
      <c r="C584" s="260"/>
      <c r="D584" s="128" t="s">
        <v>5933</v>
      </c>
      <c r="E584" s="134"/>
      <c r="F584" s="157" t="s">
        <v>1294</v>
      </c>
      <c r="G584" s="157" t="s">
        <v>1295</v>
      </c>
      <c r="H584" s="260" t="s">
        <v>10050</v>
      </c>
      <c r="I584" s="134"/>
      <c r="J584" s="134"/>
      <c r="K584" s="134"/>
      <c r="L584" s="134" t="s">
        <v>10045</v>
      </c>
      <c r="M584" s="157" t="s">
        <v>6856</v>
      </c>
      <c r="N584" s="193" t="s">
        <v>9978</v>
      </c>
      <c r="O584" s="471" t="s">
        <v>5927</v>
      </c>
      <c r="P584" s="134"/>
      <c r="Q584" s="470" t="s">
        <v>10009</v>
      </c>
      <c r="R584" s="135"/>
      <c r="S584" s="134"/>
      <c r="T584" s="135"/>
      <c r="U584" s="135"/>
      <c r="V584" s="134" t="e">
        <v>#N/A</v>
      </c>
      <c r="W584" s="134" t="e">
        <v>#N/A</v>
      </c>
      <c r="X584" s="136"/>
      <c r="Y584" s="134" t="e">
        <v>#N/A</v>
      </c>
      <c r="Z584" s="261" t="e">
        <v>#N/A</v>
      </c>
      <c r="AA584" s="134" t="s">
        <v>1294</v>
      </c>
      <c r="AB584" s="134" t="s">
        <v>1294</v>
      </c>
      <c r="AC584" s="134">
        <v>1</v>
      </c>
      <c r="AD584" s="134">
        <v>1.5</v>
      </c>
      <c r="AE584" s="134" t="s">
        <v>6756</v>
      </c>
      <c r="AF584" s="134" t="s">
        <v>5927</v>
      </c>
      <c r="AG584" s="267" t="s">
        <v>5927</v>
      </c>
      <c r="AH584" s="260" t="s">
        <v>6756</v>
      </c>
      <c r="AI584" s="134">
        <v>1.5</v>
      </c>
      <c r="AJ584" s="134" t="str">
        <f>VLOOKUP($AG584,'스토리지_LUN(TO-BE)'!$B$2:$G$347,4,FALSE)</f>
        <v>0F:A4</v>
      </c>
      <c r="AK584" s="135"/>
      <c r="AL584" s="135"/>
      <c r="AM584" s="137" t="str">
        <f t="shared" si="20"/>
        <v>NB-DR-RDMP-0FA4-PKSTSDBR</v>
      </c>
      <c r="AN584" s="475"/>
    </row>
    <row r="585" spans="1:42" s="137" customFormat="1">
      <c r="A585" s="134" t="s">
        <v>10045</v>
      </c>
      <c r="B585" s="134"/>
      <c r="C585" s="260"/>
      <c r="D585" s="128" t="s">
        <v>2021</v>
      </c>
      <c r="E585" s="134"/>
      <c r="F585" s="157" t="s">
        <v>1256</v>
      </c>
      <c r="G585" s="157" t="s">
        <v>1257</v>
      </c>
      <c r="H585" s="260" t="s">
        <v>10051</v>
      </c>
      <c r="I585" s="134"/>
      <c r="J585" s="134"/>
      <c r="K585" s="134"/>
      <c r="L585" s="134" t="s">
        <v>10045</v>
      </c>
      <c r="M585" s="157" t="s">
        <v>6856</v>
      </c>
      <c r="N585" s="193" t="s">
        <v>9979</v>
      </c>
      <c r="O585" s="471" t="s">
        <v>5908</v>
      </c>
      <c r="P585" s="134"/>
      <c r="Q585" s="470" t="s">
        <v>10010</v>
      </c>
      <c r="R585" s="135"/>
      <c r="S585" s="134"/>
      <c r="T585" s="135"/>
      <c r="U585" s="135"/>
      <c r="V585" s="134" t="e">
        <v>#N/A</v>
      </c>
      <c r="W585" s="134" t="e">
        <v>#N/A</v>
      </c>
      <c r="X585" s="136"/>
      <c r="Y585" s="134" t="e">
        <v>#N/A</v>
      </c>
      <c r="Z585" s="261" t="e">
        <v>#N/A</v>
      </c>
      <c r="AA585" s="134" t="s">
        <v>1256</v>
      </c>
      <c r="AB585" s="134" t="s">
        <v>1256</v>
      </c>
      <c r="AC585" s="134">
        <v>1</v>
      </c>
      <c r="AD585" s="134">
        <v>1.5</v>
      </c>
      <c r="AE585" s="134" t="s">
        <v>6756</v>
      </c>
      <c r="AF585" s="134" t="s">
        <v>5908</v>
      </c>
      <c r="AG585" s="267" t="s">
        <v>5908</v>
      </c>
      <c r="AH585" s="260" t="s">
        <v>6756</v>
      </c>
      <c r="AI585" s="134">
        <v>1.5</v>
      </c>
      <c r="AJ585" s="134" t="str">
        <f>VLOOKUP($AG585,'스토리지_LUN(TO-BE)'!$B$2:$G$347,4,FALSE)</f>
        <v>0F:A5</v>
      </c>
      <c r="AK585" s="135"/>
      <c r="AL585" s="135"/>
      <c r="AM585" s="137" t="str">
        <f t="shared" si="20"/>
        <v>NB-DR-RDMP-0FA5-PKQCHAPR</v>
      </c>
      <c r="AN585" s="475"/>
    </row>
    <row r="586" spans="1:42" s="137" customFormat="1">
      <c r="A586" s="134" t="s">
        <v>10045</v>
      </c>
      <c r="B586" s="134"/>
      <c r="C586" s="260"/>
      <c r="D586" s="128" t="s">
        <v>2021</v>
      </c>
      <c r="E586" s="134"/>
      <c r="F586" s="157" t="s">
        <v>1266</v>
      </c>
      <c r="G586" s="157" t="s">
        <v>1267</v>
      </c>
      <c r="H586" s="260" t="s">
        <v>10052</v>
      </c>
      <c r="I586" s="134"/>
      <c r="J586" s="134"/>
      <c r="K586" s="134"/>
      <c r="L586" s="134" t="s">
        <v>10045</v>
      </c>
      <c r="M586" s="157" t="s">
        <v>6856</v>
      </c>
      <c r="N586" s="193" t="s">
        <v>9980</v>
      </c>
      <c r="O586" s="471" t="s">
        <v>5913</v>
      </c>
      <c r="P586" s="134"/>
      <c r="Q586" s="470" t="s">
        <v>10011</v>
      </c>
      <c r="R586" s="135"/>
      <c r="S586" s="134"/>
      <c r="T586" s="135"/>
      <c r="U586" s="135"/>
      <c r="V586" s="134" t="e">
        <v>#N/A</v>
      </c>
      <c r="W586" s="134" t="e">
        <v>#N/A</v>
      </c>
      <c r="X586" s="136"/>
      <c r="Y586" s="134" t="e">
        <v>#N/A</v>
      </c>
      <c r="Z586" s="261" t="e">
        <v>#N/A</v>
      </c>
      <c r="AA586" s="134" t="s">
        <v>1266</v>
      </c>
      <c r="AB586" s="134" t="s">
        <v>1266</v>
      </c>
      <c r="AC586" s="134">
        <v>1</v>
      </c>
      <c r="AD586" s="134">
        <v>1.5</v>
      </c>
      <c r="AE586" s="134" t="s">
        <v>6756</v>
      </c>
      <c r="AF586" s="134" t="s">
        <v>5913</v>
      </c>
      <c r="AG586" s="267" t="s">
        <v>5913</v>
      </c>
      <c r="AH586" s="260" t="s">
        <v>6756</v>
      </c>
      <c r="AI586" s="134">
        <v>1.5</v>
      </c>
      <c r="AJ586" s="134" t="str">
        <f>VLOOKUP($AG586,'스토리지_LUN(TO-BE)'!$B$2:$G$347,4,FALSE)</f>
        <v>0F:A6</v>
      </c>
      <c r="AK586" s="135"/>
      <c r="AL586" s="135"/>
      <c r="AM586" s="137" t="str">
        <f t="shared" si="20"/>
        <v>NB-DR-RDMP-0FA6-PKQTRAPR</v>
      </c>
      <c r="AN586" s="475"/>
    </row>
    <row r="587" spans="1:42" s="137" customFormat="1">
      <c r="A587" s="134" t="s">
        <v>10045</v>
      </c>
      <c r="B587" s="134"/>
      <c r="C587" s="260"/>
      <c r="D587" s="128" t="s">
        <v>2021</v>
      </c>
      <c r="E587" s="134"/>
      <c r="F587" s="157" t="s">
        <v>1274</v>
      </c>
      <c r="G587" s="157" t="s">
        <v>1275</v>
      </c>
      <c r="H587" s="260" t="s">
        <v>10053</v>
      </c>
      <c r="I587" s="134"/>
      <c r="J587" s="134"/>
      <c r="K587" s="134"/>
      <c r="L587" s="134" t="s">
        <v>10045</v>
      </c>
      <c r="M587" s="157" t="s">
        <v>6856</v>
      </c>
      <c r="N587" s="193" t="s">
        <v>9981</v>
      </c>
      <c r="O587" s="471" t="s">
        <v>5918</v>
      </c>
      <c r="P587" s="134"/>
      <c r="Q587" s="470" t="s">
        <v>10012</v>
      </c>
      <c r="R587" s="135"/>
      <c r="S587" s="134"/>
      <c r="T587" s="135"/>
      <c r="U587" s="135"/>
      <c r="V587" s="134" t="e">
        <v>#N/A</v>
      </c>
      <c r="W587" s="134" t="e">
        <v>#N/A</v>
      </c>
      <c r="X587" s="136"/>
      <c r="Y587" s="134" t="e">
        <v>#N/A</v>
      </c>
      <c r="Z587" s="261" t="e">
        <v>#N/A</v>
      </c>
      <c r="AA587" s="134" t="s">
        <v>1274</v>
      </c>
      <c r="AB587" s="134" t="s">
        <v>1274</v>
      </c>
      <c r="AC587" s="134">
        <v>1</v>
      </c>
      <c r="AD587" s="134">
        <v>1.5</v>
      </c>
      <c r="AE587" s="134" t="s">
        <v>6756</v>
      </c>
      <c r="AF587" s="134" t="s">
        <v>5918</v>
      </c>
      <c r="AG587" s="267" t="s">
        <v>5918</v>
      </c>
      <c r="AH587" s="260" t="s">
        <v>6756</v>
      </c>
      <c r="AI587" s="134">
        <v>1.5</v>
      </c>
      <c r="AJ587" s="134" t="str">
        <f>VLOOKUP($AG587,'스토리지_LUN(TO-BE)'!$B$2:$G$347,4,FALSE)</f>
        <v>0F:A7</v>
      </c>
      <c r="AK587" s="135"/>
      <c r="AL587" s="135"/>
      <c r="AM587" s="137" t="str">
        <f t="shared" si="20"/>
        <v>NB-DR-RDMP-0FA7-PKQTRAPR</v>
      </c>
      <c r="AN587" s="475"/>
    </row>
    <row r="588" spans="1:42" s="137" customFormat="1">
      <c r="A588" s="134" t="s">
        <v>10045</v>
      </c>
      <c r="B588" s="134"/>
      <c r="C588" s="260"/>
      <c r="D588" s="128" t="s">
        <v>2021</v>
      </c>
      <c r="E588" s="134"/>
      <c r="F588" s="157" t="s">
        <v>1284</v>
      </c>
      <c r="G588" s="157" t="s">
        <v>1285</v>
      </c>
      <c r="H588" s="260" t="s">
        <v>10054</v>
      </c>
      <c r="I588" s="134"/>
      <c r="J588" s="134"/>
      <c r="K588" s="134"/>
      <c r="L588" s="134" t="s">
        <v>10045</v>
      </c>
      <c r="M588" s="157" t="s">
        <v>6856</v>
      </c>
      <c r="N588" s="193" t="s">
        <v>9982</v>
      </c>
      <c r="O588" s="471" t="s">
        <v>5923</v>
      </c>
      <c r="P588" s="134"/>
      <c r="Q588" s="470" t="s">
        <v>10013</v>
      </c>
      <c r="R588" s="135"/>
      <c r="S588" s="134"/>
      <c r="T588" s="135"/>
      <c r="U588" s="135"/>
      <c r="V588" s="134" t="e">
        <v>#N/A</v>
      </c>
      <c r="W588" s="134" t="e">
        <v>#N/A</v>
      </c>
      <c r="X588" s="136"/>
      <c r="Y588" s="134" t="e">
        <v>#N/A</v>
      </c>
      <c r="Z588" s="261" t="e">
        <v>#N/A</v>
      </c>
      <c r="AA588" s="134" t="s">
        <v>1284</v>
      </c>
      <c r="AB588" s="134" t="s">
        <v>1284</v>
      </c>
      <c r="AC588" s="134">
        <v>1</v>
      </c>
      <c r="AD588" s="134">
        <v>1.5</v>
      </c>
      <c r="AE588" s="134" t="s">
        <v>6756</v>
      </c>
      <c r="AF588" s="134" t="s">
        <v>5923</v>
      </c>
      <c r="AG588" s="267" t="s">
        <v>5923</v>
      </c>
      <c r="AH588" s="260" t="s">
        <v>6756</v>
      </c>
      <c r="AI588" s="134">
        <v>1.5</v>
      </c>
      <c r="AJ588" s="134" t="str">
        <f>VLOOKUP($AG588,'스토리지_LUN(TO-BE)'!$B$2:$G$347,4,FALSE)</f>
        <v>0F:A8</v>
      </c>
      <c r="AK588" s="135"/>
      <c r="AL588" s="135"/>
      <c r="AM588" s="137" t="str">
        <f t="shared" si="20"/>
        <v>NB-DR-RDMP-0FA8-PKQTSAPR</v>
      </c>
      <c r="AN588" s="475"/>
    </row>
    <row r="589" spans="1:42" s="137" customFormat="1">
      <c r="A589" s="134" t="s">
        <v>10045</v>
      </c>
      <c r="B589" s="134"/>
      <c r="C589" s="260"/>
      <c r="D589" s="128" t="s">
        <v>2021</v>
      </c>
      <c r="E589" s="134"/>
      <c r="F589" s="157" t="s">
        <v>1292</v>
      </c>
      <c r="G589" s="157" t="s">
        <v>1293</v>
      </c>
      <c r="H589" s="260" t="s">
        <v>10044</v>
      </c>
      <c r="I589" s="134"/>
      <c r="J589" s="134"/>
      <c r="K589" s="134"/>
      <c r="L589" s="134" t="s">
        <v>10045</v>
      </c>
      <c r="M589" s="157" t="s">
        <v>6856</v>
      </c>
      <c r="N589" s="193" t="s">
        <v>9983</v>
      </c>
      <c r="O589" s="471" t="s">
        <v>5928</v>
      </c>
      <c r="P589" s="134"/>
      <c r="Q589" s="470" t="s">
        <v>10014</v>
      </c>
      <c r="R589" s="135"/>
      <c r="S589" s="134"/>
      <c r="T589" s="135"/>
      <c r="U589" s="135"/>
      <c r="V589" s="134" t="e">
        <v>#N/A</v>
      </c>
      <c r="W589" s="134" t="e">
        <v>#N/A</v>
      </c>
      <c r="X589" s="136"/>
      <c r="Y589" s="134" t="e">
        <v>#N/A</v>
      </c>
      <c r="Z589" s="261" t="e">
        <v>#N/A</v>
      </c>
      <c r="AA589" s="134" t="s">
        <v>1292</v>
      </c>
      <c r="AB589" s="134" t="s">
        <v>1292</v>
      </c>
      <c r="AC589" s="134">
        <v>1</v>
      </c>
      <c r="AD589" s="134">
        <v>1.5</v>
      </c>
      <c r="AE589" s="134" t="s">
        <v>6756</v>
      </c>
      <c r="AF589" s="134" t="s">
        <v>5928</v>
      </c>
      <c r="AG589" s="267" t="s">
        <v>5928</v>
      </c>
      <c r="AH589" s="260" t="s">
        <v>6756</v>
      </c>
      <c r="AI589" s="134">
        <v>1.5</v>
      </c>
      <c r="AJ589" s="134" t="str">
        <f>VLOOKUP($AG589,'스토리지_LUN(TO-BE)'!$B$2:$G$347,4,FALSE)</f>
        <v>0F:A9</v>
      </c>
      <c r="AK589" s="135"/>
      <c r="AL589" s="135"/>
      <c r="AM589" s="137" t="str">
        <f t="shared" si="20"/>
        <v>NB-DR-RDMP-0FA9-PKQTSDBR</v>
      </c>
      <c r="AN589" s="475"/>
    </row>
    <row r="590" spans="1:42" s="137" customFormat="1">
      <c r="A590" s="134" t="s">
        <v>10045</v>
      </c>
      <c r="B590" s="134"/>
      <c r="C590" s="260"/>
      <c r="D590" s="128" t="s">
        <v>1724</v>
      </c>
      <c r="E590" s="134"/>
      <c r="F590" s="157" t="s">
        <v>1250</v>
      </c>
      <c r="G590" s="157" t="s">
        <v>1251</v>
      </c>
      <c r="H590" s="260" t="s">
        <v>10055</v>
      </c>
      <c r="I590" s="134"/>
      <c r="J590" s="134"/>
      <c r="K590" s="134"/>
      <c r="L590" s="134" t="s">
        <v>10045</v>
      </c>
      <c r="M590" s="157" t="s">
        <v>6856</v>
      </c>
      <c r="N590" s="193" t="s">
        <v>9984</v>
      </c>
      <c r="O590" s="471" t="s">
        <v>5909</v>
      </c>
      <c r="P590" s="134"/>
      <c r="Q590" s="470" t="s">
        <v>10015</v>
      </c>
      <c r="R590" s="135"/>
      <c r="S590" s="134"/>
      <c r="T590" s="135"/>
      <c r="U590" s="135"/>
      <c r="V590" s="134" t="e">
        <v>#N/A</v>
      </c>
      <c r="W590" s="134" t="e">
        <v>#N/A</v>
      </c>
      <c r="X590" s="136"/>
      <c r="Y590" s="134" t="e">
        <v>#N/A</v>
      </c>
      <c r="Z590" s="261" t="e">
        <v>#N/A</v>
      </c>
      <c r="AA590" s="134" t="s">
        <v>1250</v>
      </c>
      <c r="AB590" s="134" t="s">
        <v>1250</v>
      </c>
      <c r="AC590" s="134">
        <v>1</v>
      </c>
      <c r="AD590" s="134">
        <v>1.5</v>
      </c>
      <c r="AE590" s="134" t="s">
        <v>6756</v>
      </c>
      <c r="AF590" s="134" t="s">
        <v>5909</v>
      </c>
      <c r="AG590" s="267" t="s">
        <v>5909</v>
      </c>
      <c r="AH590" s="260" t="s">
        <v>6756</v>
      </c>
      <c r="AI590" s="134">
        <v>1.5</v>
      </c>
      <c r="AJ590" s="134" t="str">
        <f>VLOOKUP($AG590,'스토리지_LUN(TO-BE)'!$B$2:$G$347,4,FALSE)</f>
        <v>0F:AA</v>
      </c>
      <c r="AK590" s="135"/>
      <c r="AL590" s="135"/>
      <c r="AM590" s="137" t="str">
        <f t="shared" si="20"/>
        <v>NB-DR-RDMP-0FAA-PKBCHAPR</v>
      </c>
      <c r="AN590" s="475"/>
    </row>
    <row r="591" spans="1:42" s="137" customFormat="1">
      <c r="A591" s="134" t="s">
        <v>10045</v>
      </c>
      <c r="B591" s="134"/>
      <c r="C591" s="260"/>
      <c r="D591" s="128" t="s">
        <v>1724</v>
      </c>
      <c r="E591" s="134"/>
      <c r="F591" s="157" t="s">
        <v>1260</v>
      </c>
      <c r="G591" s="157" t="s">
        <v>1261</v>
      </c>
      <c r="H591" s="260" t="s">
        <v>10056</v>
      </c>
      <c r="I591" s="134"/>
      <c r="J591" s="134"/>
      <c r="K591" s="134"/>
      <c r="L591" s="134" t="s">
        <v>10045</v>
      </c>
      <c r="M591" s="157" t="s">
        <v>6856</v>
      </c>
      <c r="N591" s="193" t="s">
        <v>9985</v>
      </c>
      <c r="O591" s="471" t="s">
        <v>5914</v>
      </c>
      <c r="P591" s="134"/>
      <c r="Q591" s="470" t="s">
        <v>10016</v>
      </c>
      <c r="R591" s="135"/>
      <c r="S591" s="134"/>
      <c r="T591" s="135"/>
      <c r="U591" s="135"/>
      <c r="V591" s="134" t="e">
        <v>#N/A</v>
      </c>
      <c r="W591" s="134" t="e">
        <v>#N/A</v>
      </c>
      <c r="X591" s="136"/>
      <c r="Y591" s="134" t="e">
        <v>#N/A</v>
      </c>
      <c r="Z591" s="261" t="e">
        <v>#N/A</v>
      </c>
      <c r="AA591" s="134" t="s">
        <v>1250</v>
      </c>
      <c r="AB591" s="134" t="s">
        <v>1250</v>
      </c>
      <c r="AC591" s="134">
        <v>1</v>
      </c>
      <c r="AD591" s="134">
        <v>1.5</v>
      </c>
      <c r="AE591" s="134" t="s">
        <v>6756</v>
      </c>
      <c r="AF591" s="134" t="s">
        <v>5914</v>
      </c>
      <c r="AG591" s="267" t="s">
        <v>5914</v>
      </c>
      <c r="AH591" s="260" t="s">
        <v>6756</v>
      </c>
      <c r="AI591" s="134">
        <v>1.5</v>
      </c>
      <c r="AJ591" s="134" t="str">
        <f>VLOOKUP($AG591,'스토리지_LUN(TO-BE)'!$B$2:$G$347,4,FALSE)</f>
        <v>0F:AB</v>
      </c>
      <c r="AK591" s="135"/>
      <c r="AL591" s="135"/>
      <c r="AM591" s="137" t="str">
        <f t="shared" si="20"/>
        <v>NB-DR-RDMP-0FAB-PKBTRAPR</v>
      </c>
      <c r="AN591" s="475"/>
    </row>
    <row r="592" spans="1:42" s="137" customFormat="1">
      <c r="A592" s="134" t="s">
        <v>10045</v>
      </c>
      <c r="B592" s="134"/>
      <c r="C592" s="260"/>
      <c r="D592" s="128" t="s">
        <v>1724</v>
      </c>
      <c r="E592" s="134"/>
      <c r="F592" s="157" t="s">
        <v>1270</v>
      </c>
      <c r="G592" s="157" t="s">
        <v>1271</v>
      </c>
      <c r="H592" s="260" t="s">
        <v>10057</v>
      </c>
      <c r="I592" s="134"/>
      <c r="J592" s="134"/>
      <c r="K592" s="134"/>
      <c r="L592" s="134" t="s">
        <v>10045</v>
      </c>
      <c r="M592" s="157" t="s">
        <v>6856</v>
      </c>
      <c r="N592" s="193" t="s">
        <v>9986</v>
      </c>
      <c r="O592" s="471" t="s">
        <v>5919</v>
      </c>
      <c r="P592" s="134"/>
      <c r="Q592" s="470" t="s">
        <v>10017</v>
      </c>
      <c r="R592" s="135"/>
      <c r="S592" s="134"/>
      <c r="T592" s="135"/>
      <c r="U592" s="135"/>
      <c r="V592" s="134" t="e">
        <v>#N/A</v>
      </c>
      <c r="W592" s="134" t="e">
        <v>#N/A</v>
      </c>
      <c r="X592" s="136"/>
      <c r="Y592" s="134" t="e">
        <v>#N/A</v>
      </c>
      <c r="Z592" s="261" t="e">
        <v>#N/A</v>
      </c>
      <c r="AA592" s="134" t="s">
        <v>1260</v>
      </c>
      <c r="AB592" s="134" t="s">
        <v>1260</v>
      </c>
      <c r="AC592" s="134">
        <v>1</v>
      </c>
      <c r="AD592" s="134">
        <v>1.5</v>
      </c>
      <c r="AE592" s="134" t="s">
        <v>6756</v>
      </c>
      <c r="AF592" s="134" t="s">
        <v>5919</v>
      </c>
      <c r="AG592" s="267" t="s">
        <v>5919</v>
      </c>
      <c r="AH592" s="260" t="s">
        <v>6756</v>
      </c>
      <c r="AI592" s="134">
        <v>1.5</v>
      </c>
      <c r="AJ592" s="134" t="str">
        <f>VLOOKUP($AG592,'스토리지_LUN(TO-BE)'!$B$2:$G$347,4,FALSE)</f>
        <v>0F:AC</v>
      </c>
      <c r="AK592" s="135"/>
      <c r="AL592" s="135"/>
      <c r="AM592" s="137" t="str">
        <f t="shared" si="20"/>
        <v>NB-DR-RDMP-0FAC-PKBTRAPR</v>
      </c>
      <c r="AN592" s="475"/>
    </row>
    <row r="593" spans="1:40" s="137" customFormat="1">
      <c r="A593" s="134" t="s">
        <v>10045</v>
      </c>
      <c r="B593" s="134"/>
      <c r="C593" s="260"/>
      <c r="D593" s="128" t="s">
        <v>1724</v>
      </c>
      <c r="E593" s="134"/>
      <c r="F593" s="157" t="s">
        <v>1278</v>
      </c>
      <c r="G593" s="157" t="s">
        <v>1279</v>
      </c>
      <c r="H593" s="260" t="s">
        <v>10058</v>
      </c>
      <c r="I593" s="134"/>
      <c r="J593" s="134"/>
      <c r="K593" s="134"/>
      <c r="L593" s="134" t="s">
        <v>10045</v>
      </c>
      <c r="M593" s="157" t="s">
        <v>6856</v>
      </c>
      <c r="N593" s="193" t="s">
        <v>9987</v>
      </c>
      <c r="O593" s="471" t="s">
        <v>5924</v>
      </c>
      <c r="P593" s="134"/>
      <c r="Q593" s="470" t="s">
        <v>10018</v>
      </c>
      <c r="R593" s="135"/>
      <c r="S593" s="134"/>
      <c r="T593" s="135"/>
      <c r="U593" s="135"/>
      <c r="V593" s="134" t="e">
        <v>#N/A</v>
      </c>
      <c r="W593" s="134" t="e">
        <v>#N/A</v>
      </c>
      <c r="X593" s="136"/>
      <c r="Y593" s="134" t="e">
        <v>#N/A</v>
      </c>
      <c r="Z593" s="261" t="e">
        <v>#N/A</v>
      </c>
      <c r="AA593" s="134" t="s">
        <v>1270</v>
      </c>
      <c r="AB593" s="134" t="s">
        <v>1270</v>
      </c>
      <c r="AC593" s="134">
        <v>1</v>
      </c>
      <c r="AD593" s="134">
        <v>1.5</v>
      </c>
      <c r="AE593" s="134" t="s">
        <v>6756</v>
      </c>
      <c r="AF593" s="134" t="s">
        <v>5924</v>
      </c>
      <c r="AG593" s="267" t="s">
        <v>5924</v>
      </c>
      <c r="AH593" s="260" t="s">
        <v>6756</v>
      </c>
      <c r="AI593" s="134">
        <v>1.5</v>
      </c>
      <c r="AJ593" s="134" t="str">
        <f>VLOOKUP($AG593,'스토리지_LUN(TO-BE)'!$B$2:$G$347,4,FALSE)</f>
        <v>0F:AD</v>
      </c>
      <c r="AK593" s="135"/>
      <c r="AL593" s="135"/>
      <c r="AM593" s="137" t="str">
        <f t="shared" si="20"/>
        <v>NB-DR-RDMP-0FAD-PKBTSAPR</v>
      </c>
      <c r="AN593" s="475"/>
    </row>
    <row r="594" spans="1:40" s="137" customFormat="1">
      <c r="A594" s="134" t="s">
        <v>10045</v>
      </c>
      <c r="B594" s="134"/>
      <c r="C594" s="260"/>
      <c r="D594" s="128" t="s">
        <v>1724</v>
      </c>
      <c r="E594" s="134"/>
      <c r="F594" s="157" t="s">
        <v>1288</v>
      </c>
      <c r="G594" s="157" t="s">
        <v>1289</v>
      </c>
      <c r="H594" s="260" t="s">
        <v>10059</v>
      </c>
      <c r="I594" s="134"/>
      <c r="J594" s="134"/>
      <c r="K594" s="134"/>
      <c r="L594" s="134" t="s">
        <v>10045</v>
      </c>
      <c r="M594" s="157" t="s">
        <v>6856</v>
      </c>
      <c r="N594" s="193" t="s">
        <v>9988</v>
      </c>
      <c r="O594" s="471" t="s">
        <v>5929</v>
      </c>
      <c r="P594" s="134"/>
      <c r="Q594" s="470" t="s">
        <v>10019</v>
      </c>
      <c r="R594" s="135"/>
      <c r="S594" s="134"/>
      <c r="T594" s="135"/>
      <c r="U594" s="135"/>
      <c r="V594" s="134" t="e">
        <v>#N/A</v>
      </c>
      <c r="W594" s="134" t="e">
        <v>#N/A</v>
      </c>
      <c r="X594" s="136"/>
      <c r="Y594" s="134" t="e">
        <v>#N/A</v>
      </c>
      <c r="Z594" s="261" t="e">
        <v>#N/A</v>
      </c>
      <c r="AA594" s="134" t="s">
        <v>1278</v>
      </c>
      <c r="AB594" s="134" t="s">
        <v>1278</v>
      </c>
      <c r="AC594" s="134">
        <v>1</v>
      </c>
      <c r="AD594" s="134">
        <v>1.5</v>
      </c>
      <c r="AE594" s="134" t="s">
        <v>6756</v>
      </c>
      <c r="AF594" s="134" t="s">
        <v>5929</v>
      </c>
      <c r="AG594" s="267" t="s">
        <v>5929</v>
      </c>
      <c r="AH594" s="260" t="s">
        <v>6756</v>
      </c>
      <c r="AI594" s="134">
        <v>1.5</v>
      </c>
      <c r="AJ594" s="134" t="str">
        <f>VLOOKUP($AG594,'스토리지_LUN(TO-BE)'!$B$2:$G$347,4,FALSE)</f>
        <v>0F:AE</v>
      </c>
      <c r="AK594" s="135"/>
      <c r="AL594" s="135"/>
      <c r="AM594" s="137" t="str">
        <f t="shared" si="20"/>
        <v>NB-DR-RDMP-0FAE-PKBTSDBR</v>
      </c>
      <c r="AN594" s="475"/>
    </row>
    <row r="595" spans="1:40" s="137" customFormat="1">
      <c r="A595" s="134" t="s">
        <v>10045</v>
      </c>
      <c r="B595" s="134"/>
      <c r="C595" s="260"/>
      <c r="D595" s="128" t="s">
        <v>1847</v>
      </c>
      <c r="E595" s="134"/>
      <c r="F595" s="157" t="s">
        <v>1252</v>
      </c>
      <c r="G595" s="157" t="s">
        <v>1253</v>
      </c>
      <c r="H595" s="260" t="s">
        <v>10060</v>
      </c>
      <c r="I595" s="134"/>
      <c r="J595" s="134"/>
      <c r="K595" s="134"/>
      <c r="L595" s="134" t="s">
        <v>10045</v>
      </c>
      <c r="M595" s="157" t="s">
        <v>6856</v>
      </c>
      <c r="N595" s="193" t="s">
        <v>9989</v>
      </c>
      <c r="O595" s="471" t="s">
        <v>5910</v>
      </c>
      <c r="P595" s="134"/>
      <c r="Q595" s="470" t="s">
        <v>10020</v>
      </c>
      <c r="R595" s="135"/>
      <c r="S595" s="134"/>
      <c r="T595" s="135"/>
      <c r="U595" s="135"/>
      <c r="V595" s="134" t="e">
        <v>#N/A</v>
      </c>
      <c r="W595" s="134" t="e">
        <v>#N/A</v>
      </c>
      <c r="X595" s="136"/>
      <c r="Y595" s="134" t="e">
        <v>#N/A</v>
      </c>
      <c r="Z595" s="261" t="e">
        <v>#N/A</v>
      </c>
      <c r="AA595" s="134" t="s">
        <v>1252</v>
      </c>
      <c r="AB595" s="134" t="s">
        <v>1252</v>
      </c>
      <c r="AC595" s="134">
        <v>1</v>
      </c>
      <c r="AD595" s="134">
        <v>1.5</v>
      </c>
      <c r="AE595" s="134" t="s">
        <v>6756</v>
      </c>
      <c r="AF595" s="134" t="s">
        <v>5910</v>
      </c>
      <c r="AG595" s="267" t="s">
        <v>5910</v>
      </c>
      <c r="AH595" s="260" t="s">
        <v>6756</v>
      </c>
      <c r="AI595" s="134">
        <v>1.5</v>
      </c>
      <c r="AJ595" s="134" t="str">
        <f>VLOOKUP($AG595,'스토리지_LUN(TO-BE)'!$B$2:$G$347,4,FALSE)</f>
        <v>0F:AF</v>
      </c>
      <c r="AK595" s="135"/>
      <c r="AL595" s="135"/>
      <c r="AM595" s="137" t="str">
        <f t="shared" si="20"/>
        <v>NB-DR-RDMP-0FAF-PKCSCAPR</v>
      </c>
      <c r="AN595" s="475"/>
    </row>
    <row r="596" spans="1:40" s="137" customFormat="1">
      <c r="A596" s="134" t="s">
        <v>10045</v>
      </c>
      <c r="B596" s="134"/>
      <c r="C596" s="260"/>
      <c r="D596" s="128" t="s">
        <v>1847</v>
      </c>
      <c r="E596" s="134"/>
      <c r="F596" s="157" t="s">
        <v>1262</v>
      </c>
      <c r="G596" s="157" t="s">
        <v>1263</v>
      </c>
      <c r="H596" s="260" t="s">
        <v>10061</v>
      </c>
      <c r="I596" s="134"/>
      <c r="J596" s="134"/>
      <c r="K596" s="134"/>
      <c r="L596" s="134" t="s">
        <v>10045</v>
      </c>
      <c r="M596" s="157" t="s">
        <v>6856</v>
      </c>
      <c r="N596" s="193" t="s">
        <v>9990</v>
      </c>
      <c r="O596" s="471" t="s">
        <v>5915</v>
      </c>
      <c r="P596" s="134"/>
      <c r="Q596" s="470" t="s">
        <v>10021</v>
      </c>
      <c r="R596" s="135"/>
      <c r="S596" s="134"/>
      <c r="T596" s="135"/>
      <c r="U596" s="135"/>
      <c r="V596" s="134" t="e">
        <v>#N/A</v>
      </c>
      <c r="W596" s="134" t="e">
        <v>#N/A</v>
      </c>
      <c r="X596" s="136"/>
      <c r="Y596" s="134" t="e">
        <v>#N/A</v>
      </c>
      <c r="Z596" s="261" t="e">
        <v>#N/A</v>
      </c>
      <c r="AA596" s="134" t="s">
        <v>1262</v>
      </c>
      <c r="AB596" s="134" t="s">
        <v>1262</v>
      </c>
      <c r="AC596" s="134">
        <v>1</v>
      </c>
      <c r="AD596" s="134">
        <v>1.5</v>
      </c>
      <c r="AE596" s="134" t="s">
        <v>6756</v>
      </c>
      <c r="AF596" s="134" t="s">
        <v>5915</v>
      </c>
      <c r="AG596" s="267" t="s">
        <v>5915</v>
      </c>
      <c r="AH596" s="260" t="s">
        <v>6756</v>
      </c>
      <c r="AI596" s="134">
        <v>1.5</v>
      </c>
      <c r="AJ596" s="134" t="str">
        <f>VLOOKUP($AG596,'스토리지_LUN(TO-BE)'!$B$2:$G$347,4,FALSE)</f>
        <v>0F:B0</v>
      </c>
      <c r="AK596" s="135"/>
      <c r="AL596" s="135"/>
      <c r="AM596" s="137" t="str">
        <f t="shared" si="20"/>
        <v>NB-DR-RDMP-0FB0-PKCEUAPR</v>
      </c>
      <c r="AN596" s="475"/>
    </row>
    <row r="597" spans="1:40" s="137" customFormat="1">
      <c r="A597" s="134" t="s">
        <v>10045</v>
      </c>
      <c r="B597" s="134"/>
      <c r="C597" s="260"/>
      <c r="D597" s="128" t="s">
        <v>1847</v>
      </c>
      <c r="E597" s="134"/>
      <c r="F597" s="157" t="s">
        <v>1272</v>
      </c>
      <c r="G597" s="157" t="s">
        <v>1273</v>
      </c>
      <c r="H597" s="260" t="s">
        <v>10062</v>
      </c>
      <c r="I597" s="134"/>
      <c r="J597" s="134"/>
      <c r="K597" s="134"/>
      <c r="L597" s="134" t="s">
        <v>10045</v>
      </c>
      <c r="M597" s="157" t="s">
        <v>6856</v>
      </c>
      <c r="N597" s="193" t="s">
        <v>9992</v>
      </c>
      <c r="O597" s="471" t="s">
        <v>5920</v>
      </c>
      <c r="P597" s="134"/>
      <c r="Q597" s="470" t="s">
        <v>10022</v>
      </c>
      <c r="R597" s="135"/>
      <c r="S597" s="134"/>
      <c r="T597" s="135"/>
      <c r="U597" s="135"/>
      <c r="V597" s="134" t="e">
        <v>#N/A</v>
      </c>
      <c r="W597" s="134" t="e">
        <v>#N/A</v>
      </c>
      <c r="X597" s="136"/>
      <c r="Y597" s="134" t="e">
        <v>#N/A</v>
      </c>
      <c r="Z597" s="261" t="e">
        <v>#N/A</v>
      </c>
      <c r="AA597" s="134" t="s">
        <v>1272</v>
      </c>
      <c r="AB597" s="134" t="s">
        <v>1272</v>
      </c>
      <c r="AC597" s="134">
        <v>1</v>
      </c>
      <c r="AD597" s="134">
        <v>1.5</v>
      </c>
      <c r="AE597" s="134" t="s">
        <v>6756</v>
      </c>
      <c r="AF597" s="134" t="s">
        <v>5920</v>
      </c>
      <c r="AG597" s="267" t="s">
        <v>5920</v>
      </c>
      <c r="AH597" s="260" t="s">
        <v>6756</v>
      </c>
      <c r="AI597" s="134">
        <v>1.5</v>
      </c>
      <c r="AJ597" s="134" t="str">
        <f>VLOOKUP($AG597,'스토리지_LUN(TO-BE)'!$B$2:$G$347,4,FALSE)</f>
        <v>0F:B1</v>
      </c>
      <c r="AK597" s="135"/>
      <c r="AL597" s="135"/>
      <c r="AM597" s="137" t="str">
        <f t="shared" si="20"/>
        <v>NB-DR-RDMP-0FB1-PKCIUAPR</v>
      </c>
      <c r="AN597" s="475"/>
    </row>
    <row r="598" spans="1:40" s="137" customFormat="1">
      <c r="A598" s="134" t="s">
        <v>10045</v>
      </c>
      <c r="B598" s="134"/>
      <c r="C598" s="260"/>
      <c r="D598" s="128" t="s">
        <v>1847</v>
      </c>
      <c r="E598" s="134"/>
      <c r="F598" s="157" t="s">
        <v>1282</v>
      </c>
      <c r="G598" s="157" t="s">
        <v>1283</v>
      </c>
      <c r="H598" s="260" t="s">
        <v>10063</v>
      </c>
      <c r="I598" s="134"/>
      <c r="J598" s="134"/>
      <c r="K598" s="134"/>
      <c r="L598" s="134" t="s">
        <v>10045</v>
      </c>
      <c r="M598" s="157" t="s">
        <v>6856</v>
      </c>
      <c r="N598" s="193" t="s">
        <v>9993</v>
      </c>
      <c r="O598" s="471" t="s">
        <v>5925</v>
      </c>
      <c r="P598" s="134"/>
      <c r="Q598" s="470" t="s">
        <v>10023</v>
      </c>
      <c r="R598" s="135"/>
      <c r="S598" s="134"/>
      <c r="T598" s="135"/>
      <c r="U598" s="135"/>
      <c r="V598" s="134" t="e">
        <v>#N/A</v>
      </c>
      <c r="W598" s="134" t="e">
        <v>#N/A</v>
      </c>
      <c r="X598" s="136"/>
      <c r="Y598" s="134" t="e">
        <v>#N/A</v>
      </c>
      <c r="Z598" s="261" t="e">
        <v>#N/A</v>
      </c>
      <c r="AA598" s="134" t="s">
        <v>1282</v>
      </c>
      <c r="AB598" s="134" t="s">
        <v>1282</v>
      </c>
      <c r="AC598" s="134">
        <v>1</v>
      </c>
      <c r="AD598" s="134">
        <v>1.5</v>
      </c>
      <c r="AE598" s="134" t="s">
        <v>6756</v>
      </c>
      <c r="AF598" s="134" t="s">
        <v>5925</v>
      </c>
      <c r="AG598" s="267" t="s">
        <v>5925</v>
      </c>
      <c r="AH598" s="260" t="s">
        <v>6756</v>
      </c>
      <c r="AI598" s="134">
        <v>1.5</v>
      </c>
      <c r="AJ598" s="134" t="str">
        <f>VLOOKUP($AG598,'스토리지_LUN(TO-BE)'!$B$2:$G$347,4,FALSE)</f>
        <v>0F:B2</v>
      </c>
      <c r="AK598" s="135"/>
      <c r="AL598" s="135"/>
      <c r="AM598" s="137" t="str">
        <f t="shared" si="20"/>
        <v>NB-DR-RDMP-0FB2-PKCRDAPR</v>
      </c>
      <c r="AN598" s="475"/>
    </row>
    <row r="599" spans="1:40" s="137" customFormat="1">
      <c r="A599" s="134" t="s">
        <v>10045</v>
      </c>
      <c r="B599" s="134"/>
      <c r="C599" s="260"/>
      <c r="D599" s="128" t="s">
        <v>1847</v>
      </c>
      <c r="E599" s="134"/>
      <c r="F599" s="157" t="s">
        <v>1290</v>
      </c>
      <c r="G599" s="157" t="s">
        <v>1291</v>
      </c>
      <c r="H599" s="260" t="s">
        <v>10064</v>
      </c>
      <c r="I599" s="134"/>
      <c r="J599" s="134"/>
      <c r="K599" s="134"/>
      <c r="L599" s="134" t="s">
        <v>10045</v>
      </c>
      <c r="M599" s="157" t="s">
        <v>6856</v>
      </c>
      <c r="N599" s="193" t="s">
        <v>9994</v>
      </c>
      <c r="O599" s="471" t="s">
        <v>5930</v>
      </c>
      <c r="P599" s="134"/>
      <c r="Q599" s="470" t="s">
        <v>10024</v>
      </c>
      <c r="R599" s="135"/>
      <c r="S599" s="134"/>
      <c r="T599" s="135"/>
      <c r="U599" s="135"/>
      <c r="V599" s="134" t="e">
        <v>#N/A</v>
      </c>
      <c r="W599" s="134" t="e">
        <v>#N/A</v>
      </c>
      <c r="X599" s="136"/>
      <c r="Y599" s="134" t="e">
        <v>#N/A</v>
      </c>
      <c r="Z599" s="261" t="e">
        <v>#N/A</v>
      </c>
      <c r="AA599" s="134" t="s">
        <v>1290</v>
      </c>
      <c r="AB599" s="134" t="s">
        <v>1290</v>
      </c>
      <c r="AC599" s="134">
        <v>1</v>
      </c>
      <c r="AD599" s="134">
        <v>1.5</v>
      </c>
      <c r="AE599" s="134" t="s">
        <v>6756</v>
      </c>
      <c r="AF599" s="134" t="s">
        <v>5930</v>
      </c>
      <c r="AG599" s="267" t="s">
        <v>5930</v>
      </c>
      <c r="AH599" s="260" t="s">
        <v>6756</v>
      </c>
      <c r="AI599" s="134">
        <v>1.5</v>
      </c>
      <c r="AJ599" s="134" t="str">
        <f>VLOOKUP($AG599,'스토리지_LUN(TO-BE)'!$B$2:$G$347,4,FALSE)</f>
        <v>0F:B3</v>
      </c>
      <c r="AK599" s="135"/>
      <c r="AL599" s="135"/>
      <c r="AM599" s="137" t="str">
        <f t="shared" si="20"/>
        <v>NB-DR-RDMP-0FB3-PKCBNAPR</v>
      </c>
      <c r="AN599" s="475"/>
    </row>
    <row r="600" spans="1:40" s="137" customFormat="1">
      <c r="A600" s="134" t="s">
        <v>10045</v>
      </c>
      <c r="B600" s="134"/>
      <c r="C600" s="260"/>
      <c r="D600" s="128" t="s">
        <v>1847</v>
      </c>
      <c r="E600" s="134"/>
      <c r="F600" s="157" t="s">
        <v>1296</v>
      </c>
      <c r="G600" s="157" t="s">
        <v>1297</v>
      </c>
      <c r="H600" s="260" t="s">
        <v>10065</v>
      </c>
      <c r="I600" s="134"/>
      <c r="J600" s="134"/>
      <c r="K600" s="134"/>
      <c r="L600" s="134" t="s">
        <v>10045</v>
      </c>
      <c r="M600" s="157" t="s">
        <v>6856</v>
      </c>
      <c r="N600" s="193" t="s">
        <v>9995</v>
      </c>
      <c r="O600" s="471" t="s">
        <v>5931</v>
      </c>
      <c r="P600" s="134"/>
      <c r="Q600" s="470" t="s">
        <v>10025</v>
      </c>
      <c r="R600" s="135"/>
      <c r="S600" s="134"/>
      <c r="T600" s="135"/>
      <c r="U600" s="135"/>
      <c r="V600" s="134" t="e">
        <v>#N/A</v>
      </c>
      <c r="W600" s="134" t="e">
        <v>#N/A</v>
      </c>
      <c r="X600" s="136"/>
      <c r="Y600" s="134" t="e">
        <v>#N/A</v>
      </c>
      <c r="Z600" s="261" t="e">
        <v>#N/A</v>
      </c>
      <c r="AA600" s="134" t="s">
        <v>1296</v>
      </c>
      <c r="AB600" s="134" t="s">
        <v>1296</v>
      </c>
      <c r="AC600" s="134">
        <v>1</v>
      </c>
      <c r="AD600" s="134">
        <v>1.5</v>
      </c>
      <c r="AE600" s="134" t="s">
        <v>6756</v>
      </c>
      <c r="AF600" s="134" t="s">
        <v>5931</v>
      </c>
      <c r="AG600" s="267" t="s">
        <v>5931</v>
      </c>
      <c r="AH600" s="260" t="s">
        <v>6756</v>
      </c>
      <c r="AI600" s="134">
        <v>1.5</v>
      </c>
      <c r="AJ600" s="134" t="str">
        <f>VLOOKUP($AG600,'스토리지_LUN(TO-BE)'!$B$2:$G$347,4,FALSE)</f>
        <v>0F:B4</v>
      </c>
      <c r="AK600" s="135"/>
      <c r="AL600" s="135"/>
      <c r="AM600" s="137" t="str">
        <f t="shared" si="20"/>
        <v>NB-DR-RDMP-0FB4-PKCRDDBR</v>
      </c>
      <c r="AN600" s="475"/>
    </row>
    <row r="601" spans="1:40" s="137" customFormat="1">
      <c r="A601" s="134" t="s">
        <v>10045</v>
      </c>
      <c r="B601" s="134"/>
      <c r="C601" s="260"/>
      <c r="D601" s="128" t="s">
        <v>1983</v>
      </c>
      <c r="E601" s="134"/>
      <c r="F601" s="157" t="s">
        <v>1254</v>
      </c>
      <c r="G601" s="157" t="s">
        <v>1255</v>
      </c>
      <c r="H601" s="260" t="s">
        <v>10392</v>
      </c>
      <c r="I601" s="134"/>
      <c r="J601" s="134"/>
      <c r="K601" s="134"/>
      <c r="L601" s="134" t="s">
        <v>10045</v>
      </c>
      <c r="M601" s="157" t="s">
        <v>6856</v>
      </c>
      <c r="N601" s="193" t="s">
        <v>9996</v>
      </c>
      <c r="O601" s="471" t="s">
        <v>5911</v>
      </c>
      <c r="P601" s="134"/>
      <c r="Q601" s="470" t="s">
        <v>10026</v>
      </c>
      <c r="R601" s="135"/>
      <c r="S601" s="134"/>
      <c r="T601" s="135"/>
      <c r="U601" s="135"/>
      <c r="V601" s="134" t="e">
        <v>#N/A</v>
      </c>
      <c r="W601" s="134" t="e">
        <v>#N/A</v>
      </c>
      <c r="X601" s="136"/>
      <c r="Y601" s="134" t="e">
        <v>#N/A</v>
      </c>
      <c r="Z601" s="261" t="e">
        <v>#N/A</v>
      </c>
      <c r="AA601" s="134" t="s">
        <v>1254</v>
      </c>
      <c r="AB601" s="134" t="s">
        <v>1254</v>
      </c>
      <c r="AC601" s="134">
        <v>1</v>
      </c>
      <c r="AD601" s="134">
        <v>1.5</v>
      </c>
      <c r="AE601" s="134" t="s">
        <v>6756</v>
      </c>
      <c r="AF601" s="134" t="s">
        <v>5911</v>
      </c>
      <c r="AG601" s="267" t="s">
        <v>5911</v>
      </c>
      <c r="AH601" s="260" t="s">
        <v>6756</v>
      </c>
      <c r="AI601" s="134">
        <v>1.5</v>
      </c>
      <c r="AJ601" s="134" t="str">
        <f>VLOOKUP($AG601,'스토리지_LUN(TO-BE)'!$B$2:$G$347,4,FALSE)</f>
        <v>0F:B5</v>
      </c>
      <c r="AK601" s="135"/>
      <c r="AL601" s="135"/>
      <c r="AM601" s="137" t="str">
        <f t="shared" si="20"/>
        <v>NB-DR-RDMP-0FB5-PKFMSBKR</v>
      </c>
      <c r="AN601" s="475"/>
    </row>
    <row r="602" spans="1:40" s="137" customFormat="1">
      <c r="A602" s="134" t="s">
        <v>10045</v>
      </c>
      <c r="B602" s="134"/>
      <c r="C602" s="260"/>
      <c r="D602" s="128" t="s">
        <v>1983</v>
      </c>
      <c r="E602" s="134"/>
      <c r="F602" s="157" t="s">
        <v>1264</v>
      </c>
      <c r="G602" s="157" t="s">
        <v>1265</v>
      </c>
      <c r="H602" s="260" t="s">
        <v>10392</v>
      </c>
      <c r="I602" s="134"/>
      <c r="J602" s="134"/>
      <c r="K602" s="134"/>
      <c r="L602" s="134" t="s">
        <v>10045</v>
      </c>
      <c r="M602" s="157" t="s">
        <v>6856</v>
      </c>
      <c r="N602" s="193" t="s">
        <v>9997</v>
      </c>
      <c r="O602" s="471" t="s">
        <v>5916</v>
      </c>
      <c r="P602" s="134"/>
      <c r="Q602" s="470" t="s">
        <v>10027</v>
      </c>
      <c r="R602" s="135"/>
      <c r="S602" s="134"/>
      <c r="T602" s="135"/>
      <c r="U602" s="135"/>
      <c r="V602" s="134" t="e">
        <v>#N/A</v>
      </c>
      <c r="W602" s="134" t="e">
        <v>#N/A</v>
      </c>
      <c r="X602" s="136"/>
      <c r="Y602" s="134" t="e">
        <v>#N/A</v>
      </c>
      <c r="Z602" s="261" t="e">
        <v>#N/A</v>
      </c>
      <c r="AA602" s="134" t="s">
        <v>1264</v>
      </c>
      <c r="AB602" s="134" t="s">
        <v>1264</v>
      </c>
      <c r="AC602" s="134">
        <v>1</v>
      </c>
      <c r="AD602" s="134">
        <v>1.5</v>
      </c>
      <c r="AE602" s="134" t="s">
        <v>6756</v>
      </c>
      <c r="AF602" s="134" t="s">
        <v>5916</v>
      </c>
      <c r="AG602" s="267" t="s">
        <v>5916</v>
      </c>
      <c r="AH602" s="260" t="s">
        <v>6756</v>
      </c>
      <c r="AI602" s="134">
        <v>1.5</v>
      </c>
      <c r="AJ602" s="134" t="str">
        <f>VLOOKUP($AG602,'스토리지_LUN(TO-BE)'!$B$2:$G$347,4,FALSE)</f>
        <v>0F:B6</v>
      </c>
      <c r="AK602" s="135"/>
      <c r="AL602" s="135"/>
      <c r="AM602" s="137" t="str">
        <f t="shared" si="20"/>
        <v>NB-DR-RDMP-0FB6-PKFMSBKR</v>
      </c>
      <c r="AN602" s="475"/>
    </row>
    <row r="603" spans="1:40" s="137" customFormat="1">
      <c r="A603" s="287" t="s">
        <v>10045</v>
      </c>
      <c r="B603" s="287" t="s">
        <v>1991</v>
      </c>
      <c r="C603" s="286"/>
      <c r="D603" s="285" t="s">
        <v>10040</v>
      </c>
      <c r="E603" s="287"/>
      <c r="F603" s="285"/>
      <c r="G603" s="285"/>
      <c r="H603" s="286" t="s">
        <v>10040</v>
      </c>
      <c r="I603" s="287" t="s">
        <v>10040</v>
      </c>
      <c r="J603" s="287" t="s">
        <v>4670</v>
      </c>
      <c r="K603" s="287"/>
      <c r="L603" s="287" t="s">
        <v>10040</v>
      </c>
      <c r="M603" s="285" t="s">
        <v>6856</v>
      </c>
      <c r="N603" s="288" t="s">
        <v>9998</v>
      </c>
      <c r="O603" s="471" t="s">
        <v>5921</v>
      </c>
      <c r="P603" s="287">
        <v>1.5</v>
      </c>
      <c r="Q603" s="470" t="s">
        <v>10028</v>
      </c>
      <c r="R603" s="290"/>
      <c r="S603" s="287"/>
      <c r="T603" s="290"/>
      <c r="U603" s="290"/>
      <c r="V603" s="287" t="s">
        <v>10040</v>
      </c>
      <c r="W603" s="287"/>
      <c r="X603" s="291"/>
      <c r="Y603" s="287"/>
      <c r="Z603" s="292"/>
      <c r="AA603" s="287"/>
      <c r="AB603" s="287"/>
      <c r="AC603" s="287"/>
      <c r="AD603" s="287"/>
      <c r="AE603" s="287"/>
      <c r="AF603" s="287" t="s">
        <v>5921</v>
      </c>
      <c r="AG603" s="293" t="s">
        <v>5921</v>
      </c>
      <c r="AH603" s="286" t="s">
        <v>6756</v>
      </c>
      <c r="AI603" s="287">
        <v>1.5</v>
      </c>
      <c r="AJ603" s="287" t="str">
        <f>VLOOKUP($AG603,'스토리지_LUN(TO-BE)'!$B$2:$G$347,4,FALSE)</f>
        <v>0F:B7</v>
      </c>
      <c r="AK603" s="290"/>
      <c r="AL603" s="290"/>
      <c r="AN603" s="475"/>
    </row>
    <row r="604" spans="1:40" s="137" customFormat="1">
      <c r="A604" s="134" t="s">
        <v>10045</v>
      </c>
      <c r="B604" s="134"/>
      <c r="C604" s="260"/>
      <c r="D604" s="128" t="s">
        <v>10400</v>
      </c>
      <c r="E604" s="134"/>
      <c r="F604" s="157" t="s">
        <v>10752</v>
      </c>
      <c r="G604" s="157" t="s">
        <v>1239</v>
      </c>
      <c r="H604" s="260" t="s">
        <v>10039</v>
      </c>
      <c r="I604" s="134"/>
      <c r="J604" s="134"/>
      <c r="K604" s="134"/>
      <c r="L604" s="134" t="s">
        <v>10045</v>
      </c>
      <c r="M604" s="157" t="s">
        <v>6856</v>
      </c>
      <c r="N604" s="193" t="s">
        <v>9999</v>
      </c>
      <c r="O604" s="471" t="s">
        <v>5453</v>
      </c>
      <c r="P604" s="134"/>
      <c r="Q604" s="470" t="s">
        <v>10029</v>
      </c>
      <c r="R604" s="135"/>
      <c r="S604" s="134"/>
      <c r="T604" s="135"/>
      <c r="U604" s="135"/>
      <c r="V604" s="134" t="e">
        <v>#N/A</v>
      </c>
      <c r="W604" s="134" t="e">
        <v>#N/A</v>
      </c>
      <c r="X604" s="136"/>
      <c r="Y604" s="134" t="e">
        <v>#N/A</v>
      </c>
      <c r="Z604" s="261" t="e">
        <v>#N/A</v>
      </c>
      <c r="AA604" s="134" t="s">
        <v>1238</v>
      </c>
      <c r="AB604" s="134" t="s">
        <v>1238</v>
      </c>
      <c r="AC604" s="134">
        <v>1</v>
      </c>
      <c r="AD604" s="134">
        <v>500</v>
      </c>
      <c r="AE604" s="134" t="s">
        <v>6756</v>
      </c>
      <c r="AF604" s="134" t="s">
        <v>5453</v>
      </c>
      <c r="AG604" s="267" t="s">
        <v>5453</v>
      </c>
      <c r="AH604" s="260" t="s">
        <v>746</v>
      </c>
      <c r="AI604" s="134">
        <v>500</v>
      </c>
      <c r="AJ604" s="134" t="str">
        <f>VLOOKUP($AG604,'스토리지_LUN(TO-BE)'!$B$2:$G$347,4,FALSE)</f>
        <v>0F:B8</v>
      </c>
      <c r="AK604" s="135"/>
      <c r="AL604" s="135"/>
      <c r="AM604" s="137" t="s">
        <v>10389</v>
      </c>
      <c r="AN604" s="475"/>
    </row>
    <row r="605" spans="1:40" s="137" customFormat="1">
      <c r="A605" s="134" t="s">
        <v>10045</v>
      </c>
      <c r="B605" s="134"/>
      <c r="C605" s="260"/>
      <c r="D605" s="128" t="s">
        <v>10400</v>
      </c>
      <c r="E605" s="134"/>
      <c r="F605" s="157" t="s">
        <v>1234</v>
      </c>
      <c r="G605" s="157" t="s">
        <v>1235</v>
      </c>
      <c r="H605" s="260" t="s">
        <v>10038</v>
      </c>
      <c r="I605" s="134"/>
      <c r="J605" s="134"/>
      <c r="K605" s="134"/>
      <c r="L605" s="134" t="s">
        <v>10045</v>
      </c>
      <c r="M605" s="157" t="s">
        <v>6856</v>
      </c>
      <c r="N605" s="193" t="s">
        <v>10000</v>
      </c>
      <c r="O605" s="471" t="s">
        <v>5454</v>
      </c>
      <c r="P605" s="134"/>
      <c r="Q605" s="470" t="s">
        <v>10030</v>
      </c>
      <c r="R605" s="135"/>
      <c r="S605" s="134"/>
      <c r="T605" s="135"/>
      <c r="U605" s="135"/>
      <c r="V605" s="134" t="e">
        <v>#N/A</v>
      </c>
      <c r="W605" s="134" t="e">
        <v>#N/A</v>
      </c>
      <c r="X605" s="136"/>
      <c r="Y605" s="134" t="e">
        <v>#N/A</v>
      </c>
      <c r="Z605" s="261" t="e">
        <v>#N/A</v>
      </c>
      <c r="AA605" s="134" t="s">
        <v>1234</v>
      </c>
      <c r="AB605" s="134" t="s">
        <v>1234</v>
      </c>
      <c r="AC605" s="134">
        <v>1</v>
      </c>
      <c r="AD605" s="134">
        <v>100</v>
      </c>
      <c r="AE605" s="134" t="s">
        <v>9022</v>
      </c>
      <c r="AF605" s="134" t="s">
        <v>5454</v>
      </c>
      <c r="AG605" s="267" t="s">
        <v>5454</v>
      </c>
      <c r="AH605" s="260" t="s">
        <v>746</v>
      </c>
      <c r="AI605" s="134">
        <v>100</v>
      </c>
      <c r="AJ605" s="134" t="str">
        <f>VLOOKUP($AG605,'스토리지_LUN(TO-BE)'!$B$2:$G$347,4,FALSE)</f>
        <v>0F:B9</v>
      </c>
      <c r="AK605" s="135"/>
      <c r="AL605" s="135"/>
      <c r="AM605" s="137" t="s">
        <v>10390</v>
      </c>
      <c r="AN605" s="475"/>
    </row>
    <row r="606" spans="1:40" s="137" customFormat="1">
      <c r="A606" s="134" t="s">
        <v>10045</v>
      </c>
      <c r="B606" s="134"/>
      <c r="C606" s="260"/>
      <c r="D606" s="128" t="s">
        <v>10400</v>
      </c>
      <c r="E606" s="134"/>
      <c r="F606" s="157" t="s">
        <v>1236</v>
      </c>
      <c r="G606" s="157" t="s">
        <v>1237</v>
      </c>
      <c r="H606" s="260" t="s">
        <v>10038</v>
      </c>
      <c r="I606" s="134"/>
      <c r="J606" s="134"/>
      <c r="K606" s="134"/>
      <c r="L606" s="134" t="s">
        <v>10045</v>
      </c>
      <c r="M606" s="157" t="s">
        <v>6856</v>
      </c>
      <c r="N606" s="193" t="s">
        <v>10001</v>
      </c>
      <c r="O606" s="471" t="s">
        <v>5457</v>
      </c>
      <c r="P606" s="134"/>
      <c r="Q606" s="470" t="s">
        <v>10031</v>
      </c>
      <c r="R606" s="135"/>
      <c r="S606" s="134"/>
      <c r="T606" s="135"/>
      <c r="U606" s="135"/>
      <c r="V606" s="134" t="e">
        <v>#N/A</v>
      </c>
      <c r="W606" s="134" t="e">
        <v>#N/A</v>
      </c>
      <c r="X606" s="136"/>
      <c r="Y606" s="134" t="e">
        <v>#N/A</v>
      </c>
      <c r="Z606" s="261" t="e">
        <v>#N/A</v>
      </c>
      <c r="AA606" s="134" t="s">
        <v>1236</v>
      </c>
      <c r="AB606" s="134" t="s">
        <v>1236</v>
      </c>
      <c r="AC606" s="134">
        <v>1</v>
      </c>
      <c r="AD606" s="134">
        <v>100</v>
      </c>
      <c r="AE606" s="134" t="s">
        <v>9022</v>
      </c>
      <c r="AF606" s="134" t="s">
        <v>5457</v>
      </c>
      <c r="AG606" s="267" t="s">
        <v>5457</v>
      </c>
      <c r="AH606" s="260" t="s">
        <v>746</v>
      </c>
      <c r="AI606" s="134">
        <v>100</v>
      </c>
      <c r="AJ606" s="134" t="str">
        <f>VLOOKUP($AG606,'스토리지_LUN(TO-BE)'!$B$2:$G$347,4,FALSE)</f>
        <v>0F:BA</v>
      </c>
      <c r="AK606" s="135"/>
      <c r="AL606" s="135"/>
      <c r="AM606" s="137" t="s">
        <v>10391</v>
      </c>
      <c r="AN606" s="475"/>
    </row>
    <row r="607" spans="1:40">
      <c r="A607" s="134" t="s">
        <v>10045</v>
      </c>
      <c r="B607" s="157"/>
      <c r="C607" s="157"/>
      <c r="D607" s="128" t="s">
        <v>1847</v>
      </c>
      <c r="E607" s="157"/>
      <c r="F607" s="467" t="s">
        <v>1298</v>
      </c>
      <c r="G607" s="157" t="s">
        <v>1299</v>
      </c>
      <c r="H607" s="157" t="s">
        <v>10066</v>
      </c>
      <c r="I607" s="157"/>
      <c r="J607" s="157"/>
      <c r="K607" s="157"/>
      <c r="L607" s="294" t="s">
        <v>10045</v>
      </c>
      <c r="M607" s="157" t="s">
        <v>6856</v>
      </c>
      <c r="N607" s="193" t="s">
        <v>10002</v>
      </c>
      <c r="O607" s="472" t="s">
        <v>5932</v>
      </c>
      <c r="P607" s="444"/>
      <c r="Q607" s="470" t="s">
        <v>10032</v>
      </c>
      <c r="R607" s="157"/>
      <c r="S607" s="157"/>
      <c r="T607" s="157"/>
      <c r="U607" s="157"/>
      <c r="V607" s="294" t="e">
        <v>#N/A</v>
      </c>
      <c r="W607" s="294" t="e">
        <v>#N/A</v>
      </c>
      <c r="X607" s="157"/>
      <c r="Y607" s="294" t="e">
        <v>#N/A</v>
      </c>
      <c r="Z607" s="295" t="e">
        <v>#N/A</v>
      </c>
      <c r="AA607" s="157" t="s">
        <v>1298</v>
      </c>
      <c r="AB607" s="157" t="s">
        <v>1298</v>
      </c>
      <c r="AC607" s="294">
        <v>1</v>
      </c>
      <c r="AD607" s="294">
        <v>1.5</v>
      </c>
      <c r="AE607" s="294" t="s">
        <v>6756</v>
      </c>
      <c r="AF607" s="134" t="s">
        <v>5932</v>
      </c>
      <c r="AG607" s="296" t="s">
        <v>5932</v>
      </c>
      <c r="AH607" s="260" t="s">
        <v>6756</v>
      </c>
      <c r="AI607" s="134">
        <v>1.5</v>
      </c>
      <c r="AJ607" s="134" t="str">
        <f>VLOOKUP($AG607,'스토리지_LUN(TO-BE)'!$B$2:$G$347,4,FALSE)</f>
        <v>0F:BB</v>
      </c>
      <c r="AK607" s="157"/>
      <c r="AL607" s="157"/>
      <c r="AM607" s="137" t="s">
        <v>10387</v>
      </c>
    </row>
    <row r="608" spans="1:40">
      <c r="A608" s="134" t="s">
        <v>10045</v>
      </c>
      <c r="B608" s="157"/>
      <c r="C608" s="157"/>
      <c r="D608" s="128" t="s">
        <v>10395</v>
      </c>
      <c r="E608" s="157"/>
      <c r="F608" s="157" t="s">
        <v>1280</v>
      </c>
      <c r="G608" s="157" t="s">
        <v>1281</v>
      </c>
      <c r="H608" s="157" t="s">
        <v>354</v>
      </c>
      <c r="I608" s="157"/>
      <c r="J608" s="157"/>
      <c r="K608" s="157"/>
      <c r="L608" s="294" t="s">
        <v>10045</v>
      </c>
      <c r="M608" s="157" t="s">
        <v>6856</v>
      </c>
      <c r="N608" s="193" t="s">
        <v>10003</v>
      </c>
      <c r="O608" s="473" t="s">
        <v>5926</v>
      </c>
      <c r="P608" s="444"/>
      <c r="Q608" s="470" t="s">
        <v>10034</v>
      </c>
      <c r="R608" s="157"/>
      <c r="S608" s="157"/>
      <c r="T608" s="157"/>
      <c r="U608" s="157"/>
      <c r="V608" s="294" t="e">
        <v>#N/A</v>
      </c>
      <c r="W608" s="294" t="e">
        <v>#N/A</v>
      </c>
      <c r="X608" s="157"/>
      <c r="Y608" s="294" t="e">
        <v>#N/A</v>
      </c>
      <c r="Z608" s="295" t="e">
        <v>#N/A</v>
      </c>
      <c r="AA608" s="157" t="s">
        <v>1280</v>
      </c>
      <c r="AB608" s="157" t="s">
        <v>1280</v>
      </c>
      <c r="AC608" s="294">
        <v>1</v>
      </c>
      <c r="AD608" s="294">
        <v>1.5</v>
      </c>
      <c r="AE608" s="294" t="s">
        <v>6756</v>
      </c>
      <c r="AF608" s="134" t="s">
        <v>5926</v>
      </c>
      <c r="AG608" s="298" t="s">
        <v>5926</v>
      </c>
      <c r="AH608" s="260" t="s">
        <v>6756</v>
      </c>
      <c r="AI608" s="134">
        <v>1.5</v>
      </c>
      <c r="AJ608" s="134" t="str">
        <f>VLOOKUP($AG608,'스토리지_LUN(TO-BE)'!$B$2:$G$347,4,FALSE)</f>
        <v>0F:BC</v>
      </c>
      <c r="AK608" s="157"/>
      <c r="AL608" s="157"/>
      <c r="AM608" s="137" t="s">
        <v>10388</v>
      </c>
    </row>
    <row r="609" spans="1:40" s="1" customFormat="1">
      <c r="A609" s="199" t="s">
        <v>1172</v>
      </c>
      <c r="B609" s="199" t="s">
        <v>1840</v>
      </c>
      <c r="C609" s="199" t="s">
        <v>338</v>
      </c>
      <c r="D609" s="199" t="s">
        <v>1841</v>
      </c>
      <c r="E609" s="199" t="s">
        <v>1686</v>
      </c>
      <c r="F609" s="199" t="s">
        <v>1238</v>
      </c>
      <c r="G609" s="199" t="s">
        <v>1239</v>
      </c>
      <c r="H609" s="199" t="s">
        <v>3369</v>
      </c>
      <c r="I609" s="199"/>
      <c r="J609" s="199" t="s">
        <v>6981</v>
      </c>
      <c r="K609" s="199" t="s">
        <v>6981</v>
      </c>
      <c r="L609" s="199" t="s">
        <v>6981</v>
      </c>
      <c r="M609" s="199" t="s">
        <v>6981</v>
      </c>
      <c r="N609" s="200" t="s">
        <v>6981</v>
      </c>
      <c r="O609" s="201"/>
      <c r="P609" s="445">
        <v>40</v>
      </c>
      <c r="Q609" s="203" t="e">
        <f>VLOOKUP($O609,'스토리지_LUN(TO-BE)'!$B$2:$G$347,4,FALSE)</f>
        <v>#N/A</v>
      </c>
      <c r="R609" s="202"/>
      <c r="S609" s="203"/>
      <c r="T609" s="202"/>
      <c r="U609" s="202"/>
      <c r="V609" s="203" t="e">
        <f>VLOOKUP($N609,OS_Disk!$A$2:$F$573,2,FALSE)</f>
        <v>#N/A</v>
      </c>
      <c r="W609" s="203" t="e">
        <f>VLOOKUP($N609,OS_Disk!$A$2:$F$573,3,FALSE)</f>
        <v>#N/A</v>
      </c>
      <c r="X609" s="204"/>
      <c r="Y609" s="203" t="e">
        <f>VLOOKUP($N609,OS_Disk!$A$2:$F$573,4,FALSE)</f>
        <v>#N/A</v>
      </c>
      <c r="Z609" s="205" t="e">
        <f>VLOOKUP($N609,OS_Disk!$A$2:$F$573,6,FALSE)</f>
        <v>#N/A</v>
      </c>
      <c r="AA609" s="203" t="e">
        <f>VLOOKUP($O609,Veritas_LUN!$D$3:$J$487,2,FALSE)</f>
        <v>#N/A</v>
      </c>
      <c r="AB609" s="203" t="e">
        <f>VLOOKUP($O609,Veritas_LUN!$D$3:$J$487,3,FALSE)</f>
        <v>#N/A</v>
      </c>
      <c r="AC609" s="203" t="e">
        <f>VLOOKUP($O609,Veritas_LUN!$D$3:$J$487,4,FALSE)</f>
        <v>#N/A</v>
      </c>
      <c r="AD609" s="203" t="e">
        <f>VLOOKUP($O609,Veritas_LUN!$D$3:$J$487,5,FALSE)</f>
        <v>#N/A</v>
      </c>
      <c r="AE609" s="203" t="e">
        <f>VLOOKUP($O609,Veritas_LUN!$D$3:$J$487,7,FALSE)</f>
        <v>#N/A</v>
      </c>
      <c r="AF609" s="203" t="e">
        <f>VLOOKUP($O609,Veritas_LUN!$D$3:$K$487,8,FALSE)</f>
        <v>#N/A</v>
      </c>
      <c r="AG609" s="266"/>
      <c r="AH609" s="317" t="e">
        <f>VLOOKUP(AG609,'스토리지_LUN(AS-IS)'!$B$4:$G$541,4,FALSE)</f>
        <v>#N/A</v>
      </c>
      <c r="AI609" s="203" t="e">
        <f>VLOOKUP(AG609,'스토리지_LUN(AS-IS)'!$B$4:$G$541,6,FALSE)</f>
        <v>#N/A</v>
      </c>
      <c r="AJ609" s="203" t="e">
        <f>VLOOKUP($AG609,'스토리지_LUN(TO-BE)'!$B$2:$G$347,4,FALSE)</f>
        <v>#N/A</v>
      </c>
      <c r="AK609" s="202"/>
      <c r="AL609" s="202"/>
      <c r="AM609" s="137" t="e">
        <f>_xlfn.CONCAT("N",LEFT(F609,10),SUBSTITUTE(Q609,":",""),"-",RIGHT(F609,8))</f>
        <v>#N/A</v>
      </c>
      <c r="AN609" s="475"/>
    </row>
    <row r="610" spans="1:40" s="1" customFormat="1">
      <c r="A610" s="199" t="s">
        <v>1172</v>
      </c>
      <c r="B610" s="199" t="s">
        <v>1840</v>
      </c>
      <c r="C610" s="199" t="s">
        <v>338</v>
      </c>
      <c r="D610" s="199" t="s">
        <v>1841</v>
      </c>
      <c r="E610" s="199" t="s">
        <v>1693</v>
      </c>
      <c r="F610" s="199" t="s">
        <v>1238</v>
      </c>
      <c r="G610" s="199" t="s">
        <v>1239</v>
      </c>
      <c r="H610" s="199" t="s">
        <v>3370</v>
      </c>
      <c r="I610" s="199"/>
      <c r="J610" s="199" t="s">
        <v>6981</v>
      </c>
      <c r="K610" s="199" t="s">
        <v>6981</v>
      </c>
      <c r="L610" s="199" t="s">
        <v>6981</v>
      </c>
      <c r="M610" s="199" t="s">
        <v>6981</v>
      </c>
      <c r="N610" s="200" t="s">
        <v>6981</v>
      </c>
      <c r="O610" s="201"/>
      <c r="P610" s="445">
        <v>40</v>
      </c>
      <c r="Q610" s="203" t="e">
        <f>VLOOKUP($O610,'스토리지_LUN(TO-BE)'!$B$2:$G$347,4,FALSE)</f>
        <v>#N/A</v>
      </c>
      <c r="R610" s="202"/>
      <c r="S610" s="203"/>
      <c r="T610" s="202"/>
      <c r="U610" s="202"/>
      <c r="V610" s="203" t="e">
        <f>VLOOKUP($N610,OS_Disk!$A$2:$F$573,2,FALSE)</f>
        <v>#N/A</v>
      </c>
      <c r="W610" s="203" t="e">
        <f>VLOOKUP($N610,OS_Disk!$A$2:$F$573,3,FALSE)</f>
        <v>#N/A</v>
      </c>
      <c r="X610" s="204"/>
      <c r="Y610" s="203" t="e">
        <f>VLOOKUP($N610,OS_Disk!$A$2:$F$573,4,FALSE)</f>
        <v>#N/A</v>
      </c>
      <c r="Z610" s="205" t="e">
        <f>VLOOKUP($N610,OS_Disk!$A$2:$F$573,6,FALSE)</f>
        <v>#N/A</v>
      </c>
      <c r="AA610" s="203" t="e">
        <f>VLOOKUP($O610,Veritas_LUN!$D$3:$J$487,2,FALSE)</f>
        <v>#N/A</v>
      </c>
      <c r="AB610" s="203" t="e">
        <f>VLOOKUP($O610,Veritas_LUN!$D$3:$J$487,3,FALSE)</f>
        <v>#N/A</v>
      </c>
      <c r="AC610" s="203" t="e">
        <f>VLOOKUP($O610,Veritas_LUN!$D$3:$J$487,4,FALSE)</f>
        <v>#N/A</v>
      </c>
      <c r="AD610" s="203" t="e">
        <f>VLOOKUP($O610,Veritas_LUN!$D$3:$J$487,5,FALSE)</f>
        <v>#N/A</v>
      </c>
      <c r="AE610" s="203" t="e">
        <f>VLOOKUP($O610,Veritas_LUN!$D$3:$J$487,7,FALSE)</f>
        <v>#N/A</v>
      </c>
      <c r="AF610" s="203" t="e">
        <f>VLOOKUP($O610,Veritas_LUN!$D$3:$K$487,8,FALSE)</f>
        <v>#N/A</v>
      </c>
      <c r="AG610" s="266"/>
      <c r="AH610" s="317" t="e">
        <f>VLOOKUP(AG610,'스토리지_LUN(AS-IS)'!$B$4:$G$541,4,FALSE)</f>
        <v>#N/A</v>
      </c>
      <c r="AI610" s="203" t="e">
        <f>VLOOKUP(AG610,'스토리지_LUN(AS-IS)'!$B$4:$G$541,6,FALSE)</f>
        <v>#N/A</v>
      </c>
      <c r="AJ610" s="203" t="e">
        <f>VLOOKUP($AG610,'스토리지_LUN(TO-BE)'!$B$2:$G$347,4,FALSE)</f>
        <v>#N/A</v>
      </c>
      <c r="AK610" s="202"/>
      <c r="AL610" s="202"/>
      <c r="AM610" s="137" t="e">
        <f t="shared" si="20"/>
        <v>#N/A</v>
      </c>
      <c r="AN610" s="475"/>
    </row>
    <row r="611" spans="1:40" s="1" customFormat="1">
      <c r="A611" s="199" t="s">
        <v>1173</v>
      </c>
      <c r="B611" s="199" t="s">
        <v>1840</v>
      </c>
      <c r="C611" s="199" t="s">
        <v>1842</v>
      </c>
      <c r="D611" s="199" t="s">
        <v>1841</v>
      </c>
      <c r="E611" s="199" t="s">
        <v>1686</v>
      </c>
      <c r="F611" s="199" t="s">
        <v>1238</v>
      </c>
      <c r="G611" s="199" t="s">
        <v>1239</v>
      </c>
      <c r="H611" s="199" t="s">
        <v>3371</v>
      </c>
      <c r="I611" s="199"/>
      <c r="J611" s="199" t="s">
        <v>6981</v>
      </c>
      <c r="K611" s="199" t="s">
        <v>6981</v>
      </c>
      <c r="L611" s="199" t="s">
        <v>6981</v>
      </c>
      <c r="M611" s="199" t="s">
        <v>6981</v>
      </c>
      <c r="N611" s="200" t="s">
        <v>6981</v>
      </c>
      <c r="O611" s="201"/>
      <c r="P611" s="445">
        <v>25</v>
      </c>
      <c r="Q611" s="203" t="e">
        <f>VLOOKUP($O611,'스토리지_LUN(TO-BE)'!$B$2:$G$347,4,FALSE)</f>
        <v>#N/A</v>
      </c>
      <c r="R611" s="202"/>
      <c r="S611" s="203"/>
      <c r="T611" s="202"/>
      <c r="U611" s="202"/>
      <c r="V611" s="203" t="e">
        <f>VLOOKUP($N611,OS_Disk!$A$2:$F$573,2,FALSE)</f>
        <v>#N/A</v>
      </c>
      <c r="W611" s="203" t="e">
        <f>VLOOKUP($N611,OS_Disk!$A$2:$F$573,3,FALSE)</f>
        <v>#N/A</v>
      </c>
      <c r="X611" s="204"/>
      <c r="Y611" s="203" t="e">
        <f>VLOOKUP($N611,OS_Disk!$A$2:$F$573,4,FALSE)</f>
        <v>#N/A</v>
      </c>
      <c r="Z611" s="205" t="e">
        <f>VLOOKUP($N611,OS_Disk!$A$2:$F$573,6,FALSE)</f>
        <v>#N/A</v>
      </c>
      <c r="AA611" s="203" t="e">
        <f>VLOOKUP($O611,Veritas_LUN!$D$3:$J$487,2,FALSE)</f>
        <v>#N/A</v>
      </c>
      <c r="AB611" s="203" t="e">
        <f>VLOOKUP($O611,Veritas_LUN!$D$3:$J$487,3,FALSE)</f>
        <v>#N/A</v>
      </c>
      <c r="AC611" s="203" t="e">
        <f>VLOOKUP($O611,Veritas_LUN!$D$3:$J$487,4,FALSE)</f>
        <v>#N/A</v>
      </c>
      <c r="AD611" s="203" t="e">
        <f>VLOOKUP($O611,Veritas_LUN!$D$3:$J$487,5,FALSE)</f>
        <v>#N/A</v>
      </c>
      <c r="AE611" s="203" t="e">
        <f>VLOOKUP($O611,Veritas_LUN!$D$3:$J$487,7,FALSE)</f>
        <v>#N/A</v>
      </c>
      <c r="AF611" s="203" t="e">
        <f>VLOOKUP($O611,Veritas_LUN!$D$3:$K$487,8,FALSE)</f>
        <v>#N/A</v>
      </c>
      <c r="AG611" s="266"/>
      <c r="AH611" s="317" t="e">
        <f>VLOOKUP(AG611,'스토리지_LUN(AS-IS)'!$B$4:$G$541,4,FALSE)</f>
        <v>#N/A</v>
      </c>
      <c r="AI611" s="203" t="e">
        <f>VLOOKUP(AG611,'스토리지_LUN(AS-IS)'!$B$4:$G$541,6,FALSE)</f>
        <v>#N/A</v>
      </c>
      <c r="AJ611" s="203" t="e">
        <f>VLOOKUP($AG611,'스토리지_LUN(TO-BE)'!$B$2:$G$347,4,FALSE)</f>
        <v>#N/A</v>
      </c>
      <c r="AK611" s="202"/>
      <c r="AL611" s="202"/>
      <c r="AM611" s="137" t="e">
        <f t="shared" si="20"/>
        <v>#N/A</v>
      </c>
      <c r="AN611" s="475"/>
    </row>
    <row r="612" spans="1:40" s="1" customFormat="1">
      <c r="A612" s="199" t="s">
        <v>1173</v>
      </c>
      <c r="B612" s="199" t="s">
        <v>1840</v>
      </c>
      <c r="C612" s="199" t="s">
        <v>1842</v>
      </c>
      <c r="D612" s="199" t="s">
        <v>1841</v>
      </c>
      <c r="E612" s="199" t="s">
        <v>1690</v>
      </c>
      <c r="F612" s="199" t="s">
        <v>1238</v>
      </c>
      <c r="G612" s="199" t="s">
        <v>1239</v>
      </c>
      <c r="H612" s="199" t="s">
        <v>3372</v>
      </c>
      <c r="I612" s="199"/>
      <c r="J612" s="199" t="s">
        <v>6981</v>
      </c>
      <c r="K612" s="199" t="s">
        <v>6981</v>
      </c>
      <c r="L612" s="199" t="s">
        <v>6981</v>
      </c>
      <c r="M612" s="199" t="s">
        <v>6981</v>
      </c>
      <c r="N612" s="200" t="s">
        <v>6981</v>
      </c>
      <c r="O612" s="201"/>
      <c r="P612" s="445">
        <v>100</v>
      </c>
      <c r="Q612" s="203" t="e">
        <f>VLOOKUP($O612,'스토리지_LUN(TO-BE)'!$B$2:$G$347,4,FALSE)</f>
        <v>#N/A</v>
      </c>
      <c r="R612" s="202"/>
      <c r="S612" s="203"/>
      <c r="T612" s="202"/>
      <c r="U612" s="202"/>
      <c r="V612" s="203" t="e">
        <f>VLOOKUP($N612,OS_Disk!$A$2:$F$573,2,FALSE)</f>
        <v>#N/A</v>
      </c>
      <c r="W612" s="203" t="e">
        <f>VLOOKUP($N612,OS_Disk!$A$2:$F$573,3,FALSE)</f>
        <v>#N/A</v>
      </c>
      <c r="X612" s="204"/>
      <c r="Y612" s="203" t="e">
        <f>VLOOKUP($N612,OS_Disk!$A$2:$F$573,4,FALSE)</f>
        <v>#N/A</v>
      </c>
      <c r="Z612" s="205" t="e">
        <f>VLOOKUP($N612,OS_Disk!$A$2:$F$573,6,FALSE)</f>
        <v>#N/A</v>
      </c>
      <c r="AA612" s="203" t="e">
        <f>VLOOKUP($O612,Veritas_LUN!$D$3:$J$487,2,FALSE)</f>
        <v>#N/A</v>
      </c>
      <c r="AB612" s="203" t="e">
        <f>VLOOKUP($O612,Veritas_LUN!$D$3:$J$487,3,FALSE)</f>
        <v>#N/A</v>
      </c>
      <c r="AC612" s="203" t="e">
        <f>VLOOKUP($O612,Veritas_LUN!$D$3:$J$487,4,FALSE)</f>
        <v>#N/A</v>
      </c>
      <c r="AD612" s="203" t="e">
        <f>VLOOKUP($O612,Veritas_LUN!$D$3:$J$487,5,FALSE)</f>
        <v>#N/A</v>
      </c>
      <c r="AE612" s="203" t="e">
        <f>VLOOKUP($O612,Veritas_LUN!$D$3:$J$487,7,FALSE)</f>
        <v>#N/A</v>
      </c>
      <c r="AF612" s="203" t="e">
        <f>VLOOKUP($O612,Veritas_LUN!$D$3:$K$487,8,FALSE)</f>
        <v>#N/A</v>
      </c>
      <c r="AG612" s="266"/>
      <c r="AH612" s="317" t="e">
        <f>VLOOKUP(AG612,'스토리지_LUN(AS-IS)'!$B$4:$G$541,4,FALSE)</f>
        <v>#N/A</v>
      </c>
      <c r="AI612" s="203" t="e">
        <f>VLOOKUP(AG612,'스토리지_LUN(AS-IS)'!$B$4:$G$541,6,FALSE)</f>
        <v>#N/A</v>
      </c>
      <c r="AJ612" s="203" t="e">
        <f>VLOOKUP($AG612,'스토리지_LUN(TO-BE)'!$B$2:$G$347,4,FALSE)</f>
        <v>#N/A</v>
      </c>
      <c r="AK612" s="202"/>
      <c r="AL612" s="202"/>
      <c r="AM612" s="137" t="e">
        <f t="shared" si="20"/>
        <v>#N/A</v>
      </c>
      <c r="AN612" s="475"/>
    </row>
    <row r="613" spans="1:40">
      <c r="I613" s="156">
        <v>3</v>
      </c>
      <c r="K613" s="156">
        <v>4</v>
      </c>
      <c r="L613" s="156">
        <v>4.78571428571429</v>
      </c>
      <c r="N613" s="156">
        <v>6.0714285714285703</v>
      </c>
      <c r="O613" s="156"/>
      <c r="P613" s="156"/>
      <c r="R613" s="156">
        <v>8.6428571428571495</v>
      </c>
      <c r="S613" s="156">
        <v>9.28571428571429</v>
      </c>
      <c r="T613" s="156">
        <v>9.9285714285714306</v>
      </c>
      <c r="U613" s="156">
        <v>10.5714285714286</v>
      </c>
      <c r="V613" s="156">
        <v>11.214285714285699</v>
      </c>
      <c r="W613" s="156">
        <v>11.857142857142801</v>
      </c>
      <c r="X613" s="156">
        <v>12.5</v>
      </c>
      <c r="Y613" s="156">
        <v>13.1428571428571</v>
      </c>
      <c r="Z613" s="156">
        <v>13.785714285714301</v>
      </c>
      <c r="AA613" s="156">
        <v>14.4285714285714</v>
      </c>
      <c r="AB613" s="156">
        <v>15.0714285714285</v>
      </c>
      <c r="AC613" s="156">
        <v>15.714285714285699</v>
      </c>
      <c r="AD613" s="156">
        <v>16.357142857142801</v>
      </c>
      <c r="AE613" s="156">
        <v>17</v>
      </c>
      <c r="AF613" s="156">
        <v>17.6428571428571</v>
      </c>
      <c r="AG613" s="156">
        <v>18.285714285714299</v>
      </c>
      <c r="AH613" s="156">
        <v>18.928571428571399</v>
      </c>
      <c r="AI613" s="156">
        <v>19.571428571428498</v>
      </c>
      <c r="AJ613" s="156">
        <v>20.214285714285701</v>
      </c>
      <c r="AK613" s="156">
        <v>20.857142857142801</v>
      </c>
      <c r="AL613" s="156">
        <v>21.5</v>
      </c>
    </row>
  </sheetData>
  <autoFilter ref="A5:AL613" xr:uid="{00000000-0009-0000-0000-000004000000}"/>
  <mergeCells count="13">
    <mergeCell ref="A1:AL2"/>
    <mergeCell ref="A4:D4"/>
    <mergeCell ref="M4:P4"/>
    <mergeCell ref="V3:Z3"/>
    <mergeCell ref="AA3:AE3"/>
    <mergeCell ref="A3:P3"/>
    <mergeCell ref="E4:L4"/>
    <mergeCell ref="AG3:AL3"/>
    <mergeCell ref="Q4:T4"/>
    <mergeCell ref="W4:Z4"/>
    <mergeCell ref="AB4:AF4"/>
    <mergeCell ref="AG4:AI4"/>
    <mergeCell ref="AJ4:AL4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AM609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1BAD-D8E9-4CA3-81F8-F1376780CC25}">
  <dimension ref="A1:C53"/>
  <sheetViews>
    <sheetView workbookViewId="0">
      <selection activeCell="B32" sqref="B32"/>
    </sheetView>
  </sheetViews>
  <sheetFormatPr defaultRowHeight="16.5"/>
  <cols>
    <col min="1" max="1" width="11.875" customWidth="1"/>
    <col min="2" max="2" width="16.625" customWidth="1"/>
  </cols>
  <sheetData>
    <row r="1" spans="1:3">
      <c r="A1" s="128" t="s">
        <v>1215</v>
      </c>
      <c r="B1" s="128" t="s">
        <v>467</v>
      </c>
      <c r="C1" s="128" t="s">
        <v>1724</v>
      </c>
    </row>
    <row r="2" spans="1:3">
      <c r="A2" s="128" t="s">
        <v>1216</v>
      </c>
      <c r="B2" s="128" t="s">
        <v>470</v>
      </c>
      <c r="C2" s="128" t="s">
        <v>1724</v>
      </c>
    </row>
    <row r="3" spans="1:3">
      <c r="A3" s="128" t="s">
        <v>1217</v>
      </c>
      <c r="B3" s="128" t="s">
        <v>473</v>
      </c>
      <c r="C3" s="128" t="s">
        <v>1724</v>
      </c>
    </row>
    <row r="4" spans="1:3">
      <c r="A4" s="128" t="s">
        <v>1217</v>
      </c>
      <c r="B4" s="128" t="s">
        <v>474</v>
      </c>
      <c r="C4" s="128" t="s">
        <v>1724</v>
      </c>
    </row>
    <row r="5" spans="1:3">
      <c r="A5" s="128" t="s">
        <v>1218</v>
      </c>
      <c r="B5" s="128" t="s">
        <v>476</v>
      </c>
      <c r="C5" s="128" t="s">
        <v>1724</v>
      </c>
    </row>
    <row r="6" spans="1:3">
      <c r="A6" s="128" t="s">
        <v>1222</v>
      </c>
      <c r="B6" s="128" t="s">
        <v>489</v>
      </c>
      <c r="C6" s="128" t="s">
        <v>1724</v>
      </c>
    </row>
    <row r="7" spans="1:3">
      <c r="A7" s="128" t="s">
        <v>1223</v>
      </c>
      <c r="B7" s="128" t="s">
        <v>492</v>
      </c>
      <c r="C7" s="128" t="s">
        <v>1724</v>
      </c>
    </row>
    <row r="8" spans="1:3">
      <c r="A8" s="128" t="s">
        <v>1224</v>
      </c>
      <c r="B8" s="128" t="s">
        <v>494</v>
      </c>
      <c r="C8" s="128" t="s">
        <v>1724</v>
      </c>
    </row>
    <row r="9" spans="1:3">
      <c r="A9" s="128" t="s">
        <v>1219</v>
      </c>
      <c r="B9" s="128" t="s">
        <v>479</v>
      </c>
      <c r="C9" s="128" t="s">
        <v>1724</v>
      </c>
    </row>
    <row r="10" spans="1:3">
      <c r="A10" s="128" t="s">
        <v>1220</v>
      </c>
      <c r="B10" s="128" t="s">
        <v>483</v>
      </c>
      <c r="C10" s="128" t="s">
        <v>1724</v>
      </c>
    </row>
    <row r="11" spans="1:3">
      <c r="A11" s="128" t="s">
        <v>1220</v>
      </c>
      <c r="B11" s="128" t="s">
        <v>482</v>
      </c>
      <c r="C11" s="128" t="s">
        <v>1724</v>
      </c>
    </row>
    <row r="12" spans="1:3">
      <c r="A12" s="128" t="s">
        <v>1221</v>
      </c>
      <c r="B12" s="128" t="s">
        <v>486</v>
      </c>
      <c r="C12" s="128" t="s">
        <v>1724</v>
      </c>
    </row>
    <row r="13" spans="1:3">
      <c r="A13" s="128" t="s">
        <v>1174</v>
      </c>
      <c r="B13" s="128" t="s">
        <v>341</v>
      </c>
      <c r="C13" s="128" t="s">
        <v>1847</v>
      </c>
    </row>
    <row r="14" spans="1:3">
      <c r="A14" s="128" t="s">
        <v>1174</v>
      </c>
      <c r="B14" s="128" t="s">
        <v>340</v>
      </c>
      <c r="C14" s="128" t="s">
        <v>1847</v>
      </c>
    </row>
    <row r="15" spans="1:3">
      <c r="A15" s="128" t="s">
        <v>1175</v>
      </c>
      <c r="B15" s="128" t="s">
        <v>345</v>
      </c>
      <c r="C15" s="128" t="s">
        <v>1847</v>
      </c>
    </row>
    <row r="16" spans="1:3">
      <c r="A16" s="128" t="s">
        <v>1176</v>
      </c>
      <c r="B16" s="128" t="s">
        <v>348</v>
      </c>
      <c r="C16" s="128" t="s">
        <v>1847</v>
      </c>
    </row>
    <row r="17" spans="1:3">
      <c r="A17" s="128" t="s">
        <v>1177</v>
      </c>
      <c r="B17" s="128" t="s">
        <v>351</v>
      </c>
      <c r="C17" s="128" t="s">
        <v>1847</v>
      </c>
    </row>
    <row r="18" spans="1:3">
      <c r="A18" s="128" t="s">
        <v>1179</v>
      </c>
      <c r="B18" s="128" t="s">
        <v>357</v>
      </c>
      <c r="C18" s="128" t="s">
        <v>1847</v>
      </c>
    </row>
    <row r="19" spans="1:3">
      <c r="A19" s="128" t="s">
        <v>1179</v>
      </c>
      <c r="B19" s="128" t="s">
        <v>356</v>
      </c>
      <c r="C19" s="128" t="s">
        <v>1847</v>
      </c>
    </row>
    <row r="20" spans="1:3">
      <c r="A20" s="128" t="s">
        <v>1180</v>
      </c>
      <c r="B20" s="128" t="s">
        <v>361</v>
      </c>
      <c r="C20" s="128" t="s">
        <v>1847</v>
      </c>
    </row>
    <row r="21" spans="1:3">
      <c r="A21" s="128" t="s">
        <v>1181</v>
      </c>
      <c r="B21" s="128" t="s">
        <v>364</v>
      </c>
      <c r="C21" s="128" t="s">
        <v>1847</v>
      </c>
    </row>
    <row r="22" spans="1:3">
      <c r="A22" s="128" t="s">
        <v>1183</v>
      </c>
      <c r="B22" s="128" t="s">
        <v>372</v>
      </c>
      <c r="C22" s="128" t="s">
        <v>1847</v>
      </c>
    </row>
    <row r="23" spans="1:3">
      <c r="A23" s="128" t="s">
        <v>1186</v>
      </c>
      <c r="B23" s="128" t="s">
        <v>381</v>
      </c>
      <c r="C23" s="128" t="s">
        <v>1847</v>
      </c>
    </row>
    <row r="24" spans="1:3">
      <c r="A24" s="128" t="s">
        <v>1188</v>
      </c>
      <c r="B24" s="128" t="s">
        <v>385</v>
      </c>
      <c r="C24" s="128" t="s">
        <v>1847</v>
      </c>
    </row>
    <row r="25" spans="1:3">
      <c r="A25" s="128" t="s">
        <v>1192</v>
      </c>
      <c r="B25" s="128" t="s">
        <v>399</v>
      </c>
      <c r="C25" s="128" t="s">
        <v>1847</v>
      </c>
    </row>
    <row r="26" spans="1:3">
      <c r="A26" s="128" t="s">
        <v>1190</v>
      </c>
      <c r="B26" s="128" t="s">
        <v>392</v>
      </c>
      <c r="C26" s="128" t="s">
        <v>1847</v>
      </c>
    </row>
    <row r="27" spans="1:3">
      <c r="A27" s="128" t="s">
        <v>1178</v>
      </c>
      <c r="B27" s="128" t="s">
        <v>354</v>
      </c>
      <c r="C27" s="128" t="s">
        <v>1983</v>
      </c>
    </row>
    <row r="28" spans="1:3">
      <c r="A28" s="128" t="s">
        <v>1185</v>
      </c>
      <c r="B28" s="128" t="s">
        <v>378</v>
      </c>
      <c r="C28" s="128" t="s">
        <v>1983</v>
      </c>
    </row>
    <row r="29" spans="1:3">
      <c r="A29" s="128" t="s">
        <v>1189</v>
      </c>
      <c r="B29" s="128" t="s">
        <v>388</v>
      </c>
      <c r="C29" s="128" t="s">
        <v>1983</v>
      </c>
    </row>
    <row r="30" spans="1:3">
      <c r="A30" s="128" t="s">
        <v>1214</v>
      </c>
      <c r="B30" s="128" t="s">
        <v>464</v>
      </c>
      <c r="C30" s="128" t="s">
        <v>2021</v>
      </c>
    </row>
    <row r="31" spans="1:3">
      <c r="A31" s="128" t="s">
        <v>1205</v>
      </c>
      <c r="B31" s="128" t="s">
        <v>438</v>
      </c>
      <c r="C31" s="128" t="s">
        <v>2021</v>
      </c>
    </row>
    <row r="32" spans="1:3">
      <c r="A32" s="128" t="s">
        <v>1205</v>
      </c>
      <c r="B32" s="128" t="s">
        <v>437</v>
      </c>
      <c r="C32" s="128" t="s">
        <v>2021</v>
      </c>
    </row>
    <row r="33" spans="1:3">
      <c r="A33" s="128" t="s">
        <v>1206</v>
      </c>
      <c r="B33" s="128" t="s">
        <v>441</v>
      </c>
      <c r="C33" s="128" t="s">
        <v>2021</v>
      </c>
    </row>
    <row r="34" spans="1:3">
      <c r="A34" s="128" t="s">
        <v>1212</v>
      </c>
      <c r="B34" s="128" t="s">
        <v>459</v>
      </c>
      <c r="C34" s="128" t="s">
        <v>2021</v>
      </c>
    </row>
    <row r="35" spans="1:3">
      <c r="A35" s="128" t="s">
        <v>1213</v>
      </c>
      <c r="B35" s="128" t="s">
        <v>461</v>
      </c>
      <c r="C35" s="128" t="s">
        <v>2021</v>
      </c>
    </row>
    <row r="36" spans="1:3">
      <c r="A36" s="128" t="s">
        <v>1207</v>
      </c>
      <c r="B36" s="128" t="s">
        <v>443</v>
      </c>
      <c r="C36" s="128" t="s">
        <v>2021</v>
      </c>
    </row>
    <row r="37" spans="1:3">
      <c r="A37" s="128" t="s">
        <v>1208</v>
      </c>
      <c r="B37" s="128" t="s">
        <v>446</v>
      </c>
      <c r="C37" s="128" t="s">
        <v>2021</v>
      </c>
    </row>
    <row r="38" spans="1:3">
      <c r="A38" s="128" t="s">
        <v>1209</v>
      </c>
      <c r="B38" s="128" t="s">
        <v>449</v>
      </c>
      <c r="C38" s="128" t="s">
        <v>2021</v>
      </c>
    </row>
    <row r="39" spans="1:3">
      <c r="A39" s="128" t="s">
        <v>1209</v>
      </c>
      <c r="B39" s="128" t="s">
        <v>450</v>
      </c>
      <c r="C39" s="128" t="s">
        <v>2021</v>
      </c>
    </row>
    <row r="40" spans="1:3">
      <c r="A40" s="128" t="s">
        <v>1210</v>
      </c>
      <c r="B40" s="128" t="s">
        <v>453</v>
      </c>
      <c r="C40" s="128" t="s">
        <v>2021</v>
      </c>
    </row>
    <row r="41" spans="1:3">
      <c r="A41" s="128" t="s">
        <v>1211</v>
      </c>
      <c r="B41" s="128" t="s">
        <v>455</v>
      </c>
      <c r="C41" s="128" t="s">
        <v>2021</v>
      </c>
    </row>
    <row r="42" spans="1:3">
      <c r="A42" s="128" t="s">
        <v>1193</v>
      </c>
      <c r="B42" s="128" t="s">
        <v>402</v>
      </c>
      <c r="C42" s="128" t="s">
        <v>5933</v>
      </c>
    </row>
    <row r="43" spans="1:3">
      <c r="A43" s="128" t="s">
        <v>1194</v>
      </c>
      <c r="B43" s="128" t="s">
        <v>405</v>
      </c>
      <c r="C43" s="128" t="s">
        <v>5933</v>
      </c>
    </row>
    <row r="44" spans="1:3">
      <c r="A44" s="128" t="s">
        <v>1195</v>
      </c>
      <c r="B44" s="128" t="s">
        <v>408</v>
      </c>
      <c r="C44" s="128" t="s">
        <v>5933</v>
      </c>
    </row>
    <row r="45" spans="1:3">
      <c r="A45" s="128" t="s">
        <v>1196</v>
      </c>
      <c r="B45" s="128" t="s">
        <v>411</v>
      </c>
      <c r="C45" s="128" t="s">
        <v>5933</v>
      </c>
    </row>
    <row r="46" spans="1:3">
      <c r="A46" s="128" t="s">
        <v>1198</v>
      </c>
      <c r="B46" s="128" t="s">
        <v>417</v>
      </c>
      <c r="C46" s="128" t="s">
        <v>5933</v>
      </c>
    </row>
    <row r="47" spans="1:3">
      <c r="A47" s="128" t="s">
        <v>1199</v>
      </c>
      <c r="B47" s="128" t="s">
        <v>420</v>
      </c>
      <c r="C47" s="128" t="s">
        <v>5933</v>
      </c>
    </row>
    <row r="48" spans="1:3">
      <c r="A48" s="128" t="s">
        <v>1200</v>
      </c>
      <c r="B48" s="128" t="s">
        <v>423</v>
      </c>
      <c r="C48" s="128" t="s">
        <v>5933</v>
      </c>
    </row>
    <row r="49" spans="1:3">
      <c r="A49" s="128" t="s">
        <v>1201</v>
      </c>
      <c r="B49" s="128" t="s">
        <v>426</v>
      </c>
      <c r="C49" s="128" t="s">
        <v>5933</v>
      </c>
    </row>
    <row r="50" spans="1:3">
      <c r="A50" s="128" t="s">
        <v>1202</v>
      </c>
      <c r="B50" s="128" t="s">
        <v>429</v>
      </c>
      <c r="C50" s="128" t="s">
        <v>5933</v>
      </c>
    </row>
    <row r="51" spans="1:3">
      <c r="A51" s="128" t="s">
        <v>1203</v>
      </c>
      <c r="B51" s="128" t="s">
        <v>432</v>
      </c>
      <c r="C51" s="128" t="s">
        <v>5933</v>
      </c>
    </row>
    <row r="52" spans="1:3">
      <c r="A52" s="128" t="s">
        <v>1204</v>
      </c>
      <c r="B52" s="128" t="s">
        <v>435</v>
      </c>
      <c r="C52" s="128" t="s">
        <v>5933</v>
      </c>
    </row>
    <row r="53" spans="1:3">
      <c r="A53" s="128" t="s">
        <v>1197</v>
      </c>
      <c r="B53" s="128" t="s">
        <v>414</v>
      </c>
      <c r="C53" s="128" t="s">
        <v>5933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B446-8B48-4A4A-9B43-14FE30E5A2E8}">
  <dimension ref="A2:K54"/>
  <sheetViews>
    <sheetView topLeftCell="K1" zoomScale="130" zoomScaleNormal="130" workbookViewId="0">
      <selection activeCell="K4" sqref="K4"/>
    </sheetView>
  </sheetViews>
  <sheetFormatPr defaultColWidth="8.75" defaultRowHeight="13.5"/>
  <cols>
    <col min="1" max="1" width="12.75" style="483" bestFit="1" customWidth="1"/>
    <col min="2" max="2" width="16.125" style="483" customWidth="1"/>
    <col min="3" max="3" width="8.75" style="483"/>
    <col min="4" max="4" width="23.25" style="483" customWidth="1"/>
    <col min="5" max="5" width="27" style="483" bestFit="1" customWidth="1"/>
    <col min="6" max="7" width="8.75" style="483"/>
    <col min="8" max="8" width="49.75" style="483" bestFit="1" customWidth="1"/>
    <col min="9" max="9" width="57.75" style="483" hidden="1" customWidth="1"/>
    <col min="10" max="10" width="0" style="483" hidden="1" customWidth="1"/>
    <col min="11" max="11" width="252.75" style="483" bestFit="1" customWidth="1"/>
    <col min="12" max="16384" width="8.75" style="483"/>
  </cols>
  <sheetData>
    <row r="2" spans="1:11">
      <c r="A2" s="483" t="s">
        <v>1215</v>
      </c>
      <c r="B2" s="483" t="s">
        <v>467</v>
      </c>
      <c r="C2" s="483" t="s">
        <v>1724</v>
      </c>
      <c r="D2" s="483" t="s">
        <v>1590</v>
      </c>
      <c r="E2" s="483" t="s">
        <v>3273</v>
      </c>
      <c r="H2" s="483" t="str">
        <f>CONCATENATE("plink -ssh ",A2," -l root -pw 7@rlacl_R ")</f>
        <v xml:space="preserve">plink -ssh 10.146.106.83 -l root -pw 7@rlacl_R </v>
      </c>
      <c r="I2" s="483" t="str">
        <f>_xlfn.CONCAT("/vmfs/volumes/",D2,"/",LEFT(E2,19),".vmx")</f>
        <v>/vmfs/volumes/pkvex2044-datastore1/pkbtsdbr1/pkbtsdbr1.vmx</v>
      </c>
      <c r="K2" s="483" t="str">
        <f>_xlfn.CONCAT("cp ",I2," ",I2,".old.20190324",";","cp ",I2,".new ",I2)</f>
        <v>cp /vmfs/volumes/pkvex2044-datastore1/pkbtsdbr1/pkbtsdbr1.vmx /vmfs/volumes/pkvex2044-datastore1/pkbtsdbr1/pkbtsdbr1.vmx.old.20190324;cp /vmfs/volumes/pkvex2044-datastore1/pkbtsdbr1/pkbtsdbr1.vmx.new /vmfs/volumes/pkvex2044-datastore1/pkbtsdbr1/pkbtsdbr1.vmx</v>
      </c>
    </row>
    <row r="3" spans="1:11">
      <c r="A3" s="483" t="s">
        <v>1216</v>
      </c>
      <c r="B3" s="483" t="s">
        <v>470</v>
      </c>
      <c r="C3" s="483" t="s">
        <v>1724</v>
      </c>
      <c r="D3" s="483" t="s">
        <v>1596</v>
      </c>
      <c r="E3" s="483" t="s">
        <v>3296</v>
      </c>
      <c r="H3" s="483" t="str">
        <f t="shared" ref="H3:H54" si="0">CONCATENATE("plink -ssh ",A3," -l root -pw 7@rlacl_R ")</f>
        <v xml:space="preserve">plink -ssh 10.146.106.84 -l root -pw 7@rlacl_R </v>
      </c>
      <c r="I3" s="483" t="str">
        <f t="shared" ref="I3:I54" si="1">_xlfn.CONCAT("/vmfs/volumes/",D3,"/",LEFT(E3,19),".vmx")</f>
        <v>/vmfs/volumes/pkvex2045-datastore1/pkbtsapr1/pkbtsapr1.vmx</v>
      </c>
      <c r="K3" s="483" t="str">
        <f t="shared" ref="K3:K54" si="2">_xlfn.CONCAT("cp ",I3," ",I3,".old.20190324",";","cp ",I3,".new ",I3)</f>
        <v>cp /vmfs/volumes/pkvex2045-datastore1/pkbtsapr1/pkbtsapr1.vmx /vmfs/volumes/pkvex2045-datastore1/pkbtsapr1/pkbtsapr1.vmx.old.20190324;cp /vmfs/volumes/pkvex2045-datastore1/pkbtsapr1/pkbtsapr1.vmx.new /vmfs/volumes/pkvex2045-datastore1/pkbtsapr1/pkbtsapr1.vmx</v>
      </c>
    </row>
    <row r="4" spans="1:11">
      <c r="A4" s="483" t="s">
        <v>1217</v>
      </c>
      <c r="B4" s="483" t="s">
        <v>473</v>
      </c>
      <c r="C4" s="483" t="s">
        <v>1724</v>
      </c>
      <c r="D4" s="483" t="s">
        <v>1600</v>
      </c>
      <c r="E4" s="483" t="s">
        <v>3307</v>
      </c>
      <c r="H4" s="483" t="str">
        <f t="shared" si="0"/>
        <v xml:space="preserve">plink -ssh 10.146.106.85 -l root -pw 7@rlacl_R </v>
      </c>
      <c r="I4" s="483" t="str">
        <f t="shared" si="1"/>
        <v>/vmfs/volumes/pkvex2046-datastore1/pkbtrapr1/pkbtrapr1.vmx</v>
      </c>
      <c r="K4" s="483" t="str">
        <f t="shared" si="2"/>
        <v>cp /vmfs/volumes/pkvex2046-datastore1/pkbtrapr1/pkbtrapr1.vmx /vmfs/volumes/pkvex2046-datastore1/pkbtrapr1/pkbtrapr1.vmx.old.20190324;cp /vmfs/volumes/pkvex2046-datastore1/pkbtrapr1/pkbtrapr1.vmx.new /vmfs/volumes/pkvex2046-datastore1/pkbtrapr1/pkbtrapr1.vmx</v>
      </c>
    </row>
    <row r="5" spans="1:11">
      <c r="A5" s="483" t="s">
        <v>1217</v>
      </c>
      <c r="B5" s="483" t="s">
        <v>474</v>
      </c>
      <c r="C5" s="483" t="s">
        <v>1724</v>
      </c>
      <c r="D5" s="483" t="s">
        <v>1600</v>
      </c>
      <c r="E5" s="483" t="s">
        <v>3316</v>
      </c>
      <c r="H5" s="483" t="str">
        <f t="shared" si="0"/>
        <v xml:space="preserve">plink -ssh 10.146.106.85 -l root -pw 7@rlacl_R </v>
      </c>
      <c r="I5" s="483" t="str">
        <f t="shared" si="1"/>
        <v>/vmfs/volumes/pkvex2046-datastore1/pkbtrapr3/pkbtrapr3.vmx</v>
      </c>
      <c r="K5" s="483" t="str">
        <f t="shared" si="2"/>
        <v>cp /vmfs/volumes/pkvex2046-datastore1/pkbtrapr3/pkbtrapr3.vmx /vmfs/volumes/pkvex2046-datastore1/pkbtrapr3/pkbtrapr3.vmx.old.20190324;cp /vmfs/volumes/pkvex2046-datastore1/pkbtrapr3/pkbtrapr3.vmx.new /vmfs/volumes/pkvex2046-datastore1/pkbtrapr3/pkbtrapr3.vmx</v>
      </c>
    </row>
    <row r="6" spans="1:11">
      <c r="A6" s="483" t="s">
        <v>1218</v>
      </c>
      <c r="B6" s="483" t="s">
        <v>476</v>
      </c>
      <c r="C6" s="483" t="s">
        <v>1724</v>
      </c>
      <c r="D6" s="483" t="s">
        <v>1604</v>
      </c>
      <c r="E6" s="483" t="s">
        <v>3331</v>
      </c>
      <c r="H6" s="483" t="str">
        <f t="shared" si="0"/>
        <v xml:space="preserve">plink -ssh 10.146.106.86 -l root -pw 7@rlacl_R </v>
      </c>
      <c r="I6" s="483" t="str">
        <f t="shared" si="1"/>
        <v>/vmfs/volumes/pkvex2047-datastore1/pkbchapr1/pkbchapr1.vmx</v>
      </c>
      <c r="K6" s="483" t="str">
        <f t="shared" si="2"/>
        <v>cp /vmfs/volumes/pkvex2047-datastore1/pkbchapr1/pkbchapr1.vmx /vmfs/volumes/pkvex2047-datastore1/pkbchapr1/pkbchapr1.vmx.old.20190324;cp /vmfs/volumes/pkvex2047-datastore1/pkbchapr1/pkbchapr1.vmx.new /vmfs/volumes/pkvex2047-datastore1/pkbchapr1/pkbchapr1.vmx</v>
      </c>
    </row>
    <row r="7" spans="1:11">
      <c r="A7" s="483" t="s">
        <v>1222</v>
      </c>
      <c r="B7" s="483" t="s">
        <v>489</v>
      </c>
      <c r="C7" s="483" t="s">
        <v>1724</v>
      </c>
      <c r="D7" s="483" t="s">
        <v>1620</v>
      </c>
      <c r="E7" s="483" t="s">
        <v>3343</v>
      </c>
      <c r="H7" s="483" t="str">
        <f t="shared" si="0"/>
        <v xml:space="preserve">plink -ssh 10.146.106.90 -l root -pw 7@rlacl_R </v>
      </c>
      <c r="I7" s="483" t="str">
        <f t="shared" si="1"/>
        <v>/vmfs/volumes/pkvex2051-datastore1/pkbtsdbr2/pkbtsdbr2.vmx</v>
      </c>
      <c r="K7" s="483" t="str">
        <f t="shared" si="2"/>
        <v>cp /vmfs/volumes/pkvex2051-datastore1/pkbtsdbr2/pkbtsdbr2.vmx /vmfs/volumes/pkvex2051-datastore1/pkbtsdbr2/pkbtsdbr2.vmx.old.20190324;cp /vmfs/volumes/pkvex2051-datastore1/pkbtsdbr2/pkbtsdbr2.vmx.new /vmfs/volumes/pkvex2051-datastore1/pkbtsdbr2/pkbtsdbr2.vmx</v>
      </c>
    </row>
    <row r="8" spans="1:11">
      <c r="A8" s="483" t="s">
        <v>1223</v>
      </c>
      <c r="B8" s="483" t="s">
        <v>492</v>
      </c>
      <c r="C8" s="483" t="s">
        <v>1724</v>
      </c>
      <c r="D8" s="483" t="s">
        <v>1626</v>
      </c>
      <c r="E8" s="483" t="s">
        <v>3349</v>
      </c>
      <c r="H8" s="483" t="str">
        <f t="shared" si="0"/>
        <v xml:space="preserve">plink -ssh 10.146.106.91 -l root -pw 7@rlacl_R </v>
      </c>
      <c r="I8" s="483" t="str">
        <f t="shared" si="1"/>
        <v>/vmfs/volumes/pkvex2052-datastore1/pkbtsapr3/pkbtsapr3.vmx</v>
      </c>
      <c r="K8" s="483" t="str">
        <f t="shared" si="2"/>
        <v>cp /vmfs/volumes/pkvex2052-datastore1/pkbtsapr3/pkbtsapr3.vmx /vmfs/volumes/pkvex2052-datastore1/pkbtsapr3/pkbtsapr3.vmx.old.20190324;cp /vmfs/volumes/pkvex2052-datastore1/pkbtsapr3/pkbtsapr3.vmx.new /vmfs/volumes/pkvex2052-datastore1/pkbtsapr3/pkbtsapr3.vmx</v>
      </c>
    </row>
    <row r="9" spans="1:11">
      <c r="A9" s="483" t="s">
        <v>1224</v>
      </c>
      <c r="B9" s="483" t="s">
        <v>494</v>
      </c>
      <c r="C9" s="483" t="s">
        <v>1724</v>
      </c>
      <c r="D9" s="483" t="s">
        <v>1630</v>
      </c>
      <c r="E9" s="483" t="s">
        <v>3351</v>
      </c>
      <c r="H9" s="483" t="str">
        <f t="shared" si="0"/>
        <v xml:space="preserve">plink -ssh 10.146.106.92 -l root -pw 7@rlacl_R </v>
      </c>
      <c r="I9" s="483" t="str">
        <f t="shared" si="1"/>
        <v>/vmfs/volumes/pkvex2053-datastore1/pkbchapr3/pkbchapr3.vmx</v>
      </c>
      <c r="K9" s="483" t="str">
        <f t="shared" si="2"/>
        <v>cp /vmfs/volumes/pkvex2053-datastore1/pkbchapr3/pkbchapr3.vmx /vmfs/volumes/pkvex2053-datastore1/pkbchapr3/pkbchapr3.vmx.old.20190324;cp /vmfs/volumes/pkvex2053-datastore1/pkbchapr3/pkbchapr3.vmx.new /vmfs/volumes/pkvex2053-datastore1/pkbchapr3/pkbchapr3.vmx</v>
      </c>
    </row>
    <row r="10" spans="1:11">
      <c r="A10" s="483" t="s">
        <v>1219</v>
      </c>
      <c r="B10" s="483" t="s">
        <v>479</v>
      </c>
      <c r="C10" s="483" t="s">
        <v>1724</v>
      </c>
      <c r="D10" s="483" t="s">
        <v>1608</v>
      </c>
      <c r="E10" s="483" t="s">
        <v>3359</v>
      </c>
      <c r="H10" s="483" t="str">
        <f t="shared" si="0"/>
        <v xml:space="preserve">plink -ssh 10.146.106.87 -l root -pw 7@rlacl_R </v>
      </c>
      <c r="I10" s="483" t="str">
        <f t="shared" si="1"/>
        <v>/vmfs/volumes/pkvex2048-datastore1/pkbtsapr2/pkbtsapr2.vmx</v>
      </c>
      <c r="K10" s="483" t="str">
        <f t="shared" si="2"/>
        <v>cp /vmfs/volumes/pkvex2048-datastore1/pkbtsapr2/pkbtsapr2.vmx /vmfs/volumes/pkvex2048-datastore1/pkbtsapr2/pkbtsapr2.vmx.old.20190324;cp /vmfs/volumes/pkvex2048-datastore1/pkbtsapr2/pkbtsapr2.vmx.new /vmfs/volumes/pkvex2048-datastore1/pkbtsapr2/pkbtsapr2.vmx</v>
      </c>
    </row>
    <row r="11" spans="1:11">
      <c r="A11" s="483" t="s">
        <v>1220</v>
      </c>
      <c r="B11" s="483" t="s">
        <v>483</v>
      </c>
      <c r="C11" s="483" t="s">
        <v>1724</v>
      </c>
      <c r="D11" s="483" t="s">
        <v>1612</v>
      </c>
      <c r="E11" s="483" t="s">
        <v>3361</v>
      </c>
      <c r="H11" s="483" t="str">
        <f t="shared" si="0"/>
        <v xml:space="preserve">plink -ssh 10.146.106.88 -l root -pw 7@rlacl_R </v>
      </c>
      <c r="I11" s="483" t="str">
        <f t="shared" si="1"/>
        <v>/vmfs/volumes/pkvex2049-datastore1/pkbtrapr4/pkbtrapr4.vmx</v>
      </c>
      <c r="K11" s="483" t="str">
        <f t="shared" si="2"/>
        <v>cp /vmfs/volumes/pkvex2049-datastore1/pkbtrapr4/pkbtrapr4.vmx /vmfs/volumes/pkvex2049-datastore1/pkbtrapr4/pkbtrapr4.vmx.old.20190324;cp /vmfs/volumes/pkvex2049-datastore1/pkbtrapr4/pkbtrapr4.vmx.new /vmfs/volumes/pkvex2049-datastore1/pkbtrapr4/pkbtrapr4.vmx</v>
      </c>
    </row>
    <row r="12" spans="1:11">
      <c r="A12" s="483" t="s">
        <v>1220</v>
      </c>
      <c r="B12" s="483" t="s">
        <v>482</v>
      </c>
      <c r="C12" s="483" t="s">
        <v>1724</v>
      </c>
      <c r="D12" s="483" t="s">
        <v>1612</v>
      </c>
      <c r="E12" s="483" t="s">
        <v>3363</v>
      </c>
      <c r="H12" s="483" t="str">
        <f t="shared" si="0"/>
        <v xml:space="preserve">plink -ssh 10.146.106.88 -l root -pw 7@rlacl_R </v>
      </c>
      <c r="I12" s="483" t="str">
        <f t="shared" si="1"/>
        <v>/vmfs/volumes/pkvex2049-datastore1/pkbtrapr2/pkbtrapr2.vmx</v>
      </c>
      <c r="K12" s="483" t="str">
        <f t="shared" si="2"/>
        <v>cp /vmfs/volumes/pkvex2049-datastore1/pkbtrapr2/pkbtrapr2.vmx /vmfs/volumes/pkvex2049-datastore1/pkbtrapr2/pkbtrapr2.vmx.old.20190324;cp /vmfs/volumes/pkvex2049-datastore1/pkbtrapr2/pkbtrapr2.vmx.new /vmfs/volumes/pkvex2049-datastore1/pkbtrapr2/pkbtrapr2.vmx</v>
      </c>
    </row>
    <row r="13" spans="1:11">
      <c r="A13" s="483" t="s">
        <v>1221</v>
      </c>
      <c r="B13" s="483" t="s">
        <v>486</v>
      </c>
      <c r="C13" s="483" t="s">
        <v>1724</v>
      </c>
      <c r="D13" s="483" t="s">
        <v>1616</v>
      </c>
      <c r="E13" s="483" t="s">
        <v>3367</v>
      </c>
      <c r="H13" s="483" t="str">
        <f t="shared" si="0"/>
        <v xml:space="preserve">plink -ssh 10.146.106.89 -l root -pw 7@rlacl_R </v>
      </c>
      <c r="I13" s="483" t="str">
        <f t="shared" si="1"/>
        <v>/vmfs/volumes/pkvex2050-datastore1/pkbchapr2/pkbchapr2.vmx</v>
      </c>
      <c r="K13" s="483" t="str">
        <f t="shared" si="2"/>
        <v>cp /vmfs/volumes/pkvex2050-datastore1/pkbchapr2/pkbchapr2.vmx /vmfs/volumes/pkvex2050-datastore1/pkbchapr2/pkbchapr2.vmx.old.20190324;cp /vmfs/volumes/pkvex2050-datastore1/pkbchapr2/pkbchapr2.vmx.new /vmfs/volumes/pkvex2050-datastore1/pkbchapr2/pkbchapr2.vmx</v>
      </c>
    </row>
    <row r="14" spans="1:11">
      <c r="A14" s="483" t="s">
        <v>1174</v>
      </c>
      <c r="B14" s="483" t="s">
        <v>341</v>
      </c>
      <c r="C14" s="483" t="s">
        <v>1847</v>
      </c>
      <c r="D14" s="483" t="s">
        <v>1404</v>
      </c>
      <c r="E14" s="483" t="s">
        <v>3378</v>
      </c>
      <c r="H14" s="483" t="str">
        <f t="shared" si="0"/>
        <v xml:space="preserve">plink -ssh 10.146.106.42 -l root -pw 7@rlacl_R </v>
      </c>
      <c r="I14" s="483" t="str">
        <f t="shared" si="1"/>
        <v>/vmfs/volumes/pkvex2003-datastore1/pkceucmr1/pkceucmr1.vmx</v>
      </c>
      <c r="K14" s="483" t="str">
        <f t="shared" si="2"/>
        <v>cp /vmfs/volumes/pkvex2003-datastore1/pkceucmr1/pkceucmr1.vmx /vmfs/volumes/pkvex2003-datastore1/pkceucmr1/pkceucmr1.vmx.old.20190324;cp /vmfs/volumes/pkvex2003-datastore1/pkceucmr1/pkceucmr1.vmx.new /vmfs/volumes/pkvex2003-datastore1/pkceucmr1/pkceucmr1.vmx</v>
      </c>
    </row>
    <row r="15" spans="1:11">
      <c r="A15" s="483" t="s">
        <v>1174</v>
      </c>
      <c r="B15" s="483" t="s">
        <v>340</v>
      </c>
      <c r="C15" s="483" t="s">
        <v>1847</v>
      </c>
      <c r="D15" s="483" t="s">
        <v>1404</v>
      </c>
      <c r="E15" s="483" t="s">
        <v>3389</v>
      </c>
      <c r="H15" s="483" t="str">
        <f t="shared" si="0"/>
        <v xml:space="preserve">plink -ssh 10.146.106.42 -l root -pw 7@rlacl_R </v>
      </c>
      <c r="I15" s="483" t="str">
        <f t="shared" si="1"/>
        <v>/vmfs/volumes/pkvex2003-datastore1/pkceuapr1/pkceuapr1.vmx</v>
      </c>
      <c r="K15" s="483" t="str">
        <f t="shared" si="2"/>
        <v>cp /vmfs/volumes/pkvex2003-datastore1/pkceuapr1/pkceuapr1.vmx /vmfs/volumes/pkvex2003-datastore1/pkceuapr1/pkceuapr1.vmx.old.20190324;cp /vmfs/volumes/pkvex2003-datastore1/pkceuapr1/pkceuapr1.vmx.new /vmfs/volumes/pkvex2003-datastore1/pkceuapr1/pkceuapr1.vmx</v>
      </c>
    </row>
    <row r="16" spans="1:11">
      <c r="A16" s="483" t="s">
        <v>1175</v>
      </c>
      <c r="B16" s="483" t="s">
        <v>345</v>
      </c>
      <c r="C16" s="483" t="s">
        <v>1847</v>
      </c>
      <c r="D16" s="483" t="s">
        <v>1408</v>
      </c>
      <c r="E16" s="483" t="s">
        <v>3406</v>
      </c>
      <c r="H16" s="483" t="str">
        <f t="shared" si="0"/>
        <v xml:space="preserve">plink -ssh 10.146.106.43 -l root -pw 7@rlacl_R </v>
      </c>
      <c r="I16" s="483" t="str">
        <f t="shared" si="1"/>
        <v>/vmfs/volumes/pkvex2004-datastore1/pkcrdapr1/pkcrdapr1.vmx</v>
      </c>
      <c r="K16" s="483" t="str">
        <f t="shared" si="2"/>
        <v>cp /vmfs/volumes/pkvex2004-datastore1/pkcrdapr1/pkcrdapr1.vmx /vmfs/volumes/pkvex2004-datastore1/pkcrdapr1/pkcrdapr1.vmx.old.20190324;cp /vmfs/volumes/pkvex2004-datastore1/pkcrdapr1/pkcrdapr1.vmx.new /vmfs/volumes/pkvex2004-datastore1/pkcrdapr1/pkcrdapr1.vmx</v>
      </c>
    </row>
    <row r="17" spans="1:11">
      <c r="A17" s="483" t="s">
        <v>1176</v>
      </c>
      <c r="B17" s="483" t="s">
        <v>348</v>
      </c>
      <c r="C17" s="483" t="s">
        <v>1847</v>
      </c>
      <c r="D17" s="483" t="s">
        <v>1412</v>
      </c>
      <c r="E17" s="483" t="s">
        <v>3417</v>
      </c>
      <c r="H17" s="483" t="str">
        <f t="shared" si="0"/>
        <v xml:space="preserve">plink -ssh 10.146.106.44 -l root -pw 7@rlacl_R </v>
      </c>
      <c r="I17" s="483" t="str">
        <f t="shared" si="1"/>
        <v>/vmfs/volumes/pkvex2005-datastore1/pkciuapr1/pkciuapr1.vmx</v>
      </c>
      <c r="K17" s="483" t="str">
        <f t="shared" si="2"/>
        <v>cp /vmfs/volumes/pkvex2005-datastore1/pkciuapr1/pkciuapr1.vmx /vmfs/volumes/pkvex2005-datastore1/pkciuapr1/pkciuapr1.vmx.old.20190324;cp /vmfs/volumes/pkvex2005-datastore1/pkciuapr1/pkciuapr1.vmx.new /vmfs/volumes/pkvex2005-datastore1/pkciuapr1/pkciuapr1.vmx</v>
      </c>
    </row>
    <row r="18" spans="1:11">
      <c r="A18" s="483" t="s">
        <v>1177</v>
      </c>
      <c r="B18" s="483" t="s">
        <v>351</v>
      </c>
      <c r="C18" s="483" t="s">
        <v>1847</v>
      </c>
      <c r="D18" s="483" t="s">
        <v>1416</v>
      </c>
      <c r="E18" s="483" t="s">
        <v>3434</v>
      </c>
      <c r="H18" s="483" t="str">
        <f t="shared" si="0"/>
        <v xml:space="preserve">plink -ssh 10.146.106.45 -l root -pw 7@rlacl_R </v>
      </c>
      <c r="I18" s="483" t="str">
        <f t="shared" si="1"/>
        <v>/vmfs/volumes/pkvex2006-datastore1/pkcrddbr2/pkcrddbr2.vmx</v>
      </c>
      <c r="K18" s="483" t="str">
        <f t="shared" si="2"/>
        <v>cp /vmfs/volumes/pkvex2006-datastore1/pkcrddbr2/pkcrddbr2.vmx /vmfs/volumes/pkvex2006-datastore1/pkcrddbr2/pkcrddbr2.vmx.old.20190324;cp /vmfs/volumes/pkvex2006-datastore1/pkcrddbr2/pkcrddbr2.vmx.new /vmfs/volumes/pkvex2006-datastore1/pkcrddbr2/pkcrddbr2.vmx</v>
      </c>
    </row>
    <row r="19" spans="1:11">
      <c r="A19" s="483" t="s">
        <v>1179</v>
      </c>
      <c r="B19" s="483" t="s">
        <v>357</v>
      </c>
      <c r="C19" s="483" t="s">
        <v>1847</v>
      </c>
      <c r="D19" s="483" t="s">
        <v>1426</v>
      </c>
      <c r="E19" s="483" t="s">
        <v>3450</v>
      </c>
      <c r="H19" s="483" t="str">
        <f t="shared" si="0"/>
        <v xml:space="preserve">plink -ssh 10.146.106.47 -l root -pw 7@rlacl_R </v>
      </c>
      <c r="I19" s="483" t="str">
        <f t="shared" si="1"/>
        <v>/vmfs/volumes/pkvex2008-datastore1/pkceucmr2/pkceucmr2.vmx</v>
      </c>
      <c r="K19" s="483" t="str">
        <f t="shared" si="2"/>
        <v>cp /vmfs/volumes/pkvex2008-datastore1/pkceucmr2/pkceucmr2.vmx /vmfs/volumes/pkvex2008-datastore1/pkceucmr2/pkceucmr2.vmx.old.20190324;cp /vmfs/volumes/pkvex2008-datastore1/pkceucmr2/pkceucmr2.vmx.new /vmfs/volumes/pkvex2008-datastore1/pkceucmr2/pkceucmr2.vmx</v>
      </c>
    </row>
    <row r="20" spans="1:11">
      <c r="A20" s="483" t="s">
        <v>1179</v>
      </c>
      <c r="B20" s="483" t="s">
        <v>356</v>
      </c>
      <c r="C20" s="483" t="s">
        <v>1847</v>
      </c>
      <c r="D20" s="483" t="s">
        <v>1426</v>
      </c>
      <c r="E20" s="483" t="s">
        <v>3453</v>
      </c>
      <c r="H20" s="483" t="str">
        <f t="shared" si="0"/>
        <v xml:space="preserve">plink -ssh 10.146.106.47 -l root -pw 7@rlacl_R </v>
      </c>
      <c r="I20" s="483" t="str">
        <f t="shared" si="1"/>
        <v>/vmfs/volumes/pkvex2008-datastore1/pkceuapr2/pkceuapr2.vmx</v>
      </c>
      <c r="K20" s="483" t="str">
        <f t="shared" si="2"/>
        <v>cp /vmfs/volumes/pkvex2008-datastore1/pkceuapr2/pkceuapr2.vmx /vmfs/volumes/pkvex2008-datastore1/pkceuapr2/pkceuapr2.vmx.old.20190324;cp /vmfs/volumes/pkvex2008-datastore1/pkceuapr2/pkceuapr2.vmx.new /vmfs/volumes/pkvex2008-datastore1/pkceuapr2/pkceuapr2.vmx</v>
      </c>
    </row>
    <row r="21" spans="1:11">
      <c r="A21" s="483" t="s">
        <v>1180</v>
      </c>
      <c r="B21" s="483" t="s">
        <v>361</v>
      </c>
      <c r="C21" s="483" t="s">
        <v>1847</v>
      </c>
      <c r="D21" s="483" t="s">
        <v>1430</v>
      </c>
      <c r="E21" s="483" t="s">
        <v>3459</v>
      </c>
      <c r="H21" s="483" t="str">
        <f t="shared" si="0"/>
        <v xml:space="preserve">plink -ssh 10.146.106.48 -l root -pw 7@rlacl_R </v>
      </c>
      <c r="I21" s="483" t="str">
        <f t="shared" si="1"/>
        <v>/vmfs/volumes/pkvex2009-datastore1/pkcrdapr2/pkcrdapr2.vmx</v>
      </c>
      <c r="K21" s="483" t="str">
        <f t="shared" si="2"/>
        <v>cp /vmfs/volumes/pkvex2009-datastore1/pkcrdapr2/pkcrdapr2.vmx /vmfs/volumes/pkvex2009-datastore1/pkcrdapr2/pkcrdapr2.vmx.old.20190324;cp /vmfs/volumes/pkvex2009-datastore1/pkcrdapr2/pkcrdapr2.vmx.new /vmfs/volumes/pkvex2009-datastore1/pkcrdapr2/pkcrdapr2.vmx</v>
      </c>
    </row>
    <row r="22" spans="1:11">
      <c r="A22" s="483" t="s">
        <v>1181</v>
      </c>
      <c r="B22" s="483" t="s">
        <v>364</v>
      </c>
      <c r="C22" s="483" t="s">
        <v>1847</v>
      </c>
      <c r="D22" s="483" t="s">
        <v>1434</v>
      </c>
      <c r="E22" s="483" t="s">
        <v>3461</v>
      </c>
      <c r="H22" s="483" t="str">
        <f t="shared" si="0"/>
        <v xml:space="preserve">plink -ssh 10.146.106.49 -l root -pw 7@rlacl_R </v>
      </c>
      <c r="I22" s="483" t="str">
        <f t="shared" si="1"/>
        <v>/vmfs/volumes/pkvex2010-datastore1/pkciuapr2/pkciuapr2.vmx</v>
      </c>
      <c r="K22" s="483" t="str">
        <f t="shared" si="2"/>
        <v>cp /vmfs/volumes/pkvex2010-datastore1/pkciuapr2/pkciuapr2.vmx /vmfs/volumes/pkvex2010-datastore1/pkciuapr2/pkciuapr2.vmx.old.20190324;cp /vmfs/volumes/pkvex2010-datastore1/pkciuapr2/pkciuapr2.vmx.new /vmfs/volumes/pkvex2010-datastore1/pkciuapr2/pkciuapr2.vmx</v>
      </c>
    </row>
    <row r="23" spans="1:11">
      <c r="A23" s="483" t="s">
        <v>1183</v>
      </c>
      <c r="B23" s="483" t="s">
        <v>372</v>
      </c>
      <c r="C23" s="483" t="s">
        <v>1847</v>
      </c>
      <c r="D23" s="483" t="s">
        <v>1444</v>
      </c>
      <c r="E23" s="483" t="s">
        <v>3470</v>
      </c>
      <c r="H23" s="483" t="str">
        <f t="shared" si="0"/>
        <v xml:space="preserve">plink -ssh 10.146.106.51 -l root -pw 7@rlacl_R </v>
      </c>
      <c r="I23" s="483" t="str">
        <f t="shared" si="1"/>
        <v>/vmfs/volumes/pkvex2012-datastore1/pkcbnapr2/pkcbnapr2.vmx</v>
      </c>
      <c r="K23" s="483" t="str">
        <f t="shared" si="2"/>
        <v>cp /vmfs/volumes/pkvex2012-datastore1/pkcbnapr2/pkcbnapr2.vmx /vmfs/volumes/pkvex2012-datastore1/pkcbnapr2/pkcbnapr2.vmx.old.20190324;cp /vmfs/volumes/pkvex2012-datastore1/pkcbnapr2/pkcbnapr2.vmx.new /vmfs/volumes/pkvex2012-datastore1/pkcbnapr2/pkcbnapr2.vmx</v>
      </c>
    </row>
    <row r="24" spans="1:11">
      <c r="A24" s="483" t="s">
        <v>1186</v>
      </c>
      <c r="B24" s="483" t="s">
        <v>381</v>
      </c>
      <c r="C24" s="483" t="s">
        <v>1847</v>
      </c>
      <c r="D24" s="483" t="s">
        <v>1458</v>
      </c>
      <c r="E24" s="483" t="s">
        <v>3486</v>
      </c>
      <c r="H24" s="483" t="str">
        <f t="shared" si="0"/>
        <v xml:space="preserve">plink -ssh 10.146.106.54 -l root -pw 7@rlacl_R </v>
      </c>
      <c r="I24" s="483" t="str">
        <f t="shared" si="1"/>
        <v>/vmfs/volumes/pkvex2015-datastore1/pkcscapr2/pkcscapr2.vmx</v>
      </c>
      <c r="K24" s="483" t="str">
        <f t="shared" si="2"/>
        <v>cp /vmfs/volumes/pkvex2015-datastore1/pkcscapr2/pkcscapr2.vmx /vmfs/volumes/pkvex2015-datastore1/pkcscapr2/pkcscapr2.vmx.old.20190324;cp /vmfs/volumes/pkvex2015-datastore1/pkcscapr2/pkcscapr2.vmx.new /vmfs/volumes/pkvex2015-datastore1/pkcscapr2/pkcscapr2.vmx</v>
      </c>
    </row>
    <row r="25" spans="1:11">
      <c r="A25" s="483" t="s">
        <v>1188</v>
      </c>
      <c r="B25" s="483" t="s">
        <v>385</v>
      </c>
      <c r="C25" s="483" t="s">
        <v>1847</v>
      </c>
      <c r="D25" s="483" t="s">
        <v>1468</v>
      </c>
      <c r="E25" s="483" t="s">
        <v>3495</v>
      </c>
      <c r="H25" s="483" t="str">
        <f t="shared" si="0"/>
        <v xml:space="preserve">plink -ssh 10.146.106.56 -l root -pw 7@rlacl_R </v>
      </c>
      <c r="I25" s="483" t="str">
        <f t="shared" si="1"/>
        <v>/vmfs/volumes/pkvex2017-datastore1/pkcbnapr1/pkcbnapr1.vmx</v>
      </c>
      <c r="K25" s="483" t="str">
        <f t="shared" si="2"/>
        <v>cp /vmfs/volumes/pkvex2017-datastore1/pkcbnapr1/pkcbnapr1.vmx /vmfs/volumes/pkvex2017-datastore1/pkcbnapr1/pkcbnapr1.vmx.old.20190324;cp /vmfs/volumes/pkvex2017-datastore1/pkcbnapr1/pkcbnapr1.vmx.new /vmfs/volumes/pkvex2017-datastore1/pkcbnapr1/pkcbnapr1.vmx</v>
      </c>
    </row>
    <row r="26" spans="1:11">
      <c r="A26" s="483" t="s">
        <v>1192</v>
      </c>
      <c r="B26" s="483" t="s">
        <v>399</v>
      </c>
      <c r="C26" s="483" t="s">
        <v>1847</v>
      </c>
      <c r="D26" s="483" t="s">
        <v>1488</v>
      </c>
      <c r="E26" s="483" t="s">
        <v>3504</v>
      </c>
      <c r="H26" s="483" t="str">
        <f t="shared" si="0"/>
        <v xml:space="preserve">plink -ssh 10.146.106.60 -l root -pw 7@rlacl_R </v>
      </c>
      <c r="I26" s="483" t="str">
        <f t="shared" si="1"/>
        <v>/vmfs/volumes/pkvex2021-datastore1/pkcscapr1/pkcscapr1.vmx</v>
      </c>
      <c r="K26" s="483" t="str">
        <f t="shared" si="2"/>
        <v>cp /vmfs/volumes/pkvex2021-datastore1/pkcscapr1/pkcscapr1.vmx /vmfs/volumes/pkvex2021-datastore1/pkcscapr1/pkcscapr1.vmx.old.20190324;cp /vmfs/volumes/pkvex2021-datastore1/pkcscapr1/pkcscapr1.vmx.new /vmfs/volumes/pkvex2021-datastore1/pkcscapr1/pkcscapr1.vmx</v>
      </c>
    </row>
    <row r="27" spans="1:11">
      <c r="A27" s="483" t="s">
        <v>1190</v>
      </c>
      <c r="B27" s="483" t="s">
        <v>392</v>
      </c>
      <c r="C27" s="483" t="s">
        <v>1847</v>
      </c>
      <c r="D27" s="483" t="s">
        <v>1478</v>
      </c>
      <c r="E27" s="483" t="s">
        <v>3511</v>
      </c>
      <c r="H27" s="483" t="str">
        <f t="shared" si="0"/>
        <v xml:space="preserve">plink -ssh 10.146.106.58 -l root -pw 7@rlacl_R </v>
      </c>
      <c r="I27" s="483" t="str">
        <f t="shared" si="1"/>
        <v>/vmfs/volumes/pkvex2019-datastore1/pkcrddbr1/pkcrddbr1.vmx</v>
      </c>
      <c r="K27" s="483" t="str">
        <f t="shared" si="2"/>
        <v>cp /vmfs/volumes/pkvex2019-datastore1/pkcrddbr1/pkcrddbr1.vmx /vmfs/volumes/pkvex2019-datastore1/pkcrddbr1/pkcrddbr1.vmx.old.20190324;cp /vmfs/volumes/pkvex2019-datastore1/pkcrddbr1/pkcrddbr1.vmx.new /vmfs/volumes/pkvex2019-datastore1/pkcrddbr1/pkcrddbr1.vmx</v>
      </c>
    </row>
    <row r="28" spans="1:11">
      <c r="A28" s="483" t="s">
        <v>1178</v>
      </c>
      <c r="B28" s="483" t="s">
        <v>354</v>
      </c>
      <c r="C28" s="483" t="s">
        <v>1983</v>
      </c>
      <c r="D28" s="483" t="s">
        <v>1422</v>
      </c>
      <c r="E28" s="483" t="s">
        <v>3533</v>
      </c>
      <c r="H28" s="483" t="str">
        <f t="shared" si="0"/>
        <v xml:space="preserve">plink -ssh 10.146.106.46 -l root -pw 7@rlacl_R </v>
      </c>
      <c r="I28" s="483" t="str">
        <f t="shared" si="1"/>
        <v>/vmfs/volumes/pkvex2007-datastore1/pkcmssmr2/pkcmssmr2.vmx</v>
      </c>
      <c r="K28" s="483" t="str">
        <f t="shared" si="2"/>
        <v>cp /vmfs/volumes/pkvex2007-datastore1/pkcmssmr2/pkcmssmr2.vmx /vmfs/volumes/pkvex2007-datastore1/pkcmssmr2/pkcmssmr2.vmx.old.20190324;cp /vmfs/volumes/pkvex2007-datastore1/pkcmssmr2/pkcmssmr2.vmx.new /vmfs/volumes/pkvex2007-datastore1/pkcmssmr2/pkcmssmr2.vmx</v>
      </c>
    </row>
    <row r="29" spans="1:11">
      <c r="A29" s="483" t="s">
        <v>1185</v>
      </c>
      <c r="B29" s="483" t="s">
        <v>378</v>
      </c>
      <c r="C29" s="483" t="s">
        <v>1983</v>
      </c>
      <c r="D29" s="483" t="s">
        <v>1454</v>
      </c>
      <c r="E29" s="483" t="s">
        <v>3541</v>
      </c>
      <c r="H29" s="483" t="str">
        <f t="shared" si="0"/>
        <v xml:space="preserve">plink -ssh 10.146.106.53 -l root -pw 7@rlacl_R </v>
      </c>
      <c r="I29" s="483" t="str">
        <f t="shared" si="1"/>
        <v>/vmfs/volumes/pkvex2014-datastore1/pkfmsbkr1/pkfmsbkr1.vmx</v>
      </c>
      <c r="K29" s="483" t="str">
        <f t="shared" si="2"/>
        <v>cp /vmfs/volumes/pkvex2014-datastore1/pkfmsbkr1/pkfmsbkr1.vmx /vmfs/volumes/pkvex2014-datastore1/pkfmsbkr1/pkfmsbkr1.vmx.old.20190324;cp /vmfs/volumes/pkvex2014-datastore1/pkfmsbkr1/pkfmsbkr1.vmx.new /vmfs/volumes/pkvex2014-datastore1/pkfmsbkr1/pkfmsbkr1.vmx</v>
      </c>
    </row>
    <row r="30" spans="1:11">
      <c r="A30" s="483" t="s">
        <v>1189</v>
      </c>
      <c r="B30" s="483" t="s">
        <v>388</v>
      </c>
      <c r="C30" s="483" t="s">
        <v>1983</v>
      </c>
      <c r="D30" s="483" t="s">
        <v>1472</v>
      </c>
      <c r="E30" s="483" t="s">
        <v>3554</v>
      </c>
      <c r="H30" s="483" t="str">
        <f t="shared" si="0"/>
        <v xml:space="preserve">plink -ssh 10.146.106.57 -l root -pw 7@rlacl_R </v>
      </c>
      <c r="I30" s="483" t="str">
        <f t="shared" si="1"/>
        <v>/vmfs/volumes/pkvex2018-datastore1/pkfmsbkr2/pkfmsbkr2.vmx</v>
      </c>
      <c r="K30" s="483" t="str">
        <f t="shared" si="2"/>
        <v>cp /vmfs/volumes/pkvex2018-datastore1/pkfmsbkr2/pkfmsbkr2.vmx /vmfs/volumes/pkvex2018-datastore1/pkfmsbkr2/pkfmsbkr2.vmx.old.20190324;cp /vmfs/volumes/pkvex2018-datastore1/pkfmsbkr2/pkfmsbkr2.vmx.new /vmfs/volumes/pkvex2018-datastore1/pkfmsbkr2/pkfmsbkr2.vmx</v>
      </c>
    </row>
    <row r="31" spans="1:11">
      <c r="A31" s="483" t="s">
        <v>1214</v>
      </c>
      <c r="B31" s="483" t="s">
        <v>464</v>
      </c>
      <c r="C31" s="483" t="s">
        <v>2021</v>
      </c>
      <c r="D31" s="483" t="s">
        <v>1586</v>
      </c>
      <c r="E31" s="483" t="s">
        <v>3561</v>
      </c>
      <c r="H31" s="483" t="str">
        <f t="shared" si="0"/>
        <v xml:space="preserve">plink -ssh 10.146.106.82 -l root -pw 7@rlacl_R </v>
      </c>
      <c r="I31" s="483" t="str">
        <f t="shared" si="1"/>
        <v>/vmfs/volumes/pkvex2043-datastore1/pkqchapr3/pkqchapr3.vmx</v>
      </c>
      <c r="K31" s="483" t="str">
        <f t="shared" si="2"/>
        <v>cp /vmfs/volumes/pkvex2043-datastore1/pkqchapr3/pkqchapr3.vmx /vmfs/volumes/pkvex2043-datastore1/pkqchapr3/pkqchapr3.vmx.old.20190324;cp /vmfs/volumes/pkvex2043-datastore1/pkqchapr3/pkqchapr3.vmx.new /vmfs/volumes/pkvex2043-datastore1/pkqchapr3/pkqchapr3.vmx</v>
      </c>
    </row>
    <row r="32" spans="1:11">
      <c r="A32" s="483" t="s">
        <v>1205</v>
      </c>
      <c r="B32" s="483" t="s">
        <v>438</v>
      </c>
      <c r="C32" s="483" t="s">
        <v>2021</v>
      </c>
      <c r="D32" s="483" t="s">
        <v>1546</v>
      </c>
      <c r="E32" s="483" t="s">
        <v>3568</v>
      </c>
      <c r="H32" s="483" t="str">
        <f t="shared" si="0"/>
        <v xml:space="preserve">plink -ssh 10.146.106.73 -l root -pw 7@rlacl_R </v>
      </c>
      <c r="I32" s="483" t="str">
        <f t="shared" si="1"/>
        <v>/vmfs/volumes/pkvex2034-datastore1/pkqtsapr1/pkqtsapr1.vmx</v>
      </c>
      <c r="K32" s="483" t="str">
        <f t="shared" si="2"/>
        <v>cp /vmfs/volumes/pkvex2034-datastore1/pkqtsapr1/pkqtsapr1.vmx /vmfs/volumes/pkvex2034-datastore1/pkqtsapr1/pkqtsapr1.vmx.old.20190324;cp /vmfs/volumes/pkvex2034-datastore1/pkqtsapr1/pkqtsapr1.vmx.new /vmfs/volumes/pkvex2034-datastore1/pkqtsapr1/pkqtsapr1.vmx</v>
      </c>
    </row>
    <row r="33" spans="1:11">
      <c r="A33" s="483" t="s">
        <v>1205</v>
      </c>
      <c r="B33" s="483" t="s">
        <v>437</v>
      </c>
      <c r="C33" s="483" t="s">
        <v>2021</v>
      </c>
      <c r="D33" s="483" t="s">
        <v>1546</v>
      </c>
      <c r="E33" s="483" t="s">
        <v>3579</v>
      </c>
      <c r="H33" s="483" t="str">
        <f t="shared" si="0"/>
        <v xml:space="preserve">plink -ssh 10.146.106.73 -l root -pw 7@rlacl_R </v>
      </c>
      <c r="I33" s="483" t="str">
        <f t="shared" si="1"/>
        <v>/vmfs/volumes/pkvex2034-datastore1/pkqtrapr1/pkqtrapr1.vmx</v>
      </c>
      <c r="K33" s="483" t="str">
        <f t="shared" si="2"/>
        <v>cp /vmfs/volumes/pkvex2034-datastore1/pkqtrapr1/pkqtrapr1.vmx /vmfs/volumes/pkvex2034-datastore1/pkqtrapr1/pkqtrapr1.vmx.old.20190324;cp /vmfs/volumes/pkvex2034-datastore1/pkqtrapr1/pkqtrapr1.vmx.new /vmfs/volumes/pkvex2034-datastore1/pkqtrapr1/pkqtrapr1.vmx</v>
      </c>
    </row>
    <row r="34" spans="1:11">
      <c r="A34" s="483" t="s">
        <v>1206</v>
      </c>
      <c r="B34" s="483" t="s">
        <v>441</v>
      </c>
      <c r="C34" s="483" t="s">
        <v>2021</v>
      </c>
      <c r="D34" s="483" t="s">
        <v>1550</v>
      </c>
      <c r="E34" s="483" t="s">
        <v>3590</v>
      </c>
      <c r="H34" s="483" t="str">
        <f t="shared" si="0"/>
        <v xml:space="preserve">plink -ssh 10.146.106.74 -l root -pw 7@rlacl_R </v>
      </c>
      <c r="I34" s="483" t="str">
        <f t="shared" si="1"/>
        <v>/vmfs/volumes/pkvex2035-datastore1/pkqtrapr3/pkqtrapr3.vmx</v>
      </c>
      <c r="K34" s="483" t="str">
        <f t="shared" si="2"/>
        <v>cp /vmfs/volumes/pkvex2035-datastore1/pkqtrapr3/pkqtrapr3.vmx /vmfs/volumes/pkvex2035-datastore1/pkqtrapr3/pkqtrapr3.vmx.old.20190324;cp /vmfs/volumes/pkvex2035-datastore1/pkqtrapr3/pkqtrapr3.vmx.new /vmfs/volumes/pkvex2035-datastore1/pkqtrapr3/pkqtrapr3.vmx</v>
      </c>
    </row>
    <row r="35" spans="1:11">
      <c r="A35" s="483" t="s">
        <v>1212</v>
      </c>
      <c r="B35" s="483" t="s">
        <v>459</v>
      </c>
      <c r="C35" s="483" t="s">
        <v>2021</v>
      </c>
      <c r="D35" s="483" t="s">
        <v>1576</v>
      </c>
      <c r="E35" s="483" t="s">
        <v>3606</v>
      </c>
      <c r="H35" s="483" t="str">
        <f t="shared" si="0"/>
        <v xml:space="preserve">plink -ssh 10.146.106.80 -l root -pw 7@rlacl_R </v>
      </c>
      <c r="I35" s="483" t="str">
        <f t="shared" si="1"/>
        <v>/vmfs/volumes/pkvex2041-datastore1/pkqtsdbr2/pkqtsdbr2.vmx</v>
      </c>
      <c r="K35" s="483" t="str">
        <f t="shared" si="2"/>
        <v>cp /vmfs/volumes/pkvex2041-datastore1/pkqtsdbr2/pkqtsdbr2.vmx /vmfs/volumes/pkvex2041-datastore1/pkqtsdbr2/pkqtsdbr2.vmx.old.20190324;cp /vmfs/volumes/pkvex2041-datastore1/pkqtsdbr2/pkqtsdbr2.vmx.new /vmfs/volumes/pkvex2041-datastore1/pkqtsdbr2/pkqtsdbr2.vmx</v>
      </c>
    </row>
    <row r="36" spans="1:11">
      <c r="A36" s="483" t="s">
        <v>1213</v>
      </c>
      <c r="B36" s="483" t="s">
        <v>461</v>
      </c>
      <c r="C36" s="483" t="s">
        <v>2021</v>
      </c>
      <c r="D36" s="483" t="s">
        <v>1582</v>
      </c>
      <c r="E36" s="483" t="s">
        <v>3626</v>
      </c>
      <c r="H36" s="483" t="str">
        <f t="shared" si="0"/>
        <v xml:space="preserve">plink -ssh 10.146.106.81 -l root -pw 7@rlacl_R </v>
      </c>
      <c r="I36" s="483" t="str">
        <f t="shared" si="1"/>
        <v>/vmfs/volumes/pkvex2042-datastore1/pkqtsapr3/pkqtsapr3.vmx</v>
      </c>
      <c r="K36" s="483" t="str">
        <f t="shared" si="2"/>
        <v>cp /vmfs/volumes/pkvex2042-datastore1/pkqtsapr3/pkqtsapr3.vmx /vmfs/volumes/pkvex2042-datastore1/pkqtsapr3/pkqtsapr3.vmx.old.20190324;cp /vmfs/volumes/pkvex2042-datastore1/pkqtsapr3/pkqtsapr3.vmx.new /vmfs/volumes/pkvex2042-datastore1/pkqtsapr3/pkqtsapr3.vmx</v>
      </c>
    </row>
    <row r="37" spans="1:11">
      <c r="A37" s="483" t="s">
        <v>1207</v>
      </c>
      <c r="B37" s="483" t="s">
        <v>443</v>
      </c>
      <c r="C37" s="483" t="s">
        <v>2021</v>
      </c>
      <c r="D37" s="483" t="s">
        <v>1554</v>
      </c>
      <c r="E37" s="483" t="s">
        <v>3632</v>
      </c>
      <c r="H37" s="483" t="str">
        <f t="shared" si="0"/>
        <v xml:space="preserve">plink -ssh 10.146.106.75 -l root -pw 7@rlacl_R </v>
      </c>
      <c r="I37" s="483" t="str">
        <f t="shared" si="1"/>
        <v>/vmfs/volumes/pkvex2036-datastore1/pkqchapr1/pkqchapr1.vmx</v>
      </c>
      <c r="K37" s="483" t="str">
        <f t="shared" si="2"/>
        <v>cp /vmfs/volumes/pkvex2036-datastore1/pkqchapr1/pkqchapr1.vmx /vmfs/volumes/pkvex2036-datastore1/pkqchapr1/pkqchapr1.vmx.old.20190324;cp /vmfs/volumes/pkvex2036-datastore1/pkqchapr1/pkqchapr1.vmx.new /vmfs/volumes/pkvex2036-datastore1/pkqchapr1/pkqchapr1.vmx</v>
      </c>
    </row>
    <row r="38" spans="1:11">
      <c r="A38" s="483" t="s">
        <v>1208</v>
      </c>
      <c r="B38" s="483" t="s">
        <v>446</v>
      </c>
      <c r="C38" s="483" t="s">
        <v>2021</v>
      </c>
      <c r="D38" s="483" t="s">
        <v>1558</v>
      </c>
      <c r="E38" s="483" t="s">
        <v>3634</v>
      </c>
      <c r="H38" s="483" t="str">
        <f t="shared" si="0"/>
        <v xml:space="preserve">plink -ssh 10.146.106.76 -l root -pw 7@rlacl_R </v>
      </c>
      <c r="I38" s="483" t="str">
        <f t="shared" si="1"/>
        <v>/vmfs/volumes/pkvex2037-datastore1/pkqtsdbr1/pkqtsdbr1.vmx</v>
      </c>
      <c r="K38" s="483" t="str">
        <f t="shared" si="2"/>
        <v>cp /vmfs/volumes/pkvex2037-datastore1/pkqtsdbr1/pkqtsdbr1.vmx /vmfs/volumes/pkvex2037-datastore1/pkqtsdbr1/pkqtsdbr1.vmx.old.20190324;cp /vmfs/volumes/pkvex2037-datastore1/pkqtsdbr1/pkqtsdbr1.vmx.new /vmfs/volumes/pkvex2037-datastore1/pkqtsdbr1/pkqtsdbr1.vmx</v>
      </c>
    </row>
    <row r="39" spans="1:11">
      <c r="A39" s="483" t="s">
        <v>1209</v>
      </c>
      <c r="B39" s="483" t="s">
        <v>449</v>
      </c>
      <c r="C39" s="483" t="s">
        <v>2021</v>
      </c>
      <c r="D39" s="483" t="s">
        <v>1564</v>
      </c>
      <c r="E39" s="483" t="s">
        <v>3641</v>
      </c>
      <c r="H39" s="483" t="str">
        <f t="shared" si="0"/>
        <v xml:space="preserve">plink -ssh 10.146.106.77 -l root -pw 7@rlacl_R </v>
      </c>
      <c r="I39" s="483" t="str">
        <f t="shared" si="1"/>
        <v>/vmfs/volumes/pkvex2038-datastore1/pkqtrapr2/pkqtrapr2.vmx</v>
      </c>
      <c r="K39" s="483" t="str">
        <f t="shared" si="2"/>
        <v>cp /vmfs/volumes/pkvex2038-datastore1/pkqtrapr2/pkqtrapr2.vmx /vmfs/volumes/pkvex2038-datastore1/pkqtrapr2/pkqtrapr2.vmx.old.20190324;cp /vmfs/volumes/pkvex2038-datastore1/pkqtrapr2/pkqtrapr2.vmx.new /vmfs/volumes/pkvex2038-datastore1/pkqtrapr2/pkqtrapr2.vmx</v>
      </c>
    </row>
    <row r="40" spans="1:11">
      <c r="A40" s="483" t="s">
        <v>1209</v>
      </c>
      <c r="B40" s="483" t="s">
        <v>450</v>
      </c>
      <c r="C40" s="483" t="s">
        <v>2021</v>
      </c>
      <c r="D40" s="483" t="s">
        <v>1564</v>
      </c>
      <c r="E40" s="483" t="s">
        <v>3643</v>
      </c>
      <c r="H40" s="483" t="str">
        <f t="shared" si="0"/>
        <v xml:space="preserve">plink -ssh 10.146.106.77 -l root -pw 7@rlacl_R </v>
      </c>
      <c r="I40" s="483" t="str">
        <f t="shared" si="1"/>
        <v>/vmfs/volumes/pkvex2038-datastore1/pkqtsapr2/pkqtsapr2.vmx</v>
      </c>
      <c r="K40" s="483" t="str">
        <f t="shared" si="2"/>
        <v>cp /vmfs/volumes/pkvex2038-datastore1/pkqtsapr2/pkqtsapr2.vmx /vmfs/volumes/pkvex2038-datastore1/pkqtsapr2/pkqtsapr2.vmx.old.20190324;cp /vmfs/volumes/pkvex2038-datastore1/pkqtsapr2/pkqtsapr2.vmx.new /vmfs/volumes/pkvex2038-datastore1/pkqtsapr2/pkqtsapr2.vmx</v>
      </c>
    </row>
    <row r="41" spans="1:11">
      <c r="A41" s="483" t="s">
        <v>1210</v>
      </c>
      <c r="B41" s="483" t="s">
        <v>453</v>
      </c>
      <c r="C41" s="483" t="s">
        <v>2021</v>
      </c>
      <c r="D41" s="483" t="s">
        <v>1568</v>
      </c>
      <c r="E41" s="483" t="s">
        <v>3649</v>
      </c>
      <c r="H41" s="483" t="str">
        <f t="shared" si="0"/>
        <v xml:space="preserve">plink -ssh 10.146.106.78 -l root -pw 7@rlacl_R </v>
      </c>
      <c r="I41" s="483" t="str">
        <f t="shared" si="1"/>
        <v>/vmfs/volumes/pkvex2039-datastore1/pkqtrapr4/pkqtrapr4.vmx</v>
      </c>
      <c r="K41" s="483" t="str">
        <f t="shared" si="2"/>
        <v>cp /vmfs/volumes/pkvex2039-datastore1/pkqtrapr4/pkqtrapr4.vmx /vmfs/volumes/pkvex2039-datastore1/pkqtrapr4/pkqtrapr4.vmx.old.20190324;cp /vmfs/volumes/pkvex2039-datastore1/pkqtrapr4/pkqtrapr4.vmx.new /vmfs/volumes/pkvex2039-datastore1/pkqtrapr4/pkqtrapr4.vmx</v>
      </c>
    </row>
    <row r="42" spans="1:11">
      <c r="A42" s="483" t="s">
        <v>1211</v>
      </c>
      <c r="B42" s="483" t="s">
        <v>455</v>
      </c>
      <c r="C42" s="483" t="s">
        <v>2021</v>
      </c>
      <c r="D42" s="483" t="s">
        <v>1572</v>
      </c>
      <c r="E42" s="483" t="s">
        <v>3653</v>
      </c>
      <c r="H42" s="483" t="str">
        <f t="shared" si="0"/>
        <v xml:space="preserve">plink -ssh 10.146.106.79 -l root -pw 7@rlacl_R </v>
      </c>
      <c r="I42" s="483" t="str">
        <f t="shared" si="1"/>
        <v>/vmfs/volumes/pkvex2040-datastore1/pkqchapr2/pkqchapr2.vmx</v>
      </c>
      <c r="K42" s="483" t="str">
        <f t="shared" si="2"/>
        <v>cp /vmfs/volumes/pkvex2040-datastore1/pkqchapr2/pkqchapr2.vmx /vmfs/volumes/pkvex2040-datastore1/pkqchapr2/pkqchapr2.vmx.old.20190324;cp /vmfs/volumes/pkvex2040-datastore1/pkqchapr2/pkqchapr2.vmx.new /vmfs/volumes/pkvex2040-datastore1/pkqchapr2/pkqchapr2.vmx</v>
      </c>
    </row>
    <row r="43" spans="1:11">
      <c r="A43" s="483" t="s">
        <v>1193</v>
      </c>
      <c r="B43" s="483" t="s">
        <v>402</v>
      </c>
      <c r="C43" s="483" t="s">
        <v>2351</v>
      </c>
      <c r="D43" s="483" t="s">
        <v>1494</v>
      </c>
      <c r="E43" s="483" t="s">
        <v>3830</v>
      </c>
      <c r="H43" s="483" t="str">
        <f t="shared" si="0"/>
        <v xml:space="preserve">plink -ssh 10.146.106.61 -l root -pw 7@rlacl_R </v>
      </c>
      <c r="I43" s="483" t="str">
        <f t="shared" si="1"/>
        <v>/vmfs/volumes/pkvex2022-datastore1/pkstsapr1/pkstsapr1.vmx</v>
      </c>
      <c r="K43" s="483" t="str">
        <f t="shared" si="2"/>
        <v>cp /vmfs/volumes/pkvex2022-datastore1/pkstsapr1/pkstsapr1.vmx /vmfs/volumes/pkvex2022-datastore1/pkstsapr1/pkstsapr1.vmx.old.20190324;cp /vmfs/volumes/pkvex2022-datastore1/pkstsapr1/pkstsapr1.vmx.new /vmfs/volumes/pkvex2022-datastore1/pkstsapr1/pkstsapr1.vmx</v>
      </c>
    </row>
    <row r="44" spans="1:11">
      <c r="A44" s="483" t="s">
        <v>1194</v>
      </c>
      <c r="B44" s="483" t="s">
        <v>405</v>
      </c>
      <c r="C44" s="483" t="s">
        <v>2351</v>
      </c>
      <c r="D44" s="483" t="s">
        <v>1498</v>
      </c>
      <c r="E44" s="483" t="s">
        <v>3848</v>
      </c>
      <c r="H44" s="483" t="str">
        <f t="shared" si="0"/>
        <v xml:space="preserve">plink -ssh 10.146.106.62 -l root -pw 7@rlacl_R </v>
      </c>
      <c r="I44" s="483" t="str">
        <f t="shared" si="1"/>
        <v>/vmfs/volumes/pkvex2023-datastore1/pkstrapr3/pkstrapr3.vmx</v>
      </c>
      <c r="K44" s="483" t="str">
        <f t="shared" si="2"/>
        <v>cp /vmfs/volumes/pkvex2023-datastore1/pkstrapr3/pkstrapr3.vmx /vmfs/volumes/pkvex2023-datastore1/pkstrapr3/pkstrapr3.vmx.old.20190324;cp /vmfs/volumes/pkvex2023-datastore1/pkstrapr3/pkstrapr3.vmx.new /vmfs/volumes/pkvex2023-datastore1/pkstrapr3/pkstrapr3.vmx</v>
      </c>
    </row>
    <row r="45" spans="1:11">
      <c r="A45" s="483" t="s">
        <v>1195</v>
      </c>
      <c r="B45" s="483" t="s">
        <v>408</v>
      </c>
      <c r="C45" s="483" t="s">
        <v>2351</v>
      </c>
      <c r="D45" s="483" t="s">
        <v>1502</v>
      </c>
      <c r="E45" s="483" t="s">
        <v>3859</v>
      </c>
      <c r="H45" s="483" t="str">
        <f t="shared" si="0"/>
        <v xml:space="preserve">plink -ssh 10.146.106.63 -l root -pw 7@rlacl_R </v>
      </c>
      <c r="I45" s="483" t="str">
        <f t="shared" si="1"/>
        <v>/vmfs/volumes/pkvex2024-datastore1/pkstrapr1/pkstrapr1.vmx</v>
      </c>
      <c r="K45" s="483" t="str">
        <f t="shared" si="2"/>
        <v>cp /vmfs/volumes/pkvex2024-datastore1/pkstrapr1/pkstrapr1.vmx /vmfs/volumes/pkvex2024-datastore1/pkstrapr1/pkstrapr1.vmx.old.20190324;cp /vmfs/volumes/pkvex2024-datastore1/pkstrapr1/pkstrapr1.vmx.new /vmfs/volumes/pkvex2024-datastore1/pkstrapr1/pkstrapr1.vmx</v>
      </c>
    </row>
    <row r="46" spans="1:11">
      <c r="A46" s="483" t="s">
        <v>1196</v>
      </c>
      <c r="B46" s="483" t="s">
        <v>411</v>
      </c>
      <c r="C46" s="483" t="s">
        <v>2351</v>
      </c>
      <c r="D46" s="483" t="s">
        <v>1506</v>
      </c>
      <c r="E46" s="483" t="s">
        <v>3879</v>
      </c>
      <c r="H46" s="483" t="str">
        <f t="shared" si="0"/>
        <v xml:space="preserve">plink -ssh 10.146.106.64 -l root -pw 7@rlacl_R </v>
      </c>
      <c r="I46" s="483" t="str">
        <f t="shared" si="1"/>
        <v>/vmfs/volumes/pkvex2025-datastore1/pkschapr1/pkschapr1.vmx</v>
      </c>
      <c r="K46" s="483" t="str">
        <f t="shared" si="2"/>
        <v>cp /vmfs/volumes/pkvex2025-datastore1/pkschapr1/pkschapr1.vmx /vmfs/volumes/pkvex2025-datastore1/pkschapr1/pkschapr1.vmx.old.20190324;cp /vmfs/volumes/pkvex2025-datastore1/pkschapr1/pkschapr1.vmx.new /vmfs/volumes/pkvex2025-datastore1/pkschapr1/pkschapr1.vmx</v>
      </c>
    </row>
    <row r="47" spans="1:11">
      <c r="A47" s="483" t="s">
        <v>1198</v>
      </c>
      <c r="B47" s="483" t="s">
        <v>417</v>
      </c>
      <c r="C47" s="483" t="s">
        <v>2351</v>
      </c>
      <c r="D47" s="483" t="s">
        <v>1514</v>
      </c>
      <c r="E47" s="483" t="s">
        <v>3886</v>
      </c>
      <c r="H47" s="483" t="str">
        <f t="shared" si="0"/>
        <v xml:space="preserve">plink -ssh 10.146.106.66 -l root -pw 7@rlacl_R </v>
      </c>
      <c r="I47" s="483" t="str">
        <f t="shared" si="1"/>
        <v>/vmfs/volumes/pkvex2027-datastore1/pkstrapr4/pkstrapr4.vmx</v>
      </c>
      <c r="K47" s="483" t="str">
        <f t="shared" si="2"/>
        <v>cp /vmfs/volumes/pkvex2027-datastore1/pkstrapr4/pkstrapr4.vmx /vmfs/volumes/pkvex2027-datastore1/pkstrapr4/pkstrapr4.vmx.old.20190324;cp /vmfs/volumes/pkvex2027-datastore1/pkstrapr4/pkstrapr4.vmx.new /vmfs/volumes/pkvex2027-datastore1/pkstrapr4/pkstrapr4.vmx</v>
      </c>
    </row>
    <row r="48" spans="1:11">
      <c r="A48" s="483" t="s">
        <v>1199</v>
      </c>
      <c r="B48" s="483" t="s">
        <v>420</v>
      </c>
      <c r="C48" s="483" t="s">
        <v>2351</v>
      </c>
      <c r="D48" s="483" t="s">
        <v>1518</v>
      </c>
      <c r="E48" s="483" t="s">
        <v>3889</v>
      </c>
      <c r="H48" s="483" t="str">
        <f t="shared" si="0"/>
        <v xml:space="preserve">plink -ssh 10.146.106.67 -l root -pw 7@rlacl_R </v>
      </c>
      <c r="I48" s="483" t="str">
        <f t="shared" si="1"/>
        <v>/vmfs/volumes/pkvex2028-datastore1/pkstrapr2/pkstrapr2.vmx</v>
      </c>
      <c r="K48" s="483" t="str">
        <f t="shared" si="2"/>
        <v>cp /vmfs/volumes/pkvex2028-datastore1/pkstrapr2/pkstrapr2.vmx /vmfs/volumes/pkvex2028-datastore1/pkstrapr2/pkstrapr2.vmx.old.20190324;cp /vmfs/volumes/pkvex2028-datastore1/pkstrapr2/pkstrapr2.vmx.new /vmfs/volumes/pkvex2028-datastore1/pkstrapr2/pkstrapr2.vmx</v>
      </c>
    </row>
    <row r="49" spans="1:11">
      <c r="A49" s="483" t="s">
        <v>1200</v>
      </c>
      <c r="B49" s="483" t="s">
        <v>423</v>
      </c>
      <c r="C49" s="483" t="s">
        <v>2351</v>
      </c>
      <c r="D49" s="483" t="s">
        <v>1522</v>
      </c>
      <c r="E49" s="483" t="s">
        <v>3892</v>
      </c>
      <c r="H49" s="483" t="str">
        <f t="shared" si="0"/>
        <v xml:space="preserve">plink -ssh 10.146.106.68 -l root -pw 7@rlacl_R </v>
      </c>
      <c r="I49" s="483" t="str">
        <f t="shared" si="1"/>
        <v>/vmfs/volumes/pkvex2029-datastore1/pkschapr2/pkschapr2.vmx</v>
      </c>
      <c r="K49" s="483" t="str">
        <f t="shared" si="2"/>
        <v>cp /vmfs/volumes/pkvex2029-datastore1/pkschapr2/pkschapr2.vmx /vmfs/volumes/pkvex2029-datastore1/pkschapr2/pkschapr2.vmx.old.20190324;cp /vmfs/volumes/pkvex2029-datastore1/pkschapr2/pkschapr2.vmx.new /vmfs/volumes/pkvex2029-datastore1/pkschapr2/pkschapr2.vmx</v>
      </c>
    </row>
    <row r="50" spans="1:11">
      <c r="A50" s="483" t="s">
        <v>1201</v>
      </c>
      <c r="B50" s="483" t="s">
        <v>426</v>
      </c>
      <c r="C50" s="483" t="s">
        <v>2351</v>
      </c>
      <c r="D50" s="483" t="s">
        <v>1526</v>
      </c>
      <c r="E50" s="483" t="s">
        <v>3905</v>
      </c>
      <c r="H50" s="483" t="str">
        <f t="shared" si="0"/>
        <v xml:space="preserve">plink -ssh 10.146.106.69 -l root -pw 7@rlacl_R </v>
      </c>
      <c r="I50" s="483" t="str">
        <f t="shared" si="1"/>
        <v>/vmfs/volumes/pkvex2030-datastore1/pkstsdbr1/pkstsdbr1.vmx</v>
      </c>
      <c r="K50" s="483" t="str">
        <f t="shared" si="2"/>
        <v>cp /vmfs/volumes/pkvex2030-datastore1/pkstsdbr1/pkstsdbr1.vmx /vmfs/volumes/pkvex2030-datastore1/pkstsdbr1/pkstsdbr1.vmx.old.20190324;cp /vmfs/volumes/pkvex2030-datastore1/pkstsdbr1/pkstsdbr1.vmx.new /vmfs/volumes/pkvex2030-datastore1/pkstsdbr1/pkstsdbr1.vmx</v>
      </c>
    </row>
    <row r="51" spans="1:11">
      <c r="A51" s="483" t="s">
        <v>1202</v>
      </c>
      <c r="B51" s="483" t="s">
        <v>429</v>
      </c>
      <c r="C51" s="483" t="s">
        <v>2351</v>
      </c>
      <c r="D51" s="483" t="s">
        <v>1532</v>
      </c>
      <c r="E51" s="483" t="s">
        <v>3926</v>
      </c>
      <c r="H51" s="483" t="str">
        <f t="shared" si="0"/>
        <v xml:space="preserve">plink -ssh 10.146.106.70 -l root -pw 7@rlacl_R </v>
      </c>
      <c r="I51" s="483" t="str">
        <f t="shared" si="1"/>
        <v>/vmfs/volumes/pkvex2031-datastore1/pkstsdbr2/pkstsdbr2.vmx</v>
      </c>
      <c r="K51" s="483" t="str">
        <f t="shared" si="2"/>
        <v>cp /vmfs/volumes/pkvex2031-datastore1/pkstsdbr2/pkstsdbr2.vmx /vmfs/volumes/pkvex2031-datastore1/pkstsdbr2/pkstsdbr2.vmx.old.20190324;cp /vmfs/volumes/pkvex2031-datastore1/pkstsdbr2/pkstsdbr2.vmx.new /vmfs/volumes/pkvex2031-datastore1/pkstsdbr2/pkstsdbr2.vmx</v>
      </c>
    </row>
    <row r="52" spans="1:11">
      <c r="A52" s="483" t="s">
        <v>1203</v>
      </c>
      <c r="B52" s="483" t="s">
        <v>432</v>
      </c>
      <c r="C52" s="483" t="s">
        <v>2351</v>
      </c>
      <c r="D52" s="483" t="s">
        <v>1538</v>
      </c>
      <c r="E52" s="483" t="s">
        <v>3932</v>
      </c>
      <c r="H52" s="483" t="str">
        <f t="shared" si="0"/>
        <v xml:space="preserve">plink -ssh 10.146.106.71 -l root -pw 7@rlacl_R </v>
      </c>
      <c r="I52" s="483" t="str">
        <f t="shared" si="1"/>
        <v>/vmfs/volumes/pkvex2032-datastore1/pkstsapr3/pkstsapr3.vmx</v>
      </c>
      <c r="K52" s="483" t="str">
        <f t="shared" si="2"/>
        <v>cp /vmfs/volumes/pkvex2032-datastore1/pkstsapr3/pkstsapr3.vmx /vmfs/volumes/pkvex2032-datastore1/pkstsapr3/pkstsapr3.vmx.old.20190324;cp /vmfs/volumes/pkvex2032-datastore1/pkstsapr3/pkstsapr3.vmx.new /vmfs/volumes/pkvex2032-datastore1/pkstsapr3/pkstsapr3.vmx</v>
      </c>
    </row>
    <row r="53" spans="1:11">
      <c r="A53" s="483" t="s">
        <v>1204</v>
      </c>
      <c r="B53" s="483" t="s">
        <v>435</v>
      </c>
      <c r="C53" s="483" t="s">
        <v>2351</v>
      </c>
      <c r="D53" s="483" t="s">
        <v>1542</v>
      </c>
      <c r="E53" s="483" t="s">
        <v>3934</v>
      </c>
      <c r="H53" s="483" t="str">
        <f t="shared" si="0"/>
        <v xml:space="preserve">plink -ssh 10.146.106.72 -l root -pw 7@rlacl_R </v>
      </c>
      <c r="I53" s="483" t="str">
        <f t="shared" si="1"/>
        <v>/vmfs/volumes/pkvex2033-datastore1/pkschapr3/pkschapr3.vmx</v>
      </c>
      <c r="K53" s="483" t="str">
        <f t="shared" si="2"/>
        <v>cp /vmfs/volumes/pkvex2033-datastore1/pkschapr3/pkschapr3.vmx /vmfs/volumes/pkvex2033-datastore1/pkschapr3/pkschapr3.vmx.old.20190324;cp /vmfs/volumes/pkvex2033-datastore1/pkschapr3/pkschapr3.vmx.new /vmfs/volumes/pkvex2033-datastore1/pkschapr3/pkschapr3.vmx</v>
      </c>
    </row>
    <row r="54" spans="1:11">
      <c r="A54" s="483" t="s">
        <v>1197</v>
      </c>
      <c r="B54" s="483" t="s">
        <v>414</v>
      </c>
      <c r="C54" s="483" t="s">
        <v>2351</v>
      </c>
      <c r="D54" s="483" t="s">
        <v>1510</v>
      </c>
      <c r="E54" s="483" t="s">
        <v>3938</v>
      </c>
      <c r="H54" s="483" t="str">
        <f t="shared" si="0"/>
        <v xml:space="preserve">plink -ssh 10.146.106.65 -l root -pw 7@rlacl_R </v>
      </c>
      <c r="I54" s="483" t="str">
        <f t="shared" si="1"/>
        <v>/vmfs/volumes/pkvex2026-datastore1/pkstsapr2/pkstsapr2.vmx</v>
      </c>
      <c r="K54" s="483" t="str">
        <f t="shared" si="2"/>
        <v>cp /vmfs/volumes/pkvex2026-datastore1/pkstsapr2/pkstsapr2.vmx /vmfs/volumes/pkvex2026-datastore1/pkstsapr2/pkstsapr2.vmx.old.20190324;cp /vmfs/volumes/pkvex2026-datastore1/pkstsapr2/pkstsapr2.vmx.new /vmfs/volumes/pkvex2026-datastore1/pkstsapr2/pkstsapr2.vmx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77F4-33BD-4793-B9F4-D7D841C7A02A}">
  <dimension ref="A1:G32"/>
  <sheetViews>
    <sheetView workbookViewId="0">
      <selection activeCell="C8" sqref="C8"/>
    </sheetView>
  </sheetViews>
  <sheetFormatPr defaultRowHeight="16.5"/>
  <cols>
    <col min="3" max="3" width="28.75" bestFit="1" customWidth="1"/>
    <col min="4" max="4" width="27.625" customWidth="1"/>
    <col min="5" max="5" width="29.625" bestFit="1" customWidth="1"/>
    <col min="6" max="6" width="20.75" bestFit="1" customWidth="1"/>
    <col min="7" max="7" width="78.75" bestFit="1" customWidth="1"/>
  </cols>
  <sheetData>
    <row r="1" spans="1:7">
      <c r="C1" t="s">
        <v>10759</v>
      </c>
    </row>
    <row r="2" spans="1:7">
      <c r="C2" s="481" t="s">
        <v>10756</v>
      </c>
      <c r="D2" s="481"/>
      <c r="E2" s="481"/>
      <c r="F2" s="481"/>
      <c r="G2" s="481"/>
    </row>
    <row r="3" spans="1:7">
      <c r="C3" s="481" t="s">
        <v>10757</v>
      </c>
      <c r="D3" s="481"/>
      <c r="E3" s="481"/>
      <c r="F3" s="481"/>
      <c r="G3" s="481"/>
    </row>
    <row r="4" spans="1:7">
      <c r="C4" s="481" t="s">
        <v>10758</v>
      </c>
      <c r="D4" s="481"/>
      <c r="E4" s="481"/>
      <c r="F4" s="481"/>
      <c r="G4" s="481"/>
    </row>
    <row r="5" spans="1:7">
      <c r="C5" s="482" t="s">
        <v>10761</v>
      </c>
      <c r="D5" s="481"/>
      <c r="E5" s="481"/>
      <c r="F5" s="481"/>
      <c r="G5" s="481"/>
    </row>
    <row r="7" spans="1:7">
      <c r="A7" t="s">
        <v>8599</v>
      </c>
      <c r="B7" t="s">
        <v>10755</v>
      </c>
      <c r="C7" t="s">
        <v>10725</v>
      </c>
      <c r="D7" t="s">
        <v>10726</v>
      </c>
      <c r="E7" t="s">
        <v>10727</v>
      </c>
      <c r="F7" t="s">
        <v>10728</v>
      </c>
      <c r="G7" t="s">
        <v>10760</v>
      </c>
    </row>
    <row r="8" spans="1:7">
      <c r="B8" s="128" t="s">
        <v>5933</v>
      </c>
      <c r="C8" s="157" t="s">
        <v>1258</v>
      </c>
      <c r="D8" s="145" t="s">
        <v>10753</v>
      </c>
      <c r="E8" s="108" t="s">
        <v>10729</v>
      </c>
      <c r="F8" s="145" t="s">
        <v>10754</v>
      </c>
      <c r="G8" t="str">
        <f>CONCATENATE("for i in `cat /tmp/list.list`; do sed -i 's/",D8,"/",F8,"/g' $i;done")</f>
        <v>for i in `cat /tmp/list.list`; do sed -i 's/11111111111111111/222222222222222/g' $i;done</v>
      </c>
    </row>
    <row r="9" spans="1:7">
      <c r="B9" s="128" t="s">
        <v>5933</v>
      </c>
      <c r="C9" s="157" t="s">
        <v>1268</v>
      </c>
      <c r="E9" s="108" t="s">
        <v>10730</v>
      </c>
      <c r="G9" t="str">
        <f t="shared" ref="G9:G32" si="0">CONCATENATE("for i in `cat /tmp/list.list`; do sed -i 's/",D9,"/",F9,"/g' $i;done")</f>
        <v>for i in `cat /tmp/list.list`; do sed -i 's///g' $i;done</v>
      </c>
    </row>
    <row r="10" spans="1:7">
      <c r="B10" s="128" t="s">
        <v>5933</v>
      </c>
      <c r="C10" s="157" t="s">
        <v>1276</v>
      </c>
      <c r="E10" s="108" t="s">
        <v>10731</v>
      </c>
      <c r="G10" t="str">
        <f t="shared" si="0"/>
        <v>for i in `cat /tmp/list.list`; do sed -i 's///g' $i;done</v>
      </c>
    </row>
    <row r="11" spans="1:7">
      <c r="B11" s="128" t="s">
        <v>5933</v>
      </c>
      <c r="C11" s="157" t="s">
        <v>1286</v>
      </c>
      <c r="E11" s="108" t="s">
        <v>10732</v>
      </c>
      <c r="G11" t="str">
        <f t="shared" si="0"/>
        <v>for i in `cat /tmp/list.list`; do sed -i 's///g' $i;done</v>
      </c>
    </row>
    <row r="12" spans="1:7">
      <c r="B12" s="128" t="s">
        <v>5933</v>
      </c>
      <c r="C12" s="157" t="s">
        <v>1294</v>
      </c>
      <c r="E12" s="108" t="s">
        <v>10733</v>
      </c>
      <c r="G12" t="str">
        <f t="shared" si="0"/>
        <v>for i in `cat /tmp/list.list`; do sed -i 's///g' $i;done</v>
      </c>
    </row>
    <row r="13" spans="1:7">
      <c r="B13" s="128" t="s">
        <v>2021</v>
      </c>
      <c r="C13" s="157" t="s">
        <v>1256</v>
      </c>
      <c r="E13" s="108" t="s">
        <v>10734</v>
      </c>
      <c r="G13" t="str">
        <f t="shared" si="0"/>
        <v>for i in `cat /tmp/list.list`; do sed -i 's///g' $i;done</v>
      </c>
    </row>
    <row r="14" spans="1:7">
      <c r="B14" s="128" t="s">
        <v>2021</v>
      </c>
      <c r="C14" s="157" t="s">
        <v>1266</v>
      </c>
      <c r="E14" s="108" t="s">
        <v>10735</v>
      </c>
      <c r="G14" t="str">
        <f t="shared" si="0"/>
        <v>for i in `cat /tmp/list.list`; do sed -i 's///g' $i;done</v>
      </c>
    </row>
    <row r="15" spans="1:7">
      <c r="B15" s="128" t="s">
        <v>2021</v>
      </c>
      <c r="C15" s="157" t="s">
        <v>1274</v>
      </c>
      <c r="E15" s="108" t="s">
        <v>10736</v>
      </c>
      <c r="G15" t="str">
        <f t="shared" si="0"/>
        <v>for i in `cat /tmp/list.list`; do sed -i 's///g' $i;done</v>
      </c>
    </row>
    <row r="16" spans="1:7">
      <c r="B16" s="128" t="s">
        <v>2021</v>
      </c>
      <c r="C16" s="157" t="s">
        <v>1284</v>
      </c>
      <c r="E16" s="108" t="s">
        <v>10737</v>
      </c>
      <c r="G16" t="str">
        <f t="shared" si="0"/>
        <v>for i in `cat /tmp/list.list`; do sed -i 's///g' $i;done</v>
      </c>
    </row>
    <row r="17" spans="2:7">
      <c r="B17" s="128" t="s">
        <v>2021</v>
      </c>
      <c r="C17" s="157" t="s">
        <v>1292</v>
      </c>
      <c r="E17" s="108" t="s">
        <v>10738</v>
      </c>
      <c r="G17" t="str">
        <f t="shared" si="0"/>
        <v>for i in `cat /tmp/list.list`; do sed -i 's///g' $i;done</v>
      </c>
    </row>
    <row r="18" spans="2:7">
      <c r="B18" s="128" t="s">
        <v>1724</v>
      </c>
      <c r="C18" s="157" t="s">
        <v>1250</v>
      </c>
      <c r="E18" s="108" t="s">
        <v>10739</v>
      </c>
      <c r="G18" t="str">
        <f t="shared" si="0"/>
        <v>for i in `cat /tmp/list.list`; do sed -i 's///g' $i;done</v>
      </c>
    </row>
    <row r="19" spans="2:7">
      <c r="B19" s="128" t="s">
        <v>1724</v>
      </c>
      <c r="C19" s="157" t="s">
        <v>1260</v>
      </c>
      <c r="E19" s="108" t="s">
        <v>10740</v>
      </c>
      <c r="G19" t="str">
        <f t="shared" si="0"/>
        <v>for i in `cat /tmp/list.list`; do sed -i 's///g' $i;done</v>
      </c>
    </row>
    <row r="20" spans="2:7">
      <c r="B20" s="128" t="s">
        <v>1724</v>
      </c>
      <c r="C20" s="157" t="s">
        <v>1270</v>
      </c>
      <c r="E20" s="108" t="s">
        <v>10741</v>
      </c>
      <c r="G20" t="str">
        <f t="shared" si="0"/>
        <v>for i in `cat /tmp/list.list`; do sed -i 's///g' $i;done</v>
      </c>
    </row>
    <row r="21" spans="2:7">
      <c r="B21" s="128" t="s">
        <v>1724</v>
      </c>
      <c r="C21" s="157" t="s">
        <v>1278</v>
      </c>
      <c r="E21" s="108" t="s">
        <v>10742</v>
      </c>
      <c r="G21" t="str">
        <f t="shared" si="0"/>
        <v>for i in `cat /tmp/list.list`; do sed -i 's///g' $i;done</v>
      </c>
    </row>
    <row r="22" spans="2:7">
      <c r="B22" s="128" t="s">
        <v>1724</v>
      </c>
      <c r="C22" s="157" t="s">
        <v>1288</v>
      </c>
      <c r="E22" s="108" t="s">
        <v>10743</v>
      </c>
      <c r="G22" t="str">
        <f t="shared" si="0"/>
        <v>for i in `cat /tmp/list.list`; do sed -i 's///g' $i;done</v>
      </c>
    </row>
    <row r="23" spans="2:7">
      <c r="B23" s="128" t="s">
        <v>1847</v>
      </c>
      <c r="C23" s="157" t="s">
        <v>1252</v>
      </c>
      <c r="E23" s="108" t="s">
        <v>10744</v>
      </c>
      <c r="G23" t="str">
        <f t="shared" si="0"/>
        <v>for i in `cat /tmp/list.list`; do sed -i 's///g' $i;done</v>
      </c>
    </row>
    <row r="24" spans="2:7">
      <c r="B24" s="128" t="s">
        <v>1847</v>
      </c>
      <c r="C24" s="157" t="s">
        <v>1262</v>
      </c>
      <c r="E24" s="108" t="s">
        <v>10745</v>
      </c>
      <c r="G24" t="str">
        <f t="shared" si="0"/>
        <v>for i in `cat /tmp/list.list`; do sed -i 's///g' $i;done</v>
      </c>
    </row>
    <row r="25" spans="2:7">
      <c r="B25" s="128" t="s">
        <v>1847</v>
      </c>
      <c r="C25" s="157" t="s">
        <v>1272</v>
      </c>
      <c r="E25" s="108" t="s">
        <v>10746</v>
      </c>
      <c r="G25" t="str">
        <f t="shared" si="0"/>
        <v>for i in `cat /tmp/list.list`; do sed -i 's///g' $i;done</v>
      </c>
    </row>
    <row r="26" spans="2:7">
      <c r="B26" s="128" t="s">
        <v>1847</v>
      </c>
      <c r="C26" s="157" t="s">
        <v>1282</v>
      </c>
      <c r="E26" s="108" t="s">
        <v>10747</v>
      </c>
      <c r="G26" t="str">
        <f t="shared" si="0"/>
        <v>for i in `cat /tmp/list.list`; do sed -i 's///g' $i;done</v>
      </c>
    </row>
    <row r="27" spans="2:7">
      <c r="B27" s="128" t="s">
        <v>1847</v>
      </c>
      <c r="C27" s="157" t="s">
        <v>1290</v>
      </c>
      <c r="E27" s="108" t="s">
        <v>10748</v>
      </c>
      <c r="G27" t="str">
        <f t="shared" si="0"/>
        <v>for i in `cat /tmp/list.list`; do sed -i 's///g' $i;done</v>
      </c>
    </row>
    <row r="28" spans="2:7">
      <c r="B28" s="128" t="s">
        <v>1847</v>
      </c>
      <c r="C28" s="157" t="s">
        <v>1296</v>
      </c>
      <c r="E28" s="108" t="s">
        <v>10749</v>
      </c>
      <c r="G28" t="str">
        <f t="shared" si="0"/>
        <v>for i in `cat /tmp/list.list`; do sed -i 's///g' $i;done</v>
      </c>
    </row>
    <row r="29" spans="2:7">
      <c r="B29" s="128" t="s">
        <v>1983</v>
      </c>
      <c r="C29" s="157" t="s">
        <v>1254</v>
      </c>
      <c r="E29" s="108" t="s">
        <v>10750</v>
      </c>
      <c r="G29" t="str">
        <f t="shared" si="0"/>
        <v>for i in `cat /tmp/list.list`; do sed -i 's///g' $i;done</v>
      </c>
    </row>
    <row r="30" spans="2:7">
      <c r="B30" s="128" t="s">
        <v>1983</v>
      </c>
      <c r="C30" s="157" t="s">
        <v>1264</v>
      </c>
      <c r="E30" s="108" t="s">
        <v>10751</v>
      </c>
      <c r="G30" t="str">
        <f t="shared" si="0"/>
        <v>for i in `cat /tmp/list.list`; do sed -i 's///g' $i;done</v>
      </c>
    </row>
    <row r="31" spans="2:7">
      <c r="B31" s="128" t="s">
        <v>1847</v>
      </c>
      <c r="C31" s="467" t="s">
        <v>1298</v>
      </c>
      <c r="E31" s="108" t="s">
        <v>10387</v>
      </c>
      <c r="G31" t="str">
        <f t="shared" si="0"/>
        <v>for i in `cat /tmp/list.list`; do sed -i 's///g' $i;done</v>
      </c>
    </row>
    <row r="32" spans="2:7">
      <c r="B32" s="128" t="s">
        <v>10395</v>
      </c>
      <c r="C32" s="157" t="s">
        <v>1280</v>
      </c>
      <c r="E32" s="108" t="s">
        <v>10388</v>
      </c>
      <c r="G32" t="str">
        <f t="shared" si="0"/>
        <v>for i in `cat /tmp/list.list`; do sed -i 's///g' $i;done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173"/>
  <sheetViews>
    <sheetView topLeftCell="B1" zoomScale="90" zoomScaleNormal="90" zoomScalePageLayoutView="77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F27" sqref="F27"/>
    </sheetView>
  </sheetViews>
  <sheetFormatPr defaultColWidth="9" defaultRowHeight="13.5"/>
  <cols>
    <col min="1" max="1" width="15.875" style="2" hidden="1" customWidth="1"/>
    <col min="2" max="2" width="12.5" style="2" bestFit="1" customWidth="1"/>
    <col min="3" max="3" width="14.625" style="2" customWidth="1"/>
    <col min="4" max="4" width="19" style="2" customWidth="1"/>
    <col min="5" max="5" width="22.375" style="2" customWidth="1"/>
    <col min="6" max="6" width="22.625" style="1" customWidth="1"/>
    <col min="7" max="7" width="24" style="1" customWidth="1"/>
    <col min="8" max="8" width="23" style="2" customWidth="1"/>
    <col min="9" max="16384" width="9" style="1"/>
  </cols>
  <sheetData>
    <row r="1" spans="1:8" ht="17.25">
      <c r="B1" s="557" t="s">
        <v>673</v>
      </c>
      <c r="C1" s="557"/>
      <c r="D1" s="561" t="s">
        <v>678</v>
      </c>
      <c r="E1" s="562"/>
      <c r="F1" s="562"/>
      <c r="G1" s="562"/>
      <c r="H1" s="563"/>
    </row>
    <row r="2" spans="1:8" ht="17.25" customHeight="1" thickBot="1">
      <c r="B2" s="554" t="s">
        <v>663</v>
      </c>
      <c r="C2" s="555" t="s">
        <v>659</v>
      </c>
      <c r="D2" s="556" t="s">
        <v>674</v>
      </c>
      <c r="E2" s="556"/>
      <c r="F2" s="558" t="s">
        <v>677</v>
      </c>
      <c r="G2" s="559"/>
      <c r="H2" s="560"/>
    </row>
    <row r="3" spans="1:8" s="2" customFormat="1" ht="17.25" thickBot="1">
      <c r="A3" s="100" t="s">
        <v>664</v>
      </c>
      <c r="B3" s="554"/>
      <c r="C3" s="555"/>
      <c r="D3" s="104" t="s">
        <v>676</v>
      </c>
      <c r="E3" s="104" t="s">
        <v>675</v>
      </c>
      <c r="F3" s="105" t="s">
        <v>672</v>
      </c>
      <c r="G3" s="105" t="s">
        <v>675</v>
      </c>
      <c r="H3" s="106" t="s">
        <v>671</v>
      </c>
    </row>
    <row r="4" spans="1:8">
      <c r="A4" s="81" t="str">
        <f>VLOOKUP($C$4:$C$172,가상화배치내역!$A$2:$B$335,2,FALSE)</f>
        <v>pkvex1006</v>
      </c>
      <c r="B4" s="496" t="s">
        <v>216</v>
      </c>
      <c r="C4" s="496" t="s">
        <v>646</v>
      </c>
      <c r="D4" s="46"/>
      <c r="E4" s="46"/>
      <c r="F4" s="103"/>
      <c r="G4" s="99"/>
      <c r="H4" s="45">
        <v>0</v>
      </c>
    </row>
    <row r="5" spans="1:8">
      <c r="A5" s="81" t="e">
        <f>VLOOKUP($C$4:$C$172,가상화배치내역!$A$2:$B$335,2,FALSE)</f>
        <v>#N/A</v>
      </c>
      <c r="B5" s="496"/>
      <c r="C5" s="496"/>
      <c r="D5" s="46"/>
      <c r="E5" s="46"/>
      <c r="F5" s="103"/>
      <c r="G5" s="99"/>
      <c r="H5" s="45">
        <v>2.0833333333333333E-3</v>
      </c>
    </row>
    <row r="6" spans="1:8" ht="13.5" customHeight="1">
      <c r="A6" s="84" t="e">
        <f>VLOOKUP($C$4:$C$172,가상화배치내역!$A$2:$B$335,2,FALSE)</f>
        <v>#N/A</v>
      </c>
      <c r="B6" s="496"/>
      <c r="C6" s="496"/>
      <c r="D6" s="46"/>
      <c r="E6" s="46"/>
      <c r="F6" s="103"/>
      <c r="G6" s="99"/>
      <c r="H6" s="45" t="s">
        <v>181</v>
      </c>
    </row>
    <row r="7" spans="1:8">
      <c r="A7" s="84" t="e">
        <f>VLOOKUP($C$4:$C$172,가상화배치내역!$A$2:$B$335,2,FALSE)</f>
        <v>#N/A</v>
      </c>
      <c r="B7" s="496"/>
      <c r="C7" s="496"/>
      <c r="D7" s="46"/>
      <c r="E7" s="46"/>
      <c r="F7" s="103"/>
      <c r="G7" s="99"/>
      <c r="H7" s="45" t="s">
        <v>180</v>
      </c>
    </row>
    <row r="8" spans="1:8">
      <c r="A8" s="84" t="e">
        <f>VLOOKUP($C$4:$C$172,가상화배치내역!$A$2:$B$335,2,FALSE)</f>
        <v>#N/A</v>
      </c>
      <c r="B8" s="496"/>
      <c r="C8" s="496"/>
      <c r="D8" s="46"/>
      <c r="E8" s="46"/>
      <c r="F8" s="103"/>
      <c r="G8" s="99"/>
      <c r="H8" s="45" t="s">
        <v>179</v>
      </c>
    </row>
    <row r="9" spans="1:8">
      <c r="A9" s="84" t="e">
        <f>VLOOKUP($C$4:$C$172,가상화배치내역!$A$2:$B$335,2,FALSE)</f>
        <v>#N/A</v>
      </c>
      <c r="B9" s="496"/>
      <c r="C9" s="496"/>
      <c r="D9" s="46"/>
      <c r="E9" s="46"/>
      <c r="F9" s="103"/>
      <c r="G9" s="99"/>
      <c r="H9" s="41" t="s">
        <v>176</v>
      </c>
    </row>
    <row r="10" spans="1:8" ht="13.5" customHeight="1">
      <c r="A10" s="84" t="e">
        <f>VLOOKUP($C$4:$C$172,가상화배치내역!$A$2:$B$335,2,FALSE)</f>
        <v>#N/A</v>
      </c>
      <c r="B10" s="496"/>
      <c r="C10" s="496"/>
      <c r="D10" s="46"/>
      <c r="E10" s="46"/>
      <c r="F10" s="103"/>
      <c r="G10" s="99"/>
      <c r="H10" s="41" t="s">
        <v>167</v>
      </c>
    </row>
    <row r="11" spans="1:8">
      <c r="A11" s="84" t="s">
        <v>227</v>
      </c>
      <c r="B11" s="496" t="s">
        <v>227</v>
      </c>
      <c r="C11" s="524" t="s">
        <v>648</v>
      </c>
      <c r="D11" s="46"/>
      <c r="E11" s="46"/>
      <c r="F11" s="103"/>
      <c r="G11" s="99"/>
      <c r="H11" s="45">
        <v>6.9444444444444447E-4</v>
      </c>
    </row>
    <row r="12" spans="1:8">
      <c r="A12" s="84" t="s">
        <v>227</v>
      </c>
      <c r="B12" s="496"/>
      <c r="C12" s="524"/>
      <c r="D12" s="46"/>
      <c r="E12" s="46"/>
      <c r="F12" s="103"/>
      <c r="G12" s="99"/>
      <c r="H12" s="45">
        <v>2.0833333333333333E-3</v>
      </c>
    </row>
    <row r="13" spans="1:8">
      <c r="A13" s="84" t="s">
        <v>227</v>
      </c>
      <c r="B13" s="496"/>
      <c r="C13" s="524"/>
      <c r="D13" s="46"/>
      <c r="E13" s="46"/>
      <c r="F13" s="103"/>
      <c r="G13" s="99"/>
      <c r="H13" s="45" t="s">
        <v>181</v>
      </c>
    </row>
    <row r="14" spans="1:8" ht="13.5" customHeight="1">
      <c r="A14" s="84" t="e">
        <f>VLOOKUP($C$4:$C$172,가상화배치내역!$A$2:$B$335,2,FALSE)</f>
        <v>#N/A</v>
      </c>
      <c r="B14" s="496"/>
      <c r="C14" s="524"/>
      <c r="D14" s="46"/>
      <c r="E14" s="46"/>
      <c r="F14" s="103"/>
      <c r="G14" s="99"/>
      <c r="H14" s="45" t="s">
        <v>180</v>
      </c>
    </row>
    <row r="15" spans="1:8">
      <c r="A15" s="85" t="s">
        <v>241</v>
      </c>
      <c r="B15" s="496"/>
      <c r="C15" s="524"/>
      <c r="D15" s="46"/>
      <c r="E15" s="46"/>
      <c r="F15" s="103"/>
      <c r="G15" s="99"/>
      <c r="H15" s="45" t="s">
        <v>179</v>
      </c>
    </row>
    <row r="16" spans="1:8">
      <c r="A16" s="85" t="s">
        <v>241</v>
      </c>
      <c r="B16" s="496"/>
      <c r="C16" s="524"/>
      <c r="D16" s="46"/>
      <c r="E16" s="46"/>
      <c r="F16" s="103"/>
      <c r="G16" s="99"/>
      <c r="H16" s="41" t="s">
        <v>173</v>
      </c>
    </row>
    <row r="17" spans="1:8">
      <c r="A17" s="85" t="s">
        <v>241</v>
      </c>
      <c r="B17" s="496"/>
      <c r="C17" s="524"/>
      <c r="D17" s="46"/>
      <c r="E17" s="46"/>
      <c r="F17" s="103"/>
      <c r="G17" s="99"/>
      <c r="H17" s="41" t="s">
        <v>167</v>
      </c>
    </row>
    <row r="18" spans="1:8">
      <c r="A18" s="81" t="str">
        <f>VLOOKUP($C$4:$C$172,가상화배치내역!$A$2:$B$335,2,FALSE)</f>
        <v>pkvex1014</v>
      </c>
      <c r="B18" s="496" t="s">
        <v>241</v>
      </c>
      <c r="C18" s="524" t="s">
        <v>240</v>
      </c>
      <c r="D18" s="46"/>
      <c r="E18" s="46"/>
      <c r="F18" s="103"/>
      <c r="G18" s="99"/>
      <c r="H18" s="45">
        <v>1.3888888888888889E-3</v>
      </c>
    </row>
    <row r="19" spans="1:8">
      <c r="A19" s="81" t="e">
        <f>VLOOKUP($C$4:$C$172,가상화배치내역!$A$2:$B$335,2,FALSE)</f>
        <v>#N/A</v>
      </c>
      <c r="B19" s="496"/>
      <c r="C19" s="524"/>
      <c r="D19" s="46"/>
      <c r="E19" s="46"/>
      <c r="F19" s="103"/>
      <c r="G19" s="99"/>
      <c r="H19" s="45">
        <v>2.0833333333333333E-3</v>
      </c>
    </row>
    <row r="20" spans="1:8">
      <c r="A20" s="81" t="e">
        <f>VLOOKUP($C$4:$C$172,가상화배치내역!$A$2:$B$335,2,FALSE)</f>
        <v>#N/A</v>
      </c>
      <c r="B20" s="496"/>
      <c r="C20" s="524"/>
      <c r="D20" s="46"/>
      <c r="E20" s="46"/>
      <c r="F20" s="103"/>
      <c r="G20" s="99"/>
      <c r="H20" s="45" t="s">
        <v>181</v>
      </c>
    </row>
    <row r="21" spans="1:8">
      <c r="A21" s="81" t="e">
        <f>VLOOKUP($C$4:$C$172,가상화배치내역!$A$2:$B$335,2,FALSE)</f>
        <v>#N/A</v>
      </c>
      <c r="B21" s="496"/>
      <c r="C21" s="524"/>
      <c r="D21" s="46"/>
      <c r="E21" s="46"/>
      <c r="F21" s="103"/>
      <c r="G21" s="99"/>
      <c r="H21" s="45" t="s">
        <v>180</v>
      </c>
    </row>
    <row r="22" spans="1:8">
      <c r="A22" s="81" t="e">
        <f>VLOOKUP($C$4:$C$172,가상화배치내역!$A$2:$B$335,2,FALSE)</f>
        <v>#N/A</v>
      </c>
      <c r="B22" s="496"/>
      <c r="C22" s="524"/>
      <c r="D22" s="46"/>
      <c r="E22" s="46"/>
      <c r="F22" s="103"/>
      <c r="G22" s="99"/>
      <c r="H22" s="45" t="s">
        <v>179</v>
      </c>
    </row>
    <row r="23" spans="1:8">
      <c r="A23" s="81" t="e">
        <f>VLOOKUP($C$4:$C$172,가상화배치내역!$A$2:$B$335,2,FALSE)</f>
        <v>#N/A</v>
      </c>
      <c r="B23" s="496"/>
      <c r="C23" s="524"/>
      <c r="D23" s="46"/>
      <c r="E23" s="46"/>
      <c r="F23" s="103"/>
      <c r="G23" s="99"/>
      <c r="H23" s="41" t="s">
        <v>170</v>
      </c>
    </row>
    <row r="24" spans="1:8">
      <c r="A24" s="81" t="e">
        <f>VLOOKUP($C$4:$C$172,가상화배치내역!$A$2:$B$335,2,FALSE)</f>
        <v>#N/A</v>
      </c>
      <c r="B24" s="496"/>
      <c r="C24" s="524"/>
      <c r="D24" s="46"/>
      <c r="E24" s="46"/>
      <c r="F24" s="103"/>
      <c r="G24" s="99"/>
      <c r="H24" s="41" t="s">
        <v>167</v>
      </c>
    </row>
    <row r="25" spans="1:8" ht="13.5" customHeight="1">
      <c r="A25" s="81" t="str">
        <f>VLOOKUP($C$4:$C$172,가상화배치내역!$A$2:$B$335,2,FALSE)</f>
        <v>pkvex1003</v>
      </c>
      <c r="B25" s="496" t="s">
        <v>207</v>
      </c>
      <c r="C25" s="496" t="s">
        <v>649</v>
      </c>
      <c r="D25" s="46"/>
      <c r="E25" s="46"/>
      <c r="F25" s="103"/>
      <c r="G25" s="99"/>
      <c r="H25" s="45">
        <v>2.7777777777777779E-3</v>
      </c>
    </row>
    <row r="26" spans="1:8">
      <c r="A26" s="81" t="e">
        <f>VLOOKUP($C$4:$C$172,가상화배치내역!$A$2:$B$335,2,FALSE)</f>
        <v>#N/A</v>
      </c>
      <c r="B26" s="496"/>
      <c r="C26" s="496"/>
      <c r="D26" s="46"/>
      <c r="E26" s="46"/>
      <c r="F26" s="103"/>
      <c r="G26" s="99"/>
      <c r="H26" s="45">
        <v>4.8611111111111112E-3</v>
      </c>
    </row>
    <row r="27" spans="1:8" ht="13.5" customHeight="1">
      <c r="A27" s="84" t="e">
        <f>VLOOKUP($C$4:$C$172,가상화배치내역!$A$2:$B$335,2,FALSE)</f>
        <v>#N/A</v>
      </c>
      <c r="B27" s="496"/>
      <c r="C27" s="496"/>
      <c r="D27" s="46"/>
      <c r="E27" s="46"/>
      <c r="F27" s="103"/>
      <c r="G27" s="99"/>
      <c r="H27" s="45">
        <v>5.5555555555555558E-3</v>
      </c>
    </row>
    <row r="28" spans="1:8">
      <c r="A28" s="85" t="s">
        <v>207</v>
      </c>
      <c r="B28" s="496"/>
      <c r="C28" s="496"/>
      <c r="D28" s="46"/>
      <c r="E28" s="46"/>
      <c r="F28" s="103"/>
      <c r="G28" s="99"/>
      <c r="H28" s="45" t="s">
        <v>162</v>
      </c>
    </row>
    <row r="29" spans="1:8">
      <c r="A29" s="85" t="s">
        <v>207</v>
      </c>
      <c r="B29" s="496"/>
      <c r="C29" s="496"/>
      <c r="D29" s="46"/>
      <c r="E29" s="46"/>
      <c r="F29" s="103"/>
      <c r="G29" s="99"/>
      <c r="H29" s="45" t="s">
        <v>161</v>
      </c>
    </row>
    <row r="30" spans="1:8">
      <c r="A30" s="85" t="s">
        <v>207</v>
      </c>
      <c r="B30" s="496"/>
      <c r="C30" s="496"/>
      <c r="D30" s="46"/>
      <c r="E30" s="46"/>
      <c r="F30" s="103"/>
      <c r="G30" s="99"/>
      <c r="H30" s="45" t="s">
        <v>160</v>
      </c>
    </row>
    <row r="31" spans="1:8">
      <c r="A31" s="85" t="s">
        <v>207</v>
      </c>
      <c r="B31" s="496"/>
      <c r="C31" s="496"/>
      <c r="D31" s="46"/>
      <c r="E31" s="46"/>
      <c r="F31" s="103"/>
      <c r="G31" s="99"/>
      <c r="H31" s="41" t="s">
        <v>158</v>
      </c>
    </row>
    <row r="32" spans="1:8" ht="13.5" customHeight="1">
      <c r="A32" s="84" t="e">
        <f>VLOOKUP($C$4:$C$172,가상화배치내역!$A$2:$B$335,2,FALSE)</f>
        <v>#N/A</v>
      </c>
      <c r="B32" s="496"/>
      <c r="C32" s="496"/>
      <c r="D32" s="46"/>
      <c r="E32" s="46"/>
      <c r="F32" s="103"/>
      <c r="G32" s="99"/>
      <c r="H32" s="41" t="s">
        <v>154</v>
      </c>
    </row>
    <row r="33" spans="1:8">
      <c r="A33" s="85" t="s">
        <v>236</v>
      </c>
      <c r="B33" s="496"/>
      <c r="C33" s="496"/>
      <c r="D33" s="46"/>
      <c r="E33" s="46"/>
      <c r="F33" s="103"/>
      <c r="G33" s="99"/>
      <c r="H33" s="41" t="s">
        <v>153</v>
      </c>
    </row>
    <row r="34" spans="1:8">
      <c r="A34" s="85" t="s">
        <v>236</v>
      </c>
      <c r="B34" s="496" t="s">
        <v>236</v>
      </c>
      <c r="C34" s="524" t="s">
        <v>650</v>
      </c>
      <c r="D34" s="46"/>
      <c r="E34" s="46"/>
      <c r="F34" s="103"/>
      <c r="G34" s="99"/>
      <c r="H34" s="45">
        <v>3.472222222222222E-3</v>
      </c>
    </row>
    <row r="35" spans="1:8">
      <c r="A35" s="85" t="s">
        <v>236</v>
      </c>
      <c r="B35" s="496"/>
      <c r="C35" s="524"/>
      <c r="D35" s="46"/>
      <c r="E35" s="46"/>
      <c r="F35" s="103"/>
      <c r="G35" s="99"/>
      <c r="H35" s="45">
        <v>4.8611111111111112E-3</v>
      </c>
    </row>
    <row r="36" spans="1:8">
      <c r="A36" s="85" t="s">
        <v>236</v>
      </c>
      <c r="B36" s="496"/>
      <c r="C36" s="524"/>
      <c r="D36" s="46"/>
      <c r="E36" s="46"/>
      <c r="F36" s="103"/>
      <c r="G36" s="99"/>
      <c r="H36" s="45">
        <v>5.5555555555555558E-3</v>
      </c>
    </row>
    <row r="37" spans="1:8">
      <c r="A37" s="81" t="e">
        <f>VLOOKUP($C$4:$C$172,가상화배치내역!$A$2:$B$335,2,FALSE)</f>
        <v>#N/A</v>
      </c>
      <c r="B37" s="496"/>
      <c r="C37" s="524"/>
      <c r="D37" s="46"/>
      <c r="E37" s="46"/>
      <c r="F37" s="103"/>
      <c r="G37" s="99"/>
      <c r="H37" s="45" t="s">
        <v>162</v>
      </c>
    </row>
    <row r="38" spans="1:8">
      <c r="A38" s="81" t="e">
        <f>VLOOKUP($C$4:$C$172,가상화배치내역!$A$2:$B$335,2,FALSE)</f>
        <v>#N/A</v>
      </c>
      <c r="B38" s="496"/>
      <c r="C38" s="524"/>
      <c r="D38" s="46"/>
      <c r="E38" s="46"/>
      <c r="F38" s="103"/>
      <c r="G38" s="99"/>
      <c r="H38" s="45" t="s">
        <v>161</v>
      </c>
    </row>
    <row r="39" spans="1:8" ht="13.5" customHeight="1">
      <c r="A39" s="84" t="e">
        <f>VLOOKUP($C$4:$C$172,가상화배치내역!$A$2:$B$335,2,FALSE)</f>
        <v>#N/A</v>
      </c>
      <c r="B39" s="496"/>
      <c r="C39" s="524"/>
      <c r="D39" s="46"/>
      <c r="E39" s="46"/>
      <c r="F39" s="103"/>
      <c r="G39" s="99"/>
      <c r="H39" s="45" t="s">
        <v>160</v>
      </c>
    </row>
    <row r="40" spans="1:8">
      <c r="A40" s="81" t="s">
        <v>207</v>
      </c>
      <c r="B40" s="496"/>
      <c r="C40" s="524"/>
      <c r="D40" s="46"/>
      <c r="E40" s="46"/>
      <c r="F40" s="103"/>
      <c r="G40" s="99"/>
      <c r="H40" s="41" t="s">
        <v>156</v>
      </c>
    </row>
    <row r="41" spans="1:8" ht="13.5" customHeight="1">
      <c r="A41" s="84" t="e">
        <f>VLOOKUP($C$4:$C$172,가상화배치내역!$A$2:$B$335,2,FALSE)</f>
        <v>#N/A</v>
      </c>
      <c r="B41" s="496"/>
      <c r="C41" s="524"/>
      <c r="D41" s="46"/>
      <c r="E41" s="46"/>
      <c r="F41" s="103"/>
      <c r="G41" s="99"/>
      <c r="H41" s="41" t="s">
        <v>154</v>
      </c>
    </row>
    <row r="42" spans="1:8">
      <c r="A42" s="81" t="s">
        <v>236</v>
      </c>
      <c r="B42" s="496"/>
      <c r="C42" s="524"/>
      <c r="D42" s="46"/>
      <c r="E42" s="46"/>
      <c r="F42" s="103"/>
      <c r="G42" s="99"/>
      <c r="H42" s="41" t="s">
        <v>153</v>
      </c>
    </row>
    <row r="43" spans="1:8">
      <c r="A43" s="81" t="str">
        <f>VLOOKUP($C$4:$C$172,가상화배치내역!$A$2:$B$335,2,FALSE)</f>
        <v>pkvex1005</v>
      </c>
      <c r="B43" s="496" t="s">
        <v>213</v>
      </c>
      <c r="C43" s="524" t="s">
        <v>651</v>
      </c>
      <c r="D43" s="46"/>
      <c r="E43" s="46"/>
      <c r="F43" s="103"/>
      <c r="G43" s="99"/>
      <c r="H43" s="45">
        <v>6.2499999999999995E-3</v>
      </c>
    </row>
    <row r="44" spans="1:8" ht="13.5" customHeight="1">
      <c r="A44" s="81" t="e">
        <f>VLOOKUP($C$4:$C$172,가상화배치내역!$A$2:$B$335,2,FALSE)</f>
        <v>#N/A</v>
      </c>
      <c r="B44" s="496"/>
      <c r="C44" s="524"/>
      <c r="D44" s="46"/>
      <c r="E44" s="46"/>
      <c r="F44" s="103"/>
      <c r="G44" s="99"/>
      <c r="H44" s="30" t="s">
        <v>141</v>
      </c>
    </row>
    <row r="45" spans="1:8">
      <c r="A45" s="81" t="e">
        <f>VLOOKUP($C$4:$C$172,가상화배치내역!$A$2:$B$335,2,FALSE)</f>
        <v>#N/A</v>
      </c>
      <c r="B45" s="496"/>
      <c r="C45" s="524"/>
      <c r="D45" s="46"/>
      <c r="E45" s="46"/>
      <c r="F45" s="103"/>
      <c r="G45" s="99"/>
      <c r="H45" s="30" t="s">
        <v>138</v>
      </c>
    </row>
    <row r="46" spans="1:8" ht="13.5" customHeight="1">
      <c r="A46" s="84" t="e">
        <f>VLOOKUP($C$4:$C$172,가상화배치내역!$A$2:$B$335,2,FALSE)</f>
        <v>#N/A</v>
      </c>
      <c r="B46" s="496"/>
      <c r="C46" s="524"/>
      <c r="D46" s="46"/>
      <c r="E46" s="46"/>
      <c r="F46" s="103"/>
      <c r="G46" s="99"/>
      <c r="H46" s="30" t="s">
        <v>135</v>
      </c>
    </row>
    <row r="47" spans="1:8">
      <c r="A47" s="85" t="s">
        <v>213</v>
      </c>
      <c r="B47" s="496"/>
      <c r="C47" s="524"/>
      <c r="D47" s="46"/>
      <c r="E47" s="46"/>
      <c r="F47" s="103"/>
      <c r="G47" s="99"/>
      <c r="H47" s="30" t="s">
        <v>134</v>
      </c>
    </row>
    <row r="48" spans="1:8">
      <c r="A48" s="85" t="s">
        <v>213</v>
      </c>
      <c r="B48" s="496"/>
      <c r="C48" s="524"/>
      <c r="D48" s="46"/>
      <c r="E48" s="46"/>
      <c r="F48" s="103"/>
      <c r="G48" s="99"/>
      <c r="H48" s="30" t="s">
        <v>133</v>
      </c>
    </row>
    <row r="49" spans="1:8">
      <c r="A49" s="85" t="s">
        <v>213</v>
      </c>
      <c r="B49" s="496"/>
      <c r="C49" s="524"/>
      <c r="D49" s="46"/>
      <c r="E49" s="46"/>
      <c r="F49" s="103"/>
      <c r="G49" s="99"/>
      <c r="H49" s="30" t="s">
        <v>132</v>
      </c>
    </row>
    <row r="50" spans="1:8">
      <c r="A50" s="85" t="s">
        <v>213</v>
      </c>
      <c r="B50" s="496"/>
      <c r="C50" s="524"/>
      <c r="D50" s="46"/>
      <c r="E50" s="46"/>
      <c r="F50" s="103"/>
      <c r="G50" s="99"/>
      <c r="H50" s="41" t="s">
        <v>129</v>
      </c>
    </row>
    <row r="51" spans="1:8">
      <c r="A51" s="85" t="s">
        <v>213</v>
      </c>
      <c r="B51" s="496"/>
      <c r="C51" s="524"/>
      <c r="D51" s="46"/>
      <c r="E51" s="46"/>
      <c r="F51" s="103"/>
      <c r="G51" s="99"/>
      <c r="H51" s="42" t="s">
        <v>123</v>
      </c>
    </row>
    <row r="52" spans="1:8" ht="13.5" customHeight="1">
      <c r="A52" s="84" t="e">
        <f>VLOOKUP($C$4:$C$172,가상화배치내역!$A$2:$B$335,2,FALSE)</f>
        <v>#N/A</v>
      </c>
      <c r="B52" s="496"/>
      <c r="C52" s="524"/>
      <c r="D52" s="46"/>
      <c r="E52" s="46"/>
      <c r="F52" s="103"/>
      <c r="G52" s="99"/>
      <c r="H52" s="42" t="s">
        <v>120</v>
      </c>
    </row>
    <row r="53" spans="1:8">
      <c r="A53" s="85" t="s">
        <v>224</v>
      </c>
      <c r="B53" s="496"/>
      <c r="C53" s="524"/>
      <c r="D53" s="46"/>
      <c r="E53" s="46"/>
      <c r="F53" s="103"/>
      <c r="G53" s="99"/>
      <c r="H53" s="42" t="s">
        <v>117</v>
      </c>
    </row>
    <row r="54" spans="1:8">
      <c r="A54" s="85" t="s">
        <v>224</v>
      </c>
      <c r="B54" s="496" t="s">
        <v>224</v>
      </c>
      <c r="C54" s="524" t="s">
        <v>652</v>
      </c>
      <c r="D54" s="46"/>
      <c r="E54" s="46"/>
      <c r="F54" s="103"/>
      <c r="G54" s="99"/>
      <c r="H54" s="30" t="s">
        <v>144</v>
      </c>
    </row>
    <row r="55" spans="1:8">
      <c r="A55" s="85" t="s">
        <v>224</v>
      </c>
      <c r="B55" s="496"/>
      <c r="C55" s="524"/>
      <c r="D55" s="46"/>
      <c r="E55" s="46"/>
      <c r="F55" s="103"/>
      <c r="G55" s="99"/>
      <c r="H55" s="30" t="s">
        <v>141</v>
      </c>
    </row>
    <row r="56" spans="1:8">
      <c r="A56" s="85" t="s">
        <v>224</v>
      </c>
      <c r="B56" s="496"/>
      <c r="C56" s="524"/>
      <c r="D56" s="46"/>
      <c r="E56" s="46"/>
      <c r="F56" s="103"/>
      <c r="G56" s="99"/>
      <c r="H56" s="30" t="s">
        <v>138</v>
      </c>
    </row>
    <row r="57" spans="1:8">
      <c r="A57" s="85" t="s">
        <v>224</v>
      </c>
      <c r="B57" s="496"/>
      <c r="C57" s="524"/>
      <c r="D57" s="46"/>
      <c r="E57" s="46"/>
      <c r="F57" s="103"/>
      <c r="G57" s="99"/>
      <c r="H57" s="30" t="s">
        <v>135</v>
      </c>
    </row>
    <row r="58" spans="1:8">
      <c r="A58" s="81" t="e">
        <f>VLOOKUP($C$4:$C$172,가상화배치내역!$A$2:$B$335,2,FALSE)</f>
        <v>#N/A</v>
      </c>
      <c r="B58" s="496"/>
      <c r="C58" s="524"/>
      <c r="D58" s="46"/>
      <c r="E58" s="46"/>
      <c r="F58" s="103"/>
      <c r="G58" s="99"/>
      <c r="H58" s="30" t="s">
        <v>134</v>
      </c>
    </row>
    <row r="59" spans="1:8">
      <c r="A59" s="81" t="e">
        <f>VLOOKUP($C$4:$C$172,가상화배치내역!$A$2:$B$335,2,FALSE)</f>
        <v>#N/A</v>
      </c>
      <c r="B59" s="496"/>
      <c r="C59" s="524"/>
      <c r="D59" s="46"/>
      <c r="E59" s="46"/>
      <c r="F59" s="103"/>
      <c r="G59" s="99"/>
      <c r="H59" s="30" t="s">
        <v>133</v>
      </c>
    </row>
    <row r="60" spans="1:8" ht="13.5" customHeight="1">
      <c r="A60" s="84" t="e">
        <f>VLOOKUP($C$4:$C$172,가상화배치내역!$A$2:$B$335,2,FALSE)</f>
        <v>#N/A</v>
      </c>
      <c r="B60" s="496"/>
      <c r="C60" s="524"/>
      <c r="D60" s="46"/>
      <c r="E60" s="46"/>
      <c r="F60" s="103"/>
      <c r="G60" s="99"/>
      <c r="H60" s="30" t="s">
        <v>132</v>
      </c>
    </row>
    <row r="61" spans="1:8">
      <c r="A61" s="85" t="s">
        <v>213</v>
      </c>
      <c r="B61" s="496"/>
      <c r="C61" s="524"/>
      <c r="D61" s="46"/>
      <c r="E61" s="46"/>
      <c r="F61" s="103"/>
      <c r="G61" s="99"/>
      <c r="H61" s="42" t="s">
        <v>126</v>
      </c>
    </row>
    <row r="62" spans="1:8">
      <c r="A62" s="85" t="s">
        <v>213</v>
      </c>
      <c r="B62" s="496"/>
      <c r="C62" s="524"/>
      <c r="D62" s="46"/>
      <c r="E62" s="46"/>
      <c r="F62" s="103"/>
      <c r="G62" s="99"/>
      <c r="H62" s="42" t="s">
        <v>123</v>
      </c>
    </row>
    <row r="63" spans="1:8" ht="13.5" customHeight="1">
      <c r="A63" s="84" t="e">
        <f>VLOOKUP($C$4:$C$172,가상화배치내역!$A$2:$B$335,2,FALSE)</f>
        <v>#N/A</v>
      </c>
      <c r="B63" s="496"/>
      <c r="C63" s="524"/>
      <c r="D63" s="46"/>
      <c r="E63" s="46"/>
      <c r="F63" s="103"/>
      <c r="G63" s="99"/>
      <c r="H63" s="42" t="s">
        <v>120</v>
      </c>
    </row>
    <row r="64" spans="1:8">
      <c r="A64" s="85" t="s">
        <v>224</v>
      </c>
      <c r="B64" s="496"/>
      <c r="C64" s="524"/>
      <c r="D64" s="46"/>
      <c r="E64" s="46"/>
      <c r="F64" s="103"/>
      <c r="G64" s="99"/>
      <c r="H64" s="42" t="s">
        <v>117</v>
      </c>
    </row>
    <row r="65" spans="1:8">
      <c r="A65" s="85" t="s">
        <v>224</v>
      </c>
      <c r="B65" s="496" t="s">
        <v>210</v>
      </c>
      <c r="C65" s="524" t="s">
        <v>653</v>
      </c>
      <c r="D65" s="46"/>
      <c r="E65" s="46"/>
      <c r="F65" s="103"/>
      <c r="G65" s="99"/>
      <c r="H65" s="30" t="s">
        <v>112</v>
      </c>
    </row>
    <row r="66" spans="1:8">
      <c r="A66" s="81" t="e">
        <f>VLOOKUP($C$4:$C$172,가상화배치내역!$A$2:$B$335,2,FALSE)</f>
        <v>#N/A</v>
      </c>
      <c r="B66" s="496"/>
      <c r="C66" s="524"/>
      <c r="D66" s="46"/>
      <c r="E66" s="46"/>
      <c r="F66" s="103"/>
      <c r="G66" s="99"/>
      <c r="H66" s="45">
        <v>8.3333333333333332E-3</v>
      </c>
    </row>
    <row r="67" spans="1:8" ht="13.5" customHeight="1">
      <c r="A67" s="81" t="e">
        <f>VLOOKUP($C$4:$C$172,가상화배치내역!$A$2:$B$335,2,FALSE)</f>
        <v>#N/A</v>
      </c>
      <c r="B67" s="496"/>
      <c r="C67" s="524"/>
      <c r="D67" s="46"/>
      <c r="E67" s="46"/>
      <c r="F67" s="103"/>
      <c r="G67" s="99"/>
      <c r="H67" s="45">
        <v>9.0277777777777787E-3</v>
      </c>
    </row>
    <row r="68" spans="1:8">
      <c r="A68" s="81" t="e">
        <f>VLOOKUP($C$4:$C$172,가상화배치내역!$A$2:$B$335,2,FALSE)</f>
        <v>#N/A</v>
      </c>
      <c r="B68" s="496"/>
      <c r="C68" s="524"/>
      <c r="D68" s="46"/>
      <c r="E68" s="46"/>
      <c r="F68" s="103"/>
      <c r="G68" s="99"/>
      <c r="H68" s="45">
        <v>9.7222222222222224E-3</v>
      </c>
    </row>
    <row r="69" spans="1:8">
      <c r="A69" s="81" t="e">
        <f>VLOOKUP($C$4:$C$172,가상화배치내역!$A$2:$B$335,2,FALSE)</f>
        <v>#N/A</v>
      </c>
      <c r="B69" s="496"/>
      <c r="C69" s="524"/>
      <c r="D69" s="46"/>
      <c r="E69" s="46"/>
      <c r="F69" s="103"/>
      <c r="G69" s="99"/>
      <c r="H69" s="45" t="s">
        <v>108</v>
      </c>
    </row>
    <row r="70" spans="1:8" ht="13.5" customHeight="1">
      <c r="A70" s="84" t="e">
        <f>VLOOKUP($C$4:$C$172,가상화배치내역!$A$2:$B$335,2,FALSE)</f>
        <v>#N/A</v>
      </c>
      <c r="B70" s="496"/>
      <c r="C70" s="524"/>
      <c r="D70" s="46"/>
      <c r="E70" s="46"/>
      <c r="F70" s="103"/>
      <c r="G70" s="99"/>
      <c r="H70" s="45" t="s">
        <v>107</v>
      </c>
    </row>
    <row r="71" spans="1:8">
      <c r="A71" s="85" t="s">
        <v>210</v>
      </c>
      <c r="B71" s="496"/>
      <c r="C71" s="524"/>
      <c r="D71" s="46"/>
      <c r="E71" s="46"/>
      <c r="F71" s="103"/>
      <c r="G71" s="99"/>
      <c r="H71" s="42" t="s">
        <v>106</v>
      </c>
    </row>
    <row r="72" spans="1:8">
      <c r="A72" s="85" t="s">
        <v>210</v>
      </c>
      <c r="B72" s="496"/>
      <c r="C72" s="524"/>
      <c r="D72" s="46"/>
      <c r="E72" s="46"/>
      <c r="F72" s="103"/>
      <c r="G72" s="99"/>
      <c r="H72" s="41" t="s">
        <v>100</v>
      </c>
    </row>
    <row r="73" spans="1:8">
      <c r="A73" s="85" t="s">
        <v>210</v>
      </c>
      <c r="B73" s="496"/>
      <c r="C73" s="524"/>
      <c r="D73" s="46"/>
      <c r="E73" s="46"/>
      <c r="F73" s="103"/>
      <c r="G73" s="99"/>
      <c r="H73" s="41" t="s">
        <v>97</v>
      </c>
    </row>
    <row r="74" spans="1:8">
      <c r="A74" s="85" t="s">
        <v>210</v>
      </c>
      <c r="B74" s="496"/>
      <c r="C74" s="524"/>
      <c r="D74" s="46"/>
      <c r="E74" s="46"/>
      <c r="F74" s="103"/>
      <c r="G74" s="99"/>
      <c r="H74" s="41" t="s">
        <v>94</v>
      </c>
    </row>
    <row r="75" spans="1:8" ht="13.5" customHeight="1">
      <c r="A75" s="84" t="e">
        <f>VLOOKUP($C$4:$C$172,가상화배치내역!$A$2:$B$335,2,FALSE)</f>
        <v>#N/A</v>
      </c>
      <c r="B75" s="496"/>
      <c r="C75" s="524"/>
      <c r="D75" s="46"/>
      <c r="E75" s="46"/>
      <c r="F75" s="103"/>
      <c r="G75" s="99"/>
      <c r="H75" s="45" t="s">
        <v>92</v>
      </c>
    </row>
    <row r="76" spans="1:8">
      <c r="A76" s="85" t="s">
        <v>221</v>
      </c>
      <c r="B76" s="496" t="s">
        <v>221</v>
      </c>
      <c r="C76" s="524" t="s">
        <v>222</v>
      </c>
      <c r="D76" s="46"/>
      <c r="E76" s="46"/>
      <c r="F76" s="103"/>
      <c r="G76" s="99"/>
      <c r="H76" s="45">
        <v>6.9444444444444441E-3</v>
      </c>
    </row>
    <row r="77" spans="1:8">
      <c r="A77" s="85" t="s">
        <v>221</v>
      </c>
      <c r="B77" s="496"/>
      <c r="C77" s="524"/>
      <c r="D77" s="46"/>
      <c r="E77" s="46"/>
      <c r="F77" s="103"/>
      <c r="G77" s="99"/>
      <c r="H77" s="45">
        <v>8.3333333333333332E-3</v>
      </c>
    </row>
    <row r="78" spans="1:8">
      <c r="A78" s="85" t="s">
        <v>221</v>
      </c>
      <c r="B78" s="496"/>
      <c r="C78" s="524"/>
      <c r="D78" s="46"/>
      <c r="E78" s="46"/>
      <c r="F78" s="103"/>
      <c r="G78" s="99"/>
      <c r="H78" s="45">
        <v>9.0277777777777787E-3</v>
      </c>
    </row>
    <row r="79" spans="1:8">
      <c r="A79" s="85" t="s">
        <v>221</v>
      </c>
      <c r="B79" s="496"/>
      <c r="C79" s="524"/>
      <c r="D79" s="46"/>
      <c r="E79" s="46"/>
      <c r="F79" s="103"/>
      <c r="G79" s="99"/>
      <c r="H79" s="45">
        <v>9.7222222222222224E-3</v>
      </c>
    </row>
    <row r="80" spans="1:8" ht="13.5" customHeight="1">
      <c r="A80" s="84" t="e">
        <f>VLOOKUP($C$4:$C$172,가상화배치내역!$A$2:$B$335,2,FALSE)</f>
        <v>#N/A</v>
      </c>
      <c r="B80" s="496"/>
      <c r="C80" s="524"/>
      <c r="D80" s="46"/>
      <c r="E80" s="46"/>
      <c r="F80" s="103"/>
      <c r="G80" s="99"/>
      <c r="H80" s="45" t="s">
        <v>108</v>
      </c>
    </row>
    <row r="81" spans="1:8">
      <c r="A81" s="85" t="s">
        <v>233</v>
      </c>
      <c r="B81" s="496"/>
      <c r="C81" s="524"/>
      <c r="D81" s="46"/>
      <c r="E81" s="46"/>
      <c r="F81" s="103"/>
      <c r="G81" s="99"/>
      <c r="H81" s="45" t="s">
        <v>107</v>
      </c>
    </row>
    <row r="82" spans="1:8">
      <c r="A82" s="85" t="s">
        <v>233</v>
      </c>
      <c r="B82" s="496"/>
      <c r="C82" s="524"/>
      <c r="D82" s="46"/>
      <c r="E82" s="46"/>
      <c r="F82" s="103"/>
      <c r="G82" s="99"/>
      <c r="H82" s="41" t="s">
        <v>105</v>
      </c>
    </row>
    <row r="83" spans="1:8">
      <c r="A83" s="85" t="s">
        <v>233</v>
      </c>
      <c r="B83" s="496"/>
      <c r="C83" s="524"/>
      <c r="D83" s="46"/>
      <c r="E83" s="46"/>
      <c r="F83" s="103"/>
      <c r="G83" s="99"/>
      <c r="H83" s="41" t="s">
        <v>100</v>
      </c>
    </row>
    <row r="84" spans="1:8">
      <c r="A84" s="85" t="s">
        <v>233</v>
      </c>
      <c r="B84" s="496"/>
      <c r="C84" s="524"/>
      <c r="D84" s="46"/>
      <c r="E84" s="46"/>
      <c r="F84" s="103"/>
      <c r="G84" s="99"/>
      <c r="H84" s="41" t="s">
        <v>97</v>
      </c>
    </row>
    <row r="85" spans="1:8">
      <c r="A85" s="81" t="e">
        <f>VLOOKUP($C$4:$C$172,가상화배치내역!$A$2:$B$335,2,FALSE)</f>
        <v>#N/A</v>
      </c>
      <c r="B85" s="496"/>
      <c r="C85" s="524"/>
      <c r="D85" s="46"/>
      <c r="E85" s="46"/>
      <c r="F85" s="103"/>
      <c r="G85" s="99"/>
      <c r="H85" s="41" t="s">
        <v>94</v>
      </c>
    </row>
    <row r="86" spans="1:8">
      <c r="A86" s="81" t="e">
        <f>VLOOKUP($C$4:$C$172,가상화배치내역!$A$2:$B$335,2,FALSE)</f>
        <v>#N/A</v>
      </c>
      <c r="B86" s="496"/>
      <c r="C86" s="524"/>
      <c r="D86" s="46"/>
      <c r="E86" s="46"/>
      <c r="F86" s="103"/>
      <c r="G86" s="99"/>
      <c r="H86" s="45" t="s">
        <v>92</v>
      </c>
    </row>
    <row r="87" spans="1:8">
      <c r="A87" s="81" t="str">
        <f>VLOOKUP($C$4:$C$172,가상화배치내역!$A$2:$B$335,2,FALSE)</f>
        <v>pkvex1012</v>
      </c>
      <c r="B87" s="496" t="s">
        <v>233</v>
      </c>
      <c r="C87" s="524" t="s">
        <v>234</v>
      </c>
      <c r="D87" s="46"/>
      <c r="E87" s="46"/>
      <c r="F87" s="103"/>
      <c r="G87" s="99"/>
      <c r="H87" s="45">
        <v>7.6388888888888886E-3</v>
      </c>
    </row>
    <row r="88" spans="1:8" ht="13.5" customHeight="1">
      <c r="A88" s="84" t="e">
        <f>VLOOKUP($C$4:$C$172,가상화배치내역!$A$2:$B$335,2,FALSE)</f>
        <v>#N/A</v>
      </c>
      <c r="B88" s="496"/>
      <c r="C88" s="524"/>
      <c r="D88" s="46"/>
      <c r="E88" s="46"/>
      <c r="F88" s="103"/>
      <c r="G88" s="99"/>
      <c r="H88" s="45">
        <v>8.3333333333333332E-3</v>
      </c>
    </row>
    <row r="89" spans="1:8">
      <c r="A89" s="85" t="s">
        <v>210</v>
      </c>
      <c r="B89" s="496"/>
      <c r="C89" s="524"/>
      <c r="D89" s="46"/>
      <c r="E89" s="46"/>
      <c r="F89" s="103"/>
      <c r="G89" s="99"/>
      <c r="H89" s="45">
        <v>9.0277777777777787E-3</v>
      </c>
    </row>
    <row r="90" spans="1:8">
      <c r="A90" s="85" t="s">
        <v>210</v>
      </c>
      <c r="B90" s="496"/>
      <c r="C90" s="524"/>
      <c r="D90" s="46"/>
      <c r="E90" s="46"/>
      <c r="F90" s="103"/>
      <c r="G90" s="99"/>
      <c r="H90" s="45">
        <v>9.7222222222222224E-3</v>
      </c>
    </row>
    <row r="91" spans="1:8">
      <c r="A91" s="85" t="s">
        <v>210</v>
      </c>
      <c r="B91" s="496"/>
      <c r="C91" s="524"/>
      <c r="D91" s="46"/>
      <c r="E91" s="46"/>
      <c r="F91" s="103"/>
      <c r="G91" s="99"/>
      <c r="H91" s="45" t="s">
        <v>108</v>
      </c>
    </row>
    <row r="92" spans="1:8" ht="13.5" customHeight="1">
      <c r="A92" s="84" t="e">
        <f>VLOOKUP($C$4:$C$172,가상화배치내역!$A$2:$B$335,2,FALSE)</f>
        <v>#N/A</v>
      </c>
      <c r="B92" s="496"/>
      <c r="C92" s="524"/>
      <c r="D92" s="46"/>
      <c r="E92" s="46"/>
      <c r="F92" s="103"/>
      <c r="G92" s="99"/>
      <c r="H92" s="45" t="s">
        <v>107</v>
      </c>
    </row>
    <row r="93" spans="1:8">
      <c r="A93" s="85" t="s">
        <v>221</v>
      </c>
      <c r="B93" s="496"/>
      <c r="C93" s="524"/>
      <c r="D93" s="46"/>
      <c r="E93" s="46"/>
      <c r="F93" s="103"/>
      <c r="G93" s="99"/>
      <c r="H93" s="41" t="s">
        <v>102</v>
      </c>
    </row>
    <row r="94" spans="1:8">
      <c r="A94" s="85" t="s">
        <v>221</v>
      </c>
      <c r="B94" s="496"/>
      <c r="C94" s="524"/>
      <c r="D94" s="46"/>
      <c r="E94" s="46"/>
      <c r="F94" s="103"/>
      <c r="G94" s="99"/>
      <c r="H94" s="41" t="s">
        <v>100</v>
      </c>
    </row>
    <row r="95" spans="1:8">
      <c r="A95" s="85" t="s">
        <v>221</v>
      </c>
      <c r="B95" s="496"/>
      <c r="C95" s="524"/>
      <c r="D95" s="46"/>
      <c r="E95" s="46"/>
      <c r="F95" s="103"/>
      <c r="G95" s="99"/>
      <c r="H95" s="41" t="s">
        <v>97</v>
      </c>
    </row>
    <row r="96" spans="1:8" ht="13.5" customHeight="1">
      <c r="A96" s="84" t="e">
        <f>VLOOKUP($C$4:$C$172,가상화배치내역!$A$2:$B$335,2,FALSE)</f>
        <v>#N/A</v>
      </c>
      <c r="B96" s="496"/>
      <c r="C96" s="524"/>
      <c r="D96" s="46"/>
      <c r="E96" s="46"/>
      <c r="F96" s="103"/>
      <c r="G96" s="99"/>
      <c r="H96" s="41" t="s">
        <v>94</v>
      </c>
    </row>
    <row r="97" spans="1:8">
      <c r="A97" s="85" t="s">
        <v>233</v>
      </c>
      <c r="B97" s="496"/>
      <c r="C97" s="524"/>
      <c r="D97" s="46"/>
      <c r="E97" s="46"/>
      <c r="F97" s="103"/>
      <c r="G97" s="99"/>
      <c r="H97" s="45" t="s">
        <v>92</v>
      </c>
    </row>
    <row r="98" spans="1:8">
      <c r="A98" s="85" t="s">
        <v>233</v>
      </c>
      <c r="B98" s="496" t="s">
        <v>218</v>
      </c>
      <c r="C98" s="524" t="s">
        <v>656</v>
      </c>
      <c r="D98" s="46"/>
      <c r="E98" s="46"/>
      <c r="F98" s="103"/>
      <c r="G98" s="99"/>
      <c r="H98" s="36" t="s">
        <v>86</v>
      </c>
    </row>
    <row r="99" spans="1:8">
      <c r="A99" s="85" t="s">
        <v>233</v>
      </c>
      <c r="B99" s="496"/>
      <c r="C99" s="524"/>
      <c r="D99" s="46"/>
      <c r="E99" s="46"/>
      <c r="F99" s="103"/>
      <c r="G99" s="99"/>
      <c r="H99" s="29" t="s">
        <v>83</v>
      </c>
    </row>
    <row r="100" spans="1:8">
      <c r="A100" s="81" t="e">
        <f>VLOOKUP($C$4:$C$172,가상화배치내역!$A$2:$B$335,2,FALSE)</f>
        <v>#N/A</v>
      </c>
      <c r="B100" s="496"/>
      <c r="C100" s="524"/>
      <c r="D100" s="46"/>
      <c r="E100" s="46"/>
      <c r="F100" s="103"/>
      <c r="G100" s="99"/>
      <c r="H100" s="29" t="s">
        <v>81</v>
      </c>
    </row>
    <row r="101" spans="1:8" ht="13.5" customHeight="1">
      <c r="A101" s="81" t="e">
        <f>VLOOKUP($C$4:$C$172,가상화배치내역!$A$2:$B$335,2,FALSE)</f>
        <v>#N/A</v>
      </c>
      <c r="B101" s="496"/>
      <c r="C101" s="524"/>
      <c r="D101" s="46"/>
      <c r="E101" s="46"/>
      <c r="F101" s="103"/>
      <c r="G101" s="99"/>
      <c r="H101" s="29" t="s">
        <v>79</v>
      </c>
    </row>
    <row r="102" spans="1:8">
      <c r="A102" s="81" t="e">
        <f>VLOOKUP($C$4:$C$172,가상화배치내역!$A$2:$B$335,2,FALSE)</f>
        <v>#N/A</v>
      </c>
      <c r="B102" s="496"/>
      <c r="C102" s="524"/>
      <c r="D102" s="46"/>
      <c r="E102" s="46"/>
      <c r="F102" s="103"/>
      <c r="G102" s="99"/>
      <c r="H102" s="29" t="s">
        <v>78</v>
      </c>
    </row>
    <row r="103" spans="1:8" ht="13.5" customHeight="1">
      <c r="A103" s="84" t="e">
        <f>VLOOKUP($C$4:$C$172,가상화배치내역!$A$2:$B$335,2,FALSE)</f>
        <v>#N/A</v>
      </c>
      <c r="B103" s="496"/>
      <c r="C103" s="524"/>
      <c r="D103" s="46"/>
      <c r="E103" s="46"/>
      <c r="F103" s="103"/>
      <c r="G103" s="99"/>
      <c r="H103" s="29" t="s">
        <v>77</v>
      </c>
    </row>
    <row r="104" spans="1:8">
      <c r="A104" s="85" t="s">
        <v>218</v>
      </c>
      <c r="B104" s="496"/>
      <c r="C104" s="524"/>
      <c r="D104" s="46"/>
      <c r="E104" s="46"/>
      <c r="F104" s="103"/>
      <c r="G104" s="99"/>
      <c r="H104" s="29" t="s">
        <v>75</v>
      </c>
    </row>
    <row r="105" spans="1:8">
      <c r="A105" s="85" t="s">
        <v>218</v>
      </c>
      <c r="B105" s="496"/>
      <c r="C105" s="524"/>
      <c r="D105" s="46"/>
      <c r="E105" s="46"/>
      <c r="F105" s="103"/>
      <c r="G105" s="99"/>
      <c r="H105" s="29" t="s">
        <v>74</v>
      </c>
    </row>
    <row r="106" spans="1:8">
      <c r="A106" s="85" t="s">
        <v>218</v>
      </c>
      <c r="B106" s="496"/>
      <c r="C106" s="524"/>
      <c r="D106" s="46"/>
      <c r="E106" s="46"/>
      <c r="F106" s="103"/>
      <c r="G106" s="99"/>
      <c r="H106" s="29" t="s">
        <v>73</v>
      </c>
    </row>
    <row r="107" spans="1:8">
      <c r="A107" s="85" t="s">
        <v>218</v>
      </c>
      <c r="B107" s="496"/>
      <c r="C107" s="524"/>
      <c r="D107" s="46"/>
      <c r="E107" s="46"/>
      <c r="F107" s="103"/>
      <c r="G107" s="99"/>
      <c r="H107" s="29" t="s">
        <v>72</v>
      </c>
    </row>
    <row r="108" spans="1:8">
      <c r="A108" s="85" t="s">
        <v>218</v>
      </c>
      <c r="B108" s="496"/>
      <c r="C108" s="524"/>
      <c r="D108" s="46"/>
      <c r="E108" s="46"/>
      <c r="F108" s="103"/>
      <c r="G108" s="99"/>
      <c r="H108" s="29" t="s">
        <v>70</v>
      </c>
    </row>
    <row r="109" spans="1:8">
      <c r="A109" s="85" t="s">
        <v>218</v>
      </c>
      <c r="B109" s="496"/>
      <c r="C109" s="524"/>
      <c r="D109" s="46"/>
      <c r="E109" s="46"/>
      <c r="F109" s="103"/>
      <c r="G109" s="99"/>
      <c r="H109" s="29" t="s">
        <v>69</v>
      </c>
    </row>
    <row r="110" spans="1:8">
      <c r="A110" s="85" t="s">
        <v>218</v>
      </c>
      <c r="B110" s="496"/>
      <c r="C110" s="524"/>
      <c r="D110" s="46"/>
      <c r="E110" s="46"/>
      <c r="F110" s="103"/>
      <c r="G110" s="99"/>
      <c r="H110" s="29" t="s">
        <v>68</v>
      </c>
    </row>
    <row r="111" spans="1:8">
      <c r="A111" s="85" t="s">
        <v>218</v>
      </c>
      <c r="B111" s="496"/>
      <c r="C111" s="524"/>
      <c r="D111" s="46"/>
      <c r="E111" s="46"/>
      <c r="F111" s="103"/>
      <c r="G111" s="99"/>
      <c r="H111" s="29" t="s">
        <v>67</v>
      </c>
    </row>
    <row r="112" spans="1:8">
      <c r="A112" s="85" t="s">
        <v>218</v>
      </c>
      <c r="B112" s="496"/>
      <c r="C112" s="524"/>
      <c r="D112" s="46"/>
      <c r="E112" s="46"/>
      <c r="F112" s="103"/>
      <c r="G112" s="99"/>
      <c r="H112" s="44" t="s">
        <v>64</v>
      </c>
    </row>
    <row r="113" spans="1:8">
      <c r="A113" s="85" t="s">
        <v>218</v>
      </c>
      <c r="B113" s="496"/>
      <c r="C113" s="524"/>
      <c r="D113" s="46"/>
      <c r="E113" s="46"/>
      <c r="F113" s="103"/>
      <c r="G113" s="99"/>
      <c r="H113" s="44" t="s">
        <v>62</v>
      </c>
    </row>
    <row r="114" spans="1:8">
      <c r="A114" s="85" t="s">
        <v>218</v>
      </c>
      <c r="B114" s="496"/>
      <c r="C114" s="524"/>
      <c r="D114" s="46"/>
      <c r="E114" s="46"/>
      <c r="F114" s="103"/>
      <c r="G114" s="99"/>
      <c r="H114" s="41" t="s">
        <v>59</v>
      </c>
    </row>
    <row r="115" spans="1:8">
      <c r="A115" s="85" t="s">
        <v>218</v>
      </c>
      <c r="B115" s="496"/>
      <c r="C115" s="524"/>
      <c r="D115" s="46"/>
      <c r="E115" s="46"/>
      <c r="F115" s="103"/>
      <c r="G115" s="99"/>
      <c r="H115" s="41" t="s">
        <v>53</v>
      </c>
    </row>
    <row r="116" spans="1:8" ht="13.5" customHeight="1">
      <c r="A116" s="84" t="e">
        <f>VLOOKUP($C$4:$C$172,가상화배치내역!$A$2:$B$335,2,FALSE)</f>
        <v>#N/A</v>
      </c>
      <c r="B116" s="496"/>
      <c r="C116" s="524"/>
      <c r="D116" s="46"/>
      <c r="E116" s="46"/>
      <c r="F116" s="103"/>
      <c r="G116" s="99"/>
      <c r="H116" s="41" t="s">
        <v>50</v>
      </c>
    </row>
    <row r="117" spans="1:8">
      <c r="A117" s="85" t="s">
        <v>230</v>
      </c>
      <c r="B117" s="496"/>
      <c r="C117" s="524"/>
      <c r="D117" s="46"/>
      <c r="E117" s="46"/>
      <c r="F117" s="103"/>
      <c r="G117" s="99"/>
      <c r="H117" s="42" t="s">
        <v>48</v>
      </c>
    </row>
    <row r="118" spans="1:8">
      <c r="A118" s="85" t="s">
        <v>230</v>
      </c>
      <c r="B118" s="496"/>
      <c r="C118" s="524"/>
      <c r="D118" s="46"/>
      <c r="E118" s="46"/>
      <c r="F118" s="103"/>
      <c r="G118" s="99"/>
      <c r="H118" s="42" t="s">
        <v>45</v>
      </c>
    </row>
    <row r="119" spans="1:8">
      <c r="A119" s="85" t="s">
        <v>230</v>
      </c>
      <c r="B119" s="496"/>
      <c r="C119" s="524"/>
      <c r="D119" s="46"/>
      <c r="E119" s="46"/>
      <c r="F119" s="103"/>
      <c r="G119" s="99"/>
      <c r="H119" s="41" t="s">
        <v>43</v>
      </c>
    </row>
    <row r="120" spans="1:8">
      <c r="A120" s="85" t="s">
        <v>230</v>
      </c>
      <c r="B120" s="496"/>
      <c r="C120" s="524"/>
      <c r="D120" s="46"/>
      <c r="E120" s="46"/>
      <c r="F120" s="103"/>
      <c r="G120" s="99"/>
      <c r="H120" s="41" t="s">
        <v>40</v>
      </c>
    </row>
    <row r="121" spans="1:8">
      <c r="A121" s="85" t="s">
        <v>230</v>
      </c>
      <c r="B121" s="496" t="s">
        <v>230</v>
      </c>
      <c r="C121" s="524" t="s">
        <v>231</v>
      </c>
      <c r="D121" s="46"/>
      <c r="E121" s="46"/>
      <c r="F121" s="103"/>
      <c r="G121" s="99"/>
      <c r="H121" s="36" t="s">
        <v>84</v>
      </c>
    </row>
    <row r="122" spans="1:8">
      <c r="A122" s="85" t="s">
        <v>230</v>
      </c>
      <c r="B122" s="496"/>
      <c r="C122" s="524"/>
      <c r="D122" s="46"/>
      <c r="E122" s="46"/>
      <c r="F122" s="103"/>
      <c r="G122" s="99"/>
      <c r="H122" s="29" t="s">
        <v>83</v>
      </c>
    </row>
    <row r="123" spans="1:8">
      <c r="A123" s="85" t="s">
        <v>230</v>
      </c>
      <c r="B123" s="496"/>
      <c r="C123" s="524"/>
      <c r="D123" s="46"/>
      <c r="E123" s="46"/>
      <c r="F123" s="103"/>
      <c r="G123" s="99"/>
      <c r="H123" s="29" t="s">
        <v>81</v>
      </c>
    </row>
    <row r="124" spans="1:8">
      <c r="A124" s="85" t="s">
        <v>230</v>
      </c>
      <c r="B124" s="496"/>
      <c r="C124" s="524"/>
      <c r="D124" s="46"/>
      <c r="E124" s="46"/>
      <c r="F124" s="103"/>
      <c r="G124" s="99"/>
      <c r="H124" s="29" t="s">
        <v>79</v>
      </c>
    </row>
    <row r="125" spans="1:8">
      <c r="A125" s="85" t="s">
        <v>230</v>
      </c>
      <c r="B125" s="496"/>
      <c r="C125" s="524"/>
      <c r="D125" s="46"/>
      <c r="E125" s="46"/>
      <c r="F125" s="103"/>
      <c r="G125" s="99"/>
      <c r="H125" s="29" t="s">
        <v>78</v>
      </c>
    </row>
    <row r="126" spans="1:8">
      <c r="A126" s="85" t="s">
        <v>230</v>
      </c>
      <c r="B126" s="496"/>
      <c r="C126" s="524"/>
      <c r="D126" s="46"/>
      <c r="E126" s="46"/>
      <c r="F126" s="103"/>
      <c r="G126" s="99"/>
      <c r="H126" s="29" t="s">
        <v>77</v>
      </c>
    </row>
    <row r="127" spans="1:8">
      <c r="A127" s="85" t="s">
        <v>230</v>
      </c>
      <c r="B127" s="496"/>
      <c r="C127" s="524"/>
      <c r="D127" s="46"/>
      <c r="E127" s="46"/>
      <c r="F127" s="103"/>
      <c r="G127" s="99"/>
      <c r="H127" s="29" t="s">
        <v>75</v>
      </c>
    </row>
    <row r="128" spans="1:8">
      <c r="A128" s="85" t="s">
        <v>230</v>
      </c>
      <c r="B128" s="496"/>
      <c r="C128" s="524"/>
      <c r="D128" s="46"/>
      <c r="E128" s="46"/>
      <c r="F128" s="103"/>
      <c r="G128" s="99"/>
      <c r="H128" s="29" t="s">
        <v>74</v>
      </c>
    </row>
    <row r="129" spans="1:8" ht="13.5" customHeight="1">
      <c r="A129" s="84" t="e">
        <f>VLOOKUP($C$4:$C$172,가상화배치내역!$A$2:$B$335,2,FALSE)</f>
        <v>#N/A</v>
      </c>
      <c r="B129" s="496"/>
      <c r="C129" s="524"/>
      <c r="D129" s="46"/>
      <c r="E129" s="46"/>
      <c r="F129" s="103"/>
      <c r="G129" s="99"/>
      <c r="H129" s="29" t="s">
        <v>73</v>
      </c>
    </row>
    <row r="130" spans="1:8">
      <c r="A130" s="81" t="s">
        <v>218</v>
      </c>
      <c r="B130" s="496"/>
      <c r="C130" s="524"/>
      <c r="D130" s="46"/>
      <c r="E130" s="46"/>
      <c r="F130" s="103"/>
      <c r="G130" s="99"/>
      <c r="H130" s="29" t="s">
        <v>72</v>
      </c>
    </row>
    <row r="131" spans="1:8" ht="13.5" customHeight="1">
      <c r="A131" s="84" t="e">
        <f>VLOOKUP($C$4:$C$172,가상화배치내역!$A$2:$B$335,2,FALSE)</f>
        <v>#N/A</v>
      </c>
      <c r="B131" s="496"/>
      <c r="C131" s="524"/>
      <c r="D131" s="46"/>
      <c r="E131" s="46"/>
      <c r="F131" s="103"/>
      <c r="G131" s="99"/>
      <c r="H131" s="29" t="s">
        <v>70</v>
      </c>
    </row>
    <row r="132" spans="1:8">
      <c r="A132" s="81" t="s">
        <v>230</v>
      </c>
      <c r="B132" s="496"/>
      <c r="C132" s="524"/>
      <c r="D132" s="46"/>
      <c r="E132" s="46"/>
      <c r="F132" s="103"/>
      <c r="G132" s="99"/>
      <c r="H132" s="29" t="s">
        <v>69</v>
      </c>
    </row>
    <row r="133" spans="1:8">
      <c r="A133" s="81" t="e">
        <f>VLOOKUP($C$4:$C$172,가상화배치내역!$A$2:$B$335,2,FALSE)</f>
        <v>#N/A</v>
      </c>
      <c r="B133" s="496"/>
      <c r="C133" s="524"/>
      <c r="D133" s="46"/>
      <c r="E133" s="46"/>
      <c r="F133" s="103"/>
      <c r="G133" s="99"/>
      <c r="H133" s="29" t="s">
        <v>68</v>
      </c>
    </row>
    <row r="134" spans="1:8">
      <c r="A134" s="81" t="e">
        <f>VLOOKUP($C$4:$C$172,가상화배치내역!$A$2:$B$335,2,FALSE)</f>
        <v>#N/A</v>
      </c>
      <c r="B134" s="496"/>
      <c r="C134" s="524"/>
      <c r="D134" s="46"/>
      <c r="E134" s="46"/>
      <c r="F134" s="103"/>
      <c r="G134" s="99"/>
      <c r="H134" s="29" t="s">
        <v>67</v>
      </c>
    </row>
    <row r="135" spans="1:8" ht="13.5" customHeight="1">
      <c r="A135" s="84" t="e">
        <f>VLOOKUP($C$4:$C$172,가상화배치내역!$A$2:$B$335,2,FALSE)</f>
        <v>#N/A</v>
      </c>
      <c r="B135" s="496"/>
      <c r="C135" s="524"/>
      <c r="D135" s="46"/>
      <c r="E135" s="46"/>
      <c r="F135" s="103"/>
      <c r="G135" s="99"/>
      <c r="H135" s="44" t="s">
        <v>64</v>
      </c>
    </row>
    <row r="136" spans="1:8">
      <c r="A136" s="85" t="s">
        <v>218</v>
      </c>
      <c r="B136" s="496"/>
      <c r="C136" s="524"/>
      <c r="D136" s="46"/>
      <c r="E136" s="46"/>
      <c r="F136" s="103"/>
      <c r="G136" s="99"/>
      <c r="H136" s="44" t="s">
        <v>62</v>
      </c>
    </row>
    <row r="137" spans="1:8">
      <c r="A137" s="85" t="s">
        <v>218</v>
      </c>
      <c r="B137" s="496"/>
      <c r="C137" s="524"/>
      <c r="D137" s="46"/>
      <c r="E137" s="46"/>
      <c r="F137" s="103"/>
      <c r="G137" s="99"/>
      <c r="H137" s="41" t="s">
        <v>56</v>
      </c>
    </row>
    <row r="138" spans="1:8">
      <c r="A138" s="85" t="s">
        <v>218</v>
      </c>
      <c r="B138" s="496"/>
      <c r="C138" s="524"/>
      <c r="D138" s="46"/>
      <c r="E138" s="46"/>
      <c r="F138" s="103"/>
      <c r="G138" s="99"/>
      <c r="H138" s="41" t="s">
        <v>53</v>
      </c>
    </row>
    <row r="139" spans="1:8">
      <c r="A139" s="85" t="s">
        <v>218</v>
      </c>
      <c r="B139" s="496"/>
      <c r="C139" s="524"/>
      <c r="D139" s="46"/>
      <c r="E139" s="46"/>
      <c r="F139" s="103"/>
      <c r="G139" s="99"/>
      <c r="H139" s="41" t="s">
        <v>50</v>
      </c>
    </row>
    <row r="140" spans="1:8">
      <c r="A140" s="85" t="s">
        <v>218</v>
      </c>
      <c r="B140" s="496"/>
      <c r="C140" s="524"/>
      <c r="D140" s="46"/>
      <c r="E140" s="46"/>
      <c r="F140" s="103"/>
      <c r="G140" s="99"/>
      <c r="H140" s="42" t="s">
        <v>48</v>
      </c>
    </row>
    <row r="141" spans="1:8" ht="13.5" customHeight="1">
      <c r="A141" s="84" t="e">
        <f>VLOOKUP($C$4:$C$172,가상화배치내역!$A$2:$B$335,2,FALSE)</f>
        <v>#N/A</v>
      </c>
      <c r="B141" s="496"/>
      <c r="C141" s="524"/>
      <c r="D141" s="46"/>
      <c r="E141" s="46"/>
      <c r="F141" s="103"/>
      <c r="G141" s="99"/>
      <c r="H141" s="42" t="s">
        <v>45</v>
      </c>
    </row>
    <row r="142" spans="1:8">
      <c r="A142" s="85" t="s">
        <v>230</v>
      </c>
      <c r="B142" s="496"/>
      <c r="C142" s="524"/>
      <c r="D142" s="46"/>
      <c r="E142" s="46"/>
      <c r="F142" s="103"/>
      <c r="G142" s="99"/>
      <c r="H142" s="41" t="s">
        <v>43</v>
      </c>
    </row>
    <row r="143" spans="1:8">
      <c r="A143" s="85" t="s">
        <v>230</v>
      </c>
      <c r="B143" s="496"/>
      <c r="C143" s="524"/>
      <c r="D143" s="46"/>
      <c r="E143" s="46"/>
      <c r="F143" s="103"/>
      <c r="G143" s="99"/>
      <c r="H143" s="41" t="s">
        <v>40</v>
      </c>
    </row>
    <row r="144" spans="1:8">
      <c r="A144" s="85" t="s">
        <v>230</v>
      </c>
      <c r="B144" s="496" t="s">
        <v>260</v>
      </c>
      <c r="C144" s="496" t="s">
        <v>661</v>
      </c>
      <c r="D144" s="46"/>
      <c r="E144" s="46"/>
      <c r="F144" s="103"/>
      <c r="G144" s="98"/>
      <c r="H144" s="29" t="s">
        <v>35</v>
      </c>
    </row>
    <row r="145" spans="1:8">
      <c r="A145" s="85" t="s">
        <v>230</v>
      </c>
      <c r="B145" s="496"/>
      <c r="C145" s="496"/>
      <c r="D145" s="46"/>
      <c r="E145" s="46"/>
      <c r="F145" s="103"/>
      <c r="G145" s="98"/>
      <c r="H145" s="29" t="s">
        <v>33</v>
      </c>
    </row>
    <row r="146" spans="1:8">
      <c r="A146" s="85" t="s">
        <v>230</v>
      </c>
      <c r="B146" s="496"/>
      <c r="C146" s="496"/>
      <c r="D146" s="46"/>
      <c r="E146" s="46"/>
      <c r="F146" s="103"/>
      <c r="G146" s="98"/>
      <c r="H146" s="29" t="s">
        <v>32</v>
      </c>
    </row>
    <row r="147" spans="1:8">
      <c r="A147" s="81" t="e">
        <f>VLOOKUP($C$4:$C$172,가상화배치내역!$A$2:$B$335,2,FALSE)</f>
        <v>#N/A</v>
      </c>
      <c r="B147" s="496"/>
      <c r="C147" s="496"/>
      <c r="D147" s="46"/>
      <c r="E147" s="46"/>
      <c r="F147" s="103"/>
      <c r="G147" s="98"/>
      <c r="H147" s="29" t="s">
        <v>29</v>
      </c>
    </row>
    <row r="148" spans="1:8" ht="13.5" customHeight="1">
      <c r="A148" s="84" t="e">
        <f>VLOOKUP($C$4:$C$172,가상화배치내역!$A$2:$B$335,2,FALSE)</f>
        <v>#N/A</v>
      </c>
      <c r="B148" s="496"/>
      <c r="C148" s="496"/>
      <c r="D148" s="46"/>
      <c r="E148" s="46"/>
      <c r="F148" s="103"/>
      <c r="G148" s="98"/>
      <c r="H148" s="29" t="s">
        <v>27</v>
      </c>
    </row>
    <row r="149" spans="1:8">
      <c r="A149" s="85" t="s">
        <v>260</v>
      </c>
      <c r="B149" s="496"/>
      <c r="C149" s="496"/>
      <c r="D149" s="46"/>
      <c r="E149" s="46"/>
      <c r="F149" s="103"/>
      <c r="G149" s="98"/>
      <c r="H149" s="29" t="s">
        <v>25</v>
      </c>
    </row>
    <row r="150" spans="1:8">
      <c r="A150" s="85" t="s">
        <v>260</v>
      </c>
      <c r="B150" s="496"/>
      <c r="C150" s="496"/>
      <c r="D150" s="46"/>
      <c r="E150" s="46"/>
      <c r="F150" s="103"/>
      <c r="G150" s="98"/>
      <c r="H150" s="29" t="s">
        <v>24</v>
      </c>
    </row>
    <row r="151" spans="1:8">
      <c r="A151" s="85" t="s">
        <v>260</v>
      </c>
      <c r="B151" s="496"/>
      <c r="C151" s="496"/>
      <c r="D151" s="46"/>
      <c r="E151" s="46"/>
      <c r="F151" s="103"/>
      <c r="G151" s="98"/>
      <c r="H151" s="29" t="s">
        <v>23</v>
      </c>
    </row>
    <row r="152" spans="1:8" ht="13.5" customHeight="1">
      <c r="A152" s="85" t="s">
        <v>260</v>
      </c>
      <c r="B152" s="496"/>
      <c r="C152" s="496"/>
      <c r="D152" s="46"/>
      <c r="E152" s="46"/>
      <c r="F152" s="103"/>
      <c r="G152" s="98"/>
      <c r="H152" s="29" t="s">
        <v>21</v>
      </c>
    </row>
    <row r="153" spans="1:8">
      <c r="A153" s="85" t="s">
        <v>260</v>
      </c>
      <c r="B153" s="496" t="s">
        <v>243</v>
      </c>
      <c r="C153" s="496" t="s">
        <v>657</v>
      </c>
      <c r="D153" s="46"/>
      <c r="E153" s="46"/>
      <c r="F153" s="103"/>
      <c r="G153" s="98"/>
      <c r="H153" s="29" t="s">
        <v>35</v>
      </c>
    </row>
    <row r="154" spans="1:8">
      <c r="A154" s="85" t="s">
        <v>260</v>
      </c>
      <c r="B154" s="496"/>
      <c r="C154" s="496"/>
      <c r="D154" s="46"/>
      <c r="E154" s="46"/>
      <c r="F154" s="103"/>
      <c r="G154" s="98"/>
      <c r="H154" s="29" t="s">
        <v>33</v>
      </c>
    </row>
    <row r="155" spans="1:8">
      <c r="A155" s="85" t="s">
        <v>260</v>
      </c>
      <c r="B155" s="496"/>
      <c r="C155" s="496"/>
      <c r="D155" s="46"/>
      <c r="E155" s="46"/>
      <c r="F155" s="103"/>
      <c r="G155" s="98"/>
      <c r="H155" s="29" t="s">
        <v>32</v>
      </c>
    </row>
    <row r="156" spans="1:8">
      <c r="A156" s="85" t="s">
        <v>260</v>
      </c>
      <c r="B156" s="496"/>
      <c r="C156" s="496"/>
      <c r="D156" s="46"/>
      <c r="E156" s="46"/>
      <c r="F156" s="103"/>
      <c r="G156" s="98"/>
      <c r="H156" s="29" t="s">
        <v>29</v>
      </c>
    </row>
    <row r="157" spans="1:8" ht="13.5" customHeight="1">
      <c r="A157" s="84" t="e">
        <f>VLOOKUP($C$4:$C$172,가상화배치내역!$A$2:$B$335,2,FALSE)</f>
        <v>#N/A</v>
      </c>
      <c r="B157" s="496"/>
      <c r="C157" s="496"/>
      <c r="D157" s="46"/>
      <c r="E157" s="46"/>
      <c r="F157" s="103"/>
      <c r="G157" s="98"/>
      <c r="H157" s="29" t="s">
        <v>27</v>
      </c>
    </row>
    <row r="158" spans="1:8">
      <c r="A158" s="85" t="s">
        <v>243</v>
      </c>
      <c r="B158" s="496"/>
      <c r="C158" s="496"/>
      <c r="D158" s="46"/>
      <c r="E158" s="46"/>
      <c r="F158" s="103"/>
      <c r="G158" s="98"/>
      <c r="H158" s="29" t="s">
        <v>25</v>
      </c>
    </row>
    <row r="159" spans="1:8">
      <c r="A159" s="85" t="s">
        <v>243</v>
      </c>
      <c r="B159" s="496"/>
      <c r="C159" s="496"/>
      <c r="D159" s="46"/>
      <c r="E159" s="46"/>
      <c r="F159" s="103"/>
      <c r="G159" s="98"/>
      <c r="H159" s="29" t="s">
        <v>24</v>
      </c>
    </row>
    <row r="160" spans="1:8">
      <c r="A160" s="85" t="s">
        <v>243</v>
      </c>
      <c r="B160" s="496"/>
      <c r="C160" s="496"/>
      <c r="D160" s="46"/>
      <c r="E160" s="46"/>
      <c r="F160" s="103"/>
      <c r="G160" s="98"/>
      <c r="H160" s="29" t="s">
        <v>23</v>
      </c>
    </row>
    <row r="161" spans="1:8" ht="13.5" customHeight="1">
      <c r="A161" s="85" t="s">
        <v>243</v>
      </c>
      <c r="B161" s="496"/>
      <c r="C161" s="496"/>
      <c r="D161" s="46"/>
      <c r="E161" s="46"/>
      <c r="F161" s="103"/>
      <c r="G161" s="98"/>
      <c r="H161" s="29" t="s">
        <v>21</v>
      </c>
    </row>
    <row r="162" spans="1:8">
      <c r="A162" s="85" t="s">
        <v>243</v>
      </c>
      <c r="B162" s="46" t="e">
        <v>#N/A</v>
      </c>
      <c r="C162" s="33" t="s">
        <v>11</v>
      </c>
      <c r="D162" s="46"/>
      <c r="E162" s="46"/>
      <c r="F162" s="103"/>
      <c r="G162" s="98"/>
      <c r="H162" s="29" t="s">
        <v>10</v>
      </c>
    </row>
    <row r="163" spans="1:8">
      <c r="A163" s="85" t="s">
        <v>243</v>
      </c>
      <c r="B163" s="46" t="e">
        <v>#N/A</v>
      </c>
      <c r="C163" s="33" t="s">
        <v>9</v>
      </c>
      <c r="D163" s="46"/>
      <c r="E163" s="46"/>
      <c r="F163" s="103"/>
      <c r="G163" s="98"/>
      <c r="H163" s="29" t="s">
        <v>7</v>
      </c>
    </row>
    <row r="164" spans="1:8">
      <c r="A164" s="85" t="s">
        <v>243</v>
      </c>
      <c r="B164" s="46" t="e">
        <v>#N/A</v>
      </c>
      <c r="C164" s="33" t="s">
        <v>15</v>
      </c>
      <c r="D164" s="46"/>
      <c r="E164" s="46"/>
      <c r="F164" s="103"/>
      <c r="G164" s="98"/>
      <c r="H164" s="29" t="s">
        <v>14</v>
      </c>
    </row>
    <row r="165" spans="1:8">
      <c r="A165" s="85" t="s">
        <v>243</v>
      </c>
      <c r="B165" s="46" t="e">
        <v>#N/A</v>
      </c>
      <c r="C165" s="33" t="s">
        <v>166</v>
      </c>
      <c r="D165" s="46"/>
      <c r="E165" s="46"/>
      <c r="F165" s="103"/>
      <c r="G165" s="99"/>
      <c r="H165" s="38" t="s">
        <v>165</v>
      </c>
    </row>
    <row r="166" spans="1:8">
      <c r="A166" s="81" t="e">
        <f>VLOOKUP($C$4:$C$172,가상화배치내역!$A$2:$B$335,2,FALSE)</f>
        <v>#N/A</v>
      </c>
      <c r="B166" s="46" t="e">
        <v>#N/A</v>
      </c>
      <c r="C166" s="33" t="s">
        <v>152</v>
      </c>
      <c r="D166" s="46"/>
      <c r="E166" s="46"/>
      <c r="F166" s="103"/>
      <c r="G166" s="99"/>
      <c r="H166" s="38" t="s">
        <v>151</v>
      </c>
    </row>
    <row r="167" spans="1:8">
      <c r="A167" s="81" t="e">
        <f>VLOOKUP($C$4:$C$172,가상화배치내역!$A$2:$B$335,2,FALSE)</f>
        <v>#N/A</v>
      </c>
      <c r="B167" s="46" t="e">
        <v>#N/A</v>
      </c>
      <c r="C167" s="33" t="s">
        <v>116</v>
      </c>
      <c r="D167" s="46"/>
      <c r="E167" s="46"/>
      <c r="F167" s="103"/>
      <c r="G167" s="99"/>
      <c r="H167" s="38" t="s">
        <v>115</v>
      </c>
    </row>
    <row r="168" spans="1:8" ht="13.5" customHeight="1">
      <c r="A168" s="81" t="e">
        <f>VLOOKUP($C$4:$C$172,가상화배치내역!$A$2:$B$335,2,FALSE)</f>
        <v>#N/A</v>
      </c>
      <c r="B168" s="46" t="e">
        <v>#N/A</v>
      </c>
      <c r="C168" s="33" t="s">
        <v>91</v>
      </c>
      <c r="D168" s="46"/>
      <c r="E168" s="46"/>
      <c r="F168" s="103"/>
      <c r="G168" s="99"/>
      <c r="H168" s="38" t="s">
        <v>90</v>
      </c>
    </row>
    <row r="169" spans="1:8" ht="16.5" customHeight="1">
      <c r="A169" s="81" t="e">
        <f>VLOOKUP($C$4:$C$172,가상화배치내역!$A$2:$B$335,2,FALSE)</f>
        <v>#N/A</v>
      </c>
      <c r="B169" s="46" t="e">
        <v>#N/A</v>
      </c>
      <c r="C169" s="33" t="s">
        <v>39</v>
      </c>
      <c r="D169" s="46"/>
      <c r="E169" s="46"/>
      <c r="F169" s="103"/>
      <c r="G169" s="99"/>
      <c r="H169" s="36" t="s">
        <v>38</v>
      </c>
    </row>
    <row r="170" spans="1:8" ht="16.5" customHeight="1">
      <c r="A170" s="81" t="e">
        <f>VLOOKUP($C$4:$C$172,가상화배치내역!$A$2:$B$335,2,FALSE)</f>
        <v>#N/A</v>
      </c>
      <c r="B170" s="46" t="e">
        <v>#N/A</v>
      </c>
      <c r="C170" s="33" t="s">
        <v>20</v>
      </c>
      <c r="D170" s="46"/>
      <c r="E170" s="46"/>
      <c r="F170" s="103"/>
      <c r="G170" s="98"/>
      <c r="H170" s="36" t="s">
        <v>19</v>
      </c>
    </row>
    <row r="171" spans="1:8" ht="17.25" customHeight="1">
      <c r="A171" s="81" t="e">
        <f>VLOOKUP($C$4:$C$172,가상화배치내역!$A$2:$B$335,2,FALSE)</f>
        <v>#N/A</v>
      </c>
      <c r="B171" s="46" t="e">
        <v>#N/A</v>
      </c>
      <c r="C171" s="33" t="s">
        <v>18</v>
      </c>
      <c r="D171" s="46"/>
      <c r="E171" s="46"/>
      <c r="F171" s="103"/>
      <c r="G171" s="98"/>
      <c r="H171" s="36" t="s">
        <v>17</v>
      </c>
    </row>
    <row r="172" spans="1:8" ht="17.25" customHeight="1">
      <c r="A172" s="81" t="e">
        <f>VLOOKUP($C$4:$C$172,가상화배치내역!$A$2:$B$335,2,FALSE)</f>
        <v>#N/A</v>
      </c>
      <c r="B172" s="46" t="e">
        <v>#N/A</v>
      </c>
      <c r="C172" s="43"/>
      <c r="D172" s="46"/>
      <c r="E172" s="46"/>
      <c r="F172" s="103"/>
      <c r="G172" s="98"/>
      <c r="H172" s="29" t="s">
        <v>3</v>
      </c>
    </row>
    <row r="173" spans="1:8" ht="13.5" customHeight="1">
      <c r="A173" s="81" t="e">
        <f>VLOOKUP($C$4:$C$172,가상화배치내역!$A$2:$B$335,2,FALSE)</f>
        <v>#VALUE!</v>
      </c>
      <c r="B173" s="46" t="e">
        <v>#N/A</v>
      </c>
      <c r="C173" s="43" t="s">
        <v>6</v>
      </c>
      <c r="D173" s="46"/>
      <c r="E173" s="46"/>
      <c r="F173" s="103"/>
      <c r="G173" s="98"/>
      <c r="H173" s="29" t="s">
        <v>5</v>
      </c>
    </row>
  </sheetData>
  <mergeCells count="34">
    <mergeCell ref="F2:H2"/>
    <mergeCell ref="D1:H1"/>
    <mergeCell ref="B121:B143"/>
    <mergeCell ref="C121:C143"/>
    <mergeCell ref="B144:B152"/>
    <mergeCell ref="C144:C152"/>
    <mergeCell ref="B43:B53"/>
    <mergeCell ref="C43:C53"/>
    <mergeCell ref="B54:B64"/>
    <mergeCell ref="C54:C64"/>
    <mergeCell ref="B65:B75"/>
    <mergeCell ref="C65:C75"/>
    <mergeCell ref="B18:B24"/>
    <mergeCell ref="C18:C24"/>
    <mergeCell ref="B25:B33"/>
    <mergeCell ref="C25:C33"/>
    <mergeCell ref="B153:B161"/>
    <mergeCell ref="C153:C161"/>
    <mergeCell ref="B76:B86"/>
    <mergeCell ref="C76:C86"/>
    <mergeCell ref="B87:B97"/>
    <mergeCell ref="C87:C97"/>
    <mergeCell ref="B98:B120"/>
    <mergeCell ref="C98:C120"/>
    <mergeCell ref="B2:B3"/>
    <mergeCell ref="C2:C3"/>
    <mergeCell ref="D2:E2"/>
    <mergeCell ref="B1:C1"/>
    <mergeCell ref="B34:B42"/>
    <mergeCell ref="C34:C42"/>
    <mergeCell ref="B4:B10"/>
    <mergeCell ref="C4:C10"/>
    <mergeCell ref="B11:B17"/>
    <mergeCell ref="C11:C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446"/>
  <sheetViews>
    <sheetView zoomScale="85" zoomScaleNormal="85" workbookViewId="0">
      <pane xSplit="5" ySplit="1" topLeftCell="F2" activePane="bottomRight" state="frozen"/>
      <selection pane="topRight" activeCell="H1" sqref="H1"/>
      <selection pane="bottomLeft" activeCell="A2" sqref="A2"/>
      <selection pane="bottomRight" activeCell="G26" sqref="G26"/>
    </sheetView>
  </sheetViews>
  <sheetFormatPr defaultRowHeight="16.5" outlineLevelRow="2" outlineLevelCol="1"/>
  <cols>
    <col min="1" max="1" width="13.25" bestFit="1" customWidth="1"/>
    <col min="2" max="2" width="13.25" customWidth="1" outlineLevel="1"/>
    <col min="3" max="3" width="12.875" style="79" bestFit="1" customWidth="1"/>
    <col min="4" max="4" width="13.5" style="79" bestFit="1" customWidth="1"/>
    <col min="5" max="5" width="10.125" style="80" bestFit="1" customWidth="1"/>
    <col min="6" max="6" width="12.875" style="79" bestFit="1" customWidth="1"/>
    <col min="7" max="7" width="13.75" style="80" bestFit="1" customWidth="1"/>
    <col min="8" max="8" width="12.875" style="79" customWidth="1"/>
    <col min="9" max="9" width="14.625" style="80" bestFit="1" customWidth="1"/>
    <col min="10" max="10" width="14.875" style="79" bestFit="1" customWidth="1"/>
  </cols>
  <sheetData>
    <row r="1" spans="1:10" ht="32.1" customHeight="1">
      <c r="A1" s="58" t="s">
        <v>194</v>
      </c>
      <c r="B1" s="58" t="s">
        <v>195</v>
      </c>
      <c r="C1" s="59" t="s">
        <v>196</v>
      </c>
      <c r="D1" s="59" t="s">
        <v>197</v>
      </c>
      <c r="E1" s="60" t="s">
        <v>198</v>
      </c>
      <c r="F1" s="61" t="s">
        <v>199</v>
      </c>
      <c r="G1" s="62" t="s">
        <v>200</v>
      </c>
      <c r="H1" s="63" t="s">
        <v>201</v>
      </c>
      <c r="I1" s="64" t="s">
        <v>202</v>
      </c>
      <c r="J1" s="65" t="s">
        <v>203</v>
      </c>
    </row>
    <row r="2" spans="1:10">
      <c r="A2" s="67" t="s">
        <v>204</v>
      </c>
      <c r="B2" s="68"/>
      <c r="C2" s="69">
        <v>8</v>
      </c>
      <c r="D2" s="69">
        <v>16</v>
      </c>
      <c r="E2" s="70">
        <v>128</v>
      </c>
      <c r="F2" s="71"/>
      <c r="G2" s="72"/>
      <c r="H2" s="69">
        <f t="shared" ref="H2:H33" si="0">IF($B2="",D2-SUMIF($B$2:$B$335,$A2,$F$2:$F$335),"")</f>
        <v>8</v>
      </c>
      <c r="I2" s="70">
        <f t="shared" ref="I2:I33" si="1">IF($B2="",E2-SUMIF($B$2:$B$335,$A2,$G$2:$G$335),"")</f>
        <v>112</v>
      </c>
      <c r="J2" s="66" t="s">
        <v>1168</v>
      </c>
    </row>
    <row r="3" spans="1:10" outlineLevel="1">
      <c r="A3" s="73" t="s">
        <v>660</v>
      </c>
      <c r="B3" s="67" t="s">
        <v>204</v>
      </c>
      <c r="C3" s="71"/>
      <c r="D3" s="71"/>
      <c r="E3" s="72"/>
      <c r="F3" s="69">
        <v>8</v>
      </c>
      <c r="G3" s="70">
        <v>16</v>
      </c>
      <c r="H3" s="71" t="str">
        <f t="shared" si="0"/>
        <v/>
      </c>
      <c r="I3" s="72" t="str">
        <f t="shared" si="1"/>
        <v/>
      </c>
      <c r="J3" s="74"/>
    </row>
    <row r="4" spans="1:10">
      <c r="A4" s="75" t="s">
        <v>205</v>
      </c>
      <c r="B4" s="76"/>
      <c r="C4" s="69">
        <v>8</v>
      </c>
      <c r="D4" s="69">
        <v>16</v>
      </c>
      <c r="E4" s="70">
        <v>128</v>
      </c>
      <c r="F4" s="71"/>
      <c r="G4" s="72"/>
      <c r="H4" s="69">
        <f t="shared" si="0"/>
        <v>12</v>
      </c>
      <c r="I4" s="70">
        <f t="shared" si="1"/>
        <v>120</v>
      </c>
      <c r="J4" s="66" t="s">
        <v>1169</v>
      </c>
    </row>
    <row r="5" spans="1:10" outlineLevel="1">
      <c r="A5" s="73" t="s">
        <v>206</v>
      </c>
      <c r="B5" s="67" t="s">
        <v>205</v>
      </c>
      <c r="C5" s="71"/>
      <c r="D5" s="71"/>
      <c r="E5" s="72"/>
      <c r="F5" s="69">
        <v>4</v>
      </c>
      <c r="G5" s="70">
        <v>8</v>
      </c>
      <c r="H5" s="71" t="str">
        <f t="shared" si="0"/>
        <v/>
      </c>
      <c r="I5" s="72" t="str">
        <f t="shared" si="1"/>
        <v/>
      </c>
      <c r="J5" s="74"/>
    </row>
    <row r="6" spans="1:10">
      <c r="A6" s="75" t="s">
        <v>207</v>
      </c>
      <c r="B6" s="76"/>
      <c r="C6" s="69">
        <v>16</v>
      </c>
      <c r="D6" s="69">
        <v>32</v>
      </c>
      <c r="E6" s="70">
        <v>384</v>
      </c>
      <c r="F6" s="71"/>
      <c r="G6" s="72"/>
      <c r="H6" s="69">
        <f t="shared" si="0"/>
        <v>24</v>
      </c>
      <c r="I6" s="70">
        <f t="shared" si="1"/>
        <v>22</v>
      </c>
      <c r="J6" s="66" t="s">
        <v>1170</v>
      </c>
    </row>
    <row r="7" spans="1:10" outlineLevel="1">
      <c r="A7" s="73" t="s">
        <v>208</v>
      </c>
      <c r="B7" s="67" t="s">
        <v>207</v>
      </c>
      <c r="C7" s="71"/>
      <c r="D7" s="71"/>
      <c r="E7" s="72"/>
      <c r="F7" s="69">
        <v>2</v>
      </c>
      <c r="G7" s="70">
        <v>8</v>
      </c>
      <c r="H7" s="71" t="str">
        <f t="shared" si="0"/>
        <v/>
      </c>
      <c r="I7" s="72" t="str">
        <f t="shared" si="1"/>
        <v/>
      </c>
      <c r="J7" s="74"/>
    </row>
    <row r="8" spans="1:10" outlineLevel="1">
      <c r="A8" s="73" t="s">
        <v>209</v>
      </c>
      <c r="B8" s="67" t="s">
        <v>207</v>
      </c>
      <c r="C8" s="71"/>
      <c r="D8" s="71"/>
      <c r="E8" s="72"/>
      <c r="F8" s="69">
        <v>6</v>
      </c>
      <c r="G8" s="70">
        <v>354</v>
      </c>
      <c r="H8" s="71" t="str">
        <f t="shared" si="0"/>
        <v/>
      </c>
      <c r="I8" s="72" t="str">
        <f t="shared" si="1"/>
        <v/>
      </c>
      <c r="J8" s="74"/>
    </row>
    <row r="9" spans="1:10">
      <c r="A9" s="75" t="s">
        <v>210</v>
      </c>
      <c r="B9" s="76"/>
      <c r="C9" s="69">
        <v>16</v>
      </c>
      <c r="D9" s="69">
        <v>32</v>
      </c>
      <c r="E9" s="70">
        <v>384</v>
      </c>
      <c r="F9" s="71"/>
      <c r="G9" s="72"/>
      <c r="H9" s="69">
        <f t="shared" si="0"/>
        <v>22</v>
      </c>
      <c r="I9" s="70">
        <f t="shared" si="1"/>
        <v>20</v>
      </c>
      <c r="J9" s="66" t="s">
        <v>1129</v>
      </c>
    </row>
    <row r="10" spans="1:10" outlineLevel="1">
      <c r="A10" s="73" t="s">
        <v>211</v>
      </c>
      <c r="B10" s="67" t="s">
        <v>210</v>
      </c>
      <c r="C10" s="71"/>
      <c r="D10" s="71"/>
      <c r="E10" s="72"/>
      <c r="F10" s="69">
        <v>2</v>
      </c>
      <c r="G10" s="70">
        <v>8</v>
      </c>
      <c r="H10" s="71" t="str">
        <f t="shared" si="0"/>
        <v/>
      </c>
      <c r="I10" s="72" t="str">
        <f t="shared" si="1"/>
        <v/>
      </c>
      <c r="J10" s="74"/>
    </row>
    <row r="11" spans="1:10" outlineLevel="1">
      <c r="A11" s="73" t="s">
        <v>212</v>
      </c>
      <c r="B11" s="67" t="s">
        <v>210</v>
      </c>
      <c r="C11" s="71"/>
      <c r="D11" s="71"/>
      <c r="E11" s="72"/>
      <c r="F11" s="69">
        <v>8</v>
      </c>
      <c r="G11" s="70">
        <v>356</v>
      </c>
      <c r="H11" s="71" t="str">
        <f t="shared" si="0"/>
        <v/>
      </c>
      <c r="I11" s="72" t="str">
        <f t="shared" si="1"/>
        <v/>
      </c>
      <c r="J11" s="74"/>
    </row>
    <row r="12" spans="1:10">
      <c r="A12" s="75" t="s">
        <v>213</v>
      </c>
      <c r="B12" s="76"/>
      <c r="C12" s="69">
        <v>8</v>
      </c>
      <c r="D12" s="69">
        <v>16</v>
      </c>
      <c r="E12" s="70">
        <v>256</v>
      </c>
      <c r="F12" s="71"/>
      <c r="G12" s="72"/>
      <c r="H12" s="69">
        <f t="shared" si="0"/>
        <v>8</v>
      </c>
      <c r="I12" s="70">
        <f t="shared" si="1"/>
        <v>25</v>
      </c>
      <c r="J12" s="66" t="s">
        <v>1171</v>
      </c>
    </row>
    <row r="13" spans="1:10" outlineLevel="1">
      <c r="A13" s="73" t="s">
        <v>214</v>
      </c>
      <c r="B13" s="67" t="s">
        <v>213</v>
      </c>
      <c r="C13" s="71"/>
      <c r="D13" s="71"/>
      <c r="E13" s="72"/>
      <c r="F13" s="69">
        <v>2</v>
      </c>
      <c r="G13" s="70">
        <v>8</v>
      </c>
      <c r="H13" s="71" t="str">
        <f t="shared" si="0"/>
        <v/>
      </c>
      <c r="I13" s="72" t="str">
        <f t="shared" si="1"/>
        <v/>
      </c>
      <c r="J13" s="74"/>
    </row>
    <row r="14" spans="1:10" outlineLevel="1">
      <c r="A14" s="73" t="s">
        <v>215</v>
      </c>
      <c r="B14" s="67" t="s">
        <v>213</v>
      </c>
      <c r="C14" s="71"/>
      <c r="D14" s="71"/>
      <c r="E14" s="72"/>
      <c r="F14" s="69">
        <v>6</v>
      </c>
      <c r="G14" s="70">
        <v>223</v>
      </c>
      <c r="H14" s="71" t="str">
        <f t="shared" si="0"/>
        <v/>
      </c>
      <c r="I14" s="72" t="str">
        <f t="shared" si="1"/>
        <v/>
      </c>
      <c r="J14" s="74"/>
    </row>
    <row r="15" spans="1:10">
      <c r="A15" s="75" t="s">
        <v>216</v>
      </c>
      <c r="B15" s="76"/>
      <c r="C15" s="69">
        <v>16</v>
      </c>
      <c r="D15" s="69">
        <v>32</v>
      </c>
      <c r="E15" s="70">
        <v>384</v>
      </c>
      <c r="F15" s="71"/>
      <c r="G15" s="72"/>
      <c r="H15" s="69">
        <f t="shared" si="0"/>
        <v>24</v>
      </c>
      <c r="I15" s="70">
        <f t="shared" si="1"/>
        <v>22</v>
      </c>
      <c r="J15" s="66" t="s">
        <v>1130</v>
      </c>
    </row>
    <row r="16" spans="1:10" outlineLevel="1">
      <c r="A16" s="73" t="s">
        <v>646</v>
      </c>
      <c r="B16" s="67" t="s">
        <v>216</v>
      </c>
      <c r="C16" s="71"/>
      <c r="D16" s="71"/>
      <c r="E16" s="72"/>
      <c r="F16" s="69">
        <v>2</v>
      </c>
      <c r="G16" s="70">
        <v>8</v>
      </c>
      <c r="H16" s="71" t="str">
        <f t="shared" si="0"/>
        <v/>
      </c>
      <c r="I16" s="72" t="str">
        <f t="shared" si="1"/>
        <v/>
      </c>
      <c r="J16" s="74"/>
    </row>
    <row r="17" spans="1:10" outlineLevel="1">
      <c r="A17" s="73" t="s">
        <v>217</v>
      </c>
      <c r="B17" s="67" t="s">
        <v>216</v>
      </c>
      <c r="C17" s="71"/>
      <c r="D17" s="71"/>
      <c r="E17" s="72"/>
      <c r="F17" s="69">
        <v>6</v>
      </c>
      <c r="G17" s="70">
        <v>354</v>
      </c>
      <c r="H17" s="71" t="str">
        <f t="shared" si="0"/>
        <v/>
      </c>
      <c r="I17" s="72" t="str">
        <f t="shared" si="1"/>
        <v/>
      </c>
      <c r="J17" s="74"/>
    </row>
    <row r="18" spans="1:10">
      <c r="A18" s="75" t="s">
        <v>218</v>
      </c>
      <c r="B18" s="76"/>
      <c r="C18" s="69">
        <v>8</v>
      </c>
      <c r="D18" s="69">
        <v>16</v>
      </c>
      <c r="E18" s="70">
        <v>256</v>
      </c>
      <c r="F18" s="71"/>
      <c r="G18" s="72"/>
      <c r="H18" s="69">
        <f t="shared" si="0"/>
        <v>8</v>
      </c>
      <c r="I18" s="70">
        <f t="shared" si="1"/>
        <v>15</v>
      </c>
      <c r="J18" s="66" t="s">
        <v>1131</v>
      </c>
    </row>
    <row r="19" spans="1:10" outlineLevel="1">
      <c r="A19" s="73" t="s">
        <v>219</v>
      </c>
      <c r="B19" s="67" t="s">
        <v>218</v>
      </c>
      <c r="C19" s="71"/>
      <c r="D19" s="71"/>
      <c r="E19" s="72"/>
      <c r="F19" s="69">
        <v>2</v>
      </c>
      <c r="G19" s="70">
        <v>8</v>
      </c>
      <c r="H19" s="71" t="str">
        <f t="shared" si="0"/>
        <v/>
      </c>
      <c r="I19" s="72" t="str">
        <f t="shared" si="1"/>
        <v/>
      </c>
      <c r="J19" s="74"/>
    </row>
    <row r="20" spans="1:10" outlineLevel="1">
      <c r="A20" s="73" t="s">
        <v>220</v>
      </c>
      <c r="B20" s="67" t="s">
        <v>218</v>
      </c>
      <c r="C20" s="71"/>
      <c r="D20" s="71"/>
      <c r="E20" s="72"/>
      <c r="F20" s="69">
        <v>6</v>
      </c>
      <c r="G20" s="70">
        <v>233</v>
      </c>
      <c r="H20" s="71" t="str">
        <f t="shared" si="0"/>
        <v/>
      </c>
      <c r="I20" s="72" t="str">
        <f t="shared" si="1"/>
        <v/>
      </c>
      <c r="J20" s="74"/>
    </row>
    <row r="21" spans="1:10">
      <c r="A21" s="75" t="s">
        <v>221</v>
      </c>
      <c r="B21" s="76"/>
      <c r="C21" s="69">
        <v>16</v>
      </c>
      <c r="D21" s="69">
        <v>32</v>
      </c>
      <c r="E21" s="70">
        <v>384</v>
      </c>
      <c r="F21" s="71"/>
      <c r="G21" s="72"/>
      <c r="H21" s="69">
        <f t="shared" si="0"/>
        <v>22</v>
      </c>
      <c r="I21" s="70">
        <f t="shared" si="1"/>
        <v>20</v>
      </c>
      <c r="J21" s="66" t="s">
        <v>1132</v>
      </c>
    </row>
    <row r="22" spans="1:10" outlineLevel="1">
      <c r="A22" s="73" t="s">
        <v>222</v>
      </c>
      <c r="B22" s="67" t="s">
        <v>221</v>
      </c>
      <c r="C22" s="71"/>
      <c r="D22" s="71"/>
      <c r="E22" s="72"/>
      <c r="F22" s="69">
        <v>2</v>
      </c>
      <c r="G22" s="70">
        <v>8</v>
      </c>
      <c r="H22" s="71" t="str">
        <f t="shared" si="0"/>
        <v/>
      </c>
      <c r="I22" s="72" t="str">
        <f t="shared" si="1"/>
        <v/>
      </c>
      <c r="J22" s="74"/>
    </row>
    <row r="23" spans="1:10" outlineLevel="1">
      <c r="A23" s="73" t="s">
        <v>223</v>
      </c>
      <c r="B23" s="67" t="s">
        <v>221</v>
      </c>
      <c r="C23" s="71"/>
      <c r="D23" s="71"/>
      <c r="E23" s="72"/>
      <c r="F23" s="69">
        <v>8</v>
      </c>
      <c r="G23" s="70">
        <v>356</v>
      </c>
      <c r="H23" s="71" t="str">
        <f t="shared" si="0"/>
        <v/>
      </c>
      <c r="I23" s="72" t="str">
        <f t="shared" si="1"/>
        <v/>
      </c>
      <c r="J23" s="74"/>
    </row>
    <row r="24" spans="1:10">
      <c r="A24" s="75" t="s">
        <v>224</v>
      </c>
      <c r="B24" s="76"/>
      <c r="C24" s="69">
        <v>8</v>
      </c>
      <c r="D24" s="69">
        <v>16</v>
      </c>
      <c r="E24" s="70">
        <v>256</v>
      </c>
      <c r="F24" s="71"/>
      <c r="G24" s="72"/>
      <c r="H24" s="69">
        <f t="shared" si="0"/>
        <v>8</v>
      </c>
      <c r="I24" s="70">
        <f t="shared" si="1"/>
        <v>25</v>
      </c>
      <c r="J24" s="66" t="s">
        <v>1133</v>
      </c>
    </row>
    <row r="25" spans="1:10" outlineLevel="1">
      <c r="A25" s="73" t="s">
        <v>225</v>
      </c>
      <c r="B25" s="67" t="s">
        <v>224</v>
      </c>
      <c r="C25" s="71"/>
      <c r="D25" s="71"/>
      <c r="E25" s="72"/>
      <c r="F25" s="69">
        <v>2</v>
      </c>
      <c r="G25" s="70">
        <v>8</v>
      </c>
      <c r="H25" s="71" t="str">
        <f t="shared" si="0"/>
        <v/>
      </c>
      <c r="I25" s="72" t="str">
        <f t="shared" si="1"/>
        <v/>
      </c>
      <c r="J25" s="74"/>
    </row>
    <row r="26" spans="1:10" outlineLevel="1">
      <c r="A26" s="73" t="s">
        <v>226</v>
      </c>
      <c r="B26" s="67" t="s">
        <v>224</v>
      </c>
      <c r="C26" s="71"/>
      <c r="D26" s="71"/>
      <c r="E26" s="72"/>
      <c r="F26" s="69">
        <v>6</v>
      </c>
      <c r="G26" s="70">
        <v>223</v>
      </c>
      <c r="H26" s="71" t="str">
        <f t="shared" si="0"/>
        <v/>
      </c>
      <c r="I26" s="72" t="str">
        <f t="shared" si="1"/>
        <v/>
      </c>
      <c r="J26" s="74"/>
    </row>
    <row r="27" spans="1:10">
      <c r="A27" s="75" t="s">
        <v>227</v>
      </c>
      <c r="B27" s="76"/>
      <c r="C27" s="69">
        <v>8</v>
      </c>
      <c r="D27" s="69">
        <v>16</v>
      </c>
      <c r="E27" s="70">
        <v>256</v>
      </c>
      <c r="F27" s="71"/>
      <c r="G27" s="72"/>
      <c r="H27" s="69">
        <f t="shared" si="0"/>
        <v>12</v>
      </c>
      <c r="I27" s="70">
        <f t="shared" si="1"/>
        <v>123</v>
      </c>
      <c r="J27" s="66" t="s">
        <v>1134</v>
      </c>
    </row>
    <row r="28" spans="1:10" outlineLevel="1">
      <c r="A28" s="73" t="s">
        <v>228</v>
      </c>
      <c r="B28" s="67" t="s">
        <v>227</v>
      </c>
      <c r="C28" s="71"/>
      <c r="D28" s="71"/>
      <c r="E28" s="72"/>
      <c r="F28" s="69">
        <v>2</v>
      </c>
      <c r="G28" s="70">
        <v>8</v>
      </c>
      <c r="H28" s="71" t="str">
        <f t="shared" si="0"/>
        <v/>
      </c>
      <c r="I28" s="72" t="str">
        <f t="shared" si="1"/>
        <v/>
      </c>
      <c r="J28" s="74"/>
    </row>
    <row r="29" spans="1:10" outlineLevel="1">
      <c r="A29" s="73" t="s">
        <v>229</v>
      </c>
      <c r="B29" s="67" t="s">
        <v>227</v>
      </c>
      <c r="C29" s="71"/>
      <c r="D29" s="71"/>
      <c r="E29" s="72"/>
      <c r="F29" s="69">
        <v>2</v>
      </c>
      <c r="G29" s="70">
        <v>125</v>
      </c>
      <c r="H29" s="71" t="str">
        <f t="shared" si="0"/>
        <v/>
      </c>
      <c r="I29" s="72" t="str">
        <f t="shared" si="1"/>
        <v/>
      </c>
      <c r="J29" s="74"/>
    </row>
    <row r="30" spans="1:10">
      <c r="A30" s="75" t="s">
        <v>230</v>
      </c>
      <c r="B30" s="76"/>
      <c r="C30" s="69">
        <v>8</v>
      </c>
      <c r="D30" s="69">
        <v>16</v>
      </c>
      <c r="E30" s="70">
        <v>256</v>
      </c>
      <c r="F30" s="71"/>
      <c r="G30" s="72"/>
      <c r="H30" s="69">
        <f t="shared" si="0"/>
        <v>8</v>
      </c>
      <c r="I30" s="70">
        <f t="shared" si="1"/>
        <v>15</v>
      </c>
      <c r="J30" s="66" t="s">
        <v>1135</v>
      </c>
    </row>
    <row r="31" spans="1:10" outlineLevel="1">
      <c r="A31" s="73" t="s">
        <v>231</v>
      </c>
      <c r="B31" s="67" t="s">
        <v>230</v>
      </c>
      <c r="C31" s="71"/>
      <c r="D31" s="71"/>
      <c r="E31" s="72"/>
      <c r="F31" s="69">
        <v>2</v>
      </c>
      <c r="G31" s="70">
        <v>8</v>
      </c>
      <c r="H31" s="71" t="str">
        <f t="shared" si="0"/>
        <v/>
      </c>
      <c r="I31" s="72" t="str">
        <f t="shared" si="1"/>
        <v/>
      </c>
      <c r="J31" s="74"/>
    </row>
    <row r="32" spans="1:10" outlineLevel="1">
      <c r="A32" s="73" t="s">
        <v>232</v>
      </c>
      <c r="B32" s="67" t="s">
        <v>230</v>
      </c>
      <c r="C32" s="71"/>
      <c r="D32" s="71"/>
      <c r="E32" s="72"/>
      <c r="F32" s="69">
        <v>6</v>
      </c>
      <c r="G32" s="70">
        <v>233</v>
      </c>
      <c r="H32" s="71" t="str">
        <f t="shared" si="0"/>
        <v/>
      </c>
      <c r="I32" s="72" t="str">
        <f t="shared" si="1"/>
        <v/>
      </c>
      <c r="J32" s="74"/>
    </row>
    <row r="33" spans="1:10">
      <c r="A33" s="75" t="s">
        <v>233</v>
      </c>
      <c r="B33" s="76"/>
      <c r="C33" s="69">
        <v>16</v>
      </c>
      <c r="D33" s="69">
        <v>32</v>
      </c>
      <c r="E33" s="70">
        <v>384</v>
      </c>
      <c r="F33" s="71"/>
      <c r="G33" s="72"/>
      <c r="H33" s="69">
        <f t="shared" si="0"/>
        <v>22</v>
      </c>
      <c r="I33" s="70">
        <f t="shared" si="1"/>
        <v>20</v>
      </c>
      <c r="J33" s="66" t="s">
        <v>1136</v>
      </c>
    </row>
    <row r="34" spans="1:10" outlineLevel="1">
      <c r="A34" s="73" t="s">
        <v>234</v>
      </c>
      <c r="B34" s="67" t="s">
        <v>233</v>
      </c>
      <c r="C34" s="71"/>
      <c r="D34" s="71"/>
      <c r="E34" s="72"/>
      <c r="F34" s="69">
        <v>2</v>
      </c>
      <c r="G34" s="70">
        <v>8</v>
      </c>
      <c r="H34" s="71" t="str">
        <f t="shared" ref="H34:H65" si="2">IF($B34="",D34-SUMIF($B$2:$B$335,$A34,$F$2:$F$335),"")</f>
        <v/>
      </c>
      <c r="I34" s="72" t="str">
        <f t="shared" ref="I34:I65" si="3">IF($B34="",E34-SUMIF($B$2:$B$335,$A34,$G$2:$G$335),"")</f>
        <v/>
      </c>
      <c r="J34" s="74"/>
    </row>
    <row r="35" spans="1:10" outlineLevel="1">
      <c r="A35" s="73" t="s">
        <v>235</v>
      </c>
      <c r="B35" s="67" t="s">
        <v>233</v>
      </c>
      <c r="C35" s="71"/>
      <c r="D35" s="71"/>
      <c r="E35" s="72"/>
      <c r="F35" s="69">
        <v>8</v>
      </c>
      <c r="G35" s="70">
        <v>356</v>
      </c>
      <c r="H35" s="71" t="str">
        <f t="shared" si="2"/>
        <v/>
      </c>
      <c r="I35" s="72" t="str">
        <f t="shared" si="3"/>
        <v/>
      </c>
      <c r="J35" s="74"/>
    </row>
    <row r="36" spans="1:10">
      <c r="A36" s="75" t="s">
        <v>236</v>
      </c>
      <c r="B36" s="76"/>
      <c r="C36" s="69">
        <v>8</v>
      </c>
      <c r="D36" s="69">
        <v>16</v>
      </c>
      <c r="E36" s="70">
        <v>384</v>
      </c>
      <c r="F36" s="71"/>
      <c r="G36" s="72"/>
      <c r="H36" s="69">
        <f t="shared" si="2"/>
        <v>8</v>
      </c>
      <c r="I36" s="70">
        <f t="shared" si="3"/>
        <v>153</v>
      </c>
      <c r="J36" s="66" t="s">
        <v>1137</v>
      </c>
    </row>
    <row r="37" spans="1:10" outlineLevel="1">
      <c r="A37" s="73" t="s">
        <v>237</v>
      </c>
      <c r="B37" s="67" t="s">
        <v>236</v>
      </c>
      <c r="C37" s="71"/>
      <c r="D37" s="71"/>
      <c r="E37" s="72"/>
      <c r="F37" s="69">
        <v>2</v>
      </c>
      <c r="G37" s="70">
        <v>8</v>
      </c>
      <c r="H37" s="71" t="str">
        <f t="shared" si="2"/>
        <v/>
      </c>
      <c r="I37" s="72" t="str">
        <f t="shared" si="3"/>
        <v/>
      </c>
      <c r="J37" s="74"/>
    </row>
    <row r="38" spans="1:10" outlineLevel="1">
      <c r="A38" s="73" t="s">
        <v>238</v>
      </c>
      <c r="B38" s="67" t="s">
        <v>236</v>
      </c>
      <c r="C38" s="71"/>
      <c r="D38" s="71"/>
      <c r="E38" s="72"/>
      <c r="F38" s="69">
        <v>6</v>
      </c>
      <c r="G38" s="70">
        <v>223</v>
      </c>
      <c r="H38" s="71" t="str">
        <f t="shared" si="2"/>
        <v/>
      </c>
      <c r="I38" s="72" t="str">
        <f t="shared" si="3"/>
        <v/>
      </c>
      <c r="J38" s="74"/>
    </row>
    <row r="39" spans="1:10" ht="19.5" customHeight="1">
      <c r="A39" s="75" t="s">
        <v>239</v>
      </c>
      <c r="B39" s="76"/>
      <c r="C39" s="69">
        <v>16</v>
      </c>
      <c r="D39" s="69">
        <v>32</v>
      </c>
      <c r="E39" s="70">
        <v>256</v>
      </c>
      <c r="F39" s="71"/>
      <c r="G39" s="72"/>
      <c r="H39" s="69">
        <f t="shared" si="2"/>
        <v>28</v>
      </c>
      <c r="I39" s="70">
        <f t="shared" si="3"/>
        <v>123</v>
      </c>
      <c r="J39" s="66" t="s">
        <v>1138</v>
      </c>
    </row>
    <row r="40" spans="1:10" outlineLevel="1">
      <c r="A40" s="73" t="s">
        <v>240</v>
      </c>
      <c r="B40" s="67" t="s">
        <v>241</v>
      </c>
      <c r="C40" s="71"/>
      <c r="D40" s="71"/>
      <c r="E40" s="72"/>
      <c r="F40" s="69">
        <v>2</v>
      </c>
      <c r="G40" s="70">
        <v>8</v>
      </c>
      <c r="H40" s="71" t="str">
        <f t="shared" si="2"/>
        <v/>
      </c>
      <c r="I40" s="72" t="str">
        <f t="shared" si="3"/>
        <v/>
      </c>
      <c r="J40" s="74"/>
    </row>
    <row r="41" spans="1:10" outlineLevel="1">
      <c r="A41" s="73" t="s">
        <v>242</v>
      </c>
      <c r="B41" s="67" t="s">
        <v>241</v>
      </c>
      <c r="C41" s="71"/>
      <c r="D41" s="71"/>
      <c r="E41" s="72"/>
      <c r="F41" s="69">
        <v>2</v>
      </c>
      <c r="G41" s="70">
        <v>125</v>
      </c>
      <c r="H41" s="71" t="str">
        <f t="shared" si="2"/>
        <v/>
      </c>
      <c r="I41" s="72" t="str">
        <f t="shared" si="3"/>
        <v/>
      </c>
      <c r="J41" s="74"/>
    </row>
    <row r="42" spans="1:10">
      <c r="A42" s="75" t="s">
        <v>243</v>
      </c>
      <c r="B42" s="76"/>
      <c r="C42" s="69">
        <v>8</v>
      </c>
      <c r="D42" s="69">
        <v>16</v>
      </c>
      <c r="E42" s="70">
        <v>192</v>
      </c>
      <c r="F42" s="71"/>
      <c r="G42" s="72"/>
      <c r="H42" s="69">
        <f t="shared" si="2"/>
        <v>12</v>
      </c>
      <c r="I42" s="70">
        <f t="shared" si="3"/>
        <v>60</v>
      </c>
      <c r="J42" s="66" t="s">
        <v>1139</v>
      </c>
    </row>
    <row r="43" spans="1:10" outlineLevel="1">
      <c r="A43" s="73" t="s">
        <v>244</v>
      </c>
      <c r="B43" s="67" t="s">
        <v>243</v>
      </c>
      <c r="C43" s="71"/>
      <c r="D43" s="71"/>
      <c r="E43" s="72"/>
      <c r="F43" s="69">
        <v>2</v>
      </c>
      <c r="G43" s="70">
        <v>8</v>
      </c>
      <c r="H43" s="71" t="str">
        <f t="shared" si="2"/>
        <v/>
      </c>
      <c r="I43" s="72" t="str">
        <f t="shared" si="3"/>
        <v/>
      </c>
      <c r="J43" s="74"/>
    </row>
    <row r="44" spans="1:10" outlineLevel="1">
      <c r="A44" s="73" t="s">
        <v>245</v>
      </c>
      <c r="B44" s="67" t="s">
        <v>243</v>
      </c>
      <c r="C44" s="71"/>
      <c r="D44" s="71"/>
      <c r="E44" s="72"/>
      <c r="F44" s="69">
        <v>2</v>
      </c>
      <c r="G44" s="70">
        <v>124</v>
      </c>
      <c r="H44" s="71" t="str">
        <f t="shared" si="2"/>
        <v/>
      </c>
      <c r="I44" s="72" t="str">
        <f t="shared" si="3"/>
        <v/>
      </c>
      <c r="J44" s="74"/>
    </row>
    <row r="45" spans="1:10">
      <c r="A45" s="75" t="s">
        <v>246</v>
      </c>
      <c r="B45" s="76"/>
      <c r="C45" s="69">
        <v>8</v>
      </c>
      <c r="D45" s="69">
        <v>16</v>
      </c>
      <c r="E45" s="70">
        <v>256</v>
      </c>
      <c r="F45" s="71"/>
      <c r="G45" s="72"/>
      <c r="H45" s="69">
        <f t="shared" si="2"/>
        <v>8</v>
      </c>
      <c r="I45" s="70">
        <f t="shared" si="3"/>
        <v>37</v>
      </c>
      <c r="J45" s="66" t="s">
        <v>1140</v>
      </c>
    </row>
    <row r="46" spans="1:10" outlineLevel="1">
      <c r="A46" s="73" t="s">
        <v>247</v>
      </c>
      <c r="B46" s="67" t="s">
        <v>246</v>
      </c>
      <c r="C46" s="71"/>
      <c r="D46" s="71"/>
      <c r="E46" s="72"/>
      <c r="F46" s="69">
        <v>2</v>
      </c>
      <c r="G46" s="70">
        <v>60</v>
      </c>
      <c r="H46" s="71" t="str">
        <f t="shared" si="2"/>
        <v/>
      </c>
      <c r="I46" s="72" t="str">
        <f t="shared" si="3"/>
        <v/>
      </c>
      <c r="J46" s="74"/>
    </row>
    <row r="47" spans="1:10" outlineLevel="1">
      <c r="A47" s="73" t="s">
        <v>248</v>
      </c>
      <c r="B47" s="67" t="s">
        <v>246</v>
      </c>
      <c r="C47" s="71"/>
      <c r="D47" s="71"/>
      <c r="E47" s="72"/>
      <c r="F47" s="69">
        <v>4</v>
      </c>
      <c r="G47" s="70">
        <v>124</v>
      </c>
      <c r="H47" s="71" t="str">
        <f t="shared" si="2"/>
        <v/>
      </c>
      <c r="I47" s="72" t="str">
        <f t="shared" si="3"/>
        <v/>
      </c>
      <c r="J47" s="74"/>
    </row>
    <row r="48" spans="1:10" outlineLevel="1" collapsed="1">
      <c r="A48" s="73" t="s">
        <v>249</v>
      </c>
      <c r="B48" s="67" t="s">
        <v>246</v>
      </c>
      <c r="C48" s="71"/>
      <c r="D48" s="71"/>
      <c r="E48" s="72"/>
      <c r="F48" s="69">
        <v>2</v>
      </c>
      <c r="G48" s="70">
        <v>35</v>
      </c>
      <c r="H48" s="71" t="str">
        <f t="shared" si="2"/>
        <v/>
      </c>
      <c r="I48" s="72" t="str">
        <f t="shared" si="3"/>
        <v/>
      </c>
      <c r="J48" s="74"/>
    </row>
    <row r="49" spans="1:10">
      <c r="A49" s="75" t="s">
        <v>250</v>
      </c>
      <c r="B49" s="76"/>
      <c r="C49" s="69">
        <v>8</v>
      </c>
      <c r="D49" s="69">
        <v>16</v>
      </c>
      <c r="E49" s="70">
        <v>256</v>
      </c>
      <c r="F49" s="71"/>
      <c r="G49" s="72"/>
      <c r="H49" s="69">
        <f t="shared" si="2"/>
        <v>10</v>
      </c>
      <c r="I49" s="70">
        <f t="shared" si="3"/>
        <v>23</v>
      </c>
      <c r="J49" s="66" t="s">
        <v>1141</v>
      </c>
    </row>
    <row r="50" spans="1:10" ht="19.5" customHeight="1" outlineLevel="1">
      <c r="A50" s="73" t="s">
        <v>251</v>
      </c>
      <c r="B50" s="67" t="s">
        <v>250</v>
      </c>
      <c r="C50" s="71"/>
      <c r="D50" s="71"/>
      <c r="E50" s="72"/>
      <c r="F50" s="69">
        <v>2</v>
      </c>
      <c r="G50" s="70">
        <v>19</v>
      </c>
      <c r="H50" s="71" t="str">
        <f t="shared" si="2"/>
        <v/>
      </c>
      <c r="I50" s="72" t="str">
        <f t="shared" si="3"/>
        <v/>
      </c>
      <c r="J50" s="74"/>
    </row>
    <row r="51" spans="1:10" outlineLevel="1">
      <c r="A51" s="73" t="s">
        <v>252</v>
      </c>
      <c r="B51" s="67" t="s">
        <v>250</v>
      </c>
      <c r="C51" s="71"/>
      <c r="D51" s="71"/>
      <c r="E51" s="72"/>
      <c r="F51" s="69">
        <v>4</v>
      </c>
      <c r="G51" s="70">
        <v>214</v>
      </c>
      <c r="H51" s="71" t="str">
        <f t="shared" si="2"/>
        <v/>
      </c>
      <c r="I51" s="72" t="str">
        <f t="shared" si="3"/>
        <v/>
      </c>
      <c r="J51" s="74"/>
    </row>
    <row r="52" spans="1:10">
      <c r="A52" s="75" t="s">
        <v>253</v>
      </c>
      <c r="B52" s="76"/>
      <c r="C52" s="69">
        <v>16</v>
      </c>
      <c r="D52" s="69">
        <v>32</v>
      </c>
      <c r="E52" s="70">
        <v>192</v>
      </c>
      <c r="F52" s="71"/>
      <c r="G52" s="72"/>
      <c r="H52" s="69">
        <f t="shared" si="2"/>
        <v>26</v>
      </c>
      <c r="I52" s="70">
        <f t="shared" si="3"/>
        <v>16</v>
      </c>
      <c r="J52" s="66" t="s">
        <v>1142</v>
      </c>
    </row>
    <row r="53" spans="1:10" outlineLevel="1">
      <c r="A53" s="73" t="s">
        <v>254</v>
      </c>
      <c r="B53" s="67" t="s">
        <v>253</v>
      </c>
      <c r="C53" s="71"/>
      <c r="D53" s="71"/>
      <c r="E53" s="72"/>
      <c r="F53" s="69">
        <v>2</v>
      </c>
      <c r="G53" s="70">
        <v>59</v>
      </c>
      <c r="H53" s="71" t="str">
        <f t="shared" si="2"/>
        <v/>
      </c>
      <c r="I53" s="72" t="str">
        <f t="shared" si="3"/>
        <v/>
      </c>
      <c r="J53" s="74"/>
    </row>
    <row r="54" spans="1:10" outlineLevel="1">
      <c r="A54" s="73" t="s">
        <v>255</v>
      </c>
      <c r="B54" s="67" t="s">
        <v>253</v>
      </c>
      <c r="C54" s="71"/>
      <c r="D54" s="71"/>
      <c r="E54" s="72"/>
      <c r="F54" s="69">
        <v>4</v>
      </c>
      <c r="G54" s="70">
        <v>117</v>
      </c>
      <c r="H54" s="71" t="str">
        <f t="shared" si="2"/>
        <v/>
      </c>
      <c r="I54" s="72" t="str">
        <f t="shared" si="3"/>
        <v/>
      </c>
      <c r="J54" s="74"/>
    </row>
    <row r="55" spans="1:10">
      <c r="A55" s="75" t="s">
        <v>256</v>
      </c>
      <c r="B55" s="76"/>
      <c r="C55" s="69">
        <v>8</v>
      </c>
      <c r="D55" s="69">
        <v>16</v>
      </c>
      <c r="E55" s="70">
        <v>256</v>
      </c>
      <c r="F55" s="71"/>
      <c r="G55" s="72"/>
      <c r="H55" s="69">
        <f t="shared" si="2"/>
        <v>10</v>
      </c>
      <c r="I55" s="70">
        <f t="shared" si="3"/>
        <v>19</v>
      </c>
      <c r="J55" s="66" t="s">
        <v>1143</v>
      </c>
    </row>
    <row r="56" spans="1:10" outlineLevel="1">
      <c r="A56" s="73" t="s">
        <v>257</v>
      </c>
      <c r="B56" s="67" t="s">
        <v>256</v>
      </c>
      <c r="C56" s="71"/>
      <c r="D56" s="71"/>
      <c r="E56" s="72"/>
      <c r="F56" s="69">
        <v>2</v>
      </c>
      <c r="G56" s="70">
        <v>60</v>
      </c>
      <c r="H56" s="71" t="str">
        <f t="shared" si="2"/>
        <v/>
      </c>
      <c r="I56" s="72" t="str">
        <f t="shared" si="3"/>
        <v/>
      </c>
      <c r="J56" s="74"/>
    </row>
    <row r="57" spans="1:10" outlineLevel="1">
      <c r="A57" s="73" t="s">
        <v>258</v>
      </c>
      <c r="B57" s="67" t="s">
        <v>256</v>
      </c>
      <c r="C57" s="71"/>
      <c r="D57" s="71"/>
      <c r="E57" s="72"/>
      <c r="F57" s="69">
        <v>2</v>
      </c>
      <c r="G57" s="70">
        <v>76</v>
      </c>
      <c r="H57" s="71" t="str">
        <f t="shared" si="2"/>
        <v/>
      </c>
      <c r="I57" s="72" t="str">
        <f t="shared" si="3"/>
        <v/>
      </c>
      <c r="J57" s="74"/>
    </row>
    <row r="58" spans="1:10" outlineLevel="1">
      <c r="A58" s="73" t="s">
        <v>259</v>
      </c>
      <c r="B58" s="67" t="s">
        <v>256</v>
      </c>
      <c r="C58" s="71"/>
      <c r="D58" s="71"/>
      <c r="E58" s="72"/>
      <c r="F58" s="69">
        <v>2</v>
      </c>
      <c r="G58" s="70">
        <v>101</v>
      </c>
      <c r="H58" s="71" t="str">
        <f t="shared" si="2"/>
        <v/>
      </c>
      <c r="I58" s="72" t="str">
        <f t="shared" si="3"/>
        <v/>
      </c>
      <c r="J58" s="74"/>
    </row>
    <row r="59" spans="1:10">
      <c r="A59" s="75" t="s">
        <v>260</v>
      </c>
      <c r="B59" s="76"/>
      <c r="C59" s="69">
        <v>8</v>
      </c>
      <c r="D59" s="69">
        <v>16</v>
      </c>
      <c r="E59" s="70">
        <v>256</v>
      </c>
      <c r="F59" s="71"/>
      <c r="G59" s="72"/>
      <c r="H59" s="69">
        <f t="shared" si="2"/>
        <v>12</v>
      </c>
      <c r="I59" s="70">
        <f t="shared" si="3"/>
        <v>212</v>
      </c>
      <c r="J59" s="66" t="s">
        <v>1144</v>
      </c>
    </row>
    <row r="60" spans="1:10" outlineLevel="1">
      <c r="A60" s="73" t="s">
        <v>261</v>
      </c>
      <c r="B60" s="67" t="s">
        <v>260</v>
      </c>
      <c r="C60" s="71"/>
      <c r="D60" s="71"/>
      <c r="E60" s="72"/>
      <c r="F60" s="69">
        <v>2</v>
      </c>
      <c r="G60" s="70">
        <v>8</v>
      </c>
      <c r="H60" s="71" t="str">
        <f t="shared" si="2"/>
        <v/>
      </c>
      <c r="I60" s="72" t="str">
        <f t="shared" si="3"/>
        <v/>
      </c>
      <c r="J60" s="74"/>
    </row>
    <row r="61" spans="1:10" outlineLevel="1">
      <c r="A61" s="73" t="s">
        <v>262</v>
      </c>
      <c r="B61" s="67" t="s">
        <v>260</v>
      </c>
      <c r="C61" s="71"/>
      <c r="D61" s="71"/>
      <c r="E61" s="72"/>
      <c r="F61" s="69">
        <v>2</v>
      </c>
      <c r="G61" s="70">
        <v>36</v>
      </c>
      <c r="H61" s="71" t="str">
        <f t="shared" si="2"/>
        <v/>
      </c>
      <c r="I61" s="72" t="str">
        <f t="shared" si="3"/>
        <v/>
      </c>
      <c r="J61" s="74"/>
    </row>
    <row r="62" spans="1:10">
      <c r="A62" s="75" t="s">
        <v>263</v>
      </c>
      <c r="B62" s="76"/>
      <c r="C62" s="69">
        <v>8</v>
      </c>
      <c r="D62" s="69">
        <v>16</v>
      </c>
      <c r="E62" s="70">
        <v>256</v>
      </c>
      <c r="F62" s="71"/>
      <c r="G62" s="72"/>
      <c r="H62" s="69">
        <f t="shared" si="2"/>
        <v>10</v>
      </c>
      <c r="I62" s="70">
        <f t="shared" si="3"/>
        <v>80</v>
      </c>
      <c r="J62" s="66" t="s">
        <v>1145</v>
      </c>
    </row>
    <row r="63" spans="1:10" outlineLevel="1">
      <c r="A63" s="73" t="s">
        <v>264</v>
      </c>
      <c r="B63" s="67" t="s">
        <v>263</v>
      </c>
      <c r="C63" s="71"/>
      <c r="D63" s="71"/>
      <c r="E63" s="72"/>
      <c r="F63" s="69">
        <v>2</v>
      </c>
      <c r="G63" s="70">
        <v>59</v>
      </c>
      <c r="H63" s="71" t="str">
        <f t="shared" si="2"/>
        <v/>
      </c>
      <c r="I63" s="72" t="str">
        <f t="shared" si="3"/>
        <v/>
      </c>
      <c r="J63" s="74"/>
    </row>
    <row r="64" spans="1:10" outlineLevel="1">
      <c r="A64" s="73" t="s">
        <v>265</v>
      </c>
      <c r="B64" s="67" t="s">
        <v>263</v>
      </c>
      <c r="C64" s="71"/>
      <c r="D64" s="71"/>
      <c r="E64" s="72"/>
      <c r="F64" s="69">
        <v>4</v>
      </c>
      <c r="G64" s="70">
        <v>117</v>
      </c>
      <c r="H64" s="71" t="str">
        <f t="shared" si="2"/>
        <v/>
      </c>
      <c r="I64" s="72" t="str">
        <f t="shared" si="3"/>
        <v/>
      </c>
      <c r="J64" s="74"/>
    </row>
    <row r="65" spans="1:10">
      <c r="A65" s="75" t="s">
        <v>266</v>
      </c>
      <c r="B65" s="76"/>
      <c r="C65" s="69">
        <v>8</v>
      </c>
      <c r="D65" s="69">
        <v>16</v>
      </c>
      <c r="E65" s="70">
        <v>256</v>
      </c>
      <c r="F65" s="71"/>
      <c r="G65" s="72"/>
      <c r="H65" s="69">
        <f t="shared" si="2"/>
        <v>10</v>
      </c>
      <c r="I65" s="70">
        <f t="shared" si="3"/>
        <v>23</v>
      </c>
      <c r="J65" s="66" t="s">
        <v>1146</v>
      </c>
    </row>
    <row r="66" spans="1:10" outlineLevel="1">
      <c r="A66" s="73" t="s">
        <v>267</v>
      </c>
      <c r="B66" s="67" t="s">
        <v>266</v>
      </c>
      <c r="C66" s="71"/>
      <c r="D66" s="71"/>
      <c r="E66" s="72"/>
      <c r="F66" s="69">
        <v>2</v>
      </c>
      <c r="G66" s="70">
        <v>19</v>
      </c>
      <c r="H66" s="71" t="str">
        <f t="shared" ref="H66:H97" si="4">IF($B66="",D66-SUMIF($B$2:$B$335,$A66,$F$2:$F$335),"")</f>
        <v/>
      </c>
      <c r="I66" s="72" t="str">
        <f t="shared" ref="I66:I97" si="5">IF($B66="",E66-SUMIF($B$2:$B$335,$A66,$G$2:$G$335),"")</f>
        <v/>
      </c>
      <c r="J66" s="74"/>
    </row>
    <row r="67" spans="1:10" outlineLevel="1">
      <c r="A67" s="73" t="s">
        <v>268</v>
      </c>
      <c r="B67" s="67" t="s">
        <v>266</v>
      </c>
      <c r="C67" s="71"/>
      <c r="D67" s="71"/>
      <c r="E67" s="72"/>
      <c r="F67" s="69">
        <v>4</v>
      </c>
      <c r="G67" s="70">
        <v>214</v>
      </c>
      <c r="H67" s="71" t="str">
        <f t="shared" si="4"/>
        <v/>
      </c>
      <c r="I67" s="72" t="str">
        <f t="shared" si="5"/>
        <v/>
      </c>
      <c r="J67" s="74"/>
    </row>
    <row r="68" spans="1:10">
      <c r="A68" s="75" t="s">
        <v>269</v>
      </c>
      <c r="B68" s="76"/>
      <c r="C68" s="69">
        <v>8</v>
      </c>
      <c r="D68" s="69">
        <v>16</v>
      </c>
      <c r="E68" s="70">
        <v>256</v>
      </c>
      <c r="F68" s="71"/>
      <c r="G68" s="72"/>
      <c r="H68" s="69">
        <f t="shared" si="4"/>
        <v>12</v>
      </c>
      <c r="I68" s="70">
        <f t="shared" si="5"/>
        <v>28</v>
      </c>
      <c r="J68" s="66" t="s">
        <v>1147</v>
      </c>
    </row>
    <row r="69" spans="1:10" outlineLevel="1">
      <c r="A69" s="73" t="s">
        <v>270</v>
      </c>
      <c r="B69" s="67" t="s">
        <v>269</v>
      </c>
      <c r="C69" s="71"/>
      <c r="D69" s="71"/>
      <c r="E69" s="72"/>
      <c r="F69" s="69">
        <v>2</v>
      </c>
      <c r="G69" s="70">
        <v>114</v>
      </c>
      <c r="H69" s="71" t="str">
        <f t="shared" si="4"/>
        <v/>
      </c>
      <c r="I69" s="72" t="str">
        <f t="shared" si="5"/>
        <v/>
      </c>
      <c r="J69" s="74"/>
    </row>
    <row r="70" spans="1:10" outlineLevel="1">
      <c r="A70" s="73" t="s">
        <v>271</v>
      </c>
      <c r="B70" s="67" t="s">
        <v>269</v>
      </c>
      <c r="C70" s="71"/>
      <c r="D70" s="71"/>
      <c r="E70" s="72"/>
      <c r="F70" s="69">
        <v>2</v>
      </c>
      <c r="G70" s="70">
        <v>114</v>
      </c>
      <c r="H70" s="71" t="str">
        <f t="shared" si="4"/>
        <v/>
      </c>
      <c r="I70" s="72" t="str">
        <f t="shared" si="5"/>
        <v/>
      </c>
      <c r="J70" s="74"/>
    </row>
    <row r="71" spans="1:10">
      <c r="A71" s="75" t="s">
        <v>272</v>
      </c>
      <c r="B71" s="76"/>
      <c r="C71" s="69">
        <v>8</v>
      </c>
      <c r="D71" s="69">
        <v>16</v>
      </c>
      <c r="E71" s="70">
        <v>384</v>
      </c>
      <c r="F71" s="71"/>
      <c r="G71" s="72"/>
      <c r="H71" s="69">
        <f t="shared" si="4"/>
        <v>6</v>
      </c>
      <c r="I71" s="70">
        <f t="shared" si="5"/>
        <v>54</v>
      </c>
      <c r="J71" s="66" t="s">
        <v>1148</v>
      </c>
    </row>
    <row r="72" spans="1:10" outlineLevel="1">
      <c r="A72" s="73" t="s">
        <v>273</v>
      </c>
      <c r="B72" s="67" t="s">
        <v>272</v>
      </c>
      <c r="C72" s="71"/>
      <c r="D72" s="71"/>
      <c r="E72" s="72"/>
      <c r="F72" s="69">
        <v>2</v>
      </c>
      <c r="G72" s="70">
        <v>76</v>
      </c>
      <c r="H72" s="71" t="str">
        <f t="shared" si="4"/>
        <v/>
      </c>
      <c r="I72" s="72" t="str">
        <f t="shared" si="5"/>
        <v/>
      </c>
      <c r="J72" s="74"/>
    </row>
    <row r="73" spans="1:10" outlineLevel="1">
      <c r="A73" s="73" t="s">
        <v>274</v>
      </c>
      <c r="B73" s="67" t="s">
        <v>272</v>
      </c>
      <c r="C73" s="71"/>
      <c r="D73" s="71"/>
      <c r="E73" s="72"/>
      <c r="F73" s="69">
        <v>2</v>
      </c>
      <c r="G73" s="70">
        <v>154</v>
      </c>
      <c r="H73" s="71" t="str">
        <f t="shared" si="4"/>
        <v/>
      </c>
      <c r="I73" s="72" t="str">
        <f t="shared" si="5"/>
        <v/>
      </c>
      <c r="J73" s="74"/>
    </row>
    <row r="74" spans="1:10" outlineLevel="1">
      <c r="A74" s="73" t="s">
        <v>275</v>
      </c>
      <c r="B74" s="67" t="s">
        <v>272</v>
      </c>
      <c r="C74" s="71"/>
      <c r="D74" s="71"/>
      <c r="E74" s="72"/>
      <c r="F74" s="69">
        <v>6</v>
      </c>
      <c r="G74" s="70">
        <v>100</v>
      </c>
      <c r="H74" s="71" t="str">
        <f t="shared" si="4"/>
        <v/>
      </c>
      <c r="I74" s="72" t="str">
        <f t="shared" si="5"/>
        <v/>
      </c>
      <c r="J74" s="74"/>
    </row>
    <row r="75" spans="1:10">
      <c r="A75" s="75" t="s">
        <v>276</v>
      </c>
      <c r="B75" s="76"/>
      <c r="C75" s="69">
        <v>16</v>
      </c>
      <c r="D75" s="69">
        <v>32</v>
      </c>
      <c r="E75" s="70">
        <v>256</v>
      </c>
      <c r="F75" s="71"/>
      <c r="G75" s="72"/>
      <c r="H75" s="69">
        <f t="shared" si="4"/>
        <v>10</v>
      </c>
      <c r="I75" s="70">
        <f t="shared" si="5"/>
        <v>100</v>
      </c>
      <c r="J75" s="66" t="s">
        <v>1149</v>
      </c>
    </row>
    <row r="76" spans="1:10" outlineLevel="1">
      <c r="A76" s="73" t="s">
        <v>277</v>
      </c>
      <c r="B76" s="67" t="s">
        <v>276</v>
      </c>
      <c r="C76" s="71"/>
      <c r="D76" s="71"/>
      <c r="E76" s="72"/>
      <c r="F76" s="69">
        <v>4</v>
      </c>
      <c r="G76" s="70">
        <v>31</v>
      </c>
      <c r="H76" s="71" t="str">
        <f t="shared" si="4"/>
        <v/>
      </c>
      <c r="I76" s="72" t="str">
        <f t="shared" si="5"/>
        <v/>
      </c>
      <c r="J76" s="74"/>
    </row>
    <row r="77" spans="1:10" outlineLevel="1">
      <c r="A77" s="73" t="s">
        <v>278</v>
      </c>
      <c r="B77" s="67" t="s">
        <v>276</v>
      </c>
      <c r="C77" s="71"/>
      <c r="D77" s="71"/>
      <c r="E77" s="72"/>
      <c r="F77" s="69">
        <v>10</v>
      </c>
      <c r="G77" s="70">
        <v>63</v>
      </c>
      <c r="H77" s="71" t="str">
        <f t="shared" si="4"/>
        <v/>
      </c>
      <c r="I77" s="72" t="str">
        <f t="shared" si="5"/>
        <v/>
      </c>
      <c r="J77" s="74"/>
    </row>
    <row r="78" spans="1:10" outlineLevel="1">
      <c r="A78" s="73" t="s">
        <v>279</v>
      </c>
      <c r="B78" s="67" t="s">
        <v>276</v>
      </c>
      <c r="C78" s="71"/>
      <c r="D78" s="71"/>
      <c r="E78" s="72"/>
      <c r="F78" s="69">
        <v>4</v>
      </c>
      <c r="G78" s="70">
        <v>31</v>
      </c>
      <c r="H78" s="71" t="str">
        <f t="shared" si="4"/>
        <v/>
      </c>
      <c r="I78" s="72" t="str">
        <f t="shared" si="5"/>
        <v/>
      </c>
      <c r="J78" s="74"/>
    </row>
    <row r="79" spans="1:10" outlineLevel="1">
      <c r="A79" s="73" t="s">
        <v>280</v>
      </c>
      <c r="B79" s="67" t="s">
        <v>276</v>
      </c>
      <c r="C79" s="71"/>
      <c r="D79" s="71"/>
      <c r="E79" s="72"/>
      <c r="F79" s="69">
        <v>4</v>
      </c>
      <c r="G79" s="70">
        <v>31</v>
      </c>
      <c r="H79" s="71" t="str">
        <f t="shared" si="4"/>
        <v/>
      </c>
      <c r="I79" s="72" t="str">
        <f t="shared" si="5"/>
        <v/>
      </c>
      <c r="J79" s="74"/>
    </row>
    <row r="80" spans="1:10">
      <c r="A80" s="75" t="s">
        <v>281</v>
      </c>
      <c r="B80" s="76"/>
      <c r="C80" s="69">
        <v>8</v>
      </c>
      <c r="D80" s="69">
        <v>16</v>
      </c>
      <c r="E80" s="70">
        <v>256</v>
      </c>
      <c r="F80" s="71"/>
      <c r="G80" s="72"/>
      <c r="H80" s="69">
        <f t="shared" si="4"/>
        <v>6</v>
      </c>
      <c r="I80" s="70">
        <f t="shared" si="5"/>
        <v>41</v>
      </c>
      <c r="J80" s="66" t="s">
        <v>1150</v>
      </c>
    </row>
    <row r="81" spans="1:10" outlineLevel="1">
      <c r="A81" s="73" t="s">
        <v>282</v>
      </c>
      <c r="B81" s="67" t="s">
        <v>281</v>
      </c>
      <c r="C81" s="71"/>
      <c r="D81" s="71"/>
      <c r="E81" s="72"/>
      <c r="F81" s="69">
        <v>4</v>
      </c>
      <c r="G81" s="70">
        <v>117</v>
      </c>
      <c r="H81" s="71" t="str">
        <f t="shared" si="4"/>
        <v/>
      </c>
      <c r="I81" s="72" t="str">
        <f t="shared" si="5"/>
        <v/>
      </c>
      <c r="J81" s="74"/>
    </row>
    <row r="82" spans="1:10" outlineLevel="1">
      <c r="A82" s="73" t="s">
        <v>283</v>
      </c>
      <c r="B82" s="67" t="s">
        <v>281</v>
      </c>
      <c r="C82" s="71"/>
      <c r="D82" s="71"/>
      <c r="E82" s="72"/>
      <c r="F82" s="69">
        <v>2</v>
      </c>
      <c r="G82" s="70">
        <v>35</v>
      </c>
      <c r="H82" s="71" t="str">
        <f t="shared" si="4"/>
        <v/>
      </c>
      <c r="I82" s="72" t="str">
        <f t="shared" si="5"/>
        <v/>
      </c>
      <c r="J82" s="74"/>
    </row>
    <row r="83" spans="1:10" outlineLevel="1">
      <c r="A83" s="73" t="s">
        <v>284</v>
      </c>
      <c r="B83" s="67" t="s">
        <v>281</v>
      </c>
      <c r="C83" s="71"/>
      <c r="D83" s="71"/>
      <c r="E83" s="72"/>
      <c r="F83" s="69">
        <v>4</v>
      </c>
      <c r="G83" s="70">
        <v>63</v>
      </c>
      <c r="H83" s="71" t="str">
        <f t="shared" si="4"/>
        <v/>
      </c>
      <c r="I83" s="72" t="str">
        <f t="shared" si="5"/>
        <v/>
      </c>
      <c r="J83" s="74"/>
    </row>
    <row r="84" spans="1:10">
      <c r="A84" s="75" t="s">
        <v>285</v>
      </c>
      <c r="B84" s="76"/>
      <c r="C84" s="69">
        <v>8</v>
      </c>
      <c r="D84" s="69">
        <v>16</v>
      </c>
      <c r="E84" s="70">
        <v>384</v>
      </c>
      <c r="F84" s="71"/>
      <c r="G84" s="72"/>
      <c r="H84" s="69">
        <f t="shared" si="4"/>
        <v>6</v>
      </c>
      <c r="I84" s="70">
        <f t="shared" si="5"/>
        <v>27</v>
      </c>
      <c r="J84" s="66" t="s">
        <v>1151</v>
      </c>
    </row>
    <row r="85" spans="1:10" outlineLevel="1">
      <c r="A85" s="73" t="s">
        <v>286</v>
      </c>
      <c r="B85" s="67" t="s">
        <v>285</v>
      </c>
      <c r="C85" s="71"/>
      <c r="D85" s="71"/>
      <c r="E85" s="72"/>
      <c r="F85" s="69">
        <v>2</v>
      </c>
      <c r="G85" s="70">
        <v>114</v>
      </c>
      <c r="H85" s="71" t="str">
        <f t="shared" si="4"/>
        <v/>
      </c>
      <c r="I85" s="72" t="str">
        <f t="shared" si="5"/>
        <v/>
      </c>
      <c r="J85" s="74"/>
    </row>
    <row r="86" spans="1:10" outlineLevel="1">
      <c r="A86" s="73" t="s">
        <v>287</v>
      </c>
      <c r="B86" s="67" t="s">
        <v>285</v>
      </c>
      <c r="C86" s="71"/>
      <c r="D86" s="71"/>
      <c r="E86" s="72"/>
      <c r="F86" s="69">
        <v>8</v>
      </c>
      <c r="G86" s="70">
        <v>243</v>
      </c>
      <c r="H86" s="71" t="str">
        <f t="shared" si="4"/>
        <v/>
      </c>
      <c r="I86" s="72" t="str">
        <f t="shared" si="5"/>
        <v/>
      </c>
      <c r="J86" s="74"/>
    </row>
    <row r="87" spans="1:10">
      <c r="A87" s="75" t="s">
        <v>288</v>
      </c>
      <c r="B87" s="76"/>
      <c r="C87" s="69">
        <v>8</v>
      </c>
      <c r="D87" s="69">
        <v>16</v>
      </c>
      <c r="E87" s="70">
        <v>384</v>
      </c>
      <c r="F87" s="71"/>
      <c r="G87" s="72"/>
      <c r="H87" s="69">
        <f t="shared" si="4"/>
        <v>12</v>
      </c>
      <c r="I87" s="70">
        <f t="shared" si="5"/>
        <v>154</v>
      </c>
      <c r="J87" s="66" t="s">
        <v>1152</v>
      </c>
    </row>
    <row r="88" spans="1:10" outlineLevel="1">
      <c r="A88" s="73" t="s">
        <v>289</v>
      </c>
      <c r="B88" s="67" t="s">
        <v>288</v>
      </c>
      <c r="C88" s="71"/>
      <c r="D88" s="71"/>
      <c r="E88" s="72"/>
      <c r="F88" s="69">
        <v>2</v>
      </c>
      <c r="G88" s="70">
        <v>76</v>
      </c>
      <c r="H88" s="71" t="str">
        <f t="shared" si="4"/>
        <v/>
      </c>
      <c r="I88" s="72" t="str">
        <f t="shared" si="5"/>
        <v/>
      </c>
      <c r="J88" s="74"/>
    </row>
    <row r="89" spans="1:10" outlineLevel="1">
      <c r="A89" s="73" t="s">
        <v>290</v>
      </c>
      <c r="B89" s="67" t="s">
        <v>288</v>
      </c>
      <c r="C89" s="71"/>
      <c r="D89" s="71"/>
      <c r="E89" s="72"/>
      <c r="F89" s="69">
        <v>2</v>
      </c>
      <c r="G89" s="70">
        <v>154</v>
      </c>
      <c r="H89" s="71" t="str">
        <f t="shared" si="4"/>
        <v/>
      </c>
      <c r="I89" s="72" t="str">
        <f t="shared" si="5"/>
        <v/>
      </c>
      <c r="J89" s="74"/>
    </row>
    <row r="90" spans="1:10">
      <c r="A90" s="75" t="s">
        <v>291</v>
      </c>
      <c r="B90" s="76"/>
      <c r="C90" s="69">
        <v>8</v>
      </c>
      <c r="D90" s="69">
        <v>16</v>
      </c>
      <c r="E90" s="70">
        <v>256</v>
      </c>
      <c r="F90" s="71"/>
      <c r="G90" s="72"/>
      <c r="H90" s="69">
        <f t="shared" si="4"/>
        <v>6</v>
      </c>
      <c r="I90" s="70">
        <f t="shared" si="5"/>
        <v>32</v>
      </c>
      <c r="J90" s="66" t="s">
        <v>1153</v>
      </c>
    </row>
    <row r="91" spans="1:10" outlineLevel="1">
      <c r="A91" s="73" t="s">
        <v>292</v>
      </c>
      <c r="B91" s="67" t="s">
        <v>291</v>
      </c>
      <c r="C91" s="71"/>
      <c r="D91" s="71"/>
      <c r="E91" s="72"/>
      <c r="F91" s="69">
        <v>4</v>
      </c>
      <c r="G91" s="70">
        <v>124</v>
      </c>
      <c r="H91" s="71" t="str">
        <f t="shared" si="4"/>
        <v/>
      </c>
      <c r="I91" s="72" t="str">
        <f t="shared" si="5"/>
        <v/>
      </c>
      <c r="J91" s="74"/>
    </row>
    <row r="92" spans="1:10" outlineLevel="1">
      <c r="A92" s="73" t="s">
        <v>293</v>
      </c>
      <c r="B92" s="67" t="s">
        <v>291</v>
      </c>
      <c r="C92" s="71"/>
      <c r="D92" s="71"/>
      <c r="E92" s="72"/>
      <c r="F92" s="69">
        <v>6</v>
      </c>
      <c r="G92" s="70">
        <v>100</v>
      </c>
      <c r="H92" s="71" t="str">
        <f t="shared" si="4"/>
        <v/>
      </c>
      <c r="I92" s="72" t="str">
        <f t="shared" si="5"/>
        <v/>
      </c>
      <c r="J92" s="74"/>
    </row>
    <row r="93" spans="1:10">
      <c r="A93" s="75" t="s">
        <v>294</v>
      </c>
      <c r="B93" s="76"/>
      <c r="C93" s="69">
        <v>8</v>
      </c>
      <c r="D93" s="69">
        <v>16</v>
      </c>
      <c r="E93" s="70">
        <v>384</v>
      </c>
      <c r="F93" s="71"/>
      <c r="G93" s="72"/>
      <c r="H93" s="69">
        <f t="shared" si="4"/>
        <v>6</v>
      </c>
      <c r="I93" s="70">
        <f t="shared" si="5"/>
        <v>27</v>
      </c>
      <c r="J93" s="66" t="s">
        <v>1154</v>
      </c>
    </row>
    <row r="94" spans="1:10" outlineLevel="1">
      <c r="A94" s="73" t="s">
        <v>295</v>
      </c>
      <c r="B94" s="67" t="s">
        <v>294</v>
      </c>
      <c r="C94" s="71"/>
      <c r="D94" s="71"/>
      <c r="E94" s="72"/>
      <c r="F94" s="69">
        <v>8</v>
      </c>
      <c r="G94" s="70">
        <v>243</v>
      </c>
      <c r="H94" s="71" t="str">
        <f t="shared" si="4"/>
        <v/>
      </c>
      <c r="I94" s="72" t="str">
        <f t="shared" si="5"/>
        <v/>
      </c>
      <c r="J94" s="74"/>
    </row>
    <row r="95" spans="1:10" outlineLevel="1">
      <c r="A95" s="73" t="s">
        <v>296</v>
      </c>
      <c r="B95" s="67" t="s">
        <v>294</v>
      </c>
      <c r="C95" s="71"/>
      <c r="D95" s="71"/>
      <c r="E95" s="72"/>
      <c r="F95" s="69">
        <v>2</v>
      </c>
      <c r="G95" s="70">
        <v>114</v>
      </c>
      <c r="H95" s="71" t="str">
        <f t="shared" si="4"/>
        <v/>
      </c>
      <c r="I95" s="72" t="str">
        <f t="shared" si="5"/>
        <v/>
      </c>
      <c r="J95" s="74"/>
    </row>
    <row r="96" spans="1:10">
      <c r="A96" s="75" t="s">
        <v>297</v>
      </c>
      <c r="B96" s="76"/>
      <c r="C96" s="69">
        <v>8</v>
      </c>
      <c r="D96" s="69">
        <v>16</v>
      </c>
      <c r="E96" s="70">
        <v>256</v>
      </c>
      <c r="F96" s="71"/>
      <c r="G96" s="72"/>
      <c r="H96" s="69">
        <f t="shared" si="4"/>
        <v>8</v>
      </c>
      <c r="I96" s="70">
        <f t="shared" si="5"/>
        <v>25</v>
      </c>
      <c r="J96" s="66" t="s">
        <v>1155</v>
      </c>
    </row>
    <row r="97" spans="1:10" outlineLevel="1">
      <c r="A97" s="73" t="s">
        <v>298</v>
      </c>
      <c r="B97" s="67" t="s">
        <v>297</v>
      </c>
      <c r="C97" s="71"/>
      <c r="D97" s="71"/>
      <c r="E97" s="72"/>
      <c r="F97" s="69">
        <v>6</v>
      </c>
      <c r="G97" s="70">
        <v>102</v>
      </c>
      <c r="H97" s="71" t="str">
        <f t="shared" si="4"/>
        <v/>
      </c>
      <c r="I97" s="72" t="str">
        <f t="shared" si="5"/>
        <v/>
      </c>
      <c r="J97" s="74"/>
    </row>
    <row r="98" spans="1:10" outlineLevel="1">
      <c r="A98" s="73" t="s">
        <v>299</v>
      </c>
      <c r="B98" s="67" t="s">
        <v>297</v>
      </c>
      <c r="C98" s="71"/>
      <c r="D98" s="71"/>
      <c r="E98" s="72"/>
      <c r="F98" s="69">
        <v>2</v>
      </c>
      <c r="G98" s="70">
        <v>129</v>
      </c>
      <c r="H98" s="71" t="str">
        <f t="shared" ref="H98:H121" si="6">IF($B98="",D98-SUMIF($B$2:$B$335,$A98,$F$2:$F$335),"")</f>
        <v/>
      </c>
      <c r="I98" s="72" t="str">
        <f t="shared" ref="I98:I121" si="7">IF($B98="",E98-SUMIF($B$2:$B$335,$A98,$G$2:$G$335),"")</f>
        <v/>
      </c>
      <c r="J98" s="74"/>
    </row>
    <row r="99" spans="1:10">
      <c r="A99" s="75" t="s">
        <v>300</v>
      </c>
      <c r="B99" s="76"/>
      <c r="C99" s="69">
        <v>8</v>
      </c>
      <c r="D99" s="69">
        <v>16</v>
      </c>
      <c r="E99" s="70">
        <v>256</v>
      </c>
      <c r="F99" s="71"/>
      <c r="G99" s="72"/>
      <c r="H99" s="69">
        <f t="shared" si="6"/>
        <v>6</v>
      </c>
      <c r="I99" s="70">
        <f t="shared" si="7"/>
        <v>76</v>
      </c>
      <c r="J99" s="66" t="s">
        <v>1156</v>
      </c>
    </row>
    <row r="100" spans="1:10" outlineLevel="1">
      <c r="A100" s="73" t="s">
        <v>301</v>
      </c>
      <c r="B100" s="67" t="s">
        <v>300</v>
      </c>
      <c r="C100" s="71"/>
      <c r="D100" s="71"/>
      <c r="E100" s="72"/>
      <c r="F100" s="69">
        <v>4</v>
      </c>
      <c r="G100" s="70">
        <v>117</v>
      </c>
      <c r="H100" s="71" t="str">
        <f t="shared" si="6"/>
        <v/>
      </c>
      <c r="I100" s="72" t="str">
        <f t="shared" si="7"/>
        <v/>
      </c>
      <c r="J100" s="74"/>
    </row>
    <row r="101" spans="1:10" outlineLevel="1">
      <c r="A101" s="73" t="s">
        <v>302</v>
      </c>
      <c r="B101" s="67" t="s">
        <v>300</v>
      </c>
      <c r="C101" s="71"/>
      <c r="D101" s="71"/>
      <c r="E101" s="72"/>
      <c r="F101" s="69">
        <v>6</v>
      </c>
      <c r="G101" s="70">
        <v>63</v>
      </c>
      <c r="H101" s="71" t="str">
        <f t="shared" si="6"/>
        <v/>
      </c>
      <c r="I101" s="72" t="str">
        <f t="shared" si="7"/>
        <v/>
      </c>
      <c r="J101" s="74"/>
    </row>
    <row r="102" spans="1:10">
      <c r="A102" s="75" t="s">
        <v>303</v>
      </c>
      <c r="B102" s="76"/>
      <c r="C102" s="69">
        <v>8</v>
      </c>
      <c r="D102" s="69">
        <v>16</v>
      </c>
      <c r="E102" s="70">
        <v>256</v>
      </c>
      <c r="F102" s="71"/>
      <c r="G102" s="72"/>
      <c r="H102" s="69">
        <f t="shared" si="6"/>
        <v>8</v>
      </c>
      <c r="I102" s="70">
        <f t="shared" si="7"/>
        <v>25</v>
      </c>
      <c r="J102" s="66" t="s">
        <v>1157</v>
      </c>
    </row>
    <row r="103" spans="1:10" outlineLevel="1">
      <c r="A103" s="73" t="s">
        <v>304</v>
      </c>
      <c r="B103" s="67" t="s">
        <v>303</v>
      </c>
      <c r="C103" s="71"/>
      <c r="D103" s="71"/>
      <c r="E103" s="72"/>
      <c r="F103" s="69">
        <v>6</v>
      </c>
      <c r="G103" s="70">
        <v>102</v>
      </c>
      <c r="H103" s="71" t="str">
        <f t="shared" si="6"/>
        <v/>
      </c>
      <c r="I103" s="72" t="str">
        <f t="shared" si="7"/>
        <v/>
      </c>
      <c r="J103" s="74"/>
    </row>
    <row r="104" spans="1:10" outlineLevel="1">
      <c r="A104" s="73" t="s">
        <v>305</v>
      </c>
      <c r="B104" s="67" t="s">
        <v>303</v>
      </c>
      <c r="C104" s="71"/>
      <c r="D104" s="71"/>
      <c r="E104" s="72"/>
      <c r="F104" s="69">
        <v>2</v>
      </c>
      <c r="G104" s="70">
        <v>129</v>
      </c>
      <c r="H104" s="71" t="str">
        <f t="shared" si="6"/>
        <v/>
      </c>
      <c r="I104" s="72" t="str">
        <f t="shared" si="7"/>
        <v/>
      </c>
      <c r="J104" s="74"/>
    </row>
    <row r="105" spans="1:10">
      <c r="A105" s="75" t="s">
        <v>306</v>
      </c>
      <c r="B105" s="76"/>
      <c r="C105" s="69">
        <v>8</v>
      </c>
      <c r="D105" s="69">
        <v>16</v>
      </c>
      <c r="E105" s="70">
        <v>192</v>
      </c>
      <c r="F105" s="71"/>
      <c r="G105" s="72"/>
      <c r="H105" s="69">
        <f t="shared" si="6"/>
        <v>8</v>
      </c>
      <c r="I105" s="70">
        <f t="shared" si="7"/>
        <v>30</v>
      </c>
      <c r="J105" s="66" t="s">
        <v>1158</v>
      </c>
    </row>
    <row r="106" spans="1:10" outlineLevel="1">
      <c r="A106" s="73" t="s">
        <v>307</v>
      </c>
      <c r="B106" s="67" t="s">
        <v>306</v>
      </c>
      <c r="C106" s="71"/>
      <c r="D106" s="71"/>
      <c r="E106" s="72"/>
      <c r="F106" s="69">
        <v>2</v>
      </c>
      <c r="G106" s="70">
        <v>60</v>
      </c>
      <c r="H106" s="71" t="str">
        <f t="shared" si="6"/>
        <v/>
      </c>
      <c r="I106" s="72" t="str">
        <f t="shared" si="7"/>
        <v/>
      </c>
      <c r="J106" s="74"/>
    </row>
    <row r="107" spans="1:10" outlineLevel="1">
      <c r="A107" s="73" t="s">
        <v>308</v>
      </c>
      <c r="B107" s="67" t="s">
        <v>306</v>
      </c>
      <c r="C107" s="71"/>
      <c r="D107" s="71"/>
      <c r="E107" s="72"/>
      <c r="F107" s="69">
        <v>6</v>
      </c>
      <c r="G107" s="70">
        <v>102</v>
      </c>
      <c r="H107" s="71" t="str">
        <f t="shared" si="6"/>
        <v/>
      </c>
      <c r="I107" s="72" t="str">
        <f t="shared" si="7"/>
        <v/>
      </c>
      <c r="J107" s="74"/>
    </row>
    <row r="108" spans="1:10">
      <c r="A108" s="75" t="s">
        <v>309</v>
      </c>
      <c r="B108" s="76"/>
      <c r="C108" s="69">
        <v>8</v>
      </c>
      <c r="D108" s="69">
        <v>16</v>
      </c>
      <c r="E108" s="70">
        <v>256</v>
      </c>
      <c r="F108" s="71"/>
      <c r="G108" s="72"/>
      <c r="H108" s="69">
        <f t="shared" si="6"/>
        <v>12</v>
      </c>
      <c r="I108" s="70">
        <f t="shared" si="7"/>
        <v>26</v>
      </c>
      <c r="J108" s="66" t="s">
        <v>1159</v>
      </c>
    </row>
    <row r="109" spans="1:10" outlineLevel="1">
      <c r="A109" s="73" t="s">
        <v>310</v>
      </c>
      <c r="B109" s="67" t="s">
        <v>309</v>
      </c>
      <c r="C109" s="71"/>
      <c r="D109" s="71"/>
      <c r="E109" s="72"/>
      <c r="F109" s="69">
        <v>2</v>
      </c>
      <c r="G109" s="70">
        <v>101</v>
      </c>
      <c r="H109" s="71" t="str">
        <f t="shared" si="6"/>
        <v/>
      </c>
      <c r="I109" s="72" t="str">
        <f t="shared" si="7"/>
        <v/>
      </c>
      <c r="J109" s="74"/>
    </row>
    <row r="110" spans="1:10" outlineLevel="1">
      <c r="A110" s="73" t="s">
        <v>311</v>
      </c>
      <c r="B110" s="67" t="s">
        <v>309</v>
      </c>
      <c r="C110" s="71"/>
      <c r="D110" s="71"/>
      <c r="E110" s="72"/>
      <c r="F110" s="69">
        <v>2</v>
      </c>
      <c r="G110" s="70">
        <v>129</v>
      </c>
      <c r="H110" s="71" t="str">
        <f t="shared" si="6"/>
        <v/>
      </c>
      <c r="I110" s="72" t="str">
        <f t="shared" si="7"/>
        <v/>
      </c>
      <c r="J110" s="74"/>
    </row>
    <row r="111" spans="1:10">
      <c r="A111" s="75" t="s">
        <v>312</v>
      </c>
      <c r="B111" s="76"/>
      <c r="C111" s="69">
        <v>16</v>
      </c>
      <c r="D111" s="69">
        <v>32</v>
      </c>
      <c r="E111" s="70">
        <v>256</v>
      </c>
      <c r="F111" s="71"/>
      <c r="G111" s="72"/>
      <c r="H111" s="69">
        <f t="shared" si="6"/>
        <v>8</v>
      </c>
      <c r="I111" s="70">
        <f t="shared" si="7"/>
        <v>20</v>
      </c>
      <c r="J111" s="66" t="s">
        <v>1160</v>
      </c>
    </row>
    <row r="112" spans="1:10" outlineLevel="1">
      <c r="A112" s="73" t="s">
        <v>313</v>
      </c>
      <c r="B112" s="67" t="s">
        <v>312</v>
      </c>
      <c r="C112" s="71"/>
      <c r="D112" s="71"/>
      <c r="E112" s="72"/>
      <c r="F112" s="69">
        <v>4</v>
      </c>
      <c r="G112" s="70">
        <v>31</v>
      </c>
      <c r="H112" s="71" t="str">
        <f t="shared" si="6"/>
        <v/>
      </c>
      <c r="I112" s="72" t="str">
        <f t="shared" si="7"/>
        <v/>
      </c>
      <c r="J112" s="74"/>
    </row>
    <row r="113" spans="1:10" outlineLevel="1">
      <c r="A113" s="73" t="s">
        <v>314</v>
      </c>
      <c r="B113" s="67" t="s">
        <v>312</v>
      </c>
      <c r="C113" s="71"/>
      <c r="D113" s="71"/>
      <c r="E113" s="72"/>
      <c r="F113" s="69">
        <v>6</v>
      </c>
      <c r="G113" s="70">
        <v>63</v>
      </c>
      <c r="H113" s="71" t="str">
        <f t="shared" si="6"/>
        <v/>
      </c>
      <c r="I113" s="72" t="str">
        <f t="shared" si="7"/>
        <v/>
      </c>
      <c r="J113" s="74"/>
    </row>
    <row r="114" spans="1:10" outlineLevel="1">
      <c r="A114" s="73" t="s">
        <v>315</v>
      </c>
      <c r="B114" s="67" t="s">
        <v>312</v>
      </c>
      <c r="C114" s="71"/>
      <c r="D114" s="71"/>
      <c r="E114" s="72"/>
      <c r="F114" s="69">
        <v>6</v>
      </c>
      <c r="G114" s="70">
        <v>63</v>
      </c>
      <c r="H114" s="71" t="str">
        <f t="shared" si="6"/>
        <v/>
      </c>
      <c r="I114" s="72" t="str">
        <f t="shared" si="7"/>
        <v/>
      </c>
      <c r="J114" s="74"/>
    </row>
    <row r="115" spans="1:10" outlineLevel="1">
      <c r="A115" s="73" t="s">
        <v>316</v>
      </c>
      <c r="B115" s="67" t="s">
        <v>312</v>
      </c>
      <c r="C115" s="71"/>
      <c r="D115" s="71"/>
      <c r="E115" s="72"/>
      <c r="F115" s="69">
        <v>4</v>
      </c>
      <c r="G115" s="70">
        <v>63</v>
      </c>
      <c r="H115" s="71" t="str">
        <f t="shared" si="6"/>
        <v/>
      </c>
      <c r="I115" s="72" t="str">
        <f t="shared" si="7"/>
        <v/>
      </c>
      <c r="J115" s="74"/>
    </row>
    <row r="116" spans="1:10" outlineLevel="1">
      <c r="A116" s="73" t="s">
        <v>317</v>
      </c>
      <c r="B116" s="67" t="s">
        <v>312</v>
      </c>
      <c r="C116" s="71"/>
      <c r="D116" s="71"/>
      <c r="E116" s="72"/>
      <c r="F116" s="69">
        <v>4</v>
      </c>
      <c r="G116" s="70">
        <v>16</v>
      </c>
      <c r="H116" s="71" t="str">
        <f t="shared" si="6"/>
        <v/>
      </c>
      <c r="I116" s="72" t="str">
        <f t="shared" si="7"/>
        <v/>
      </c>
      <c r="J116" s="74"/>
    </row>
    <row r="117" spans="1:10">
      <c r="A117" s="75" t="s">
        <v>318</v>
      </c>
      <c r="B117" s="76"/>
      <c r="C117" s="69">
        <v>16</v>
      </c>
      <c r="D117" s="69">
        <v>32</v>
      </c>
      <c r="E117" s="70">
        <v>256</v>
      </c>
      <c r="F117" s="71"/>
      <c r="G117" s="72"/>
      <c r="H117" s="69">
        <f t="shared" si="6"/>
        <v>8</v>
      </c>
      <c r="I117" s="70">
        <f t="shared" si="7"/>
        <v>69</v>
      </c>
      <c r="J117" s="66" t="s">
        <v>1161</v>
      </c>
    </row>
    <row r="118" spans="1:10" outlineLevel="1">
      <c r="A118" s="73" t="s">
        <v>319</v>
      </c>
      <c r="B118" s="67" t="s">
        <v>318</v>
      </c>
      <c r="C118" s="71"/>
      <c r="D118" s="71"/>
      <c r="E118" s="72"/>
      <c r="F118" s="69">
        <v>6</v>
      </c>
      <c r="G118" s="70">
        <v>63</v>
      </c>
      <c r="H118" s="71" t="str">
        <f t="shared" si="6"/>
        <v/>
      </c>
      <c r="I118" s="72" t="str">
        <f t="shared" si="7"/>
        <v/>
      </c>
      <c r="J118" s="74"/>
    </row>
    <row r="119" spans="1:10" outlineLevel="1">
      <c r="A119" s="73" t="s">
        <v>320</v>
      </c>
      <c r="B119" s="67" t="s">
        <v>318</v>
      </c>
      <c r="C119" s="71"/>
      <c r="D119" s="71"/>
      <c r="E119" s="72"/>
      <c r="F119" s="69">
        <v>6</v>
      </c>
      <c r="G119" s="70">
        <v>53</v>
      </c>
      <c r="H119" s="71" t="str">
        <f t="shared" si="6"/>
        <v/>
      </c>
      <c r="I119" s="72" t="str">
        <f t="shared" si="7"/>
        <v/>
      </c>
      <c r="J119" s="74"/>
    </row>
    <row r="120" spans="1:10" outlineLevel="1">
      <c r="A120" s="73" t="s">
        <v>321</v>
      </c>
      <c r="B120" s="67" t="s">
        <v>318</v>
      </c>
      <c r="C120" s="71"/>
      <c r="D120" s="71"/>
      <c r="E120" s="72"/>
      <c r="F120" s="69">
        <v>6</v>
      </c>
      <c r="G120" s="70">
        <v>31</v>
      </c>
      <c r="H120" s="71" t="str">
        <f t="shared" si="6"/>
        <v/>
      </c>
      <c r="I120" s="72" t="str">
        <f t="shared" si="7"/>
        <v/>
      </c>
      <c r="J120" s="74"/>
    </row>
    <row r="121" spans="1:10" outlineLevel="1">
      <c r="A121" s="73" t="s">
        <v>322</v>
      </c>
      <c r="B121" s="67" t="s">
        <v>318</v>
      </c>
      <c r="C121" s="71"/>
      <c r="D121" s="71"/>
      <c r="E121" s="72"/>
      <c r="F121" s="69">
        <v>1</v>
      </c>
      <c r="G121" s="70">
        <v>4</v>
      </c>
      <c r="H121" s="71" t="str">
        <f t="shared" si="6"/>
        <v/>
      </c>
      <c r="I121" s="72" t="str">
        <f t="shared" si="7"/>
        <v/>
      </c>
      <c r="J121" s="74"/>
    </row>
    <row r="122" spans="1:10" outlineLevel="1">
      <c r="A122" s="73" t="s">
        <v>323</v>
      </c>
      <c r="B122" s="67" t="s">
        <v>318</v>
      </c>
      <c r="C122" s="71"/>
      <c r="D122" s="71"/>
      <c r="E122" s="72"/>
      <c r="F122" s="69">
        <v>1</v>
      </c>
      <c r="G122" s="70">
        <v>4</v>
      </c>
      <c r="H122" s="71"/>
      <c r="I122" s="72"/>
      <c r="J122" s="74"/>
    </row>
    <row r="123" spans="1:10" outlineLevel="1">
      <c r="A123" s="73" t="s">
        <v>324</v>
      </c>
      <c r="B123" s="67" t="s">
        <v>318</v>
      </c>
      <c r="C123" s="71"/>
      <c r="D123" s="71"/>
      <c r="E123" s="72"/>
      <c r="F123" s="69">
        <v>4</v>
      </c>
      <c r="G123" s="70">
        <v>32</v>
      </c>
      <c r="H123" s="71" t="str">
        <f t="shared" ref="H123:H186" si="8">IF($B123="",D123-SUMIF($B$2:$B$335,$A123,$F$2:$F$335),"")</f>
        <v/>
      </c>
      <c r="I123" s="72" t="str">
        <f t="shared" ref="I123:I186" si="9">IF($B123="",E123-SUMIF($B$2:$B$335,$A123,$G$2:$G$335),"")</f>
        <v/>
      </c>
      <c r="J123" s="74"/>
    </row>
    <row r="124" spans="1:10">
      <c r="A124" s="75" t="s">
        <v>325</v>
      </c>
      <c r="B124" s="76"/>
      <c r="C124" s="69">
        <v>16</v>
      </c>
      <c r="D124" s="69">
        <v>32</v>
      </c>
      <c r="E124" s="70">
        <v>256</v>
      </c>
      <c r="F124" s="71"/>
      <c r="G124" s="72"/>
      <c r="H124" s="69">
        <f t="shared" si="8"/>
        <v>12</v>
      </c>
      <c r="I124" s="70">
        <f t="shared" si="9"/>
        <v>-12</v>
      </c>
      <c r="J124" s="66" t="s">
        <v>1162</v>
      </c>
    </row>
    <row r="125" spans="1:10" outlineLevel="1">
      <c r="A125" s="73" t="s">
        <v>326</v>
      </c>
      <c r="B125" s="67" t="s">
        <v>325</v>
      </c>
      <c r="C125" s="71"/>
      <c r="D125" s="71"/>
      <c r="E125" s="72"/>
      <c r="F125" s="69">
        <v>6</v>
      </c>
      <c r="G125" s="70">
        <v>126</v>
      </c>
      <c r="H125" s="71" t="str">
        <f t="shared" si="8"/>
        <v/>
      </c>
      <c r="I125" s="72" t="str">
        <f t="shared" si="9"/>
        <v/>
      </c>
      <c r="J125" s="74"/>
    </row>
    <row r="126" spans="1:10" outlineLevel="1">
      <c r="A126" s="73" t="s">
        <v>327</v>
      </c>
      <c r="B126" s="67" t="s">
        <v>325</v>
      </c>
      <c r="C126" s="71"/>
      <c r="D126" s="71"/>
      <c r="E126" s="72"/>
      <c r="F126" s="69">
        <v>6</v>
      </c>
      <c r="G126" s="70">
        <v>63</v>
      </c>
      <c r="H126" s="71" t="str">
        <f t="shared" si="8"/>
        <v/>
      </c>
      <c r="I126" s="72" t="str">
        <f t="shared" si="9"/>
        <v/>
      </c>
      <c r="J126" s="74"/>
    </row>
    <row r="127" spans="1:10" outlineLevel="1">
      <c r="A127" s="73" t="s">
        <v>328</v>
      </c>
      <c r="B127" s="67" t="s">
        <v>325</v>
      </c>
      <c r="C127" s="71"/>
      <c r="D127" s="71"/>
      <c r="E127" s="72"/>
      <c r="F127" s="69">
        <v>4</v>
      </c>
      <c r="G127" s="70">
        <v>63</v>
      </c>
      <c r="H127" s="71" t="str">
        <f t="shared" si="8"/>
        <v/>
      </c>
      <c r="I127" s="72" t="str">
        <f t="shared" si="9"/>
        <v/>
      </c>
      <c r="J127" s="74"/>
    </row>
    <row r="128" spans="1:10" outlineLevel="1">
      <c r="A128" s="73" t="s">
        <v>329</v>
      </c>
      <c r="B128" s="67" t="s">
        <v>325</v>
      </c>
      <c r="C128" s="71"/>
      <c r="D128" s="71"/>
      <c r="E128" s="72"/>
      <c r="F128" s="69">
        <v>4</v>
      </c>
      <c r="G128" s="70">
        <v>16</v>
      </c>
      <c r="H128" s="71" t="str">
        <f t="shared" si="8"/>
        <v/>
      </c>
      <c r="I128" s="72" t="str">
        <f t="shared" si="9"/>
        <v/>
      </c>
      <c r="J128" s="74"/>
    </row>
    <row r="129" spans="1:10">
      <c r="A129" s="75" t="s">
        <v>330</v>
      </c>
      <c r="B129" s="76"/>
      <c r="C129" s="69">
        <v>16</v>
      </c>
      <c r="D129" s="69">
        <v>32</v>
      </c>
      <c r="E129" s="70">
        <v>128</v>
      </c>
      <c r="F129" s="71"/>
      <c r="G129" s="72"/>
      <c r="H129" s="69">
        <f t="shared" si="8"/>
        <v>8</v>
      </c>
      <c r="I129" s="70">
        <f t="shared" si="9"/>
        <v>-27</v>
      </c>
      <c r="J129" s="66" t="s">
        <v>1163</v>
      </c>
    </row>
    <row r="130" spans="1:10" outlineLevel="1">
      <c r="A130" s="73" t="s">
        <v>331</v>
      </c>
      <c r="B130" s="67" t="s">
        <v>330</v>
      </c>
      <c r="C130" s="71"/>
      <c r="D130" s="71"/>
      <c r="E130" s="72"/>
      <c r="F130" s="69">
        <v>6</v>
      </c>
      <c r="G130" s="70">
        <v>30</v>
      </c>
      <c r="H130" s="71" t="str">
        <f t="shared" si="8"/>
        <v/>
      </c>
      <c r="I130" s="72" t="str">
        <f t="shared" si="9"/>
        <v/>
      </c>
      <c r="J130" s="74"/>
    </row>
    <row r="131" spans="1:10" outlineLevel="1">
      <c r="A131" s="73" t="s">
        <v>332</v>
      </c>
      <c r="B131" s="67" t="s">
        <v>330</v>
      </c>
      <c r="C131" s="71"/>
      <c r="D131" s="71"/>
      <c r="E131" s="72"/>
      <c r="F131" s="69">
        <v>6</v>
      </c>
      <c r="G131" s="70">
        <v>63</v>
      </c>
      <c r="H131" s="71" t="str">
        <f t="shared" si="8"/>
        <v/>
      </c>
      <c r="I131" s="72" t="str">
        <f t="shared" si="9"/>
        <v/>
      </c>
      <c r="J131" s="74"/>
    </row>
    <row r="132" spans="1:10" outlineLevel="1">
      <c r="A132" s="73" t="s">
        <v>333</v>
      </c>
      <c r="B132" s="67" t="s">
        <v>330</v>
      </c>
      <c r="C132" s="71"/>
      <c r="D132" s="71"/>
      <c r="E132" s="72"/>
      <c r="F132" s="69">
        <v>6</v>
      </c>
      <c r="G132" s="70">
        <v>31</v>
      </c>
      <c r="H132" s="71" t="str">
        <f t="shared" si="8"/>
        <v/>
      </c>
      <c r="I132" s="72" t="str">
        <f t="shared" si="9"/>
        <v/>
      </c>
      <c r="J132" s="74"/>
    </row>
    <row r="133" spans="1:10" outlineLevel="1">
      <c r="A133" s="73" t="s">
        <v>334</v>
      </c>
      <c r="B133" s="67" t="s">
        <v>330</v>
      </c>
      <c r="C133" s="71"/>
      <c r="D133" s="71"/>
      <c r="E133" s="72"/>
      <c r="F133" s="69">
        <v>6</v>
      </c>
      <c r="G133" s="70">
        <v>31</v>
      </c>
      <c r="H133" s="71" t="str">
        <f t="shared" si="8"/>
        <v/>
      </c>
      <c r="I133" s="72" t="str">
        <f t="shared" si="9"/>
        <v/>
      </c>
      <c r="J133" s="74"/>
    </row>
    <row r="134" spans="1:10">
      <c r="A134" s="75" t="s">
        <v>335</v>
      </c>
      <c r="B134" s="76"/>
      <c r="C134" s="69">
        <v>8</v>
      </c>
      <c r="D134" s="69">
        <v>16</v>
      </c>
      <c r="E134" s="70">
        <v>128</v>
      </c>
      <c r="F134" s="71"/>
      <c r="G134" s="72"/>
      <c r="H134" s="69">
        <f t="shared" si="8"/>
        <v>8</v>
      </c>
      <c r="I134" s="70">
        <f t="shared" si="9"/>
        <v>120</v>
      </c>
      <c r="J134" s="66" t="s">
        <v>1172</v>
      </c>
    </row>
    <row r="135" spans="1:10" outlineLevel="1">
      <c r="A135" s="73" t="s">
        <v>336</v>
      </c>
      <c r="B135" s="67" t="s">
        <v>335</v>
      </c>
      <c r="C135" s="71"/>
      <c r="D135" s="71"/>
      <c r="E135" s="72"/>
      <c r="F135" s="69">
        <v>8</v>
      </c>
      <c r="G135" s="70">
        <v>8</v>
      </c>
      <c r="H135" s="71" t="str">
        <f t="shared" si="8"/>
        <v/>
      </c>
      <c r="I135" s="72" t="str">
        <f t="shared" si="9"/>
        <v/>
      </c>
      <c r="J135" s="74"/>
    </row>
    <row r="136" spans="1:10">
      <c r="A136" s="75" t="s">
        <v>337</v>
      </c>
      <c r="B136" s="76"/>
      <c r="C136" s="69">
        <v>8</v>
      </c>
      <c r="D136" s="69">
        <v>16</v>
      </c>
      <c r="E136" s="70">
        <v>128</v>
      </c>
      <c r="F136" s="71"/>
      <c r="G136" s="72"/>
      <c r="H136" s="69">
        <f t="shared" si="8"/>
        <v>12</v>
      </c>
      <c r="I136" s="70">
        <f t="shared" si="9"/>
        <v>120</v>
      </c>
      <c r="J136" s="66" t="s">
        <v>1173</v>
      </c>
    </row>
    <row r="137" spans="1:10" outlineLevel="1">
      <c r="A137" s="73" t="s">
        <v>338</v>
      </c>
      <c r="B137" s="67" t="s">
        <v>337</v>
      </c>
      <c r="C137" s="71"/>
      <c r="D137" s="71"/>
      <c r="E137" s="72"/>
      <c r="F137" s="69">
        <v>4</v>
      </c>
      <c r="G137" s="70">
        <v>8</v>
      </c>
      <c r="H137" s="71" t="str">
        <f t="shared" si="8"/>
        <v/>
      </c>
      <c r="I137" s="72" t="str">
        <f t="shared" si="9"/>
        <v/>
      </c>
      <c r="J137" s="74"/>
    </row>
    <row r="138" spans="1:10">
      <c r="A138" s="75" t="s">
        <v>339</v>
      </c>
      <c r="B138" s="76"/>
      <c r="C138" s="69">
        <v>8</v>
      </c>
      <c r="D138" s="69">
        <v>16</v>
      </c>
      <c r="E138" s="70">
        <v>192</v>
      </c>
      <c r="F138" s="71"/>
      <c r="G138" s="72"/>
      <c r="H138" s="69">
        <f t="shared" si="8"/>
        <v>4</v>
      </c>
      <c r="I138" s="70">
        <f t="shared" si="9"/>
        <v>12</v>
      </c>
      <c r="J138" s="66" t="s">
        <v>1174</v>
      </c>
    </row>
    <row r="139" spans="1:10" outlineLevel="1">
      <c r="A139" s="73" t="s">
        <v>340</v>
      </c>
      <c r="B139" s="67" t="s">
        <v>339</v>
      </c>
      <c r="C139" s="71"/>
      <c r="D139" s="71"/>
      <c r="E139" s="72"/>
      <c r="F139" s="69">
        <v>2</v>
      </c>
      <c r="G139" s="70">
        <v>8</v>
      </c>
      <c r="H139" s="71" t="str">
        <f t="shared" si="8"/>
        <v/>
      </c>
      <c r="I139" s="72" t="str">
        <f t="shared" si="9"/>
        <v/>
      </c>
      <c r="J139" s="74"/>
    </row>
    <row r="140" spans="1:10" outlineLevel="1">
      <c r="A140" s="73" t="s">
        <v>341</v>
      </c>
      <c r="B140" s="67" t="s">
        <v>339</v>
      </c>
      <c r="C140" s="71"/>
      <c r="D140" s="71"/>
      <c r="E140" s="72"/>
      <c r="F140" s="69">
        <v>2</v>
      </c>
      <c r="G140" s="70">
        <v>8</v>
      </c>
      <c r="H140" s="71" t="str">
        <f t="shared" si="8"/>
        <v/>
      </c>
      <c r="I140" s="72" t="str">
        <f t="shared" si="9"/>
        <v/>
      </c>
      <c r="J140" s="74"/>
    </row>
    <row r="141" spans="1:10" outlineLevel="1">
      <c r="A141" s="73" t="s">
        <v>342</v>
      </c>
      <c r="B141" s="67" t="s">
        <v>339</v>
      </c>
      <c r="C141" s="71"/>
      <c r="D141" s="71"/>
      <c r="E141" s="72"/>
      <c r="F141" s="69">
        <v>4</v>
      </c>
      <c r="G141" s="70">
        <v>101</v>
      </c>
      <c r="H141" s="71" t="str">
        <f t="shared" si="8"/>
        <v/>
      </c>
      <c r="I141" s="72" t="str">
        <f t="shared" si="9"/>
        <v/>
      </c>
      <c r="J141" s="74"/>
    </row>
    <row r="142" spans="1:10" outlineLevel="1">
      <c r="A142" s="73" t="s">
        <v>343</v>
      </c>
      <c r="B142" s="67" t="s">
        <v>339</v>
      </c>
      <c r="C142" s="71"/>
      <c r="D142" s="71"/>
      <c r="E142" s="72"/>
      <c r="F142" s="69">
        <v>4</v>
      </c>
      <c r="G142" s="70">
        <v>63</v>
      </c>
      <c r="H142" s="71" t="str">
        <f t="shared" si="8"/>
        <v/>
      </c>
      <c r="I142" s="72" t="str">
        <f t="shared" si="9"/>
        <v/>
      </c>
      <c r="J142" s="74"/>
    </row>
    <row r="143" spans="1:10">
      <c r="A143" s="75" t="s">
        <v>344</v>
      </c>
      <c r="B143" s="76"/>
      <c r="C143" s="69">
        <v>8</v>
      </c>
      <c r="D143" s="69">
        <v>16</v>
      </c>
      <c r="E143" s="70">
        <v>192</v>
      </c>
      <c r="F143" s="71"/>
      <c r="G143" s="72"/>
      <c r="H143" s="69">
        <f t="shared" si="8"/>
        <v>10</v>
      </c>
      <c r="I143" s="70">
        <f t="shared" si="9"/>
        <v>60</v>
      </c>
      <c r="J143" s="66" t="s">
        <v>1175</v>
      </c>
    </row>
    <row r="144" spans="1:10" outlineLevel="1">
      <c r="A144" s="73" t="s">
        <v>345</v>
      </c>
      <c r="B144" s="67" t="s">
        <v>344</v>
      </c>
      <c r="C144" s="71"/>
      <c r="D144" s="71"/>
      <c r="E144" s="72"/>
      <c r="F144" s="69">
        <v>2</v>
      </c>
      <c r="G144" s="70">
        <v>8</v>
      </c>
      <c r="H144" s="71" t="str">
        <f t="shared" si="8"/>
        <v/>
      </c>
      <c r="I144" s="72" t="str">
        <f t="shared" si="9"/>
        <v/>
      </c>
      <c r="J144" s="74"/>
    </row>
    <row r="145" spans="1:10" outlineLevel="1">
      <c r="A145" s="73" t="s">
        <v>346</v>
      </c>
      <c r="B145" s="67" t="s">
        <v>344</v>
      </c>
      <c r="C145" s="71"/>
      <c r="D145" s="71"/>
      <c r="E145" s="72"/>
      <c r="F145" s="69">
        <v>4</v>
      </c>
      <c r="G145" s="70">
        <v>124</v>
      </c>
      <c r="H145" s="71" t="str">
        <f t="shared" si="8"/>
        <v/>
      </c>
      <c r="I145" s="72" t="str">
        <f t="shared" si="9"/>
        <v/>
      </c>
      <c r="J145" s="74"/>
    </row>
    <row r="146" spans="1:10">
      <c r="A146" s="75" t="s">
        <v>347</v>
      </c>
      <c r="B146" s="76"/>
      <c r="C146" s="69">
        <v>8</v>
      </c>
      <c r="D146" s="69">
        <v>16</v>
      </c>
      <c r="E146" s="70">
        <v>192</v>
      </c>
      <c r="F146" s="71"/>
      <c r="G146" s="72"/>
      <c r="H146" s="69">
        <f t="shared" si="8"/>
        <v>10</v>
      </c>
      <c r="I146" s="70">
        <f t="shared" si="9"/>
        <v>60</v>
      </c>
      <c r="J146" s="66" t="s">
        <v>1176</v>
      </c>
    </row>
    <row r="147" spans="1:10" outlineLevel="1">
      <c r="A147" s="73" t="s">
        <v>348</v>
      </c>
      <c r="B147" s="67" t="s">
        <v>347</v>
      </c>
      <c r="C147" s="71"/>
      <c r="D147" s="71"/>
      <c r="E147" s="72"/>
      <c r="F147" s="69">
        <v>2</v>
      </c>
      <c r="G147" s="70">
        <v>8</v>
      </c>
      <c r="H147" s="71" t="str">
        <f t="shared" si="8"/>
        <v/>
      </c>
      <c r="I147" s="72" t="str">
        <f t="shared" si="9"/>
        <v/>
      </c>
      <c r="J147" s="74"/>
    </row>
    <row r="148" spans="1:10" outlineLevel="1">
      <c r="A148" s="73" t="s">
        <v>349</v>
      </c>
      <c r="B148" s="67" t="s">
        <v>347</v>
      </c>
      <c r="C148" s="71"/>
      <c r="D148" s="71"/>
      <c r="E148" s="72"/>
      <c r="F148" s="69">
        <v>4</v>
      </c>
      <c r="G148" s="70">
        <v>124</v>
      </c>
      <c r="H148" s="71" t="str">
        <f t="shared" si="8"/>
        <v/>
      </c>
      <c r="I148" s="72" t="str">
        <f t="shared" si="9"/>
        <v/>
      </c>
      <c r="J148" s="74"/>
    </row>
    <row r="149" spans="1:10">
      <c r="A149" s="75" t="s">
        <v>350</v>
      </c>
      <c r="B149" s="76"/>
      <c r="C149" s="69">
        <v>8</v>
      </c>
      <c r="D149" s="69">
        <v>16</v>
      </c>
      <c r="E149" s="70">
        <v>256</v>
      </c>
      <c r="F149" s="71"/>
      <c r="G149" s="72"/>
      <c r="H149" s="69">
        <f t="shared" si="8"/>
        <v>12</v>
      </c>
      <c r="I149" s="70">
        <f t="shared" si="9"/>
        <v>122</v>
      </c>
      <c r="J149" s="66" t="s">
        <v>1177</v>
      </c>
    </row>
    <row r="150" spans="1:10" outlineLevel="1">
      <c r="A150" s="73" t="s">
        <v>351</v>
      </c>
      <c r="B150" s="67" t="s">
        <v>350</v>
      </c>
      <c r="C150" s="71"/>
      <c r="D150" s="71"/>
      <c r="E150" s="72"/>
      <c r="F150" s="69">
        <v>2</v>
      </c>
      <c r="G150" s="70">
        <v>8</v>
      </c>
      <c r="H150" s="71" t="str">
        <f t="shared" si="8"/>
        <v/>
      </c>
      <c r="I150" s="72" t="str">
        <f t="shared" si="9"/>
        <v/>
      </c>
      <c r="J150" s="74"/>
    </row>
    <row r="151" spans="1:10" outlineLevel="1">
      <c r="A151" s="73" t="s">
        <v>352</v>
      </c>
      <c r="B151" s="67" t="s">
        <v>350</v>
      </c>
      <c r="C151" s="71"/>
      <c r="D151" s="71"/>
      <c r="E151" s="72"/>
      <c r="F151" s="69">
        <v>2</v>
      </c>
      <c r="G151" s="70">
        <v>126</v>
      </c>
      <c r="H151" s="71" t="str">
        <f t="shared" si="8"/>
        <v/>
      </c>
      <c r="I151" s="72" t="str">
        <f t="shared" si="9"/>
        <v/>
      </c>
      <c r="J151" s="74"/>
    </row>
    <row r="152" spans="1:10">
      <c r="A152" s="75" t="s">
        <v>353</v>
      </c>
      <c r="B152" s="76"/>
      <c r="C152" s="69">
        <v>8</v>
      </c>
      <c r="D152" s="69">
        <v>16</v>
      </c>
      <c r="E152" s="70">
        <v>128</v>
      </c>
      <c r="F152" s="71"/>
      <c r="G152" s="72"/>
      <c r="H152" s="69">
        <f t="shared" si="8"/>
        <v>14</v>
      </c>
      <c r="I152" s="70">
        <f t="shared" si="9"/>
        <v>96</v>
      </c>
      <c r="J152" s="66" t="s">
        <v>1178</v>
      </c>
    </row>
    <row r="153" spans="1:10" outlineLevel="1">
      <c r="A153" s="73" t="s">
        <v>354</v>
      </c>
      <c r="B153" s="67" t="s">
        <v>353</v>
      </c>
      <c r="C153" s="71"/>
      <c r="D153" s="71"/>
      <c r="E153" s="72"/>
      <c r="F153" s="69">
        <v>2</v>
      </c>
      <c r="G153" s="70">
        <v>32</v>
      </c>
      <c r="H153" s="71" t="str">
        <f t="shared" si="8"/>
        <v/>
      </c>
      <c r="I153" s="72" t="str">
        <f t="shared" si="9"/>
        <v/>
      </c>
      <c r="J153" s="74"/>
    </row>
    <row r="154" spans="1:10">
      <c r="A154" s="75" t="s">
        <v>355</v>
      </c>
      <c r="B154" s="76"/>
      <c r="C154" s="69">
        <v>8</v>
      </c>
      <c r="D154" s="69">
        <v>16</v>
      </c>
      <c r="E154" s="70">
        <v>192</v>
      </c>
      <c r="F154" s="71"/>
      <c r="G154" s="72"/>
      <c r="H154" s="69">
        <f t="shared" si="8"/>
        <v>10</v>
      </c>
      <c r="I154" s="70">
        <f t="shared" si="9"/>
        <v>55</v>
      </c>
      <c r="J154" s="66" t="s">
        <v>1179</v>
      </c>
    </row>
    <row r="155" spans="1:10" outlineLevel="1">
      <c r="A155" s="73" t="s">
        <v>356</v>
      </c>
      <c r="B155" s="67" t="s">
        <v>355</v>
      </c>
      <c r="C155" s="71"/>
      <c r="D155" s="71"/>
      <c r="E155" s="72"/>
      <c r="F155" s="69">
        <v>2</v>
      </c>
      <c r="G155" s="70">
        <v>8</v>
      </c>
      <c r="H155" s="71" t="str">
        <f t="shared" si="8"/>
        <v/>
      </c>
      <c r="I155" s="72" t="str">
        <f t="shared" si="9"/>
        <v/>
      </c>
      <c r="J155" s="74"/>
    </row>
    <row r="156" spans="1:10" outlineLevel="1">
      <c r="A156" s="73" t="s">
        <v>357</v>
      </c>
      <c r="B156" s="67" t="s">
        <v>355</v>
      </c>
      <c r="C156" s="71"/>
      <c r="D156" s="71"/>
      <c r="E156" s="72"/>
      <c r="F156" s="69">
        <v>2</v>
      </c>
      <c r="G156" s="70">
        <v>8</v>
      </c>
      <c r="H156" s="71" t="str">
        <f t="shared" si="8"/>
        <v/>
      </c>
      <c r="I156" s="72" t="str">
        <f t="shared" si="9"/>
        <v/>
      </c>
      <c r="J156" s="74"/>
    </row>
    <row r="157" spans="1:10" outlineLevel="1">
      <c r="A157" s="73" t="s">
        <v>358</v>
      </c>
      <c r="B157" s="67" t="s">
        <v>355</v>
      </c>
      <c r="C157" s="71"/>
      <c r="D157" s="71"/>
      <c r="E157" s="72"/>
      <c r="F157" s="69">
        <v>2</v>
      </c>
      <c r="G157" s="70">
        <v>121</v>
      </c>
      <c r="H157" s="71" t="str">
        <f t="shared" si="8"/>
        <v/>
      </c>
      <c r="I157" s="72" t="str">
        <f t="shared" si="9"/>
        <v/>
      </c>
      <c r="J157" s="74"/>
    </row>
    <row r="158" spans="1:10">
      <c r="A158" s="75" t="s">
        <v>359</v>
      </c>
      <c r="B158" s="76"/>
      <c r="C158" s="69">
        <v>8</v>
      </c>
      <c r="D158" s="69">
        <v>16</v>
      </c>
      <c r="E158" s="70">
        <v>192</v>
      </c>
      <c r="F158" s="71"/>
      <c r="G158" s="72"/>
      <c r="H158" s="69">
        <f t="shared" si="8"/>
        <v>10</v>
      </c>
      <c r="I158" s="70">
        <f t="shared" si="9"/>
        <v>67</v>
      </c>
      <c r="J158" s="66" t="s">
        <v>1180</v>
      </c>
    </row>
    <row r="159" spans="1:10" outlineLevel="1">
      <c r="A159" s="73" t="s">
        <v>360</v>
      </c>
      <c r="B159" s="67" t="s">
        <v>359</v>
      </c>
      <c r="C159" s="71"/>
      <c r="D159" s="71"/>
      <c r="E159" s="72"/>
      <c r="F159" s="69">
        <v>4</v>
      </c>
      <c r="G159" s="70">
        <v>117</v>
      </c>
      <c r="H159" s="71" t="str">
        <f t="shared" si="8"/>
        <v/>
      </c>
      <c r="I159" s="72" t="str">
        <f t="shared" si="9"/>
        <v/>
      </c>
      <c r="J159" s="74"/>
    </row>
    <row r="160" spans="1:10" outlineLevel="1">
      <c r="A160" s="73" t="s">
        <v>361</v>
      </c>
      <c r="B160" s="67" t="s">
        <v>359</v>
      </c>
      <c r="C160" s="71"/>
      <c r="D160" s="71"/>
      <c r="E160" s="72"/>
      <c r="F160" s="69">
        <v>2</v>
      </c>
      <c r="G160" s="70">
        <v>8</v>
      </c>
      <c r="H160" s="71" t="str">
        <f t="shared" si="8"/>
        <v/>
      </c>
      <c r="I160" s="72" t="str">
        <f t="shared" si="9"/>
        <v/>
      </c>
      <c r="J160" s="74"/>
    </row>
    <row r="161" spans="1:10">
      <c r="A161" s="75" t="s">
        <v>362</v>
      </c>
      <c r="B161" s="76"/>
      <c r="C161" s="69">
        <v>8</v>
      </c>
      <c r="D161" s="69">
        <v>16</v>
      </c>
      <c r="E161" s="70">
        <v>192</v>
      </c>
      <c r="F161" s="71"/>
      <c r="G161" s="72"/>
      <c r="H161" s="69">
        <f t="shared" si="8"/>
        <v>12</v>
      </c>
      <c r="I161" s="70">
        <f t="shared" si="9"/>
        <v>83</v>
      </c>
      <c r="J161" s="66" t="s">
        <v>1181</v>
      </c>
    </row>
    <row r="162" spans="1:10" outlineLevel="1">
      <c r="A162" s="73" t="s">
        <v>363</v>
      </c>
      <c r="B162" s="67" t="s">
        <v>362</v>
      </c>
      <c r="C162" s="71"/>
      <c r="D162" s="71"/>
      <c r="E162" s="72"/>
      <c r="F162" s="69">
        <v>2</v>
      </c>
      <c r="G162" s="70">
        <v>101</v>
      </c>
      <c r="H162" s="71" t="str">
        <f t="shared" si="8"/>
        <v/>
      </c>
      <c r="I162" s="72" t="str">
        <f t="shared" si="9"/>
        <v/>
      </c>
      <c r="J162" s="74"/>
    </row>
    <row r="163" spans="1:10" outlineLevel="1">
      <c r="A163" s="73" t="s">
        <v>364</v>
      </c>
      <c r="B163" s="67" t="s">
        <v>362</v>
      </c>
      <c r="C163" s="71"/>
      <c r="D163" s="71"/>
      <c r="E163" s="72"/>
      <c r="F163" s="69">
        <v>2</v>
      </c>
      <c r="G163" s="70">
        <v>8</v>
      </c>
      <c r="H163" s="71" t="str">
        <f t="shared" si="8"/>
        <v/>
      </c>
      <c r="I163" s="72" t="str">
        <f t="shared" si="9"/>
        <v/>
      </c>
      <c r="J163" s="74"/>
    </row>
    <row r="164" spans="1:10">
      <c r="A164" s="75" t="s">
        <v>365</v>
      </c>
      <c r="B164" s="76"/>
      <c r="C164" s="69">
        <v>8</v>
      </c>
      <c r="D164" s="69">
        <v>16</v>
      </c>
      <c r="E164" s="70">
        <v>192</v>
      </c>
      <c r="F164" s="71"/>
      <c r="G164" s="72"/>
      <c r="H164" s="69">
        <f t="shared" si="8"/>
        <v>2</v>
      </c>
      <c r="I164" s="70">
        <f t="shared" si="9"/>
        <v>42</v>
      </c>
      <c r="J164" s="66" t="s">
        <v>1182</v>
      </c>
    </row>
    <row r="165" spans="1:10" outlineLevel="1">
      <c r="A165" s="73" t="s">
        <v>366</v>
      </c>
      <c r="B165" s="67" t="s">
        <v>365</v>
      </c>
      <c r="C165" s="71"/>
      <c r="D165" s="71"/>
      <c r="E165" s="72"/>
      <c r="F165" s="69">
        <v>6</v>
      </c>
      <c r="G165" s="70">
        <v>63</v>
      </c>
      <c r="H165" s="71" t="str">
        <f t="shared" si="8"/>
        <v/>
      </c>
      <c r="I165" s="72" t="str">
        <f t="shared" si="9"/>
        <v/>
      </c>
      <c r="J165" s="74"/>
    </row>
    <row r="166" spans="1:10" outlineLevel="1">
      <c r="A166" s="73" t="s">
        <v>367</v>
      </c>
      <c r="B166" s="67" t="s">
        <v>365</v>
      </c>
      <c r="C166" s="71"/>
      <c r="D166" s="71"/>
      <c r="E166" s="72"/>
      <c r="F166" s="69">
        <v>6</v>
      </c>
      <c r="G166" s="70">
        <v>79</v>
      </c>
      <c r="H166" s="71" t="str">
        <f t="shared" si="8"/>
        <v/>
      </c>
      <c r="I166" s="72" t="str">
        <f t="shared" si="9"/>
        <v/>
      </c>
      <c r="J166" s="74"/>
    </row>
    <row r="167" spans="1:10" outlineLevel="1">
      <c r="A167" s="73" t="s">
        <v>368</v>
      </c>
      <c r="B167" s="67" t="s">
        <v>365</v>
      </c>
      <c r="C167" s="71"/>
      <c r="D167" s="71"/>
      <c r="E167" s="72"/>
      <c r="F167" s="69">
        <v>1</v>
      </c>
      <c r="G167" s="70">
        <v>4</v>
      </c>
      <c r="H167" s="71" t="str">
        <f t="shared" si="8"/>
        <v/>
      </c>
      <c r="I167" s="72" t="str">
        <f t="shared" si="9"/>
        <v/>
      </c>
      <c r="J167" s="74"/>
    </row>
    <row r="168" spans="1:10" outlineLevel="1">
      <c r="A168" s="73" t="s">
        <v>369</v>
      </c>
      <c r="B168" s="67" t="s">
        <v>365</v>
      </c>
      <c r="C168" s="71"/>
      <c r="D168" s="71"/>
      <c r="E168" s="72"/>
      <c r="F168" s="69">
        <v>1</v>
      </c>
      <c r="G168" s="70">
        <v>4</v>
      </c>
      <c r="H168" s="71" t="str">
        <f t="shared" si="8"/>
        <v/>
      </c>
      <c r="I168" s="72" t="str">
        <f t="shared" si="9"/>
        <v/>
      </c>
      <c r="J168" s="74"/>
    </row>
    <row r="169" spans="1:10">
      <c r="A169" s="75" t="s">
        <v>370</v>
      </c>
      <c r="B169" s="76"/>
      <c r="C169" s="69">
        <v>8</v>
      </c>
      <c r="D169" s="69">
        <v>16</v>
      </c>
      <c r="E169" s="70">
        <v>128</v>
      </c>
      <c r="F169" s="71"/>
      <c r="G169" s="72"/>
      <c r="H169" s="69">
        <f t="shared" si="8"/>
        <v>12</v>
      </c>
      <c r="I169" s="70">
        <f t="shared" si="9"/>
        <v>19</v>
      </c>
      <c r="J169" s="66" t="s">
        <v>1183</v>
      </c>
    </row>
    <row r="170" spans="1:10" outlineLevel="1">
      <c r="A170" s="73" t="s">
        <v>371</v>
      </c>
      <c r="B170" s="67" t="s">
        <v>370</v>
      </c>
      <c r="C170" s="71"/>
      <c r="D170" s="71"/>
      <c r="E170" s="72"/>
      <c r="F170" s="69">
        <v>2</v>
      </c>
      <c r="G170" s="70">
        <v>101</v>
      </c>
      <c r="H170" s="71" t="str">
        <f t="shared" si="8"/>
        <v/>
      </c>
      <c r="I170" s="72" t="str">
        <f t="shared" si="9"/>
        <v/>
      </c>
      <c r="J170" s="74"/>
    </row>
    <row r="171" spans="1:10" outlineLevel="1">
      <c r="A171" s="73" t="s">
        <v>372</v>
      </c>
      <c r="B171" s="67" t="s">
        <v>370</v>
      </c>
      <c r="C171" s="71"/>
      <c r="D171" s="71"/>
      <c r="E171" s="72"/>
      <c r="F171" s="69">
        <v>2</v>
      </c>
      <c r="G171" s="70">
        <v>8</v>
      </c>
      <c r="H171" s="71" t="str">
        <f t="shared" si="8"/>
        <v/>
      </c>
      <c r="I171" s="72" t="str">
        <f t="shared" si="9"/>
        <v/>
      </c>
      <c r="J171" s="74"/>
    </row>
    <row r="172" spans="1:10">
      <c r="A172" s="75" t="s">
        <v>373</v>
      </c>
      <c r="B172" s="76"/>
      <c r="C172" s="69">
        <v>8</v>
      </c>
      <c r="D172" s="69">
        <v>16</v>
      </c>
      <c r="E172" s="70">
        <v>256</v>
      </c>
      <c r="F172" s="71"/>
      <c r="G172" s="72"/>
      <c r="H172" s="69">
        <f t="shared" si="8"/>
        <v>6</v>
      </c>
      <c r="I172" s="70">
        <f t="shared" si="9"/>
        <v>8</v>
      </c>
      <c r="J172" s="66" t="s">
        <v>1184</v>
      </c>
    </row>
    <row r="173" spans="1:10" outlineLevel="1">
      <c r="A173" s="73" t="s">
        <v>374</v>
      </c>
      <c r="B173" s="67" t="s">
        <v>373</v>
      </c>
      <c r="C173" s="71"/>
      <c r="D173" s="71"/>
      <c r="E173" s="72"/>
      <c r="F173" s="69">
        <v>4</v>
      </c>
      <c r="G173" s="70">
        <v>124</v>
      </c>
      <c r="H173" s="71" t="str">
        <f t="shared" si="8"/>
        <v/>
      </c>
      <c r="I173" s="72" t="str">
        <f t="shared" si="9"/>
        <v/>
      </c>
      <c r="J173" s="74"/>
    </row>
    <row r="174" spans="1:10" outlineLevel="1">
      <c r="A174" s="73" t="s">
        <v>375</v>
      </c>
      <c r="B174" s="67" t="s">
        <v>373</v>
      </c>
      <c r="C174" s="71"/>
      <c r="D174" s="71"/>
      <c r="E174" s="72"/>
      <c r="F174" s="69">
        <v>6</v>
      </c>
      <c r="G174" s="70">
        <v>124</v>
      </c>
      <c r="H174" s="71" t="str">
        <f t="shared" si="8"/>
        <v/>
      </c>
      <c r="I174" s="72" t="str">
        <f t="shared" si="9"/>
        <v/>
      </c>
      <c r="J174" s="74"/>
    </row>
    <row r="175" spans="1:10">
      <c r="A175" s="75" t="s">
        <v>376</v>
      </c>
      <c r="B175" s="76"/>
      <c r="C175" s="69">
        <v>8</v>
      </c>
      <c r="D175" s="69">
        <v>16</v>
      </c>
      <c r="E175" s="70">
        <v>192</v>
      </c>
      <c r="F175" s="71"/>
      <c r="G175" s="72"/>
      <c r="H175" s="69">
        <f t="shared" si="8"/>
        <v>10</v>
      </c>
      <c r="I175" s="70">
        <f t="shared" si="9"/>
        <v>63</v>
      </c>
      <c r="J175" s="66" t="s">
        <v>1185</v>
      </c>
    </row>
    <row r="176" spans="1:10" outlineLevel="1">
      <c r="A176" s="73" t="s">
        <v>377</v>
      </c>
      <c r="B176" s="67" t="s">
        <v>376</v>
      </c>
      <c r="C176" s="71"/>
      <c r="D176" s="71"/>
      <c r="E176" s="72"/>
      <c r="F176" s="69">
        <v>4</v>
      </c>
      <c r="G176" s="70">
        <v>121</v>
      </c>
      <c r="H176" s="71" t="str">
        <f t="shared" si="8"/>
        <v/>
      </c>
      <c r="I176" s="72" t="str">
        <f t="shared" si="9"/>
        <v/>
      </c>
      <c r="J176" s="74"/>
    </row>
    <row r="177" spans="1:10" outlineLevel="1">
      <c r="A177" s="73" t="s">
        <v>378</v>
      </c>
      <c r="B177" s="67" t="s">
        <v>376</v>
      </c>
      <c r="C177" s="71"/>
      <c r="D177" s="71"/>
      <c r="E177" s="72"/>
      <c r="F177" s="69">
        <v>2</v>
      </c>
      <c r="G177" s="70">
        <v>8</v>
      </c>
      <c r="H177" s="71" t="str">
        <f t="shared" si="8"/>
        <v/>
      </c>
      <c r="I177" s="72" t="str">
        <f t="shared" si="9"/>
        <v/>
      </c>
      <c r="J177" s="74"/>
    </row>
    <row r="178" spans="1:10">
      <c r="A178" s="75" t="s">
        <v>379</v>
      </c>
      <c r="B178" s="76"/>
      <c r="C178" s="69">
        <v>8</v>
      </c>
      <c r="D178" s="69">
        <v>16</v>
      </c>
      <c r="E178" s="70">
        <v>256</v>
      </c>
      <c r="F178" s="71"/>
      <c r="G178" s="72"/>
      <c r="H178" s="69">
        <f t="shared" si="8"/>
        <v>12</v>
      </c>
      <c r="I178" s="70">
        <f t="shared" si="9"/>
        <v>94</v>
      </c>
      <c r="J178" s="66" t="s">
        <v>1186</v>
      </c>
    </row>
    <row r="179" spans="1:10" outlineLevel="1">
      <c r="A179" s="73" t="s">
        <v>380</v>
      </c>
      <c r="B179" s="67" t="s">
        <v>379</v>
      </c>
      <c r="C179" s="71"/>
      <c r="D179" s="71"/>
      <c r="E179" s="72"/>
      <c r="F179" s="69">
        <v>2</v>
      </c>
      <c r="G179" s="70">
        <v>154</v>
      </c>
      <c r="H179" s="71" t="str">
        <f t="shared" si="8"/>
        <v/>
      </c>
      <c r="I179" s="72" t="str">
        <f t="shared" si="9"/>
        <v/>
      </c>
      <c r="J179" s="74"/>
    </row>
    <row r="180" spans="1:10" outlineLevel="1">
      <c r="A180" s="73" t="s">
        <v>381</v>
      </c>
      <c r="B180" s="67" t="s">
        <v>379</v>
      </c>
      <c r="C180" s="71"/>
      <c r="D180" s="71"/>
      <c r="E180" s="72"/>
      <c r="F180" s="69">
        <v>2</v>
      </c>
      <c r="G180" s="70">
        <v>8</v>
      </c>
      <c r="H180" s="71" t="str">
        <f t="shared" si="8"/>
        <v/>
      </c>
      <c r="I180" s="72" t="str">
        <f t="shared" si="9"/>
        <v/>
      </c>
      <c r="J180" s="74"/>
    </row>
    <row r="181" spans="1:10">
      <c r="A181" s="75" t="s">
        <v>382</v>
      </c>
      <c r="B181" s="76"/>
      <c r="C181" s="69">
        <v>8</v>
      </c>
      <c r="D181" s="69">
        <v>16</v>
      </c>
      <c r="E181" s="70">
        <v>192</v>
      </c>
      <c r="F181" s="71"/>
      <c r="G181" s="72"/>
      <c r="H181" s="69">
        <f t="shared" si="8"/>
        <v>14</v>
      </c>
      <c r="I181" s="70">
        <f t="shared" si="9"/>
        <v>68</v>
      </c>
      <c r="J181" s="66" t="s">
        <v>1187</v>
      </c>
    </row>
    <row r="182" spans="1:10" outlineLevel="1">
      <c r="A182" s="73" t="s">
        <v>383</v>
      </c>
      <c r="B182" s="67" t="s">
        <v>382</v>
      </c>
      <c r="C182" s="71"/>
      <c r="D182" s="71"/>
      <c r="E182" s="72"/>
      <c r="F182" s="69">
        <v>2</v>
      </c>
      <c r="G182" s="70">
        <v>124</v>
      </c>
      <c r="H182" s="71" t="str">
        <f t="shared" si="8"/>
        <v/>
      </c>
      <c r="I182" s="72" t="str">
        <f t="shared" si="9"/>
        <v/>
      </c>
      <c r="J182" s="74"/>
    </row>
    <row r="183" spans="1:10">
      <c r="A183" s="75" t="s">
        <v>384</v>
      </c>
      <c r="B183" s="76"/>
      <c r="C183" s="69">
        <v>8</v>
      </c>
      <c r="D183" s="69">
        <v>16</v>
      </c>
      <c r="E183" s="70">
        <v>192</v>
      </c>
      <c r="F183" s="71"/>
      <c r="G183" s="72"/>
      <c r="H183" s="69">
        <f t="shared" si="8"/>
        <v>10</v>
      </c>
      <c r="I183" s="70">
        <f t="shared" si="9"/>
        <v>66</v>
      </c>
      <c r="J183" s="66" t="s">
        <v>1188</v>
      </c>
    </row>
    <row r="184" spans="1:10" outlineLevel="1">
      <c r="A184" s="73" t="s">
        <v>385</v>
      </c>
      <c r="B184" s="67" t="s">
        <v>384</v>
      </c>
      <c r="C184" s="71"/>
      <c r="D184" s="71"/>
      <c r="E184" s="72"/>
      <c r="F184" s="69">
        <v>2</v>
      </c>
      <c r="G184" s="70">
        <v>8</v>
      </c>
      <c r="H184" s="71" t="str">
        <f t="shared" si="8"/>
        <v/>
      </c>
      <c r="I184" s="72" t="str">
        <f t="shared" si="9"/>
        <v/>
      </c>
      <c r="J184" s="74"/>
    </row>
    <row r="185" spans="1:10" outlineLevel="1">
      <c r="A185" s="73" t="s">
        <v>386</v>
      </c>
      <c r="B185" s="67" t="s">
        <v>384</v>
      </c>
      <c r="C185" s="71"/>
      <c r="D185" s="71"/>
      <c r="E185" s="72"/>
      <c r="F185" s="69">
        <v>4</v>
      </c>
      <c r="G185" s="70">
        <v>118</v>
      </c>
      <c r="H185" s="71" t="str">
        <f t="shared" si="8"/>
        <v/>
      </c>
      <c r="I185" s="72" t="str">
        <f t="shared" si="9"/>
        <v/>
      </c>
      <c r="J185" s="74"/>
    </row>
    <row r="186" spans="1:10">
      <c r="A186" s="75" t="s">
        <v>387</v>
      </c>
      <c r="B186" s="76"/>
      <c r="C186" s="69">
        <v>8</v>
      </c>
      <c r="D186" s="69">
        <v>16</v>
      </c>
      <c r="E186" s="70">
        <v>256</v>
      </c>
      <c r="F186" s="71"/>
      <c r="G186" s="72"/>
      <c r="H186" s="69">
        <f t="shared" si="8"/>
        <v>8</v>
      </c>
      <c r="I186" s="70">
        <f t="shared" si="9"/>
        <v>127</v>
      </c>
      <c r="J186" s="66" t="s">
        <v>1189</v>
      </c>
    </row>
    <row r="187" spans="1:10" outlineLevel="1">
      <c r="A187" s="73" t="s">
        <v>388</v>
      </c>
      <c r="B187" s="67" t="s">
        <v>387</v>
      </c>
      <c r="C187" s="71"/>
      <c r="D187" s="71"/>
      <c r="E187" s="72"/>
      <c r="F187" s="69">
        <v>2</v>
      </c>
      <c r="G187" s="70">
        <v>8</v>
      </c>
      <c r="H187" s="71" t="str">
        <f t="shared" ref="H187:H250" si="10">IF($B187="",D187-SUMIF($B$2:$B$335,$A187,$F$2:$F$335),"")</f>
        <v/>
      </c>
      <c r="I187" s="72" t="str">
        <f t="shared" ref="I187:I250" si="11">IF($B187="",E187-SUMIF($B$2:$B$335,$A187,$G$2:$G$335),"")</f>
        <v/>
      </c>
      <c r="J187" s="74"/>
    </row>
    <row r="188" spans="1:10" outlineLevel="1">
      <c r="A188" s="73" t="s">
        <v>389</v>
      </c>
      <c r="B188" s="67" t="s">
        <v>387</v>
      </c>
      <c r="C188" s="71"/>
      <c r="D188" s="71"/>
      <c r="E188" s="72"/>
      <c r="F188" s="69">
        <v>6</v>
      </c>
      <c r="G188" s="70">
        <v>121</v>
      </c>
      <c r="H188" s="71" t="str">
        <f t="shared" si="10"/>
        <v/>
      </c>
      <c r="I188" s="72" t="str">
        <f t="shared" si="11"/>
        <v/>
      </c>
      <c r="J188" s="74"/>
    </row>
    <row r="189" spans="1:10">
      <c r="A189" s="75" t="s">
        <v>390</v>
      </c>
      <c r="B189" s="76"/>
      <c r="C189" s="69">
        <v>8</v>
      </c>
      <c r="D189" s="69">
        <v>16</v>
      </c>
      <c r="E189" s="70">
        <v>256</v>
      </c>
      <c r="F189" s="71"/>
      <c r="G189" s="72"/>
      <c r="H189" s="69">
        <f t="shared" si="10"/>
        <v>6</v>
      </c>
      <c r="I189" s="70">
        <f t="shared" si="11"/>
        <v>5</v>
      </c>
      <c r="J189" s="66" t="s">
        <v>1190</v>
      </c>
    </row>
    <row r="190" spans="1:10" outlineLevel="1">
      <c r="A190" s="73" t="s">
        <v>391</v>
      </c>
      <c r="B190" s="67" t="s">
        <v>390</v>
      </c>
      <c r="C190" s="71"/>
      <c r="D190" s="71"/>
      <c r="E190" s="72"/>
      <c r="F190" s="69">
        <v>8</v>
      </c>
      <c r="G190" s="70">
        <v>243</v>
      </c>
      <c r="H190" s="71" t="str">
        <f t="shared" si="10"/>
        <v/>
      </c>
      <c r="I190" s="72" t="str">
        <f t="shared" si="11"/>
        <v/>
      </c>
      <c r="J190" s="74"/>
    </row>
    <row r="191" spans="1:10" outlineLevel="1">
      <c r="A191" s="73" t="s">
        <v>392</v>
      </c>
      <c r="B191" s="67" t="s">
        <v>390</v>
      </c>
      <c r="C191" s="71"/>
      <c r="D191" s="71"/>
      <c r="E191" s="72"/>
      <c r="F191" s="69">
        <v>2</v>
      </c>
      <c r="G191" s="70">
        <v>8</v>
      </c>
      <c r="H191" s="71" t="str">
        <f t="shared" si="10"/>
        <v/>
      </c>
      <c r="I191" s="72" t="str">
        <f t="shared" si="11"/>
        <v/>
      </c>
      <c r="J191" s="74"/>
    </row>
    <row r="192" spans="1:10">
      <c r="A192" s="75" t="s">
        <v>393</v>
      </c>
      <c r="B192" s="76"/>
      <c r="C192" s="69">
        <v>8</v>
      </c>
      <c r="D192" s="69">
        <v>16</v>
      </c>
      <c r="E192" s="70">
        <v>192</v>
      </c>
      <c r="F192" s="71"/>
      <c r="G192" s="72"/>
      <c r="H192" s="69">
        <f t="shared" si="10"/>
        <v>-2</v>
      </c>
      <c r="I192" s="70">
        <f t="shared" si="11"/>
        <v>14</v>
      </c>
      <c r="J192" s="66" t="s">
        <v>1191</v>
      </c>
    </row>
    <row r="193" spans="1:10" outlineLevel="1">
      <c r="A193" s="73" t="s">
        <v>394</v>
      </c>
      <c r="B193" s="67" t="s">
        <v>393</v>
      </c>
      <c r="C193" s="71"/>
      <c r="D193" s="71"/>
      <c r="E193" s="72"/>
      <c r="F193" s="69">
        <v>6</v>
      </c>
      <c r="G193" s="70">
        <v>20</v>
      </c>
      <c r="H193" s="71" t="str">
        <f t="shared" si="10"/>
        <v/>
      </c>
      <c r="I193" s="72" t="str">
        <f t="shared" si="11"/>
        <v/>
      </c>
      <c r="J193" s="74"/>
    </row>
    <row r="194" spans="1:10" outlineLevel="1">
      <c r="A194" s="73" t="s">
        <v>395</v>
      </c>
      <c r="B194" s="67" t="s">
        <v>393</v>
      </c>
      <c r="C194" s="71"/>
      <c r="D194" s="71"/>
      <c r="E194" s="72"/>
      <c r="F194" s="69">
        <v>6</v>
      </c>
      <c r="G194" s="70">
        <v>79</v>
      </c>
      <c r="H194" s="71" t="str">
        <f t="shared" si="10"/>
        <v/>
      </c>
      <c r="I194" s="72" t="str">
        <f t="shared" si="11"/>
        <v/>
      </c>
      <c r="J194" s="74"/>
    </row>
    <row r="195" spans="1:10" outlineLevel="1">
      <c r="A195" s="73" t="s">
        <v>396</v>
      </c>
      <c r="B195" s="67" t="s">
        <v>393</v>
      </c>
      <c r="C195" s="71"/>
      <c r="D195" s="71"/>
      <c r="E195" s="72"/>
      <c r="F195" s="69">
        <v>6</v>
      </c>
      <c r="G195" s="70">
        <v>79</v>
      </c>
      <c r="H195" s="71" t="str">
        <f t="shared" si="10"/>
        <v/>
      </c>
      <c r="I195" s="72" t="str">
        <f t="shared" si="11"/>
        <v/>
      </c>
      <c r="J195" s="74"/>
    </row>
    <row r="196" spans="1:10">
      <c r="A196" s="75" t="s">
        <v>397</v>
      </c>
      <c r="B196" s="76"/>
      <c r="C196" s="69">
        <v>8</v>
      </c>
      <c r="D196" s="69">
        <v>16</v>
      </c>
      <c r="E196" s="70">
        <v>256</v>
      </c>
      <c r="F196" s="71"/>
      <c r="G196" s="72"/>
      <c r="H196" s="69">
        <f t="shared" si="10"/>
        <v>10</v>
      </c>
      <c r="I196" s="70">
        <f t="shared" si="11"/>
        <v>14</v>
      </c>
      <c r="J196" s="66" t="s">
        <v>1192</v>
      </c>
    </row>
    <row r="197" spans="1:10" outlineLevel="1">
      <c r="A197" s="73" t="s">
        <v>398</v>
      </c>
      <c r="B197" s="67" t="s">
        <v>397</v>
      </c>
      <c r="C197" s="71"/>
      <c r="D197" s="71"/>
      <c r="E197" s="72"/>
      <c r="F197" s="69">
        <v>4</v>
      </c>
      <c r="G197" s="70">
        <v>234</v>
      </c>
      <c r="H197" s="71" t="str">
        <f t="shared" si="10"/>
        <v/>
      </c>
      <c r="I197" s="72" t="str">
        <f t="shared" si="11"/>
        <v/>
      </c>
      <c r="J197" s="74"/>
    </row>
    <row r="198" spans="1:10" outlineLevel="1">
      <c r="A198" s="73" t="s">
        <v>399</v>
      </c>
      <c r="B198" s="67" t="s">
        <v>397</v>
      </c>
      <c r="C198" s="71"/>
      <c r="D198" s="71"/>
      <c r="E198" s="72"/>
      <c r="F198" s="69">
        <v>2</v>
      </c>
      <c r="G198" s="70">
        <v>8</v>
      </c>
      <c r="H198" s="71" t="str">
        <f t="shared" si="10"/>
        <v/>
      </c>
      <c r="I198" s="72" t="str">
        <f t="shared" si="11"/>
        <v/>
      </c>
      <c r="J198" s="74"/>
    </row>
    <row r="199" spans="1:10">
      <c r="A199" s="75" t="s">
        <v>400</v>
      </c>
      <c r="B199" s="76"/>
      <c r="C199" s="69">
        <v>16</v>
      </c>
      <c r="D199" s="69">
        <v>32</v>
      </c>
      <c r="E199" s="70">
        <v>384</v>
      </c>
      <c r="F199" s="71"/>
      <c r="G199" s="72"/>
      <c r="H199" s="69">
        <f t="shared" si="10"/>
        <v>24</v>
      </c>
      <c r="I199" s="70">
        <f t="shared" si="11"/>
        <v>81</v>
      </c>
      <c r="J199" s="66" t="s">
        <v>1193</v>
      </c>
    </row>
    <row r="200" spans="1:10" outlineLevel="1">
      <c r="A200" s="73" t="s">
        <v>401</v>
      </c>
      <c r="B200" s="67" t="s">
        <v>400</v>
      </c>
      <c r="C200" s="71"/>
      <c r="D200" s="71"/>
      <c r="E200" s="72"/>
      <c r="F200" s="69">
        <v>6</v>
      </c>
      <c r="G200" s="70">
        <v>295</v>
      </c>
      <c r="H200" s="71" t="str">
        <f t="shared" si="10"/>
        <v/>
      </c>
      <c r="I200" s="72" t="str">
        <f t="shared" si="11"/>
        <v/>
      </c>
      <c r="J200" s="74"/>
    </row>
    <row r="201" spans="1:10" outlineLevel="1">
      <c r="A201" s="73" t="s">
        <v>402</v>
      </c>
      <c r="B201" s="67" t="s">
        <v>400</v>
      </c>
      <c r="C201" s="71"/>
      <c r="D201" s="71"/>
      <c r="E201" s="72"/>
      <c r="F201" s="69">
        <v>2</v>
      </c>
      <c r="G201" s="70">
        <v>8</v>
      </c>
      <c r="H201" s="71" t="str">
        <f t="shared" si="10"/>
        <v/>
      </c>
      <c r="I201" s="72" t="str">
        <f t="shared" si="11"/>
        <v/>
      </c>
      <c r="J201" s="74"/>
    </row>
    <row r="202" spans="1:10">
      <c r="A202" s="75" t="s">
        <v>403</v>
      </c>
      <c r="B202" s="76"/>
      <c r="C202" s="69">
        <v>8</v>
      </c>
      <c r="D202" s="69">
        <v>16</v>
      </c>
      <c r="E202" s="70">
        <v>192</v>
      </c>
      <c r="F202" s="71"/>
      <c r="G202" s="72"/>
      <c r="H202" s="69">
        <f t="shared" si="10"/>
        <v>12</v>
      </c>
      <c r="I202" s="70">
        <f t="shared" si="11"/>
        <v>79</v>
      </c>
      <c r="J202" s="66" t="s">
        <v>1194</v>
      </c>
    </row>
    <row r="203" spans="1:10" outlineLevel="1">
      <c r="A203" s="73" t="s">
        <v>404</v>
      </c>
      <c r="B203" s="67" t="s">
        <v>403</v>
      </c>
      <c r="C203" s="71"/>
      <c r="D203" s="71"/>
      <c r="E203" s="72"/>
      <c r="F203" s="69">
        <v>2</v>
      </c>
      <c r="G203" s="70">
        <v>105</v>
      </c>
      <c r="H203" s="71" t="str">
        <f t="shared" si="10"/>
        <v/>
      </c>
      <c r="I203" s="72" t="str">
        <f t="shared" si="11"/>
        <v/>
      </c>
      <c r="J203" s="74"/>
    </row>
    <row r="204" spans="1:10" outlineLevel="1">
      <c r="A204" s="73" t="s">
        <v>405</v>
      </c>
      <c r="B204" s="67" t="s">
        <v>403</v>
      </c>
      <c r="C204" s="71"/>
      <c r="D204" s="71"/>
      <c r="E204" s="72"/>
      <c r="F204" s="69">
        <v>2</v>
      </c>
      <c r="G204" s="70">
        <v>8</v>
      </c>
      <c r="H204" s="71" t="str">
        <f t="shared" si="10"/>
        <v/>
      </c>
      <c r="I204" s="72" t="str">
        <f t="shared" si="11"/>
        <v/>
      </c>
      <c r="J204" s="74"/>
    </row>
    <row r="205" spans="1:10">
      <c r="A205" s="75" t="s">
        <v>406</v>
      </c>
      <c r="B205" s="76"/>
      <c r="C205" s="69">
        <v>8</v>
      </c>
      <c r="D205" s="69">
        <v>16</v>
      </c>
      <c r="E205" s="70">
        <v>384</v>
      </c>
      <c r="F205" s="71"/>
      <c r="G205" s="72"/>
      <c r="H205" s="69">
        <f t="shared" si="10"/>
        <v>8</v>
      </c>
      <c r="I205" s="70">
        <f t="shared" si="11"/>
        <v>188</v>
      </c>
      <c r="J205" s="66" t="s">
        <v>1195</v>
      </c>
    </row>
    <row r="206" spans="1:10" outlineLevel="1">
      <c r="A206" s="73" t="s">
        <v>407</v>
      </c>
      <c r="B206" s="67" t="s">
        <v>406</v>
      </c>
      <c r="C206" s="71"/>
      <c r="D206" s="71"/>
      <c r="E206" s="72"/>
      <c r="F206" s="69">
        <v>6</v>
      </c>
      <c r="G206" s="70">
        <v>188</v>
      </c>
      <c r="H206" s="71" t="str">
        <f t="shared" si="10"/>
        <v/>
      </c>
      <c r="I206" s="72" t="str">
        <f t="shared" si="11"/>
        <v/>
      </c>
      <c r="J206" s="74"/>
    </row>
    <row r="207" spans="1:10" outlineLevel="1">
      <c r="A207" s="73" t="s">
        <v>408</v>
      </c>
      <c r="B207" s="67" t="s">
        <v>406</v>
      </c>
      <c r="C207" s="71"/>
      <c r="D207" s="71"/>
      <c r="E207" s="72"/>
      <c r="F207" s="69">
        <v>2</v>
      </c>
      <c r="G207" s="70">
        <v>8</v>
      </c>
      <c r="H207" s="71" t="str">
        <f t="shared" si="10"/>
        <v/>
      </c>
      <c r="I207" s="72" t="str">
        <f t="shared" si="11"/>
        <v/>
      </c>
      <c r="J207" s="74"/>
    </row>
    <row r="208" spans="1:10">
      <c r="A208" s="75" t="s">
        <v>409</v>
      </c>
      <c r="B208" s="76"/>
      <c r="C208" s="69">
        <v>8</v>
      </c>
      <c r="D208" s="69">
        <v>16</v>
      </c>
      <c r="E208" s="70">
        <v>384</v>
      </c>
      <c r="F208" s="71"/>
      <c r="G208" s="72"/>
      <c r="H208" s="69">
        <f t="shared" si="10"/>
        <v>8</v>
      </c>
      <c r="I208" s="70">
        <f t="shared" si="11"/>
        <v>101</v>
      </c>
      <c r="J208" s="66" t="s">
        <v>1196</v>
      </c>
    </row>
    <row r="209" spans="1:10" outlineLevel="1">
      <c r="A209" s="73" t="s">
        <v>410</v>
      </c>
      <c r="B209" s="67" t="s">
        <v>409</v>
      </c>
      <c r="C209" s="71"/>
      <c r="D209" s="71"/>
      <c r="E209" s="72"/>
      <c r="F209" s="69">
        <v>6</v>
      </c>
      <c r="G209" s="70">
        <v>275</v>
      </c>
      <c r="H209" s="71" t="str">
        <f t="shared" si="10"/>
        <v/>
      </c>
      <c r="I209" s="72" t="str">
        <f t="shared" si="11"/>
        <v/>
      </c>
      <c r="J209" s="74"/>
    </row>
    <row r="210" spans="1:10" outlineLevel="1">
      <c r="A210" s="73" t="s">
        <v>411</v>
      </c>
      <c r="B210" s="67" t="s">
        <v>409</v>
      </c>
      <c r="C210" s="71"/>
      <c r="D210" s="71"/>
      <c r="E210" s="72"/>
      <c r="F210" s="69">
        <v>2</v>
      </c>
      <c r="G210" s="70">
        <v>8</v>
      </c>
      <c r="H210" s="71" t="str">
        <f t="shared" si="10"/>
        <v/>
      </c>
      <c r="I210" s="72" t="str">
        <f t="shared" si="11"/>
        <v/>
      </c>
      <c r="J210" s="74"/>
    </row>
    <row r="211" spans="1:10">
      <c r="A211" s="75" t="s">
        <v>412</v>
      </c>
      <c r="B211" s="76"/>
      <c r="C211" s="69">
        <v>16</v>
      </c>
      <c r="D211" s="69">
        <v>32</v>
      </c>
      <c r="E211" s="70">
        <v>384</v>
      </c>
      <c r="F211" s="71"/>
      <c r="G211" s="72"/>
      <c r="H211" s="69">
        <f t="shared" si="10"/>
        <v>24</v>
      </c>
      <c r="I211" s="70">
        <f t="shared" si="11"/>
        <v>81</v>
      </c>
      <c r="J211" s="66" t="s">
        <v>1197</v>
      </c>
    </row>
    <row r="212" spans="1:10" outlineLevel="1">
      <c r="A212" s="73" t="s">
        <v>413</v>
      </c>
      <c r="B212" s="67" t="s">
        <v>412</v>
      </c>
      <c r="C212" s="71"/>
      <c r="D212" s="71"/>
      <c r="E212" s="72"/>
      <c r="F212" s="69">
        <v>6</v>
      </c>
      <c r="G212" s="70">
        <v>295</v>
      </c>
      <c r="H212" s="71" t="str">
        <f t="shared" si="10"/>
        <v/>
      </c>
      <c r="I212" s="72" t="str">
        <f t="shared" si="11"/>
        <v/>
      </c>
      <c r="J212" s="74"/>
    </row>
    <row r="213" spans="1:10" outlineLevel="1">
      <c r="A213" s="73" t="s">
        <v>414</v>
      </c>
      <c r="B213" s="67" t="s">
        <v>412</v>
      </c>
      <c r="C213" s="71"/>
      <c r="D213" s="71"/>
      <c r="E213" s="72"/>
      <c r="F213" s="69">
        <v>2</v>
      </c>
      <c r="G213" s="70">
        <v>8</v>
      </c>
      <c r="H213" s="71" t="str">
        <f t="shared" si="10"/>
        <v/>
      </c>
      <c r="I213" s="72" t="str">
        <f t="shared" si="11"/>
        <v/>
      </c>
      <c r="J213" s="74"/>
    </row>
    <row r="214" spans="1:10">
      <c r="A214" s="75" t="s">
        <v>415</v>
      </c>
      <c r="B214" s="76"/>
      <c r="C214" s="69">
        <v>8</v>
      </c>
      <c r="D214" s="69">
        <v>16</v>
      </c>
      <c r="E214" s="70">
        <v>192</v>
      </c>
      <c r="F214" s="71"/>
      <c r="G214" s="72"/>
      <c r="H214" s="69">
        <f t="shared" si="10"/>
        <v>12</v>
      </c>
      <c r="I214" s="70">
        <f t="shared" si="11"/>
        <v>79</v>
      </c>
      <c r="J214" s="66" t="s">
        <v>1198</v>
      </c>
    </row>
    <row r="215" spans="1:10" outlineLevel="1">
      <c r="A215" s="73" t="s">
        <v>416</v>
      </c>
      <c r="B215" s="67" t="s">
        <v>415</v>
      </c>
      <c r="C215" s="71"/>
      <c r="D215" s="71"/>
      <c r="E215" s="72"/>
      <c r="F215" s="69">
        <v>2</v>
      </c>
      <c r="G215" s="70">
        <v>105</v>
      </c>
      <c r="H215" s="71" t="str">
        <f t="shared" si="10"/>
        <v/>
      </c>
      <c r="I215" s="72" t="str">
        <f t="shared" si="11"/>
        <v/>
      </c>
      <c r="J215" s="74"/>
    </row>
    <row r="216" spans="1:10" outlineLevel="1">
      <c r="A216" s="73" t="s">
        <v>417</v>
      </c>
      <c r="B216" s="67" t="s">
        <v>415</v>
      </c>
      <c r="C216" s="71"/>
      <c r="D216" s="71"/>
      <c r="E216" s="72"/>
      <c r="F216" s="69">
        <v>2</v>
      </c>
      <c r="G216" s="70">
        <v>8</v>
      </c>
      <c r="H216" s="71" t="str">
        <f t="shared" si="10"/>
        <v/>
      </c>
      <c r="I216" s="72" t="str">
        <f t="shared" si="11"/>
        <v/>
      </c>
      <c r="J216" s="74"/>
    </row>
    <row r="217" spans="1:10">
      <c r="A217" s="75" t="s">
        <v>418</v>
      </c>
      <c r="B217" s="76"/>
      <c r="C217" s="69">
        <v>8</v>
      </c>
      <c r="D217" s="69">
        <v>16</v>
      </c>
      <c r="E217" s="70">
        <v>384</v>
      </c>
      <c r="F217" s="71"/>
      <c r="G217" s="72"/>
      <c r="H217" s="69">
        <f t="shared" si="10"/>
        <v>8</v>
      </c>
      <c r="I217" s="70">
        <f t="shared" si="11"/>
        <v>188</v>
      </c>
      <c r="J217" s="66" t="s">
        <v>1199</v>
      </c>
    </row>
    <row r="218" spans="1:10" outlineLevel="1">
      <c r="A218" s="73" t="s">
        <v>419</v>
      </c>
      <c r="B218" s="67" t="s">
        <v>418</v>
      </c>
      <c r="C218" s="71"/>
      <c r="D218" s="71"/>
      <c r="E218" s="72"/>
      <c r="F218" s="69">
        <v>6</v>
      </c>
      <c r="G218" s="70">
        <v>188</v>
      </c>
      <c r="H218" s="71" t="str">
        <f t="shared" si="10"/>
        <v/>
      </c>
      <c r="I218" s="72" t="str">
        <f t="shared" si="11"/>
        <v/>
      </c>
      <c r="J218" s="74"/>
    </row>
    <row r="219" spans="1:10" outlineLevel="1">
      <c r="A219" s="73" t="s">
        <v>420</v>
      </c>
      <c r="B219" s="67" t="s">
        <v>418</v>
      </c>
      <c r="C219" s="71"/>
      <c r="D219" s="71"/>
      <c r="E219" s="72"/>
      <c r="F219" s="69">
        <v>2</v>
      </c>
      <c r="G219" s="70">
        <v>8</v>
      </c>
      <c r="H219" s="71" t="str">
        <f t="shared" si="10"/>
        <v/>
      </c>
      <c r="I219" s="72" t="str">
        <f t="shared" si="11"/>
        <v/>
      </c>
      <c r="J219" s="74"/>
    </row>
    <row r="220" spans="1:10">
      <c r="A220" s="75" t="s">
        <v>421</v>
      </c>
      <c r="B220" s="76"/>
      <c r="C220" s="69">
        <v>8</v>
      </c>
      <c r="D220" s="69">
        <v>16</v>
      </c>
      <c r="E220" s="70">
        <v>384</v>
      </c>
      <c r="F220" s="71"/>
      <c r="G220" s="72"/>
      <c r="H220" s="69">
        <f t="shared" si="10"/>
        <v>8</v>
      </c>
      <c r="I220" s="70">
        <f t="shared" si="11"/>
        <v>101</v>
      </c>
      <c r="J220" s="66" t="s">
        <v>1200</v>
      </c>
    </row>
    <row r="221" spans="1:10" outlineLevel="1">
      <c r="A221" s="73" t="s">
        <v>422</v>
      </c>
      <c r="B221" s="67" t="s">
        <v>421</v>
      </c>
      <c r="C221" s="71"/>
      <c r="D221" s="71"/>
      <c r="E221" s="72"/>
      <c r="F221" s="69">
        <v>6</v>
      </c>
      <c r="G221" s="70">
        <v>275</v>
      </c>
      <c r="H221" s="71" t="str">
        <f t="shared" si="10"/>
        <v/>
      </c>
      <c r="I221" s="72" t="str">
        <f t="shared" si="11"/>
        <v/>
      </c>
      <c r="J221" s="74"/>
    </row>
    <row r="222" spans="1:10" outlineLevel="1">
      <c r="A222" s="73" t="s">
        <v>423</v>
      </c>
      <c r="B222" s="67" t="s">
        <v>421</v>
      </c>
      <c r="C222" s="71"/>
      <c r="D222" s="71"/>
      <c r="E222" s="72"/>
      <c r="F222" s="69">
        <v>2</v>
      </c>
      <c r="G222" s="70">
        <v>8</v>
      </c>
      <c r="H222" s="71" t="str">
        <f t="shared" si="10"/>
        <v/>
      </c>
      <c r="I222" s="72" t="str">
        <f t="shared" si="11"/>
        <v/>
      </c>
      <c r="J222" s="74"/>
    </row>
    <row r="223" spans="1:10">
      <c r="A223" s="75" t="s">
        <v>424</v>
      </c>
      <c r="B223" s="76"/>
      <c r="C223" s="69">
        <v>8</v>
      </c>
      <c r="D223" s="69">
        <v>16</v>
      </c>
      <c r="E223" s="70">
        <v>256</v>
      </c>
      <c r="F223" s="71"/>
      <c r="G223" s="72"/>
      <c r="H223" s="69">
        <f t="shared" si="10"/>
        <v>10</v>
      </c>
      <c r="I223" s="70">
        <f t="shared" si="11"/>
        <v>15</v>
      </c>
      <c r="J223" s="66" t="s">
        <v>1201</v>
      </c>
    </row>
    <row r="224" spans="1:10" outlineLevel="1">
      <c r="A224" s="73" t="s">
        <v>425</v>
      </c>
      <c r="B224" s="67" t="s">
        <v>424</v>
      </c>
      <c r="C224" s="71"/>
      <c r="D224" s="71"/>
      <c r="E224" s="72"/>
      <c r="F224" s="69">
        <v>4</v>
      </c>
      <c r="G224" s="70">
        <v>233</v>
      </c>
      <c r="H224" s="71" t="str">
        <f t="shared" si="10"/>
        <v/>
      </c>
      <c r="I224" s="72" t="str">
        <f t="shared" si="11"/>
        <v/>
      </c>
      <c r="J224" s="74"/>
    </row>
    <row r="225" spans="1:10" outlineLevel="1">
      <c r="A225" s="73" t="s">
        <v>426</v>
      </c>
      <c r="B225" s="67" t="s">
        <v>424</v>
      </c>
      <c r="C225" s="71"/>
      <c r="D225" s="71"/>
      <c r="E225" s="72"/>
      <c r="F225" s="69">
        <v>2</v>
      </c>
      <c r="G225" s="70">
        <v>8</v>
      </c>
      <c r="H225" s="71" t="str">
        <f t="shared" si="10"/>
        <v/>
      </c>
      <c r="I225" s="72" t="str">
        <f t="shared" si="11"/>
        <v/>
      </c>
      <c r="J225" s="74"/>
    </row>
    <row r="226" spans="1:10">
      <c r="A226" s="75" t="s">
        <v>427</v>
      </c>
      <c r="B226" s="76"/>
      <c r="C226" s="69">
        <v>8</v>
      </c>
      <c r="D226" s="69">
        <v>16</v>
      </c>
      <c r="E226" s="70">
        <v>256</v>
      </c>
      <c r="F226" s="71"/>
      <c r="G226" s="72"/>
      <c r="H226" s="69">
        <f t="shared" si="10"/>
        <v>10</v>
      </c>
      <c r="I226" s="70">
        <f t="shared" si="11"/>
        <v>15</v>
      </c>
      <c r="J226" s="66" t="s">
        <v>1202</v>
      </c>
    </row>
    <row r="227" spans="1:10" outlineLevel="1">
      <c r="A227" s="73" t="s">
        <v>428</v>
      </c>
      <c r="B227" s="67" t="s">
        <v>427</v>
      </c>
      <c r="C227" s="71"/>
      <c r="D227" s="71"/>
      <c r="E227" s="72"/>
      <c r="F227" s="69">
        <v>4</v>
      </c>
      <c r="G227" s="70">
        <v>233</v>
      </c>
      <c r="H227" s="71" t="str">
        <f t="shared" si="10"/>
        <v/>
      </c>
      <c r="I227" s="72" t="str">
        <f t="shared" si="11"/>
        <v/>
      </c>
      <c r="J227" s="74"/>
    </row>
    <row r="228" spans="1:10" outlineLevel="1">
      <c r="A228" s="73" t="s">
        <v>429</v>
      </c>
      <c r="B228" s="67" t="s">
        <v>427</v>
      </c>
      <c r="C228" s="71"/>
      <c r="D228" s="71"/>
      <c r="E228" s="72"/>
      <c r="F228" s="69">
        <v>2</v>
      </c>
      <c r="G228" s="70">
        <v>8</v>
      </c>
      <c r="H228" s="71" t="str">
        <f t="shared" si="10"/>
        <v/>
      </c>
      <c r="I228" s="72" t="str">
        <f t="shared" si="11"/>
        <v/>
      </c>
      <c r="J228" s="74"/>
    </row>
    <row r="229" spans="1:10">
      <c r="A229" s="75" t="s">
        <v>430</v>
      </c>
      <c r="B229" s="76"/>
      <c r="C229" s="69">
        <v>16</v>
      </c>
      <c r="D229" s="69">
        <v>32</v>
      </c>
      <c r="E229" s="70">
        <v>384</v>
      </c>
      <c r="F229" s="71"/>
      <c r="G229" s="72"/>
      <c r="H229" s="69">
        <f t="shared" si="10"/>
        <v>24</v>
      </c>
      <c r="I229" s="70">
        <f t="shared" si="11"/>
        <v>81</v>
      </c>
      <c r="J229" s="66" t="s">
        <v>1203</v>
      </c>
    </row>
    <row r="230" spans="1:10" outlineLevel="1">
      <c r="A230" s="73" t="s">
        <v>431</v>
      </c>
      <c r="B230" s="67" t="s">
        <v>430</v>
      </c>
      <c r="C230" s="71"/>
      <c r="D230" s="71"/>
      <c r="E230" s="72"/>
      <c r="F230" s="69">
        <v>6</v>
      </c>
      <c r="G230" s="70">
        <v>295</v>
      </c>
      <c r="H230" s="71" t="str">
        <f t="shared" si="10"/>
        <v/>
      </c>
      <c r="I230" s="72" t="str">
        <f t="shared" si="11"/>
        <v/>
      </c>
      <c r="J230" s="74"/>
    </row>
    <row r="231" spans="1:10" outlineLevel="1">
      <c r="A231" s="73" t="s">
        <v>432</v>
      </c>
      <c r="B231" s="67" t="s">
        <v>430</v>
      </c>
      <c r="C231" s="71"/>
      <c r="D231" s="71"/>
      <c r="E231" s="72"/>
      <c r="F231" s="69">
        <v>2</v>
      </c>
      <c r="G231" s="70">
        <v>8</v>
      </c>
      <c r="H231" s="71" t="str">
        <f t="shared" si="10"/>
        <v/>
      </c>
      <c r="I231" s="72" t="str">
        <f t="shared" si="11"/>
        <v/>
      </c>
      <c r="J231" s="74"/>
    </row>
    <row r="232" spans="1:10">
      <c r="A232" s="75" t="s">
        <v>433</v>
      </c>
      <c r="B232" s="76"/>
      <c r="C232" s="69">
        <v>8</v>
      </c>
      <c r="D232" s="69">
        <v>16</v>
      </c>
      <c r="E232" s="70">
        <v>256</v>
      </c>
      <c r="F232" s="71"/>
      <c r="G232" s="72"/>
      <c r="H232" s="69">
        <f t="shared" si="10"/>
        <v>8</v>
      </c>
      <c r="I232" s="70">
        <f t="shared" si="11"/>
        <v>60</v>
      </c>
      <c r="J232" s="66" t="s">
        <v>1204</v>
      </c>
    </row>
    <row r="233" spans="1:10" outlineLevel="1">
      <c r="A233" s="73" t="s">
        <v>434</v>
      </c>
      <c r="B233" s="67" t="s">
        <v>433</v>
      </c>
      <c r="C233" s="71"/>
      <c r="D233" s="71"/>
      <c r="E233" s="72"/>
      <c r="F233" s="69">
        <v>6</v>
      </c>
      <c r="G233" s="70">
        <v>188</v>
      </c>
      <c r="H233" s="71" t="str">
        <f t="shared" si="10"/>
        <v/>
      </c>
      <c r="I233" s="72" t="str">
        <f t="shared" si="11"/>
        <v/>
      </c>
      <c r="J233" s="74"/>
    </row>
    <row r="234" spans="1:10" outlineLevel="1">
      <c r="A234" s="73" t="s">
        <v>435</v>
      </c>
      <c r="B234" s="67" t="s">
        <v>433</v>
      </c>
      <c r="C234" s="71"/>
      <c r="D234" s="71"/>
      <c r="E234" s="72"/>
      <c r="F234" s="69">
        <v>2</v>
      </c>
      <c r="G234" s="70">
        <v>8</v>
      </c>
      <c r="H234" s="71" t="str">
        <f t="shared" si="10"/>
        <v/>
      </c>
      <c r="I234" s="72" t="str">
        <f t="shared" si="11"/>
        <v/>
      </c>
      <c r="J234" s="74"/>
    </row>
    <row r="235" spans="1:10">
      <c r="A235" s="75" t="s">
        <v>436</v>
      </c>
      <c r="B235" s="76"/>
      <c r="C235" s="69">
        <v>8</v>
      </c>
      <c r="D235" s="69">
        <v>16</v>
      </c>
      <c r="E235" s="70">
        <v>256</v>
      </c>
      <c r="F235" s="71"/>
      <c r="G235" s="72"/>
      <c r="H235" s="69">
        <f t="shared" si="10"/>
        <v>12</v>
      </c>
      <c r="I235" s="70">
        <f t="shared" si="11"/>
        <v>240</v>
      </c>
      <c r="J235" s="66" t="s">
        <v>1205</v>
      </c>
    </row>
    <row r="236" spans="1:10" outlineLevel="1">
      <c r="A236" s="73" t="s">
        <v>437</v>
      </c>
      <c r="B236" s="67" t="s">
        <v>436</v>
      </c>
      <c r="C236" s="71"/>
      <c r="D236" s="71"/>
      <c r="E236" s="72"/>
      <c r="F236" s="69">
        <v>2</v>
      </c>
      <c r="G236" s="70">
        <v>8</v>
      </c>
      <c r="H236" s="71" t="str">
        <f t="shared" si="10"/>
        <v/>
      </c>
      <c r="I236" s="72" t="str">
        <f t="shared" si="11"/>
        <v/>
      </c>
      <c r="J236" s="74"/>
    </row>
    <row r="237" spans="1:10" outlineLevel="1">
      <c r="A237" s="73" t="s">
        <v>438</v>
      </c>
      <c r="B237" s="67" t="s">
        <v>436</v>
      </c>
      <c r="C237" s="71"/>
      <c r="D237" s="71"/>
      <c r="E237" s="72"/>
      <c r="F237" s="69">
        <v>2</v>
      </c>
      <c r="G237" s="70">
        <v>8</v>
      </c>
      <c r="H237" s="71" t="str">
        <f t="shared" si="10"/>
        <v/>
      </c>
      <c r="I237" s="72" t="str">
        <f t="shared" si="11"/>
        <v/>
      </c>
      <c r="J237" s="74"/>
    </row>
    <row r="238" spans="1:10">
      <c r="A238" s="75" t="s">
        <v>439</v>
      </c>
      <c r="B238" s="76"/>
      <c r="C238" s="69">
        <v>8</v>
      </c>
      <c r="D238" s="69">
        <v>16</v>
      </c>
      <c r="E238" s="70">
        <v>128</v>
      </c>
      <c r="F238" s="71"/>
      <c r="G238" s="72"/>
      <c r="H238" s="69">
        <f t="shared" si="10"/>
        <v>8</v>
      </c>
      <c r="I238" s="70">
        <f t="shared" si="11"/>
        <v>28</v>
      </c>
      <c r="J238" s="66" t="s">
        <v>1206</v>
      </c>
    </row>
    <row r="239" spans="1:10" outlineLevel="1">
      <c r="A239" s="73" t="s">
        <v>440</v>
      </c>
      <c r="B239" s="67" t="s">
        <v>439</v>
      </c>
      <c r="C239" s="71"/>
      <c r="D239" s="71"/>
      <c r="E239" s="72"/>
      <c r="F239" s="69">
        <v>6</v>
      </c>
      <c r="G239" s="70">
        <v>92</v>
      </c>
      <c r="H239" s="71" t="str">
        <f t="shared" si="10"/>
        <v/>
      </c>
      <c r="I239" s="72" t="str">
        <f t="shared" si="11"/>
        <v/>
      </c>
      <c r="J239" s="74"/>
    </row>
    <row r="240" spans="1:10" outlineLevel="1">
      <c r="A240" s="73" t="s">
        <v>441</v>
      </c>
      <c r="B240" s="67" t="s">
        <v>439</v>
      </c>
      <c r="C240" s="71"/>
      <c r="D240" s="71"/>
      <c r="E240" s="72"/>
      <c r="F240" s="69">
        <v>2</v>
      </c>
      <c r="G240" s="70">
        <v>8</v>
      </c>
      <c r="H240" s="71" t="str">
        <f t="shared" si="10"/>
        <v/>
      </c>
      <c r="I240" s="72" t="str">
        <f t="shared" si="11"/>
        <v/>
      </c>
      <c r="J240" s="74"/>
    </row>
    <row r="241" spans="1:10">
      <c r="A241" s="75" t="s">
        <v>442</v>
      </c>
      <c r="B241" s="76"/>
      <c r="C241" s="69">
        <v>8</v>
      </c>
      <c r="D241" s="69">
        <v>16</v>
      </c>
      <c r="E241" s="70">
        <v>384</v>
      </c>
      <c r="F241" s="71"/>
      <c r="G241" s="72"/>
      <c r="H241" s="69">
        <f t="shared" si="10"/>
        <v>8</v>
      </c>
      <c r="I241" s="70">
        <f t="shared" si="11"/>
        <v>34</v>
      </c>
      <c r="J241" s="66" t="s">
        <v>1207</v>
      </c>
    </row>
    <row r="242" spans="1:10" outlineLevel="1">
      <c r="A242" s="73" t="s">
        <v>443</v>
      </c>
      <c r="B242" s="67" t="s">
        <v>442</v>
      </c>
      <c r="C242" s="71"/>
      <c r="D242" s="71"/>
      <c r="E242" s="72"/>
      <c r="F242" s="69">
        <v>2</v>
      </c>
      <c r="G242" s="70">
        <v>8</v>
      </c>
      <c r="H242" s="71" t="str">
        <f t="shared" si="10"/>
        <v/>
      </c>
      <c r="I242" s="72" t="str">
        <f t="shared" si="11"/>
        <v/>
      </c>
      <c r="J242" s="74"/>
    </row>
    <row r="243" spans="1:10" outlineLevel="1">
      <c r="A243" s="73" t="s">
        <v>444</v>
      </c>
      <c r="B243" s="67" t="s">
        <v>442</v>
      </c>
      <c r="C243" s="71"/>
      <c r="D243" s="71"/>
      <c r="E243" s="72"/>
      <c r="F243" s="69">
        <v>6</v>
      </c>
      <c r="G243" s="70">
        <v>342</v>
      </c>
      <c r="H243" s="71" t="str">
        <f t="shared" si="10"/>
        <v/>
      </c>
      <c r="I243" s="72" t="str">
        <f t="shared" si="11"/>
        <v/>
      </c>
      <c r="J243" s="74"/>
    </row>
    <row r="244" spans="1:10">
      <c r="A244" s="75" t="s">
        <v>445</v>
      </c>
      <c r="B244" s="76"/>
      <c r="C244" s="69">
        <v>8</v>
      </c>
      <c r="D244" s="69">
        <v>16</v>
      </c>
      <c r="E244" s="70">
        <v>256</v>
      </c>
      <c r="F244" s="71"/>
      <c r="G244" s="72"/>
      <c r="H244" s="69">
        <f t="shared" si="10"/>
        <v>8</v>
      </c>
      <c r="I244" s="70">
        <f t="shared" si="11"/>
        <v>15</v>
      </c>
      <c r="J244" s="66" t="s">
        <v>1208</v>
      </c>
    </row>
    <row r="245" spans="1:10" outlineLevel="1">
      <c r="A245" s="73" t="s">
        <v>446</v>
      </c>
      <c r="B245" s="67" t="s">
        <v>445</v>
      </c>
      <c r="C245" s="71"/>
      <c r="D245" s="71"/>
      <c r="E245" s="72"/>
      <c r="F245" s="69">
        <v>2</v>
      </c>
      <c r="G245" s="70">
        <v>8</v>
      </c>
      <c r="H245" s="71" t="str">
        <f t="shared" si="10"/>
        <v/>
      </c>
      <c r="I245" s="72" t="str">
        <f t="shared" si="11"/>
        <v/>
      </c>
      <c r="J245" s="74"/>
    </row>
    <row r="246" spans="1:10" outlineLevel="1">
      <c r="A246" s="73" t="s">
        <v>447</v>
      </c>
      <c r="B246" s="67" t="s">
        <v>445</v>
      </c>
      <c r="C246" s="71"/>
      <c r="D246" s="71"/>
      <c r="E246" s="72"/>
      <c r="F246" s="69">
        <v>6</v>
      </c>
      <c r="G246" s="70">
        <v>233</v>
      </c>
      <c r="H246" s="71" t="str">
        <f t="shared" si="10"/>
        <v/>
      </c>
      <c r="I246" s="72" t="str">
        <f t="shared" si="11"/>
        <v/>
      </c>
      <c r="J246" s="74"/>
    </row>
    <row r="247" spans="1:10">
      <c r="A247" s="75" t="s">
        <v>448</v>
      </c>
      <c r="B247" s="76"/>
      <c r="C247" s="69">
        <v>8</v>
      </c>
      <c r="D247" s="69">
        <v>16</v>
      </c>
      <c r="E247" s="70">
        <v>256</v>
      </c>
      <c r="F247" s="71"/>
      <c r="G247" s="72"/>
      <c r="H247" s="69">
        <f t="shared" si="10"/>
        <v>12</v>
      </c>
      <c r="I247" s="70">
        <f t="shared" si="11"/>
        <v>240</v>
      </c>
      <c r="J247" s="66" t="s">
        <v>1209</v>
      </c>
    </row>
    <row r="248" spans="1:10" outlineLevel="1">
      <c r="A248" s="73" t="s">
        <v>449</v>
      </c>
      <c r="B248" s="67" t="s">
        <v>448</v>
      </c>
      <c r="C248" s="71"/>
      <c r="D248" s="71"/>
      <c r="E248" s="72"/>
      <c r="F248" s="69">
        <v>2</v>
      </c>
      <c r="G248" s="70">
        <v>8</v>
      </c>
      <c r="H248" s="71" t="str">
        <f t="shared" si="10"/>
        <v/>
      </c>
      <c r="I248" s="72" t="str">
        <f t="shared" si="11"/>
        <v/>
      </c>
      <c r="J248" s="74"/>
    </row>
    <row r="249" spans="1:10" outlineLevel="1">
      <c r="A249" s="73" t="s">
        <v>450</v>
      </c>
      <c r="B249" s="67" t="s">
        <v>448</v>
      </c>
      <c r="C249" s="71"/>
      <c r="D249" s="71"/>
      <c r="E249" s="72"/>
      <c r="F249" s="69">
        <v>2</v>
      </c>
      <c r="G249" s="70">
        <v>8</v>
      </c>
      <c r="H249" s="71" t="str">
        <f t="shared" si="10"/>
        <v/>
      </c>
      <c r="I249" s="72" t="str">
        <f t="shared" si="11"/>
        <v/>
      </c>
      <c r="J249" s="74"/>
    </row>
    <row r="250" spans="1:10">
      <c r="A250" s="75" t="s">
        <v>451</v>
      </c>
      <c r="B250" s="76"/>
      <c r="C250" s="69">
        <v>8</v>
      </c>
      <c r="D250" s="69">
        <v>16</v>
      </c>
      <c r="E250" s="70">
        <v>128</v>
      </c>
      <c r="F250" s="71"/>
      <c r="G250" s="72"/>
      <c r="H250" s="69">
        <f t="shared" si="10"/>
        <v>8</v>
      </c>
      <c r="I250" s="70">
        <f t="shared" si="11"/>
        <v>20</v>
      </c>
      <c r="J250" s="66" t="s">
        <v>1210</v>
      </c>
    </row>
    <row r="251" spans="1:10" outlineLevel="1">
      <c r="A251" s="73" t="s">
        <v>452</v>
      </c>
      <c r="B251" s="67" t="s">
        <v>451</v>
      </c>
      <c r="C251" s="71"/>
      <c r="D251" s="71"/>
      <c r="E251" s="72"/>
      <c r="F251" s="69">
        <v>6</v>
      </c>
      <c r="G251" s="70">
        <v>100</v>
      </c>
      <c r="H251" s="71" t="str">
        <f t="shared" ref="H251:H314" si="12">IF($B251="",D251-SUMIF($B$2:$B$335,$A251,$F$2:$F$335),"")</f>
        <v/>
      </c>
      <c r="I251" s="72" t="str">
        <f t="shared" ref="I251:I314" si="13">IF($B251="",E251-SUMIF($B$2:$B$335,$A251,$G$2:$G$335),"")</f>
        <v/>
      </c>
      <c r="J251" s="74"/>
    </row>
    <row r="252" spans="1:10" outlineLevel="1">
      <c r="A252" s="73" t="s">
        <v>453</v>
      </c>
      <c r="B252" s="67" t="s">
        <v>451</v>
      </c>
      <c r="C252" s="71"/>
      <c r="D252" s="71"/>
      <c r="E252" s="72"/>
      <c r="F252" s="69">
        <v>2</v>
      </c>
      <c r="G252" s="70">
        <v>8</v>
      </c>
      <c r="H252" s="71" t="str">
        <f t="shared" si="12"/>
        <v/>
      </c>
      <c r="I252" s="72" t="str">
        <f t="shared" si="13"/>
        <v/>
      </c>
      <c r="J252" s="74"/>
    </row>
    <row r="253" spans="1:10">
      <c r="A253" s="75" t="s">
        <v>454</v>
      </c>
      <c r="B253" s="76"/>
      <c r="C253" s="69">
        <v>8</v>
      </c>
      <c r="D253" s="69">
        <v>16</v>
      </c>
      <c r="E253" s="70">
        <v>256</v>
      </c>
      <c r="F253" s="71"/>
      <c r="G253" s="72"/>
      <c r="H253" s="69">
        <f t="shared" si="12"/>
        <v>8</v>
      </c>
      <c r="I253" s="70">
        <f t="shared" si="13"/>
        <v>35</v>
      </c>
      <c r="J253" s="66" t="s">
        <v>1211</v>
      </c>
    </row>
    <row r="254" spans="1:10" outlineLevel="1">
      <c r="A254" s="73" t="s">
        <v>455</v>
      </c>
      <c r="B254" s="67" t="s">
        <v>454</v>
      </c>
      <c r="C254" s="71"/>
      <c r="D254" s="71"/>
      <c r="E254" s="72"/>
      <c r="F254" s="69">
        <v>2</v>
      </c>
      <c r="G254" s="70">
        <v>8</v>
      </c>
      <c r="H254" s="71" t="str">
        <f t="shared" si="12"/>
        <v/>
      </c>
      <c r="I254" s="72" t="str">
        <f t="shared" si="13"/>
        <v/>
      </c>
      <c r="J254" s="74"/>
    </row>
    <row r="255" spans="1:10" outlineLevel="1">
      <c r="A255" s="73" t="s">
        <v>456</v>
      </c>
      <c r="B255" s="67" t="s">
        <v>454</v>
      </c>
      <c r="C255" s="71"/>
      <c r="D255" s="71"/>
      <c r="E255" s="72"/>
      <c r="F255" s="69">
        <v>6</v>
      </c>
      <c r="G255" s="70">
        <v>213</v>
      </c>
      <c r="H255" s="71" t="str">
        <f t="shared" si="12"/>
        <v/>
      </c>
      <c r="I255" s="72" t="str">
        <f t="shared" si="13"/>
        <v/>
      </c>
      <c r="J255" s="74"/>
    </row>
    <row r="256" spans="1:10">
      <c r="A256" s="75" t="s">
        <v>457</v>
      </c>
      <c r="B256" s="76"/>
      <c r="C256" s="69">
        <v>8</v>
      </c>
      <c r="D256" s="69">
        <v>16</v>
      </c>
      <c r="E256" s="70">
        <v>192</v>
      </c>
      <c r="F256" s="71"/>
      <c r="G256" s="72"/>
      <c r="H256" s="69">
        <f t="shared" si="12"/>
        <v>12</v>
      </c>
      <c r="I256" s="70">
        <f t="shared" si="13"/>
        <v>60</v>
      </c>
      <c r="J256" s="66" t="s">
        <v>1212</v>
      </c>
    </row>
    <row r="257" spans="1:10" outlineLevel="1">
      <c r="A257" s="73" t="s">
        <v>458</v>
      </c>
      <c r="B257" s="67" t="s">
        <v>457</v>
      </c>
      <c r="C257" s="71"/>
      <c r="D257" s="71"/>
      <c r="E257" s="72"/>
      <c r="F257" s="69">
        <v>2</v>
      </c>
      <c r="G257" s="70">
        <v>124</v>
      </c>
      <c r="H257" s="71" t="str">
        <f t="shared" si="12"/>
        <v/>
      </c>
      <c r="I257" s="72" t="str">
        <f t="shared" si="13"/>
        <v/>
      </c>
      <c r="J257" s="74"/>
    </row>
    <row r="258" spans="1:10" outlineLevel="1">
      <c r="A258" s="73" t="s">
        <v>459</v>
      </c>
      <c r="B258" s="67" t="s">
        <v>457</v>
      </c>
      <c r="C258" s="71"/>
      <c r="D258" s="71"/>
      <c r="E258" s="72"/>
      <c r="F258" s="69">
        <v>2</v>
      </c>
      <c r="G258" s="70">
        <v>8</v>
      </c>
      <c r="H258" s="71" t="str">
        <f t="shared" si="12"/>
        <v/>
      </c>
      <c r="I258" s="72" t="str">
        <f t="shared" si="13"/>
        <v/>
      </c>
      <c r="J258" s="74"/>
    </row>
    <row r="259" spans="1:10">
      <c r="A259" s="75" t="s">
        <v>460</v>
      </c>
      <c r="B259" s="76"/>
      <c r="C259" s="69">
        <v>8</v>
      </c>
      <c r="D259" s="69">
        <v>16</v>
      </c>
      <c r="E259" s="70">
        <v>384</v>
      </c>
      <c r="F259" s="71"/>
      <c r="G259" s="72"/>
      <c r="H259" s="69">
        <f t="shared" si="12"/>
        <v>6</v>
      </c>
      <c r="I259" s="70">
        <f t="shared" si="13"/>
        <v>20</v>
      </c>
      <c r="J259" s="66" t="s">
        <v>1213</v>
      </c>
    </row>
    <row r="260" spans="1:10" outlineLevel="1">
      <c r="A260" s="73" t="s">
        <v>461</v>
      </c>
      <c r="B260" s="67" t="s">
        <v>460</v>
      </c>
      <c r="C260" s="71"/>
      <c r="D260" s="71"/>
      <c r="E260" s="72"/>
      <c r="F260" s="69">
        <v>2</v>
      </c>
      <c r="G260" s="70">
        <v>8</v>
      </c>
      <c r="H260" s="71" t="str">
        <f t="shared" si="12"/>
        <v/>
      </c>
      <c r="I260" s="72" t="str">
        <f t="shared" si="13"/>
        <v/>
      </c>
      <c r="J260" s="74"/>
    </row>
    <row r="261" spans="1:10" outlineLevel="1">
      <c r="A261" s="73" t="s">
        <v>462</v>
      </c>
      <c r="B261" s="67" t="s">
        <v>460</v>
      </c>
      <c r="C261" s="71"/>
      <c r="D261" s="71"/>
      <c r="E261" s="72"/>
      <c r="F261" s="69">
        <v>8</v>
      </c>
      <c r="G261" s="70">
        <v>356</v>
      </c>
      <c r="H261" s="71" t="str">
        <f t="shared" si="12"/>
        <v/>
      </c>
      <c r="I261" s="72" t="str">
        <f t="shared" si="13"/>
        <v/>
      </c>
      <c r="J261" s="74"/>
    </row>
    <row r="262" spans="1:10">
      <c r="A262" s="75" t="s">
        <v>463</v>
      </c>
      <c r="B262" s="76"/>
      <c r="C262" s="69">
        <v>8</v>
      </c>
      <c r="D262" s="69">
        <v>16</v>
      </c>
      <c r="E262" s="70">
        <v>192</v>
      </c>
      <c r="F262" s="71"/>
      <c r="G262" s="72"/>
      <c r="H262" s="69">
        <f t="shared" si="12"/>
        <v>12</v>
      </c>
      <c r="I262" s="70">
        <f t="shared" si="13"/>
        <v>55</v>
      </c>
      <c r="J262" s="66" t="s">
        <v>1214</v>
      </c>
    </row>
    <row r="263" spans="1:10" outlineLevel="1">
      <c r="A263" s="73" t="s">
        <v>464</v>
      </c>
      <c r="B263" s="67" t="s">
        <v>463</v>
      </c>
      <c r="C263" s="71"/>
      <c r="D263" s="71"/>
      <c r="E263" s="72"/>
      <c r="F263" s="69">
        <v>2</v>
      </c>
      <c r="G263" s="70">
        <v>8</v>
      </c>
      <c r="H263" s="71" t="str">
        <f t="shared" si="12"/>
        <v/>
      </c>
      <c r="I263" s="72" t="str">
        <f t="shared" si="13"/>
        <v/>
      </c>
      <c r="J263" s="74"/>
    </row>
    <row r="264" spans="1:10" outlineLevel="1">
      <c r="A264" s="73" t="s">
        <v>465</v>
      </c>
      <c r="B264" s="67" t="s">
        <v>463</v>
      </c>
      <c r="C264" s="71"/>
      <c r="D264" s="71"/>
      <c r="E264" s="72"/>
      <c r="F264" s="69">
        <v>2</v>
      </c>
      <c r="G264" s="70">
        <v>129</v>
      </c>
      <c r="H264" s="71" t="str">
        <f t="shared" si="12"/>
        <v/>
      </c>
      <c r="I264" s="72" t="str">
        <f t="shared" si="13"/>
        <v/>
      </c>
      <c r="J264" s="74"/>
    </row>
    <row r="265" spans="1:10">
      <c r="A265" s="75" t="s">
        <v>466</v>
      </c>
      <c r="B265" s="76"/>
      <c r="C265" s="69">
        <v>8</v>
      </c>
      <c r="D265" s="69">
        <v>16</v>
      </c>
      <c r="E265" s="70">
        <v>256</v>
      </c>
      <c r="F265" s="71"/>
      <c r="G265" s="72"/>
      <c r="H265" s="69">
        <f t="shared" si="12"/>
        <v>10</v>
      </c>
      <c r="I265" s="70">
        <f t="shared" si="13"/>
        <v>15</v>
      </c>
      <c r="J265" s="66" t="s">
        <v>1215</v>
      </c>
    </row>
    <row r="266" spans="1:10" outlineLevel="1">
      <c r="A266" s="73" t="s">
        <v>467</v>
      </c>
      <c r="B266" s="67" t="s">
        <v>466</v>
      </c>
      <c r="C266" s="71"/>
      <c r="D266" s="71"/>
      <c r="E266" s="72"/>
      <c r="F266" s="69">
        <v>2</v>
      </c>
      <c r="G266" s="70">
        <v>8</v>
      </c>
      <c r="H266" s="71" t="str">
        <f t="shared" si="12"/>
        <v/>
      </c>
      <c r="I266" s="72" t="str">
        <f t="shared" si="13"/>
        <v/>
      </c>
      <c r="J266" s="74"/>
    </row>
    <row r="267" spans="1:10" outlineLevel="1">
      <c r="A267" s="73" t="s">
        <v>468</v>
      </c>
      <c r="B267" s="67" t="s">
        <v>466</v>
      </c>
      <c r="C267" s="71"/>
      <c r="D267" s="71"/>
      <c r="E267" s="72"/>
      <c r="F267" s="69">
        <v>4</v>
      </c>
      <c r="G267" s="70">
        <v>233</v>
      </c>
      <c r="H267" s="71" t="str">
        <f t="shared" si="12"/>
        <v/>
      </c>
      <c r="I267" s="72" t="str">
        <f t="shared" si="13"/>
        <v/>
      </c>
      <c r="J267" s="74"/>
    </row>
    <row r="268" spans="1:10">
      <c r="A268" s="75" t="s">
        <v>469</v>
      </c>
      <c r="B268" s="76"/>
      <c r="C268" s="69">
        <v>8</v>
      </c>
      <c r="D268" s="69">
        <v>16</v>
      </c>
      <c r="E268" s="70">
        <v>384</v>
      </c>
      <c r="F268" s="71"/>
      <c r="G268" s="72"/>
      <c r="H268" s="69">
        <f t="shared" si="12"/>
        <v>8</v>
      </c>
      <c r="I268" s="70">
        <f t="shared" si="13"/>
        <v>101</v>
      </c>
      <c r="J268" s="66" t="s">
        <v>1216</v>
      </c>
    </row>
    <row r="269" spans="1:10" outlineLevel="1">
      <c r="A269" s="73" t="s">
        <v>470</v>
      </c>
      <c r="B269" s="67" t="s">
        <v>469</v>
      </c>
      <c r="C269" s="71"/>
      <c r="D269" s="71"/>
      <c r="E269" s="72"/>
      <c r="F269" s="69">
        <v>2</v>
      </c>
      <c r="G269" s="70">
        <v>8</v>
      </c>
      <c r="H269" s="71" t="str">
        <f t="shared" si="12"/>
        <v/>
      </c>
      <c r="I269" s="72" t="str">
        <f t="shared" si="13"/>
        <v/>
      </c>
      <c r="J269" s="74"/>
    </row>
    <row r="270" spans="1:10" outlineLevel="1">
      <c r="A270" s="73" t="s">
        <v>471</v>
      </c>
      <c r="B270" s="67" t="s">
        <v>469</v>
      </c>
      <c r="C270" s="71"/>
      <c r="D270" s="71"/>
      <c r="E270" s="72"/>
      <c r="F270" s="69">
        <v>6</v>
      </c>
      <c r="G270" s="70">
        <v>275</v>
      </c>
      <c r="H270" s="71" t="str">
        <f t="shared" si="12"/>
        <v/>
      </c>
      <c r="I270" s="72" t="str">
        <f t="shared" si="13"/>
        <v/>
      </c>
      <c r="J270" s="74"/>
    </row>
    <row r="271" spans="1:10">
      <c r="A271" s="75" t="s">
        <v>472</v>
      </c>
      <c r="B271" s="76"/>
      <c r="C271" s="69">
        <v>8</v>
      </c>
      <c r="D271" s="69">
        <v>16</v>
      </c>
      <c r="E271" s="70">
        <v>128</v>
      </c>
      <c r="F271" s="71"/>
      <c r="G271" s="72"/>
      <c r="H271" s="69">
        <f t="shared" si="12"/>
        <v>12</v>
      </c>
      <c r="I271" s="70">
        <f t="shared" si="13"/>
        <v>112</v>
      </c>
      <c r="J271" s="66" t="s">
        <v>1217</v>
      </c>
    </row>
    <row r="272" spans="1:10" outlineLevel="1">
      <c r="A272" s="73" t="s">
        <v>473</v>
      </c>
      <c r="B272" s="67" t="s">
        <v>472</v>
      </c>
      <c r="C272" s="71"/>
      <c r="D272" s="71"/>
      <c r="E272" s="72"/>
      <c r="F272" s="69">
        <v>2</v>
      </c>
      <c r="G272" s="70">
        <v>8</v>
      </c>
      <c r="H272" s="71" t="str">
        <f t="shared" si="12"/>
        <v/>
      </c>
      <c r="I272" s="72" t="str">
        <f t="shared" si="13"/>
        <v/>
      </c>
      <c r="J272" s="74"/>
    </row>
    <row r="273" spans="1:10" outlineLevel="1">
      <c r="A273" s="73" t="s">
        <v>474</v>
      </c>
      <c r="B273" s="67" t="s">
        <v>472</v>
      </c>
      <c r="C273" s="71"/>
      <c r="D273" s="71"/>
      <c r="E273" s="72"/>
      <c r="F273" s="69">
        <v>2</v>
      </c>
      <c r="G273" s="70">
        <v>8</v>
      </c>
      <c r="H273" s="71" t="str">
        <f t="shared" si="12"/>
        <v/>
      </c>
      <c r="I273" s="72" t="str">
        <f t="shared" si="13"/>
        <v/>
      </c>
      <c r="J273" s="74"/>
    </row>
    <row r="274" spans="1:10">
      <c r="A274" s="75" t="s">
        <v>475</v>
      </c>
      <c r="B274" s="76"/>
      <c r="C274" s="69">
        <v>8</v>
      </c>
      <c r="D274" s="69">
        <v>16</v>
      </c>
      <c r="E274" s="70">
        <v>384</v>
      </c>
      <c r="F274" s="71"/>
      <c r="G274" s="72"/>
      <c r="H274" s="69">
        <f t="shared" si="12"/>
        <v>8</v>
      </c>
      <c r="I274" s="70">
        <f t="shared" si="13"/>
        <v>91</v>
      </c>
      <c r="J274" s="66" t="s">
        <v>1218</v>
      </c>
    </row>
    <row r="275" spans="1:10" outlineLevel="1">
      <c r="A275" s="73" t="s">
        <v>476</v>
      </c>
      <c r="B275" s="67" t="s">
        <v>475</v>
      </c>
      <c r="C275" s="71"/>
      <c r="D275" s="71"/>
      <c r="E275" s="72"/>
      <c r="F275" s="69">
        <v>2</v>
      </c>
      <c r="G275" s="70">
        <v>8</v>
      </c>
      <c r="H275" s="71" t="str">
        <f t="shared" si="12"/>
        <v/>
      </c>
      <c r="I275" s="72" t="str">
        <f t="shared" si="13"/>
        <v/>
      </c>
      <c r="J275" s="74"/>
    </row>
    <row r="276" spans="1:10" outlineLevel="1">
      <c r="A276" s="73" t="s">
        <v>477</v>
      </c>
      <c r="B276" s="67" t="s">
        <v>475</v>
      </c>
      <c r="C276" s="71"/>
      <c r="D276" s="71"/>
      <c r="E276" s="72"/>
      <c r="F276" s="69">
        <v>6</v>
      </c>
      <c r="G276" s="70">
        <v>285</v>
      </c>
      <c r="H276" s="71" t="str">
        <f t="shared" si="12"/>
        <v/>
      </c>
      <c r="I276" s="72" t="str">
        <f t="shared" si="13"/>
        <v/>
      </c>
      <c r="J276" s="74"/>
    </row>
    <row r="277" spans="1:10">
      <c r="A277" s="75" t="s">
        <v>478</v>
      </c>
      <c r="B277" s="76"/>
      <c r="C277" s="69">
        <v>8</v>
      </c>
      <c r="D277" s="69">
        <v>16</v>
      </c>
      <c r="E277" s="70">
        <v>256</v>
      </c>
      <c r="F277" s="71"/>
      <c r="G277" s="72"/>
      <c r="H277" s="69">
        <f t="shared" si="12"/>
        <v>8</v>
      </c>
      <c r="I277" s="70">
        <f t="shared" si="13"/>
        <v>60</v>
      </c>
      <c r="J277" s="66" t="s">
        <v>1219</v>
      </c>
    </row>
    <row r="278" spans="1:10" outlineLevel="1">
      <c r="A278" s="73" t="s">
        <v>479</v>
      </c>
      <c r="B278" s="67" t="s">
        <v>478</v>
      </c>
      <c r="C278" s="71"/>
      <c r="D278" s="71"/>
      <c r="E278" s="72"/>
      <c r="F278" s="69">
        <v>2</v>
      </c>
      <c r="G278" s="70">
        <v>8</v>
      </c>
      <c r="H278" s="71" t="str">
        <f t="shared" si="12"/>
        <v/>
      </c>
      <c r="I278" s="72" t="str">
        <f t="shared" si="13"/>
        <v/>
      </c>
      <c r="J278" s="74"/>
    </row>
    <row r="279" spans="1:10" outlineLevel="1">
      <c r="A279" s="73" t="s">
        <v>480</v>
      </c>
      <c r="B279" s="67" t="s">
        <v>478</v>
      </c>
      <c r="C279" s="71"/>
      <c r="D279" s="71"/>
      <c r="E279" s="72"/>
      <c r="F279" s="69">
        <v>6</v>
      </c>
      <c r="G279" s="70">
        <v>188</v>
      </c>
      <c r="H279" s="71" t="str">
        <f t="shared" si="12"/>
        <v/>
      </c>
      <c r="I279" s="72" t="str">
        <f t="shared" si="13"/>
        <v/>
      </c>
      <c r="J279" s="74"/>
    </row>
    <row r="280" spans="1:10">
      <c r="A280" s="75" t="s">
        <v>481</v>
      </c>
      <c r="B280" s="76"/>
      <c r="C280" s="69">
        <v>8</v>
      </c>
      <c r="D280" s="69">
        <v>16</v>
      </c>
      <c r="E280" s="70">
        <v>128</v>
      </c>
      <c r="F280" s="71"/>
      <c r="G280" s="72"/>
      <c r="H280" s="69">
        <f t="shared" si="12"/>
        <v>12</v>
      </c>
      <c r="I280" s="70">
        <f t="shared" si="13"/>
        <v>112</v>
      </c>
      <c r="J280" s="66" t="s">
        <v>1220</v>
      </c>
    </row>
    <row r="281" spans="1:10" outlineLevel="1">
      <c r="A281" s="73" t="s">
        <v>482</v>
      </c>
      <c r="B281" s="67" t="s">
        <v>481</v>
      </c>
      <c r="C281" s="71"/>
      <c r="D281" s="71"/>
      <c r="E281" s="72"/>
      <c r="F281" s="69">
        <v>2</v>
      </c>
      <c r="G281" s="70">
        <v>8</v>
      </c>
      <c r="H281" s="71" t="str">
        <f t="shared" si="12"/>
        <v/>
      </c>
      <c r="I281" s="72" t="str">
        <f t="shared" si="13"/>
        <v/>
      </c>
      <c r="J281" s="74"/>
    </row>
    <row r="282" spans="1:10" outlineLevel="1">
      <c r="A282" s="73" t="s">
        <v>483</v>
      </c>
      <c r="B282" s="67" t="s">
        <v>481</v>
      </c>
      <c r="C282" s="71"/>
      <c r="D282" s="71"/>
      <c r="E282" s="72"/>
      <c r="F282" s="69">
        <v>2</v>
      </c>
      <c r="G282" s="70">
        <v>8</v>
      </c>
      <c r="H282" s="71" t="str">
        <f t="shared" si="12"/>
        <v/>
      </c>
      <c r="I282" s="72" t="str">
        <f t="shared" si="13"/>
        <v/>
      </c>
      <c r="J282" s="74"/>
    </row>
    <row r="283" spans="1:10">
      <c r="A283" s="75" t="s">
        <v>484</v>
      </c>
      <c r="B283" s="76"/>
      <c r="C283" s="69">
        <v>8</v>
      </c>
      <c r="D283" s="69">
        <v>16</v>
      </c>
      <c r="E283" s="70">
        <v>128</v>
      </c>
      <c r="F283" s="71"/>
      <c r="G283" s="72"/>
      <c r="H283" s="69">
        <f t="shared" si="12"/>
        <v>12</v>
      </c>
      <c r="I283" s="70">
        <f t="shared" si="13"/>
        <v>60</v>
      </c>
      <c r="J283" s="66" t="s">
        <v>1221</v>
      </c>
    </row>
    <row r="284" spans="1:10" outlineLevel="1">
      <c r="A284" s="73" t="s">
        <v>485</v>
      </c>
      <c r="B284" s="67" t="s">
        <v>484</v>
      </c>
      <c r="C284" s="71"/>
      <c r="D284" s="71"/>
      <c r="E284" s="72"/>
      <c r="F284" s="69">
        <v>2</v>
      </c>
      <c r="G284" s="70">
        <v>60</v>
      </c>
      <c r="H284" s="71" t="str">
        <f t="shared" si="12"/>
        <v/>
      </c>
      <c r="I284" s="72" t="str">
        <f t="shared" si="13"/>
        <v/>
      </c>
      <c r="J284" s="74"/>
    </row>
    <row r="285" spans="1:10" outlineLevel="1">
      <c r="A285" s="73" t="s">
        <v>486</v>
      </c>
      <c r="B285" s="67" t="s">
        <v>484</v>
      </c>
      <c r="C285" s="71"/>
      <c r="D285" s="71"/>
      <c r="E285" s="72"/>
      <c r="F285" s="69">
        <v>2</v>
      </c>
      <c r="G285" s="70">
        <v>8</v>
      </c>
      <c r="H285" s="71" t="str">
        <f t="shared" si="12"/>
        <v/>
      </c>
      <c r="I285" s="72" t="str">
        <f t="shared" si="13"/>
        <v/>
      </c>
      <c r="J285" s="74"/>
    </row>
    <row r="286" spans="1:10">
      <c r="A286" s="75" t="s">
        <v>487</v>
      </c>
      <c r="B286" s="76"/>
      <c r="C286" s="69">
        <v>8</v>
      </c>
      <c r="D286" s="69">
        <v>16</v>
      </c>
      <c r="E286" s="70">
        <v>192</v>
      </c>
      <c r="F286" s="71"/>
      <c r="G286" s="72"/>
      <c r="H286" s="69">
        <f t="shared" si="12"/>
        <v>12</v>
      </c>
      <c r="I286" s="70">
        <f t="shared" si="13"/>
        <v>60</v>
      </c>
      <c r="J286" s="66" t="s">
        <v>1222</v>
      </c>
    </row>
    <row r="287" spans="1:10" outlineLevel="1">
      <c r="A287" s="73" t="s">
        <v>488</v>
      </c>
      <c r="B287" s="67" t="s">
        <v>487</v>
      </c>
      <c r="C287" s="71"/>
      <c r="D287" s="71"/>
      <c r="E287" s="72"/>
      <c r="F287" s="69">
        <v>2</v>
      </c>
      <c r="G287" s="70">
        <v>124</v>
      </c>
      <c r="H287" s="71" t="str">
        <f t="shared" si="12"/>
        <v/>
      </c>
      <c r="I287" s="72" t="str">
        <f t="shared" si="13"/>
        <v/>
      </c>
      <c r="J287" s="74"/>
    </row>
    <row r="288" spans="1:10" outlineLevel="1">
      <c r="A288" s="73" t="s">
        <v>489</v>
      </c>
      <c r="B288" s="67" t="s">
        <v>487</v>
      </c>
      <c r="C288" s="71"/>
      <c r="D288" s="71"/>
      <c r="E288" s="72"/>
      <c r="F288" s="69">
        <v>2</v>
      </c>
      <c r="G288" s="70">
        <v>8</v>
      </c>
      <c r="H288" s="71" t="str">
        <f t="shared" si="12"/>
        <v/>
      </c>
      <c r="I288" s="72" t="str">
        <f t="shared" si="13"/>
        <v/>
      </c>
      <c r="J288" s="74"/>
    </row>
    <row r="289" spans="1:10">
      <c r="A289" s="75" t="s">
        <v>490</v>
      </c>
      <c r="B289" s="76"/>
      <c r="C289" s="69">
        <v>8</v>
      </c>
      <c r="D289" s="69">
        <v>16</v>
      </c>
      <c r="E289" s="70">
        <v>128</v>
      </c>
      <c r="F289" s="71"/>
      <c r="G289" s="72"/>
      <c r="H289" s="69">
        <f t="shared" si="12"/>
        <v>12</v>
      </c>
      <c r="I289" s="70">
        <f t="shared" si="13"/>
        <v>44</v>
      </c>
      <c r="J289" s="66" t="s">
        <v>1223</v>
      </c>
    </row>
    <row r="290" spans="1:10" outlineLevel="1">
      <c r="A290" s="73" t="s">
        <v>491</v>
      </c>
      <c r="B290" s="67" t="s">
        <v>490</v>
      </c>
      <c r="C290" s="71"/>
      <c r="D290" s="71"/>
      <c r="E290" s="72"/>
      <c r="F290" s="69">
        <v>2</v>
      </c>
      <c r="G290" s="70">
        <v>76</v>
      </c>
      <c r="H290" s="71" t="str">
        <f t="shared" si="12"/>
        <v/>
      </c>
      <c r="I290" s="72" t="str">
        <f t="shared" si="13"/>
        <v/>
      </c>
      <c r="J290" s="74"/>
    </row>
    <row r="291" spans="1:10" outlineLevel="1">
      <c r="A291" s="73" t="s">
        <v>492</v>
      </c>
      <c r="B291" s="67" t="s">
        <v>490</v>
      </c>
      <c r="C291" s="71"/>
      <c r="D291" s="71"/>
      <c r="E291" s="72"/>
      <c r="F291" s="69">
        <v>2</v>
      </c>
      <c r="G291" s="70">
        <v>8</v>
      </c>
      <c r="H291" s="71" t="str">
        <f t="shared" si="12"/>
        <v/>
      </c>
      <c r="I291" s="72" t="str">
        <f t="shared" si="13"/>
        <v/>
      </c>
      <c r="J291" s="74"/>
    </row>
    <row r="292" spans="1:10">
      <c r="A292" s="75" t="s">
        <v>493</v>
      </c>
      <c r="B292" s="76"/>
      <c r="C292" s="69">
        <v>8</v>
      </c>
      <c r="D292" s="69">
        <v>16</v>
      </c>
      <c r="E292" s="70">
        <v>128</v>
      </c>
      <c r="F292" s="71"/>
      <c r="G292" s="72"/>
      <c r="H292" s="69">
        <f t="shared" si="12"/>
        <v>12</v>
      </c>
      <c r="I292" s="70">
        <f t="shared" si="13"/>
        <v>61</v>
      </c>
      <c r="J292" s="66" t="s">
        <v>1224</v>
      </c>
    </row>
    <row r="293" spans="1:10" outlineLevel="1">
      <c r="A293" s="73" t="s">
        <v>494</v>
      </c>
      <c r="B293" s="67" t="s">
        <v>493</v>
      </c>
      <c r="C293" s="71"/>
      <c r="D293" s="71"/>
      <c r="E293" s="72"/>
      <c r="F293" s="69">
        <v>2</v>
      </c>
      <c r="G293" s="70">
        <v>8</v>
      </c>
      <c r="H293" s="71" t="str">
        <f t="shared" si="12"/>
        <v/>
      </c>
      <c r="I293" s="72" t="str">
        <f t="shared" si="13"/>
        <v/>
      </c>
      <c r="J293" s="74"/>
    </row>
    <row r="294" spans="1:10" outlineLevel="1">
      <c r="A294" s="73" t="s">
        <v>495</v>
      </c>
      <c r="B294" s="67" t="s">
        <v>493</v>
      </c>
      <c r="C294" s="71"/>
      <c r="D294" s="71"/>
      <c r="E294" s="72"/>
      <c r="F294" s="69">
        <v>2</v>
      </c>
      <c r="G294" s="70">
        <v>59</v>
      </c>
      <c r="H294" s="71" t="str">
        <f t="shared" si="12"/>
        <v/>
      </c>
      <c r="I294" s="72" t="str">
        <f t="shared" si="13"/>
        <v/>
      </c>
      <c r="J294" s="74"/>
    </row>
    <row r="295" spans="1:10">
      <c r="A295" s="75" t="s">
        <v>496</v>
      </c>
      <c r="B295" s="76"/>
      <c r="C295" s="69">
        <v>8</v>
      </c>
      <c r="D295" s="69">
        <v>16</v>
      </c>
      <c r="E295" s="70">
        <v>96</v>
      </c>
      <c r="F295" s="71"/>
      <c r="G295" s="72"/>
      <c r="H295" s="69">
        <f t="shared" si="12"/>
        <v>10</v>
      </c>
      <c r="I295" s="70">
        <f t="shared" si="13"/>
        <v>38</v>
      </c>
      <c r="J295" s="66" t="s">
        <v>1225</v>
      </c>
    </row>
    <row r="296" spans="1:10" outlineLevel="1">
      <c r="A296" s="73" t="s">
        <v>497</v>
      </c>
      <c r="B296" s="67" t="s">
        <v>496</v>
      </c>
      <c r="C296" s="71"/>
      <c r="D296" s="71"/>
      <c r="E296" s="72"/>
      <c r="F296" s="69">
        <v>2</v>
      </c>
      <c r="G296" s="70">
        <v>8</v>
      </c>
      <c r="H296" s="71" t="str">
        <f t="shared" si="12"/>
        <v/>
      </c>
      <c r="I296" s="72" t="str">
        <f t="shared" si="13"/>
        <v/>
      </c>
      <c r="J296" s="74"/>
    </row>
    <row r="297" spans="1:10" outlineLevel="1">
      <c r="A297" s="73" t="s">
        <v>498</v>
      </c>
      <c r="B297" s="67" t="s">
        <v>496</v>
      </c>
      <c r="C297" s="71"/>
      <c r="D297" s="71"/>
      <c r="E297" s="72"/>
      <c r="F297" s="69">
        <v>2</v>
      </c>
      <c r="G297" s="70">
        <v>8</v>
      </c>
      <c r="H297" s="71" t="str">
        <f t="shared" si="12"/>
        <v/>
      </c>
      <c r="I297" s="72" t="str">
        <f t="shared" si="13"/>
        <v/>
      </c>
      <c r="J297" s="74"/>
    </row>
    <row r="298" spans="1:10" outlineLevel="1">
      <c r="A298" s="73" t="s">
        <v>499</v>
      </c>
      <c r="B298" s="67" t="s">
        <v>496</v>
      </c>
      <c r="C298" s="71"/>
      <c r="D298" s="71"/>
      <c r="E298" s="72"/>
      <c r="F298" s="69">
        <v>1</v>
      </c>
      <c r="G298" s="70">
        <v>21</v>
      </c>
      <c r="H298" s="71" t="str">
        <f t="shared" si="12"/>
        <v/>
      </c>
      <c r="I298" s="72" t="str">
        <f t="shared" si="13"/>
        <v/>
      </c>
      <c r="J298" s="74"/>
    </row>
    <row r="299" spans="1:10" outlineLevel="1">
      <c r="A299" s="73" t="s">
        <v>500</v>
      </c>
      <c r="B299" s="67" t="s">
        <v>496</v>
      </c>
      <c r="C299" s="71"/>
      <c r="D299" s="71"/>
      <c r="E299" s="72"/>
      <c r="F299" s="69">
        <v>1</v>
      </c>
      <c r="G299" s="70">
        <v>21</v>
      </c>
      <c r="H299" s="71" t="str">
        <f t="shared" si="12"/>
        <v/>
      </c>
      <c r="I299" s="72" t="str">
        <f t="shared" si="13"/>
        <v/>
      </c>
      <c r="J299" s="74"/>
    </row>
    <row r="300" spans="1:10">
      <c r="A300" s="75" t="s">
        <v>501</v>
      </c>
      <c r="B300" s="76"/>
      <c r="C300" s="69">
        <v>8</v>
      </c>
      <c r="D300" s="69">
        <v>16</v>
      </c>
      <c r="E300" s="70">
        <v>96</v>
      </c>
      <c r="F300" s="71"/>
      <c r="G300" s="72"/>
      <c r="H300" s="69">
        <f t="shared" si="12"/>
        <v>4</v>
      </c>
      <c r="I300" s="70">
        <f t="shared" si="13"/>
        <v>-2</v>
      </c>
      <c r="J300" s="66" t="s">
        <v>1226</v>
      </c>
    </row>
    <row r="301" spans="1:10" outlineLevel="1">
      <c r="A301" s="73" t="s">
        <v>502</v>
      </c>
      <c r="B301" s="67" t="s">
        <v>501</v>
      </c>
      <c r="C301" s="71"/>
      <c r="D301" s="71"/>
      <c r="E301" s="72"/>
      <c r="F301" s="69">
        <v>4</v>
      </c>
      <c r="G301" s="70">
        <v>41</v>
      </c>
      <c r="H301" s="71" t="str">
        <f t="shared" si="12"/>
        <v/>
      </c>
      <c r="I301" s="72" t="str">
        <f t="shared" si="13"/>
        <v/>
      </c>
      <c r="J301" s="74"/>
    </row>
    <row r="302" spans="1:10" outlineLevel="1">
      <c r="A302" s="73" t="s">
        <v>503</v>
      </c>
      <c r="B302" s="67" t="s">
        <v>501</v>
      </c>
      <c r="C302" s="71"/>
      <c r="D302" s="71"/>
      <c r="E302" s="72"/>
      <c r="F302" s="69">
        <v>4</v>
      </c>
      <c r="G302" s="70">
        <v>41</v>
      </c>
      <c r="H302" s="71" t="str">
        <f t="shared" si="12"/>
        <v/>
      </c>
      <c r="I302" s="72" t="str">
        <f t="shared" si="13"/>
        <v/>
      </c>
      <c r="J302" s="74"/>
    </row>
    <row r="303" spans="1:10" outlineLevel="1">
      <c r="A303" s="73" t="s">
        <v>504</v>
      </c>
      <c r="B303" s="67" t="s">
        <v>501</v>
      </c>
      <c r="C303" s="71"/>
      <c r="D303" s="71"/>
      <c r="E303" s="72"/>
      <c r="F303" s="69">
        <v>2</v>
      </c>
      <c r="G303" s="70">
        <v>8</v>
      </c>
      <c r="H303" s="71" t="str">
        <f t="shared" si="12"/>
        <v/>
      </c>
      <c r="I303" s="72" t="str">
        <f t="shared" si="13"/>
        <v/>
      </c>
      <c r="J303" s="74"/>
    </row>
    <row r="304" spans="1:10" outlineLevel="1">
      <c r="A304" s="73" t="s">
        <v>505</v>
      </c>
      <c r="B304" s="67" t="s">
        <v>501</v>
      </c>
      <c r="C304" s="71"/>
      <c r="D304" s="71"/>
      <c r="E304" s="72"/>
      <c r="F304" s="69">
        <v>2</v>
      </c>
      <c r="G304" s="70">
        <v>8</v>
      </c>
      <c r="H304" s="71" t="str">
        <f t="shared" si="12"/>
        <v/>
      </c>
      <c r="I304" s="72" t="str">
        <f t="shared" si="13"/>
        <v/>
      </c>
      <c r="J304" s="74"/>
    </row>
    <row r="305" spans="1:10">
      <c r="A305" s="75" t="s">
        <v>506</v>
      </c>
      <c r="B305" s="76"/>
      <c r="C305" s="69">
        <v>4</v>
      </c>
      <c r="D305" s="69">
        <v>8</v>
      </c>
      <c r="E305" s="70">
        <v>64</v>
      </c>
      <c r="F305" s="71"/>
      <c r="G305" s="72"/>
      <c r="H305" s="69">
        <f t="shared" si="12"/>
        <v>6</v>
      </c>
      <c r="I305" s="70">
        <f t="shared" si="13"/>
        <v>22</v>
      </c>
      <c r="J305" s="66" t="s">
        <v>1227</v>
      </c>
    </row>
    <row r="306" spans="1:10" outlineLevel="1">
      <c r="A306" s="73" t="s">
        <v>507</v>
      </c>
      <c r="B306" s="67" t="s">
        <v>506</v>
      </c>
      <c r="C306" s="71"/>
      <c r="D306" s="71"/>
      <c r="E306" s="72"/>
      <c r="F306" s="69">
        <v>1</v>
      </c>
      <c r="G306" s="70">
        <v>21</v>
      </c>
      <c r="H306" s="71" t="str">
        <f t="shared" si="12"/>
        <v/>
      </c>
      <c r="I306" s="72" t="str">
        <f t="shared" si="13"/>
        <v/>
      </c>
      <c r="J306" s="74"/>
    </row>
    <row r="307" spans="1:10" outlineLevel="1">
      <c r="A307" s="73" t="s">
        <v>508</v>
      </c>
      <c r="B307" s="67" t="s">
        <v>506</v>
      </c>
      <c r="C307" s="71"/>
      <c r="D307" s="71"/>
      <c r="E307" s="72"/>
      <c r="F307" s="69">
        <v>1</v>
      </c>
      <c r="G307" s="70">
        <v>21</v>
      </c>
      <c r="H307" s="71" t="str">
        <f t="shared" si="12"/>
        <v/>
      </c>
      <c r="I307" s="72" t="str">
        <f t="shared" si="13"/>
        <v/>
      </c>
      <c r="J307" s="74"/>
    </row>
    <row r="308" spans="1:10">
      <c r="A308" s="75" t="s">
        <v>509</v>
      </c>
      <c r="B308" s="76"/>
      <c r="C308" s="69">
        <v>8</v>
      </c>
      <c r="D308" s="69">
        <v>16</v>
      </c>
      <c r="E308" s="70">
        <v>96</v>
      </c>
      <c r="F308" s="71"/>
      <c r="G308" s="72"/>
      <c r="H308" s="69">
        <f t="shared" si="12"/>
        <v>5</v>
      </c>
      <c r="I308" s="70">
        <f t="shared" si="13"/>
        <v>18</v>
      </c>
      <c r="J308" s="66" t="s">
        <v>1228</v>
      </c>
    </row>
    <row r="309" spans="1:10" outlineLevel="1">
      <c r="A309" s="73" t="s">
        <v>510</v>
      </c>
      <c r="B309" s="67" t="s">
        <v>509</v>
      </c>
      <c r="C309" s="71"/>
      <c r="D309" s="71"/>
      <c r="E309" s="72"/>
      <c r="F309" s="69">
        <v>3</v>
      </c>
      <c r="G309" s="70">
        <v>21</v>
      </c>
      <c r="H309" s="71" t="str">
        <f t="shared" si="12"/>
        <v/>
      </c>
      <c r="I309" s="72" t="str">
        <f t="shared" si="13"/>
        <v/>
      </c>
      <c r="J309" s="74"/>
    </row>
    <row r="310" spans="1:10" outlineLevel="1">
      <c r="A310" s="73" t="s">
        <v>511</v>
      </c>
      <c r="B310" s="67" t="s">
        <v>509</v>
      </c>
      <c r="C310" s="71"/>
      <c r="D310" s="71"/>
      <c r="E310" s="72"/>
      <c r="F310" s="69">
        <v>2</v>
      </c>
      <c r="G310" s="70">
        <v>8</v>
      </c>
      <c r="H310" s="71" t="str">
        <f t="shared" si="12"/>
        <v/>
      </c>
      <c r="I310" s="72" t="str">
        <f t="shared" si="13"/>
        <v/>
      </c>
      <c r="J310" s="74"/>
    </row>
    <row r="311" spans="1:10" outlineLevel="1">
      <c r="A311" s="73" t="s">
        <v>512</v>
      </c>
      <c r="B311" s="67" t="s">
        <v>509</v>
      </c>
      <c r="C311" s="71"/>
      <c r="D311" s="71"/>
      <c r="E311" s="72"/>
      <c r="F311" s="69">
        <v>4</v>
      </c>
      <c r="G311" s="70">
        <v>41</v>
      </c>
      <c r="H311" s="71" t="str">
        <f t="shared" si="12"/>
        <v/>
      </c>
      <c r="I311" s="72" t="str">
        <f t="shared" si="13"/>
        <v/>
      </c>
      <c r="J311" s="74"/>
    </row>
    <row r="312" spans="1:10" outlineLevel="1">
      <c r="A312" s="73" t="s">
        <v>513</v>
      </c>
      <c r="B312" s="67" t="s">
        <v>509</v>
      </c>
      <c r="C312" s="71"/>
      <c r="D312" s="71"/>
      <c r="E312" s="72"/>
      <c r="F312" s="69">
        <v>2</v>
      </c>
      <c r="G312" s="70">
        <v>8</v>
      </c>
      <c r="H312" s="71" t="str">
        <f t="shared" si="12"/>
        <v/>
      </c>
      <c r="I312" s="72" t="str">
        <f t="shared" si="13"/>
        <v/>
      </c>
      <c r="J312" s="74"/>
    </row>
    <row r="313" spans="1:10">
      <c r="A313" s="75" t="s">
        <v>514</v>
      </c>
      <c r="B313" s="76"/>
      <c r="C313" s="69">
        <v>8</v>
      </c>
      <c r="D313" s="69">
        <v>16</v>
      </c>
      <c r="E313" s="70">
        <v>96</v>
      </c>
      <c r="F313" s="71"/>
      <c r="G313" s="72"/>
      <c r="H313" s="69">
        <f t="shared" si="12"/>
        <v>5</v>
      </c>
      <c r="I313" s="70">
        <f t="shared" si="13"/>
        <v>18</v>
      </c>
      <c r="J313" s="66" t="s">
        <v>1229</v>
      </c>
    </row>
    <row r="314" spans="1:10" outlineLevel="1">
      <c r="A314" s="73" t="s">
        <v>515</v>
      </c>
      <c r="B314" s="67" t="s">
        <v>514</v>
      </c>
      <c r="C314" s="71"/>
      <c r="D314" s="71"/>
      <c r="E314" s="72"/>
      <c r="F314" s="69">
        <v>3</v>
      </c>
      <c r="G314" s="70">
        <v>21</v>
      </c>
      <c r="H314" s="71" t="str">
        <f t="shared" si="12"/>
        <v/>
      </c>
      <c r="I314" s="72" t="str">
        <f t="shared" si="13"/>
        <v/>
      </c>
      <c r="J314" s="74"/>
    </row>
    <row r="315" spans="1:10" outlineLevel="1">
      <c r="A315" s="73" t="s">
        <v>516</v>
      </c>
      <c r="B315" s="67" t="s">
        <v>514</v>
      </c>
      <c r="C315" s="71"/>
      <c r="D315" s="71"/>
      <c r="E315" s="72"/>
      <c r="F315" s="69">
        <v>2</v>
      </c>
      <c r="G315" s="70">
        <v>8</v>
      </c>
      <c r="H315" s="71" t="str">
        <f t="shared" ref="H315:H335" si="14">IF($B315="",D315-SUMIF($B$2:$B$335,$A315,$F$2:$F$335),"")</f>
        <v/>
      </c>
      <c r="I315" s="72" t="str">
        <f t="shared" ref="I315:I335" si="15">IF($B315="",E315-SUMIF($B$2:$B$335,$A315,$G$2:$G$335),"")</f>
        <v/>
      </c>
      <c r="J315" s="74"/>
    </row>
    <row r="316" spans="1:10" outlineLevel="1">
      <c r="A316" s="73" t="s">
        <v>517</v>
      </c>
      <c r="B316" s="67" t="s">
        <v>514</v>
      </c>
      <c r="C316" s="71"/>
      <c r="D316" s="71"/>
      <c r="E316" s="72"/>
      <c r="F316" s="69">
        <v>4</v>
      </c>
      <c r="G316" s="70">
        <v>41</v>
      </c>
      <c r="H316" s="71" t="str">
        <f t="shared" si="14"/>
        <v/>
      </c>
      <c r="I316" s="72" t="str">
        <f t="shared" si="15"/>
        <v/>
      </c>
      <c r="J316" s="74"/>
    </row>
    <row r="317" spans="1:10" outlineLevel="1">
      <c r="A317" s="73" t="s">
        <v>518</v>
      </c>
      <c r="B317" s="67" t="s">
        <v>514</v>
      </c>
      <c r="C317" s="71"/>
      <c r="D317" s="71"/>
      <c r="E317" s="72"/>
      <c r="F317" s="69">
        <v>2</v>
      </c>
      <c r="G317" s="70">
        <v>8</v>
      </c>
      <c r="H317" s="71" t="str">
        <f t="shared" si="14"/>
        <v/>
      </c>
      <c r="I317" s="72" t="str">
        <f t="shared" si="15"/>
        <v/>
      </c>
      <c r="J317" s="74"/>
    </row>
    <row r="318" spans="1:10">
      <c r="A318" s="75" t="s">
        <v>519</v>
      </c>
      <c r="B318" s="76"/>
      <c r="C318" s="69">
        <v>8</v>
      </c>
      <c r="D318" s="69">
        <v>16</v>
      </c>
      <c r="E318" s="70">
        <v>96</v>
      </c>
      <c r="F318" s="71"/>
      <c r="G318" s="72"/>
      <c r="H318" s="69">
        <f t="shared" si="14"/>
        <v>6</v>
      </c>
      <c r="I318" s="70">
        <f t="shared" si="15"/>
        <v>6</v>
      </c>
      <c r="J318" s="66" t="s">
        <v>1230</v>
      </c>
    </row>
    <row r="319" spans="1:10" outlineLevel="1">
      <c r="A319" s="73" t="s">
        <v>520</v>
      </c>
      <c r="B319" s="67" t="s">
        <v>519</v>
      </c>
      <c r="C319" s="71"/>
      <c r="D319" s="71"/>
      <c r="E319" s="72"/>
      <c r="F319" s="69">
        <v>4</v>
      </c>
      <c r="G319" s="70">
        <v>41</v>
      </c>
      <c r="H319" s="71" t="str">
        <f t="shared" si="14"/>
        <v/>
      </c>
      <c r="I319" s="72" t="str">
        <f t="shared" si="15"/>
        <v/>
      </c>
      <c r="J319" s="74"/>
    </row>
    <row r="320" spans="1:10" outlineLevel="1">
      <c r="A320" s="73" t="s">
        <v>521</v>
      </c>
      <c r="B320" s="67" t="s">
        <v>519</v>
      </c>
      <c r="C320" s="71"/>
      <c r="D320" s="71"/>
      <c r="E320" s="72"/>
      <c r="F320" s="69">
        <v>4</v>
      </c>
      <c r="G320" s="70">
        <v>41</v>
      </c>
      <c r="H320" s="71" t="str">
        <f t="shared" si="14"/>
        <v/>
      </c>
      <c r="I320" s="72" t="str">
        <f t="shared" si="15"/>
        <v/>
      </c>
      <c r="J320" s="74"/>
    </row>
    <row r="321" spans="1:10" outlineLevel="1">
      <c r="A321" s="73" t="s">
        <v>522</v>
      </c>
      <c r="B321" s="67" t="s">
        <v>519</v>
      </c>
      <c r="C321" s="71"/>
      <c r="D321" s="71"/>
      <c r="E321" s="72"/>
      <c r="F321" s="69">
        <v>2</v>
      </c>
      <c r="G321" s="70">
        <v>8</v>
      </c>
      <c r="H321" s="71" t="str">
        <f t="shared" si="14"/>
        <v/>
      </c>
      <c r="I321" s="72" t="str">
        <f t="shared" si="15"/>
        <v/>
      </c>
      <c r="J321" s="74"/>
    </row>
    <row r="322" spans="1:10">
      <c r="A322" s="75" t="s">
        <v>523</v>
      </c>
      <c r="B322" s="76"/>
      <c r="C322" s="69">
        <v>8</v>
      </c>
      <c r="D322" s="69">
        <v>16</v>
      </c>
      <c r="E322" s="70">
        <v>96</v>
      </c>
      <c r="F322" s="71"/>
      <c r="G322" s="72"/>
      <c r="H322" s="69">
        <f t="shared" si="14"/>
        <v>10</v>
      </c>
      <c r="I322" s="70">
        <f t="shared" si="15"/>
        <v>47</v>
      </c>
      <c r="J322" s="66" t="s">
        <v>1231</v>
      </c>
    </row>
    <row r="323" spans="1:10" outlineLevel="1">
      <c r="A323" s="73" t="s">
        <v>524</v>
      </c>
      <c r="B323" s="67" t="s">
        <v>523</v>
      </c>
      <c r="C323" s="71"/>
      <c r="D323" s="71"/>
      <c r="E323" s="72"/>
      <c r="F323" s="69">
        <v>4</v>
      </c>
      <c r="G323" s="70">
        <v>41</v>
      </c>
      <c r="H323" s="71" t="str">
        <f t="shared" si="14"/>
        <v/>
      </c>
      <c r="I323" s="72" t="str">
        <f t="shared" si="15"/>
        <v/>
      </c>
      <c r="J323" s="74"/>
    </row>
    <row r="324" spans="1:10" outlineLevel="1">
      <c r="A324" s="73" t="s">
        <v>525</v>
      </c>
      <c r="B324" s="67" t="s">
        <v>523</v>
      </c>
      <c r="C324" s="71"/>
      <c r="D324" s="71"/>
      <c r="E324" s="72"/>
      <c r="F324" s="69">
        <v>2</v>
      </c>
      <c r="G324" s="70">
        <v>8</v>
      </c>
      <c r="H324" s="71" t="str">
        <f t="shared" si="14"/>
        <v/>
      </c>
      <c r="I324" s="72" t="str">
        <f t="shared" si="15"/>
        <v/>
      </c>
      <c r="J324" s="74"/>
    </row>
    <row r="325" spans="1:10">
      <c r="A325" s="75" t="s">
        <v>526</v>
      </c>
      <c r="B325" s="76"/>
      <c r="C325" s="69">
        <v>6</v>
      </c>
      <c r="D325" s="69">
        <v>12</v>
      </c>
      <c r="E325" s="70">
        <v>128</v>
      </c>
      <c r="F325" s="71"/>
      <c r="G325" s="72"/>
      <c r="H325" s="69">
        <f t="shared" si="14"/>
        <v>6</v>
      </c>
      <c r="I325" s="70">
        <f t="shared" si="15"/>
        <v>68</v>
      </c>
      <c r="J325" s="66" t="s">
        <v>1232</v>
      </c>
    </row>
    <row r="326" spans="1:10" outlineLevel="1">
      <c r="A326" s="73" t="s">
        <v>527</v>
      </c>
      <c r="B326" s="67" t="s">
        <v>526</v>
      </c>
      <c r="C326" s="71"/>
      <c r="D326" s="71"/>
      <c r="E326" s="72"/>
      <c r="F326" s="69">
        <v>1</v>
      </c>
      <c r="G326" s="70">
        <v>10</v>
      </c>
      <c r="H326" s="71" t="str">
        <f t="shared" si="14"/>
        <v/>
      </c>
      <c r="I326" s="72" t="str">
        <f t="shared" si="15"/>
        <v/>
      </c>
      <c r="J326" s="74"/>
    </row>
    <row r="327" spans="1:10" outlineLevel="1">
      <c r="A327" s="73" t="s">
        <v>528</v>
      </c>
      <c r="B327" s="67" t="s">
        <v>526</v>
      </c>
      <c r="C327" s="71"/>
      <c r="D327" s="71"/>
      <c r="E327" s="72"/>
      <c r="F327" s="69">
        <v>1</v>
      </c>
      <c r="G327" s="70">
        <v>10</v>
      </c>
      <c r="H327" s="71" t="str">
        <f t="shared" si="14"/>
        <v/>
      </c>
      <c r="I327" s="72" t="str">
        <f t="shared" si="15"/>
        <v/>
      </c>
      <c r="J327" s="74"/>
    </row>
    <row r="328" spans="1:10" outlineLevel="1">
      <c r="A328" s="73" t="s">
        <v>529</v>
      </c>
      <c r="B328" s="67" t="s">
        <v>526</v>
      </c>
      <c r="C328" s="71"/>
      <c r="D328" s="71"/>
      <c r="E328" s="72"/>
      <c r="F328" s="69">
        <v>1</v>
      </c>
      <c r="G328" s="70">
        <v>10</v>
      </c>
      <c r="H328" s="71" t="str">
        <f t="shared" si="14"/>
        <v/>
      </c>
      <c r="I328" s="72" t="str">
        <f t="shared" si="15"/>
        <v/>
      </c>
      <c r="J328" s="74"/>
    </row>
    <row r="329" spans="1:10" outlineLevel="1">
      <c r="A329" s="73" t="s">
        <v>530</v>
      </c>
      <c r="B329" s="67" t="s">
        <v>526</v>
      </c>
      <c r="C329" s="71"/>
      <c r="D329" s="71"/>
      <c r="E329" s="72"/>
      <c r="F329" s="69">
        <v>1</v>
      </c>
      <c r="G329" s="70">
        <v>10</v>
      </c>
      <c r="H329" s="71" t="str">
        <f t="shared" si="14"/>
        <v/>
      </c>
      <c r="I329" s="72" t="str">
        <f t="shared" si="15"/>
        <v/>
      </c>
      <c r="J329" s="74"/>
    </row>
    <row r="330" spans="1:10" outlineLevel="1">
      <c r="A330" s="73" t="s">
        <v>531</v>
      </c>
      <c r="B330" s="67" t="s">
        <v>526</v>
      </c>
      <c r="C330" s="71"/>
      <c r="D330" s="71"/>
      <c r="E330" s="72"/>
      <c r="F330" s="69">
        <v>1</v>
      </c>
      <c r="G330" s="70">
        <v>10</v>
      </c>
      <c r="H330" s="71" t="str">
        <f t="shared" si="14"/>
        <v/>
      </c>
      <c r="I330" s="72" t="str">
        <f t="shared" si="15"/>
        <v/>
      </c>
      <c r="J330" s="74"/>
    </row>
    <row r="331" spans="1:10" outlineLevel="1">
      <c r="A331" s="73" t="s">
        <v>532</v>
      </c>
      <c r="B331" s="67" t="s">
        <v>526</v>
      </c>
      <c r="C331" s="71"/>
      <c r="D331" s="71"/>
      <c r="E331" s="72"/>
      <c r="F331" s="69">
        <v>1</v>
      </c>
      <c r="G331" s="70">
        <v>10</v>
      </c>
      <c r="H331" s="71" t="str">
        <f t="shared" si="14"/>
        <v/>
      </c>
      <c r="I331" s="72" t="str">
        <f t="shared" si="15"/>
        <v/>
      </c>
      <c r="J331" s="74"/>
    </row>
    <row r="332" spans="1:10">
      <c r="A332" s="75" t="s">
        <v>533</v>
      </c>
      <c r="B332" s="76"/>
      <c r="C332" s="69">
        <v>6</v>
      </c>
      <c r="D332" s="69">
        <v>12</v>
      </c>
      <c r="E332" s="70">
        <v>128</v>
      </c>
      <c r="F332" s="71"/>
      <c r="G332" s="72"/>
      <c r="H332" s="69">
        <f t="shared" si="14"/>
        <v>6</v>
      </c>
      <c r="I332" s="70">
        <f t="shared" si="15"/>
        <v>98</v>
      </c>
      <c r="J332" s="66" t="s">
        <v>1233</v>
      </c>
    </row>
    <row r="333" spans="1:10" outlineLevel="1">
      <c r="A333" s="73" t="s">
        <v>534</v>
      </c>
      <c r="B333" s="67" t="s">
        <v>533</v>
      </c>
      <c r="C333" s="71"/>
      <c r="D333" s="71"/>
      <c r="E333" s="72"/>
      <c r="F333" s="69">
        <v>2</v>
      </c>
      <c r="G333" s="70">
        <v>10</v>
      </c>
      <c r="H333" s="71" t="str">
        <f t="shared" si="14"/>
        <v/>
      </c>
      <c r="I333" s="72" t="str">
        <f t="shared" si="15"/>
        <v/>
      </c>
      <c r="J333" s="74"/>
    </row>
    <row r="334" spans="1:10" outlineLevel="1">
      <c r="A334" s="73" t="s">
        <v>535</v>
      </c>
      <c r="B334" s="67" t="s">
        <v>533</v>
      </c>
      <c r="C334" s="71"/>
      <c r="D334" s="71"/>
      <c r="E334" s="72"/>
      <c r="F334" s="69">
        <v>2</v>
      </c>
      <c r="G334" s="70">
        <v>10</v>
      </c>
      <c r="H334" s="71" t="str">
        <f t="shared" si="14"/>
        <v/>
      </c>
      <c r="I334" s="72" t="str">
        <f t="shared" si="15"/>
        <v/>
      </c>
      <c r="J334" s="74"/>
    </row>
    <row r="335" spans="1:10" outlineLevel="1">
      <c r="A335" s="73" t="s">
        <v>536</v>
      </c>
      <c r="B335" s="67" t="s">
        <v>533</v>
      </c>
      <c r="C335" s="71"/>
      <c r="D335" s="71"/>
      <c r="E335" s="72"/>
      <c r="F335" s="69">
        <v>2</v>
      </c>
      <c r="G335" s="70">
        <v>10</v>
      </c>
      <c r="H335" s="71" t="str">
        <f t="shared" si="14"/>
        <v/>
      </c>
      <c r="I335" s="72" t="str">
        <f t="shared" si="15"/>
        <v/>
      </c>
      <c r="J335" s="74"/>
    </row>
    <row r="336" spans="1:10">
      <c r="A336" s="75" t="s">
        <v>537</v>
      </c>
      <c r="B336" s="76"/>
      <c r="C336" s="69">
        <v>42</v>
      </c>
      <c r="D336" s="69"/>
      <c r="E336" s="70">
        <v>416</v>
      </c>
      <c r="F336" s="71"/>
      <c r="G336" s="72"/>
      <c r="H336" s="69">
        <f>IF($B336="",C336-SUMIF($B$2:$B$364,$A336,$F$2:$F$364),"")</f>
        <v>0</v>
      </c>
      <c r="I336" s="70">
        <f>IF($B336="",E336-SUMIF($B$2:$B$364,$A336,$G$2:$G$364),"")</f>
        <v>0</v>
      </c>
      <c r="J336" s="66"/>
    </row>
    <row r="337" spans="1:10">
      <c r="A337" s="73" t="s">
        <v>538</v>
      </c>
      <c r="B337" s="75" t="s">
        <v>537</v>
      </c>
      <c r="C337" s="71"/>
      <c r="D337" s="71"/>
      <c r="E337" s="72"/>
      <c r="F337" s="69">
        <v>42</v>
      </c>
      <c r="G337" s="70">
        <v>416</v>
      </c>
      <c r="H337" s="71"/>
      <c r="I337" s="72"/>
      <c r="J337" s="74"/>
    </row>
    <row r="338" spans="1:10">
      <c r="A338" s="75" t="s">
        <v>539</v>
      </c>
      <c r="B338" s="76"/>
      <c r="C338" s="69">
        <v>42</v>
      </c>
      <c r="D338" s="69"/>
      <c r="E338" s="70">
        <v>416</v>
      </c>
      <c r="F338" s="71"/>
      <c r="G338" s="72"/>
      <c r="H338" s="69">
        <f>IF($B338="",C338-SUMIF($B$2:$B$364,$A338,$F$2:$F$364),"")</f>
        <v>0</v>
      </c>
      <c r="I338" s="70">
        <f>IF($B338="",E338-SUMIF($B$2:$B$364,$A338,$G$2:$G$364),"")</f>
        <v>0</v>
      </c>
      <c r="J338" s="66"/>
    </row>
    <row r="339" spans="1:10">
      <c r="A339" s="73" t="s">
        <v>540</v>
      </c>
      <c r="B339" s="75" t="s">
        <v>539</v>
      </c>
      <c r="C339" s="71"/>
      <c r="D339" s="71"/>
      <c r="E339" s="72"/>
      <c r="F339" s="69">
        <v>42</v>
      </c>
      <c r="G339" s="70">
        <v>416</v>
      </c>
      <c r="H339" s="71"/>
      <c r="I339" s="72"/>
      <c r="J339" s="74"/>
    </row>
    <row r="340" spans="1:10">
      <c r="A340" s="75" t="s">
        <v>541</v>
      </c>
      <c r="B340" s="76"/>
      <c r="C340" s="69">
        <v>40</v>
      </c>
      <c r="D340" s="69"/>
      <c r="E340" s="70">
        <v>508</v>
      </c>
      <c r="F340" s="71"/>
      <c r="G340" s="72"/>
      <c r="H340" s="69">
        <f>IF($B340="",C340-SUMIF($B$2:$B$364,$A340,$F$2:$F$364),"")</f>
        <v>0</v>
      </c>
      <c r="I340" s="70">
        <f>IF($B340="",E340-SUMIF($B$2:$B$364,$A340,$G$2:$G$364),"")</f>
        <v>0</v>
      </c>
      <c r="J340" s="66"/>
    </row>
    <row r="341" spans="1:10">
      <c r="A341" s="73" t="s">
        <v>542</v>
      </c>
      <c r="B341" s="67" t="s">
        <v>541</v>
      </c>
      <c r="C341" s="71"/>
      <c r="D341" s="71"/>
      <c r="E341" s="72"/>
      <c r="F341" s="69">
        <v>12</v>
      </c>
      <c r="G341" s="70">
        <v>128</v>
      </c>
      <c r="H341" s="71"/>
      <c r="I341" s="72"/>
      <c r="J341" s="74"/>
    </row>
    <row r="342" spans="1:10">
      <c r="A342" s="73" t="s">
        <v>543</v>
      </c>
      <c r="B342" s="67" t="s">
        <v>541</v>
      </c>
      <c r="C342" s="71"/>
      <c r="D342" s="71"/>
      <c r="E342" s="72"/>
      <c r="F342" s="69">
        <v>16</v>
      </c>
      <c r="G342" s="70">
        <v>224</v>
      </c>
      <c r="H342" s="71"/>
      <c r="I342" s="72"/>
      <c r="J342" s="74"/>
    </row>
    <row r="343" spans="1:10">
      <c r="A343" s="73" t="s">
        <v>544</v>
      </c>
      <c r="B343" s="67" t="s">
        <v>541</v>
      </c>
      <c r="C343" s="71"/>
      <c r="D343" s="71"/>
      <c r="E343" s="72"/>
      <c r="F343" s="69">
        <v>10</v>
      </c>
      <c r="G343" s="70">
        <v>48</v>
      </c>
      <c r="H343" s="71"/>
      <c r="I343" s="72"/>
      <c r="J343" s="74"/>
    </row>
    <row r="344" spans="1:10">
      <c r="A344" s="73" t="s">
        <v>545</v>
      </c>
      <c r="B344" s="67" t="s">
        <v>541</v>
      </c>
      <c r="C344" s="71"/>
      <c r="D344" s="71"/>
      <c r="E344" s="72"/>
      <c r="F344" s="69">
        <v>2</v>
      </c>
      <c r="G344" s="70">
        <v>108</v>
      </c>
      <c r="H344" s="71"/>
      <c r="I344" s="72"/>
      <c r="J344" s="74"/>
    </row>
    <row r="345" spans="1:10">
      <c r="A345" s="75" t="s">
        <v>546</v>
      </c>
      <c r="B345" s="76"/>
      <c r="C345" s="69">
        <v>40</v>
      </c>
      <c r="D345" s="69"/>
      <c r="E345" s="70">
        <v>508</v>
      </c>
      <c r="F345" s="71"/>
      <c r="G345" s="72"/>
      <c r="H345" s="69">
        <f>IF($B345="",C345-SUMIF($B$2:$B$364,$A345,$F$2:$F$364),"")</f>
        <v>0</v>
      </c>
      <c r="I345" s="70">
        <f>IF($B345="",E345-SUMIF($B$2:$B$364,$A345,$G$2:$G$364),"")</f>
        <v>0</v>
      </c>
      <c r="J345" s="66"/>
    </row>
    <row r="346" spans="1:10">
      <c r="A346" s="73" t="s">
        <v>547</v>
      </c>
      <c r="B346" s="67" t="s">
        <v>546</v>
      </c>
      <c r="C346" s="71"/>
      <c r="D346" s="71"/>
      <c r="E346" s="72"/>
      <c r="F346" s="69">
        <v>12</v>
      </c>
      <c r="G346" s="70">
        <v>128</v>
      </c>
      <c r="H346" s="71"/>
      <c r="I346" s="72"/>
      <c r="J346" s="74"/>
    </row>
    <row r="347" spans="1:10">
      <c r="A347" s="73" t="s">
        <v>548</v>
      </c>
      <c r="B347" s="67" t="s">
        <v>546</v>
      </c>
      <c r="C347" s="71"/>
      <c r="D347" s="71"/>
      <c r="E347" s="72"/>
      <c r="F347" s="69">
        <v>16</v>
      </c>
      <c r="G347" s="70">
        <v>224</v>
      </c>
      <c r="H347" s="71"/>
      <c r="I347" s="72"/>
      <c r="J347" s="74"/>
    </row>
    <row r="348" spans="1:10">
      <c r="A348" s="73" t="s">
        <v>549</v>
      </c>
      <c r="B348" s="67" t="s">
        <v>546</v>
      </c>
      <c r="C348" s="71"/>
      <c r="D348" s="71"/>
      <c r="E348" s="72"/>
      <c r="F348" s="69">
        <v>10</v>
      </c>
      <c r="G348" s="70">
        <v>48</v>
      </c>
      <c r="H348" s="71"/>
      <c r="I348" s="72"/>
      <c r="J348" s="74"/>
    </row>
    <row r="349" spans="1:10">
      <c r="A349" s="73" t="s">
        <v>550</v>
      </c>
      <c r="B349" s="67" t="s">
        <v>546</v>
      </c>
      <c r="C349" s="71"/>
      <c r="D349" s="71"/>
      <c r="E349" s="72"/>
      <c r="F349" s="69">
        <v>2</v>
      </c>
      <c r="G349" s="70">
        <v>108</v>
      </c>
      <c r="H349" s="71"/>
      <c r="I349" s="72"/>
      <c r="J349" s="74"/>
    </row>
    <row r="350" spans="1:10">
      <c r="A350" s="75" t="s">
        <v>551</v>
      </c>
      <c r="B350" s="76"/>
      <c r="C350" s="69">
        <v>43</v>
      </c>
      <c r="D350" s="69"/>
      <c r="E350" s="70">
        <v>608</v>
      </c>
      <c r="F350" s="71"/>
      <c r="G350" s="72"/>
      <c r="H350" s="69">
        <f>IF($B350="",C350-SUMIF($B$2:$B$364,$A350,$F$2:$F$364),"")</f>
        <v>0</v>
      </c>
      <c r="I350" s="70">
        <f>IF($B350="",E350-SUMIF($B$2:$B$364,$A350,$G$2:$G$364),"")</f>
        <v>0</v>
      </c>
      <c r="J350" s="66"/>
    </row>
    <row r="351" spans="1:10">
      <c r="A351" s="73" t="s">
        <v>552</v>
      </c>
      <c r="B351" s="67" t="s">
        <v>551</v>
      </c>
      <c r="C351" s="71"/>
      <c r="D351" s="71"/>
      <c r="E351" s="72"/>
      <c r="F351" s="69">
        <v>43</v>
      </c>
      <c r="G351" s="70">
        <v>608</v>
      </c>
      <c r="H351" s="71"/>
      <c r="I351" s="72"/>
      <c r="J351" s="74"/>
    </row>
    <row r="352" spans="1:10">
      <c r="A352" s="75" t="s">
        <v>553</v>
      </c>
      <c r="B352" s="76"/>
      <c r="C352" s="69">
        <v>52</v>
      </c>
      <c r="D352" s="69"/>
      <c r="E352" s="70">
        <v>672</v>
      </c>
      <c r="F352" s="71"/>
      <c r="G352" s="72"/>
      <c r="H352" s="69">
        <f>IF($B352="",C352-SUMIF($B$2:$B$364,$A352,$F$2:$F$364),"")</f>
        <v>0</v>
      </c>
      <c r="I352" s="70">
        <f>IF($B352="",E352-SUMIF($B$2:$B$364,$A352,$G$2:$G$364),"")</f>
        <v>0</v>
      </c>
      <c r="J352" s="66"/>
    </row>
    <row r="353" spans="1:10">
      <c r="A353" s="73" t="s">
        <v>554</v>
      </c>
      <c r="B353" s="67" t="s">
        <v>553</v>
      </c>
      <c r="C353" s="71"/>
      <c r="D353" s="71"/>
      <c r="E353" s="72"/>
      <c r="F353" s="69">
        <v>43</v>
      </c>
      <c r="G353" s="70">
        <v>608</v>
      </c>
      <c r="H353" s="71"/>
      <c r="I353" s="72"/>
      <c r="J353" s="74"/>
    </row>
    <row r="354" spans="1:10">
      <c r="A354" s="73" t="s">
        <v>555</v>
      </c>
      <c r="B354" s="67" t="s">
        <v>553</v>
      </c>
      <c r="C354" s="71"/>
      <c r="D354" s="71"/>
      <c r="E354" s="72"/>
      <c r="F354" s="69">
        <v>4.5</v>
      </c>
      <c r="G354" s="70">
        <v>32</v>
      </c>
      <c r="H354" s="71"/>
      <c r="I354" s="72"/>
      <c r="J354" s="74"/>
    </row>
    <row r="355" spans="1:10">
      <c r="A355" s="73" t="s">
        <v>556</v>
      </c>
      <c r="B355" s="67" t="s">
        <v>553</v>
      </c>
      <c r="C355" s="71"/>
      <c r="D355" s="71"/>
      <c r="E355" s="72"/>
      <c r="F355" s="69">
        <v>4.5</v>
      </c>
      <c r="G355" s="70">
        <v>32</v>
      </c>
      <c r="H355" s="71"/>
      <c r="I355" s="72"/>
      <c r="J355" s="74"/>
    </row>
    <row r="356" spans="1:10">
      <c r="A356" s="75" t="s">
        <v>557</v>
      </c>
      <c r="B356" s="76"/>
      <c r="C356" s="69">
        <v>29</v>
      </c>
      <c r="D356" s="69"/>
      <c r="E356" s="70">
        <v>224</v>
      </c>
      <c r="F356" s="71"/>
      <c r="G356" s="72"/>
      <c r="H356" s="69">
        <f>IF($B356="",C356-SUMIF($B$2:$B$364,$A356,$F$2:$F$364),"")</f>
        <v>0</v>
      </c>
      <c r="I356" s="70">
        <f>IF($B356="",E356-SUMIF($B$2:$B$364,$A356,$G$2:$G$364),"")</f>
        <v>0</v>
      </c>
      <c r="J356" s="66"/>
    </row>
    <row r="357" spans="1:10">
      <c r="A357" s="73" t="s">
        <v>558</v>
      </c>
      <c r="B357" s="67" t="s">
        <v>557</v>
      </c>
      <c r="C357" s="71"/>
      <c r="D357" s="71"/>
      <c r="E357" s="72"/>
      <c r="F357" s="69">
        <v>4.5</v>
      </c>
      <c r="G357" s="70">
        <v>32</v>
      </c>
      <c r="H357" s="71"/>
      <c r="I357" s="72"/>
      <c r="J357" s="74"/>
    </row>
    <row r="358" spans="1:10">
      <c r="A358" s="73" t="s">
        <v>559</v>
      </c>
      <c r="B358" s="67" t="s">
        <v>557</v>
      </c>
      <c r="C358" s="71"/>
      <c r="D358" s="71"/>
      <c r="E358" s="72"/>
      <c r="F358" s="69">
        <v>4.5</v>
      </c>
      <c r="G358" s="70">
        <v>32</v>
      </c>
      <c r="H358" s="71"/>
      <c r="I358" s="72"/>
      <c r="J358" s="74"/>
    </row>
    <row r="359" spans="1:10">
      <c r="A359" s="73" t="s">
        <v>560</v>
      </c>
      <c r="B359" s="67" t="s">
        <v>557</v>
      </c>
      <c r="C359" s="71"/>
      <c r="D359" s="71"/>
      <c r="E359" s="72"/>
      <c r="F359" s="69">
        <v>12</v>
      </c>
      <c r="G359" s="70">
        <v>144</v>
      </c>
      <c r="H359" s="71"/>
      <c r="I359" s="72"/>
      <c r="J359" s="74"/>
    </row>
    <row r="360" spans="1:10">
      <c r="A360" s="73" t="s">
        <v>561</v>
      </c>
      <c r="B360" s="67" t="s">
        <v>557</v>
      </c>
      <c r="C360" s="71"/>
      <c r="D360" s="71"/>
      <c r="E360" s="72"/>
      <c r="F360" s="69">
        <v>8</v>
      </c>
      <c r="G360" s="70">
        <v>16</v>
      </c>
      <c r="H360" s="71"/>
      <c r="I360" s="72"/>
      <c r="J360" s="74"/>
    </row>
    <row r="361" spans="1:10">
      <c r="A361" s="75" t="s">
        <v>562</v>
      </c>
      <c r="B361" s="76"/>
      <c r="C361" s="69">
        <v>32</v>
      </c>
      <c r="D361" s="69"/>
      <c r="E361" s="70">
        <v>160</v>
      </c>
      <c r="F361" s="71"/>
      <c r="G361" s="72"/>
      <c r="H361" s="69">
        <f>IF($B361="",C361-SUMIF($B$2:$B$364,$A361,$F$2:$F$364),"")</f>
        <v>0</v>
      </c>
      <c r="I361" s="70">
        <f>IF($B361="",E361-SUMIF($B$2:$B$364,$A361,$G$2:$G$364),"")</f>
        <v>0</v>
      </c>
      <c r="J361" s="66"/>
    </row>
    <row r="362" spans="1:10">
      <c r="A362" s="73" t="s">
        <v>563</v>
      </c>
      <c r="B362" s="67" t="s">
        <v>562</v>
      </c>
      <c r="C362" s="71"/>
      <c r="D362" s="71"/>
      <c r="E362" s="72"/>
      <c r="F362" s="69">
        <v>32</v>
      </c>
      <c r="G362" s="70">
        <v>160</v>
      </c>
      <c r="H362" s="71"/>
      <c r="I362" s="72"/>
      <c r="J362" s="74"/>
    </row>
    <row r="363" spans="1:10">
      <c r="A363" s="75" t="s">
        <v>564</v>
      </c>
      <c r="B363" s="76"/>
      <c r="C363" s="69">
        <v>32</v>
      </c>
      <c r="D363" s="69"/>
      <c r="E363" s="70">
        <v>160</v>
      </c>
      <c r="F363" s="71"/>
      <c r="G363" s="72"/>
      <c r="H363" s="69">
        <f>IF($B363="",C363-SUMIF($B$2:$B$364,$A363,$F$2:$F$364),"")</f>
        <v>0</v>
      </c>
      <c r="I363" s="70">
        <f>IF($B363="",E363-SUMIF($B$2:$B$364,$A363,$G$2:$G$364),"")</f>
        <v>0</v>
      </c>
      <c r="J363" s="66"/>
    </row>
    <row r="364" spans="1:10">
      <c r="A364" s="73" t="s">
        <v>565</v>
      </c>
      <c r="B364" s="67" t="s">
        <v>564</v>
      </c>
      <c r="C364" s="71"/>
      <c r="D364" s="71"/>
      <c r="E364" s="72"/>
      <c r="F364" s="69">
        <v>32</v>
      </c>
      <c r="G364" s="70">
        <v>160</v>
      </c>
      <c r="H364" s="71"/>
      <c r="I364" s="72"/>
      <c r="J364" s="74"/>
    </row>
    <row r="365" spans="1:10">
      <c r="A365" s="75" t="s">
        <v>566</v>
      </c>
      <c r="B365" s="76"/>
      <c r="C365" s="69">
        <v>34</v>
      </c>
      <c r="D365" s="69"/>
      <c r="E365" s="70">
        <v>358</v>
      </c>
      <c r="F365" s="71"/>
      <c r="G365" s="72"/>
      <c r="H365" s="69">
        <f>IF($B365="",C365-SUMIF($B$2:$B$405,$A365,$F$2:$F$405),"")</f>
        <v>0</v>
      </c>
      <c r="I365" s="70">
        <f>IF($B365="",E365-SUMIF($B$2:$B$405,$A365,$G$2:$G$405),"")</f>
        <v>0</v>
      </c>
      <c r="J365" s="66"/>
    </row>
    <row r="366" spans="1:10">
      <c r="A366" s="73" t="s">
        <v>567</v>
      </c>
      <c r="B366" s="67" t="s">
        <v>566</v>
      </c>
      <c r="C366" s="71"/>
      <c r="D366" s="71"/>
      <c r="E366" s="72"/>
      <c r="F366" s="77">
        <v>1</v>
      </c>
      <c r="G366" s="78">
        <v>8</v>
      </c>
      <c r="H366" s="71"/>
      <c r="I366" s="72"/>
      <c r="J366" s="74"/>
    </row>
    <row r="367" spans="1:10">
      <c r="A367" s="73" t="s">
        <v>568</v>
      </c>
      <c r="B367" s="67" t="s">
        <v>566</v>
      </c>
      <c r="C367" s="71"/>
      <c r="D367" s="71"/>
      <c r="E367" s="72"/>
      <c r="F367" s="77">
        <v>1</v>
      </c>
      <c r="G367" s="78">
        <v>8</v>
      </c>
      <c r="H367" s="71"/>
      <c r="I367" s="72"/>
      <c r="J367" s="74"/>
    </row>
    <row r="368" spans="1:10">
      <c r="A368" s="73" t="s">
        <v>569</v>
      </c>
      <c r="B368" s="67" t="s">
        <v>566</v>
      </c>
      <c r="C368" s="71"/>
      <c r="D368" s="71"/>
      <c r="E368" s="72"/>
      <c r="F368" s="77">
        <v>1</v>
      </c>
      <c r="G368" s="78">
        <v>8</v>
      </c>
      <c r="H368" s="71"/>
      <c r="I368" s="72"/>
      <c r="J368" s="74"/>
    </row>
    <row r="369" spans="1:10">
      <c r="A369" s="73" t="s">
        <v>570</v>
      </c>
      <c r="B369" s="67" t="s">
        <v>566</v>
      </c>
      <c r="C369" s="71"/>
      <c r="D369" s="71"/>
      <c r="E369" s="72"/>
      <c r="F369" s="69">
        <v>10</v>
      </c>
      <c r="G369" s="70">
        <v>112</v>
      </c>
      <c r="H369" s="71"/>
      <c r="I369" s="72"/>
      <c r="J369" s="74"/>
    </row>
    <row r="370" spans="1:10">
      <c r="A370" s="73" t="s">
        <v>571</v>
      </c>
      <c r="B370" s="67" t="s">
        <v>566</v>
      </c>
      <c r="C370" s="71"/>
      <c r="D370" s="71"/>
      <c r="E370" s="72"/>
      <c r="F370" s="69">
        <v>3</v>
      </c>
      <c r="G370" s="70">
        <v>27</v>
      </c>
      <c r="H370" s="71"/>
      <c r="I370" s="72"/>
      <c r="J370" s="74"/>
    </row>
    <row r="371" spans="1:10">
      <c r="A371" s="73" t="s">
        <v>572</v>
      </c>
      <c r="B371" s="67" t="s">
        <v>566</v>
      </c>
      <c r="C371" s="71"/>
      <c r="D371" s="71"/>
      <c r="E371" s="72"/>
      <c r="F371" s="69">
        <v>4</v>
      </c>
      <c r="G371" s="70">
        <v>56</v>
      </c>
      <c r="H371" s="71"/>
      <c r="I371" s="72"/>
      <c r="J371" s="74"/>
    </row>
    <row r="372" spans="1:10">
      <c r="A372" s="73" t="s">
        <v>573</v>
      </c>
      <c r="B372" s="67" t="s">
        <v>566</v>
      </c>
      <c r="C372" s="71"/>
      <c r="D372" s="71"/>
      <c r="E372" s="72"/>
      <c r="F372" s="69">
        <v>10</v>
      </c>
      <c r="G372" s="70">
        <v>112</v>
      </c>
      <c r="H372" s="71"/>
      <c r="I372" s="72"/>
      <c r="J372" s="74"/>
    </row>
    <row r="373" spans="1:10">
      <c r="A373" s="73" t="s">
        <v>574</v>
      </c>
      <c r="B373" s="67" t="s">
        <v>566</v>
      </c>
      <c r="C373" s="71"/>
      <c r="D373" s="71"/>
      <c r="E373" s="72"/>
      <c r="F373" s="69">
        <v>4</v>
      </c>
      <c r="G373" s="70">
        <v>27</v>
      </c>
      <c r="H373" s="71"/>
      <c r="I373" s="72"/>
      <c r="J373" s="74"/>
    </row>
    <row r="374" spans="1:10">
      <c r="A374" s="75" t="s">
        <v>575</v>
      </c>
      <c r="B374" s="76"/>
      <c r="C374" s="69">
        <v>34</v>
      </c>
      <c r="D374" s="69"/>
      <c r="E374" s="70">
        <v>324</v>
      </c>
      <c r="F374" s="71"/>
      <c r="G374" s="72"/>
      <c r="H374" s="69">
        <f>IF($B374="",C374-SUMIF($B$2:$B$405,$A374,$F$2:$F$405),"")</f>
        <v>0</v>
      </c>
      <c r="I374" s="70">
        <f>IF($B374="",E374-SUMIF($B$2:$B$405,$A374,$G$2:$G$405),"")</f>
        <v>0</v>
      </c>
      <c r="J374" s="66"/>
    </row>
    <row r="375" spans="1:10">
      <c r="A375" s="73" t="s">
        <v>576</v>
      </c>
      <c r="B375" s="67" t="s">
        <v>575</v>
      </c>
      <c r="C375" s="71"/>
      <c r="D375" s="71"/>
      <c r="E375" s="72"/>
      <c r="F375" s="77">
        <v>1</v>
      </c>
      <c r="G375" s="78">
        <v>8</v>
      </c>
      <c r="H375" s="71"/>
      <c r="I375" s="72"/>
      <c r="J375" s="74"/>
    </row>
    <row r="376" spans="1:10">
      <c r="A376" s="73" t="s">
        <v>577</v>
      </c>
      <c r="B376" s="67" t="s">
        <v>575</v>
      </c>
      <c r="C376" s="71"/>
      <c r="D376" s="71"/>
      <c r="E376" s="72"/>
      <c r="F376" s="77">
        <v>1</v>
      </c>
      <c r="G376" s="78">
        <v>8</v>
      </c>
      <c r="H376" s="71"/>
      <c r="I376" s="72"/>
      <c r="J376" s="74"/>
    </row>
    <row r="377" spans="1:10">
      <c r="A377" s="73" t="s">
        <v>578</v>
      </c>
      <c r="B377" s="67" t="s">
        <v>575</v>
      </c>
      <c r="C377" s="71"/>
      <c r="D377" s="71"/>
      <c r="E377" s="72"/>
      <c r="F377" s="77">
        <v>1</v>
      </c>
      <c r="G377" s="78">
        <v>8</v>
      </c>
      <c r="H377" s="71"/>
      <c r="I377" s="72"/>
      <c r="J377" s="74"/>
    </row>
    <row r="378" spans="1:10">
      <c r="A378" s="73" t="s">
        <v>579</v>
      </c>
      <c r="B378" s="67" t="s">
        <v>575</v>
      </c>
      <c r="C378" s="71"/>
      <c r="D378" s="71"/>
      <c r="E378" s="72"/>
      <c r="F378" s="69">
        <v>10</v>
      </c>
      <c r="G378" s="70">
        <v>112</v>
      </c>
      <c r="H378" s="71"/>
      <c r="I378" s="72"/>
      <c r="J378" s="74"/>
    </row>
    <row r="379" spans="1:10">
      <c r="A379" s="73" t="s">
        <v>580</v>
      </c>
      <c r="B379" s="67" t="s">
        <v>575</v>
      </c>
      <c r="C379" s="71"/>
      <c r="D379" s="71"/>
      <c r="E379" s="72"/>
      <c r="F379" s="69">
        <v>3</v>
      </c>
      <c r="G379" s="70">
        <v>27</v>
      </c>
      <c r="H379" s="71"/>
      <c r="I379" s="72"/>
      <c r="J379" s="74"/>
    </row>
    <row r="380" spans="1:10">
      <c r="A380" s="73" t="s">
        <v>581</v>
      </c>
      <c r="B380" s="67" t="s">
        <v>575</v>
      </c>
      <c r="C380" s="71"/>
      <c r="D380" s="71"/>
      <c r="E380" s="72"/>
      <c r="F380" s="69">
        <v>4</v>
      </c>
      <c r="G380" s="70">
        <v>56</v>
      </c>
      <c r="H380" s="71"/>
      <c r="I380" s="72"/>
      <c r="J380" s="74"/>
    </row>
    <row r="381" spans="1:10">
      <c r="A381" s="73" t="s">
        <v>582</v>
      </c>
      <c r="B381" s="67" t="s">
        <v>575</v>
      </c>
      <c r="C381" s="71"/>
      <c r="D381" s="71"/>
      <c r="E381" s="72"/>
      <c r="F381" s="69">
        <v>4</v>
      </c>
      <c r="G381" s="70">
        <v>56</v>
      </c>
      <c r="H381" s="71"/>
      <c r="I381" s="72"/>
      <c r="J381" s="74"/>
    </row>
    <row r="382" spans="1:10">
      <c r="A382" s="73" t="s">
        <v>583</v>
      </c>
      <c r="B382" s="67" t="s">
        <v>575</v>
      </c>
      <c r="C382" s="71"/>
      <c r="D382" s="71"/>
      <c r="E382" s="72"/>
      <c r="F382" s="69">
        <v>10</v>
      </c>
      <c r="G382" s="70">
        <v>49</v>
      </c>
      <c r="H382" s="71"/>
      <c r="I382" s="72"/>
      <c r="J382" s="74"/>
    </row>
    <row r="383" spans="1:10">
      <c r="A383" s="75" t="s">
        <v>584</v>
      </c>
      <c r="B383" s="76"/>
      <c r="C383" s="69">
        <v>51</v>
      </c>
      <c r="D383" s="69"/>
      <c r="E383" s="70">
        <v>552</v>
      </c>
      <c r="F383" s="71"/>
      <c r="G383" s="72"/>
      <c r="H383" s="69">
        <f>IF($B383="",C383-SUMIF($B$2:$B$405,$A383,$F$2:$F$405),"")</f>
        <v>0</v>
      </c>
      <c r="I383" s="70">
        <f>IF($B383="",E383-SUMIF($B$2:$B$405,$A383,$G$2:$G$405),"")</f>
        <v>0</v>
      </c>
      <c r="J383" s="66"/>
    </row>
    <row r="384" spans="1:10">
      <c r="A384" s="73" t="s">
        <v>585</v>
      </c>
      <c r="B384" s="67" t="s">
        <v>584</v>
      </c>
      <c r="C384" s="71"/>
      <c r="D384" s="71"/>
      <c r="E384" s="72"/>
      <c r="F384" s="77">
        <v>1</v>
      </c>
      <c r="G384" s="78">
        <v>8</v>
      </c>
      <c r="H384" s="71"/>
      <c r="I384" s="72"/>
      <c r="J384" s="74"/>
    </row>
    <row r="385" spans="1:10">
      <c r="A385" s="73" t="s">
        <v>586</v>
      </c>
      <c r="B385" s="67" t="s">
        <v>584</v>
      </c>
      <c r="C385" s="71"/>
      <c r="D385" s="71"/>
      <c r="E385" s="72"/>
      <c r="F385" s="77">
        <v>1</v>
      </c>
      <c r="G385" s="78">
        <v>8</v>
      </c>
      <c r="H385" s="71"/>
      <c r="I385" s="72"/>
      <c r="J385" s="74"/>
    </row>
    <row r="386" spans="1:10">
      <c r="A386" s="73" t="s">
        <v>587</v>
      </c>
      <c r="B386" s="67" t="s">
        <v>584</v>
      </c>
      <c r="C386" s="71"/>
      <c r="D386" s="71"/>
      <c r="E386" s="72"/>
      <c r="F386" s="69">
        <v>9</v>
      </c>
      <c r="G386" s="70">
        <v>150</v>
      </c>
      <c r="H386" s="71"/>
      <c r="I386" s="72"/>
      <c r="J386" s="74"/>
    </row>
    <row r="387" spans="1:10">
      <c r="A387" s="73" t="s">
        <v>588</v>
      </c>
      <c r="B387" s="67" t="s">
        <v>584</v>
      </c>
      <c r="C387" s="71"/>
      <c r="D387" s="71"/>
      <c r="E387" s="72"/>
      <c r="F387" s="77">
        <v>1</v>
      </c>
      <c r="G387" s="78">
        <v>7</v>
      </c>
      <c r="H387" s="71"/>
      <c r="I387" s="72"/>
      <c r="J387" s="74"/>
    </row>
    <row r="388" spans="1:10">
      <c r="A388" s="73" t="s">
        <v>589</v>
      </c>
      <c r="B388" s="67" t="s">
        <v>584</v>
      </c>
      <c r="C388" s="71"/>
      <c r="D388" s="71"/>
      <c r="E388" s="72"/>
      <c r="F388" s="69">
        <v>9</v>
      </c>
      <c r="G388" s="70">
        <v>150</v>
      </c>
      <c r="H388" s="71"/>
      <c r="I388" s="72"/>
      <c r="J388" s="74"/>
    </row>
    <row r="389" spans="1:10">
      <c r="A389" s="73" t="s">
        <v>590</v>
      </c>
      <c r="B389" s="67" t="s">
        <v>584</v>
      </c>
      <c r="C389" s="71"/>
      <c r="D389" s="71"/>
      <c r="E389" s="72"/>
      <c r="F389" s="69">
        <v>3</v>
      </c>
      <c r="G389" s="70">
        <v>7</v>
      </c>
      <c r="H389" s="71"/>
      <c r="I389" s="72"/>
      <c r="J389" s="74"/>
    </row>
    <row r="390" spans="1:10">
      <c r="A390" s="73" t="s">
        <v>591</v>
      </c>
      <c r="B390" s="67" t="s">
        <v>584</v>
      </c>
      <c r="C390" s="71"/>
      <c r="D390" s="71"/>
      <c r="E390" s="72"/>
      <c r="F390" s="69">
        <v>2</v>
      </c>
      <c r="G390" s="70">
        <v>76</v>
      </c>
      <c r="H390" s="71"/>
      <c r="I390" s="72"/>
      <c r="J390" s="74"/>
    </row>
    <row r="391" spans="1:10">
      <c r="A391" s="73" t="s">
        <v>592</v>
      </c>
      <c r="B391" s="67" t="s">
        <v>584</v>
      </c>
      <c r="C391" s="71"/>
      <c r="D391" s="71"/>
      <c r="E391" s="72"/>
      <c r="F391" s="69">
        <v>3</v>
      </c>
      <c r="G391" s="70">
        <v>15</v>
      </c>
      <c r="H391" s="71"/>
      <c r="I391" s="72"/>
      <c r="J391" s="74"/>
    </row>
    <row r="392" spans="1:10">
      <c r="A392" s="73" t="s">
        <v>593</v>
      </c>
      <c r="B392" s="67" t="s">
        <v>584</v>
      </c>
      <c r="C392" s="71"/>
      <c r="D392" s="71"/>
      <c r="E392" s="72"/>
      <c r="F392" s="69">
        <v>3</v>
      </c>
      <c r="G392" s="70">
        <v>15</v>
      </c>
      <c r="H392" s="71"/>
      <c r="I392" s="72"/>
      <c r="J392" s="74"/>
    </row>
    <row r="393" spans="1:10">
      <c r="A393" s="73" t="s">
        <v>594</v>
      </c>
      <c r="B393" s="67" t="s">
        <v>584</v>
      </c>
      <c r="C393" s="71"/>
      <c r="D393" s="71"/>
      <c r="E393" s="72"/>
      <c r="F393" s="77">
        <v>1</v>
      </c>
      <c r="G393" s="78">
        <v>8</v>
      </c>
      <c r="H393" s="71"/>
      <c r="I393" s="72"/>
      <c r="J393" s="74"/>
    </row>
    <row r="394" spans="1:10">
      <c r="A394" s="73" t="s">
        <v>595</v>
      </c>
      <c r="B394" s="67" t="s">
        <v>584</v>
      </c>
      <c r="C394" s="71"/>
      <c r="D394" s="71"/>
      <c r="E394" s="72"/>
      <c r="F394" s="69">
        <v>18</v>
      </c>
      <c r="G394" s="70">
        <v>108</v>
      </c>
      <c r="H394" s="71"/>
      <c r="I394" s="72"/>
      <c r="J394" s="74"/>
    </row>
    <row r="395" spans="1:10">
      <c r="A395" s="75" t="s">
        <v>596</v>
      </c>
      <c r="B395" s="76"/>
      <c r="C395" s="69">
        <v>45</v>
      </c>
      <c r="D395" s="69"/>
      <c r="E395" s="70">
        <v>522</v>
      </c>
      <c r="F395" s="71"/>
      <c r="G395" s="72"/>
      <c r="H395" s="69">
        <f>IF($B395="",C395-SUMIF($B$2:$B$446,$A395,$F$2:$F$446),"")</f>
        <v>0</v>
      </c>
      <c r="I395" s="70">
        <f>IF($B395="",E395-SUMIF($B$2:$B$446,$A395,$G$2:$G$446),"")</f>
        <v>0</v>
      </c>
      <c r="J395" s="66"/>
    </row>
    <row r="396" spans="1:10">
      <c r="A396" s="73" t="s">
        <v>597</v>
      </c>
      <c r="B396" s="67" t="s">
        <v>596</v>
      </c>
      <c r="C396" s="71"/>
      <c r="D396" s="71"/>
      <c r="E396" s="72"/>
      <c r="F396" s="77">
        <v>1</v>
      </c>
      <c r="G396" s="78">
        <v>8</v>
      </c>
      <c r="H396" s="71"/>
      <c r="I396" s="72"/>
      <c r="J396" s="74"/>
    </row>
    <row r="397" spans="1:10">
      <c r="A397" s="73" t="s">
        <v>598</v>
      </c>
      <c r="B397" s="67" t="s">
        <v>596</v>
      </c>
      <c r="C397" s="71"/>
      <c r="D397" s="71"/>
      <c r="E397" s="72"/>
      <c r="F397" s="77">
        <v>1</v>
      </c>
      <c r="G397" s="78">
        <v>8</v>
      </c>
      <c r="H397" s="71"/>
      <c r="I397" s="72"/>
      <c r="J397" s="74"/>
    </row>
    <row r="398" spans="1:10">
      <c r="A398" s="73" t="s">
        <v>599</v>
      </c>
      <c r="B398" s="67" t="s">
        <v>596</v>
      </c>
      <c r="C398" s="71"/>
      <c r="D398" s="71"/>
      <c r="E398" s="72"/>
      <c r="F398" s="69">
        <v>9</v>
      </c>
      <c r="G398" s="70">
        <v>150</v>
      </c>
      <c r="H398" s="71"/>
      <c r="I398" s="72"/>
      <c r="J398" s="74"/>
    </row>
    <row r="399" spans="1:10">
      <c r="A399" s="73" t="s">
        <v>600</v>
      </c>
      <c r="B399" s="67" t="s">
        <v>596</v>
      </c>
      <c r="C399" s="71"/>
      <c r="D399" s="71"/>
      <c r="E399" s="72"/>
      <c r="F399" s="77">
        <v>1</v>
      </c>
      <c r="G399" s="78">
        <v>7</v>
      </c>
      <c r="H399" s="71"/>
      <c r="I399" s="72"/>
      <c r="J399" s="74"/>
    </row>
    <row r="400" spans="1:10">
      <c r="A400" s="73" t="s">
        <v>601</v>
      </c>
      <c r="B400" s="67" t="s">
        <v>596</v>
      </c>
      <c r="C400" s="71"/>
      <c r="D400" s="71"/>
      <c r="E400" s="72"/>
      <c r="F400" s="69">
        <v>9</v>
      </c>
      <c r="G400" s="70">
        <v>150</v>
      </c>
      <c r="H400" s="71"/>
      <c r="I400" s="72"/>
      <c r="J400" s="74"/>
    </row>
    <row r="401" spans="1:10">
      <c r="A401" s="73" t="s">
        <v>602</v>
      </c>
      <c r="B401" s="67" t="s">
        <v>596</v>
      </c>
      <c r="C401" s="71"/>
      <c r="D401" s="71"/>
      <c r="E401" s="72"/>
      <c r="F401" s="69">
        <v>3</v>
      </c>
      <c r="G401" s="70">
        <v>7</v>
      </c>
      <c r="H401" s="71"/>
      <c r="I401" s="72"/>
      <c r="J401" s="74"/>
    </row>
    <row r="402" spans="1:10">
      <c r="A402" s="73" t="s">
        <v>603</v>
      </c>
      <c r="B402" s="67" t="s">
        <v>596</v>
      </c>
      <c r="C402" s="71"/>
      <c r="D402" s="71"/>
      <c r="E402" s="72"/>
      <c r="F402" s="69">
        <v>2</v>
      </c>
      <c r="G402" s="70">
        <v>76</v>
      </c>
      <c r="H402" s="71"/>
      <c r="I402" s="72"/>
      <c r="J402" s="74"/>
    </row>
    <row r="403" spans="1:10">
      <c r="A403" s="73" t="s">
        <v>604</v>
      </c>
      <c r="B403" s="67" t="s">
        <v>596</v>
      </c>
      <c r="C403" s="71"/>
      <c r="D403" s="71"/>
      <c r="E403" s="72"/>
      <c r="F403" s="77">
        <v>1</v>
      </c>
      <c r="G403" s="78">
        <v>8</v>
      </c>
      <c r="H403" s="71"/>
      <c r="I403" s="72"/>
      <c r="J403" s="74"/>
    </row>
    <row r="404" spans="1:10">
      <c r="A404" s="73" t="s">
        <v>605</v>
      </c>
      <c r="B404" s="67" t="s">
        <v>596</v>
      </c>
      <c r="C404" s="71"/>
      <c r="D404" s="71"/>
      <c r="E404" s="72"/>
      <c r="F404" s="69">
        <v>8</v>
      </c>
      <c r="G404" s="70">
        <v>28</v>
      </c>
      <c r="H404" s="71"/>
      <c r="I404" s="72"/>
      <c r="J404" s="74"/>
    </row>
    <row r="405" spans="1:10">
      <c r="A405" s="73" t="s">
        <v>606</v>
      </c>
      <c r="B405" s="67" t="s">
        <v>596</v>
      </c>
      <c r="C405" s="71"/>
      <c r="D405" s="71"/>
      <c r="E405" s="72"/>
      <c r="F405" s="69">
        <v>10</v>
      </c>
      <c r="G405" s="70">
        <v>80</v>
      </c>
      <c r="H405" s="71"/>
      <c r="I405" s="72"/>
      <c r="J405" s="74"/>
    </row>
    <row r="406" spans="1:10">
      <c r="A406" s="75" t="s">
        <v>607</v>
      </c>
      <c r="B406" s="76"/>
      <c r="C406" s="69">
        <v>4</v>
      </c>
      <c r="D406" s="69"/>
      <c r="E406" s="70">
        <v>80</v>
      </c>
      <c r="F406" s="71"/>
      <c r="G406" s="72"/>
      <c r="H406" s="69">
        <f>IF($B406="",C406-SUMIF($B$2:$B$446,$A406,$F$2:$F$446),"")</f>
        <v>-4</v>
      </c>
      <c r="I406" s="70">
        <f>IF($B406="",E406-SUMIF($B$2:$B$446,$A406,$G$2:$G$446),"")</f>
        <v>-6</v>
      </c>
      <c r="J406" s="66" t="s">
        <v>746</v>
      </c>
    </row>
    <row r="407" spans="1:10" outlineLevel="1">
      <c r="A407" s="73" t="s">
        <v>608</v>
      </c>
      <c r="B407" s="67" t="s">
        <v>607</v>
      </c>
      <c r="C407" s="71"/>
      <c r="D407" s="71"/>
      <c r="E407" s="72"/>
      <c r="F407" s="69">
        <v>2</v>
      </c>
      <c r="G407" s="70">
        <v>16</v>
      </c>
      <c r="H407" s="71"/>
      <c r="I407" s="72"/>
      <c r="J407" s="74"/>
    </row>
    <row r="408" spans="1:10" outlineLevel="1">
      <c r="A408" s="73" t="s">
        <v>609</v>
      </c>
      <c r="B408" s="67" t="s">
        <v>607</v>
      </c>
      <c r="C408" s="71"/>
      <c r="D408" s="71"/>
      <c r="E408" s="72"/>
      <c r="F408" s="69">
        <v>2</v>
      </c>
      <c r="G408" s="70">
        <v>30</v>
      </c>
      <c r="H408" s="71"/>
      <c r="I408" s="72"/>
      <c r="J408" s="74"/>
    </row>
    <row r="409" spans="1:10" outlineLevel="1">
      <c r="A409" s="73" t="s">
        <v>610</v>
      </c>
      <c r="B409" s="67" t="s">
        <v>607</v>
      </c>
      <c r="C409" s="71"/>
      <c r="D409" s="71"/>
      <c r="E409" s="72"/>
      <c r="F409" s="69">
        <v>2</v>
      </c>
      <c r="G409" s="70">
        <v>20</v>
      </c>
      <c r="H409" s="71"/>
      <c r="I409" s="72"/>
      <c r="J409" s="74"/>
    </row>
    <row r="410" spans="1:10" outlineLevel="1">
      <c r="A410" s="73" t="s">
        <v>611</v>
      </c>
      <c r="B410" s="67" t="s">
        <v>607</v>
      </c>
      <c r="C410" s="71"/>
      <c r="D410" s="71"/>
      <c r="E410" s="72"/>
      <c r="F410" s="69">
        <v>2</v>
      </c>
      <c r="G410" s="70">
        <v>20</v>
      </c>
      <c r="H410" s="71"/>
      <c r="I410" s="72"/>
      <c r="J410" s="74"/>
    </row>
    <row r="411" spans="1:10">
      <c r="A411" s="75" t="s">
        <v>612</v>
      </c>
      <c r="B411" s="76"/>
      <c r="C411" s="69">
        <v>4</v>
      </c>
      <c r="D411" s="69"/>
      <c r="E411" s="70">
        <v>80</v>
      </c>
      <c r="F411" s="71"/>
      <c r="G411" s="72"/>
      <c r="H411" s="69">
        <f>IF($B411="",C411-SUMIF($B$2:$B$446,$A411,$F$2:$F$446),"")</f>
        <v>-6</v>
      </c>
      <c r="I411" s="70">
        <f>IF($B411="",E411-SUMIF($B$2:$B$446,$A411,$G$2:$G$446),"")</f>
        <v>-12</v>
      </c>
      <c r="J411" s="66" t="s">
        <v>746</v>
      </c>
    </row>
    <row r="412" spans="1:10" outlineLevel="1">
      <c r="A412" s="73" t="s">
        <v>613</v>
      </c>
      <c r="B412" s="67" t="s">
        <v>612</v>
      </c>
      <c r="C412" s="71"/>
      <c r="D412" s="71"/>
      <c r="E412" s="72"/>
      <c r="F412" s="69">
        <v>2</v>
      </c>
      <c r="G412" s="70">
        <v>16</v>
      </c>
      <c r="H412" s="71"/>
      <c r="I412" s="72"/>
      <c r="J412" s="74"/>
    </row>
    <row r="413" spans="1:10" outlineLevel="1">
      <c r="A413" s="73" t="s">
        <v>614</v>
      </c>
      <c r="B413" s="67" t="s">
        <v>612</v>
      </c>
      <c r="C413" s="71"/>
      <c r="D413" s="71"/>
      <c r="E413" s="72"/>
      <c r="F413" s="69">
        <v>2</v>
      </c>
      <c r="G413" s="70">
        <v>22</v>
      </c>
      <c r="H413" s="71"/>
      <c r="I413" s="72"/>
      <c r="J413" s="74"/>
    </row>
    <row r="414" spans="1:10" outlineLevel="1">
      <c r="A414" s="73" t="s">
        <v>615</v>
      </c>
      <c r="B414" s="67" t="s">
        <v>612</v>
      </c>
      <c r="C414" s="71"/>
      <c r="D414" s="71"/>
      <c r="E414" s="72"/>
      <c r="F414" s="69">
        <v>2</v>
      </c>
      <c r="G414" s="70">
        <v>12</v>
      </c>
      <c r="H414" s="71"/>
      <c r="I414" s="72"/>
      <c r="J414" s="74"/>
    </row>
    <row r="415" spans="1:10" outlineLevel="1">
      <c r="A415" s="73" t="s">
        <v>616</v>
      </c>
      <c r="B415" s="67" t="s">
        <v>612</v>
      </c>
      <c r="C415" s="71"/>
      <c r="D415" s="71"/>
      <c r="E415" s="72"/>
      <c r="F415" s="69">
        <v>2</v>
      </c>
      <c r="G415" s="70">
        <v>12</v>
      </c>
      <c r="H415" s="71"/>
      <c r="I415" s="72"/>
      <c r="J415" s="74"/>
    </row>
    <row r="416" spans="1:10" outlineLevel="1">
      <c r="A416" s="73" t="s">
        <v>617</v>
      </c>
      <c r="B416" s="67" t="s">
        <v>612</v>
      </c>
      <c r="C416" s="71"/>
      <c r="D416" s="71"/>
      <c r="E416" s="72"/>
      <c r="F416" s="69">
        <v>2</v>
      </c>
      <c r="G416" s="70">
        <v>30</v>
      </c>
      <c r="H416" s="71"/>
      <c r="I416" s="72"/>
      <c r="J416" s="74"/>
    </row>
    <row r="417" spans="1:10">
      <c r="A417" s="75" t="s">
        <v>618</v>
      </c>
      <c r="B417" s="76"/>
      <c r="C417" s="69">
        <v>4</v>
      </c>
      <c r="D417" s="69"/>
      <c r="E417" s="70">
        <v>96</v>
      </c>
      <c r="F417" s="71"/>
      <c r="G417" s="72"/>
      <c r="H417" s="69">
        <f>IF($B417="",C417-SUMIF($B$2:$B$446,$A417,$F$2:$F$446),"")</f>
        <v>-10</v>
      </c>
      <c r="I417" s="70">
        <f>IF($B417="",E417-SUMIF($B$2:$B$446,$A417,$G$2:$G$446),"")</f>
        <v>6</v>
      </c>
      <c r="J417" s="66" t="s">
        <v>746</v>
      </c>
    </row>
    <row r="418" spans="1:10" outlineLevel="1">
      <c r="A418" s="73" t="s">
        <v>619</v>
      </c>
      <c r="B418" s="67" t="s">
        <v>618</v>
      </c>
      <c r="C418" s="71"/>
      <c r="D418" s="71"/>
      <c r="E418" s="72"/>
      <c r="F418" s="69">
        <v>2</v>
      </c>
      <c r="G418" s="70">
        <v>16</v>
      </c>
      <c r="H418" s="71"/>
      <c r="I418" s="72"/>
      <c r="J418" s="74"/>
    </row>
    <row r="419" spans="1:10" outlineLevel="1">
      <c r="A419" s="73" t="s">
        <v>620</v>
      </c>
      <c r="B419" s="67" t="s">
        <v>618</v>
      </c>
      <c r="C419" s="71"/>
      <c r="D419" s="71"/>
      <c r="E419" s="72"/>
      <c r="F419" s="69">
        <v>2</v>
      </c>
      <c r="G419" s="70">
        <v>32</v>
      </c>
      <c r="H419" s="71"/>
      <c r="I419" s="72"/>
      <c r="J419" s="74"/>
    </row>
    <row r="420" spans="1:10" outlineLevel="1">
      <c r="A420" s="73" t="s">
        <v>621</v>
      </c>
      <c r="B420" s="67" t="s">
        <v>618</v>
      </c>
      <c r="C420" s="71"/>
      <c r="D420" s="71"/>
      <c r="E420" s="72"/>
      <c r="F420" s="69">
        <v>2</v>
      </c>
      <c r="G420" s="70">
        <v>14</v>
      </c>
      <c r="H420" s="71"/>
      <c r="I420" s="72"/>
      <c r="J420" s="74"/>
    </row>
    <row r="421" spans="1:10" outlineLevel="1">
      <c r="A421" s="73" t="s">
        <v>622</v>
      </c>
      <c r="B421" s="67" t="s">
        <v>618</v>
      </c>
      <c r="C421" s="71"/>
      <c r="D421" s="71"/>
      <c r="E421" s="72"/>
      <c r="F421" s="69">
        <v>2</v>
      </c>
      <c r="G421" s="70">
        <v>10</v>
      </c>
      <c r="H421" s="71"/>
      <c r="I421" s="72"/>
      <c r="J421" s="74"/>
    </row>
    <row r="422" spans="1:10" outlineLevel="1">
      <c r="A422" s="73" t="s">
        <v>623</v>
      </c>
      <c r="B422" s="67" t="s">
        <v>618</v>
      </c>
      <c r="C422" s="71"/>
      <c r="D422" s="71"/>
      <c r="E422" s="72"/>
      <c r="F422" s="69">
        <v>2</v>
      </c>
      <c r="G422" s="70">
        <v>10</v>
      </c>
      <c r="H422" s="71"/>
      <c r="I422" s="72"/>
      <c r="J422" s="74"/>
    </row>
    <row r="423" spans="1:10" outlineLevel="1">
      <c r="A423" s="73" t="s">
        <v>624</v>
      </c>
      <c r="B423" s="67" t="s">
        <v>618</v>
      </c>
      <c r="C423" s="71"/>
      <c r="D423" s="71"/>
      <c r="E423" s="72"/>
      <c r="F423" s="69">
        <v>2</v>
      </c>
      <c r="G423" s="70">
        <v>4</v>
      </c>
      <c r="H423" s="71"/>
      <c r="I423" s="72"/>
      <c r="J423" s="74"/>
    </row>
    <row r="424" spans="1:10" outlineLevel="1">
      <c r="A424" s="73" t="s">
        <v>625</v>
      </c>
      <c r="B424" s="67" t="s">
        <v>618</v>
      </c>
      <c r="C424" s="71"/>
      <c r="D424" s="71"/>
      <c r="E424" s="72"/>
      <c r="F424" s="69">
        <v>2</v>
      </c>
      <c r="G424" s="70">
        <v>4</v>
      </c>
      <c r="H424" s="71"/>
      <c r="I424" s="72"/>
      <c r="J424" s="74"/>
    </row>
    <row r="425" spans="1:10">
      <c r="A425" s="75" t="s">
        <v>626</v>
      </c>
      <c r="B425" s="76"/>
      <c r="C425" s="69">
        <v>4</v>
      </c>
      <c r="D425" s="69"/>
      <c r="E425" s="70">
        <v>96</v>
      </c>
      <c r="F425" s="71"/>
      <c r="G425" s="72"/>
      <c r="H425" s="69">
        <f>IF($B425="",C425-SUMIF($B$2:$B$446,$A425,$F$2:$F$446),"")</f>
        <v>-10</v>
      </c>
      <c r="I425" s="70">
        <f>IF($B425="",E425-SUMIF($B$2:$B$446,$A425,$G$2:$G$446),"")</f>
        <v>0</v>
      </c>
      <c r="J425" s="66" t="s">
        <v>746</v>
      </c>
    </row>
    <row r="426" spans="1:10" outlineLevel="1">
      <c r="A426" s="73" t="s">
        <v>627</v>
      </c>
      <c r="B426" s="67" t="s">
        <v>626</v>
      </c>
      <c r="C426" s="71"/>
      <c r="D426" s="71"/>
      <c r="E426" s="72"/>
      <c r="F426" s="69">
        <v>2</v>
      </c>
      <c r="G426" s="70">
        <v>16</v>
      </c>
      <c r="H426" s="71"/>
      <c r="I426" s="72"/>
      <c r="J426" s="74"/>
    </row>
    <row r="427" spans="1:10" outlineLevel="1">
      <c r="A427" s="73" t="s">
        <v>628</v>
      </c>
      <c r="B427" s="67" t="s">
        <v>626</v>
      </c>
      <c r="C427" s="71"/>
      <c r="D427" s="71"/>
      <c r="E427" s="72"/>
      <c r="F427" s="69">
        <v>2</v>
      </c>
      <c r="G427" s="70">
        <v>32</v>
      </c>
      <c r="H427" s="71"/>
      <c r="I427" s="72"/>
      <c r="J427" s="74"/>
    </row>
    <row r="428" spans="1:10" outlineLevel="1">
      <c r="A428" s="73" t="s">
        <v>629</v>
      </c>
      <c r="B428" s="67" t="s">
        <v>626</v>
      </c>
      <c r="C428" s="71"/>
      <c r="D428" s="71"/>
      <c r="E428" s="72"/>
      <c r="F428" s="69">
        <v>2</v>
      </c>
      <c r="G428" s="70">
        <v>14</v>
      </c>
      <c r="H428" s="71"/>
      <c r="I428" s="72"/>
      <c r="J428" s="74"/>
    </row>
    <row r="429" spans="1:10" outlineLevel="1">
      <c r="A429" s="73" t="s">
        <v>630</v>
      </c>
      <c r="B429" s="67" t="s">
        <v>626</v>
      </c>
      <c r="C429" s="71"/>
      <c r="D429" s="71"/>
      <c r="E429" s="72"/>
      <c r="F429" s="69">
        <v>2</v>
      </c>
      <c r="G429" s="70">
        <v>10</v>
      </c>
      <c r="H429" s="71"/>
      <c r="I429" s="72"/>
      <c r="J429" s="74"/>
    </row>
    <row r="430" spans="1:10" outlineLevel="1">
      <c r="A430" s="73" t="s">
        <v>631</v>
      </c>
      <c r="B430" s="67" t="s">
        <v>626</v>
      </c>
      <c r="C430" s="71"/>
      <c r="D430" s="71"/>
      <c r="E430" s="72"/>
      <c r="F430" s="69">
        <v>2</v>
      </c>
      <c r="G430" s="70">
        <v>10</v>
      </c>
      <c r="H430" s="71"/>
      <c r="I430" s="72"/>
      <c r="J430" s="74"/>
    </row>
    <row r="431" spans="1:10" outlineLevel="1">
      <c r="A431" s="73" t="s">
        <v>632</v>
      </c>
      <c r="B431" s="67" t="s">
        <v>626</v>
      </c>
      <c r="C431" s="71"/>
      <c r="D431" s="71"/>
      <c r="E431" s="72"/>
      <c r="F431" s="69">
        <v>2</v>
      </c>
      <c r="G431" s="70">
        <v>4</v>
      </c>
      <c r="H431" s="71"/>
      <c r="I431" s="72"/>
      <c r="J431" s="74"/>
    </row>
    <row r="432" spans="1:10" outlineLevel="1">
      <c r="A432" s="73" t="s">
        <v>633</v>
      </c>
      <c r="B432" s="67" t="s">
        <v>626</v>
      </c>
      <c r="C432" s="71"/>
      <c r="D432" s="71"/>
      <c r="E432" s="72"/>
      <c r="F432" s="69">
        <v>2</v>
      </c>
      <c r="G432" s="70">
        <v>10</v>
      </c>
      <c r="H432" s="71"/>
      <c r="I432" s="72"/>
      <c r="J432" s="74"/>
    </row>
    <row r="433" spans="1:10">
      <c r="A433" s="75" t="s">
        <v>634</v>
      </c>
      <c r="B433" s="76"/>
      <c r="C433" s="69">
        <v>4</v>
      </c>
      <c r="D433" s="69"/>
      <c r="E433" s="70">
        <v>96</v>
      </c>
      <c r="F433" s="71"/>
      <c r="G433" s="72"/>
      <c r="H433" s="69">
        <f>IF($B433="",C433-SUMIF($B$2:$B$446,$A433,$F$2:$F$446),"")</f>
        <v>-10</v>
      </c>
      <c r="I433" s="70">
        <f>IF($B433="",E433-SUMIF($B$2:$B$446,$A433,$G$2:$G$446),"")</f>
        <v>-12</v>
      </c>
      <c r="J433" s="66" t="s">
        <v>746</v>
      </c>
    </row>
    <row r="434" spans="1:10" outlineLevel="2">
      <c r="A434" s="73" t="s">
        <v>635</v>
      </c>
      <c r="B434" s="67" t="s">
        <v>634</v>
      </c>
      <c r="C434" s="71"/>
      <c r="D434" s="71"/>
      <c r="E434" s="72"/>
      <c r="F434" s="69">
        <v>2</v>
      </c>
      <c r="G434" s="70">
        <v>16</v>
      </c>
      <c r="H434" s="71"/>
      <c r="I434" s="72"/>
      <c r="J434" s="74"/>
    </row>
    <row r="435" spans="1:10" outlineLevel="2">
      <c r="A435" s="73" t="s">
        <v>620</v>
      </c>
      <c r="B435" s="67" t="s">
        <v>634</v>
      </c>
      <c r="C435" s="71"/>
      <c r="D435" s="71"/>
      <c r="E435" s="72"/>
      <c r="F435" s="69">
        <v>2</v>
      </c>
      <c r="G435" s="70">
        <v>32</v>
      </c>
      <c r="H435" s="71"/>
      <c r="I435" s="72"/>
      <c r="J435" s="74"/>
    </row>
    <row r="436" spans="1:10" outlineLevel="2">
      <c r="A436" s="73" t="s">
        <v>636</v>
      </c>
      <c r="B436" s="67" t="s">
        <v>634</v>
      </c>
      <c r="C436" s="71"/>
      <c r="D436" s="71"/>
      <c r="E436" s="72"/>
      <c r="F436" s="69">
        <v>2</v>
      </c>
      <c r="G436" s="70">
        <v>20</v>
      </c>
      <c r="H436" s="71"/>
      <c r="I436" s="72"/>
      <c r="J436" s="74"/>
    </row>
    <row r="437" spans="1:10" outlineLevel="2">
      <c r="A437" s="73" t="s">
        <v>637</v>
      </c>
      <c r="B437" s="67" t="s">
        <v>634</v>
      </c>
      <c r="C437" s="71"/>
      <c r="D437" s="71"/>
      <c r="E437" s="72"/>
      <c r="F437" s="69">
        <v>4</v>
      </c>
      <c r="G437" s="70">
        <v>10</v>
      </c>
      <c r="H437" s="71"/>
      <c r="I437" s="72"/>
      <c r="J437" s="74"/>
    </row>
    <row r="438" spans="1:10" outlineLevel="2">
      <c r="A438" s="73" t="s">
        <v>638</v>
      </c>
      <c r="B438" s="67" t="s">
        <v>634</v>
      </c>
      <c r="C438" s="71"/>
      <c r="D438" s="71"/>
      <c r="E438" s="72"/>
      <c r="F438" s="69">
        <v>2</v>
      </c>
      <c r="G438" s="70">
        <v>20</v>
      </c>
      <c r="H438" s="71"/>
      <c r="I438" s="72"/>
      <c r="J438" s="74"/>
    </row>
    <row r="439" spans="1:10" outlineLevel="2">
      <c r="A439" s="73" t="s">
        <v>639</v>
      </c>
      <c r="B439" s="67" t="s">
        <v>634</v>
      </c>
      <c r="C439" s="71"/>
      <c r="D439" s="71"/>
      <c r="E439" s="72"/>
      <c r="F439" s="69">
        <v>2</v>
      </c>
      <c r="G439" s="70">
        <v>10</v>
      </c>
      <c r="H439" s="71"/>
      <c r="I439" s="72"/>
      <c r="J439" s="74"/>
    </row>
    <row r="440" spans="1:10">
      <c r="A440" s="75" t="s">
        <v>640</v>
      </c>
      <c r="B440" s="76"/>
      <c r="C440" s="69">
        <v>4</v>
      </c>
      <c r="D440" s="69"/>
      <c r="E440" s="70">
        <v>96</v>
      </c>
      <c r="F440" s="71"/>
      <c r="G440" s="72"/>
      <c r="H440" s="69">
        <f>IF($B440="",C440-SUMIF($B$2:$B$446,$A440,$F$2:$F$446),"")</f>
        <v>-12</v>
      </c>
      <c r="I440" s="70">
        <f>IF($B440="",E440-SUMIF($B$2:$B$446,$A440,$G$2:$G$446),"")</f>
        <v>-12</v>
      </c>
      <c r="J440" s="66" t="s">
        <v>746</v>
      </c>
    </row>
    <row r="441" spans="1:10">
      <c r="A441" s="73" t="s">
        <v>641</v>
      </c>
      <c r="B441" s="67" t="s">
        <v>640</v>
      </c>
      <c r="C441" s="71"/>
      <c r="D441" s="71"/>
      <c r="E441" s="72"/>
      <c r="F441" s="69">
        <v>2</v>
      </c>
      <c r="G441" s="70">
        <v>16</v>
      </c>
      <c r="H441" s="71"/>
      <c r="I441" s="72"/>
      <c r="J441" s="74"/>
    </row>
    <row r="442" spans="1:10" outlineLevel="1">
      <c r="A442" s="73" t="s">
        <v>628</v>
      </c>
      <c r="B442" s="67" t="s">
        <v>640</v>
      </c>
      <c r="C442" s="71"/>
      <c r="D442" s="71"/>
      <c r="E442" s="72"/>
      <c r="F442" s="69">
        <v>2</v>
      </c>
      <c r="G442" s="70">
        <v>32</v>
      </c>
      <c r="H442" s="71"/>
      <c r="I442" s="72"/>
      <c r="J442" s="74"/>
    </row>
    <row r="443" spans="1:10" outlineLevel="1">
      <c r="A443" s="73" t="s">
        <v>642</v>
      </c>
      <c r="B443" s="67" t="s">
        <v>640</v>
      </c>
      <c r="C443" s="71"/>
      <c r="D443" s="71"/>
      <c r="E443" s="72"/>
      <c r="F443" s="69">
        <v>2</v>
      </c>
      <c r="G443" s="70">
        <v>20</v>
      </c>
      <c r="H443" s="71"/>
      <c r="I443" s="72"/>
      <c r="J443" s="74"/>
    </row>
    <row r="444" spans="1:10" outlineLevel="1">
      <c r="A444" s="73" t="s">
        <v>643</v>
      </c>
      <c r="B444" s="67" t="s">
        <v>640</v>
      </c>
      <c r="C444" s="71"/>
      <c r="D444" s="71"/>
      <c r="E444" s="72"/>
      <c r="F444" s="69">
        <v>4</v>
      </c>
      <c r="G444" s="70">
        <v>10</v>
      </c>
      <c r="H444" s="71"/>
      <c r="I444" s="72"/>
      <c r="J444" s="74"/>
    </row>
    <row r="445" spans="1:10" outlineLevel="1">
      <c r="A445" s="73" t="s">
        <v>644</v>
      </c>
      <c r="B445" s="67" t="s">
        <v>640</v>
      </c>
      <c r="C445" s="71"/>
      <c r="D445" s="71"/>
      <c r="E445" s="72"/>
      <c r="F445" s="69">
        <v>2</v>
      </c>
      <c r="G445" s="70">
        <v>20</v>
      </c>
      <c r="H445" s="71"/>
      <c r="I445" s="72"/>
      <c r="J445" s="74"/>
    </row>
    <row r="446" spans="1:10" outlineLevel="1">
      <c r="A446" s="73" t="s">
        <v>645</v>
      </c>
      <c r="B446" s="67" t="s">
        <v>640</v>
      </c>
      <c r="C446" s="71"/>
      <c r="D446" s="71"/>
      <c r="E446" s="72"/>
      <c r="F446" s="69">
        <v>4</v>
      </c>
      <c r="G446" s="70">
        <v>10</v>
      </c>
      <c r="H446" s="71"/>
      <c r="I446" s="72"/>
      <c r="J446" s="74"/>
    </row>
  </sheetData>
  <autoFilter ref="A1:J446" xr:uid="{00000000-0009-0000-0000-000006000000}"/>
  <phoneticPr fontId="1" type="noConversion"/>
  <conditionalFormatting sqref="A1:I1">
    <cfRule type="beginsWith" dxfId="1" priority="1" operator="beginsWith" text="0">
      <formula>LEFT(A1,1)="0"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8" tint="-0.249977111117893"/>
  </sheetPr>
  <dimension ref="A1:P170"/>
  <sheetViews>
    <sheetView topLeftCell="A6" zoomScale="80" zoomScaleNormal="80" workbookViewId="0">
      <selection activeCell="J44" sqref="J44:J148"/>
    </sheetView>
  </sheetViews>
  <sheetFormatPr defaultColWidth="9" defaultRowHeight="16.5"/>
  <cols>
    <col min="1" max="1" width="23.125" style="161" customWidth="1"/>
    <col min="2" max="2" width="22.5" style="161" bestFit="1" customWidth="1"/>
    <col min="3" max="3" width="13" style="161" customWidth="1"/>
    <col min="4" max="4" width="24" style="161" hidden="1" customWidth="1"/>
    <col min="5" max="5" width="8.375" style="161" customWidth="1"/>
    <col min="6" max="6" width="8.125" style="161" customWidth="1"/>
    <col min="7" max="7" width="15" style="161" bestFit="1" customWidth="1"/>
    <col min="8" max="8" width="16.375" style="161" bestFit="1" customWidth="1"/>
    <col min="9" max="9" width="22" style="161" customWidth="1"/>
    <col min="10" max="10" width="26.125" style="161" customWidth="1"/>
    <col min="11" max="11" width="18.625" style="161" customWidth="1"/>
    <col min="12" max="12" width="19.875" style="161" bestFit="1" customWidth="1"/>
    <col min="13" max="13" width="19.875" style="162" bestFit="1" customWidth="1"/>
    <col min="14" max="14" width="20.5" style="162" customWidth="1"/>
    <col min="15" max="15" width="15.5" style="162" customWidth="1"/>
    <col min="16" max="16" width="17.875" style="162" customWidth="1"/>
    <col min="17" max="16384" width="9" style="162"/>
  </cols>
  <sheetData>
    <row r="1" spans="1:8" ht="22.5" customHeight="1">
      <c r="A1" s="564" t="s">
        <v>8564</v>
      </c>
      <c r="B1" s="564"/>
      <c r="C1" s="564"/>
    </row>
    <row r="2" spans="1:8">
      <c r="A2" s="284" t="s">
        <v>6276</v>
      </c>
      <c r="B2" s="160" t="s">
        <v>6277</v>
      </c>
      <c r="C2" s="160" t="s">
        <v>7429</v>
      </c>
      <c r="G2" s="310"/>
      <c r="H2" s="171" t="s">
        <v>10043</v>
      </c>
    </row>
    <row r="3" spans="1:8">
      <c r="A3" s="308" t="s">
        <v>6278</v>
      </c>
      <c r="B3" s="160" t="s">
        <v>6279</v>
      </c>
      <c r="C3" s="160" t="s">
        <v>7429</v>
      </c>
      <c r="G3" s="301"/>
      <c r="H3" s="171" t="s">
        <v>10067</v>
      </c>
    </row>
    <row r="4" spans="1:8">
      <c r="A4" s="284" t="s">
        <v>6280</v>
      </c>
      <c r="B4" s="160" t="s">
        <v>6281</v>
      </c>
      <c r="C4" s="160" t="s">
        <v>7429</v>
      </c>
      <c r="G4" s="311"/>
      <c r="H4" s="171" t="s">
        <v>10068</v>
      </c>
    </row>
    <row r="5" spans="1:8">
      <c r="A5" s="308" t="s">
        <v>6282</v>
      </c>
      <c r="B5" s="160" t="s">
        <v>6283</v>
      </c>
      <c r="C5" s="160" t="s">
        <v>7429</v>
      </c>
      <c r="G5" s="312"/>
      <c r="H5" s="171" t="s">
        <v>10069</v>
      </c>
    </row>
    <row r="6" spans="1:8">
      <c r="A6" s="300" t="s">
        <v>6284</v>
      </c>
      <c r="B6" s="160" t="s">
        <v>6285</v>
      </c>
      <c r="C6" s="160" t="s">
        <v>7429</v>
      </c>
      <c r="G6" s="313"/>
      <c r="H6" s="171" t="s">
        <v>10070</v>
      </c>
    </row>
    <row r="7" spans="1:8">
      <c r="A7" s="306" t="s">
        <v>6286</v>
      </c>
      <c r="B7" s="160" t="s">
        <v>6287</v>
      </c>
      <c r="C7" s="160" t="s">
        <v>7429</v>
      </c>
      <c r="G7" s="314"/>
      <c r="H7" s="171" t="s">
        <v>10071</v>
      </c>
    </row>
    <row r="8" spans="1:8">
      <c r="A8" s="300" t="s">
        <v>6288</v>
      </c>
      <c r="B8" s="160" t="s">
        <v>6289</v>
      </c>
      <c r="C8" s="160" t="s">
        <v>7429</v>
      </c>
      <c r="G8" s="170" t="s">
        <v>10072</v>
      </c>
      <c r="H8" s="171" t="s">
        <v>10073</v>
      </c>
    </row>
    <row r="9" spans="1:8">
      <c r="A9" s="306" t="s">
        <v>6290</v>
      </c>
      <c r="B9" s="160" t="s">
        <v>6291</v>
      </c>
      <c r="C9" s="160" t="s">
        <v>7429</v>
      </c>
    </row>
    <row r="10" spans="1:8">
      <c r="A10" s="302" t="s">
        <v>6292</v>
      </c>
      <c r="B10" s="160" t="s">
        <v>6293</v>
      </c>
      <c r="C10" s="160" t="s">
        <v>7429</v>
      </c>
    </row>
    <row r="11" spans="1:8">
      <c r="A11" s="159" t="s">
        <v>6294</v>
      </c>
      <c r="B11" s="160" t="s">
        <v>6295</v>
      </c>
      <c r="C11" s="160" t="s">
        <v>7429</v>
      </c>
    </row>
    <row r="12" spans="1:8">
      <c r="A12" s="302" t="s">
        <v>6296</v>
      </c>
      <c r="B12" s="160" t="s">
        <v>6297</v>
      </c>
      <c r="C12" s="160" t="s">
        <v>7429</v>
      </c>
    </row>
    <row r="13" spans="1:8">
      <c r="A13" s="159" t="s">
        <v>6298</v>
      </c>
      <c r="B13" s="160" t="s">
        <v>6299</v>
      </c>
      <c r="C13" s="160" t="s">
        <v>7429</v>
      </c>
    </row>
    <row r="14" spans="1:8">
      <c r="A14" s="304" t="s">
        <v>6300</v>
      </c>
      <c r="B14" s="160" t="s">
        <v>6301</v>
      </c>
      <c r="C14" s="160" t="s">
        <v>7429</v>
      </c>
    </row>
    <row r="15" spans="1:8">
      <c r="A15" s="284" t="s">
        <v>6302</v>
      </c>
      <c r="B15" s="160" t="s">
        <v>6303</v>
      </c>
      <c r="C15" s="160" t="s">
        <v>7429</v>
      </c>
    </row>
    <row r="16" spans="1:8">
      <c r="A16" s="304" t="s">
        <v>6304</v>
      </c>
      <c r="B16" s="160" t="s">
        <v>6305</v>
      </c>
      <c r="C16" s="160" t="s">
        <v>7429</v>
      </c>
    </row>
    <row r="17" spans="1:5">
      <c r="A17" s="284" t="s">
        <v>6306</v>
      </c>
      <c r="B17" s="160" t="s">
        <v>6307</v>
      </c>
      <c r="C17" s="160" t="s">
        <v>7429</v>
      </c>
    </row>
    <row r="18" spans="1:5">
      <c r="A18" s="315" t="s">
        <v>6308</v>
      </c>
      <c r="B18" s="161" t="s">
        <v>6309</v>
      </c>
      <c r="C18" s="161" t="s">
        <v>7429</v>
      </c>
      <c r="E18" s="161" t="s">
        <v>10074</v>
      </c>
    </row>
    <row r="19" spans="1:5">
      <c r="A19" s="315" t="s">
        <v>6310</v>
      </c>
      <c r="B19" s="161" t="s">
        <v>6311</v>
      </c>
      <c r="C19" s="161" t="s">
        <v>7429</v>
      </c>
      <c r="E19" s="161" t="s">
        <v>10074</v>
      </c>
    </row>
    <row r="20" spans="1:5">
      <c r="A20" s="284" t="s">
        <v>6433</v>
      </c>
      <c r="B20" s="164" t="s">
        <v>6434</v>
      </c>
      <c r="C20" s="164" t="s">
        <v>7430</v>
      </c>
    </row>
    <row r="21" spans="1:5">
      <c r="A21" s="308" t="s">
        <v>6435</v>
      </c>
      <c r="B21" s="164" t="s">
        <v>6436</v>
      </c>
      <c r="C21" s="164" t="s">
        <v>7430</v>
      </c>
    </row>
    <row r="22" spans="1:5">
      <c r="A22" s="284" t="s">
        <v>6437</v>
      </c>
      <c r="B22" s="164" t="s">
        <v>6438</v>
      </c>
      <c r="C22" s="164" t="s">
        <v>7430</v>
      </c>
    </row>
    <row r="23" spans="1:5">
      <c r="A23" s="308" t="s">
        <v>6439</v>
      </c>
      <c r="B23" s="164" t="s">
        <v>6440</v>
      </c>
      <c r="C23" s="164" t="s">
        <v>7430</v>
      </c>
    </row>
    <row r="24" spans="1:5">
      <c r="A24" s="300" t="s">
        <v>6441</v>
      </c>
      <c r="B24" s="164" t="s">
        <v>6442</v>
      </c>
      <c r="C24" s="164" t="s">
        <v>7430</v>
      </c>
    </row>
    <row r="25" spans="1:5">
      <c r="A25" s="306" t="s">
        <v>6443</v>
      </c>
      <c r="B25" s="164" t="s">
        <v>6444</v>
      </c>
      <c r="C25" s="164" t="s">
        <v>7430</v>
      </c>
    </row>
    <row r="26" spans="1:5">
      <c r="A26" s="300" t="s">
        <v>6445</v>
      </c>
      <c r="B26" s="164" t="s">
        <v>6446</v>
      </c>
      <c r="C26" s="164" t="s">
        <v>7430</v>
      </c>
    </row>
    <row r="27" spans="1:5">
      <c r="A27" s="306" t="s">
        <v>6447</v>
      </c>
      <c r="B27" s="164" t="s">
        <v>6448</v>
      </c>
      <c r="C27" s="164" t="s">
        <v>7430</v>
      </c>
    </row>
    <row r="28" spans="1:5">
      <c r="A28" s="302" t="s">
        <v>6449</v>
      </c>
      <c r="B28" s="164" t="s">
        <v>6450</v>
      </c>
      <c r="C28" s="164" t="s">
        <v>7430</v>
      </c>
    </row>
    <row r="29" spans="1:5">
      <c r="A29" s="163" t="s">
        <v>6451</v>
      </c>
      <c r="B29" s="164" t="s">
        <v>6452</v>
      </c>
      <c r="C29" s="164" t="s">
        <v>7430</v>
      </c>
    </row>
    <row r="30" spans="1:5">
      <c r="A30" s="302" t="s">
        <v>6453</v>
      </c>
      <c r="B30" s="164" t="s">
        <v>6454</v>
      </c>
      <c r="C30" s="164" t="s">
        <v>7430</v>
      </c>
    </row>
    <row r="31" spans="1:5">
      <c r="A31" s="163" t="s">
        <v>6455</v>
      </c>
      <c r="B31" s="164" t="s">
        <v>6456</v>
      </c>
      <c r="C31" s="164" t="s">
        <v>7430</v>
      </c>
    </row>
    <row r="32" spans="1:5">
      <c r="A32" s="304" t="s">
        <v>6457</v>
      </c>
      <c r="B32" s="164" t="s">
        <v>6458</v>
      </c>
      <c r="C32" s="164" t="s">
        <v>7430</v>
      </c>
    </row>
    <row r="33" spans="1:16">
      <c r="A33" s="284" t="s">
        <v>6459</v>
      </c>
      <c r="B33" s="164" t="s">
        <v>6460</v>
      </c>
      <c r="C33" s="164" t="s">
        <v>7430</v>
      </c>
    </row>
    <row r="34" spans="1:16">
      <c r="A34" s="304" t="s">
        <v>6461</v>
      </c>
      <c r="B34" s="164" t="s">
        <v>6462</v>
      </c>
      <c r="C34" s="164" t="s">
        <v>7430</v>
      </c>
    </row>
    <row r="35" spans="1:16">
      <c r="A35" s="284" t="s">
        <v>6463</v>
      </c>
      <c r="B35" s="164" t="s">
        <v>6464</v>
      </c>
      <c r="C35" s="164" t="s">
        <v>7430</v>
      </c>
    </row>
    <row r="36" spans="1:16">
      <c r="A36" s="315" t="s">
        <v>6465</v>
      </c>
      <c r="B36" s="161" t="s">
        <v>6466</v>
      </c>
      <c r="C36" s="161" t="s">
        <v>7430</v>
      </c>
      <c r="E36" s="161" t="s">
        <v>10074</v>
      </c>
    </row>
    <row r="37" spans="1:16">
      <c r="A37" s="315" t="s">
        <v>6467</v>
      </c>
      <c r="B37" s="161" t="s">
        <v>6468</v>
      </c>
      <c r="C37" s="161" t="s">
        <v>7430</v>
      </c>
      <c r="E37" s="161" t="s">
        <v>10074</v>
      </c>
    </row>
    <row r="38" spans="1:16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</row>
    <row r="39" spans="1:16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</row>
    <row r="40" spans="1:16">
      <c r="A40" s="566" t="s">
        <v>673</v>
      </c>
      <c r="B40" s="567"/>
      <c r="C40" s="567"/>
      <c r="D40" s="567"/>
      <c r="E40" s="567"/>
      <c r="F40" s="567"/>
      <c r="G40" s="570" t="s">
        <v>689</v>
      </c>
      <c r="H40" s="570"/>
      <c r="I40" s="570"/>
      <c r="J40" s="570"/>
      <c r="K40" s="570"/>
      <c r="L40" s="570"/>
      <c r="M40" s="570"/>
      <c r="N40" s="570"/>
      <c r="O40" s="570"/>
      <c r="P40" s="570"/>
    </row>
    <row r="41" spans="1:16" ht="16.5" customHeight="1">
      <c r="A41" s="104" t="s">
        <v>663</v>
      </c>
      <c r="B41" s="165"/>
      <c r="C41" s="568" t="s">
        <v>676</v>
      </c>
      <c r="D41" s="568"/>
      <c r="E41" s="165"/>
      <c r="F41" s="165"/>
      <c r="G41" s="565" t="s">
        <v>686</v>
      </c>
      <c r="H41" s="565"/>
      <c r="I41" s="565"/>
      <c r="J41" s="565"/>
      <c r="K41" s="569" t="s">
        <v>679</v>
      </c>
      <c r="L41" s="569"/>
      <c r="M41" s="569"/>
      <c r="N41" s="569"/>
      <c r="O41" s="569"/>
      <c r="P41" s="569"/>
    </row>
    <row r="42" spans="1:16">
      <c r="A42" s="104" t="s">
        <v>663</v>
      </c>
      <c r="B42" s="166" t="s">
        <v>1165</v>
      </c>
      <c r="C42" s="166" t="s">
        <v>683</v>
      </c>
      <c r="D42" s="104" t="s">
        <v>682</v>
      </c>
      <c r="E42" s="104" t="s">
        <v>684</v>
      </c>
      <c r="F42" s="167" t="s">
        <v>685</v>
      </c>
      <c r="G42" s="168" t="s">
        <v>1164</v>
      </c>
      <c r="H42" s="169" t="s">
        <v>687</v>
      </c>
      <c r="I42" s="169" t="s">
        <v>680</v>
      </c>
      <c r="J42" s="169" t="s">
        <v>675</v>
      </c>
      <c r="K42" s="169" t="s">
        <v>1166</v>
      </c>
      <c r="L42" s="169" t="s">
        <v>681</v>
      </c>
      <c r="M42" s="169" t="s">
        <v>7433</v>
      </c>
      <c r="N42" s="169" t="s">
        <v>681</v>
      </c>
      <c r="O42" s="169" t="s">
        <v>681</v>
      </c>
      <c r="P42" s="169" t="s">
        <v>675</v>
      </c>
    </row>
    <row r="43" spans="1:16">
      <c r="A43" s="170" t="s">
        <v>335</v>
      </c>
      <c r="B43" s="170" t="s">
        <v>1172</v>
      </c>
      <c r="C43" s="170" t="s">
        <v>3952</v>
      </c>
      <c r="D43" s="170" t="s">
        <v>6432</v>
      </c>
      <c r="E43" s="170">
        <v>3</v>
      </c>
      <c r="F43" s="170">
        <v>4</v>
      </c>
      <c r="G43" s="170" t="s">
        <v>6589</v>
      </c>
      <c r="H43" s="170">
        <v>18</v>
      </c>
      <c r="I43" s="170" t="s">
        <v>6312</v>
      </c>
      <c r="J43" s="170" t="s">
        <v>6313</v>
      </c>
      <c r="K43" s="307" t="s">
        <v>6286</v>
      </c>
      <c r="L43" s="307" t="s">
        <v>6290</v>
      </c>
      <c r="M43" s="171" t="s">
        <v>7431</v>
      </c>
      <c r="N43" s="171" t="s">
        <v>6298</v>
      </c>
      <c r="O43" s="171"/>
      <c r="P43" s="171"/>
    </row>
    <row r="44" spans="1:16">
      <c r="A44" s="170" t="s">
        <v>335</v>
      </c>
      <c r="B44" s="170" t="s">
        <v>1172</v>
      </c>
      <c r="C44" s="170" t="s">
        <v>3956</v>
      </c>
      <c r="D44" s="170" t="s">
        <v>3999</v>
      </c>
      <c r="E44" s="170">
        <v>3</v>
      </c>
      <c r="F44" s="170">
        <v>4</v>
      </c>
      <c r="G44" s="170" t="s">
        <v>6590</v>
      </c>
      <c r="H44" s="170">
        <v>18</v>
      </c>
      <c r="I44" s="170" t="s">
        <v>6469</v>
      </c>
      <c r="J44" s="170" t="s">
        <v>6470</v>
      </c>
      <c r="K44" s="307" t="s">
        <v>6443</v>
      </c>
      <c r="L44" s="307" t="s">
        <v>6447</v>
      </c>
      <c r="M44" s="171" t="s">
        <v>7432</v>
      </c>
      <c r="N44" s="171" t="s">
        <v>6455</v>
      </c>
      <c r="O44" s="171"/>
      <c r="P44" s="171"/>
    </row>
    <row r="45" spans="1:16">
      <c r="A45" s="170" t="s">
        <v>337</v>
      </c>
      <c r="B45" s="170" t="s">
        <v>1173</v>
      </c>
      <c r="C45" s="170" t="s">
        <v>3952</v>
      </c>
      <c r="D45" s="170" t="s">
        <v>4000</v>
      </c>
      <c r="E45" s="170">
        <v>3</v>
      </c>
      <c r="F45" s="170">
        <v>4</v>
      </c>
      <c r="G45" s="170" t="s">
        <v>6589</v>
      </c>
      <c r="H45" s="170">
        <v>22</v>
      </c>
      <c r="I45" s="170" t="s">
        <v>6314</v>
      </c>
      <c r="J45" s="170" t="s">
        <v>6315</v>
      </c>
      <c r="K45" s="307" t="s">
        <v>6286</v>
      </c>
      <c r="L45" s="307" t="s">
        <v>6290</v>
      </c>
      <c r="M45" s="171" t="s">
        <v>6294</v>
      </c>
      <c r="N45" s="171" t="s">
        <v>6298</v>
      </c>
      <c r="O45" s="171"/>
      <c r="P45" s="171"/>
    </row>
    <row r="46" spans="1:16">
      <c r="A46" s="170" t="s">
        <v>337</v>
      </c>
      <c r="B46" s="170" t="s">
        <v>1173</v>
      </c>
      <c r="C46" s="170" t="s">
        <v>3956</v>
      </c>
      <c r="D46" s="170" t="s">
        <v>4002</v>
      </c>
      <c r="E46" s="170">
        <v>3</v>
      </c>
      <c r="F46" s="170">
        <v>4</v>
      </c>
      <c r="G46" s="170" t="s">
        <v>6590</v>
      </c>
      <c r="H46" s="170">
        <v>22</v>
      </c>
      <c r="I46" s="170" t="s">
        <v>6471</v>
      </c>
      <c r="J46" s="170" t="s">
        <v>6472</v>
      </c>
      <c r="K46" s="307" t="s">
        <v>6443</v>
      </c>
      <c r="L46" s="307" t="s">
        <v>6447</v>
      </c>
      <c r="M46" s="171" t="s">
        <v>6451</v>
      </c>
      <c r="N46" s="171" t="s">
        <v>6455</v>
      </c>
      <c r="O46" s="171"/>
      <c r="P46" s="171"/>
    </row>
    <row r="47" spans="1:16" hidden="1">
      <c r="A47" s="170" t="s">
        <v>339</v>
      </c>
      <c r="B47" s="170" t="s">
        <v>1174</v>
      </c>
      <c r="C47" s="170" t="s">
        <v>3952</v>
      </c>
      <c r="D47" s="170" t="s">
        <v>4004</v>
      </c>
      <c r="E47" s="170">
        <v>103</v>
      </c>
      <c r="F47" s="170">
        <v>205</v>
      </c>
      <c r="G47" s="170" t="s">
        <v>6589</v>
      </c>
      <c r="H47" s="170">
        <v>18</v>
      </c>
      <c r="I47" s="170" t="s">
        <v>6350</v>
      </c>
      <c r="J47" s="170" t="s">
        <v>6351</v>
      </c>
      <c r="K47" s="171" t="s">
        <v>6298</v>
      </c>
      <c r="L47" s="305" t="s">
        <v>6300</v>
      </c>
      <c r="M47" s="305" t="s">
        <v>6304</v>
      </c>
      <c r="N47" s="171"/>
      <c r="O47" s="171"/>
      <c r="P47" s="171"/>
    </row>
    <row r="48" spans="1:16" hidden="1">
      <c r="A48" s="170" t="s">
        <v>339</v>
      </c>
      <c r="B48" s="170" t="s">
        <v>1174</v>
      </c>
      <c r="C48" s="170" t="s">
        <v>3956</v>
      </c>
      <c r="D48" s="170" t="s">
        <v>4007</v>
      </c>
      <c r="E48" s="170">
        <v>103</v>
      </c>
      <c r="F48" s="170">
        <v>205</v>
      </c>
      <c r="G48" s="170" t="s">
        <v>6590</v>
      </c>
      <c r="H48" s="170">
        <v>18</v>
      </c>
      <c r="I48" s="170" t="s">
        <v>6507</v>
      </c>
      <c r="J48" s="170" t="s">
        <v>6508</v>
      </c>
      <c r="K48" s="171" t="s">
        <v>6455</v>
      </c>
      <c r="L48" s="305" t="s">
        <v>6457</v>
      </c>
      <c r="M48" s="305" t="s">
        <v>6461</v>
      </c>
      <c r="N48" s="171"/>
      <c r="O48" s="171"/>
      <c r="P48" s="171"/>
    </row>
    <row r="49" spans="1:16" hidden="1">
      <c r="A49" s="170" t="s">
        <v>344</v>
      </c>
      <c r="B49" s="170" t="s">
        <v>1175</v>
      </c>
      <c r="C49" s="170" t="s">
        <v>3952</v>
      </c>
      <c r="D49" s="170" t="s">
        <v>4008</v>
      </c>
      <c r="E49" s="170">
        <v>103</v>
      </c>
      <c r="F49" s="170">
        <v>205</v>
      </c>
      <c r="G49" s="170" t="s">
        <v>6589</v>
      </c>
      <c r="H49" s="170">
        <v>18</v>
      </c>
      <c r="I49" s="170" t="s">
        <v>6378</v>
      </c>
      <c r="J49" s="170" t="s">
        <v>6379</v>
      </c>
      <c r="K49" s="171" t="s">
        <v>6298</v>
      </c>
      <c r="L49" s="305" t="s">
        <v>6300</v>
      </c>
      <c r="M49" s="305" t="s">
        <v>6304</v>
      </c>
      <c r="N49" s="171"/>
      <c r="O49" s="171"/>
      <c r="P49" s="171"/>
    </row>
    <row r="50" spans="1:16" hidden="1">
      <c r="A50" s="170" t="s">
        <v>344</v>
      </c>
      <c r="B50" s="170" t="s">
        <v>1175</v>
      </c>
      <c r="C50" s="170" t="s">
        <v>3956</v>
      </c>
      <c r="D50" s="170" t="s">
        <v>4010</v>
      </c>
      <c r="E50" s="170">
        <v>103</v>
      </c>
      <c r="F50" s="170">
        <v>205</v>
      </c>
      <c r="G50" s="170" t="s">
        <v>6590</v>
      </c>
      <c r="H50" s="170">
        <v>18</v>
      </c>
      <c r="I50" s="170" t="s">
        <v>6535</v>
      </c>
      <c r="J50" s="170" t="s">
        <v>6536</v>
      </c>
      <c r="K50" s="171" t="s">
        <v>6455</v>
      </c>
      <c r="L50" s="305" t="s">
        <v>6457</v>
      </c>
      <c r="M50" s="305" t="s">
        <v>6461</v>
      </c>
      <c r="N50" s="171"/>
      <c r="O50" s="171"/>
      <c r="P50" s="171"/>
    </row>
    <row r="51" spans="1:16" hidden="1">
      <c r="A51" s="170" t="s">
        <v>347</v>
      </c>
      <c r="B51" s="170" t="s">
        <v>1176</v>
      </c>
      <c r="C51" s="170" t="s">
        <v>3952</v>
      </c>
      <c r="D51" s="170" t="s">
        <v>4012</v>
      </c>
      <c r="E51" s="170">
        <v>103</v>
      </c>
      <c r="F51" s="170">
        <v>205</v>
      </c>
      <c r="G51" s="170" t="s">
        <v>6589</v>
      </c>
      <c r="H51" s="170">
        <v>18</v>
      </c>
      <c r="I51" s="170" t="s">
        <v>6388</v>
      </c>
      <c r="J51" s="170" t="s">
        <v>6389</v>
      </c>
      <c r="K51" s="171" t="s">
        <v>6298</v>
      </c>
      <c r="L51" s="305" t="s">
        <v>6300</v>
      </c>
      <c r="M51" s="305" t="s">
        <v>6304</v>
      </c>
      <c r="N51" s="171"/>
      <c r="O51" s="171"/>
      <c r="P51" s="171"/>
    </row>
    <row r="52" spans="1:16" hidden="1">
      <c r="A52" s="170" t="s">
        <v>347</v>
      </c>
      <c r="B52" s="170" t="s">
        <v>1176</v>
      </c>
      <c r="C52" s="170" t="s">
        <v>3956</v>
      </c>
      <c r="D52" s="170" t="s">
        <v>4014</v>
      </c>
      <c r="E52" s="170">
        <v>103</v>
      </c>
      <c r="F52" s="170">
        <v>205</v>
      </c>
      <c r="G52" s="170" t="s">
        <v>6590</v>
      </c>
      <c r="H52" s="170">
        <v>18</v>
      </c>
      <c r="I52" s="170" t="s">
        <v>6545</v>
      </c>
      <c r="J52" s="170" t="s">
        <v>6546</v>
      </c>
      <c r="K52" s="171" t="s">
        <v>6455</v>
      </c>
      <c r="L52" s="305" t="s">
        <v>6457</v>
      </c>
      <c r="M52" s="305" t="s">
        <v>6461</v>
      </c>
      <c r="N52" s="171"/>
      <c r="O52" s="171"/>
      <c r="P52" s="171"/>
    </row>
    <row r="53" spans="1:16" hidden="1">
      <c r="A53" s="170" t="s">
        <v>350</v>
      </c>
      <c r="B53" s="170" t="s">
        <v>1177</v>
      </c>
      <c r="C53" s="170" t="s">
        <v>3952</v>
      </c>
      <c r="D53" s="170" t="s">
        <v>4016</v>
      </c>
      <c r="E53" s="170">
        <v>103</v>
      </c>
      <c r="F53" s="170">
        <v>205</v>
      </c>
      <c r="G53" s="170" t="s">
        <v>6589</v>
      </c>
      <c r="H53" s="170">
        <v>18</v>
      </c>
      <c r="I53" s="170" t="s">
        <v>6368</v>
      </c>
      <c r="J53" s="170" t="s">
        <v>6369</v>
      </c>
      <c r="K53" s="171" t="s">
        <v>6298</v>
      </c>
      <c r="L53" s="305" t="s">
        <v>6300</v>
      </c>
      <c r="M53" s="305" t="s">
        <v>6304</v>
      </c>
      <c r="N53" s="171"/>
      <c r="O53" s="171"/>
      <c r="P53" s="171"/>
    </row>
    <row r="54" spans="1:16" hidden="1">
      <c r="A54" s="170" t="s">
        <v>350</v>
      </c>
      <c r="B54" s="170" t="s">
        <v>1177</v>
      </c>
      <c r="C54" s="170" t="s">
        <v>3956</v>
      </c>
      <c r="D54" s="170" t="s">
        <v>4018</v>
      </c>
      <c r="E54" s="170">
        <v>103</v>
      </c>
      <c r="F54" s="170">
        <v>205</v>
      </c>
      <c r="G54" s="170" t="s">
        <v>6590</v>
      </c>
      <c r="H54" s="170">
        <v>18</v>
      </c>
      <c r="I54" s="170" t="s">
        <v>6525</v>
      </c>
      <c r="J54" s="170" t="s">
        <v>6526</v>
      </c>
      <c r="K54" s="171" t="s">
        <v>6455</v>
      </c>
      <c r="L54" s="305" t="s">
        <v>6457</v>
      </c>
      <c r="M54" s="305" t="s">
        <v>6461</v>
      </c>
      <c r="N54" s="171"/>
      <c r="O54" s="171"/>
      <c r="P54" s="171"/>
    </row>
    <row r="55" spans="1:16">
      <c r="A55" s="170" t="s">
        <v>353</v>
      </c>
      <c r="B55" s="170" t="s">
        <v>1178</v>
      </c>
      <c r="C55" s="170" t="s">
        <v>3952</v>
      </c>
      <c r="D55" s="170" t="s">
        <v>4060</v>
      </c>
      <c r="E55" s="170">
        <v>18</v>
      </c>
      <c r="F55" s="170">
        <v>35</v>
      </c>
      <c r="G55" s="170" t="s">
        <v>6589</v>
      </c>
      <c r="H55" s="170">
        <v>18</v>
      </c>
      <c r="I55" s="170" t="s">
        <v>6322</v>
      </c>
      <c r="J55" s="170" t="s">
        <v>6323</v>
      </c>
      <c r="K55" s="309" t="s">
        <v>6278</v>
      </c>
      <c r="L55" s="309" t="s">
        <v>6282</v>
      </c>
      <c r="M55" s="171" t="s">
        <v>6298</v>
      </c>
      <c r="N55" s="171"/>
      <c r="O55" s="171"/>
      <c r="P55" s="171"/>
    </row>
    <row r="56" spans="1:16">
      <c r="A56" s="170" t="s">
        <v>353</v>
      </c>
      <c r="B56" s="170" t="s">
        <v>1178</v>
      </c>
      <c r="C56" s="170" t="s">
        <v>3956</v>
      </c>
      <c r="D56" s="170" t="s">
        <v>4063</v>
      </c>
      <c r="E56" s="170">
        <v>18</v>
      </c>
      <c r="F56" s="170">
        <v>35</v>
      </c>
      <c r="G56" s="170" t="s">
        <v>6590</v>
      </c>
      <c r="H56" s="170">
        <v>18</v>
      </c>
      <c r="I56" s="170" t="s">
        <v>6479</v>
      </c>
      <c r="J56" s="170" t="s">
        <v>6480</v>
      </c>
      <c r="K56" s="309" t="s">
        <v>6435</v>
      </c>
      <c r="L56" s="309" t="s">
        <v>6439</v>
      </c>
      <c r="M56" s="171" t="s">
        <v>6455</v>
      </c>
      <c r="N56" s="171"/>
      <c r="O56" s="171"/>
      <c r="P56" s="171"/>
    </row>
    <row r="57" spans="1:16" hidden="1">
      <c r="A57" s="170" t="s">
        <v>355</v>
      </c>
      <c r="B57" s="170" t="s">
        <v>1179</v>
      </c>
      <c r="C57" s="170" t="s">
        <v>3952</v>
      </c>
      <c r="D57" s="170" t="s">
        <v>4020</v>
      </c>
      <c r="E57" s="170">
        <v>103</v>
      </c>
      <c r="F57" s="170">
        <v>205</v>
      </c>
      <c r="G57" s="170" t="s">
        <v>6589</v>
      </c>
      <c r="H57" s="170">
        <v>18</v>
      </c>
      <c r="I57" s="170" t="s">
        <v>6352</v>
      </c>
      <c r="J57" s="170" t="s">
        <v>6353</v>
      </c>
      <c r="K57" s="171" t="s">
        <v>6298</v>
      </c>
      <c r="L57" s="305" t="s">
        <v>6300</v>
      </c>
      <c r="M57" s="305" t="s">
        <v>6304</v>
      </c>
      <c r="N57" s="171"/>
      <c r="O57" s="171"/>
      <c r="P57" s="171"/>
    </row>
    <row r="58" spans="1:16" hidden="1">
      <c r="A58" s="170" t="s">
        <v>355</v>
      </c>
      <c r="B58" s="170" t="s">
        <v>1179</v>
      </c>
      <c r="C58" s="170" t="s">
        <v>3956</v>
      </c>
      <c r="D58" s="170" t="s">
        <v>4022</v>
      </c>
      <c r="E58" s="170">
        <v>103</v>
      </c>
      <c r="F58" s="170">
        <v>205</v>
      </c>
      <c r="G58" s="170" t="s">
        <v>6590</v>
      </c>
      <c r="H58" s="170">
        <v>18</v>
      </c>
      <c r="I58" s="170" t="s">
        <v>6509</v>
      </c>
      <c r="J58" s="170" t="s">
        <v>6510</v>
      </c>
      <c r="K58" s="171" t="s">
        <v>6455</v>
      </c>
      <c r="L58" s="305" t="s">
        <v>6457</v>
      </c>
      <c r="M58" s="305" t="s">
        <v>6461</v>
      </c>
      <c r="N58" s="171"/>
      <c r="O58" s="171"/>
      <c r="P58" s="171"/>
    </row>
    <row r="59" spans="1:16" hidden="1">
      <c r="A59" s="170" t="s">
        <v>359</v>
      </c>
      <c r="B59" s="170" t="s">
        <v>1180</v>
      </c>
      <c r="C59" s="170" t="s">
        <v>3952</v>
      </c>
      <c r="D59" s="170" t="s">
        <v>4027</v>
      </c>
      <c r="E59" s="170">
        <v>103</v>
      </c>
      <c r="F59" s="170">
        <v>205</v>
      </c>
      <c r="G59" s="170" t="s">
        <v>6589</v>
      </c>
      <c r="H59" s="170">
        <v>18</v>
      </c>
      <c r="I59" s="170" t="s">
        <v>6380</v>
      </c>
      <c r="J59" s="170" t="s">
        <v>6381</v>
      </c>
      <c r="K59" s="171" t="s">
        <v>6298</v>
      </c>
      <c r="L59" s="305" t="s">
        <v>6300</v>
      </c>
      <c r="M59" s="305" t="s">
        <v>6304</v>
      </c>
      <c r="N59" s="171"/>
      <c r="O59" s="171"/>
      <c r="P59" s="171"/>
    </row>
    <row r="60" spans="1:16" hidden="1">
      <c r="A60" s="170" t="s">
        <v>359</v>
      </c>
      <c r="B60" s="170" t="s">
        <v>1180</v>
      </c>
      <c r="C60" s="170" t="s">
        <v>3956</v>
      </c>
      <c r="D60" s="170" t="s">
        <v>4025</v>
      </c>
      <c r="E60" s="170">
        <v>103</v>
      </c>
      <c r="F60" s="170">
        <v>205</v>
      </c>
      <c r="G60" s="170" t="s">
        <v>6590</v>
      </c>
      <c r="H60" s="170">
        <v>18</v>
      </c>
      <c r="I60" s="170" t="s">
        <v>6537</v>
      </c>
      <c r="J60" s="170" t="s">
        <v>6538</v>
      </c>
      <c r="K60" s="171" t="s">
        <v>6455</v>
      </c>
      <c r="L60" s="305" t="s">
        <v>6457</v>
      </c>
      <c r="M60" s="305" t="s">
        <v>6461</v>
      </c>
      <c r="N60" s="171"/>
      <c r="O60" s="171"/>
      <c r="P60" s="171"/>
    </row>
    <row r="61" spans="1:16" hidden="1">
      <c r="A61" s="170" t="s">
        <v>362</v>
      </c>
      <c r="B61" s="170" t="s">
        <v>1181</v>
      </c>
      <c r="C61" s="170" t="s">
        <v>3952</v>
      </c>
      <c r="D61" s="170" t="s">
        <v>4028</v>
      </c>
      <c r="E61" s="170">
        <v>103</v>
      </c>
      <c r="F61" s="170">
        <v>205</v>
      </c>
      <c r="G61" s="170" t="s">
        <v>6589</v>
      </c>
      <c r="H61" s="170">
        <v>18</v>
      </c>
      <c r="I61" s="170" t="s">
        <v>6348</v>
      </c>
      <c r="J61" s="170" t="s">
        <v>6349</v>
      </c>
      <c r="K61" s="171" t="s">
        <v>6298</v>
      </c>
      <c r="L61" s="305" t="s">
        <v>6300</v>
      </c>
      <c r="M61" s="305" t="s">
        <v>6304</v>
      </c>
      <c r="N61" s="171"/>
      <c r="O61" s="171"/>
      <c r="P61" s="171"/>
    </row>
    <row r="62" spans="1:16" hidden="1">
      <c r="A62" s="170" t="s">
        <v>362</v>
      </c>
      <c r="B62" s="170" t="s">
        <v>1181</v>
      </c>
      <c r="C62" s="170" t="s">
        <v>3956</v>
      </c>
      <c r="D62" s="170" t="s">
        <v>4031</v>
      </c>
      <c r="E62" s="170">
        <v>103</v>
      </c>
      <c r="F62" s="170">
        <v>205</v>
      </c>
      <c r="G62" s="170" t="s">
        <v>6590</v>
      </c>
      <c r="H62" s="170">
        <v>18</v>
      </c>
      <c r="I62" s="170" t="s">
        <v>6505</v>
      </c>
      <c r="J62" s="170" t="s">
        <v>6506</v>
      </c>
      <c r="K62" s="171" t="s">
        <v>6455</v>
      </c>
      <c r="L62" s="305" t="s">
        <v>6457</v>
      </c>
      <c r="M62" s="305" t="s">
        <v>6461</v>
      </c>
      <c r="N62" s="171"/>
      <c r="O62" s="171"/>
      <c r="P62" s="171"/>
    </row>
    <row r="63" spans="1:16" s="174" customFormat="1" hidden="1">
      <c r="A63" s="172" t="s">
        <v>365</v>
      </c>
      <c r="B63" s="172" t="s">
        <v>1182</v>
      </c>
      <c r="C63" s="172" t="s">
        <v>3952</v>
      </c>
      <c r="D63" s="172" t="s">
        <v>4052</v>
      </c>
      <c r="E63" s="172">
        <v>0</v>
      </c>
      <c r="F63" s="172">
        <v>0</v>
      </c>
      <c r="G63" s="172" t="s">
        <v>6589</v>
      </c>
      <c r="H63" s="172">
        <v>22</v>
      </c>
      <c r="I63" s="172" t="s">
        <v>6412</v>
      </c>
      <c r="J63" s="172" t="s">
        <v>6413</v>
      </c>
      <c r="K63" s="172"/>
      <c r="L63" s="172"/>
      <c r="M63" s="173"/>
      <c r="N63" s="173"/>
      <c r="O63" s="173"/>
      <c r="P63" s="173"/>
    </row>
    <row r="64" spans="1:16" s="174" customFormat="1" hidden="1">
      <c r="A64" s="172" t="s">
        <v>365</v>
      </c>
      <c r="B64" s="172" t="s">
        <v>1182</v>
      </c>
      <c r="C64" s="172" t="s">
        <v>3956</v>
      </c>
      <c r="D64" s="172" t="s">
        <v>4054</v>
      </c>
      <c r="E64" s="172">
        <v>0</v>
      </c>
      <c r="F64" s="172">
        <v>0</v>
      </c>
      <c r="G64" s="172" t="s">
        <v>6590</v>
      </c>
      <c r="H64" s="172">
        <v>22</v>
      </c>
      <c r="I64" s="172" t="s">
        <v>6569</v>
      </c>
      <c r="J64" s="172" t="s">
        <v>6570</v>
      </c>
      <c r="K64" s="172"/>
      <c r="L64" s="172"/>
      <c r="M64" s="173"/>
      <c r="N64" s="173"/>
      <c r="O64" s="173"/>
      <c r="P64" s="173"/>
    </row>
    <row r="65" spans="1:16" hidden="1">
      <c r="A65" s="170" t="s">
        <v>370</v>
      </c>
      <c r="B65" s="170" t="s">
        <v>1183</v>
      </c>
      <c r="C65" s="170" t="s">
        <v>3952</v>
      </c>
      <c r="D65" s="170" t="s">
        <v>4032</v>
      </c>
      <c r="E65" s="170">
        <v>103</v>
      </c>
      <c r="F65" s="170">
        <v>205</v>
      </c>
      <c r="G65" s="170" t="s">
        <v>6589</v>
      </c>
      <c r="H65" s="170">
        <v>22</v>
      </c>
      <c r="I65" s="170" t="s">
        <v>6362</v>
      </c>
      <c r="J65" s="170" t="s">
        <v>6363</v>
      </c>
      <c r="K65" s="171" t="s">
        <v>6298</v>
      </c>
      <c r="L65" s="305" t="s">
        <v>6300</v>
      </c>
      <c r="M65" s="305" t="s">
        <v>6304</v>
      </c>
      <c r="N65" s="171"/>
      <c r="O65" s="171"/>
      <c r="P65" s="171"/>
    </row>
    <row r="66" spans="1:16" hidden="1">
      <c r="A66" s="170" t="s">
        <v>370</v>
      </c>
      <c r="B66" s="170" t="s">
        <v>1183</v>
      </c>
      <c r="C66" s="170" t="s">
        <v>3956</v>
      </c>
      <c r="D66" s="170" t="s">
        <v>4034</v>
      </c>
      <c r="E66" s="170">
        <v>103</v>
      </c>
      <c r="F66" s="170">
        <v>205</v>
      </c>
      <c r="G66" s="170" t="s">
        <v>6590</v>
      </c>
      <c r="H66" s="170">
        <v>22</v>
      </c>
      <c r="I66" s="170" t="s">
        <v>6519</v>
      </c>
      <c r="J66" s="170" t="s">
        <v>6520</v>
      </c>
      <c r="K66" s="171" t="s">
        <v>6455</v>
      </c>
      <c r="L66" s="305" t="s">
        <v>6457</v>
      </c>
      <c r="M66" s="305" t="s">
        <v>6461</v>
      </c>
      <c r="N66" s="171"/>
      <c r="O66" s="171"/>
      <c r="P66" s="171"/>
    </row>
    <row r="67" spans="1:16">
      <c r="A67" s="170" t="s">
        <v>373</v>
      </c>
      <c r="B67" s="170" t="s">
        <v>1184</v>
      </c>
      <c r="C67" s="170" t="s">
        <v>3952</v>
      </c>
      <c r="D67" s="170" t="s">
        <v>4064</v>
      </c>
      <c r="E67" s="170">
        <v>18</v>
      </c>
      <c r="F67" s="170">
        <v>35</v>
      </c>
      <c r="G67" s="170" t="s">
        <v>6589</v>
      </c>
      <c r="H67" s="170">
        <v>22</v>
      </c>
      <c r="I67" s="170" t="s">
        <v>6374</v>
      </c>
      <c r="J67" s="170" t="s">
        <v>6375</v>
      </c>
      <c r="K67" s="309" t="s">
        <v>6278</v>
      </c>
      <c r="L67" s="309" t="s">
        <v>6282</v>
      </c>
      <c r="M67" s="171" t="s">
        <v>6298</v>
      </c>
      <c r="N67" s="171"/>
      <c r="O67" s="171"/>
      <c r="P67" s="171"/>
    </row>
    <row r="68" spans="1:16">
      <c r="A68" s="170" t="s">
        <v>373</v>
      </c>
      <c r="B68" s="170" t="s">
        <v>1184</v>
      </c>
      <c r="C68" s="170" t="s">
        <v>3956</v>
      </c>
      <c r="D68" s="170" t="s">
        <v>4066</v>
      </c>
      <c r="E68" s="170">
        <v>18</v>
      </c>
      <c r="F68" s="170">
        <v>35</v>
      </c>
      <c r="G68" s="170" t="s">
        <v>6590</v>
      </c>
      <c r="H68" s="170">
        <v>22</v>
      </c>
      <c r="I68" s="170" t="s">
        <v>6531</v>
      </c>
      <c r="J68" s="170" t="s">
        <v>6532</v>
      </c>
      <c r="K68" s="309" t="s">
        <v>6435</v>
      </c>
      <c r="L68" s="309" t="s">
        <v>6439</v>
      </c>
      <c r="M68" s="171" t="s">
        <v>6455</v>
      </c>
      <c r="N68" s="171"/>
      <c r="O68" s="171"/>
      <c r="P68" s="171"/>
    </row>
    <row r="69" spans="1:16">
      <c r="A69" s="170" t="s">
        <v>376</v>
      </c>
      <c r="B69" s="170" t="s">
        <v>1185</v>
      </c>
      <c r="C69" s="170" t="s">
        <v>3952</v>
      </c>
      <c r="D69" s="170" t="s">
        <v>4068</v>
      </c>
      <c r="E69" s="170">
        <v>18</v>
      </c>
      <c r="F69" s="170">
        <v>35</v>
      </c>
      <c r="G69" s="170" t="s">
        <v>6589</v>
      </c>
      <c r="H69" s="170">
        <v>22</v>
      </c>
      <c r="I69" s="170" t="s">
        <v>6324</v>
      </c>
      <c r="J69" s="170" t="s">
        <v>6325</v>
      </c>
      <c r="K69" s="309" t="s">
        <v>6278</v>
      </c>
      <c r="L69" s="309" t="s">
        <v>6282</v>
      </c>
      <c r="M69" s="171" t="s">
        <v>6298</v>
      </c>
      <c r="N69" s="171"/>
      <c r="O69" s="171"/>
      <c r="P69" s="171"/>
    </row>
    <row r="70" spans="1:16">
      <c r="A70" s="170" t="s">
        <v>376</v>
      </c>
      <c r="B70" s="170" t="s">
        <v>1185</v>
      </c>
      <c r="C70" s="170" t="s">
        <v>3956</v>
      </c>
      <c r="D70" s="170" t="s">
        <v>4070</v>
      </c>
      <c r="E70" s="170">
        <v>18</v>
      </c>
      <c r="F70" s="170">
        <v>35</v>
      </c>
      <c r="G70" s="170" t="s">
        <v>6590</v>
      </c>
      <c r="H70" s="170">
        <v>22</v>
      </c>
      <c r="I70" s="170" t="s">
        <v>6481</v>
      </c>
      <c r="J70" s="170" t="s">
        <v>6482</v>
      </c>
      <c r="K70" s="309" t="s">
        <v>6435</v>
      </c>
      <c r="L70" s="309" t="s">
        <v>6439</v>
      </c>
      <c r="M70" s="171" t="s">
        <v>6455</v>
      </c>
      <c r="N70" s="171"/>
      <c r="O70" s="171"/>
      <c r="P70" s="171"/>
    </row>
    <row r="71" spans="1:16" hidden="1">
      <c r="A71" s="170" t="s">
        <v>379</v>
      </c>
      <c r="B71" s="170" t="s">
        <v>1186</v>
      </c>
      <c r="C71" s="170" t="s">
        <v>3952</v>
      </c>
      <c r="D71" s="170" t="s">
        <v>4036</v>
      </c>
      <c r="E71" s="170">
        <v>103</v>
      </c>
      <c r="F71" s="170">
        <v>205</v>
      </c>
      <c r="G71" s="170" t="s">
        <v>6589</v>
      </c>
      <c r="H71" s="170">
        <v>22</v>
      </c>
      <c r="I71" s="170" t="s">
        <v>6398</v>
      </c>
      <c r="J71" s="170" t="s">
        <v>6399</v>
      </c>
      <c r="K71" s="171" t="s">
        <v>6298</v>
      </c>
      <c r="L71" s="305" t="s">
        <v>6300</v>
      </c>
      <c r="M71" s="305" t="s">
        <v>6304</v>
      </c>
      <c r="N71" s="171"/>
      <c r="O71" s="171"/>
      <c r="P71" s="171"/>
    </row>
    <row r="72" spans="1:16" hidden="1">
      <c r="A72" s="170" t="s">
        <v>379</v>
      </c>
      <c r="B72" s="170" t="s">
        <v>1186</v>
      </c>
      <c r="C72" s="170" t="s">
        <v>3956</v>
      </c>
      <c r="D72" s="170" t="s">
        <v>4038</v>
      </c>
      <c r="E72" s="170">
        <v>103</v>
      </c>
      <c r="F72" s="170">
        <v>205</v>
      </c>
      <c r="G72" s="170" t="s">
        <v>6590</v>
      </c>
      <c r="H72" s="170">
        <v>22</v>
      </c>
      <c r="I72" s="170" t="s">
        <v>6555</v>
      </c>
      <c r="J72" s="170" t="s">
        <v>6556</v>
      </c>
      <c r="K72" s="171" t="s">
        <v>6455</v>
      </c>
      <c r="L72" s="305" t="s">
        <v>6457</v>
      </c>
      <c r="M72" s="305" t="s">
        <v>6461</v>
      </c>
      <c r="N72" s="171"/>
      <c r="O72" s="171"/>
      <c r="P72" s="171"/>
    </row>
    <row r="73" spans="1:16">
      <c r="A73" s="170" t="s">
        <v>382</v>
      </c>
      <c r="B73" s="170" t="s">
        <v>1187</v>
      </c>
      <c r="C73" s="170" t="s">
        <v>3952</v>
      </c>
      <c r="D73" s="170" t="s">
        <v>4073</v>
      </c>
      <c r="E73" s="170">
        <v>18</v>
      </c>
      <c r="F73" s="170">
        <v>35</v>
      </c>
      <c r="G73" s="170" t="s">
        <v>6589</v>
      </c>
      <c r="H73" s="170">
        <v>22</v>
      </c>
      <c r="I73" s="170" t="s">
        <v>6416</v>
      </c>
      <c r="J73" s="170" t="s">
        <v>6417</v>
      </c>
      <c r="K73" s="309" t="s">
        <v>6278</v>
      </c>
      <c r="L73" s="309" t="s">
        <v>6282</v>
      </c>
      <c r="M73" s="171" t="s">
        <v>6298</v>
      </c>
      <c r="N73" s="171"/>
      <c r="O73" s="171"/>
      <c r="P73" s="171"/>
    </row>
    <row r="74" spans="1:16">
      <c r="A74" s="170" t="s">
        <v>382</v>
      </c>
      <c r="B74" s="170" t="s">
        <v>1187</v>
      </c>
      <c r="C74" s="170" t="s">
        <v>3956</v>
      </c>
      <c r="D74" s="170" t="s">
        <v>4072</v>
      </c>
      <c r="E74" s="170">
        <v>18</v>
      </c>
      <c r="F74" s="170">
        <v>35</v>
      </c>
      <c r="G74" s="170" t="s">
        <v>6590</v>
      </c>
      <c r="H74" s="170">
        <v>22</v>
      </c>
      <c r="I74" s="170" t="s">
        <v>6573</v>
      </c>
      <c r="J74" s="170" t="s">
        <v>6574</v>
      </c>
      <c r="K74" s="309" t="s">
        <v>6435</v>
      </c>
      <c r="L74" s="309" t="s">
        <v>6439</v>
      </c>
      <c r="M74" s="171" t="s">
        <v>6455</v>
      </c>
      <c r="N74" s="171"/>
      <c r="O74" s="171"/>
      <c r="P74" s="171"/>
    </row>
    <row r="75" spans="1:16" hidden="1">
      <c r="A75" s="170" t="s">
        <v>384</v>
      </c>
      <c r="B75" s="170" t="s">
        <v>1188</v>
      </c>
      <c r="C75" s="170" t="s">
        <v>3952</v>
      </c>
      <c r="D75" s="170" t="s">
        <v>4040</v>
      </c>
      <c r="E75" s="170">
        <v>103</v>
      </c>
      <c r="F75" s="170">
        <v>205</v>
      </c>
      <c r="G75" s="170" t="s">
        <v>6589</v>
      </c>
      <c r="H75" s="170">
        <v>22</v>
      </c>
      <c r="I75" s="170" t="s">
        <v>6360</v>
      </c>
      <c r="J75" s="170" t="s">
        <v>6361</v>
      </c>
      <c r="K75" s="171" t="s">
        <v>6298</v>
      </c>
      <c r="L75" s="305" t="s">
        <v>6300</v>
      </c>
      <c r="M75" s="305" t="s">
        <v>6304</v>
      </c>
      <c r="N75" s="171"/>
      <c r="O75" s="171"/>
      <c r="P75" s="171"/>
    </row>
    <row r="76" spans="1:16" hidden="1">
      <c r="A76" s="170" t="s">
        <v>384</v>
      </c>
      <c r="B76" s="170" t="s">
        <v>1188</v>
      </c>
      <c r="C76" s="170" t="s">
        <v>3956</v>
      </c>
      <c r="D76" s="170" t="s">
        <v>4043</v>
      </c>
      <c r="E76" s="170">
        <v>103</v>
      </c>
      <c r="F76" s="170">
        <v>205</v>
      </c>
      <c r="G76" s="170" t="s">
        <v>6590</v>
      </c>
      <c r="H76" s="170">
        <v>22</v>
      </c>
      <c r="I76" s="170" t="s">
        <v>6517</v>
      </c>
      <c r="J76" s="170" t="s">
        <v>6518</v>
      </c>
      <c r="K76" s="171" t="s">
        <v>6455</v>
      </c>
      <c r="L76" s="305" t="s">
        <v>6457</v>
      </c>
      <c r="M76" s="305" t="s">
        <v>6461</v>
      </c>
      <c r="N76" s="171"/>
      <c r="O76" s="171"/>
      <c r="P76" s="171"/>
    </row>
    <row r="77" spans="1:16">
      <c r="A77" s="170" t="s">
        <v>387</v>
      </c>
      <c r="B77" s="170" t="s">
        <v>1189</v>
      </c>
      <c r="C77" s="170" t="s">
        <v>3952</v>
      </c>
      <c r="D77" s="170" t="s">
        <v>4076</v>
      </c>
      <c r="E77" s="170">
        <v>18</v>
      </c>
      <c r="F77" s="170">
        <v>35</v>
      </c>
      <c r="G77" s="170" t="s">
        <v>6589</v>
      </c>
      <c r="H77" s="170">
        <v>22</v>
      </c>
      <c r="I77" s="170" t="s">
        <v>6376</v>
      </c>
      <c r="J77" s="170" t="s">
        <v>6377</v>
      </c>
      <c r="K77" s="309" t="s">
        <v>6278</v>
      </c>
      <c r="L77" s="309" t="s">
        <v>6282</v>
      </c>
      <c r="M77" s="171" t="s">
        <v>6298</v>
      </c>
      <c r="N77" s="171"/>
      <c r="O77" s="171"/>
      <c r="P77" s="171"/>
    </row>
    <row r="78" spans="1:16">
      <c r="A78" s="170" t="s">
        <v>387</v>
      </c>
      <c r="B78" s="170" t="s">
        <v>1189</v>
      </c>
      <c r="C78" s="170" t="s">
        <v>3956</v>
      </c>
      <c r="D78" s="170" t="s">
        <v>4079</v>
      </c>
      <c r="E78" s="170">
        <v>18</v>
      </c>
      <c r="F78" s="170">
        <v>35</v>
      </c>
      <c r="G78" s="170" t="s">
        <v>6590</v>
      </c>
      <c r="H78" s="170">
        <v>22</v>
      </c>
      <c r="I78" s="170" t="s">
        <v>6533</v>
      </c>
      <c r="J78" s="170" t="s">
        <v>6534</v>
      </c>
      <c r="K78" s="309" t="s">
        <v>6435</v>
      </c>
      <c r="L78" s="309" t="s">
        <v>6439</v>
      </c>
      <c r="M78" s="171" t="s">
        <v>6455</v>
      </c>
      <c r="N78" s="171"/>
      <c r="O78" s="171"/>
      <c r="P78" s="171"/>
    </row>
    <row r="79" spans="1:16" hidden="1">
      <c r="A79" s="170" t="s">
        <v>390</v>
      </c>
      <c r="B79" s="170" t="s">
        <v>1190</v>
      </c>
      <c r="C79" s="170" t="s">
        <v>3952</v>
      </c>
      <c r="D79" s="170" t="s">
        <v>4048</v>
      </c>
      <c r="E79" s="170">
        <v>103</v>
      </c>
      <c r="F79" s="170">
        <v>205</v>
      </c>
      <c r="G79" s="170" t="s">
        <v>6589</v>
      </c>
      <c r="H79" s="170">
        <v>19</v>
      </c>
      <c r="I79" s="170" t="s">
        <v>6366</v>
      </c>
      <c r="J79" s="170" t="s">
        <v>6367</v>
      </c>
      <c r="K79" s="171" t="s">
        <v>6298</v>
      </c>
      <c r="L79" s="305" t="s">
        <v>6300</v>
      </c>
      <c r="M79" s="305" t="s">
        <v>6304</v>
      </c>
      <c r="N79" s="171"/>
      <c r="O79" s="171"/>
      <c r="P79" s="171"/>
    </row>
    <row r="80" spans="1:16" hidden="1">
      <c r="A80" s="170" t="s">
        <v>390</v>
      </c>
      <c r="B80" s="170" t="s">
        <v>1190</v>
      </c>
      <c r="C80" s="170" t="s">
        <v>3956</v>
      </c>
      <c r="D80" s="170" t="s">
        <v>4050</v>
      </c>
      <c r="E80" s="170">
        <v>103</v>
      </c>
      <c r="F80" s="170">
        <v>205</v>
      </c>
      <c r="G80" s="170" t="s">
        <v>6590</v>
      </c>
      <c r="H80" s="170">
        <v>19</v>
      </c>
      <c r="I80" s="170" t="s">
        <v>6523</v>
      </c>
      <c r="J80" s="170" t="s">
        <v>6524</v>
      </c>
      <c r="K80" s="171" t="s">
        <v>6455</v>
      </c>
      <c r="L80" s="305" t="s">
        <v>6457</v>
      </c>
      <c r="M80" s="305" t="s">
        <v>6461</v>
      </c>
      <c r="N80" s="171"/>
      <c r="O80" s="171"/>
      <c r="P80" s="171"/>
    </row>
    <row r="81" spans="1:16" s="174" customFormat="1" hidden="1">
      <c r="A81" s="172" t="s">
        <v>393</v>
      </c>
      <c r="B81" s="172" t="s">
        <v>1191</v>
      </c>
      <c r="C81" s="172" t="s">
        <v>3952</v>
      </c>
      <c r="D81" s="172" t="s">
        <v>4056</v>
      </c>
      <c r="E81" s="172">
        <v>0</v>
      </c>
      <c r="F81" s="172">
        <v>0</v>
      </c>
      <c r="G81" s="172" t="s">
        <v>6589</v>
      </c>
      <c r="H81" s="172">
        <v>19</v>
      </c>
      <c r="I81" s="172" t="s">
        <v>6414</v>
      </c>
      <c r="J81" s="172" t="s">
        <v>6415</v>
      </c>
      <c r="K81" s="172"/>
      <c r="L81" s="172"/>
      <c r="M81" s="173"/>
      <c r="N81" s="173"/>
      <c r="O81" s="173"/>
      <c r="P81" s="173"/>
    </row>
    <row r="82" spans="1:16" s="174" customFormat="1" hidden="1">
      <c r="A82" s="172" t="s">
        <v>393</v>
      </c>
      <c r="B82" s="172" t="s">
        <v>1191</v>
      </c>
      <c r="C82" s="172" t="s">
        <v>3956</v>
      </c>
      <c r="D82" s="172" t="s">
        <v>4058</v>
      </c>
      <c r="E82" s="172">
        <v>0</v>
      </c>
      <c r="F82" s="172">
        <v>0</v>
      </c>
      <c r="G82" s="172" t="s">
        <v>6590</v>
      </c>
      <c r="H82" s="172">
        <v>19</v>
      </c>
      <c r="I82" s="172" t="s">
        <v>6571</v>
      </c>
      <c r="J82" s="172" t="s">
        <v>6572</v>
      </c>
      <c r="K82" s="172"/>
      <c r="L82" s="172"/>
      <c r="M82" s="173"/>
      <c r="N82" s="173"/>
      <c r="O82" s="173"/>
      <c r="P82" s="173"/>
    </row>
    <row r="83" spans="1:16" hidden="1">
      <c r="A83" s="170" t="s">
        <v>397</v>
      </c>
      <c r="B83" s="170" t="s">
        <v>1192</v>
      </c>
      <c r="C83" s="170" t="s">
        <v>3952</v>
      </c>
      <c r="D83" s="170" t="s">
        <v>4044</v>
      </c>
      <c r="E83" s="170">
        <v>103</v>
      </c>
      <c r="F83" s="170">
        <v>205</v>
      </c>
      <c r="G83" s="170" t="s">
        <v>6589</v>
      </c>
      <c r="H83" s="170">
        <v>19</v>
      </c>
      <c r="I83" s="170" t="s">
        <v>6396</v>
      </c>
      <c r="J83" s="170" t="s">
        <v>6397</v>
      </c>
      <c r="K83" s="171" t="s">
        <v>6298</v>
      </c>
      <c r="L83" s="305" t="s">
        <v>6300</v>
      </c>
      <c r="M83" s="305" t="s">
        <v>6304</v>
      </c>
      <c r="N83" s="171"/>
      <c r="O83" s="171"/>
      <c r="P83" s="171"/>
    </row>
    <row r="84" spans="1:16" hidden="1">
      <c r="A84" s="170" t="s">
        <v>397</v>
      </c>
      <c r="B84" s="170" t="s">
        <v>1192</v>
      </c>
      <c r="C84" s="170" t="s">
        <v>3956</v>
      </c>
      <c r="D84" s="170" t="s">
        <v>4046</v>
      </c>
      <c r="E84" s="170">
        <v>103</v>
      </c>
      <c r="F84" s="170">
        <v>205</v>
      </c>
      <c r="G84" s="170" t="s">
        <v>6590</v>
      </c>
      <c r="H84" s="170">
        <v>19</v>
      </c>
      <c r="I84" s="170" t="s">
        <v>6553</v>
      </c>
      <c r="J84" s="170" t="s">
        <v>6554</v>
      </c>
      <c r="K84" s="171" t="s">
        <v>6455</v>
      </c>
      <c r="L84" s="305" t="s">
        <v>6457</v>
      </c>
      <c r="M84" s="305" t="s">
        <v>6461</v>
      </c>
      <c r="N84" s="171"/>
      <c r="O84" s="171"/>
      <c r="P84" s="171"/>
    </row>
    <row r="85" spans="1:16" hidden="1">
      <c r="A85" s="170" t="s">
        <v>400</v>
      </c>
      <c r="B85" s="170" t="s">
        <v>1193</v>
      </c>
      <c r="C85" s="170" t="s">
        <v>3952</v>
      </c>
      <c r="D85" s="170" t="s">
        <v>4148</v>
      </c>
      <c r="E85" s="170">
        <v>79</v>
      </c>
      <c r="F85" s="170">
        <v>313</v>
      </c>
      <c r="G85" s="170" t="s">
        <v>6589</v>
      </c>
      <c r="H85" s="170">
        <v>19</v>
      </c>
      <c r="I85" s="170" t="s">
        <v>6406</v>
      </c>
      <c r="J85" s="170" t="s">
        <v>6407</v>
      </c>
      <c r="K85" s="283" t="s">
        <v>6276</v>
      </c>
      <c r="L85" s="283" t="s">
        <v>6280</v>
      </c>
      <c r="M85" s="171" t="s">
        <v>6294</v>
      </c>
      <c r="N85" s="283" t="s">
        <v>6302</v>
      </c>
      <c r="O85" s="283" t="s">
        <v>6306</v>
      </c>
      <c r="P85" s="171"/>
    </row>
    <row r="86" spans="1:16" hidden="1">
      <c r="A86" s="170" t="s">
        <v>400</v>
      </c>
      <c r="B86" s="170" t="s">
        <v>1193</v>
      </c>
      <c r="C86" s="170" t="s">
        <v>3956</v>
      </c>
      <c r="D86" s="170" t="s">
        <v>4150</v>
      </c>
      <c r="E86" s="170">
        <v>79</v>
      </c>
      <c r="F86" s="170">
        <v>313</v>
      </c>
      <c r="G86" s="170" t="s">
        <v>6590</v>
      </c>
      <c r="H86" s="170">
        <v>19</v>
      </c>
      <c r="I86" s="170" t="s">
        <v>6563</v>
      </c>
      <c r="J86" s="170" t="s">
        <v>6564</v>
      </c>
      <c r="K86" s="283" t="s">
        <v>6433</v>
      </c>
      <c r="L86" s="283" t="s">
        <v>6437</v>
      </c>
      <c r="M86" s="171" t="s">
        <v>6451</v>
      </c>
      <c r="N86" s="283" t="s">
        <v>6459</v>
      </c>
      <c r="O86" s="283" t="s">
        <v>6463</v>
      </c>
      <c r="P86" s="171"/>
    </row>
    <row r="87" spans="1:16" hidden="1">
      <c r="A87" s="170" t="s">
        <v>403</v>
      </c>
      <c r="B87" s="170" t="s">
        <v>1194</v>
      </c>
      <c r="C87" s="170" t="s">
        <v>3952</v>
      </c>
      <c r="D87" s="170" t="s">
        <v>4152</v>
      </c>
      <c r="E87" s="170">
        <v>79</v>
      </c>
      <c r="F87" s="170">
        <v>313</v>
      </c>
      <c r="G87" s="170" t="s">
        <v>6589</v>
      </c>
      <c r="H87" s="170">
        <v>19</v>
      </c>
      <c r="I87" s="170" t="s">
        <v>6384</v>
      </c>
      <c r="J87" s="170" t="s">
        <v>6385</v>
      </c>
      <c r="K87" s="283" t="s">
        <v>6276</v>
      </c>
      <c r="L87" s="283" t="s">
        <v>6280</v>
      </c>
      <c r="M87" s="171" t="s">
        <v>6294</v>
      </c>
      <c r="N87" s="283" t="s">
        <v>6302</v>
      </c>
      <c r="O87" s="283" t="s">
        <v>6306</v>
      </c>
      <c r="P87" s="171"/>
    </row>
    <row r="88" spans="1:16" hidden="1">
      <c r="A88" s="170" t="s">
        <v>403</v>
      </c>
      <c r="B88" s="170" t="s">
        <v>1194</v>
      </c>
      <c r="C88" s="170" t="s">
        <v>3956</v>
      </c>
      <c r="D88" s="170" t="s">
        <v>4154</v>
      </c>
      <c r="E88" s="170">
        <v>79</v>
      </c>
      <c r="F88" s="170">
        <v>313</v>
      </c>
      <c r="G88" s="170" t="s">
        <v>6590</v>
      </c>
      <c r="H88" s="170">
        <v>19</v>
      </c>
      <c r="I88" s="170" t="s">
        <v>6541</v>
      </c>
      <c r="J88" s="170" t="s">
        <v>6542</v>
      </c>
      <c r="K88" s="283" t="s">
        <v>6433</v>
      </c>
      <c r="L88" s="283" t="s">
        <v>6437</v>
      </c>
      <c r="M88" s="171" t="s">
        <v>6451</v>
      </c>
      <c r="N88" s="283" t="s">
        <v>6459</v>
      </c>
      <c r="O88" s="283" t="s">
        <v>6463</v>
      </c>
      <c r="P88" s="171"/>
    </row>
    <row r="89" spans="1:16" hidden="1">
      <c r="A89" s="170" t="s">
        <v>406</v>
      </c>
      <c r="B89" s="170" t="s">
        <v>1195</v>
      </c>
      <c r="C89" s="170" t="s">
        <v>3952</v>
      </c>
      <c r="D89" s="170" t="s">
        <v>4156</v>
      </c>
      <c r="E89" s="170">
        <v>79</v>
      </c>
      <c r="F89" s="170">
        <v>313</v>
      </c>
      <c r="G89" s="170" t="s">
        <v>6589</v>
      </c>
      <c r="H89" s="170">
        <v>19</v>
      </c>
      <c r="I89" s="170" t="s">
        <v>6392</v>
      </c>
      <c r="J89" s="170" t="s">
        <v>6393</v>
      </c>
      <c r="K89" s="283" t="s">
        <v>6276</v>
      </c>
      <c r="L89" s="283" t="s">
        <v>6280</v>
      </c>
      <c r="M89" s="171" t="s">
        <v>6294</v>
      </c>
      <c r="N89" s="283" t="s">
        <v>6302</v>
      </c>
      <c r="O89" s="283" t="s">
        <v>6306</v>
      </c>
      <c r="P89" s="171"/>
    </row>
    <row r="90" spans="1:16" hidden="1">
      <c r="A90" s="170" t="s">
        <v>406</v>
      </c>
      <c r="B90" s="170" t="s">
        <v>1195</v>
      </c>
      <c r="C90" s="170" t="s">
        <v>3956</v>
      </c>
      <c r="D90" s="170" t="s">
        <v>4159</v>
      </c>
      <c r="E90" s="170">
        <v>79</v>
      </c>
      <c r="F90" s="170">
        <v>313</v>
      </c>
      <c r="G90" s="170" t="s">
        <v>6590</v>
      </c>
      <c r="H90" s="170">
        <v>19</v>
      </c>
      <c r="I90" s="170" t="s">
        <v>6549</v>
      </c>
      <c r="J90" s="170" t="s">
        <v>6550</v>
      </c>
      <c r="K90" s="283" t="s">
        <v>6433</v>
      </c>
      <c r="L90" s="283" t="s">
        <v>6437</v>
      </c>
      <c r="M90" s="171" t="s">
        <v>6451</v>
      </c>
      <c r="N90" s="283" t="s">
        <v>6459</v>
      </c>
      <c r="O90" s="283" t="s">
        <v>6463</v>
      </c>
      <c r="P90" s="171"/>
    </row>
    <row r="91" spans="1:16" hidden="1">
      <c r="A91" s="170" t="s">
        <v>409</v>
      </c>
      <c r="B91" s="170" t="s">
        <v>1196</v>
      </c>
      <c r="C91" s="170" t="s">
        <v>3952</v>
      </c>
      <c r="D91" s="170" t="s">
        <v>4160</v>
      </c>
      <c r="E91" s="170">
        <v>79</v>
      </c>
      <c r="F91" s="170">
        <v>313</v>
      </c>
      <c r="G91" s="170" t="s">
        <v>6589</v>
      </c>
      <c r="H91" s="170">
        <v>19</v>
      </c>
      <c r="I91" s="170" t="s">
        <v>6400</v>
      </c>
      <c r="J91" s="170" t="s">
        <v>6401</v>
      </c>
      <c r="K91" s="283" t="s">
        <v>6276</v>
      </c>
      <c r="L91" s="283" t="s">
        <v>6280</v>
      </c>
      <c r="M91" s="171" t="s">
        <v>6294</v>
      </c>
      <c r="N91" s="283" t="s">
        <v>6302</v>
      </c>
      <c r="O91" s="283" t="s">
        <v>6306</v>
      </c>
      <c r="P91" s="171"/>
    </row>
    <row r="92" spans="1:16" hidden="1">
      <c r="A92" s="170" t="s">
        <v>409</v>
      </c>
      <c r="B92" s="170" t="s">
        <v>1196</v>
      </c>
      <c r="C92" s="170" t="s">
        <v>3956</v>
      </c>
      <c r="D92" s="170" t="s">
        <v>4162</v>
      </c>
      <c r="E92" s="170">
        <v>79</v>
      </c>
      <c r="F92" s="170">
        <v>313</v>
      </c>
      <c r="G92" s="170" t="s">
        <v>6590</v>
      </c>
      <c r="H92" s="170">
        <v>19</v>
      </c>
      <c r="I92" s="170" t="s">
        <v>6557</v>
      </c>
      <c r="J92" s="170" t="s">
        <v>6558</v>
      </c>
      <c r="K92" s="283" t="s">
        <v>6433</v>
      </c>
      <c r="L92" s="283" t="s">
        <v>6437</v>
      </c>
      <c r="M92" s="171" t="s">
        <v>6451</v>
      </c>
      <c r="N92" s="283" t="s">
        <v>6459</v>
      </c>
      <c r="O92" s="283" t="s">
        <v>6463</v>
      </c>
      <c r="P92" s="171"/>
    </row>
    <row r="93" spans="1:16" hidden="1">
      <c r="A93" s="170" t="s">
        <v>412</v>
      </c>
      <c r="B93" s="170" t="s">
        <v>1197</v>
      </c>
      <c r="C93" s="170" t="s">
        <v>3952</v>
      </c>
      <c r="D93" s="170" t="s">
        <v>4192</v>
      </c>
      <c r="E93" s="170">
        <v>79</v>
      </c>
      <c r="F93" s="170">
        <v>313</v>
      </c>
      <c r="G93" s="170" t="s">
        <v>6589</v>
      </c>
      <c r="H93" s="170">
        <v>19</v>
      </c>
      <c r="I93" s="170" t="s">
        <v>6408</v>
      </c>
      <c r="J93" s="170" t="s">
        <v>6409</v>
      </c>
      <c r="K93" s="283" t="s">
        <v>6276</v>
      </c>
      <c r="L93" s="283" t="s">
        <v>6280</v>
      </c>
      <c r="M93" s="171" t="s">
        <v>6294</v>
      </c>
      <c r="N93" s="283" t="s">
        <v>6302</v>
      </c>
      <c r="O93" s="283" t="s">
        <v>6306</v>
      </c>
      <c r="P93" s="171"/>
    </row>
    <row r="94" spans="1:16" hidden="1">
      <c r="A94" s="170" t="s">
        <v>412</v>
      </c>
      <c r="B94" s="170" t="s">
        <v>1197</v>
      </c>
      <c r="C94" s="170" t="s">
        <v>3956</v>
      </c>
      <c r="D94" s="170" t="s">
        <v>4195</v>
      </c>
      <c r="E94" s="170">
        <v>79</v>
      </c>
      <c r="F94" s="170">
        <v>313</v>
      </c>
      <c r="G94" s="170" t="s">
        <v>6590</v>
      </c>
      <c r="H94" s="170">
        <v>19</v>
      </c>
      <c r="I94" s="170" t="s">
        <v>6565</v>
      </c>
      <c r="J94" s="170" t="s">
        <v>6566</v>
      </c>
      <c r="K94" s="283" t="s">
        <v>6433</v>
      </c>
      <c r="L94" s="283" t="s">
        <v>6437</v>
      </c>
      <c r="M94" s="171" t="s">
        <v>6451</v>
      </c>
      <c r="N94" s="283" t="s">
        <v>6459</v>
      </c>
      <c r="O94" s="283" t="s">
        <v>6463</v>
      </c>
      <c r="P94" s="171"/>
    </row>
    <row r="95" spans="1:16" hidden="1">
      <c r="A95" s="170" t="s">
        <v>415</v>
      </c>
      <c r="B95" s="170" t="s">
        <v>1198</v>
      </c>
      <c r="C95" s="170" t="s">
        <v>3952</v>
      </c>
      <c r="D95" s="170" t="s">
        <v>4164</v>
      </c>
      <c r="E95" s="170">
        <v>79</v>
      </c>
      <c r="F95" s="170">
        <v>313</v>
      </c>
      <c r="G95" s="170" t="s">
        <v>6589</v>
      </c>
      <c r="H95" s="170">
        <v>23</v>
      </c>
      <c r="I95" s="170" t="s">
        <v>6386</v>
      </c>
      <c r="J95" s="170" t="s">
        <v>6387</v>
      </c>
      <c r="K95" s="283" t="s">
        <v>6276</v>
      </c>
      <c r="L95" s="283" t="s">
        <v>6280</v>
      </c>
      <c r="M95" s="171" t="s">
        <v>6294</v>
      </c>
      <c r="N95" s="283" t="s">
        <v>6302</v>
      </c>
      <c r="O95" s="283" t="s">
        <v>6306</v>
      </c>
      <c r="P95" s="171"/>
    </row>
    <row r="96" spans="1:16" hidden="1">
      <c r="A96" s="170" t="s">
        <v>415</v>
      </c>
      <c r="B96" s="170" t="s">
        <v>1198</v>
      </c>
      <c r="C96" s="170" t="s">
        <v>3956</v>
      </c>
      <c r="D96" s="170" t="s">
        <v>4167</v>
      </c>
      <c r="E96" s="170">
        <v>79</v>
      </c>
      <c r="F96" s="170">
        <v>313</v>
      </c>
      <c r="G96" s="170" t="s">
        <v>6590</v>
      </c>
      <c r="H96" s="170">
        <v>23</v>
      </c>
      <c r="I96" s="170" t="s">
        <v>6543</v>
      </c>
      <c r="J96" s="170" t="s">
        <v>6544</v>
      </c>
      <c r="K96" s="283" t="s">
        <v>6433</v>
      </c>
      <c r="L96" s="283" t="s">
        <v>6437</v>
      </c>
      <c r="M96" s="171" t="s">
        <v>6451</v>
      </c>
      <c r="N96" s="283" t="s">
        <v>6459</v>
      </c>
      <c r="O96" s="283" t="s">
        <v>6463</v>
      </c>
      <c r="P96" s="171"/>
    </row>
    <row r="97" spans="1:16" hidden="1">
      <c r="A97" s="170" t="s">
        <v>418</v>
      </c>
      <c r="B97" s="170" t="s">
        <v>1199</v>
      </c>
      <c r="C97" s="170" t="s">
        <v>3952</v>
      </c>
      <c r="D97" s="170" t="s">
        <v>4168</v>
      </c>
      <c r="E97" s="170">
        <v>79</v>
      </c>
      <c r="F97" s="170">
        <v>313</v>
      </c>
      <c r="G97" s="170" t="s">
        <v>6589</v>
      </c>
      <c r="H97" s="170">
        <v>23</v>
      </c>
      <c r="I97" s="170" t="s">
        <v>6394</v>
      </c>
      <c r="J97" s="170" t="s">
        <v>6395</v>
      </c>
      <c r="K97" s="283" t="s">
        <v>6276</v>
      </c>
      <c r="L97" s="283" t="s">
        <v>6280</v>
      </c>
      <c r="M97" s="171" t="s">
        <v>6294</v>
      </c>
      <c r="N97" s="283" t="s">
        <v>6302</v>
      </c>
      <c r="O97" s="283" t="s">
        <v>6306</v>
      </c>
      <c r="P97" s="171"/>
    </row>
    <row r="98" spans="1:16" hidden="1">
      <c r="A98" s="170" t="s">
        <v>418</v>
      </c>
      <c r="B98" s="170" t="s">
        <v>1199</v>
      </c>
      <c r="C98" s="170" t="s">
        <v>3956</v>
      </c>
      <c r="D98" s="170" t="s">
        <v>4170</v>
      </c>
      <c r="E98" s="170">
        <v>79</v>
      </c>
      <c r="F98" s="170">
        <v>313</v>
      </c>
      <c r="G98" s="170" t="s">
        <v>6590</v>
      </c>
      <c r="H98" s="170">
        <v>23</v>
      </c>
      <c r="I98" s="170" t="s">
        <v>6551</v>
      </c>
      <c r="J98" s="170" t="s">
        <v>6552</v>
      </c>
      <c r="K98" s="283" t="s">
        <v>6433</v>
      </c>
      <c r="L98" s="283" t="s">
        <v>6437</v>
      </c>
      <c r="M98" s="171" t="s">
        <v>6451</v>
      </c>
      <c r="N98" s="283" t="s">
        <v>6459</v>
      </c>
      <c r="O98" s="283" t="s">
        <v>6463</v>
      </c>
      <c r="P98" s="171"/>
    </row>
    <row r="99" spans="1:16" hidden="1">
      <c r="A99" s="170" t="s">
        <v>421</v>
      </c>
      <c r="B99" s="170" t="s">
        <v>1200</v>
      </c>
      <c r="C99" s="170" t="s">
        <v>3952</v>
      </c>
      <c r="D99" s="170" t="s">
        <v>4172</v>
      </c>
      <c r="E99" s="170">
        <v>79</v>
      </c>
      <c r="F99" s="170">
        <v>313</v>
      </c>
      <c r="G99" s="170" t="s">
        <v>6589</v>
      </c>
      <c r="H99" s="170">
        <v>23</v>
      </c>
      <c r="I99" s="170" t="s">
        <v>6402</v>
      </c>
      <c r="J99" s="170" t="s">
        <v>6403</v>
      </c>
      <c r="K99" s="283" t="s">
        <v>6276</v>
      </c>
      <c r="L99" s="283" t="s">
        <v>6280</v>
      </c>
      <c r="M99" s="171" t="s">
        <v>6294</v>
      </c>
      <c r="N99" s="283" t="s">
        <v>6302</v>
      </c>
      <c r="O99" s="283" t="s">
        <v>6306</v>
      </c>
      <c r="P99" s="171"/>
    </row>
    <row r="100" spans="1:16" hidden="1">
      <c r="A100" s="170" t="s">
        <v>421</v>
      </c>
      <c r="B100" s="170" t="s">
        <v>1200</v>
      </c>
      <c r="C100" s="170" t="s">
        <v>3956</v>
      </c>
      <c r="D100" s="170" t="s">
        <v>4175</v>
      </c>
      <c r="E100" s="170">
        <v>79</v>
      </c>
      <c r="F100" s="170">
        <v>313</v>
      </c>
      <c r="G100" s="170" t="s">
        <v>6590</v>
      </c>
      <c r="H100" s="170">
        <v>23</v>
      </c>
      <c r="I100" s="170" t="s">
        <v>6559</v>
      </c>
      <c r="J100" s="170" t="s">
        <v>6560</v>
      </c>
      <c r="K100" s="283" t="s">
        <v>6433</v>
      </c>
      <c r="L100" s="283" t="s">
        <v>6437</v>
      </c>
      <c r="M100" s="171" t="s">
        <v>6451</v>
      </c>
      <c r="N100" s="283" t="s">
        <v>6459</v>
      </c>
      <c r="O100" s="283" t="s">
        <v>6463</v>
      </c>
      <c r="P100" s="171"/>
    </row>
    <row r="101" spans="1:16" hidden="1">
      <c r="A101" s="170" t="s">
        <v>424</v>
      </c>
      <c r="B101" s="170" t="s">
        <v>1201</v>
      </c>
      <c r="C101" s="170" t="s">
        <v>3952</v>
      </c>
      <c r="D101" s="170" t="s">
        <v>4176</v>
      </c>
      <c r="E101" s="170">
        <v>79</v>
      </c>
      <c r="F101" s="170">
        <v>313</v>
      </c>
      <c r="G101" s="170" t="s">
        <v>6589</v>
      </c>
      <c r="H101" s="170">
        <v>23</v>
      </c>
      <c r="I101" s="170" t="s">
        <v>6364</v>
      </c>
      <c r="J101" s="170" t="s">
        <v>6365</v>
      </c>
      <c r="K101" s="283" t="s">
        <v>6276</v>
      </c>
      <c r="L101" s="283" t="s">
        <v>6280</v>
      </c>
      <c r="M101" s="171" t="s">
        <v>6294</v>
      </c>
      <c r="N101" s="283" t="s">
        <v>6302</v>
      </c>
      <c r="O101" s="283" t="s">
        <v>6306</v>
      </c>
      <c r="P101" s="171"/>
    </row>
    <row r="102" spans="1:16" hidden="1">
      <c r="A102" s="170" t="s">
        <v>424</v>
      </c>
      <c r="B102" s="170" t="s">
        <v>1201</v>
      </c>
      <c r="C102" s="170" t="s">
        <v>3956</v>
      </c>
      <c r="D102" s="170" t="s">
        <v>4178</v>
      </c>
      <c r="E102" s="170">
        <v>79</v>
      </c>
      <c r="F102" s="170">
        <v>313</v>
      </c>
      <c r="G102" s="170" t="s">
        <v>6590</v>
      </c>
      <c r="H102" s="170">
        <v>23</v>
      </c>
      <c r="I102" s="170" t="s">
        <v>6521</v>
      </c>
      <c r="J102" s="170" t="s">
        <v>6522</v>
      </c>
      <c r="K102" s="283" t="s">
        <v>6433</v>
      </c>
      <c r="L102" s="283" t="s">
        <v>6437</v>
      </c>
      <c r="M102" s="171" t="s">
        <v>6451</v>
      </c>
      <c r="N102" s="283" t="s">
        <v>6459</v>
      </c>
      <c r="O102" s="283" t="s">
        <v>6463</v>
      </c>
      <c r="P102" s="171"/>
    </row>
    <row r="103" spans="1:16" hidden="1">
      <c r="A103" s="170" t="s">
        <v>427</v>
      </c>
      <c r="B103" s="170" t="s">
        <v>1202</v>
      </c>
      <c r="C103" s="170" t="s">
        <v>3952</v>
      </c>
      <c r="D103" s="170" t="s">
        <v>4180</v>
      </c>
      <c r="E103" s="170">
        <v>79</v>
      </c>
      <c r="F103" s="170">
        <v>313</v>
      </c>
      <c r="G103" s="170" t="s">
        <v>6589</v>
      </c>
      <c r="H103" s="170">
        <v>23</v>
      </c>
      <c r="I103" s="170" t="s">
        <v>6370</v>
      </c>
      <c r="J103" s="170" t="s">
        <v>6371</v>
      </c>
      <c r="K103" s="283" t="s">
        <v>6276</v>
      </c>
      <c r="L103" s="283" t="s">
        <v>6280</v>
      </c>
      <c r="M103" s="171" t="s">
        <v>6294</v>
      </c>
      <c r="N103" s="283" t="s">
        <v>6302</v>
      </c>
      <c r="O103" s="283" t="s">
        <v>6306</v>
      </c>
      <c r="P103" s="171"/>
    </row>
    <row r="104" spans="1:16" hidden="1">
      <c r="A104" s="170" t="s">
        <v>427</v>
      </c>
      <c r="B104" s="170" t="s">
        <v>1202</v>
      </c>
      <c r="C104" s="170" t="s">
        <v>3956</v>
      </c>
      <c r="D104" s="170" t="s">
        <v>4182</v>
      </c>
      <c r="E104" s="170">
        <v>79</v>
      </c>
      <c r="F104" s="170">
        <v>313</v>
      </c>
      <c r="G104" s="170" t="s">
        <v>6590</v>
      </c>
      <c r="H104" s="170">
        <v>23</v>
      </c>
      <c r="I104" s="170" t="s">
        <v>6527</v>
      </c>
      <c r="J104" s="170" t="s">
        <v>6528</v>
      </c>
      <c r="K104" s="283" t="s">
        <v>6433</v>
      </c>
      <c r="L104" s="283" t="s">
        <v>6437</v>
      </c>
      <c r="M104" s="171" t="s">
        <v>6451</v>
      </c>
      <c r="N104" s="283" t="s">
        <v>6459</v>
      </c>
      <c r="O104" s="283" t="s">
        <v>6463</v>
      </c>
      <c r="P104" s="171"/>
    </row>
    <row r="105" spans="1:16" hidden="1">
      <c r="A105" s="170" t="s">
        <v>430</v>
      </c>
      <c r="B105" s="170" t="s">
        <v>1203</v>
      </c>
      <c r="C105" s="170" t="s">
        <v>3952</v>
      </c>
      <c r="D105" s="170" t="s">
        <v>4184</v>
      </c>
      <c r="E105" s="170">
        <v>79</v>
      </c>
      <c r="F105" s="170">
        <v>313</v>
      </c>
      <c r="G105" s="170" t="s">
        <v>6589</v>
      </c>
      <c r="H105" s="170">
        <v>23</v>
      </c>
      <c r="I105" s="170" t="s">
        <v>6410</v>
      </c>
      <c r="J105" s="170" t="s">
        <v>6411</v>
      </c>
      <c r="K105" s="283" t="s">
        <v>6276</v>
      </c>
      <c r="L105" s="283" t="s">
        <v>6280</v>
      </c>
      <c r="M105" s="171" t="s">
        <v>6294</v>
      </c>
      <c r="N105" s="283" t="s">
        <v>6302</v>
      </c>
      <c r="O105" s="283" t="s">
        <v>6306</v>
      </c>
      <c r="P105" s="171"/>
    </row>
    <row r="106" spans="1:16" hidden="1">
      <c r="A106" s="170" t="s">
        <v>430</v>
      </c>
      <c r="B106" s="170" t="s">
        <v>1203</v>
      </c>
      <c r="C106" s="170" t="s">
        <v>3956</v>
      </c>
      <c r="D106" s="170" t="s">
        <v>4186</v>
      </c>
      <c r="E106" s="170">
        <v>79</v>
      </c>
      <c r="F106" s="170">
        <v>313</v>
      </c>
      <c r="G106" s="170" t="s">
        <v>6590</v>
      </c>
      <c r="H106" s="170">
        <v>23</v>
      </c>
      <c r="I106" s="170" t="s">
        <v>6567</v>
      </c>
      <c r="J106" s="170" t="s">
        <v>6568</v>
      </c>
      <c r="K106" s="283" t="s">
        <v>6433</v>
      </c>
      <c r="L106" s="283" t="s">
        <v>6437</v>
      </c>
      <c r="M106" s="171" t="s">
        <v>6451</v>
      </c>
      <c r="N106" s="283" t="s">
        <v>6459</v>
      </c>
      <c r="O106" s="283" t="s">
        <v>6463</v>
      </c>
      <c r="P106" s="171"/>
    </row>
    <row r="107" spans="1:16" hidden="1">
      <c r="A107" s="170" t="s">
        <v>433</v>
      </c>
      <c r="B107" s="170" t="s">
        <v>1204</v>
      </c>
      <c r="C107" s="170" t="s">
        <v>3952</v>
      </c>
      <c r="D107" s="170" t="s">
        <v>4188</v>
      </c>
      <c r="E107" s="170">
        <v>79</v>
      </c>
      <c r="F107" s="170">
        <v>313</v>
      </c>
      <c r="G107" s="170" t="s">
        <v>6589</v>
      </c>
      <c r="H107" s="170">
        <v>23</v>
      </c>
      <c r="I107" s="170" t="s">
        <v>6404</v>
      </c>
      <c r="J107" s="170" t="s">
        <v>6405</v>
      </c>
      <c r="K107" s="283" t="s">
        <v>6276</v>
      </c>
      <c r="L107" s="283" t="s">
        <v>6280</v>
      </c>
      <c r="M107" s="171" t="s">
        <v>6294</v>
      </c>
      <c r="N107" s="283" t="s">
        <v>6302</v>
      </c>
      <c r="O107" s="283" t="s">
        <v>6306</v>
      </c>
      <c r="P107" s="171"/>
    </row>
    <row r="108" spans="1:16" hidden="1">
      <c r="A108" s="170" t="s">
        <v>433</v>
      </c>
      <c r="B108" s="170" t="s">
        <v>1204</v>
      </c>
      <c r="C108" s="170" t="s">
        <v>3956</v>
      </c>
      <c r="D108" s="170" t="s">
        <v>4190</v>
      </c>
      <c r="E108" s="170">
        <v>79</v>
      </c>
      <c r="F108" s="170">
        <v>313</v>
      </c>
      <c r="G108" s="170" t="s">
        <v>6590</v>
      </c>
      <c r="H108" s="170">
        <v>23</v>
      </c>
      <c r="I108" s="170" t="s">
        <v>6561</v>
      </c>
      <c r="J108" s="170" t="s">
        <v>6562</v>
      </c>
      <c r="K108" s="283" t="s">
        <v>6433</v>
      </c>
      <c r="L108" s="283" t="s">
        <v>6437</v>
      </c>
      <c r="M108" s="171" t="s">
        <v>6451</v>
      </c>
      <c r="N108" s="283" t="s">
        <v>6459</v>
      </c>
      <c r="O108" s="283" t="s">
        <v>6463</v>
      </c>
      <c r="P108" s="171"/>
    </row>
    <row r="109" spans="1:16">
      <c r="A109" s="170" t="s">
        <v>436</v>
      </c>
      <c r="B109" s="170" t="s">
        <v>1205</v>
      </c>
      <c r="C109" s="170" t="s">
        <v>3952</v>
      </c>
      <c r="D109" s="170" t="s">
        <v>4084</v>
      </c>
      <c r="E109" s="170">
        <v>74</v>
      </c>
      <c r="F109" s="170">
        <v>147</v>
      </c>
      <c r="G109" s="170" t="s">
        <v>6589</v>
      </c>
      <c r="H109" s="170">
        <v>18</v>
      </c>
      <c r="I109" s="170" t="s">
        <v>6332</v>
      </c>
      <c r="J109" s="170" t="s">
        <v>6333</v>
      </c>
      <c r="K109" s="301" t="s">
        <v>6284</v>
      </c>
      <c r="L109" s="301" t="s">
        <v>6288</v>
      </c>
      <c r="M109" s="171" t="s">
        <v>6294</v>
      </c>
      <c r="N109" s="171"/>
      <c r="O109" s="171"/>
      <c r="P109" s="171"/>
    </row>
    <row r="110" spans="1:16">
      <c r="A110" s="170" t="s">
        <v>436</v>
      </c>
      <c r="B110" s="170" t="s">
        <v>1205</v>
      </c>
      <c r="C110" s="170" t="s">
        <v>3956</v>
      </c>
      <c r="D110" s="170" t="s">
        <v>4087</v>
      </c>
      <c r="E110" s="170">
        <v>74</v>
      </c>
      <c r="F110" s="170">
        <v>147</v>
      </c>
      <c r="G110" s="170" t="s">
        <v>6590</v>
      </c>
      <c r="H110" s="170">
        <v>18</v>
      </c>
      <c r="I110" s="170" t="s">
        <v>6489</v>
      </c>
      <c r="J110" s="170" t="s">
        <v>6490</v>
      </c>
      <c r="K110" s="301" t="s">
        <v>6441</v>
      </c>
      <c r="L110" s="301" t="s">
        <v>6445</v>
      </c>
      <c r="M110" s="171" t="s">
        <v>6451</v>
      </c>
      <c r="N110" s="171"/>
      <c r="O110" s="171"/>
      <c r="P110" s="171"/>
    </row>
    <row r="111" spans="1:16">
      <c r="A111" s="170" t="s">
        <v>439</v>
      </c>
      <c r="B111" s="170" t="s">
        <v>1206</v>
      </c>
      <c r="C111" s="170" t="s">
        <v>3952</v>
      </c>
      <c r="D111" s="170" t="s">
        <v>4088</v>
      </c>
      <c r="E111" s="170">
        <v>74</v>
      </c>
      <c r="F111" s="170">
        <v>147</v>
      </c>
      <c r="G111" s="170" t="s">
        <v>6589</v>
      </c>
      <c r="H111" s="170">
        <v>18</v>
      </c>
      <c r="I111" s="170" t="s">
        <v>6320</v>
      </c>
      <c r="J111" s="170" t="s">
        <v>6321</v>
      </c>
      <c r="K111" s="301" t="s">
        <v>6284</v>
      </c>
      <c r="L111" s="301" t="s">
        <v>6288</v>
      </c>
      <c r="M111" s="171" t="s">
        <v>6294</v>
      </c>
      <c r="N111" s="171"/>
      <c r="O111" s="171"/>
      <c r="P111" s="171"/>
    </row>
    <row r="112" spans="1:16">
      <c r="A112" s="170" t="s">
        <v>439</v>
      </c>
      <c r="B112" s="170" t="s">
        <v>1206</v>
      </c>
      <c r="C112" s="170" t="s">
        <v>3956</v>
      </c>
      <c r="D112" s="170" t="s">
        <v>4090</v>
      </c>
      <c r="E112" s="170">
        <v>74</v>
      </c>
      <c r="F112" s="170">
        <v>147</v>
      </c>
      <c r="G112" s="170" t="s">
        <v>6590</v>
      </c>
      <c r="H112" s="170">
        <v>18</v>
      </c>
      <c r="I112" s="170" t="s">
        <v>6477</v>
      </c>
      <c r="J112" s="170" t="s">
        <v>6478</v>
      </c>
      <c r="K112" s="301" t="s">
        <v>6441</v>
      </c>
      <c r="L112" s="301" t="s">
        <v>6445</v>
      </c>
      <c r="M112" s="171" t="s">
        <v>6451</v>
      </c>
      <c r="N112" s="171"/>
      <c r="O112" s="171"/>
      <c r="P112" s="171"/>
    </row>
    <row r="113" spans="1:16">
      <c r="A113" s="170" t="s">
        <v>442</v>
      </c>
      <c r="B113" s="170" t="s">
        <v>1207</v>
      </c>
      <c r="C113" s="170" t="s">
        <v>3952</v>
      </c>
      <c r="D113" s="170" t="s">
        <v>4102</v>
      </c>
      <c r="E113" s="170">
        <v>74</v>
      </c>
      <c r="F113" s="170">
        <v>147</v>
      </c>
      <c r="G113" s="170" t="s">
        <v>6589</v>
      </c>
      <c r="H113" s="170">
        <v>18</v>
      </c>
      <c r="I113" s="170" t="s">
        <v>6354</v>
      </c>
      <c r="J113" s="170" t="s">
        <v>6355</v>
      </c>
      <c r="K113" s="301" t="s">
        <v>6284</v>
      </c>
      <c r="L113" s="301" t="s">
        <v>6288</v>
      </c>
      <c r="M113" s="171" t="s">
        <v>6294</v>
      </c>
      <c r="N113" s="171"/>
      <c r="O113" s="171"/>
      <c r="P113" s="171"/>
    </row>
    <row r="114" spans="1:16">
      <c r="A114" s="170" t="s">
        <v>442</v>
      </c>
      <c r="B114" s="170" t="s">
        <v>1207</v>
      </c>
      <c r="C114" s="170" t="s">
        <v>3956</v>
      </c>
      <c r="D114" s="170" t="s">
        <v>4103</v>
      </c>
      <c r="E114" s="170">
        <v>74</v>
      </c>
      <c r="F114" s="170">
        <v>147</v>
      </c>
      <c r="G114" s="170" t="s">
        <v>6590</v>
      </c>
      <c r="H114" s="170">
        <v>18</v>
      </c>
      <c r="I114" s="170" t="s">
        <v>6511</v>
      </c>
      <c r="J114" s="170" t="s">
        <v>6512</v>
      </c>
      <c r="K114" s="301" t="s">
        <v>6441</v>
      </c>
      <c r="L114" s="301" t="s">
        <v>6445</v>
      </c>
      <c r="M114" s="171" t="s">
        <v>6451</v>
      </c>
      <c r="N114" s="171"/>
      <c r="O114" s="171"/>
      <c r="P114" s="171"/>
    </row>
    <row r="115" spans="1:16">
      <c r="A115" s="170" t="s">
        <v>445</v>
      </c>
      <c r="B115" s="170" t="s">
        <v>1208</v>
      </c>
      <c r="C115" s="170" t="s">
        <v>3952</v>
      </c>
      <c r="D115" s="170" t="s">
        <v>4107</v>
      </c>
      <c r="E115" s="170">
        <v>74</v>
      </c>
      <c r="F115" s="170">
        <v>147</v>
      </c>
      <c r="G115" s="170" t="s">
        <v>6589</v>
      </c>
      <c r="H115" s="170">
        <v>18</v>
      </c>
      <c r="I115" s="170" t="s">
        <v>6372</v>
      </c>
      <c r="J115" s="170" t="s">
        <v>6373</v>
      </c>
      <c r="K115" s="301" t="s">
        <v>6284</v>
      </c>
      <c r="L115" s="301" t="s">
        <v>6288</v>
      </c>
      <c r="M115" s="171" t="s">
        <v>6294</v>
      </c>
      <c r="N115" s="171"/>
      <c r="O115" s="171"/>
      <c r="P115" s="171"/>
    </row>
    <row r="116" spans="1:16">
      <c r="A116" s="170" t="s">
        <v>445</v>
      </c>
      <c r="B116" s="170" t="s">
        <v>1208</v>
      </c>
      <c r="C116" s="170" t="s">
        <v>3956</v>
      </c>
      <c r="D116" s="170" t="s">
        <v>4105</v>
      </c>
      <c r="E116" s="170">
        <v>74</v>
      </c>
      <c r="F116" s="170">
        <v>147</v>
      </c>
      <c r="G116" s="170" t="s">
        <v>6590</v>
      </c>
      <c r="H116" s="170">
        <v>18</v>
      </c>
      <c r="I116" s="170" t="s">
        <v>6529</v>
      </c>
      <c r="J116" s="170" t="s">
        <v>6530</v>
      </c>
      <c r="K116" s="301" t="s">
        <v>6441</v>
      </c>
      <c r="L116" s="301" t="s">
        <v>6445</v>
      </c>
      <c r="M116" s="171" t="s">
        <v>6451</v>
      </c>
      <c r="N116" s="171"/>
      <c r="O116" s="171"/>
      <c r="P116" s="171"/>
    </row>
    <row r="117" spans="1:16">
      <c r="A117" s="170" t="s">
        <v>448</v>
      </c>
      <c r="B117" s="170" t="s">
        <v>1209</v>
      </c>
      <c r="C117" s="170" t="s">
        <v>3952</v>
      </c>
      <c r="D117" s="170" t="s">
        <v>4108</v>
      </c>
      <c r="E117" s="170">
        <v>74</v>
      </c>
      <c r="F117" s="170">
        <v>147</v>
      </c>
      <c r="G117" s="170" t="s">
        <v>6589</v>
      </c>
      <c r="H117" s="170">
        <v>18</v>
      </c>
      <c r="I117" s="170" t="s">
        <v>6334</v>
      </c>
      <c r="J117" s="170" t="s">
        <v>6335</v>
      </c>
      <c r="K117" s="301" t="s">
        <v>6284</v>
      </c>
      <c r="L117" s="301" t="s">
        <v>6288</v>
      </c>
      <c r="M117" s="171" t="s">
        <v>6294</v>
      </c>
      <c r="N117" s="171"/>
      <c r="O117" s="171"/>
      <c r="P117" s="171"/>
    </row>
    <row r="118" spans="1:16">
      <c r="A118" s="170" t="s">
        <v>448</v>
      </c>
      <c r="B118" s="170" t="s">
        <v>1209</v>
      </c>
      <c r="C118" s="170" t="s">
        <v>3956</v>
      </c>
      <c r="D118" s="170" t="s">
        <v>4111</v>
      </c>
      <c r="E118" s="170">
        <v>74</v>
      </c>
      <c r="F118" s="170">
        <v>147</v>
      </c>
      <c r="G118" s="170" t="s">
        <v>6590</v>
      </c>
      <c r="H118" s="170">
        <v>18</v>
      </c>
      <c r="I118" s="170" t="s">
        <v>6491</v>
      </c>
      <c r="J118" s="170" t="s">
        <v>6492</v>
      </c>
      <c r="K118" s="301" t="s">
        <v>6441</v>
      </c>
      <c r="L118" s="301" t="s">
        <v>6445</v>
      </c>
      <c r="M118" s="171" t="s">
        <v>6451</v>
      </c>
      <c r="N118" s="171"/>
      <c r="O118" s="171"/>
      <c r="P118" s="171"/>
    </row>
    <row r="119" spans="1:16">
      <c r="A119" s="170" t="s">
        <v>451</v>
      </c>
      <c r="B119" s="170" t="s">
        <v>1210</v>
      </c>
      <c r="C119" s="170" t="s">
        <v>3952</v>
      </c>
      <c r="D119" s="170" t="s">
        <v>4112</v>
      </c>
      <c r="E119" s="170">
        <v>74</v>
      </c>
      <c r="F119" s="170">
        <v>147</v>
      </c>
      <c r="G119" s="170" t="s">
        <v>6589</v>
      </c>
      <c r="H119" s="170">
        <v>18</v>
      </c>
      <c r="I119" s="170" t="s">
        <v>6330</v>
      </c>
      <c r="J119" s="170" t="s">
        <v>6331</v>
      </c>
      <c r="K119" s="301" t="s">
        <v>6284</v>
      </c>
      <c r="L119" s="301" t="s">
        <v>6288</v>
      </c>
      <c r="M119" s="171" t="s">
        <v>6294</v>
      </c>
      <c r="N119" s="171"/>
      <c r="O119" s="171"/>
      <c r="P119" s="171"/>
    </row>
    <row r="120" spans="1:16">
      <c r="A120" s="170" t="s">
        <v>451</v>
      </c>
      <c r="B120" s="170" t="s">
        <v>1210</v>
      </c>
      <c r="C120" s="170" t="s">
        <v>3956</v>
      </c>
      <c r="D120" s="170" t="s">
        <v>4115</v>
      </c>
      <c r="E120" s="170">
        <v>74</v>
      </c>
      <c r="F120" s="170">
        <v>147</v>
      </c>
      <c r="G120" s="170" t="s">
        <v>6590</v>
      </c>
      <c r="H120" s="170">
        <v>18</v>
      </c>
      <c r="I120" s="170" t="s">
        <v>6487</v>
      </c>
      <c r="J120" s="170" t="s">
        <v>6488</v>
      </c>
      <c r="K120" s="301" t="s">
        <v>6441</v>
      </c>
      <c r="L120" s="301" t="s">
        <v>6445</v>
      </c>
      <c r="M120" s="171" t="s">
        <v>6451</v>
      </c>
      <c r="N120" s="171"/>
      <c r="O120" s="171"/>
      <c r="P120" s="171"/>
    </row>
    <row r="121" spans="1:16">
      <c r="A121" s="170" t="s">
        <v>454</v>
      </c>
      <c r="B121" s="170" t="s">
        <v>1211</v>
      </c>
      <c r="C121" s="170" t="s">
        <v>3952</v>
      </c>
      <c r="D121" s="170" t="s">
        <v>4116</v>
      </c>
      <c r="E121" s="170">
        <v>74</v>
      </c>
      <c r="F121" s="170">
        <v>147</v>
      </c>
      <c r="G121" s="170" t="s">
        <v>6589</v>
      </c>
      <c r="H121" s="170">
        <v>18</v>
      </c>
      <c r="I121" s="170" t="s">
        <v>6356</v>
      </c>
      <c r="J121" s="170" t="s">
        <v>6357</v>
      </c>
      <c r="K121" s="301" t="s">
        <v>6284</v>
      </c>
      <c r="L121" s="301" t="s">
        <v>6288</v>
      </c>
      <c r="M121" s="171" t="s">
        <v>6294</v>
      </c>
      <c r="N121" s="171"/>
      <c r="O121" s="171"/>
      <c r="P121" s="171"/>
    </row>
    <row r="122" spans="1:16">
      <c r="A122" s="170" t="s">
        <v>454</v>
      </c>
      <c r="B122" s="170" t="s">
        <v>1211</v>
      </c>
      <c r="C122" s="170" t="s">
        <v>3956</v>
      </c>
      <c r="D122" s="170" t="s">
        <v>4119</v>
      </c>
      <c r="E122" s="170">
        <v>74</v>
      </c>
      <c r="F122" s="170">
        <v>147</v>
      </c>
      <c r="G122" s="170" t="s">
        <v>6590</v>
      </c>
      <c r="H122" s="170">
        <v>18</v>
      </c>
      <c r="I122" s="170" t="s">
        <v>6513</v>
      </c>
      <c r="J122" s="170" t="s">
        <v>6514</v>
      </c>
      <c r="K122" s="301" t="s">
        <v>6441</v>
      </c>
      <c r="L122" s="301" t="s">
        <v>6445</v>
      </c>
      <c r="M122" s="171" t="s">
        <v>6451</v>
      </c>
      <c r="N122" s="171"/>
      <c r="O122" s="171"/>
      <c r="P122" s="171"/>
    </row>
    <row r="123" spans="1:16">
      <c r="A123" s="170" t="s">
        <v>457</v>
      </c>
      <c r="B123" s="170" t="s">
        <v>1212</v>
      </c>
      <c r="C123" s="170" t="s">
        <v>3952</v>
      </c>
      <c r="D123" s="170" t="s">
        <v>4095</v>
      </c>
      <c r="E123" s="170">
        <v>74</v>
      </c>
      <c r="F123" s="170">
        <v>147</v>
      </c>
      <c r="G123" s="170" t="s">
        <v>6589</v>
      </c>
      <c r="H123" s="170">
        <v>22</v>
      </c>
      <c r="I123" s="170" t="s">
        <v>6336</v>
      </c>
      <c r="J123" s="170" t="s">
        <v>6337</v>
      </c>
      <c r="K123" s="301" t="s">
        <v>6284</v>
      </c>
      <c r="L123" s="301" t="s">
        <v>6288</v>
      </c>
      <c r="M123" s="171" t="s">
        <v>6294</v>
      </c>
      <c r="N123" s="171"/>
      <c r="O123" s="171"/>
      <c r="P123" s="171"/>
    </row>
    <row r="124" spans="1:16">
      <c r="A124" s="170" t="s">
        <v>457</v>
      </c>
      <c r="B124" s="170" t="s">
        <v>1212</v>
      </c>
      <c r="C124" s="170" t="s">
        <v>3956</v>
      </c>
      <c r="D124" s="170" t="s">
        <v>4092</v>
      </c>
      <c r="E124" s="170">
        <v>74</v>
      </c>
      <c r="F124" s="170">
        <v>147</v>
      </c>
      <c r="G124" s="170" t="s">
        <v>6590</v>
      </c>
      <c r="H124" s="170">
        <v>22</v>
      </c>
      <c r="I124" s="170" t="s">
        <v>6493</v>
      </c>
      <c r="J124" s="170" t="s">
        <v>6494</v>
      </c>
      <c r="K124" s="301" t="s">
        <v>6441</v>
      </c>
      <c r="L124" s="301" t="s">
        <v>6445</v>
      </c>
      <c r="M124" s="171" t="s">
        <v>6451</v>
      </c>
      <c r="N124" s="171"/>
      <c r="O124" s="171"/>
      <c r="P124" s="171"/>
    </row>
    <row r="125" spans="1:16">
      <c r="A125" s="170" t="s">
        <v>460</v>
      </c>
      <c r="B125" s="170" t="s">
        <v>1213</v>
      </c>
      <c r="C125" s="170" t="s">
        <v>3952</v>
      </c>
      <c r="D125" s="170" t="s">
        <v>4096</v>
      </c>
      <c r="E125" s="170">
        <v>74</v>
      </c>
      <c r="F125" s="170">
        <v>147</v>
      </c>
      <c r="G125" s="170" t="s">
        <v>6589</v>
      </c>
      <c r="H125" s="170">
        <v>22</v>
      </c>
      <c r="I125" s="170" t="s">
        <v>6382</v>
      </c>
      <c r="J125" s="170" t="s">
        <v>6383</v>
      </c>
      <c r="K125" s="301" t="s">
        <v>6284</v>
      </c>
      <c r="L125" s="301" t="s">
        <v>6288</v>
      </c>
      <c r="M125" s="171" t="s">
        <v>6294</v>
      </c>
      <c r="N125" s="171"/>
      <c r="O125" s="171"/>
      <c r="P125" s="171"/>
    </row>
    <row r="126" spans="1:16">
      <c r="A126" s="170" t="s">
        <v>460</v>
      </c>
      <c r="B126" s="170" t="s">
        <v>1213</v>
      </c>
      <c r="C126" s="170" t="s">
        <v>3956</v>
      </c>
      <c r="D126" s="170" t="s">
        <v>4098</v>
      </c>
      <c r="E126" s="170">
        <v>74</v>
      </c>
      <c r="F126" s="170">
        <v>147</v>
      </c>
      <c r="G126" s="170" t="s">
        <v>6590</v>
      </c>
      <c r="H126" s="170">
        <v>22</v>
      </c>
      <c r="I126" s="170" t="s">
        <v>6539</v>
      </c>
      <c r="J126" s="170" t="s">
        <v>6540</v>
      </c>
      <c r="K126" s="301" t="s">
        <v>6441</v>
      </c>
      <c r="L126" s="301" t="s">
        <v>6445</v>
      </c>
      <c r="M126" s="171" t="s">
        <v>6451</v>
      </c>
      <c r="N126" s="171"/>
      <c r="O126" s="171"/>
      <c r="P126" s="171"/>
    </row>
    <row r="127" spans="1:16">
      <c r="A127" s="170" t="s">
        <v>463</v>
      </c>
      <c r="B127" s="170" t="s">
        <v>1214</v>
      </c>
      <c r="C127" s="170" t="s">
        <v>3952</v>
      </c>
      <c r="D127" s="170" t="s">
        <v>4080</v>
      </c>
      <c r="E127" s="170">
        <v>74</v>
      </c>
      <c r="F127" s="170">
        <v>147</v>
      </c>
      <c r="G127" s="170" t="s">
        <v>6589</v>
      </c>
      <c r="H127" s="170">
        <v>22</v>
      </c>
      <c r="I127" s="170" t="s">
        <v>6358</v>
      </c>
      <c r="J127" s="170" t="s">
        <v>6359</v>
      </c>
      <c r="K127" s="301" t="s">
        <v>6284</v>
      </c>
      <c r="L127" s="301" t="s">
        <v>6288</v>
      </c>
      <c r="M127" s="171" t="s">
        <v>6294</v>
      </c>
      <c r="N127" s="171"/>
      <c r="O127" s="171"/>
      <c r="P127" s="171"/>
    </row>
    <row r="128" spans="1:16">
      <c r="A128" s="170" t="s">
        <v>463</v>
      </c>
      <c r="B128" s="170" t="s">
        <v>1214</v>
      </c>
      <c r="C128" s="170" t="s">
        <v>3956</v>
      </c>
      <c r="D128" s="170" t="s">
        <v>4082</v>
      </c>
      <c r="E128" s="170">
        <v>74</v>
      </c>
      <c r="F128" s="170">
        <v>147</v>
      </c>
      <c r="G128" s="170" t="s">
        <v>6590</v>
      </c>
      <c r="H128" s="170">
        <v>22</v>
      </c>
      <c r="I128" s="170" t="s">
        <v>6515</v>
      </c>
      <c r="J128" s="170" t="s">
        <v>6516</v>
      </c>
      <c r="K128" s="301" t="s">
        <v>6441</v>
      </c>
      <c r="L128" s="301" t="s">
        <v>6445</v>
      </c>
      <c r="M128" s="171" t="s">
        <v>6451</v>
      </c>
      <c r="N128" s="171"/>
      <c r="O128" s="171"/>
      <c r="P128" s="171"/>
    </row>
    <row r="129" spans="1:16">
      <c r="A129" s="170" t="s">
        <v>466</v>
      </c>
      <c r="B129" s="170" t="s">
        <v>1215</v>
      </c>
      <c r="C129" s="170" t="s">
        <v>3952</v>
      </c>
      <c r="D129" s="170" t="s">
        <v>3953</v>
      </c>
      <c r="E129" s="170">
        <v>74</v>
      </c>
      <c r="F129" s="170">
        <v>147</v>
      </c>
      <c r="G129" s="170" t="s">
        <v>6589</v>
      </c>
      <c r="H129" s="170">
        <v>22</v>
      </c>
      <c r="I129" s="170" t="s">
        <v>6338</v>
      </c>
      <c r="J129" s="170" t="s">
        <v>6339</v>
      </c>
      <c r="K129" s="303" t="s">
        <v>6292</v>
      </c>
      <c r="L129" s="303" t="s">
        <v>6296</v>
      </c>
      <c r="M129" s="171" t="s">
        <v>6298</v>
      </c>
      <c r="N129" s="171"/>
      <c r="O129" s="171"/>
      <c r="P129" s="171"/>
    </row>
    <row r="130" spans="1:16">
      <c r="A130" s="170" t="s">
        <v>466</v>
      </c>
      <c r="B130" s="170" t="s">
        <v>1215</v>
      </c>
      <c r="C130" s="170" t="s">
        <v>3956</v>
      </c>
      <c r="D130" s="170" t="s">
        <v>3957</v>
      </c>
      <c r="E130" s="170">
        <v>74</v>
      </c>
      <c r="F130" s="170">
        <v>147</v>
      </c>
      <c r="G130" s="170" t="s">
        <v>6590</v>
      </c>
      <c r="H130" s="170">
        <v>22</v>
      </c>
      <c r="I130" s="170" t="s">
        <v>6495</v>
      </c>
      <c r="J130" s="170" t="s">
        <v>6496</v>
      </c>
      <c r="K130" s="303" t="s">
        <v>6449</v>
      </c>
      <c r="L130" s="303" t="s">
        <v>6453</v>
      </c>
      <c r="M130" s="171" t="s">
        <v>6455</v>
      </c>
      <c r="N130" s="171"/>
      <c r="O130" s="171"/>
      <c r="P130" s="171"/>
    </row>
    <row r="131" spans="1:16">
      <c r="A131" s="170" t="s">
        <v>469</v>
      </c>
      <c r="B131" s="170" t="s">
        <v>1216</v>
      </c>
      <c r="C131" s="170" t="s">
        <v>3952</v>
      </c>
      <c r="D131" s="170" t="s">
        <v>3960</v>
      </c>
      <c r="E131" s="170">
        <v>74</v>
      </c>
      <c r="F131" s="170">
        <v>147</v>
      </c>
      <c r="G131" s="170" t="s">
        <v>6589</v>
      </c>
      <c r="H131" s="170">
        <v>22</v>
      </c>
      <c r="I131" s="170" t="s">
        <v>6342</v>
      </c>
      <c r="J131" s="170" t="s">
        <v>6343</v>
      </c>
      <c r="K131" s="303" t="s">
        <v>6292</v>
      </c>
      <c r="L131" s="303" t="s">
        <v>6296</v>
      </c>
      <c r="M131" s="171" t="s">
        <v>6298</v>
      </c>
      <c r="N131" s="171"/>
      <c r="O131" s="171"/>
      <c r="P131" s="171"/>
    </row>
    <row r="132" spans="1:16">
      <c r="A132" s="170" t="s">
        <v>469</v>
      </c>
      <c r="B132" s="170" t="s">
        <v>1216</v>
      </c>
      <c r="C132" s="170" t="s">
        <v>3956</v>
      </c>
      <c r="D132" s="170" t="s">
        <v>3962</v>
      </c>
      <c r="E132" s="170">
        <v>74</v>
      </c>
      <c r="F132" s="170">
        <v>147</v>
      </c>
      <c r="G132" s="170" t="s">
        <v>6590</v>
      </c>
      <c r="H132" s="170">
        <v>22</v>
      </c>
      <c r="I132" s="170" t="s">
        <v>6499</v>
      </c>
      <c r="J132" s="170" t="s">
        <v>6500</v>
      </c>
      <c r="K132" s="303" t="s">
        <v>6449</v>
      </c>
      <c r="L132" s="303" t="s">
        <v>6453</v>
      </c>
      <c r="M132" s="171" t="s">
        <v>6455</v>
      </c>
      <c r="N132" s="171"/>
      <c r="O132" s="171"/>
      <c r="P132" s="171"/>
    </row>
    <row r="133" spans="1:16">
      <c r="A133" s="170" t="s">
        <v>472</v>
      </c>
      <c r="B133" s="170" t="s">
        <v>1217</v>
      </c>
      <c r="C133" s="170" t="s">
        <v>3952</v>
      </c>
      <c r="D133" s="170" t="s">
        <v>3964</v>
      </c>
      <c r="E133" s="170">
        <v>74</v>
      </c>
      <c r="F133" s="170">
        <v>147</v>
      </c>
      <c r="G133" s="170" t="s">
        <v>6589</v>
      </c>
      <c r="H133" s="170">
        <v>22</v>
      </c>
      <c r="I133" s="170" t="s">
        <v>6326</v>
      </c>
      <c r="J133" s="170" t="s">
        <v>6327</v>
      </c>
      <c r="K133" s="303" t="s">
        <v>6292</v>
      </c>
      <c r="L133" s="303" t="s">
        <v>6296</v>
      </c>
      <c r="M133" s="171" t="s">
        <v>6298</v>
      </c>
      <c r="N133" s="171"/>
      <c r="O133" s="171"/>
      <c r="P133" s="171"/>
    </row>
    <row r="134" spans="1:16">
      <c r="A134" s="170" t="s">
        <v>472</v>
      </c>
      <c r="B134" s="170" t="s">
        <v>1217</v>
      </c>
      <c r="C134" s="170" t="s">
        <v>3956</v>
      </c>
      <c r="D134" s="170" t="s">
        <v>3966</v>
      </c>
      <c r="E134" s="170">
        <v>74</v>
      </c>
      <c r="F134" s="170">
        <v>147</v>
      </c>
      <c r="G134" s="170" t="s">
        <v>6590</v>
      </c>
      <c r="H134" s="170">
        <v>22</v>
      </c>
      <c r="I134" s="170" t="s">
        <v>6483</v>
      </c>
      <c r="J134" s="170" t="s">
        <v>6484</v>
      </c>
      <c r="K134" s="303" t="s">
        <v>6449</v>
      </c>
      <c r="L134" s="303" t="s">
        <v>6453</v>
      </c>
      <c r="M134" s="171" t="s">
        <v>6455</v>
      </c>
      <c r="N134" s="171"/>
      <c r="O134" s="171"/>
      <c r="P134" s="171"/>
    </row>
    <row r="135" spans="1:16">
      <c r="A135" s="170" t="s">
        <v>475</v>
      </c>
      <c r="B135" s="170" t="s">
        <v>1218</v>
      </c>
      <c r="C135" s="170" t="s">
        <v>3952</v>
      </c>
      <c r="D135" s="170" t="s">
        <v>3968</v>
      </c>
      <c r="E135" s="170">
        <v>74</v>
      </c>
      <c r="F135" s="170">
        <v>147</v>
      </c>
      <c r="G135" s="170" t="s">
        <v>6589</v>
      </c>
      <c r="H135" s="170">
        <v>22</v>
      </c>
      <c r="I135" s="170" t="s">
        <v>6390</v>
      </c>
      <c r="J135" s="170" t="s">
        <v>6391</v>
      </c>
      <c r="K135" s="303" t="s">
        <v>6292</v>
      </c>
      <c r="L135" s="303" t="s">
        <v>6296</v>
      </c>
      <c r="M135" s="171" t="s">
        <v>6298</v>
      </c>
      <c r="N135" s="171"/>
      <c r="O135" s="171"/>
      <c r="P135" s="171"/>
    </row>
    <row r="136" spans="1:16">
      <c r="A136" s="170" t="s">
        <v>475</v>
      </c>
      <c r="B136" s="170" t="s">
        <v>1218</v>
      </c>
      <c r="C136" s="170" t="s">
        <v>3956</v>
      </c>
      <c r="D136" s="170" t="s">
        <v>3970</v>
      </c>
      <c r="E136" s="170">
        <v>74</v>
      </c>
      <c r="F136" s="170">
        <v>147</v>
      </c>
      <c r="G136" s="170" t="s">
        <v>6590</v>
      </c>
      <c r="H136" s="170">
        <v>22</v>
      </c>
      <c r="I136" s="170" t="s">
        <v>6547</v>
      </c>
      <c r="J136" s="170" t="s">
        <v>6548</v>
      </c>
      <c r="K136" s="303" t="s">
        <v>6449</v>
      </c>
      <c r="L136" s="303" t="s">
        <v>6453</v>
      </c>
      <c r="M136" s="171" t="s">
        <v>6455</v>
      </c>
      <c r="N136" s="171"/>
      <c r="O136" s="171"/>
      <c r="P136" s="171"/>
    </row>
    <row r="137" spans="1:16">
      <c r="A137" s="170" t="s">
        <v>478</v>
      </c>
      <c r="B137" s="170" t="s">
        <v>1219</v>
      </c>
      <c r="C137" s="170" t="s">
        <v>3952</v>
      </c>
      <c r="D137" s="170" t="s">
        <v>3984</v>
      </c>
      <c r="E137" s="170">
        <v>74</v>
      </c>
      <c r="F137" s="170">
        <v>147</v>
      </c>
      <c r="G137" s="170" t="s">
        <v>6589</v>
      </c>
      <c r="H137" s="170">
        <v>19</v>
      </c>
      <c r="I137" s="170" t="s">
        <v>6344</v>
      </c>
      <c r="J137" s="170" t="s">
        <v>6345</v>
      </c>
      <c r="K137" s="303" t="s">
        <v>6292</v>
      </c>
      <c r="L137" s="303" t="s">
        <v>6296</v>
      </c>
      <c r="M137" s="171" t="s">
        <v>6298</v>
      </c>
      <c r="N137" s="171"/>
      <c r="O137" s="171"/>
      <c r="P137" s="171"/>
    </row>
    <row r="138" spans="1:16">
      <c r="A138" s="170" t="s">
        <v>478</v>
      </c>
      <c r="B138" s="170" t="s">
        <v>1219</v>
      </c>
      <c r="C138" s="170" t="s">
        <v>3956</v>
      </c>
      <c r="D138" s="170" t="s">
        <v>3986</v>
      </c>
      <c r="E138" s="170">
        <v>74</v>
      </c>
      <c r="F138" s="170">
        <v>147</v>
      </c>
      <c r="G138" s="170" t="s">
        <v>6590</v>
      </c>
      <c r="H138" s="170">
        <v>19</v>
      </c>
      <c r="I138" s="170" t="s">
        <v>6501</v>
      </c>
      <c r="J138" s="170" t="s">
        <v>6502</v>
      </c>
      <c r="K138" s="303" t="s">
        <v>6449</v>
      </c>
      <c r="L138" s="303" t="s">
        <v>6453</v>
      </c>
      <c r="M138" s="171" t="s">
        <v>6455</v>
      </c>
      <c r="N138" s="171"/>
      <c r="O138" s="171"/>
      <c r="P138" s="171"/>
    </row>
    <row r="139" spans="1:16">
      <c r="A139" s="170" t="s">
        <v>481</v>
      </c>
      <c r="B139" s="170" t="s">
        <v>1220</v>
      </c>
      <c r="C139" s="170" t="s">
        <v>3952</v>
      </c>
      <c r="D139" s="170" t="s">
        <v>3988</v>
      </c>
      <c r="E139" s="170">
        <v>74</v>
      </c>
      <c r="F139" s="170">
        <v>147</v>
      </c>
      <c r="G139" s="170" t="s">
        <v>6589</v>
      </c>
      <c r="H139" s="170">
        <v>19</v>
      </c>
      <c r="I139" s="170" t="s">
        <v>6328</v>
      </c>
      <c r="J139" s="170" t="s">
        <v>6329</v>
      </c>
      <c r="K139" s="303" t="s">
        <v>6292</v>
      </c>
      <c r="L139" s="303" t="s">
        <v>6296</v>
      </c>
      <c r="M139" s="171" t="s">
        <v>6298</v>
      </c>
      <c r="N139" s="171"/>
      <c r="O139" s="171"/>
      <c r="P139" s="171"/>
    </row>
    <row r="140" spans="1:16">
      <c r="A140" s="170" t="s">
        <v>481</v>
      </c>
      <c r="B140" s="170" t="s">
        <v>1220</v>
      </c>
      <c r="C140" s="170" t="s">
        <v>3956</v>
      </c>
      <c r="D140" s="170" t="s">
        <v>3990</v>
      </c>
      <c r="E140" s="170">
        <v>74</v>
      </c>
      <c r="F140" s="170">
        <v>147</v>
      </c>
      <c r="G140" s="170" t="s">
        <v>6590</v>
      </c>
      <c r="H140" s="170">
        <v>19</v>
      </c>
      <c r="I140" s="170" t="s">
        <v>6485</v>
      </c>
      <c r="J140" s="170" t="s">
        <v>6486</v>
      </c>
      <c r="K140" s="303" t="s">
        <v>6449</v>
      </c>
      <c r="L140" s="303" t="s">
        <v>6453</v>
      </c>
      <c r="M140" s="171" t="s">
        <v>6455</v>
      </c>
      <c r="N140" s="171"/>
      <c r="O140" s="171"/>
      <c r="P140" s="171"/>
    </row>
    <row r="141" spans="1:16">
      <c r="A141" s="170" t="s">
        <v>484</v>
      </c>
      <c r="B141" s="170" t="s">
        <v>1221</v>
      </c>
      <c r="C141" s="170" t="s">
        <v>3952</v>
      </c>
      <c r="D141" s="170" t="s">
        <v>3992</v>
      </c>
      <c r="E141" s="170">
        <v>74</v>
      </c>
      <c r="F141" s="170">
        <v>147</v>
      </c>
      <c r="G141" s="170" t="s">
        <v>6589</v>
      </c>
      <c r="H141" s="170">
        <v>19</v>
      </c>
      <c r="I141" s="170" t="s">
        <v>6316</v>
      </c>
      <c r="J141" s="170" t="s">
        <v>6317</v>
      </c>
      <c r="K141" s="303" t="s">
        <v>6292</v>
      </c>
      <c r="L141" s="303" t="s">
        <v>6296</v>
      </c>
      <c r="M141" s="171" t="s">
        <v>6298</v>
      </c>
      <c r="N141" s="171"/>
      <c r="O141" s="171"/>
      <c r="P141" s="171"/>
    </row>
    <row r="142" spans="1:16">
      <c r="A142" s="170" t="s">
        <v>484</v>
      </c>
      <c r="B142" s="170" t="s">
        <v>1221</v>
      </c>
      <c r="C142" s="170" t="s">
        <v>3956</v>
      </c>
      <c r="D142" s="170" t="s">
        <v>3994</v>
      </c>
      <c r="E142" s="170">
        <v>74</v>
      </c>
      <c r="F142" s="170">
        <v>147</v>
      </c>
      <c r="G142" s="170" t="s">
        <v>6590</v>
      </c>
      <c r="H142" s="170">
        <v>19</v>
      </c>
      <c r="I142" s="170" t="s">
        <v>6473</v>
      </c>
      <c r="J142" s="170" t="s">
        <v>6474</v>
      </c>
      <c r="K142" s="303" t="s">
        <v>6449</v>
      </c>
      <c r="L142" s="303" t="s">
        <v>6453</v>
      </c>
      <c r="M142" s="171" t="s">
        <v>6455</v>
      </c>
      <c r="N142" s="171"/>
      <c r="O142" s="171"/>
      <c r="P142" s="171"/>
    </row>
    <row r="143" spans="1:16">
      <c r="A143" s="170" t="s">
        <v>487</v>
      </c>
      <c r="B143" s="170" t="s">
        <v>1222</v>
      </c>
      <c r="C143" s="170" t="s">
        <v>3952</v>
      </c>
      <c r="D143" s="170" t="s">
        <v>3972</v>
      </c>
      <c r="E143" s="170">
        <v>74</v>
      </c>
      <c r="F143" s="170">
        <v>147</v>
      </c>
      <c r="G143" s="170" t="s">
        <v>6589</v>
      </c>
      <c r="H143" s="170">
        <v>19</v>
      </c>
      <c r="I143" s="170" t="s">
        <v>6340</v>
      </c>
      <c r="J143" s="170" t="s">
        <v>6341</v>
      </c>
      <c r="K143" s="303" t="s">
        <v>6292</v>
      </c>
      <c r="L143" s="303" t="s">
        <v>6296</v>
      </c>
      <c r="M143" s="171" t="s">
        <v>6298</v>
      </c>
      <c r="N143" s="171"/>
      <c r="O143" s="171"/>
      <c r="P143" s="171"/>
    </row>
    <row r="144" spans="1:16">
      <c r="A144" s="170" t="s">
        <v>487</v>
      </c>
      <c r="B144" s="170" t="s">
        <v>1222</v>
      </c>
      <c r="C144" s="170" t="s">
        <v>3956</v>
      </c>
      <c r="D144" s="170" t="s">
        <v>3974</v>
      </c>
      <c r="E144" s="170">
        <v>74</v>
      </c>
      <c r="F144" s="170">
        <v>147</v>
      </c>
      <c r="G144" s="170" t="s">
        <v>6590</v>
      </c>
      <c r="H144" s="170">
        <v>19</v>
      </c>
      <c r="I144" s="170" t="s">
        <v>6497</v>
      </c>
      <c r="J144" s="170" t="s">
        <v>6498</v>
      </c>
      <c r="K144" s="303" t="s">
        <v>6449</v>
      </c>
      <c r="L144" s="303" t="s">
        <v>6453</v>
      </c>
      <c r="M144" s="171" t="s">
        <v>6455</v>
      </c>
      <c r="N144" s="171"/>
      <c r="O144" s="171"/>
      <c r="P144" s="171"/>
    </row>
    <row r="145" spans="1:16">
      <c r="A145" s="170" t="s">
        <v>490</v>
      </c>
      <c r="B145" s="170" t="s">
        <v>1223</v>
      </c>
      <c r="C145" s="170" t="s">
        <v>3952</v>
      </c>
      <c r="D145" s="170" t="s">
        <v>3976</v>
      </c>
      <c r="E145" s="170">
        <v>74</v>
      </c>
      <c r="F145" s="170">
        <v>147</v>
      </c>
      <c r="G145" s="170" t="s">
        <v>6589</v>
      </c>
      <c r="H145" s="170">
        <v>19</v>
      </c>
      <c r="I145" s="170" t="s">
        <v>6346</v>
      </c>
      <c r="J145" s="170" t="s">
        <v>6347</v>
      </c>
      <c r="K145" s="303" t="s">
        <v>6292</v>
      </c>
      <c r="L145" s="303" t="s">
        <v>6296</v>
      </c>
      <c r="M145" s="171" t="s">
        <v>6298</v>
      </c>
      <c r="N145" s="171"/>
      <c r="O145" s="171"/>
      <c r="P145" s="171"/>
    </row>
    <row r="146" spans="1:16">
      <c r="A146" s="170" t="s">
        <v>490</v>
      </c>
      <c r="B146" s="170" t="s">
        <v>1223</v>
      </c>
      <c r="C146" s="170" t="s">
        <v>3956</v>
      </c>
      <c r="D146" s="170" t="s">
        <v>3978</v>
      </c>
      <c r="E146" s="170">
        <v>74</v>
      </c>
      <c r="F146" s="170">
        <v>147</v>
      </c>
      <c r="G146" s="170" t="s">
        <v>6590</v>
      </c>
      <c r="H146" s="170">
        <v>19</v>
      </c>
      <c r="I146" s="170" t="s">
        <v>6503</v>
      </c>
      <c r="J146" s="170" t="s">
        <v>6504</v>
      </c>
      <c r="K146" s="303" t="s">
        <v>6449</v>
      </c>
      <c r="L146" s="303" t="s">
        <v>6453</v>
      </c>
      <c r="M146" s="171" t="s">
        <v>6455</v>
      </c>
      <c r="N146" s="171"/>
      <c r="O146" s="171"/>
      <c r="P146" s="171"/>
    </row>
    <row r="147" spans="1:16">
      <c r="A147" s="170" t="s">
        <v>493</v>
      </c>
      <c r="B147" s="170" t="s">
        <v>1224</v>
      </c>
      <c r="C147" s="170" t="s">
        <v>3952</v>
      </c>
      <c r="D147" s="170" t="s">
        <v>3980</v>
      </c>
      <c r="E147" s="170">
        <v>74</v>
      </c>
      <c r="F147" s="170">
        <v>147</v>
      </c>
      <c r="G147" s="170" t="s">
        <v>6589</v>
      </c>
      <c r="H147" s="170">
        <v>19</v>
      </c>
      <c r="I147" s="170" t="s">
        <v>6318</v>
      </c>
      <c r="J147" s="170" t="s">
        <v>6319</v>
      </c>
      <c r="K147" s="303" t="s">
        <v>6292</v>
      </c>
      <c r="L147" s="303" t="s">
        <v>6296</v>
      </c>
      <c r="M147" s="171" t="s">
        <v>6298</v>
      </c>
      <c r="N147" s="171"/>
      <c r="O147" s="171"/>
      <c r="P147" s="171"/>
    </row>
    <row r="148" spans="1:16">
      <c r="A148" s="170" t="s">
        <v>493</v>
      </c>
      <c r="B148" s="170" t="s">
        <v>1224</v>
      </c>
      <c r="C148" s="170" t="s">
        <v>3956</v>
      </c>
      <c r="D148" s="170" t="s">
        <v>3982</v>
      </c>
      <c r="E148" s="170">
        <v>74</v>
      </c>
      <c r="F148" s="170">
        <v>147</v>
      </c>
      <c r="G148" s="170" t="s">
        <v>6590</v>
      </c>
      <c r="H148" s="170">
        <v>19</v>
      </c>
      <c r="I148" s="170" t="s">
        <v>6475</v>
      </c>
      <c r="J148" s="170" t="s">
        <v>6476</v>
      </c>
      <c r="K148" s="303" t="s">
        <v>6449</v>
      </c>
      <c r="L148" s="303" t="s">
        <v>6453</v>
      </c>
      <c r="M148" s="171" t="s">
        <v>6455</v>
      </c>
      <c r="N148" s="171"/>
      <c r="O148" s="171"/>
      <c r="P148" s="171"/>
    </row>
    <row r="149" spans="1:16" hidden="1">
      <c r="A149" s="453" t="s">
        <v>496</v>
      </c>
      <c r="B149" s="453" t="s">
        <v>1225</v>
      </c>
      <c r="C149" s="453" t="s">
        <v>3952</v>
      </c>
      <c r="D149" s="170" t="s">
        <v>4120</v>
      </c>
      <c r="E149" s="453">
        <v>76</v>
      </c>
      <c r="F149" s="453">
        <v>151</v>
      </c>
      <c r="G149" s="453" t="s">
        <v>6589</v>
      </c>
      <c r="H149" s="453">
        <v>23</v>
      </c>
      <c r="I149" s="453" t="s">
        <v>6418</v>
      </c>
      <c r="J149" s="453" t="s">
        <v>6419</v>
      </c>
      <c r="K149" s="454" t="s">
        <v>6298</v>
      </c>
      <c r="L149" s="454" t="s">
        <v>6308</v>
      </c>
      <c r="M149" s="454" t="s">
        <v>6310</v>
      </c>
      <c r="N149" s="171"/>
      <c r="O149" s="171"/>
      <c r="P149" s="171"/>
    </row>
    <row r="150" spans="1:16" hidden="1">
      <c r="A150" s="453" t="s">
        <v>496</v>
      </c>
      <c r="B150" s="453" t="s">
        <v>1225</v>
      </c>
      <c r="C150" s="453" t="s">
        <v>3956</v>
      </c>
      <c r="D150" s="170" t="s">
        <v>4122</v>
      </c>
      <c r="E150" s="453">
        <v>76</v>
      </c>
      <c r="F150" s="453">
        <v>151</v>
      </c>
      <c r="G150" s="453" t="s">
        <v>6590</v>
      </c>
      <c r="H150" s="453">
        <v>23</v>
      </c>
      <c r="I150" s="453" t="s">
        <v>6575</v>
      </c>
      <c r="J150" s="453" t="s">
        <v>6576</v>
      </c>
      <c r="K150" s="454" t="s">
        <v>6455</v>
      </c>
      <c r="L150" s="454" t="s">
        <v>6465</v>
      </c>
      <c r="M150" s="454" t="s">
        <v>6467</v>
      </c>
      <c r="N150" s="171"/>
      <c r="O150" s="171"/>
      <c r="P150" s="171"/>
    </row>
    <row r="151" spans="1:16" hidden="1">
      <c r="A151" s="453" t="s">
        <v>501</v>
      </c>
      <c r="B151" s="453" t="s">
        <v>1226</v>
      </c>
      <c r="C151" s="453" t="s">
        <v>3952</v>
      </c>
      <c r="D151" s="170" t="s">
        <v>4124</v>
      </c>
      <c r="E151" s="453">
        <v>76</v>
      </c>
      <c r="F151" s="453">
        <v>151</v>
      </c>
      <c r="G151" s="453" t="s">
        <v>6589</v>
      </c>
      <c r="H151" s="453">
        <v>23</v>
      </c>
      <c r="I151" s="453" t="s">
        <v>6420</v>
      </c>
      <c r="J151" s="453" t="s">
        <v>6421</v>
      </c>
      <c r="K151" s="454" t="s">
        <v>6298</v>
      </c>
      <c r="L151" s="454" t="s">
        <v>6308</v>
      </c>
      <c r="M151" s="454" t="s">
        <v>6310</v>
      </c>
      <c r="N151" s="171"/>
      <c r="O151" s="171"/>
      <c r="P151" s="171"/>
    </row>
    <row r="152" spans="1:16" hidden="1">
      <c r="A152" s="453" t="s">
        <v>501</v>
      </c>
      <c r="B152" s="453" t="s">
        <v>1226</v>
      </c>
      <c r="C152" s="453" t="s">
        <v>3956</v>
      </c>
      <c r="D152" s="170" t="s">
        <v>4126</v>
      </c>
      <c r="E152" s="453">
        <v>76</v>
      </c>
      <c r="F152" s="453">
        <v>151</v>
      </c>
      <c r="G152" s="453" t="s">
        <v>6590</v>
      </c>
      <c r="H152" s="453">
        <v>23</v>
      </c>
      <c r="I152" s="453" t="s">
        <v>6577</v>
      </c>
      <c r="J152" s="453" t="s">
        <v>6578</v>
      </c>
      <c r="K152" s="454" t="s">
        <v>6455</v>
      </c>
      <c r="L152" s="454" t="s">
        <v>6465</v>
      </c>
      <c r="M152" s="454" t="s">
        <v>6467</v>
      </c>
      <c r="N152" s="171"/>
      <c r="O152" s="171"/>
      <c r="P152" s="171"/>
    </row>
    <row r="153" spans="1:16" hidden="1">
      <c r="A153" s="453" t="s">
        <v>506</v>
      </c>
      <c r="B153" s="453" t="s">
        <v>1227</v>
      </c>
      <c r="C153" s="453" t="s">
        <v>3952</v>
      </c>
      <c r="D153" s="170" t="s">
        <v>4128</v>
      </c>
      <c r="E153" s="453">
        <v>76</v>
      </c>
      <c r="F153" s="453">
        <v>151</v>
      </c>
      <c r="G153" s="453" t="s">
        <v>6589</v>
      </c>
      <c r="H153" s="453">
        <v>23</v>
      </c>
      <c r="I153" s="453" t="s">
        <v>6422</v>
      </c>
      <c r="J153" s="453" t="s">
        <v>6423</v>
      </c>
      <c r="K153" s="454" t="s">
        <v>6298</v>
      </c>
      <c r="L153" s="454" t="s">
        <v>6308</v>
      </c>
      <c r="M153" s="454" t="s">
        <v>6310</v>
      </c>
      <c r="N153" s="171"/>
      <c r="O153" s="171"/>
      <c r="P153" s="171"/>
    </row>
    <row r="154" spans="1:16" hidden="1">
      <c r="A154" s="453" t="s">
        <v>506</v>
      </c>
      <c r="B154" s="453" t="s">
        <v>1227</v>
      </c>
      <c r="C154" s="453" t="s">
        <v>3956</v>
      </c>
      <c r="D154" s="170" t="s">
        <v>4130</v>
      </c>
      <c r="E154" s="453">
        <v>76</v>
      </c>
      <c r="F154" s="453">
        <v>151</v>
      </c>
      <c r="G154" s="453" t="s">
        <v>6590</v>
      </c>
      <c r="H154" s="453">
        <v>23</v>
      </c>
      <c r="I154" s="453" t="s">
        <v>6579</v>
      </c>
      <c r="J154" s="453" t="s">
        <v>6580</v>
      </c>
      <c r="K154" s="454" t="s">
        <v>6455</v>
      </c>
      <c r="L154" s="454" t="s">
        <v>6465</v>
      </c>
      <c r="M154" s="454" t="s">
        <v>6467</v>
      </c>
      <c r="N154" s="171"/>
      <c r="O154" s="171"/>
      <c r="P154" s="171"/>
    </row>
    <row r="155" spans="1:16" hidden="1">
      <c r="A155" s="453" t="s">
        <v>509</v>
      </c>
      <c r="B155" s="453" t="s">
        <v>1228</v>
      </c>
      <c r="C155" s="453" t="s">
        <v>3952</v>
      </c>
      <c r="D155" s="170" t="s">
        <v>4132</v>
      </c>
      <c r="E155" s="453">
        <v>76</v>
      </c>
      <c r="F155" s="453">
        <v>151</v>
      </c>
      <c r="G155" s="453" t="s">
        <v>6589</v>
      </c>
      <c r="H155" s="453">
        <v>23</v>
      </c>
      <c r="I155" s="453" t="s">
        <v>6424</v>
      </c>
      <c r="J155" s="453" t="s">
        <v>6425</v>
      </c>
      <c r="K155" s="454" t="s">
        <v>6298</v>
      </c>
      <c r="L155" s="454" t="s">
        <v>6308</v>
      </c>
      <c r="M155" s="454" t="s">
        <v>6310</v>
      </c>
      <c r="N155" s="171"/>
      <c r="O155" s="171"/>
      <c r="P155" s="171"/>
    </row>
    <row r="156" spans="1:16" hidden="1">
      <c r="A156" s="453" t="s">
        <v>509</v>
      </c>
      <c r="B156" s="453" t="s">
        <v>1228</v>
      </c>
      <c r="C156" s="453" t="s">
        <v>3956</v>
      </c>
      <c r="D156" s="170" t="s">
        <v>4134</v>
      </c>
      <c r="E156" s="453">
        <v>76</v>
      </c>
      <c r="F156" s="453">
        <v>151</v>
      </c>
      <c r="G156" s="453" t="s">
        <v>6590</v>
      </c>
      <c r="H156" s="453">
        <v>23</v>
      </c>
      <c r="I156" s="453" t="s">
        <v>6581</v>
      </c>
      <c r="J156" s="453" t="s">
        <v>6582</v>
      </c>
      <c r="K156" s="454" t="s">
        <v>6455</v>
      </c>
      <c r="L156" s="454" t="s">
        <v>6465</v>
      </c>
      <c r="M156" s="454" t="s">
        <v>6467</v>
      </c>
      <c r="N156" s="171"/>
      <c r="O156" s="171"/>
      <c r="P156" s="171"/>
    </row>
    <row r="157" spans="1:16" hidden="1">
      <c r="A157" s="453" t="s">
        <v>514</v>
      </c>
      <c r="B157" s="453" t="s">
        <v>1229</v>
      </c>
      <c r="C157" s="453" t="s">
        <v>3952</v>
      </c>
      <c r="D157" s="170" t="s">
        <v>4136</v>
      </c>
      <c r="E157" s="453">
        <v>76</v>
      </c>
      <c r="F157" s="453">
        <v>151</v>
      </c>
      <c r="G157" s="453" t="s">
        <v>6589</v>
      </c>
      <c r="H157" s="453">
        <v>23</v>
      </c>
      <c r="I157" s="453" t="s">
        <v>6426</v>
      </c>
      <c r="J157" s="453" t="s">
        <v>6427</v>
      </c>
      <c r="K157" s="454" t="s">
        <v>6298</v>
      </c>
      <c r="L157" s="454" t="s">
        <v>6308</v>
      </c>
      <c r="M157" s="454" t="s">
        <v>6310</v>
      </c>
      <c r="N157" s="171"/>
      <c r="O157" s="171"/>
      <c r="P157" s="171"/>
    </row>
    <row r="158" spans="1:16" hidden="1">
      <c r="A158" s="453" t="s">
        <v>514</v>
      </c>
      <c r="B158" s="453" t="s">
        <v>1229</v>
      </c>
      <c r="C158" s="453" t="s">
        <v>3956</v>
      </c>
      <c r="D158" s="170" t="s">
        <v>4138</v>
      </c>
      <c r="E158" s="453">
        <v>76</v>
      </c>
      <c r="F158" s="453">
        <v>151</v>
      </c>
      <c r="G158" s="453" t="s">
        <v>6590</v>
      </c>
      <c r="H158" s="453">
        <v>23</v>
      </c>
      <c r="I158" s="453" t="s">
        <v>6583</v>
      </c>
      <c r="J158" s="453" t="s">
        <v>6584</v>
      </c>
      <c r="K158" s="454" t="s">
        <v>6455</v>
      </c>
      <c r="L158" s="454" t="s">
        <v>6465</v>
      </c>
      <c r="M158" s="454" t="s">
        <v>6467</v>
      </c>
      <c r="N158" s="171"/>
      <c r="O158" s="171"/>
      <c r="P158" s="171"/>
    </row>
    <row r="159" spans="1:16" hidden="1">
      <c r="A159" s="453" t="s">
        <v>519</v>
      </c>
      <c r="B159" s="453" t="s">
        <v>1230</v>
      </c>
      <c r="C159" s="453" t="s">
        <v>3952</v>
      </c>
      <c r="D159" s="170" t="s">
        <v>4140</v>
      </c>
      <c r="E159" s="453">
        <v>76</v>
      </c>
      <c r="F159" s="453">
        <v>151</v>
      </c>
      <c r="G159" s="453" t="s">
        <v>6589</v>
      </c>
      <c r="H159" s="453">
        <v>23</v>
      </c>
      <c r="I159" s="453" t="s">
        <v>6428</v>
      </c>
      <c r="J159" s="453" t="s">
        <v>6429</v>
      </c>
      <c r="K159" s="454" t="s">
        <v>6298</v>
      </c>
      <c r="L159" s="454" t="s">
        <v>6308</v>
      </c>
      <c r="M159" s="454" t="s">
        <v>6310</v>
      </c>
      <c r="N159" s="171"/>
      <c r="O159" s="171"/>
      <c r="P159" s="171"/>
    </row>
    <row r="160" spans="1:16" hidden="1">
      <c r="A160" s="453" t="s">
        <v>519</v>
      </c>
      <c r="B160" s="453" t="s">
        <v>1230</v>
      </c>
      <c r="C160" s="453" t="s">
        <v>3956</v>
      </c>
      <c r="D160" s="170" t="s">
        <v>4142</v>
      </c>
      <c r="E160" s="453">
        <v>76</v>
      </c>
      <c r="F160" s="453">
        <v>151</v>
      </c>
      <c r="G160" s="453" t="s">
        <v>6590</v>
      </c>
      <c r="H160" s="453">
        <v>23</v>
      </c>
      <c r="I160" s="453" t="s">
        <v>6585</v>
      </c>
      <c r="J160" s="453" t="s">
        <v>6586</v>
      </c>
      <c r="K160" s="454" t="s">
        <v>6455</v>
      </c>
      <c r="L160" s="454" t="s">
        <v>6465</v>
      </c>
      <c r="M160" s="454" t="s">
        <v>6467</v>
      </c>
      <c r="N160" s="171"/>
      <c r="O160" s="171"/>
      <c r="P160" s="171"/>
    </row>
    <row r="161" spans="1:16" hidden="1">
      <c r="A161" s="453" t="s">
        <v>523</v>
      </c>
      <c r="B161" s="453" t="s">
        <v>1231</v>
      </c>
      <c r="C161" s="453" t="s">
        <v>3952</v>
      </c>
      <c r="D161" s="170" t="s">
        <v>4144</v>
      </c>
      <c r="E161" s="453">
        <v>76</v>
      </c>
      <c r="F161" s="453">
        <v>151</v>
      </c>
      <c r="G161" s="453" t="s">
        <v>6589</v>
      </c>
      <c r="H161" s="453">
        <v>23</v>
      </c>
      <c r="I161" s="453" t="s">
        <v>6430</v>
      </c>
      <c r="J161" s="453" t="s">
        <v>6431</v>
      </c>
      <c r="K161" s="454" t="s">
        <v>6298</v>
      </c>
      <c r="L161" s="454" t="s">
        <v>6308</v>
      </c>
      <c r="M161" s="454" t="s">
        <v>6310</v>
      </c>
      <c r="N161" s="171"/>
      <c r="O161" s="171"/>
      <c r="P161" s="171"/>
    </row>
    <row r="162" spans="1:16" hidden="1">
      <c r="A162" s="453" t="s">
        <v>523</v>
      </c>
      <c r="B162" s="453" t="s">
        <v>1231</v>
      </c>
      <c r="C162" s="453" t="s">
        <v>3956</v>
      </c>
      <c r="D162" s="170" t="s">
        <v>4146</v>
      </c>
      <c r="E162" s="453">
        <v>76</v>
      </c>
      <c r="F162" s="453">
        <v>151</v>
      </c>
      <c r="G162" s="453" t="s">
        <v>6590</v>
      </c>
      <c r="H162" s="453">
        <v>23</v>
      </c>
      <c r="I162" s="453" t="s">
        <v>6587</v>
      </c>
      <c r="J162" s="453" t="s">
        <v>6588</v>
      </c>
      <c r="K162" s="454" t="s">
        <v>6455</v>
      </c>
      <c r="L162" s="454" t="s">
        <v>6465</v>
      </c>
      <c r="M162" s="454" t="s">
        <v>6467</v>
      </c>
      <c r="N162" s="171"/>
      <c r="O162" s="171"/>
      <c r="P162" s="171"/>
    </row>
    <row r="163" spans="1:16" hidden="1">
      <c r="A163" s="172" t="s">
        <v>526</v>
      </c>
      <c r="B163" s="170" t="s">
        <v>1232</v>
      </c>
      <c r="C163" s="170" t="s">
        <v>3946</v>
      </c>
      <c r="D163" s="170" t="s">
        <v>3947</v>
      </c>
      <c r="E163" s="170">
        <v>0</v>
      </c>
      <c r="F163" s="170">
        <v>0</v>
      </c>
      <c r="G163" s="170" t="e">
        <v>#N/A</v>
      </c>
      <c r="H163" s="170" t="e">
        <v>#N/A</v>
      </c>
      <c r="I163" s="170" t="e">
        <v>#N/A</v>
      </c>
      <c r="J163" s="170" t="e">
        <v>#N/A</v>
      </c>
      <c r="K163" s="170"/>
      <c r="L163" s="170"/>
      <c r="M163" s="171"/>
      <c r="N163" s="171"/>
      <c r="O163" s="171"/>
      <c r="P163" s="171"/>
    </row>
    <row r="164" spans="1:16" hidden="1">
      <c r="A164" s="172" t="s">
        <v>526</v>
      </c>
      <c r="B164" s="170" t="s">
        <v>1232</v>
      </c>
      <c r="C164" s="170" t="s">
        <v>3940</v>
      </c>
      <c r="D164" s="170" t="s">
        <v>3941</v>
      </c>
      <c r="E164" s="170">
        <v>0</v>
      </c>
      <c r="F164" s="170">
        <v>0</v>
      </c>
      <c r="G164" s="170" t="e">
        <v>#N/A</v>
      </c>
      <c r="H164" s="170" t="e">
        <v>#N/A</v>
      </c>
      <c r="I164" s="170" t="e">
        <v>#N/A</v>
      </c>
      <c r="J164" s="170" t="e">
        <v>#N/A</v>
      </c>
      <c r="K164" s="170"/>
      <c r="L164" s="170"/>
      <c r="M164" s="171"/>
      <c r="N164" s="171"/>
      <c r="O164" s="171"/>
      <c r="P164" s="171"/>
    </row>
    <row r="165" spans="1:16" hidden="1">
      <c r="A165" s="172" t="s">
        <v>526</v>
      </c>
      <c r="B165" s="170" t="s">
        <v>1232</v>
      </c>
      <c r="C165" s="170" t="s">
        <v>3942</v>
      </c>
      <c r="D165" s="170" t="s">
        <v>3943</v>
      </c>
      <c r="E165" s="170">
        <v>0</v>
      </c>
      <c r="F165" s="170">
        <v>0</v>
      </c>
      <c r="G165" s="170" t="e">
        <v>#N/A</v>
      </c>
      <c r="H165" s="170" t="e">
        <v>#N/A</v>
      </c>
      <c r="I165" s="170" t="e">
        <v>#N/A</v>
      </c>
      <c r="J165" s="170" t="e">
        <v>#N/A</v>
      </c>
      <c r="K165" s="170"/>
      <c r="L165" s="170"/>
      <c r="M165" s="171"/>
      <c r="N165" s="171"/>
      <c r="O165" s="171"/>
      <c r="P165" s="171"/>
    </row>
    <row r="166" spans="1:16" hidden="1">
      <c r="A166" s="172" t="s">
        <v>526</v>
      </c>
      <c r="B166" s="170" t="s">
        <v>1232</v>
      </c>
      <c r="C166" s="170" t="s">
        <v>3944</v>
      </c>
      <c r="D166" s="170" t="s">
        <v>3945</v>
      </c>
      <c r="E166" s="170">
        <v>0</v>
      </c>
      <c r="F166" s="170">
        <v>0</v>
      </c>
      <c r="G166" s="170" t="e">
        <v>#N/A</v>
      </c>
      <c r="H166" s="170" t="e">
        <v>#N/A</v>
      </c>
      <c r="I166" s="170" t="e">
        <v>#N/A</v>
      </c>
      <c r="J166" s="170" t="e">
        <v>#N/A</v>
      </c>
      <c r="K166" s="170"/>
      <c r="L166" s="170"/>
      <c r="M166" s="171"/>
      <c r="N166" s="171"/>
      <c r="O166" s="171"/>
      <c r="P166" s="171"/>
    </row>
    <row r="167" spans="1:16" hidden="1">
      <c r="A167" s="172" t="s">
        <v>533</v>
      </c>
      <c r="B167" s="170" t="s">
        <v>1233</v>
      </c>
      <c r="C167" s="170" t="s">
        <v>3946</v>
      </c>
      <c r="D167" s="170" t="s">
        <v>3951</v>
      </c>
      <c r="E167" s="170">
        <v>0</v>
      </c>
      <c r="F167" s="170">
        <v>0</v>
      </c>
      <c r="G167" s="170" t="e">
        <v>#N/A</v>
      </c>
      <c r="H167" s="170" t="e">
        <v>#N/A</v>
      </c>
      <c r="I167" s="170" t="e">
        <v>#N/A</v>
      </c>
      <c r="J167" s="170" t="e">
        <v>#N/A</v>
      </c>
      <c r="K167" s="170"/>
      <c r="L167" s="170"/>
      <c r="M167" s="171"/>
      <c r="N167" s="171"/>
      <c r="O167" s="171"/>
      <c r="P167" s="171"/>
    </row>
    <row r="168" spans="1:16" hidden="1">
      <c r="A168" s="172" t="s">
        <v>533</v>
      </c>
      <c r="B168" s="170" t="s">
        <v>1233</v>
      </c>
      <c r="C168" s="170" t="s">
        <v>3940</v>
      </c>
      <c r="D168" s="170" t="s">
        <v>3948</v>
      </c>
      <c r="E168" s="170">
        <v>0</v>
      </c>
      <c r="F168" s="170">
        <v>0</v>
      </c>
      <c r="G168" s="170" t="e">
        <v>#N/A</v>
      </c>
      <c r="H168" s="170" t="e">
        <v>#N/A</v>
      </c>
      <c r="I168" s="170" t="e">
        <v>#N/A</v>
      </c>
      <c r="J168" s="170" t="e">
        <v>#N/A</v>
      </c>
      <c r="K168" s="170"/>
      <c r="L168" s="170"/>
      <c r="M168" s="171"/>
      <c r="N168" s="171"/>
      <c r="O168" s="171"/>
      <c r="P168" s="171"/>
    </row>
    <row r="169" spans="1:16" hidden="1">
      <c r="A169" s="172" t="s">
        <v>533</v>
      </c>
      <c r="B169" s="170" t="s">
        <v>1233</v>
      </c>
      <c r="C169" s="170" t="s">
        <v>3942</v>
      </c>
      <c r="D169" s="170" t="s">
        <v>3949</v>
      </c>
      <c r="E169" s="170">
        <v>0</v>
      </c>
      <c r="F169" s="170">
        <v>0</v>
      </c>
      <c r="G169" s="170" t="e">
        <v>#N/A</v>
      </c>
      <c r="H169" s="170" t="e">
        <v>#N/A</v>
      </c>
      <c r="I169" s="170" t="e">
        <v>#N/A</v>
      </c>
      <c r="J169" s="170" t="e">
        <v>#N/A</v>
      </c>
      <c r="K169" s="170"/>
      <c r="L169" s="170"/>
      <c r="M169" s="171"/>
      <c r="N169" s="171"/>
      <c r="O169" s="171"/>
      <c r="P169" s="171"/>
    </row>
    <row r="170" spans="1:16" hidden="1">
      <c r="A170" s="172" t="s">
        <v>533</v>
      </c>
      <c r="B170" s="170" t="s">
        <v>1233</v>
      </c>
      <c r="C170" s="170" t="s">
        <v>3944</v>
      </c>
      <c r="D170" s="170" t="s">
        <v>3950</v>
      </c>
      <c r="E170" s="170">
        <v>0</v>
      </c>
      <c r="F170" s="170">
        <v>0</v>
      </c>
      <c r="G170" s="170" t="e">
        <v>#N/A</v>
      </c>
      <c r="H170" s="170" t="e">
        <v>#N/A</v>
      </c>
      <c r="I170" s="170" t="e">
        <v>#N/A</v>
      </c>
      <c r="J170" s="170" t="e">
        <v>#N/A</v>
      </c>
      <c r="K170" s="170"/>
      <c r="L170" s="170"/>
      <c r="M170" s="171"/>
      <c r="N170" s="171"/>
      <c r="O170" s="171"/>
      <c r="P170" s="171"/>
    </row>
  </sheetData>
  <autoFilter ref="A42:P170" xr:uid="{00000000-0009-0000-0000-000007000000}">
    <filterColumn colId="1">
      <filters>
        <filter val="10.146.106.3"/>
        <filter val="10.146.106.4"/>
        <filter val="10.146.106.46"/>
        <filter val="10.146.106.52"/>
        <filter val="10.146.106.53"/>
        <filter val="10.146.106.55"/>
        <filter val="10.146.106.57"/>
        <filter val="10.146.106.73"/>
        <filter val="10.146.106.74"/>
        <filter val="10.146.106.75"/>
        <filter val="10.146.106.76"/>
        <filter val="10.146.106.77"/>
        <filter val="10.146.106.78"/>
        <filter val="10.146.106.79"/>
        <filter val="10.146.106.80"/>
        <filter val="10.146.106.81"/>
        <filter val="10.146.106.82"/>
        <filter val="10.146.106.83"/>
        <filter val="10.146.106.84"/>
        <filter val="10.146.106.85"/>
        <filter val="10.146.106.86"/>
        <filter val="10.146.106.87"/>
        <filter val="10.146.106.88"/>
        <filter val="10.146.106.89"/>
        <filter val="10.146.106.90"/>
        <filter val="10.146.106.91"/>
        <filter val="10.146.106.92"/>
      </filters>
    </filterColumn>
  </autoFilter>
  <sortState xmlns:xlrd2="http://schemas.microsoft.com/office/spreadsheetml/2017/richdata2" ref="A25:P272">
    <sortCondition ref="A25:A272"/>
  </sortState>
  <mergeCells count="6">
    <mergeCell ref="A1:C1"/>
    <mergeCell ref="G41:J41"/>
    <mergeCell ref="A40:F40"/>
    <mergeCell ref="C41:D41"/>
    <mergeCell ref="K41:P41"/>
    <mergeCell ref="G40:P4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7"/>
  <sheetViews>
    <sheetView topLeftCell="A34" workbookViewId="0">
      <selection activeCell="D103" sqref="D103"/>
    </sheetView>
  </sheetViews>
  <sheetFormatPr defaultRowHeight="16.5"/>
  <cols>
    <col min="1" max="1" width="9.375" customWidth="1"/>
    <col min="2" max="2" width="23.625" customWidth="1"/>
    <col min="3" max="3" width="18.125" customWidth="1"/>
    <col min="4" max="4" width="29.75" customWidth="1"/>
    <col min="5" max="5" width="22.25" customWidth="1"/>
    <col min="6" max="6" width="16" customWidth="1"/>
    <col min="7" max="8" width="15.5" customWidth="1"/>
    <col min="9" max="9" width="21.5" bestFit="1" customWidth="1"/>
    <col min="10" max="10" width="9" customWidth="1"/>
    <col min="11" max="11" width="27.75" customWidth="1"/>
    <col min="12" max="12" width="17.75" customWidth="1"/>
    <col min="13" max="15" width="9" customWidth="1"/>
    <col min="16" max="16" width="16.625" customWidth="1"/>
    <col min="17" max="19" width="9" customWidth="1"/>
    <col min="21" max="21" width="9" customWidth="1"/>
  </cols>
  <sheetData>
    <row r="1" spans="1:21">
      <c r="A1" s="125" t="s">
        <v>1005</v>
      </c>
      <c r="B1" s="125" t="s">
        <v>1006</v>
      </c>
      <c r="C1" s="125" t="s">
        <v>1011</v>
      </c>
      <c r="D1" s="125" t="s">
        <v>1007</v>
      </c>
      <c r="E1" s="125" t="s">
        <v>1008</v>
      </c>
      <c r="F1" s="125" t="s">
        <v>1009</v>
      </c>
      <c r="G1" s="125" t="s">
        <v>1010</v>
      </c>
      <c r="H1" s="125"/>
    </row>
    <row r="2" spans="1:21">
      <c r="A2" s="112" t="s">
        <v>690</v>
      </c>
      <c r="B2" s="113" t="s">
        <v>691</v>
      </c>
      <c r="C2" s="122">
        <f>1237320960/1024/1024</f>
        <v>1180.001220703125</v>
      </c>
      <c r="D2" s="123" t="str">
        <f>VLOOKUP(A2,$J$2:$Q$97,2,FALSE)</f>
        <v xml:space="preserve">pkfchapr1
</v>
      </c>
      <c r="E2" s="123" t="str">
        <f>VLOOKUP(A2,$J$2:$Q$97,3,FALSE)</f>
        <v>vg_ch1fs01</v>
      </c>
      <c r="F2" s="123" t="str">
        <f>VLOOKUP(A2,$J$2:$Q$97,7,FALSE)</f>
        <v>vg_ch1fs01</v>
      </c>
      <c r="G2" s="123">
        <f>VLOOKUP(A2,$J$2:$Q$97,5,FALSE)</f>
        <v>590</v>
      </c>
      <c r="H2" s="123" t="str">
        <f>VLOOKUP(A2,$J$2:$Q$97,1,FALSE)</f>
        <v>0000</v>
      </c>
      <c r="I2" s="121"/>
      <c r="J2" s="116" t="s">
        <v>913</v>
      </c>
      <c r="K2" s="50" t="s">
        <v>747</v>
      </c>
      <c r="L2" s="48" t="s">
        <v>748</v>
      </c>
      <c r="M2" s="49">
        <v>1</v>
      </c>
      <c r="N2" s="20">
        <v>590</v>
      </c>
      <c r="O2" s="20">
        <f>M2*N2</f>
        <v>590</v>
      </c>
      <c r="P2" s="48" t="s">
        <v>748</v>
      </c>
      <c r="Q2" s="47">
        <v>0</v>
      </c>
      <c r="R2" s="116" t="s">
        <v>887</v>
      </c>
      <c r="S2" s="116" t="s">
        <v>913</v>
      </c>
      <c r="T2" s="47">
        <v>0</v>
      </c>
      <c r="U2" s="116" t="s">
        <v>913</v>
      </c>
    </row>
    <row r="3" spans="1:21">
      <c r="A3" s="112" t="s">
        <v>692</v>
      </c>
      <c r="B3" s="113" t="s">
        <v>693</v>
      </c>
      <c r="C3" s="113">
        <v>1237320960</v>
      </c>
      <c r="D3" s="123" t="str">
        <f t="shared" ref="D3:D66" si="0">VLOOKUP(A3,$J$2:$Q$97,2,FALSE)</f>
        <v xml:space="preserve">pkfchapr2
</v>
      </c>
      <c r="E3" s="123" t="str">
        <f t="shared" ref="E3:E66" si="1">VLOOKUP(A3,$J$2:$Q$97,3,FALSE)</f>
        <v>vg_ch2fs01</v>
      </c>
      <c r="F3" s="123" t="str">
        <f t="shared" ref="F3:F66" si="2">VLOOKUP(A3,$J$2:$Q$97,7,FALSE)</f>
        <v>vg_ch2fs01</v>
      </c>
      <c r="G3" s="123">
        <f t="shared" ref="G3:G66" si="3">VLOOKUP(A3,$J$2:$Q$97,5,FALSE)</f>
        <v>590</v>
      </c>
      <c r="H3" s="123" t="str">
        <f t="shared" ref="H3:H66" si="4">VLOOKUP(A3,$J$2:$Q$97,1,FALSE)</f>
        <v>0001</v>
      </c>
      <c r="J3" s="116" t="s">
        <v>692</v>
      </c>
      <c r="K3" s="43" t="s">
        <v>749</v>
      </c>
      <c r="L3" s="32" t="s">
        <v>750</v>
      </c>
      <c r="M3" s="38">
        <v>1</v>
      </c>
      <c r="N3" s="37">
        <v>590</v>
      </c>
      <c r="O3" s="20">
        <f t="shared" ref="O3:O66" si="5">M3*N3</f>
        <v>590</v>
      </c>
      <c r="P3" s="32" t="s">
        <v>750</v>
      </c>
      <c r="Q3" s="45">
        <v>6.9444444444444447E-4</v>
      </c>
      <c r="R3" s="111" t="s">
        <v>888</v>
      </c>
      <c r="S3" s="116" t="s">
        <v>692</v>
      </c>
      <c r="T3" s="45">
        <v>6.9444444444444447E-4</v>
      </c>
      <c r="U3" s="116" t="s">
        <v>692</v>
      </c>
    </row>
    <row r="4" spans="1:21">
      <c r="A4" s="112" t="s">
        <v>694</v>
      </c>
      <c r="B4" s="113" t="s">
        <v>695</v>
      </c>
      <c r="C4" s="113">
        <v>1237320960</v>
      </c>
      <c r="D4" s="123" t="str">
        <f t="shared" si="0"/>
        <v xml:space="preserve">pkfchapr3
</v>
      </c>
      <c r="E4" s="123" t="str">
        <f t="shared" si="1"/>
        <v>vg_ch3fs01</v>
      </c>
      <c r="F4" s="123" t="str">
        <f t="shared" si="2"/>
        <v>vg_ch3fs01</v>
      </c>
      <c r="G4" s="123">
        <f t="shared" si="3"/>
        <v>590</v>
      </c>
      <c r="H4" s="123" t="str">
        <f t="shared" si="4"/>
        <v>0002</v>
      </c>
      <c r="J4" s="116" t="s">
        <v>694</v>
      </c>
      <c r="K4" s="43" t="s">
        <v>751</v>
      </c>
      <c r="L4" s="32" t="s">
        <v>752</v>
      </c>
      <c r="M4" s="38">
        <v>1</v>
      </c>
      <c r="N4" s="37">
        <v>590</v>
      </c>
      <c r="O4" s="20">
        <f t="shared" si="5"/>
        <v>590</v>
      </c>
      <c r="P4" s="32" t="s">
        <v>752</v>
      </c>
      <c r="Q4" s="45">
        <v>1.3888888888888889E-3</v>
      </c>
      <c r="R4" s="111" t="s">
        <v>889</v>
      </c>
      <c r="S4" s="116" t="s">
        <v>694</v>
      </c>
      <c r="T4" s="45">
        <v>1.3888888888888889E-3</v>
      </c>
      <c r="U4" s="116" t="s">
        <v>694</v>
      </c>
    </row>
    <row r="5" spans="1:21">
      <c r="A5" s="112" t="s">
        <v>696</v>
      </c>
      <c r="B5" s="113" t="s">
        <v>697</v>
      </c>
      <c r="C5" s="113">
        <v>157286400</v>
      </c>
      <c r="D5" s="123" t="str">
        <f t="shared" si="0"/>
        <v>pkfchapr1/pkfchapr2/pkfchapr3</v>
      </c>
      <c r="E5" s="123" t="str">
        <f t="shared" si="1"/>
        <v>vg_chcfs01</v>
      </c>
      <c r="F5" s="123" t="str">
        <f t="shared" si="2"/>
        <v>vg_chcfs01</v>
      </c>
      <c r="G5" s="123">
        <f t="shared" si="3"/>
        <v>75</v>
      </c>
      <c r="H5" s="123" t="str">
        <f t="shared" si="4"/>
        <v>0003</v>
      </c>
      <c r="J5" s="116" t="s">
        <v>696</v>
      </c>
      <c r="K5" s="46" t="s">
        <v>879</v>
      </c>
      <c r="L5" s="32" t="s">
        <v>753</v>
      </c>
      <c r="M5" s="38">
        <v>1</v>
      </c>
      <c r="N5" s="37">
        <v>75</v>
      </c>
      <c r="O5" s="20">
        <f t="shared" si="5"/>
        <v>75</v>
      </c>
      <c r="P5" s="32" t="s">
        <v>753</v>
      </c>
      <c r="Q5" s="45">
        <v>2.0833333333333333E-3</v>
      </c>
      <c r="R5" s="111" t="s">
        <v>890</v>
      </c>
      <c r="S5" s="116" t="s">
        <v>696</v>
      </c>
      <c r="T5" s="45">
        <v>2.0833333333333333E-3</v>
      </c>
      <c r="U5" s="116" t="s">
        <v>696</v>
      </c>
    </row>
    <row r="6" spans="1:21">
      <c r="A6" s="112" t="s">
        <v>698</v>
      </c>
      <c r="B6" s="113" t="s">
        <v>147</v>
      </c>
      <c r="C6" s="113">
        <v>104858880</v>
      </c>
      <c r="D6" s="123" t="str">
        <f t="shared" si="0"/>
        <v xml:space="preserve">pkftrapr1
</v>
      </c>
      <c r="E6" s="123" t="str">
        <f t="shared" si="1"/>
        <v>vg_tr1fs01</v>
      </c>
      <c r="F6" s="123" t="str">
        <f t="shared" si="2"/>
        <v>vg_me1fs01</v>
      </c>
      <c r="G6" s="123">
        <f t="shared" si="3"/>
        <v>50</v>
      </c>
      <c r="H6" s="123" t="str">
        <f t="shared" si="4"/>
        <v>0004</v>
      </c>
      <c r="J6" s="45" t="s">
        <v>906</v>
      </c>
      <c r="K6" s="46" t="s">
        <v>879</v>
      </c>
      <c r="L6" s="32" t="s">
        <v>754</v>
      </c>
      <c r="M6" s="38">
        <v>1</v>
      </c>
      <c r="N6" s="37">
        <v>0.2</v>
      </c>
      <c r="O6" s="20">
        <f t="shared" si="5"/>
        <v>0.2</v>
      </c>
      <c r="P6" s="32" t="s">
        <v>754</v>
      </c>
      <c r="Q6" s="45" t="s">
        <v>755</v>
      </c>
      <c r="R6" s="111" t="s">
        <v>895</v>
      </c>
      <c r="S6" s="45" t="s">
        <v>906</v>
      </c>
      <c r="T6" s="45" t="s">
        <v>1012</v>
      </c>
      <c r="U6" s="45" t="s">
        <v>906</v>
      </c>
    </row>
    <row r="7" spans="1:21">
      <c r="A7" s="112" t="s">
        <v>699</v>
      </c>
      <c r="B7" s="113" t="s">
        <v>145</v>
      </c>
      <c r="C7" s="113">
        <v>104858880</v>
      </c>
      <c r="D7" s="123" t="str">
        <f t="shared" si="0"/>
        <v xml:space="preserve">pkftrapr2
</v>
      </c>
      <c r="E7" s="123" t="str">
        <f t="shared" si="1"/>
        <v>vg_tr2fs01</v>
      </c>
      <c r="F7" s="123" t="str">
        <f t="shared" si="2"/>
        <v>vg_me2fs01</v>
      </c>
      <c r="G7" s="123">
        <f t="shared" si="3"/>
        <v>50</v>
      </c>
      <c r="H7" s="123" t="str">
        <f t="shared" si="4"/>
        <v>0005</v>
      </c>
      <c r="J7" s="45" t="s">
        <v>907</v>
      </c>
      <c r="K7" s="46" t="s">
        <v>879</v>
      </c>
      <c r="L7" s="32" t="s">
        <v>754</v>
      </c>
      <c r="M7" s="38">
        <v>1</v>
      </c>
      <c r="N7" s="37">
        <v>0.2</v>
      </c>
      <c r="O7" s="20">
        <f t="shared" si="5"/>
        <v>0.2</v>
      </c>
      <c r="P7" s="32" t="s">
        <v>754</v>
      </c>
      <c r="Q7" s="45" t="s">
        <v>756</v>
      </c>
      <c r="R7" s="111" t="s">
        <v>896</v>
      </c>
      <c r="S7" s="45" t="s">
        <v>907</v>
      </c>
      <c r="T7" s="45" t="s">
        <v>1013</v>
      </c>
      <c r="U7" s="45" t="s">
        <v>907</v>
      </c>
    </row>
    <row r="8" spans="1:21">
      <c r="A8" s="112" t="s">
        <v>700</v>
      </c>
      <c r="B8" s="113" t="s">
        <v>143</v>
      </c>
      <c r="C8" s="113">
        <v>188743680</v>
      </c>
      <c r="D8" s="123" t="str">
        <f t="shared" si="0"/>
        <v>pkftrapr1/pkftrapr2</v>
      </c>
      <c r="E8" s="123" t="str">
        <f t="shared" si="1"/>
        <v>vg_trcfs01</v>
      </c>
      <c r="F8" s="123" t="str">
        <f t="shared" si="2"/>
        <v>vg_mecfs01</v>
      </c>
      <c r="G8" s="123">
        <f t="shared" si="3"/>
        <v>90</v>
      </c>
      <c r="H8" s="123" t="str">
        <f t="shared" si="4"/>
        <v>0007</v>
      </c>
      <c r="J8" s="45" t="s">
        <v>908</v>
      </c>
      <c r="K8" s="46" t="s">
        <v>879</v>
      </c>
      <c r="L8" s="32" t="s">
        <v>754</v>
      </c>
      <c r="M8" s="38">
        <v>1</v>
      </c>
      <c r="N8" s="37">
        <v>0.2</v>
      </c>
      <c r="O8" s="20">
        <f t="shared" si="5"/>
        <v>0.2</v>
      </c>
      <c r="P8" s="32" t="s">
        <v>754</v>
      </c>
      <c r="Q8" s="45" t="s">
        <v>757</v>
      </c>
      <c r="R8" s="111" t="s">
        <v>897</v>
      </c>
      <c r="S8" s="45" t="s">
        <v>908</v>
      </c>
      <c r="T8" s="45" t="s">
        <v>1014</v>
      </c>
      <c r="U8" s="45" t="s">
        <v>908</v>
      </c>
    </row>
    <row r="9" spans="1:21">
      <c r="A9" s="112" t="s">
        <v>701</v>
      </c>
      <c r="B9" s="113" t="s">
        <v>136</v>
      </c>
      <c r="C9" s="113">
        <v>230688000</v>
      </c>
      <c r="D9" s="123" t="str">
        <f t="shared" si="0"/>
        <v>pkftrapr1/pkftrapr2</v>
      </c>
      <c r="E9" s="123" t="str">
        <f t="shared" si="1"/>
        <v>vg_trcfs02</v>
      </c>
      <c r="F9" s="123" t="str">
        <f t="shared" si="2"/>
        <v>vg_mecfs03</v>
      </c>
      <c r="G9" s="123">
        <f t="shared" si="3"/>
        <v>110</v>
      </c>
      <c r="H9" s="123" t="str">
        <f t="shared" si="4"/>
        <v>0008</v>
      </c>
      <c r="J9" s="41" t="s">
        <v>724</v>
      </c>
      <c r="K9" s="43" t="s">
        <v>747</v>
      </c>
      <c r="L9" s="33" t="s">
        <v>758</v>
      </c>
      <c r="M9" s="32">
        <v>1</v>
      </c>
      <c r="N9" s="31">
        <v>59</v>
      </c>
      <c r="O9" s="20">
        <f t="shared" si="5"/>
        <v>59</v>
      </c>
      <c r="P9" s="33" t="s">
        <v>748</v>
      </c>
      <c r="Q9" s="41" t="s">
        <v>759</v>
      </c>
      <c r="R9" s="41" t="s">
        <v>898</v>
      </c>
      <c r="S9" s="41" t="s">
        <v>724</v>
      </c>
      <c r="T9" s="41" t="s">
        <v>1015</v>
      </c>
      <c r="U9" s="41" t="s">
        <v>724</v>
      </c>
    </row>
    <row r="10" spans="1:21">
      <c r="A10" s="112" t="s">
        <v>702</v>
      </c>
      <c r="B10" s="113" t="s">
        <v>147</v>
      </c>
      <c r="C10" s="113">
        <v>104858880</v>
      </c>
      <c r="D10" s="123" t="str">
        <f t="shared" si="0"/>
        <v xml:space="preserve">pkftrapr3
</v>
      </c>
      <c r="E10" s="123" t="str">
        <f t="shared" si="1"/>
        <v>vg_tr4fs01</v>
      </c>
      <c r="F10" s="123" t="str">
        <f t="shared" si="2"/>
        <v>vg_me1fs01</v>
      </c>
      <c r="G10" s="123">
        <f t="shared" si="3"/>
        <v>50</v>
      </c>
      <c r="H10" s="123" t="str">
        <f t="shared" si="4"/>
        <v>0009</v>
      </c>
      <c r="J10" s="41" t="s">
        <v>725</v>
      </c>
      <c r="K10" s="43" t="s">
        <v>749</v>
      </c>
      <c r="L10" s="33" t="s">
        <v>760</v>
      </c>
      <c r="M10" s="32">
        <v>1</v>
      </c>
      <c r="N10" s="31">
        <v>59</v>
      </c>
      <c r="O10" s="20">
        <f t="shared" si="5"/>
        <v>59</v>
      </c>
      <c r="P10" s="33" t="s">
        <v>750</v>
      </c>
      <c r="Q10" s="41" t="s">
        <v>761</v>
      </c>
      <c r="R10" s="41" t="s">
        <v>761</v>
      </c>
      <c r="S10" s="41" t="s">
        <v>725</v>
      </c>
      <c r="T10" s="41" t="s">
        <v>1016</v>
      </c>
      <c r="U10" s="41" t="s">
        <v>725</v>
      </c>
    </row>
    <row r="11" spans="1:21">
      <c r="A11" s="112" t="s">
        <v>990</v>
      </c>
      <c r="B11" s="113" t="s">
        <v>145</v>
      </c>
      <c r="C11" s="113">
        <v>104858880</v>
      </c>
      <c r="D11" s="123" t="str">
        <f t="shared" si="0"/>
        <v xml:space="preserve">pkftrapr4
</v>
      </c>
      <c r="E11" s="123" t="str">
        <f t="shared" si="1"/>
        <v>vg_tr5fs01</v>
      </c>
      <c r="F11" s="123" t="str">
        <f t="shared" si="2"/>
        <v>vg_me2fs01</v>
      </c>
      <c r="G11" s="123">
        <f t="shared" si="3"/>
        <v>50</v>
      </c>
      <c r="H11" s="123" t="str">
        <f t="shared" si="4"/>
        <v>000A</v>
      </c>
      <c r="J11" s="41" t="s">
        <v>726</v>
      </c>
      <c r="K11" s="43" t="s">
        <v>751</v>
      </c>
      <c r="L11" s="33" t="s">
        <v>762</v>
      </c>
      <c r="M11" s="32">
        <v>1</v>
      </c>
      <c r="N11" s="31">
        <v>59</v>
      </c>
      <c r="O11" s="20">
        <f t="shared" si="5"/>
        <v>59</v>
      </c>
      <c r="P11" s="33" t="s">
        <v>752</v>
      </c>
      <c r="Q11" s="41" t="s">
        <v>763</v>
      </c>
      <c r="R11" s="41" t="s">
        <v>763</v>
      </c>
      <c r="S11" s="41" t="s">
        <v>726</v>
      </c>
      <c r="T11" s="41" t="s">
        <v>1017</v>
      </c>
      <c r="U11" s="41" t="s">
        <v>726</v>
      </c>
    </row>
    <row r="12" spans="1:21">
      <c r="A12" s="112" t="s">
        <v>996</v>
      </c>
      <c r="B12" s="113" t="s">
        <v>142</v>
      </c>
      <c r="C12" s="113">
        <v>94371840</v>
      </c>
      <c r="D12" s="123" t="str">
        <f t="shared" si="0"/>
        <v>pkftrapr3/pkftrapr4</v>
      </c>
      <c r="E12" s="123" t="str">
        <f t="shared" si="1"/>
        <v>vg_trcfs01</v>
      </c>
      <c r="F12" s="123" t="str">
        <f t="shared" si="2"/>
        <v>vg_mecfs01</v>
      </c>
      <c r="G12" s="123">
        <f t="shared" si="3"/>
        <v>45</v>
      </c>
      <c r="H12" s="123" t="str">
        <f t="shared" si="4"/>
        <v>000C</v>
      </c>
      <c r="J12" s="41" t="s">
        <v>727</v>
      </c>
      <c r="K12" s="46" t="s">
        <v>879</v>
      </c>
      <c r="L12" s="33" t="s">
        <v>764</v>
      </c>
      <c r="M12" s="32">
        <v>1</v>
      </c>
      <c r="N12" s="31">
        <v>7.5</v>
      </c>
      <c r="O12" s="20">
        <f t="shared" si="5"/>
        <v>7.5</v>
      </c>
      <c r="P12" s="33" t="s">
        <v>753</v>
      </c>
      <c r="Q12" s="41" t="s">
        <v>765</v>
      </c>
      <c r="R12" s="41" t="s">
        <v>765</v>
      </c>
      <c r="S12" s="41" t="s">
        <v>727</v>
      </c>
      <c r="T12" s="41" t="s">
        <v>1018</v>
      </c>
      <c r="U12" s="41" t="s">
        <v>727</v>
      </c>
    </row>
    <row r="13" spans="1:21">
      <c r="A13" s="112" t="s">
        <v>999</v>
      </c>
      <c r="B13" s="113" t="s">
        <v>140</v>
      </c>
      <c r="C13" s="113">
        <v>14680320</v>
      </c>
      <c r="D13" s="123" t="str">
        <f t="shared" si="0"/>
        <v>pkftrapr3/pkftrapr4</v>
      </c>
      <c r="E13" s="123" t="str">
        <f t="shared" si="1"/>
        <v>vg_trcfs02</v>
      </c>
      <c r="F13" s="123" t="str">
        <f t="shared" si="2"/>
        <v>vg_mecfs02</v>
      </c>
      <c r="G13" s="123">
        <f t="shared" si="3"/>
        <v>7</v>
      </c>
      <c r="H13" s="123" t="str">
        <f t="shared" si="4"/>
        <v>000D</v>
      </c>
      <c r="J13" s="38" t="s">
        <v>909</v>
      </c>
      <c r="K13" s="33" t="s">
        <v>166</v>
      </c>
      <c r="L13" s="32" t="s">
        <v>766</v>
      </c>
      <c r="M13" s="38">
        <v>1</v>
      </c>
      <c r="N13" s="37">
        <v>1.5</v>
      </c>
      <c r="O13" s="20">
        <f t="shared" si="5"/>
        <v>1.5</v>
      </c>
      <c r="P13" s="32" t="s">
        <v>766</v>
      </c>
      <c r="Q13" s="38" t="s">
        <v>767</v>
      </c>
      <c r="R13" s="117" t="s">
        <v>899</v>
      </c>
      <c r="S13" s="38" t="s">
        <v>909</v>
      </c>
      <c r="T13" s="38" t="s">
        <v>1019</v>
      </c>
      <c r="U13" s="38" t="s">
        <v>909</v>
      </c>
    </row>
    <row r="14" spans="1:21">
      <c r="A14" s="112" t="s">
        <v>1002</v>
      </c>
      <c r="B14" s="113" t="s">
        <v>136</v>
      </c>
      <c r="C14" s="113">
        <v>230688000</v>
      </c>
      <c r="D14" s="123" t="str">
        <f t="shared" si="0"/>
        <v>pkftrapr3/pkftrapr4</v>
      </c>
      <c r="E14" s="123" t="str">
        <f t="shared" si="1"/>
        <v>vg_trcfs03</v>
      </c>
      <c r="F14" s="123" t="str">
        <f t="shared" si="2"/>
        <v>vg_mecfs03</v>
      </c>
      <c r="G14" s="123">
        <f t="shared" si="3"/>
        <v>110</v>
      </c>
      <c r="H14" s="123" t="str">
        <f t="shared" si="4"/>
        <v>000E</v>
      </c>
      <c r="J14" s="111" t="s">
        <v>914</v>
      </c>
      <c r="K14" s="43" t="s">
        <v>768</v>
      </c>
      <c r="L14" s="32" t="s">
        <v>159</v>
      </c>
      <c r="M14" s="38">
        <v>1</v>
      </c>
      <c r="N14" s="37">
        <v>50</v>
      </c>
      <c r="O14" s="20">
        <f t="shared" si="5"/>
        <v>50</v>
      </c>
      <c r="P14" s="32" t="s">
        <v>769</v>
      </c>
      <c r="Q14" s="45">
        <v>2.7777777777777779E-3</v>
      </c>
      <c r="R14" s="111" t="s">
        <v>891</v>
      </c>
      <c r="S14" s="111" t="s">
        <v>914</v>
      </c>
      <c r="T14" s="45">
        <v>2.7777777777777779E-3</v>
      </c>
      <c r="U14" s="111" t="s">
        <v>914</v>
      </c>
    </row>
    <row r="15" spans="1:21">
      <c r="A15" s="112" t="s">
        <v>1101</v>
      </c>
      <c r="B15" s="113" t="s">
        <v>87</v>
      </c>
      <c r="C15" s="113">
        <v>104858880</v>
      </c>
      <c r="D15" s="123" t="str">
        <f t="shared" si="0"/>
        <v xml:space="preserve">pkftsapr1
</v>
      </c>
      <c r="E15" s="123" t="str">
        <f t="shared" si="1"/>
        <v>vg_ts1fs01</v>
      </c>
      <c r="F15" s="123" t="str">
        <f t="shared" si="2"/>
        <v>vg_ts1fs01</v>
      </c>
      <c r="G15" s="123">
        <f t="shared" si="3"/>
        <v>50</v>
      </c>
      <c r="H15" s="123" t="str">
        <f t="shared" si="4"/>
        <v>000F</v>
      </c>
      <c r="J15" s="111" t="s">
        <v>699</v>
      </c>
      <c r="K15" s="43" t="s">
        <v>770</v>
      </c>
      <c r="L15" s="32" t="s">
        <v>157</v>
      </c>
      <c r="M15" s="38">
        <v>1</v>
      </c>
      <c r="N15" s="37">
        <v>50</v>
      </c>
      <c r="O15" s="20">
        <f t="shared" si="5"/>
        <v>50</v>
      </c>
      <c r="P15" s="32" t="s">
        <v>771</v>
      </c>
      <c r="Q15" s="45">
        <v>3.472222222222222E-3</v>
      </c>
      <c r="R15" s="111" t="s">
        <v>892</v>
      </c>
      <c r="S15" s="111" t="s">
        <v>699</v>
      </c>
      <c r="T15" s="45">
        <v>3.472222222222222E-3</v>
      </c>
      <c r="U15" s="111" t="s">
        <v>699</v>
      </c>
    </row>
    <row r="16" spans="1:21">
      <c r="A16" s="112" t="s">
        <v>703</v>
      </c>
      <c r="B16" s="113" t="s">
        <v>85</v>
      </c>
      <c r="C16" s="113">
        <v>104858880</v>
      </c>
      <c r="D16" s="123" t="str">
        <f t="shared" si="0"/>
        <v xml:space="preserve">pkftsapr2
</v>
      </c>
      <c r="E16" s="123" t="str">
        <f t="shared" si="1"/>
        <v>vg_ts2fs01</v>
      </c>
      <c r="F16" s="123" t="str">
        <f t="shared" si="2"/>
        <v>vg_ts2fs01</v>
      </c>
      <c r="G16" s="123">
        <f t="shared" si="3"/>
        <v>50</v>
      </c>
      <c r="H16" s="123" t="str">
        <f t="shared" si="4"/>
        <v>0010</v>
      </c>
      <c r="J16" s="111" t="s">
        <v>915</v>
      </c>
      <c r="K16" s="46" t="s">
        <v>880</v>
      </c>
      <c r="L16" s="32" t="s">
        <v>143</v>
      </c>
      <c r="M16" s="38">
        <v>1</v>
      </c>
      <c r="N16" s="37">
        <v>90</v>
      </c>
      <c r="O16" s="20">
        <f t="shared" si="5"/>
        <v>90</v>
      </c>
      <c r="P16" s="32" t="s">
        <v>772</v>
      </c>
      <c r="Q16" s="45">
        <v>4.8611111111111112E-3</v>
      </c>
      <c r="R16" s="111" t="s">
        <v>893</v>
      </c>
      <c r="S16" s="111" t="s">
        <v>915</v>
      </c>
      <c r="T16" s="45">
        <v>4.8611111111111112E-3</v>
      </c>
      <c r="U16" s="111" t="s">
        <v>915</v>
      </c>
    </row>
    <row r="17" spans="1:21">
      <c r="A17" s="112" t="s">
        <v>704</v>
      </c>
      <c r="B17" s="113" t="s">
        <v>111</v>
      </c>
      <c r="C17" s="113">
        <v>104858880</v>
      </c>
      <c r="D17" s="123" t="str">
        <f t="shared" si="0"/>
        <v xml:space="preserve">pkftsapr3
</v>
      </c>
      <c r="E17" s="123" t="str">
        <f t="shared" si="1"/>
        <v>vg_ts3fs01</v>
      </c>
      <c r="F17" s="123" t="str">
        <f t="shared" si="2"/>
        <v>vg_ts3fs01</v>
      </c>
      <c r="G17" s="123">
        <f t="shared" si="3"/>
        <v>50</v>
      </c>
      <c r="H17" s="123" t="str">
        <f t="shared" si="4"/>
        <v>0011</v>
      </c>
      <c r="J17" s="111" t="s">
        <v>701</v>
      </c>
      <c r="K17" s="46" t="s">
        <v>880</v>
      </c>
      <c r="L17" s="32" t="s">
        <v>773</v>
      </c>
      <c r="M17" s="38">
        <v>1</v>
      </c>
      <c r="N17" s="37">
        <v>110</v>
      </c>
      <c r="O17" s="20">
        <f t="shared" si="5"/>
        <v>110</v>
      </c>
      <c r="P17" s="32" t="s">
        <v>774</v>
      </c>
      <c r="Q17" s="45">
        <v>5.5555555555555558E-3</v>
      </c>
      <c r="R17" s="111" t="s">
        <v>894</v>
      </c>
      <c r="S17" s="111" t="s">
        <v>701</v>
      </c>
      <c r="T17" s="45">
        <v>5.5555555555555558E-3</v>
      </c>
      <c r="U17" s="111" t="s">
        <v>701</v>
      </c>
    </row>
    <row r="18" spans="1:21">
      <c r="A18" s="112" t="s">
        <v>705</v>
      </c>
      <c r="B18" s="113" t="s">
        <v>82</v>
      </c>
      <c r="C18" s="113">
        <v>188743680</v>
      </c>
      <c r="D18" s="123" t="str">
        <f t="shared" si="0"/>
        <v>pkftsapr1/pkftsapr2/pkftsapr3</v>
      </c>
      <c r="E18" s="123" t="str">
        <f t="shared" si="1"/>
        <v>vg_tscfs01</v>
      </c>
      <c r="F18" s="123" t="str">
        <f t="shared" si="2"/>
        <v>vg_tscfs01</v>
      </c>
      <c r="G18" s="123">
        <f t="shared" si="3"/>
        <v>80</v>
      </c>
      <c r="H18" s="123" t="str">
        <f t="shared" si="4"/>
        <v>0012</v>
      </c>
      <c r="J18" s="45" t="s">
        <v>910</v>
      </c>
      <c r="K18" s="46" t="s">
        <v>880</v>
      </c>
      <c r="L18" s="32" t="s">
        <v>754</v>
      </c>
      <c r="M18" s="38">
        <v>1</v>
      </c>
      <c r="N18" s="37">
        <v>0.2</v>
      </c>
      <c r="O18" s="20">
        <f t="shared" si="5"/>
        <v>0.2</v>
      </c>
      <c r="P18" s="32" t="s">
        <v>754</v>
      </c>
      <c r="Q18" s="45" t="s">
        <v>775</v>
      </c>
      <c r="R18" s="111" t="s">
        <v>900</v>
      </c>
      <c r="S18" s="45" t="s">
        <v>910</v>
      </c>
      <c r="T18" s="45" t="s">
        <v>1020</v>
      </c>
      <c r="U18" s="45" t="s">
        <v>910</v>
      </c>
    </row>
    <row r="19" spans="1:21">
      <c r="A19" s="112" t="s">
        <v>706</v>
      </c>
      <c r="B19" s="113" t="s">
        <v>110</v>
      </c>
      <c r="C19" s="113">
        <v>213911040</v>
      </c>
      <c r="D19" s="123" t="str">
        <f t="shared" si="0"/>
        <v>pkftsapr1/pkftsapr2/pkftsapr3</v>
      </c>
      <c r="E19" s="123" t="str">
        <f t="shared" si="1"/>
        <v>vg_tscfs02</v>
      </c>
      <c r="F19" s="123" t="str">
        <f t="shared" si="2"/>
        <v>vg_tscfs02</v>
      </c>
      <c r="G19" s="123">
        <f t="shared" si="3"/>
        <v>102</v>
      </c>
      <c r="H19" s="123" t="str">
        <f t="shared" si="4"/>
        <v>0013</v>
      </c>
      <c r="J19" s="45" t="s">
        <v>911</v>
      </c>
      <c r="K19" s="46" t="s">
        <v>880</v>
      </c>
      <c r="L19" s="32" t="s">
        <v>754</v>
      </c>
      <c r="M19" s="38">
        <v>1</v>
      </c>
      <c r="N19" s="37">
        <v>0.2</v>
      </c>
      <c r="O19" s="20">
        <f t="shared" si="5"/>
        <v>0.2</v>
      </c>
      <c r="P19" s="32" t="s">
        <v>754</v>
      </c>
      <c r="Q19" s="45" t="s">
        <v>776</v>
      </c>
      <c r="R19" s="111" t="s">
        <v>901</v>
      </c>
      <c r="S19" s="45" t="s">
        <v>911</v>
      </c>
      <c r="T19" s="45" t="s">
        <v>1021</v>
      </c>
      <c r="U19" s="45" t="s">
        <v>911</v>
      </c>
    </row>
    <row r="20" spans="1:21">
      <c r="A20" s="112" t="s">
        <v>707</v>
      </c>
      <c r="B20" s="113" t="s">
        <v>109</v>
      </c>
      <c r="C20" s="113">
        <v>230688000</v>
      </c>
      <c r="D20" s="123" t="str">
        <f t="shared" si="0"/>
        <v>pkftsapr1/pkftsapr2/pkftsapr3</v>
      </c>
      <c r="E20" s="123" t="str">
        <f t="shared" si="1"/>
        <v>vg_tscfs03</v>
      </c>
      <c r="F20" s="123" t="str">
        <f t="shared" si="2"/>
        <v>vg_tscfs03</v>
      </c>
      <c r="G20" s="123">
        <f t="shared" si="3"/>
        <v>110</v>
      </c>
      <c r="H20" s="123" t="str">
        <f t="shared" si="4"/>
        <v>0014</v>
      </c>
      <c r="J20" s="45" t="s">
        <v>912</v>
      </c>
      <c r="K20" s="46" t="s">
        <v>880</v>
      </c>
      <c r="L20" s="32" t="s">
        <v>754</v>
      </c>
      <c r="M20" s="38">
        <v>1</v>
      </c>
      <c r="N20" s="37">
        <v>0.2</v>
      </c>
      <c r="O20" s="20">
        <f t="shared" si="5"/>
        <v>0.2</v>
      </c>
      <c r="P20" s="32" t="s">
        <v>754</v>
      </c>
      <c r="Q20" s="45" t="s">
        <v>777</v>
      </c>
      <c r="R20" s="111" t="s">
        <v>902</v>
      </c>
      <c r="S20" s="45" t="s">
        <v>912</v>
      </c>
      <c r="T20" s="45" t="s">
        <v>1022</v>
      </c>
      <c r="U20" s="45" t="s">
        <v>912</v>
      </c>
    </row>
    <row r="21" spans="1:21">
      <c r="A21" s="112" t="s">
        <v>708</v>
      </c>
      <c r="B21" s="113" t="s">
        <v>87</v>
      </c>
      <c r="C21" s="113">
        <v>46137600</v>
      </c>
      <c r="D21" s="123" t="str">
        <f t="shared" si="0"/>
        <v xml:space="preserve">pkftsdbr1
</v>
      </c>
      <c r="E21" s="123" t="str">
        <f t="shared" si="1"/>
        <v>vg_ts1fs01</v>
      </c>
      <c r="F21" s="123" t="str">
        <f t="shared" si="2"/>
        <v>vg_ts1fs01</v>
      </c>
      <c r="G21" s="123">
        <f t="shared" si="3"/>
        <v>22</v>
      </c>
      <c r="H21" s="123" t="str">
        <f t="shared" si="4"/>
        <v>0015</v>
      </c>
      <c r="J21" s="41" t="s">
        <v>928</v>
      </c>
      <c r="K21" s="43" t="s">
        <v>768</v>
      </c>
      <c r="L21" s="33" t="s">
        <v>159</v>
      </c>
      <c r="M21" s="32">
        <v>1</v>
      </c>
      <c r="N21" s="31">
        <v>4.7</v>
      </c>
      <c r="O21" s="20">
        <f t="shared" si="5"/>
        <v>4.7</v>
      </c>
      <c r="P21" s="33" t="s">
        <v>769</v>
      </c>
      <c r="Q21" s="41" t="s">
        <v>778</v>
      </c>
      <c r="R21" s="41" t="s">
        <v>778</v>
      </c>
      <c r="S21" s="41" t="s">
        <v>928</v>
      </c>
      <c r="T21" s="41" t="s">
        <v>1023</v>
      </c>
      <c r="U21" s="41" t="s">
        <v>928</v>
      </c>
    </row>
    <row r="22" spans="1:21">
      <c r="A22" s="112" t="s">
        <v>709</v>
      </c>
      <c r="B22" s="113" t="s">
        <v>85</v>
      </c>
      <c r="C22" s="113">
        <v>46137600</v>
      </c>
      <c r="D22" s="123" t="str">
        <f t="shared" si="0"/>
        <v xml:space="preserve">pkftsdbr2
</v>
      </c>
      <c r="E22" s="123" t="str">
        <f t="shared" si="1"/>
        <v>vg_ts2fs01</v>
      </c>
      <c r="F22" s="123" t="str">
        <f t="shared" si="2"/>
        <v>vg_ts2fs01</v>
      </c>
      <c r="G22" s="123">
        <f t="shared" si="3"/>
        <v>22</v>
      </c>
      <c r="H22" s="123" t="str">
        <f t="shared" si="4"/>
        <v>0016</v>
      </c>
      <c r="J22" s="41" t="s">
        <v>927</v>
      </c>
      <c r="K22" s="43" t="s">
        <v>770</v>
      </c>
      <c r="L22" s="33" t="s">
        <v>157</v>
      </c>
      <c r="M22" s="32">
        <v>1</v>
      </c>
      <c r="N22" s="31">
        <v>4.7</v>
      </c>
      <c r="O22" s="20">
        <f t="shared" si="5"/>
        <v>4.7</v>
      </c>
      <c r="P22" s="33" t="s">
        <v>771</v>
      </c>
      <c r="Q22" s="41" t="s">
        <v>779</v>
      </c>
      <c r="R22" s="41" t="s">
        <v>779</v>
      </c>
      <c r="S22" s="41" t="s">
        <v>927</v>
      </c>
      <c r="T22" s="41" t="s">
        <v>1024</v>
      </c>
      <c r="U22" s="41" t="s">
        <v>927</v>
      </c>
    </row>
    <row r="23" spans="1:21">
      <c r="A23" s="112" t="s">
        <v>710</v>
      </c>
      <c r="B23" s="113" t="s">
        <v>82</v>
      </c>
      <c r="C23" s="113">
        <v>1468007040</v>
      </c>
      <c r="D23" s="123" t="str">
        <f t="shared" si="0"/>
        <v>pkftsdbr1/pkftsdbr2</v>
      </c>
      <c r="E23" s="123" t="str">
        <f t="shared" si="1"/>
        <v>vg_tscfs01</v>
      </c>
      <c r="F23" s="123" t="str">
        <f t="shared" si="2"/>
        <v>vg_tscfs01</v>
      </c>
      <c r="G23" s="123">
        <f t="shared" si="3"/>
        <v>700</v>
      </c>
      <c r="H23" s="123" t="str">
        <f t="shared" si="4"/>
        <v>0017</v>
      </c>
      <c r="J23" s="41" t="s">
        <v>926</v>
      </c>
      <c r="K23" s="46" t="s">
        <v>1128</v>
      </c>
      <c r="L23" s="33" t="s">
        <v>780</v>
      </c>
      <c r="M23" s="32">
        <v>1</v>
      </c>
      <c r="N23" s="31">
        <v>9</v>
      </c>
      <c r="O23" s="20">
        <f t="shared" si="5"/>
        <v>9</v>
      </c>
      <c r="P23" s="33" t="s">
        <v>780</v>
      </c>
      <c r="Q23" s="41" t="s">
        <v>781</v>
      </c>
      <c r="R23" s="41" t="s">
        <v>781</v>
      </c>
      <c r="S23" s="41" t="s">
        <v>926</v>
      </c>
      <c r="T23" s="41" t="s">
        <v>1025</v>
      </c>
      <c r="U23" s="41" t="s">
        <v>926</v>
      </c>
    </row>
    <row r="24" spans="1:21">
      <c r="A24" s="112" t="s">
        <v>711</v>
      </c>
      <c r="B24" s="113" t="s">
        <v>82</v>
      </c>
      <c r="C24" s="113">
        <v>1468007040</v>
      </c>
      <c r="D24" s="123" t="str">
        <f t="shared" si="0"/>
        <v>pkftsdbr1/pkftsdbr2</v>
      </c>
      <c r="E24" s="123" t="str">
        <f t="shared" si="1"/>
        <v>vg_tscfs01</v>
      </c>
      <c r="F24" s="123" t="str">
        <f t="shared" si="2"/>
        <v>vg_tscfs01</v>
      </c>
      <c r="G24" s="123">
        <f t="shared" si="3"/>
        <v>700</v>
      </c>
      <c r="H24" s="123" t="str">
        <f t="shared" si="4"/>
        <v>0018</v>
      </c>
      <c r="J24" s="41" t="s">
        <v>731</v>
      </c>
      <c r="K24" s="46" t="s">
        <v>1128</v>
      </c>
      <c r="L24" s="33" t="s">
        <v>773</v>
      </c>
      <c r="M24" s="32">
        <v>1</v>
      </c>
      <c r="N24" s="31">
        <v>10.199999999999999</v>
      </c>
      <c r="O24" s="20">
        <f t="shared" si="5"/>
        <v>10.199999999999999</v>
      </c>
      <c r="P24" s="33" t="s">
        <v>774</v>
      </c>
      <c r="Q24" s="41" t="s">
        <v>782</v>
      </c>
      <c r="R24" s="41" t="s">
        <v>782</v>
      </c>
      <c r="S24" s="41" t="s">
        <v>731</v>
      </c>
      <c r="T24" s="41" t="s">
        <v>1026</v>
      </c>
      <c r="U24" s="41" t="s">
        <v>731</v>
      </c>
    </row>
    <row r="25" spans="1:21">
      <c r="A25" s="112" t="s">
        <v>991</v>
      </c>
      <c r="B25" s="113" t="s">
        <v>76</v>
      </c>
      <c r="C25" s="113">
        <v>2097152640</v>
      </c>
      <c r="D25" s="123" t="str">
        <f t="shared" si="0"/>
        <v>pkftsdbr1/pkftsdbr2</v>
      </c>
      <c r="E25" s="123" t="str">
        <f t="shared" si="1"/>
        <v>vg_tsdb01</v>
      </c>
      <c r="F25" s="123" t="str">
        <f t="shared" si="2"/>
        <v>vg_tsdb01</v>
      </c>
      <c r="G25" s="123">
        <f t="shared" si="3"/>
        <v>1000</v>
      </c>
      <c r="H25" s="123" t="str">
        <f t="shared" si="4"/>
        <v>001A</v>
      </c>
      <c r="J25" s="117" t="s">
        <v>929</v>
      </c>
      <c r="K25" s="33" t="s">
        <v>152</v>
      </c>
      <c r="L25" s="32" t="s">
        <v>766</v>
      </c>
      <c r="M25" s="38">
        <v>1</v>
      </c>
      <c r="N25" s="37">
        <v>1.5</v>
      </c>
      <c r="O25" s="20">
        <f t="shared" si="5"/>
        <v>1.5</v>
      </c>
      <c r="P25" s="32" t="s">
        <v>766</v>
      </c>
      <c r="Q25" s="38" t="s">
        <v>783</v>
      </c>
      <c r="R25" s="117" t="s">
        <v>903</v>
      </c>
      <c r="S25" s="117" t="s">
        <v>929</v>
      </c>
      <c r="T25" s="38" t="s">
        <v>1027</v>
      </c>
      <c r="U25" s="117" t="s">
        <v>929</v>
      </c>
    </row>
    <row r="26" spans="1:21">
      <c r="A26" s="112" t="s">
        <v>994</v>
      </c>
      <c r="B26" s="113" t="s">
        <v>76</v>
      </c>
      <c r="C26" s="113">
        <v>2097152640</v>
      </c>
      <c r="D26" s="123" t="str">
        <f t="shared" si="0"/>
        <v>pkftsdbr1/pkftsdbr2</v>
      </c>
      <c r="E26" s="123" t="str">
        <f t="shared" si="1"/>
        <v>vg_tsdb01</v>
      </c>
      <c r="F26" s="123" t="str">
        <f t="shared" si="2"/>
        <v>vg_tsdb01</v>
      </c>
      <c r="G26" s="123">
        <f t="shared" si="3"/>
        <v>1000</v>
      </c>
      <c r="H26" s="123" t="str">
        <f t="shared" si="4"/>
        <v>001B</v>
      </c>
      <c r="J26" s="111" t="s">
        <v>930</v>
      </c>
      <c r="K26" s="43" t="s">
        <v>784</v>
      </c>
      <c r="L26" s="32" t="s">
        <v>785</v>
      </c>
      <c r="M26" s="32">
        <v>1</v>
      </c>
      <c r="N26" s="39">
        <v>50</v>
      </c>
      <c r="O26" s="20">
        <f t="shared" si="5"/>
        <v>50</v>
      </c>
      <c r="P26" s="32" t="s">
        <v>147</v>
      </c>
      <c r="Q26" s="45">
        <v>6.2499999999999995E-3</v>
      </c>
      <c r="R26" s="111" t="s">
        <v>904</v>
      </c>
      <c r="S26" s="111" t="s">
        <v>930</v>
      </c>
      <c r="T26" s="45">
        <v>6.2499999999999995E-3</v>
      </c>
      <c r="U26" s="111" t="s">
        <v>930</v>
      </c>
    </row>
    <row r="27" spans="1:21">
      <c r="A27" s="112" t="s">
        <v>997</v>
      </c>
      <c r="B27" s="113" t="s">
        <v>76</v>
      </c>
      <c r="C27" s="113">
        <v>2097152640</v>
      </c>
      <c r="D27" s="123" t="str">
        <f t="shared" si="0"/>
        <v>pkftsdbr1/pkftsdbr2</v>
      </c>
      <c r="E27" s="123" t="str">
        <f t="shared" si="1"/>
        <v>vg_tsdb01</v>
      </c>
      <c r="F27" s="123" t="str">
        <f t="shared" si="2"/>
        <v>vg_tsdb01</v>
      </c>
      <c r="G27" s="123">
        <f t="shared" si="3"/>
        <v>1000</v>
      </c>
      <c r="H27" s="123" t="str">
        <f t="shared" si="4"/>
        <v>001C</v>
      </c>
      <c r="J27" s="118" t="s">
        <v>916</v>
      </c>
      <c r="K27" s="43" t="s">
        <v>786</v>
      </c>
      <c r="L27" s="32" t="s">
        <v>787</v>
      </c>
      <c r="M27" s="32">
        <v>1</v>
      </c>
      <c r="N27" s="39">
        <v>50</v>
      </c>
      <c r="O27" s="20">
        <f t="shared" si="5"/>
        <v>50</v>
      </c>
      <c r="P27" s="32" t="s">
        <v>145</v>
      </c>
      <c r="Q27" s="30" t="s">
        <v>788</v>
      </c>
      <c r="R27" s="118" t="s">
        <v>905</v>
      </c>
      <c r="S27" s="118" t="s">
        <v>916</v>
      </c>
      <c r="T27" s="30" t="s">
        <v>1028</v>
      </c>
      <c r="U27" s="118" t="s">
        <v>916</v>
      </c>
    </row>
    <row r="28" spans="1:21">
      <c r="A28" s="112" t="s">
        <v>1000</v>
      </c>
      <c r="B28" s="113" t="s">
        <v>71</v>
      </c>
      <c r="C28" s="113">
        <v>838861440</v>
      </c>
      <c r="D28" s="123" t="str">
        <f t="shared" si="0"/>
        <v>pkftsdbr1/pkftsdbr2</v>
      </c>
      <c r="E28" s="123" t="str">
        <f t="shared" si="1"/>
        <v>vg_tsidx01</v>
      </c>
      <c r="F28" s="123" t="str">
        <f t="shared" si="2"/>
        <v>vg_tsidx01</v>
      </c>
      <c r="G28" s="123">
        <f t="shared" si="3"/>
        <v>400</v>
      </c>
      <c r="H28" s="123" t="str">
        <f t="shared" si="4"/>
        <v>001D</v>
      </c>
      <c r="J28" s="118" t="s">
        <v>917</v>
      </c>
      <c r="K28" s="46" t="s">
        <v>881</v>
      </c>
      <c r="L28" s="32" t="s">
        <v>143</v>
      </c>
      <c r="M28" s="32">
        <v>1</v>
      </c>
      <c r="N28" s="39">
        <v>45</v>
      </c>
      <c r="O28" s="20">
        <f t="shared" si="5"/>
        <v>45</v>
      </c>
      <c r="P28" s="32" t="s">
        <v>142</v>
      </c>
      <c r="Q28" s="30" t="s">
        <v>789</v>
      </c>
      <c r="R28" s="30" t="s">
        <v>789</v>
      </c>
      <c r="S28" s="118" t="s">
        <v>917</v>
      </c>
      <c r="T28" s="30" t="s">
        <v>1029</v>
      </c>
      <c r="U28" s="118" t="s">
        <v>917</v>
      </c>
    </row>
    <row r="29" spans="1:21">
      <c r="A29" s="112" t="s">
        <v>1003</v>
      </c>
      <c r="B29" s="113" t="s">
        <v>71</v>
      </c>
      <c r="C29" s="113">
        <v>838861440</v>
      </c>
      <c r="D29" s="123" t="str">
        <f t="shared" si="0"/>
        <v>pkftsdbr1/pkftsdbr2</v>
      </c>
      <c r="E29" s="123" t="str">
        <f t="shared" si="1"/>
        <v>vg_tsidx01</v>
      </c>
      <c r="F29" s="123" t="str">
        <f t="shared" si="2"/>
        <v>vg_tsidx01</v>
      </c>
      <c r="G29" s="123">
        <f t="shared" si="3"/>
        <v>400</v>
      </c>
      <c r="H29" s="123" t="str">
        <f t="shared" si="4"/>
        <v>001E</v>
      </c>
      <c r="J29" s="118" t="s">
        <v>918</v>
      </c>
      <c r="K29" s="46" t="s">
        <v>881</v>
      </c>
      <c r="L29" s="32" t="s">
        <v>140</v>
      </c>
      <c r="M29" s="32">
        <v>1</v>
      </c>
      <c r="N29" s="39">
        <v>7</v>
      </c>
      <c r="O29" s="20">
        <f t="shared" si="5"/>
        <v>7</v>
      </c>
      <c r="P29" s="32" t="s">
        <v>139</v>
      </c>
      <c r="Q29" s="30" t="s">
        <v>790</v>
      </c>
      <c r="R29" s="30" t="s">
        <v>790</v>
      </c>
      <c r="S29" s="118" t="s">
        <v>918</v>
      </c>
      <c r="T29" s="30" t="s">
        <v>1030</v>
      </c>
      <c r="U29" s="118" t="s">
        <v>918</v>
      </c>
    </row>
    <row r="30" spans="1:21">
      <c r="A30" s="112" t="s">
        <v>1102</v>
      </c>
      <c r="B30" s="113" t="s">
        <v>71</v>
      </c>
      <c r="C30" s="113">
        <v>838861440</v>
      </c>
      <c r="D30" s="123" t="str">
        <f t="shared" si="0"/>
        <v>pkftsdbr1/pkftsdbr2</v>
      </c>
      <c r="E30" s="123" t="str">
        <f t="shared" si="1"/>
        <v>vg_tsidx01</v>
      </c>
      <c r="F30" s="123" t="str">
        <f t="shared" si="2"/>
        <v>vg_tsidx01</v>
      </c>
      <c r="G30" s="123">
        <f t="shared" si="3"/>
        <v>400</v>
      </c>
      <c r="H30" s="123" t="str">
        <f t="shared" si="4"/>
        <v>001F</v>
      </c>
      <c r="J30" s="118" t="s">
        <v>919</v>
      </c>
      <c r="K30" s="46" t="s">
        <v>881</v>
      </c>
      <c r="L30" s="32" t="s">
        <v>137</v>
      </c>
      <c r="M30" s="32">
        <v>1</v>
      </c>
      <c r="N30" s="39">
        <v>110</v>
      </c>
      <c r="O30" s="20">
        <f t="shared" si="5"/>
        <v>110</v>
      </c>
      <c r="P30" s="32" t="s">
        <v>136</v>
      </c>
      <c r="Q30" s="30" t="s">
        <v>791</v>
      </c>
      <c r="R30" s="30" t="s">
        <v>791</v>
      </c>
      <c r="S30" s="118" t="s">
        <v>919</v>
      </c>
      <c r="T30" s="30" t="s">
        <v>1031</v>
      </c>
      <c r="U30" s="118" t="s">
        <v>919</v>
      </c>
    </row>
    <row r="31" spans="1:21">
      <c r="A31" s="112" t="s">
        <v>712</v>
      </c>
      <c r="B31" s="113" t="s">
        <v>71</v>
      </c>
      <c r="C31" s="113">
        <v>838861440</v>
      </c>
      <c r="D31" s="123" t="str">
        <f t="shared" si="0"/>
        <v>pkftsdbr1/pkftsdbr2</v>
      </c>
      <c r="E31" s="123" t="str">
        <f t="shared" si="1"/>
        <v>vg_tsidx01</v>
      </c>
      <c r="F31" s="123" t="str">
        <f t="shared" si="2"/>
        <v>vg_tsidx01</v>
      </c>
      <c r="G31" s="123">
        <f t="shared" si="3"/>
        <v>400</v>
      </c>
      <c r="H31" s="123" t="str">
        <f t="shared" si="4"/>
        <v>0020</v>
      </c>
      <c r="J31" s="118" t="s">
        <v>920</v>
      </c>
      <c r="K31" s="46" t="s">
        <v>881</v>
      </c>
      <c r="L31" s="32" t="s">
        <v>754</v>
      </c>
      <c r="M31" s="32">
        <v>1</v>
      </c>
      <c r="N31" s="37">
        <v>0.2</v>
      </c>
      <c r="O31" s="20">
        <f t="shared" si="5"/>
        <v>0.2</v>
      </c>
      <c r="P31" s="32" t="s">
        <v>754</v>
      </c>
      <c r="Q31" s="30" t="s">
        <v>792</v>
      </c>
      <c r="R31" s="30" t="s">
        <v>792</v>
      </c>
      <c r="S31" s="118" t="s">
        <v>920</v>
      </c>
      <c r="T31" s="30" t="s">
        <v>1032</v>
      </c>
      <c r="U31" s="118" t="s">
        <v>920</v>
      </c>
    </row>
    <row r="32" spans="1:21">
      <c r="A32" s="114" t="s">
        <v>713</v>
      </c>
      <c r="B32" s="124" t="s">
        <v>714</v>
      </c>
      <c r="C32" s="124">
        <v>69206400</v>
      </c>
      <c r="D32" s="123" t="str">
        <f t="shared" si="0"/>
        <v>미사용</v>
      </c>
      <c r="E32" s="123" t="str">
        <f t="shared" si="1"/>
        <v>미사용</v>
      </c>
      <c r="F32" s="123" t="str">
        <f t="shared" si="2"/>
        <v>미사용</v>
      </c>
      <c r="G32" s="123">
        <f t="shared" si="3"/>
        <v>33</v>
      </c>
      <c r="H32" s="123" t="str">
        <f t="shared" si="4"/>
        <v>0021</v>
      </c>
      <c r="J32" s="118" t="s">
        <v>921</v>
      </c>
      <c r="K32" s="46" t="s">
        <v>881</v>
      </c>
      <c r="L32" s="32" t="s">
        <v>754</v>
      </c>
      <c r="M32" s="32">
        <v>1</v>
      </c>
      <c r="N32" s="37">
        <v>0.2</v>
      </c>
      <c r="O32" s="20">
        <f t="shared" si="5"/>
        <v>0.2</v>
      </c>
      <c r="P32" s="32" t="s">
        <v>754</v>
      </c>
      <c r="Q32" s="30" t="s">
        <v>793</v>
      </c>
      <c r="R32" s="30" t="s">
        <v>793</v>
      </c>
      <c r="S32" s="118" t="s">
        <v>921</v>
      </c>
      <c r="T32" s="30" t="s">
        <v>1033</v>
      </c>
      <c r="U32" s="118" t="s">
        <v>921</v>
      </c>
    </row>
    <row r="33" spans="1:21">
      <c r="A33" s="112" t="s">
        <v>715</v>
      </c>
      <c r="B33" s="113" t="s">
        <v>30</v>
      </c>
      <c r="C33" s="113">
        <v>1050673920</v>
      </c>
      <c r="D33" s="123" t="str">
        <f t="shared" si="0"/>
        <v>pkmmsbkr1/pkmmsbkr2</v>
      </c>
      <c r="E33" s="123" t="str">
        <f t="shared" si="1"/>
        <v>vg_msfs01</v>
      </c>
      <c r="F33" s="123" t="str">
        <f t="shared" si="2"/>
        <v>vg_mscfs01</v>
      </c>
      <c r="G33" s="123">
        <f t="shared" si="3"/>
        <v>501</v>
      </c>
      <c r="H33" s="123" t="str">
        <f t="shared" si="4"/>
        <v>0022</v>
      </c>
      <c r="J33" s="118" t="s">
        <v>922</v>
      </c>
      <c r="K33" s="46" t="s">
        <v>881</v>
      </c>
      <c r="L33" s="32" t="s">
        <v>754</v>
      </c>
      <c r="M33" s="32">
        <v>1</v>
      </c>
      <c r="N33" s="37">
        <v>0.2</v>
      </c>
      <c r="O33" s="20">
        <f t="shared" si="5"/>
        <v>0.2</v>
      </c>
      <c r="P33" s="32" t="s">
        <v>754</v>
      </c>
      <c r="Q33" s="30" t="s">
        <v>794</v>
      </c>
      <c r="R33" s="30" t="s">
        <v>794</v>
      </c>
      <c r="S33" s="118" t="s">
        <v>922</v>
      </c>
      <c r="T33" s="30" t="s">
        <v>1034</v>
      </c>
      <c r="U33" s="118" t="s">
        <v>922</v>
      </c>
    </row>
    <row r="34" spans="1:21">
      <c r="A34" s="112" t="s">
        <v>716</v>
      </c>
      <c r="B34" s="113" t="s">
        <v>28</v>
      </c>
      <c r="C34" s="113">
        <v>461374080</v>
      </c>
      <c r="D34" s="123" t="str">
        <f t="shared" si="0"/>
        <v>pkmmsbkr1/pkmmsbkr2</v>
      </c>
      <c r="E34" s="123" t="str">
        <f t="shared" si="1"/>
        <v>vg_mscfs02</v>
      </c>
      <c r="F34" s="123" t="str">
        <f t="shared" si="2"/>
        <v>vg_mscfs02</v>
      </c>
      <c r="G34" s="123">
        <f t="shared" si="3"/>
        <v>220</v>
      </c>
      <c r="H34" s="123" t="str">
        <f t="shared" si="4"/>
        <v>0023</v>
      </c>
      <c r="J34" s="41" t="s">
        <v>923</v>
      </c>
      <c r="K34" s="43" t="s">
        <v>784</v>
      </c>
      <c r="L34" s="33" t="s">
        <v>131</v>
      </c>
      <c r="M34" s="32">
        <v>1</v>
      </c>
      <c r="N34" s="31">
        <v>4.7</v>
      </c>
      <c r="O34" s="20">
        <f t="shared" si="5"/>
        <v>4.7</v>
      </c>
      <c r="P34" s="33" t="s">
        <v>769</v>
      </c>
      <c r="Q34" s="41" t="s">
        <v>795</v>
      </c>
      <c r="R34" s="41" t="s">
        <v>795</v>
      </c>
      <c r="S34" s="41" t="s">
        <v>923</v>
      </c>
      <c r="T34" s="41" t="s">
        <v>1035</v>
      </c>
      <c r="U34" s="41" t="s">
        <v>923</v>
      </c>
    </row>
    <row r="35" spans="1:21">
      <c r="A35" s="112" t="s">
        <v>717</v>
      </c>
      <c r="B35" s="113" t="s">
        <v>26</v>
      </c>
      <c r="C35" s="113">
        <v>157286400</v>
      </c>
      <c r="D35" s="123" t="str">
        <f t="shared" si="0"/>
        <v>pkmmsbkr1/pkmmsbkr2</v>
      </c>
      <c r="E35" s="123" t="str">
        <f t="shared" si="1"/>
        <v>vg_mscfs03</v>
      </c>
      <c r="F35" s="123" t="str">
        <f t="shared" si="2"/>
        <v>vg_mscfs03</v>
      </c>
      <c r="G35" s="123">
        <f t="shared" si="3"/>
        <v>75</v>
      </c>
      <c r="H35" s="123" t="str">
        <f t="shared" si="4"/>
        <v>0024</v>
      </c>
      <c r="J35" s="42" t="s">
        <v>924</v>
      </c>
      <c r="K35" s="43" t="s">
        <v>786</v>
      </c>
      <c r="L35" s="33" t="s">
        <v>128</v>
      </c>
      <c r="M35" s="32">
        <v>1</v>
      </c>
      <c r="N35" s="31">
        <v>4.7</v>
      </c>
      <c r="O35" s="20">
        <f t="shared" si="5"/>
        <v>4.7</v>
      </c>
      <c r="P35" s="33" t="s">
        <v>771</v>
      </c>
      <c r="Q35" s="42" t="s">
        <v>796</v>
      </c>
      <c r="R35" s="42" t="s">
        <v>796</v>
      </c>
      <c r="S35" s="42" t="s">
        <v>924</v>
      </c>
      <c r="T35" s="42" t="s">
        <v>1036</v>
      </c>
      <c r="U35" s="42" t="s">
        <v>924</v>
      </c>
    </row>
    <row r="36" spans="1:21">
      <c r="A36" s="112" t="s">
        <v>718</v>
      </c>
      <c r="B36" s="113" t="s">
        <v>719</v>
      </c>
      <c r="C36" s="113">
        <v>73401600</v>
      </c>
      <c r="D36" s="123" t="str">
        <f t="shared" si="0"/>
        <v>pkftsdbr1/pkftsdbr2</v>
      </c>
      <c r="E36" s="123" t="str">
        <f t="shared" si="1"/>
        <v>vg_tssys02</v>
      </c>
      <c r="F36" s="123" t="str">
        <f t="shared" si="2"/>
        <v>vg_tssys02</v>
      </c>
      <c r="G36" s="123">
        <f t="shared" si="3"/>
        <v>35</v>
      </c>
      <c r="H36" s="123" t="str">
        <f t="shared" si="4"/>
        <v>0025</v>
      </c>
      <c r="J36" s="42" t="s">
        <v>925</v>
      </c>
      <c r="K36" s="46" t="s">
        <v>881</v>
      </c>
      <c r="L36" s="33" t="s">
        <v>125</v>
      </c>
      <c r="M36" s="32">
        <v>1</v>
      </c>
      <c r="N36" s="31">
        <v>4.2</v>
      </c>
      <c r="O36" s="20">
        <f t="shared" si="5"/>
        <v>4.2</v>
      </c>
      <c r="P36" s="33" t="s">
        <v>772</v>
      </c>
      <c r="Q36" s="42" t="s">
        <v>797</v>
      </c>
      <c r="R36" s="42" t="s">
        <v>797</v>
      </c>
      <c r="S36" s="42" t="s">
        <v>925</v>
      </c>
      <c r="T36" s="42" t="s">
        <v>1037</v>
      </c>
      <c r="U36" s="42" t="s">
        <v>925</v>
      </c>
    </row>
    <row r="37" spans="1:21">
      <c r="A37" s="113" t="s">
        <v>720</v>
      </c>
      <c r="B37" s="113" t="s">
        <v>721</v>
      </c>
      <c r="C37" s="113">
        <v>41944320</v>
      </c>
      <c r="D37" s="123" t="str">
        <f t="shared" si="0"/>
        <v>pkftsdbr1/pkftsdbr2</v>
      </c>
      <c r="E37" s="123" t="str">
        <f t="shared" si="1"/>
        <v>vg_tssys01_01</v>
      </c>
      <c r="F37" s="123" t="str">
        <f t="shared" si="2"/>
        <v>vg_tssys01</v>
      </c>
      <c r="G37" s="123">
        <f t="shared" si="3"/>
        <v>20</v>
      </c>
      <c r="H37" s="123" t="str">
        <f t="shared" si="4"/>
        <v>0100</v>
      </c>
      <c r="J37" s="42" t="s">
        <v>931</v>
      </c>
      <c r="K37" s="46" t="s">
        <v>881</v>
      </c>
      <c r="L37" s="33" t="s">
        <v>122</v>
      </c>
      <c r="M37" s="32">
        <v>1</v>
      </c>
      <c r="N37" s="31">
        <v>1</v>
      </c>
      <c r="O37" s="20">
        <f t="shared" si="5"/>
        <v>1</v>
      </c>
      <c r="P37" s="33" t="s">
        <v>773</v>
      </c>
      <c r="Q37" s="42" t="s">
        <v>798</v>
      </c>
      <c r="R37" s="42" t="s">
        <v>798</v>
      </c>
      <c r="S37" s="42" t="s">
        <v>931</v>
      </c>
      <c r="T37" s="42" t="s">
        <v>1038</v>
      </c>
      <c r="U37" s="42" t="s">
        <v>931</v>
      </c>
    </row>
    <row r="38" spans="1:21">
      <c r="A38" s="113" t="s">
        <v>722</v>
      </c>
      <c r="B38" s="113" t="s">
        <v>721</v>
      </c>
      <c r="C38" s="113">
        <v>41944320</v>
      </c>
      <c r="D38" s="123" t="str">
        <f t="shared" si="0"/>
        <v>pkftsdbr1/pkftsdbr2</v>
      </c>
      <c r="E38" s="123" t="str">
        <f t="shared" si="1"/>
        <v>vg_tssys01_02</v>
      </c>
      <c r="F38" s="123" t="str">
        <f t="shared" si="2"/>
        <v>vg_tssys02</v>
      </c>
      <c r="G38" s="123">
        <f t="shared" si="3"/>
        <v>20</v>
      </c>
      <c r="H38" s="123" t="str">
        <f t="shared" si="4"/>
        <v>0101</v>
      </c>
      <c r="J38" s="42" t="s">
        <v>932</v>
      </c>
      <c r="K38" s="46" t="s">
        <v>881</v>
      </c>
      <c r="L38" s="33" t="s">
        <v>799</v>
      </c>
      <c r="M38" s="32">
        <v>1</v>
      </c>
      <c r="N38" s="31">
        <v>10.199999999999999</v>
      </c>
      <c r="O38" s="20">
        <f t="shared" si="5"/>
        <v>10.199999999999999</v>
      </c>
      <c r="P38" s="33" t="s">
        <v>774</v>
      </c>
      <c r="Q38" s="42" t="s">
        <v>800</v>
      </c>
      <c r="R38" s="42" t="s">
        <v>800</v>
      </c>
      <c r="S38" s="42" t="s">
        <v>932</v>
      </c>
      <c r="T38" s="42" t="s">
        <v>1039</v>
      </c>
      <c r="U38" s="42" t="s">
        <v>932</v>
      </c>
    </row>
    <row r="39" spans="1:21">
      <c r="A39" s="112" t="s">
        <v>906</v>
      </c>
      <c r="B39" s="113" t="s">
        <v>723</v>
      </c>
      <c r="C39" s="113">
        <v>420480</v>
      </c>
      <c r="D39" s="123" t="str">
        <f t="shared" si="0"/>
        <v>pkfchapr1/pkfchapr2/pkfchapr3</v>
      </c>
      <c r="E39" s="123" t="str">
        <f t="shared" si="1"/>
        <v>Lock Device</v>
      </c>
      <c r="F39" s="123" t="str">
        <f t="shared" si="2"/>
        <v>Lock Device</v>
      </c>
      <c r="G39" s="123">
        <f t="shared" si="3"/>
        <v>0.2</v>
      </c>
      <c r="H39" s="123" t="str">
        <f t="shared" si="4"/>
        <v>0F00</v>
      </c>
      <c r="J39" s="117" t="s">
        <v>933</v>
      </c>
      <c r="K39" s="33" t="s">
        <v>116</v>
      </c>
      <c r="L39" s="32" t="s">
        <v>766</v>
      </c>
      <c r="M39" s="38">
        <v>1</v>
      </c>
      <c r="N39" s="37">
        <v>1.5</v>
      </c>
      <c r="O39" s="20">
        <f t="shared" si="5"/>
        <v>1.5</v>
      </c>
      <c r="P39" s="32" t="s">
        <v>766</v>
      </c>
      <c r="Q39" s="38" t="s">
        <v>801</v>
      </c>
      <c r="R39" s="38" t="s">
        <v>801</v>
      </c>
      <c r="S39" s="117" t="s">
        <v>933</v>
      </c>
      <c r="T39" s="38" t="s">
        <v>1040</v>
      </c>
      <c r="U39" s="117" t="s">
        <v>933</v>
      </c>
    </row>
    <row r="40" spans="1:21">
      <c r="A40" s="112" t="s">
        <v>907</v>
      </c>
      <c r="B40" s="113" t="s">
        <v>723</v>
      </c>
      <c r="C40" s="113">
        <v>420480</v>
      </c>
      <c r="D40" s="123" t="str">
        <f t="shared" si="0"/>
        <v>pkfchapr1/pkfchapr2/pkfchapr3</v>
      </c>
      <c r="E40" s="123" t="str">
        <f t="shared" si="1"/>
        <v>Lock Device</v>
      </c>
      <c r="F40" s="123" t="str">
        <f t="shared" si="2"/>
        <v>Lock Device</v>
      </c>
      <c r="G40" s="123">
        <f t="shared" si="3"/>
        <v>0.2</v>
      </c>
      <c r="H40" s="123" t="str">
        <f t="shared" si="4"/>
        <v>0F01</v>
      </c>
      <c r="J40" s="118" t="s">
        <v>934</v>
      </c>
      <c r="K40" s="43" t="s">
        <v>802</v>
      </c>
      <c r="L40" s="32" t="s">
        <v>87</v>
      </c>
      <c r="M40" s="32">
        <v>1</v>
      </c>
      <c r="N40" s="39">
        <v>50</v>
      </c>
      <c r="O40" s="20">
        <f t="shared" si="5"/>
        <v>50</v>
      </c>
      <c r="P40" s="32" t="s">
        <v>87</v>
      </c>
      <c r="Q40" s="30" t="s">
        <v>803</v>
      </c>
      <c r="R40" s="30" t="s">
        <v>803</v>
      </c>
      <c r="S40" s="118" t="s">
        <v>934</v>
      </c>
      <c r="T40" s="30" t="s">
        <v>1041</v>
      </c>
      <c r="U40" s="118" t="s">
        <v>934</v>
      </c>
    </row>
    <row r="41" spans="1:21">
      <c r="A41" s="112" t="s">
        <v>908</v>
      </c>
      <c r="B41" s="113" t="s">
        <v>723</v>
      </c>
      <c r="C41" s="113">
        <v>420480</v>
      </c>
      <c r="D41" s="123" t="str">
        <f t="shared" si="0"/>
        <v>pkfchapr1/pkfchapr2/pkfchapr3</v>
      </c>
      <c r="E41" s="123" t="str">
        <f t="shared" si="1"/>
        <v>Lock Device</v>
      </c>
      <c r="F41" s="123" t="str">
        <f t="shared" si="2"/>
        <v>Lock Device</v>
      </c>
      <c r="G41" s="123">
        <f t="shared" si="3"/>
        <v>0.2</v>
      </c>
      <c r="H41" s="123" t="str">
        <f t="shared" si="4"/>
        <v>0F02</v>
      </c>
      <c r="J41" s="111" t="s">
        <v>935</v>
      </c>
      <c r="K41" s="43" t="s">
        <v>804</v>
      </c>
      <c r="L41" s="32" t="s">
        <v>85</v>
      </c>
      <c r="M41" s="32">
        <v>1</v>
      </c>
      <c r="N41" s="39">
        <v>50</v>
      </c>
      <c r="O41" s="20">
        <f t="shared" si="5"/>
        <v>50</v>
      </c>
      <c r="P41" s="32" t="s">
        <v>85</v>
      </c>
      <c r="Q41" s="45">
        <v>6.9444444444444441E-3</v>
      </c>
      <c r="R41" s="45">
        <v>6.9444444444444441E-3</v>
      </c>
      <c r="S41" s="111" t="s">
        <v>935</v>
      </c>
      <c r="T41" s="45">
        <v>6.9444444444444441E-3</v>
      </c>
      <c r="U41" s="111" t="s">
        <v>935</v>
      </c>
    </row>
    <row r="42" spans="1:21">
      <c r="A42" s="112" t="s">
        <v>910</v>
      </c>
      <c r="B42" s="113" t="s">
        <v>723</v>
      </c>
      <c r="C42" s="113">
        <v>420480</v>
      </c>
      <c r="D42" s="123" t="str">
        <f t="shared" si="0"/>
        <v>pkftrapr1/pkftrapr2</v>
      </c>
      <c r="E42" s="123" t="str">
        <f t="shared" si="1"/>
        <v>Lock Device</v>
      </c>
      <c r="F42" s="123" t="str">
        <f t="shared" si="2"/>
        <v>Lock Device</v>
      </c>
      <c r="G42" s="123">
        <f t="shared" si="3"/>
        <v>0.2</v>
      </c>
      <c r="H42" s="123" t="str">
        <f t="shared" si="4"/>
        <v>0F03</v>
      </c>
      <c r="J42" s="111" t="s">
        <v>936</v>
      </c>
      <c r="K42" s="43" t="s">
        <v>805</v>
      </c>
      <c r="L42" s="32" t="s">
        <v>111</v>
      </c>
      <c r="M42" s="32">
        <v>1</v>
      </c>
      <c r="N42" s="39">
        <v>50</v>
      </c>
      <c r="O42" s="20">
        <f t="shared" si="5"/>
        <v>50</v>
      </c>
      <c r="P42" s="32" t="s">
        <v>111</v>
      </c>
      <c r="Q42" s="45">
        <v>7.6388888888888886E-3</v>
      </c>
      <c r="R42" s="45">
        <v>7.6388888888888886E-3</v>
      </c>
      <c r="S42" s="111" t="s">
        <v>936</v>
      </c>
      <c r="T42" s="45">
        <v>7.6388888888888886E-3</v>
      </c>
      <c r="U42" s="111" t="s">
        <v>936</v>
      </c>
    </row>
    <row r="43" spans="1:21">
      <c r="A43" s="112" t="s">
        <v>911</v>
      </c>
      <c r="B43" s="113" t="s">
        <v>723</v>
      </c>
      <c r="C43" s="113">
        <v>420480</v>
      </c>
      <c r="D43" s="123" t="str">
        <f t="shared" si="0"/>
        <v>pkftrapr1/pkftrapr2</v>
      </c>
      <c r="E43" s="123" t="str">
        <f t="shared" si="1"/>
        <v>Lock Device</v>
      </c>
      <c r="F43" s="123" t="str">
        <f t="shared" si="2"/>
        <v>Lock Device</v>
      </c>
      <c r="G43" s="123">
        <f t="shared" si="3"/>
        <v>0.2</v>
      </c>
      <c r="H43" s="123" t="str">
        <f t="shared" si="4"/>
        <v>0F04</v>
      </c>
      <c r="J43" s="111" t="s">
        <v>937</v>
      </c>
      <c r="K43" s="46" t="s">
        <v>882</v>
      </c>
      <c r="L43" s="32" t="s">
        <v>82</v>
      </c>
      <c r="M43" s="32">
        <v>1</v>
      </c>
      <c r="N43" s="39">
        <v>80</v>
      </c>
      <c r="O43" s="20">
        <f t="shared" si="5"/>
        <v>80</v>
      </c>
      <c r="P43" s="32" t="s">
        <v>82</v>
      </c>
      <c r="Q43" s="45">
        <v>8.3333333333333332E-3</v>
      </c>
      <c r="R43" s="45">
        <v>8.3333333333333332E-3</v>
      </c>
      <c r="S43" s="111" t="s">
        <v>937</v>
      </c>
      <c r="T43" s="45">
        <v>8.3333333333333332E-3</v>
      </c>
      <c r="U43" s="111" t="s">
        <v>937</v>
      </c>
    </row>
    <row r="44" spans="1:21">
      <c r="A44" s="112" t="s">
        <v>912</v>
      </c>
      <c r="B44" s="113" t="s">
        <v>723</v>
      </c>
      <c r="C44" s="113">
        <v>420480</v>
      </c>
      <c r="D44" s="123" t="str">
        <f t="shared" si="0"/>
        <v>pkftrapr1/pkftrapr2</v>
      </c>
      <c r="E44" s="123" t="str">
        <f t="shared" si="1"/>
        <v>Lock Device</v>
      </c>
      <c r="F44" s="123" t="str">
        <f t="shared" si="2"/>
        <v>Lock Device</v>
      </c>
      <c r="G44" s="123">
        <f t="shared" si="3"/>
        <v>0.2</v>
      </c>
      <c r="H44" s="123" t="str">
        <f t="shared" si="4"/>
        <v>0F05</v>
      </c>
      <c r="J44" s="111" t="s">
        <v>938</v>
      </c>
      <c r="K44" s="46" t="s">
        <v>882</v>
      </c>
      <c r="L44" s="32" t="s">
        <v>110</v>
      </c>
      <c r="M44" s="32">
        <v>1</v>
      </c>
      <c r="N44" s="39">
        <v>102</v>
      </c>
      <c r="O44" s="20">
        <f t="shared" si="5"/>
        <v>102</v>
      </c>
      <c r="P44" s="32" t="s">
        <v>110</v>
      </c>
      <c r="Q44" s="45">
        <v>9.0277777777777787E-3</v>
      </c>
      <c r="R44" s="45">
        <v>9.0277777777777787E-3</v>
      </c>
      <c r="S44" s="111" t="s">
        <v>938</v>
      </c>
      <c r="T44" s="45">
        <v>9.0277777777777787E-3</v>
      </c>
      <c r="U44" s="111" t="s">
        <v>938</v>
      </c>
    </row>
    <row r="45" spans="1:21">
      <c r="A45" s="112" t="s">
        <v>1103</v>
      </c>
      <c r="B45" s="113" t="s">
        <v>723</v>
      </c>
      <c r="C45" s="113">
        <v>420480</v>
      </c>
      <c r="D45" s="123" t="str">
        <f t="shared" si="0"/>
        <v>pkftrapr3/pkftrapr4</v>
      </c>
      <c r="E45" s="123" t="str">
        <f t="shared" si="1"/>
        <v>Lock Device</v>
      </c>
      <c r="F45" s="123" t="str">
        <f t="shared" si="2"/>
        <v>Lock Device</v>
      </c>
      <c r="G45" s="123">
        <f t="shared" si="3"/>
        <v>0.2</v>
      </c>
      <c r="H45" s="123" t="str">
        <f t="shared" si="4"/>
        <v>0F06</v>
      </c>
      <c r="J45" s="111" t="s">
        <v>939</v>
      </c>
      <c r="K45" s="46" t="s">
        <v>882</v>
      </c>
      <c r="L45" s="32" t="s">
        <v>109</v>
      </c>
      <c r="M45" s="32">
        <v>1</v>
      </c>
      <c r="N45" s="39">
        <v>110</v>
      </c>
      <c r="O45" s="20">
        <f t="shared" si="5"/>
        <v>110</v>
      </c>
      <c r="P45" s="32" t="s">
        <v>109</v>
      </c>
      <c r="Q45" s="45">
        <v>9.7222222222222224E-3</v>
      </c>
      <c r="R45" s="45">
        <v>9.7222222222222224E-3</v>
      </c>
      <c r="S45" s="111" t="s">
        <v>939</v>
      </c>
      <c r="T45" s="45">
        <v>9.7222222222222224E-3</v>
      </c>
      <c r="U45" s="111" t="s">
        <v>939</v>
      </c>
    </row>
    <row r="46" spans="1:21">
      <c r="A46" s="112" t="s">
        <v>1104</v>
      </c>
      <c r="B46" s="113" t="s">
        <v>723</v>
      </c>
      <c r="C46" s="113">
        <v>420480</v>
      </c>
      <c r="D46" s="123" t="str">
        <f t="shared" si="0"/>
        <v>pkftrapr3/pkftrapr4</v>
      </c>
      <c r="E46" s="123" t="str">
        <f t="shared" si="1"/>
        <v>Lock Device</v>
      </c>
      <c r="F46" s="123" t="str">
        <f t="shared" si="2"/>
        <v>Lock Device</v>
      </c>
      <c r="G46" s="123">
        <f t="shared" si="3"/>
        <v>0.2</v>
      </c>
      <c r="H46" s="123" t="str">
        <f t="shared" si="4"/>
        <v>0F07</v>
      </c>
      <c r="J46" s="111" t="s">
        <v>940</v>
      </c>
      <c r="K46" s="46" t="s">
        <v>882</v>
      </c>
      <c r="L46" s="32" t="s">
        <v>93</v>
      </c>
      <c r="M46" s="32">
        <v>1</v>
      </c>
      <c r="N46" s="37">
        <v>0.2</v>
      </c>
      <c r="O46" s="20">
        <f t="shared" si="5"/>
        <v>0.2</v>
      </c>
      <c r="P46" s="32" t="s">
        <v>93</v>
      </c>
      <c r="Q46" s="45" t="s">
        <v>806</v>
      </c>
      <c r="R46" s="45" t="s">
        <v>806</v>
      </c>
      <c r="S46" s="111" t="s">
        <v>940</v>
      </c>
      <c r="T46" s="45" t="s">
        <v>1042</v>
      </c>
      <c r="U46" s="111" t="s">
        <v>940</v>
      </c>
    </row>
    <row r="47" spans="1:21">
      <c r="A47" s="112" t="s">
        <v>1105</v>
      </c>
      <c r="B47" s="113" t="s">
        <v>723</v>
      </c>
      <c r="C47" s="113">
        <v>420480</v>
      </c>
      <c r="D47" s="123" t="str">
        <f t="shared" si="0"/>
        <v>pkftrapr3/pkftrapr4</v>
      </c>
      <c r="E47" s="123" t="str">
        <f t="shared" si="1"/>
        <v>Lock Device</v>
      </c>
      <c r="F47" s="123" t="str">
        <f t="shared" si="2"/>
        <v>Lock Device</v>
      </c>
      <c r="G47" s="123">
        <f t="shared" si="3"/>
        <v>0.2</v>
      </c>
      <c r="H47" s="123" t="str">
        <f t="shared" si="4"/>
        <v>0F08</v>
      </c>
      <c r="J47" s="111" t="s">
        <v>941</v>
      </c>
      <c r="K47" s="46" t="s">
        <v>882</v>
      </c>
      <c r="L47" s="32" t="s">
        <v>93</v>
      </c>
      <c r="M47" s="32">
        <v>1</v>
      </c>
      <c r="N47" s="37">
        <v>0.2</v>
      </c>
      <c r="O47" s="20">
        <f t="shared" si="5"/>
        <v>0.2</v>
      </c>
      <c r="P47" s="32" t="s">
        <v>93</v>
      </c>
      <c r="Q47" s="45" t="s">
        <v>807</v>
      </c>
      <c r="R47" s="45" t="s">
        <v>807</v>
      </c>
      <c r="S47" s="111" t="s">
        <v>941</v>
      </c>
      <c r="T47" s="45" t="s">
        <v>1043</v>
      </c>
      <c r="U47" s="111" t="s">
        <v>941</v>
      </c>
    </row>
    <row r="48" spans="1:21">
      <c r="A48" s="112" t="s">
        <v>1106</v>
      </c>
      <c r="B48" s="113" t="s">
        <v>723</v>
      </c>
      <c r="C48" s="113">
        <v>420480</v>
      </c>
      <c r="D48" s="123" t="str">
        <f t="shared" si="0"/>
        <v>pkftsapr1/pkftsapr2/pkftsapr3</v>
      </c>
      <c r="E48" s="123" t="str">
        <f t="shared" si="1"/>
        <v>Lock Device</v>
      </c>
      <c r="F48" s="123" t="str">
        <f t="shared" si="2"/>
        <v>Lock Device</v>
      </c>
      <c r="G48" s="123">
        <f t="shared" si="3"/>
        <v>0.2</v>
      </c>
      <c r="H48" s="123" t="str">
        <f t="shared" si="4"/>
        <v>0F09</v>
      </c>
      <c r="J48" s="42" t="s">
        <v>942</v>
      </c>
      <c r="K48" s="43" t="s">
        <v>802</v>
      </c>
      <c r="L48" s="33" t="s">
        <v>61</v>
      </c>
      <c r="M48" s="32">
        <v>1</v>
      </c>
      <c r="N48" s="31">
        <v>4.7</v>
      </c>
      <c r="O48" s="20">
        <f t="shared" si="5"/>
        <v>4.7</v>
      </c>
      <c r="P48" s="33" t="s">
        <v>808</v>
      </c>
      <c r="Q48" s="42" t="s">
        <v>809</v>
      </c>
      <c r="R48" s="42" t="s">
        <v>809</v>
      </c>
      <c r="S48" s="42" t="s">
        <v>942</v>
      </c>
      <c r="T48" s="42" t="s">
        <v>1044</v>
      </c>
      <c r="U48" s="42" t="s">
        <v>942</v>
      </c>
    </row>
    <row r="49" spans="1:21">
      <c r="A49" s="112" t="s">
        <v>1107</v>
      </c>
      <c r="B49" s="113" t="s">
        <v>723</v>
      </c>
      <c r="C49" s="113">
        <v>420480</v>
      </c>
      <c r="D49" s="123" t="str">
        <f t="shared" si="0"/>
        <v>pkftsapr1/pkftsapr2/pkftsapr3</v>
      </c>
      <c r="E49" s="123" t="str">
        <f t="shared" si="1"/>
        <v>Lock Device</v>
      </c>
      <c r="F49" s="123" t="str">
        <f t="shared" si="2"/>
        <v>Lock Device</v>
      </c>
      <c r="G49" s="123">
        <f t="shared" si="3"/>
        <v>0.2</v>
      </c>
      <c r="H49" s="123" t="str">
        <f t="shared" si="4"/>
        <v>0F0A</v>
      </c>
      <c r="J49" s="41" t="s">
        <v>943</v>
      </c>
      <c r="K49" s="43" t="s">
        <v>804</v>
      </c>
      <c r="L49" s="33" t="s">
        <v>58</v>
      </c>
      <c r="M49" s="32">
        <v>1</v>
      </c>
      <c r="N49" s="31">
        <v>4.7</v>
      </c>
      <c r="O49" s="20">
        <f t="shared" si="5"/>
        <v>4.7</v>
      </c>
      <c r="P49" s="33" t="s">
        <v>810</v>
      </c>
      <c r="Q49" s="41" t="s">
        <v>811</v>
      </c>
      <c r="R49" s="41" t="s">
        <v>811</v>
      </c>
      <c r="S49" s="41" t="s">
        <v>943</v>
      </c>
      <c r="T49" s="41" t="s">
        <v>1045</v>
      </c>
      <c r="U49" s="41" t="s">
        <v>943</v>
      </c>
    </row>
    <row r="50" spans="1:21">
      <c r="A50" s="112" t="s">
        <v>1108</v>
      </c>
      <c r="B50" s="113" t="s">
        <v>723</v>
      </c>
      <c r="C50" s="113">
        <v>420480</v>
      </c>
      <c r="D50" s="123" t="str">
        <f t="shared" si="0"/>
        <v>pkftsapr1/pkftsapr2/pkftsapr3</v>
      </c>
      <c r="E50" s="123" t="str">
        <f t="shared" si="1"/>
        <v>Lock Device</v>
      </c>
      <c r="F50" s="123" t="str">
        <f t="shared" si="2"/>
        <v>Lock Device</v>
      </c>
      <c r="G50" s="123">
        <f t="shared" si="3"/>
        <v>0.2</v>
      </c>
      <c r="H50" s="123" t="str">
        <f t="shared" si="4"/>
        <v>0F0B</v>
      </c>
      <c r="J50" s="41" t="s">
        <v>944</v>
      </c>
      <c r="K50" s="43" t="s">
        <v>805</v>
      </c>
      <c r="L50" s="33" t="s">
        <v>104</v>
      </c>
      <c r="M50" s="32">
        <v>1</v>
      </c>
      <c r="N50" s="31">
        <v>4.7</v>
      </c>
      <c r="O50" s="20">
        <f t="shared" si="5"/>
        <v>4.7</v>
      </c>
      <c r="P50" s="33" t="s">
        <v>812</v>
      </c>
      <c r="Q50" s="41" t="s">
        <v>813</v>
      </c>
      <c r="R50" s="41" t="s">
        <v>813</v>
      </c>
      <c r="S50" s="41" t="s">
        <v>944</v>
      </c>
      <c r="T50" s="41" t="s">
        <v>1046</v>
      </c>
      <c r="U50" s="41" t="s">
        <v>944</v>
      </c>
    </row>
    <row r="51" spans="1:21">
      <c r="A51" s="112" t="s">
        <v>1109</v>
      </c>
      <c r="B51" s="113" t="s">
        <v>723</v>
      </c>
      <c r="C51" s="113">
        <v>420480</v>
      </c>
      <c r="D51" s="123" t="str">
        <f t="shared" si="0"/>
        <v>pkftsdbr1/pkftsdbr2</v>
      </c>
      <c r="E51" s="123" t="str">
        <f t="shared" si="1"/>
        <v>Lock Device</v>
      </c>
      <c r="F51" s="123" t="str">
        <f t="shared" si="2"/>
        <v>Lock Device</v>
      </c>
      <c r="G51" s="123">
        <f t="shared" si="3"/>
        <v>0.2</v>
      </c>
      <c r="H51" s="123" t="str">
        <f t="shared" si="4"/>
        <v>0F0C</v>
      </c>
      <c r="J51" s="41" t="s">
        <v>945</v>
      </c>
      <c r="K51" s="46" t="s">
        <v>882</v>
      </c>
      <c r="L51" s="33" t="s">
        <v>101</v>
      </c>
      <c r="M51" s="32">
        <v>1</v>
      </c>
      <c r="N51" s="31">
        <v>9</v>
      </c>
      <c r="O51" s="20">
        <f t="shared" si="5"/>
        <v>9</v>
      </c>
      <c r="P51" s="33" t="s">
        <v>814</v>
      </c>
      <c r="Q51" s="41" t="s">
        <v>815</v>
      </c>
      <c r="R51" s="41" t="s">
        <v>815</v>
      </c>
      <c r="S51" s="41" t="s">
        <v>945</v>
      </c>
      <c r="T51" s="41" t="s">
        <v>1047</v>
      </c>
      <c r="U51" s="41" t="s">
        <v>945</v>
      </c>
    </row>
    <row r="52" spans="1:21">
      <c r="A52" s="112" t="s">
        <v>1110</v>
      </c>
      <c r="B52" s="113" t="s">
        <v>723</v>
      </c>
      <c r="C52" s="113">
        <v>420480</v>
      </c>
      <c r="D52" s="123" t="str">
        <f t="shared" si="0"/>
        <v>pkftsdbr1/pkftsdbr2</v>
      </c>
      <c r="E52" s="123" t="str">
        <f t="shared" si="1"/>
        <v>Lock Device</v>
      </c>
      <c r="F52" s="123" t="str">
        <f t="shared" si="2"/>
        <v>Lock Device</v>
      </c>
      <c r="G52" s="123">
        <f t="shared" si="3"/>
        <v>0.2</v>
      </c>
      <c r="H52" s="123" t="str">
        <f t="shared" si="4"/>
        <v>0F0D</v>
      </c>
      <c r="J52" s="41" t="s">
        <v>946</v>
      </c>
      <c r="K52" s="46" t="s">
        <v>882</v>
      </c>
      <c r="L52" s="33" t="s">
        <v>99</v>
      </c>
      <c r="M52" s="32">
        <v>1</v>
      </c>
      <c r="N52" s="31">
        <v>11</v>
      </c>
      <c r="O52" s="20">
        <f t="shared" si="5"/>
        <v>11</v>
      </c>
      <c r="P52" s="33" t="s">
        <v>816</v>
      </c>
      <c r="Q52" s="41" t="s">
        <v>817</v>
      </c>
      <c r="R52" s="41" t="s">
        <v>817</v>
      </c>
      <c r="S52" s="41" t="s">
        <v>946</v>
      </c>
      <c r="T52" s="41" t="s">
        <v>1048</v>
      </c>
      <c r="U52" s="41" t="s">
        <v>946</v>
      </c>
    </row>
    <row r="53" spans="1:21">
      <c r="A53" s="112" t="s">
        <v>1111</v>
      </c>
      <c r="B53" s="113" t="s">
        <v>723</v>
      </c>
      <c r="C53" s="113">
        <v>420480</v>
      </c>
      <c r="D53" s="123" t="str">
        <f t="shared" si="0"/>
        <v>pkftsdbr1/pkftsdbr2</v>
      </c>
      <c r="E53" s="123" t="str">
        <f t="shared" si="1"/>
        <v>Lock Device</v>
      </c>
      <c r="F53" s="123" t="str">
        <f t="shared" si="2"/>
        <v>Lock Device</v>
      </c>
      <c r="G53" s="123">
        <f t="shared" si="3"/>
        <v>0.2</v>
      </c>
      <c r="H53" s="123" t="str">
        <f t="shared" si="4"/>
        <v>0F0E</v>
      </c>
      <c r="J53" s="41" t="s">
        <v>947</v>
      </c>
      <c r="K53" s="46" t="s">
        <v>882</v>
      </c>
      <c r="L53" s="33" t="s">
        <v>818</v>
      </c>
      <c r="M53" s="32">
        <v>1</v>
      </c>
      <c r="N53" s="31">
        <v>10.199999999999999</v>
      </c>
      <c r="O53" s="20">
        <f t="shared" si="5"/>
        <v>10.199999999999999</v>
      </c>
      <c r="P53" s="33" t="s">
        <v>819</v>
      </c>
      <c r="Q53" s="41" t="s">
        <v>820</v>
      </c>
      <c r="R53" s="41" t="s">
        <v>820</v>
      </c>
      <c r="S53" s="41" t="s">
        <v>947</v>
      </c>
      <c r="T53" s="41" t="s">
        <v>1049</v>
      </c>
      <c r="U53" s="41" t="s">
        <v>947</v>
      </c>
    </row>
    <row r="54" spans="1:21">
      <c r="A54" s="112" t="s">
        <v>1112</v>
      </c>
      <c r="B54" s="113" t="s">
        <v>723</v>
      </c>
      <c r="C54" s="113">
        <v>420480</v>
      </c>
      <c r="D54" s="123" t="str">
        <f t="shared" si="0"/>
        <v>pkmmsbkr1/pkmmsbkr2</v>
      </c>
      <c r="E54" s="123" t="str">
        <f t="shared" si="1"/>
        <v>Lock Device</v>
      </c>
      <c r="F54" s="123" t="str">
        <f t="shared" si="2"/>
        <v>Lock Device</v>
      </c>
      <c r="G54" s="123">
        <f t="shared" si="3"/>
        <v>0.2</v>
      </c>
      <c r="H54" s="123" t="str">
        <f t="shared" si="4"/>
        <v>0F0F</v>
      </c>
      <c r="J54" s="111" t="s">
        <v>948</v>
      </c>
      <c r="K54" s="46" t="s">
        <v>882</v>
      </c>
      <c r="L54" s="32" t="s">
        <v>93</v>
      </c>
      <c r="M54" s="32">
        <v>1</v>
      </c>
      <c r="N54" s="37">
        <v>0.2</v>
      </c>
      <c r="O54" s="20">
        <f t="shared" si="5"/>
        <v>0.2</v>
      </c>
      <c r="P54" s="32" t="s">
        <v>93</v>
      </c>
      <c r="Q54" s="45" t="s">
        <v>821</v>
      </c>
      <c r="R54" s="45" t="s">
        <v>821</v>
      </c>
      <c r="S54" s="111" t="s">
        <v>948</v>
      </c>
      <c r="T54" s="45" t="s">
        <v>1050</v>
      </c>
      <c r="U54" s="111" t="s">
        <v>948</v>
      </c>
    </row>
    <row r="55" spans="1:21">
      <c r="A55" s="112" t="s">
        <v>1113</v>
      </c>
      <c r="B55" s="113" t="s">
        <v>723</v>
      </c>
      <c r="C55" s="113">
        <v>420480</v>
      </c>
      <c r="D55" s="123" t="str">
        <f t="shared" si="0"/>
        <v>pkmmsbkr1/pkmmsbkr2</v>
      </c>
      <c r="E55" s="123" t="str">
        <f t="shared" si="1"/>
        <v>Lock Device</v>
      </c>
      <c r="F55" s="123" t="str">
        <f t="shared" si="2"/>
        <v>Lock Device</v>
      </c>
      <c r="G55" s="123">
        <f t="shared" si="3"/>
        <v>0.2</v>
      </c>
      <c r="H55" s="123" t="str">
        <f t="shared" si="4"/>
        <v>0F10</v>
      </c>
      <c r="J55" s="117" t="s">
        <v>949</v>
      </c>
      <c r="K55" s="33" t="s">
        <v>91</v>
      </c>
      <c r="L55" s="32" t="s">
        <v>766</v>
      </c>
      <c r="M55" s="38">
        <v>1</v>
      </c>
      <c r="N55" s="37">
        <v>1.5</v>
      </c>
      <c r="O55" s="20">
        <f t="shared" si="5"/>
        <v>1.5</v>
      </c>
      <c r="P55" s="32" t="s">
        <v>766</v>
      </c>
      <c r="Q55" s="38" t="s">
        <v>822</v>
      </c>
      <c r="R55" s="38" t="s">
        <v>822</v>
      </c>
      <c r="S55" s="117" t="s">
        <v>949</v>
      </c>
      <c r="T55" s="38" t="s">
        <v>1051</v>
      </c>
      <c r="U55" s="117" t="s">
        <v>949</v>
      </c>
    </row>
    <row r="56" spans="1:21">
      <c r="A56" s="112" t="s">
        <v>1114</v>
      </c>
      <c r="B56" s="113" t="s">
        <v>723</v>
      </c>
      <c r="C56" s="113">
        <v>420480</v>
      </c>
      <c r="D56" s="123" t="str">
        <f t="shared" si="0"/>
        <v>pkmmsbkr1/pkmmsbkr2</v>
      </c>
      <c r="E56" s="123" t="str">
        <f t="shared" si="1"/>
        <v>Lock Device</v>
      </c>
      <c r="F56" s="123" t="str">
        <f t="shared" si="2"/>
        <v>Lock Device</v>
      </c>
      <c r="G56" s="123">
        <f t="shared" si="3"/>
        <v>0.2</v>
      </c>
      <c r="H56" s="123" t="str">
        <f t="shared" si="4"/>
        <v>0F11</v>
      </c>
      <c r="J56" s="119" t="s">
        <v>950</v>
      </c>
      <c r="K56" s="43" t="s">
        <v>823</v>
      </c>
      <c r="L56" s="32" t="s">
        <v>87</v>
      </c>
      <c r="M56" s="32">
        <v>1</v>
      </c>
      <c r="N56" s="39">
        <v>22</v>
      </c>
      <c r="O56" s="20">
        <f t="shared" si="5"/>
        <v>22</v>
      </c>
      <c r="P56" s="32" t="s">
        <v>87</v>
      </c>
      <c r="Q56" s="36" t="s">
        <v>824</v>
      </c>
      <c r="R56" s="36" t="s">
        <v>824</v>
      </c>
      <c r="S56" s="119" t="s">
        <v>950</v>
      </c>
      <c r="T56" s="36" t="s">
        <v>1052</v>
      </c>
      <c r="U56" s="119" t="s">
        <v>950</v>
      </c>
    </row>
    <row r="57" spans="1:21">
      <c r="A57" s="112" t="s">
        <v>1115</v>
      </c>
      <c r="B57" s="113" t="s">
        <v>723</v>
      </c>
      <c r="C57" s="113">
        <v>420480</v>
      </c>
      <c r="D57" s="123" t="str">
        <f t="shared" si="0"/>
        <v>pkmmsbkr1/pkmmsbkr2</v>
      </c>
      <c r="E57" s="123" t="str">
        <f t="shared" si="1"/>
        <v>Lock Device</v>
      </c>
      <c r="F57" s="123" t="str">
        <f t="shared" si="2"/>
        <v>Lock Device</v>
      </c>
      <c r="G57" s="123">
        <f t="shared" si="3"/>
        <v>0.2</v>
      </c>
      <c r="H57" s="123" t="str">
        <f t="shared" si="4"/>
        <v>0F12</v>
      </c>
      <c r="J57" s="119" t="s">
        <v>951</v>
      </c>
      <c r="K57" s="43" t="s">
        <v>825</v>
      </c>
      <c r="L57" s="32" t="s">
        <v>85</v>
      </c>
      <c r="M57" s="32">
        <v>1</v>
      </c>
      <c r="N57" s="39">
        <v>22</v>
      </c>
      <c r="O57" s="20">
        <f t="shared" si="5"/>
        <v>22</v>
      </c>
      <c r="P57" s="32" t="s">
        <v>85</v>
      </c>
      <c r="Q57" s="36" t="s">
        <v>826</v>
      </c>
      <c r="R57" s="36" t="s">
        <v>826</v>
      </c>
      <c r="S57" s="119" t="s">
        <v>951</v>
      </c>
      <c r="T57" s="36" t="s">
        <v>1053</v>
      </c>
      <c r="U57" s="119" t="s">
        <v>951</v>
      </c>
    </row>
    <row r="58" spans="1:21">
      <c r="A58" s="112" t="s">
        <v>1116</v>
      </c>
      <c r="B58" s="113" t="s">
        <v>723</v>
      </c>
      <c r="C58" s="113">
        <v>420480</v>
      </c>
      <c r="D58" s="123" t="str">
        <f t="shared" si="0"/>
        <v>pkmmsbkr1/pkmmsbkr2</v>
      </c>
      <c r="E58" s="123" t="str">
        <f t="shared" si="1"/>
        <v>Lock Device</v>
      </c>
      <c r="F58" s="123" t="str">
        <f t="shared" si="2"/>
        <v>Lock Device</v>
      </c>
      <c r="G58" s="123">
        <f t="shared" si="3"/>
        <v>0.2</v>
      </c>
      <c r="H58" s="123" t="str">
        <f t="shared" si="4"/>
        <v>0F13</v>
      </c>
      <c r="J58" s="44" t="s">
        <v>952</v>
      </c>
      <c r="K58" s="46" t="s">
        <v>883</v>
      </c>
      <c r="L58" s="32" t="s">
        <v>82</v>
      </c>
      <c r="M58" s="32">
        <v>1</v>
      </c>
      <c r="N58" s="39">
        <v>700</v>
      </c>
      <c r="O58" s="20">
        <f t="shared" si="5"/>
        <v>700</v>
      </c>
      <c r="P58" s="32" t="s">
        <v>82</v>
      </c>
      <c r="Q58" s="29" t="s">
        <v>827</v>
      </c>
      <c r="R58" s="29" t="s">
        <v>827</v>
      </c>
      <c r="S58" s="44" t="s">
        <v>952</v>
      </c>
      <c r="T58" s="29" t="s">
        <v>1054</v>
      </c>
      <c r="U58" s="44" t="s">
        <v>952</v>
      </c>
    </row>
    <row r="59" spans="1:21">
      <c r="A59" s="112" t="s">
        <v>1117</v>
      </c>
      <c r="B59" s="113" t="s">
        <v>723</v>
      </c>
      <c r="C59" s="113">
        <v>420480</v>
      </c>
      <c r="D59" s="123" t="str">
        <f t="shared" si="0"/>
        <v>pkmmsbkr1/pkmmsbkr2</v>
      </c>
      <c r="E59" s="123" t="str">
        <f t="shared" si="1"/>
        <v>Lock Device</v>
      </c>
      <c r="F59" s="123" t="str">
        <f t="shared" si="2"/>
        <v>Lock Device</v>
      </c>
      <c r="G59" s="123">
        <f t="shared" si="3"/>
        <v>0.2</v>
      </c>
      <c r="H59" s="123" t="str">
        <f t="shared" si="4"/>
        <v>0F14</v>
      </c>
      <c r="J59" s="44" t="s">
        <v>953</v>
      </c>
      <c r="K59" s="46" t="s">
        <v>883</v>
      </c>
      <c r="L59" s="32" t="s">
        <v>82</v>
      </c>
      <c r="M59" s="32">
        <v>1</v>
      </c>
      <c r="N59" s="39">
        <v>700</v>
      </c>
      <c r="O59" s="20">
        <f t="shared" si="5"/>
        <v>700</v>
      </c>
      <c r="P59" s="32" t="s">
        <v>82</v>
      </c>
      <c r="Q59" s="29" t="s">
        <v>828</v>
      </c>
      <c r="R59" s="29" t="s">
        <v>828</v>
      </c>
      <c r="S59" s="44" t="s">
        <v>953</v>
      </c>
      <c r="T59" s="29" t="s">
        <v>1055</v>
      </c>
      <c r="U59" s="44" t="s">
        <v>953</v>
      </c>
    </row>
    <row r="60" spans="1:21">
      <c r="A60" s="114" t="s">
        <v>724</v>
      </c>
      <c r="B60" s="113" t="s">
        <v>691</v>
      </c>
      <c r="C60" s="113">
        <v>123732480</v>
      </c>
      <c r="D60" s="123" t="str">
        <f t="shared" si="0"/>
        <v xml:space="preserve">pkfchapr1
</v>
      </c>
      <c r="E60" s="123" t="str">
        <f t="shared" si="1"/>
        <v>VVR_vg_ch1fs01</v>
      </c>
      <c r="F60" s="123" t="str">
        <f t="shared" si="2"/>
        <v>vg_ch1fs01</v>
      </c>
      <c r="G60" s="123">
        <f t="shared" si="3"/>
        <v>59</v>
      </c>
      <c r="H60" s="123" t="str">
        <f t="shared" si="4"/>
        <v>1000</v>
      </c>
      <c r="J60" s="44" t="s">
        <v>954</v>
      </c>
      <c r="K60" s="46" t="s">
        <v>883</v>
      </c>
      <c r="L60" s="32" t="s">
        <v>829</v>
      </c>
      <c r="M60" s="32">
        <v>1</v>
      </c>
      <c r="N60" s="39">
        <v>35</v>
      </c>
      <c r="O60" s="20">
        <f t="shared" si="5"/>
        <v>35</v>
      </c>
      <c r="P60" s="32" t="s">
        <v>829</v>
      </c>
      <c r="Q60" s="29" t="s">
        <v>830</v>
      </c>
      <c r="R60" s="29" t="s">
        <v>830</v>
      </c>
      <c r="S60" s="44" t="s">
        <v>954</v>
      </c>
      <c r="T60" s="29" t="s">
        <v>1056</v>
      </c>
      <c r="U60" s="44" t="s">
        <v>954</v>
      </c>
    </row>
    <row r="61" spans="1:21">
      <c r="A61" s="114" t="s">
        <v>725</v>
      </c>
      <c r="B61" s="113" t="s">
        <v>693</v>
      </c>
      <c r="C61" s="113">
        <v>123732480</v>
      </c>
      <c r="D61" s="123" t="str">
        <f t="shared" si="0"/>
        <v xml:space="preserve">pkfchapr2
</v>
      </c>
      <c r="E61" s="123" t="str">
        <f t="shared" si="1"/>
        <v>VVR_vg_ch2fs01</v>
      </c>
      <c r="F61" s="123" t="str">
        <f t="shared" si="2"/>
        <v>vg_ch2fs01</v>
      </c>
      <c r="G61" s="123">
        <f t="shared" si="3"/>
        <v>59</v>
      </c>
      <c r="H61" s="123" t="str">
        <f t="shared" si="4"/>
        <v>1001</v>
      </c>
      <c r="J61" s="44" t="s">
        <v>955</v>
      </c>
      <c r="K61" s="46" t="s">
        <v>883</v>
      </c>
      <c r="L61" s="32" t="s">
        <v>76</v>
      </c>
      <c r="M61" s="32">
        <v>1</v>
      </c>
      <c r="N61" s="39">
        <v>1000</v>
      </c>
      <c r="O61" s="20">
        <f t="shared" si="5"/>
        <v>1000</v>
      </c>
      <c r="P61" s="32" t="s">
        <v>76</v>
      </c>
      <c r="Q61" s="29" t="s">
        <v>831</v>
      </c>
      <c r="R61" s="29" t="s">
        <v>831</v>
      </c>
      <c r="S61" s="44" t="s">
        <v>955</v>
      </c>
      <c r="T61" s="29" t="s">
        <v>1057</v>
      </c>
      <c r="U61" s="44" t="s">
        <v>955</v>
      </c>
    </row>
    <row r="62" spans="1:21">
      <c r="A62" s="114" t="s">
        <v>726</v>
      </c>
      <c r="B62" s="113" t="s">
        <v>695</v>
      </c>
      <c r="C62" s="113">
        <v>123732480</v>
      </c>
      <c r="D62" s="123" t="str">
        <f t="shared" si="0"/>
        <v xml:space="preserve">pkfchapr3
</v>
      </c>
      <c r="E62" s="123" t="str">
        <f t="shared" si="1"/>
        <v>VVR_vg_ch3fs01</v>
      </c>
      <c r="F62" s="123" t="str">
        <f t="shared" si="2"/>
        <v>vg_ch3fs01</v>
      </c>
      <c r="G62" s="123">
        <f t="shared" si="3"/>
        <v>59</v>
      </c>
      <c r="H62" s="123" t="str">
        <f t="shared" si="4"/>
        <v>1002</v>
      </c>
      <c r="J62" s="44" t="s">
        <v>956</v>
      </c>
      <c r="K62" s="46" t="s">
        <v>883</v>
      </c>
      <c r="L62" s="32" t="s">
        <v>76</v>
      </c>
      <c r="M62" s="32">
        <v>1</v>
      </c>
      <c r="N62" s="39">
        <v>1000</v>
      </c>
      <c r="O62" s="20">
        <f t="shared" si="5"/>
        <v>1000</v>
      </c>
      <c r="P62" s="32" t="s">
        <v>76</v>
      </c>
      <c r="Q62" s="29" t="s">
        <v>832</v>
      </c>
      <c r="R62" s="29" t="s">
        <v>832</v>
      </c>
      <c r="S62" s="44" t="s">
        <v>956</v>
      </c>
      <c r="T62" s="29" t="s">
        <v>1058</v>
      </c>
      <c r="U62" s="44" t="s">
        <v>956</v>
      </c>
    </row>
    <row r="63" spans="1:21">
      <c r="A63" s="114" t="s">
        <v>727</v>
      </c>
      <c r="B63" s="113" t="s">
        <v>697</v>
      </c>
      <c r="C63" s="113">
        <v>15728640</v>
      </c>
      <c r="D63" s="123" t="str">
        <f t="shared" si="0"/>
        <v>pkfchapr1/pkfchapr2/pkfchapr3</v>
      </c>
      <c r="E63" s="123" t="str">
        <f t="shared" si="1"/>
        <v>VVR_vg_chcfs01</v>
      </c>
      <c r="F63" s="123" t="str">
        <f t="shared" si="2"/>
        <v>vg_chcfs01</v>
      </c>
      <c r="G63" s="123">
        <f t="shared" si="3"/>
        <v>7.5</v>
      </c>
      <c r="H63" s="123" t="str">
        <f t="shared" si="4"/>
        <v>1003</v>
      </c>
      <c r="J63" s="44" t="s">
        <v>957</v>
      </c>
      <c r="K63" s="46" t="s">
        <v>883</v>
      </c>
      <c r="L63" s="32" t="s">
        <v>76</v>
      </c>
      <c r="M63" s="32">
        <v>1</v>
      </c>
      <c r="N63" s="39">
        <v>1000</v>
      </c>
      <c r="O63" s="20">
        <f t="shared" si="5"/>
        <v>1000</v>
      </c>
      <c r="P63" s="32" t="s">
        <v>76</v>
      </c>
      <c r="Q63" s="29" t="s">
        <v>833</v>
      </c>
      <c r="R63" s="29" t="s">
        <v>833</v>
      </c>
      <c r="S63" s="44" t="s">
        <v>957</v>
      </c>
      <c r="T63" s="29" t="s">
        <v>1059</v>
      </c>
      <c r="U63" s="44" t="s">
        <v>957</v>
      </c>
    </row>
    <row r="64" spans="1:21">
      <c r="A64" s="114" t="s">
        <v>728</v>
      </c>
      <c r="B64" s="113" t="s">
        <v>147</v>
      </c>
      <c r="C64" s="113">
        <v>9857280</v>
      </c>
      <c r="D64" s="123" t="str">
        <f t="shared" si="0"/>
        <v xml:space="preserve">pkftrapr1
</v>
      </c>
      <c r="E64" s="123" t="str">
        <f t="shared" si="1"/>
        <v>vg_tr1fs01</v>
      </c>
      <c r="F64" s="123" t="str">
        <f t="shared" si="2"/>
        <v>vg_me1fs01</v>
      </c>
      <c r="G64" s="123">
        <f t="shared" si="3"/>
        <v>4.7</v>
      </c>
      <c r="H64" s="123" t="str">
        <f t="shared" si="4"/>
        <v>1004</v>
      </c>
      <c r="J64" s="44" t="s">
        <v>958</v>
      </c>
      <c r="K64" s="46" t="s">
        <v>883</v>
      </c>
      <c r="L64" s="32" t="s">
        <v>71</v>
      </c>
      <c r="M64" s="32">
        <v>1</v>
      </c>
      <c r="N64" s="39">
        <v>400</v>
      </c>
      <c r="O64" s="20">
        <f t="shared" si="5"/>
        <v>400</v>
      </c>
      <c r="P64" s="32" t="s">
        <v>71</v>
      </c>
      <c r="Q64" s="29" t="s">
        <v>834</v>
      </c>
      <c r="R64" s="29" t="s">
        <v>834</v>
      </c>
      <c r="S64" s="44" t="s">
        <v>958</v>
      </c>
      <c r="T64" s="29" t="s">
        <v>1060</v>
      </c>
      <c r="U64" s="44" t="s">
        <v>958</v>
      </c>
    </row>
    <row r="65" spans="1:21">
      <c r="A65" s="114" t="s">
        <v>729</v>
      </c>
      <c r="B65" s="113" t="s">
        <v>145</v>
      </c>
      <c r="C65" s="113">
        <v>9857280</v>
      </c>
      <c r="D65" s="123" t="str">
        <f t="shared" si="0"/>
        <v xml:space="preserve">pkftrapr2
</v>
      </c>
      <c r="E65" s="123" t="str">
        <f t="shared" si="1"/>
        <v>vg_tr2fs01</v>
      </c>
      <c r="F65" s="123" t="str">
        <f t="shared" si="2"/>
        <v>vg_me2fs01</v>
      </c>
      <c r="G65" s="123">
        <f t="shared" si="3"/>
        <v>4.7</v>
      </c>
      <c r="H65" s="123" t="str">
        <f t="shared" si="4"/>
        <v>1005</v>
      </c>
      <c r="J65" s="44" t="s">
        <v>959</v>
      </c>
      <c r="K65" s="46" t="s">
        <v>883</v>
      </c>
      <c r="L65" s="32" t="s">
        <v>71</v>
      </c>
      <c r="M65" s="32">
        <v>1</v>
      </c>
      <c r="N65" s="39">
        <v>400</v>
      </c>
      <c r="O65" s="20">
        <f t="shared" si="5"/>
        <v>400</v>
      </c>
      <c r="P65" s="32" t="s">
        <v>71</v>
      </c>
      <c r="Q65" s="29" t="s">
        <v>835</v>
      </c>
      <c r="R65" s="29" t="s">
        <v>835</v>
      </c>
      <c r="S65" s="44" t="s">
        <v>959</v>
      </c>
      <c r="T65" s="29" t="s">
        <v>1061</v>
      </c>
      <c r="U65" s="44" t="s">
        <v>959</v>
      </c>
    </row>
    <row r="66" spans="1:21">
      <c r="A66" s="114" t="s">
        <v>730</v>
      </c>
      <c r="B66" s="113" t="s">
        <v>143</v>
      </c>
      <c r="C66" s="113">
        <v>18875520</v>
      </c>
      <c r="D66" s="123" t="str">
        <f t="shared" si="0"/>
        <v>pkftrapr1/pkftrapr2</v>
      </c>
      <c r="E66" s="123" t="str">
        <f t="shared" si="1"/>
        <v>vg_trcfs01</v>
      </c>
      <c r="F66" s="123" t="str">
        <f t="shared" si="2"/>
        <v>vg_trcfs01</v>
      </c>
      <c r="G66" s="123">
        <f t="shared" si="3"/>
        <v>9</v>
      </c>
      <c r="H66" s="123" t="str">
        <f t="shared" si="4"/>
        <v>1007</v>
      </c>
      <c r="J66" s="44" t="s">
        <v>960</v>
      </c>
      <c r="K66" s="46" t="s">
        <v>883</v>
      </c>
      <c r="L66" s="32" t="s">
        <v>71</v>
      </c>
      <c r="M66" s="32">
        <v>1</v>
      </c>
      <c r="N66" s="39">
        <v>400</v>
      </c>
      <c r="O66" s="20">
        <f t="shared" si="5"/>
        <v>400</v>
      </c>
      <c r="P66" s="32" t="s">
        <v>71</v>
      </c>
      <c r="Q66" s="29" t="s">
        <v>836</v>
      </c>
      <c r="R66" s="29" t="s">
        <v>836</v>
      </c>
      <c r="S66" s="44" t="s">
        <v>960</v>
      </c>
      <c r="T66" s="29" t="s">
        <v>1062</v>
      </c>
      <c r="U66" s="44" t="s">
        <v>960</v>
      </c>
    </row>
    <row r="67" spans="1:21">
      <c r="A67" s="114" t="s">
        <v>731</v>
      </c>
      <c r="B67" s="113" t="s">
        <v>136</v>
      </c>
      <c r="C67" s="113">
        <v>21392640</v>
      </c>
      <c r="D67" s="123" t="str">
        <f t="shared" ref="D67:D97" si="6">VLOOKUP(A67,$J$2:$Q$97,2,FALSE)</f>
        <v>pkftrapr1/pkftrapr2</v>
      </c>
      <c r="E67" s="123" t="str">
        <f t="shared" ref="E67:E97" si="7">VLOOKUP(A67,$J$2:$Q$97,3,FALSE)</f>
        <v>vg_trcfs02</v>
      </c>
      <c r="F67" s="123" t="str">
        <f t="shared" ref="F67:F97" si="8">VLOOKUP(A67,$J$2:$Q$97,7,FALSE)</f>
        <v>vg_mecfs03</v>
      </c>
      <c r="G67" s="123">
        <f t="shared" ref="G67:G97" si="9">VLOOKUP(A67,$J$2:$Q$97,5,FALSE)</f>
        <v>10.199999999999999</v>
      </c>
      <c r="H67" s="123" t="str">
        <f t="shared" ref="H67:H97" si="10">VLOOKUP(A67,$J$2:$Q$97,1,FALSE)</f>
        <v>1008</v>
      </c>
      <c r="J67" s="44" t="s">
        <v>961</v>
      </c>
      <c r="K67" s="46" t="s">
        <v>883</v>
      </c>
      <c r="L67" s="32" t="s">
        <v>71</v>
      </c>
      <c r="M67" s="32">
        <v>1</v>
      </c>
      <c r="N67" s="39">
        <v>400</v>
      </c>
      <c r="O67" s="20">
        <f t="shared" ref="O67:O95" si="11">M67*N67</f>
        <v>400</v>
      </c>
      <c r="P67" s="32" t="s">
        <v>71</v>
      </c>
      <c r="Q67" s="29" t="s">
        <v>837</v>
      </c>
      <c r="R67" s="29" t="s">
        <v>837</v>
      </c>
      <c r="S67" s="44" t="s">
        <v>961</v>
      </c>
      <c r="T67" s="29" t="s">
        <v>1063</v>
      </c>
      <c r="U67" s="44" t="s">
        <v>961</v>
      </c>
    </row>
    <row r="68" spans="1:21">
      <c r="A68" s="114" t="s">
        <v>732</v>
      </c>
      <c r="B68" s="113" t="s">
        <v>147</v>
      </c>
      <c r="C68" s="113">
        <v>9857280</v>
      </c>
      <c r="D68" s="123" t="str">
        <f t="shared" si="6"/>
        <v xml:space="preserve">pkftrapr3
</v>
      </c>
      <c r="E68" s="123" t="str">
        <f t="shared" si="7"/>
        <v>VVR_vg_tr4fs01</v>
      </c>
      <c r="F68" s="123" t="str">
        <f t="shared" si="8"/>
        <v>vg_me1fs01</v>
      </c>
      <c r="G68" s="123">
        <f t="shared" si="9"/>
        <v>4.7</v>
      </c>
      <c r="H68" s="123" t="str">
        <f t="shared" si="10"/>
        <v>1009</v>
      </c>
      <c r="J68" s="44" t="s">
        <v>962</v>
      </c>
      <c r="K68" s="46" t="s">
        <v>883</v>
      </c>
      <c r="L68" s="32" t="s">
        <v>754</v>
      </c>
      <c r="M68" s="32">
        <v>1</v>
      </c>
      <c r="N68" s="37">
        <v>0.2</v>
      </c>
      <c r="O68" s="20">
        <f t="shared" si="11"/>
        <v>0.2</v>
      </c>
      <c r="P68" s="32" t="s">
        <v>754</v>
      </c>
      <c r="Q68" s="29" t="s">
        <v>838</v>
      </c>
      <c r="R68" s="29" t="s">
        <v>838</v>
      </c>
      <c r="S68" s="44" t="s">
        <v>962</v>
      </c>
      <c r="T68" s="29" t="s">
        <v>1064</v>
      </c>
      <c r="U68" s="44" t="s">
        <v>962</v>
      </c>
    </row>
    <row r="69" spans="1:21">
      <c r="A69" s="114" t="s">
        <v>992</v>
      </c>
      <c r="B69" s="113" t="s">
        <v>145</v>
      </c>
      <c r="C69" s="113">
        <v>9857280</v>
      </c>
      <c r="D69" s="123" t="str">
        <f t="shared" si="6"/>
        <v xml:space="preserve">pkftrapr4
</v>
      </c>
      <c r="E69" s="123" t="str">
        <f t="shared" si="7"/>
        <v>VVR_vg_tr5fs01</v>
      </c>
      <c r="F69" s="123" t="str">
        <f t="shared" si="8"/>
        <v>vg_me2fs01</v>
      </c>
      <c r="G69" s="123">
        <f t="shared" si="9"/>
        <v>4.7</v>
      </c>
      <c r="H69" s="123" t="str">
        <f t="shared" si="10"/>
        <v>100A</v>
      </c>
      <c r="J69" s="44" t="s">
        <v>963</v>
      </c>
      <c r="K69" s="46" t="s">
        <v>883</v>
      </c>
      <c r="L69" s="32" t="s">
        <v>754</v>
      </c>
      <c r="M69" s="32">
        <v>1</v>
      </c>
      <c r="N69" s="37">
        <v>0.2</v>
      </c>
      <c r="O69" s="20">
        <f t="shared" si="11"/>
        <v>0.2</v>
      </c>
      <c r="P69" s="32" t="s">
        <v>754</v>
      </c>
      <c r="Q69" s="29" t="s">
        <v>839</v>
      </c>
      <c r="R69" s="29" t="s">
        <v>839</v>
      </c>
      <c r="S69" s="44" t="s">
        <v>963</v>
      </c>
      <c r="T69" s="29" t="s">
        <v>1065</v>
      </c>
      <c r="U69" s="44" t="s">
        <v>963</v>
      </c>
    </row>
    <row r="70" spans="1:21">
      <c r="A70" s="114" t="s">
        <v>998</v>
      </c>
      <c r="B70" s="113" t="s">
        <v>142</v>
      </c>
      <c r="C70" s="113">
        <v>8808960</v>
      </c>
      <c r="D70" s="123" t="str">
        <f t="shared" si="6"/>
        <v>pkftrapr3/pkftrapr4</v>
      </c>
      <c r="E70" s="123" t="str">
        <f t="shared" si="7"/>
        <v>VVR_vg_trcfs01</v>
      </c>
      <c r="F70" s="123" t="str">
        <f t="shared" si="8"/>
        <v>vg_mecfs01</v>
      </c>
      <c r="G70" s="123">
        <f t="shared" si="9"/>
        <v>4.2</v>
      </c>
      <c r="H70" s="123" t="str">
        <f t="shared" si="10"/>
        <v>100C</v>
      </c>
      <c r="J70" s="44" t="s">
        <v>964</v>
      </c>
      <c r="K70" s="46" t="s">
        <v>883</v>
      </c>
      <c r="L70" s="32" t="s">
        <v>754</v>
      </c>
      <c r="M70" s="32">
        <v>1</v>
      </c>
      <c r="N70" s="37">
        <v>0.2</v>
      </c>
      <c r="O70" s="20">
        <f t="shared" si="11"/>
        <v>0.2</v>
      </c>
      <c r="P70" s="32" t="s">
        <v>754</v>
      </c>
      <c r="Q70" s="29" t="s">
        <v>840</v>
      </c>
      <c r="R70" s="29" t="s">
        <v>840</v>
      </c>
      <c r="S70" s="44" t="s">
        <v>964</v>
      </c>
      <c r="T70" s="29" t="s">
        <v>1066</v>
      </c>
      <c r="U70" s="44" t="s">
        <v>964</v>
      </c>
    </row>
    <row r="71" spans="1:21">
      <c r="A71" s="114" t="s">
        <v>1001</v>
      </c>
      <c r="B71" s="113" t="s">
        <v>140</v>
      </c>
      <c r="C71" s="113">
        <v>2098560</v>
      </c>
      <c r="D71" s="123" t="str">
        <f t="shared" si="6"/>
        <v>pkftrapr3/pkftrapr4</v>
      </c>
      <c r="E71" s="123" t="str">
        <f t="shared" si="7"/>
        <v>VVR_vg_trcfs02</v>
      </c>
      <c r="F71" s="123" t="str">
        <f t="shared" si="8"/>
        <v>vg_trcfs02</v>
      </c>
      <c r="G71" s="123">
        <f t="shared" si="9"/>
        <v>1</v>
      </c>
      <c r="H71" s="123" t="str">
        <f t="shared" si="10"/>
        <v>100D</v>
      </c>
      <c r="J71" s="44" t="s">
        <v>965</v>
      </c>
      <c r="K71" s="46" t="s">
        <v>884</v>
      </c>
      <c r="L71" s="30" t="s">
        <v>841</v>
      </c>
      <c r="M71" s="32">
        <v>1</v>
      </c>
      <c r="N71" s="31">
        <v>20</v>
      </c>
      <c r="O71" s="20">
        <f t="shared" si="11"/>
        <v>20</v>
      </c>
      <c r="P71" s="30" t="s">
        <v>842</v>
      </c>
      <c r="Q71" s="44" t="s">
        <v>843</v>
      </c>
      <c r="R71" s="44" t="s">
        <v>843</v>
      </c>
      <c r="S71" s="44" t="s">
        <v>965</v>
      </c>
      <c r="T71" s="44" t="s">
        <v>1067</v>
      </c>
      <c r="U71" s="44" t="s">
        <v>720</v>
      </c>
    </row>
    <row r="72" spans="1:21">
      <c r="A72" s="114" t="s">
        <v>1004</v>
      </c>
      <c r="B72" s="113" t="s">
        <v>136</v>
      </c>
      <c r="C72" s="113">
        <v>21392640</v>
      </c>
      <c r="D72" s="123" t="str">
        <f t="shared" si="6"/>
        <v>pkftrapr3/pkftrapr4</v>
      </c>
      <c r="E72" s="123" t="str">
        <f t="shared" si="7"/>
        <v>VVR_vg_trcfs03(제외)</v>
      </c>
      <c r="F72" s="123" t="str">
        <f t="shared" si="8"/>
        <v>vg_mecfs03</v>
      </c>
      <c r="G72" s="123">
        <f t="shared" si="9"/>
        <v>10.199999999999999</v>
      </c>
      <c r="H72" s="123" t="str">
        <f t="shared" si="10"/>
        <v>100E</v>
      </c>
      <c r="J72" s="44" t="s">
        <v>966</v>
      </c>
      <c r="K72" s="46" t="s">
        <v>884</v>
      </c>
      <c r="L72" s="30" t="s">
        <v>844</v>
      </c>
      <c r="M72" s="32">
        <v>1</v>
      </c>
      <c r="N72" s="31">
        <v>20</v>
      </c>
      <c r="O72" s="20">
        <f t="shared" si="11"/>
        <v>20</v>
      </c>
      <c r="P72" s="30" t="s">
        <v>845</v>
      </c>
      <c r="Q72" s="44" t="s">
        <v>846</v>
      </c>
      <c r="R72" s="44" t="s">
        <v>846</v>
      </c>
      <c r="S72" s="44" t="s">
        <v>966</v>
      </c>
      <c r="T72" s="44" t="s">
        <v>1068</v>
      </c>
      <c r="U72" s="44" t="s">
        <v>722</v>
      </c>
    </row>
    <row r="73" spans="1:21">
      <c r="A73" s="114" t="s">
        <v>1118</v>
      </c>
      <c r="B73" s="113" t="s">
        <v>87</v>
      </c>
      <c r="C73" s="113">
        <v>9857280</v>
      </c>
      <c r="D73" s="123" t="str">
        <f t="shared" si="6"/>
        <v xml:space="preserve">pkftsapr1
</v>
      </c>
      <c r="E73" s="123" t="str">
        <f t="shared" si="7"/>
        <v>VVR_vg_ts1fs01</v>
      </c>
      <c r="F73" s="123" t="str">
        <f t="shared" si="8"/>
        <v>vg_ts1fs01</v>
      </c>
      <c r="G73" s="123">
        <f t="shared" si="9"/>
        <v>4.7</v>
      </c>
      <c r="H73" s="123" t="str">
        <f t="shared" si="10"/>
        <v>100F</v>
      </c>
      <c r="J73" s="41" t="s">
        <v>967</v>
      </c>
      <c r="K73" s="43" t="s">
        <v>823</v>
      </c>
      <c r="L73" s="33" t="s">
        <v>61</v>
      </c>
      <c r="M73" s="32">
        <v>1</v>
      </c>
      <c r="N73" s="31">
        <v>2.2000000000000002</v>
      </c>
      <c r="O73" s="20">
        <f t="shared" si="11"/>
        <v>2.2000000000000002</v>
      </c>
      <c r="P73" s="33" t="s">
        <v>808</v>
      </c>
      <c r="Q73" s="41" t="s">
        <v>847</v>
      </c>
      <c r="R73" s="41" t="s">
        <v>847</v>
      </c>
      <c r="S73" s="41" t="s">
        <v>967</v>
      </c>
      <c r="T73" s="41" t="s">
        <v>1069</v>
      </c>
      <c r="U73" s="41" t="s">
        <v>967</v>
      </c>
    </row>
    <row r="74" spans="1:21">
      <c r="A74" s="114" t="s">
        <v>733</v>
      </c>
      <c r="B74" s="113" t="s">
        <v>85</v>
      </c>
      <c r="C74" s="113">
        <v>9857280</v>
      </c>
      <c r="D74" s="123" t="str">
        <f t="shared" si="6"/>
        <v xml:space="preserve">pkftsapr2
</v>
      </c>
      <c r="E74" s="123" t="str">
        <f t="shared" si="7"/>
        <v>VVR_vg_ts2fs01</v>
      </c>
      <c r="F74" s="123" t="str">
        <f t="shared" si="8"/>
        <v>vg_ts2fs01</v>
      </c>
      <c r="G74" s="123">
        <f t="shared" si="9"/>
        <v>4.7</v>
      </c>
      <c r="H74" s="123" t="str">
        <f t="shared" si="10"/>
        <v>1010</v>
      </c>
      <c r="J74" s="41" t="s">
        <v>968</v>
      </c>
      <c r="K74" s="43" t="s">
        <v>825</v>
      </c>
      <c r="L74" s="33" t="s">
        <v>58</v>
      </c>
      <c r="M74" s="32">
        <v>1</v>
      </c>
      <c r="N74" s="31">
        <v>2.2000000000000002</v>
      </c>
      <c r="O74" s="20">
        <f t="shared" si="11"/>
        <v>2.2000000000000002</v>
      </c>
      <c r="P74" s="33" t="s">
        <v>810</v>
      </c>
      <c r="Q74" s="41" t="s">
        <v>848</v>
      </c>
      <c r="R74" s="41" t="s">
        <v>848</v>
      </c>
      <c r="S74" s="41" t="s">
        <v>968</v>
      </c>
      <c r="T74" s="41" t="s">
        <v>1070</v>
      </c>
      <c r="U74" s="41" t="s">
        <v>968</v>
      </c>
    </row>
    <row r="75" spans="1:21">
      <c r="A75" s="114" t="s">
        <v>734</v>
      </c>
      <c r="B75" s="113" t="s">
        <v>111</v>
      </c>
      <c r="C75" s="113">
        <v>9857280</v>
      </c>
      <c r="D75" s="123" t="str">
        <f t="shared" si="6"/>
        <v xml:space="preserve">pkftsapr3
</v>
      </c>
      <c r="E75" s="123" t="str">
        <f t="shared" si="7"/>
        <v>VVR_vg_ts3fs01</v>
      </c>
      <c r="F75" s="123" t="str">
        <f t="shared" si="8"/>
        <v>vg_ts3fs01</v>
      </c>
      <c r="G75" s="123">
        <f t="shared" si="9"/>
        <v>4.7</v>
      </c>
      <c r="H75" s="123" t="str">
        <f t="shared" si="10"/>
        <v>1011</v>
      </c>
      <c r="I75" s="108"/>
      <c r="J75" s="41" t="s">
        <v>969</v>
      </c>
      <c r="K75" s="46" t="s">
        <v>885</v>
      </c>
      <c r="L75" s="33" t="s">
        <v>849</v>
      </c>
      <c r="M75" s="32">
        <v>1</v>
      </c>
      <c r="N75" s="31">
        <v>361</v>
      </c>
      <c r="O75" s="20">
        <f t="shared" si="11"/>
        <v>361</v>
      </c>
      <c r="P75" s="33" t="s">
        <v>814</v>
      </c>
      <c r="Q75" s="41" t="s">
        <v>850</v>
      </c>
      <c r="R75" s="41" t="s">
        <v>850</v>
      </c>
      <c r="S75" s="41" t="s">
        <v>969</v>
      </c>
      <c r="T75" s="41" t="s">
        <v>1071</v>
      </c>
      <c r="U75" s="41" t="s">
        <v>969</v>
      </c>
    </row>
    <row r="76" spans="1:21">
      <c r="A76" s="114" t="s">
        <v>735</v>
      </c>
      <c r="B76" s="113" t="s">
        <v>82</v>
      </c>
      <c r="C76" s="113">
        <v>18875520</v>
      </c>
      <c r="D76" s="123" t="str">
        <f t="shared" si="6"/>
        <v>pkftsapr1/pkftsapr2/pkftsapr3</v>
      </c>
      <c r="E76" s="123" t="str">
        <f t="shared" si="7"/>
        <v>VVR_vg_tscfs01</v>
      </c>
      <c r="F76" s="123" t="str">
        <f t="shared" si="8"/>
        <v>vg_tscfs01</v>
      </c>
      <c r="G76" s="123">
        <f t="shared" si="9"/>
        <v>9</v>
      </c>
      <c r="H76" s="123" t="str">
        <f t="shared" si="10"/>
        <v>1012</v>
      </c>
      <c r="J76" s="41" t="s">
        <v>970</v>
      </c>
      <c r="K76" s="46" t="s">
        <v>885</v>
      </c>
      <c r="L76" s="33" t="s">
        <v>851</v>
      </c>
      <c r="M76" s="32">
        <v>1</v>
      </c>
      <c r="N76" s="31">
        <v>280</v>
      </c>
      <c r="O76" s="20">
        <f t="shared" si="11"/>
        <v>280</v>
      </c>
      <c r="P76" s="33" t="s">
        <v>852</v>
      </c>
      <c r="Q76" s="41" t="s">
        <v>853</v>
      </c>
      <c r="R76" s="41" t="s">
        <v>853</v>
      </c>
      <c r="S76" s="41" t="s">
        <v>970</v>
      </c>
      <c r="T76" s="41" t="s">
        <v>1072</v>
      </c>
      <c r="U76" s="41" t="s">
        <v>970</v>
      </c>
    </row>
    <row r="77" spans="1:21">
      <c r="A77" s="114" t="s">
        <v>736</v>
      </c>
      <c r="B77" s="113" t="s">
        <v>110</v>
      </c>
      <c r="C77" s="113">
        <v>23068800</v>
      </c>
      <c r="D77" s="123" t="str">
        <f t="shared" si="6"/>
        <v>pkftsapr1/pkftsapr2/pkftsapr3</v>
      </c>
      <c r="E77" s="123" t="str">
        <f t="shared" si="7"/>
        <v>VVR_vg_tscfs02</v>
      </c>
      <c r="F77" s="123" t="str">
        <f t="shared" si="8"/>
        <v>vg_tscfs02</v>
      </c>
      <c r="G77" s="123">
        <f t="shared" si="9"/>
        <v>11</v>
      </c>
      <c r="H77" s="123" t="str">
        <f t="shared" si="10"/>
        <v>1013</v>
      </c>
      <c r="J77" s="42" t="s">
        <v>971</v>
      </c>
      <c r="K77" s="46" t="s">
        <v>885</v>
      </c>
      <c r="L77" s="33" t="s">
        <v>854</v>
      </c>
      <c r="M77" s="32">
        <v>1</v>
      </c>
      <c r="N77" s="31">
        <v>160</v>
      </c>
      <c r="O77" s="20">
        <f t="shared" si="11"/>
        <v>160</v>
      </c>
      <c r="P77" s="33" t="s">
        <v>855</v>
      </c>
      <c r="Q77" s="42" t="s">
        <v>856</v>
      </c>
      <c r="R77" s="42" t="s">
        <v>856</v>
      </c>
      <c r="S77" s="42" t="s">
        <v>971</v>
      </c>
      <c r="T77" s="42" t="s">
        <v>1073</v>
      </c>
      <c r="U77" s="42" t="s">
        <v>971</v>
      </c>
    </row>
    <row r="78" spans="1:21">
      <c r="A78" s="114" t="s">
        <v>737</v>
      </c>
      <c r="B78" s="113" t="s">
        <v>109</v>
      </c>
      <c r="C78" s="113">
        <v>21392640</v>
      </c>
      <c r="D78" s="123" t="str">
        <f t="shared" si="6"/>
        <v>pkftsapr1/pkftsapr2/pkftsapr3</v>
      </c>
      <c r="E78" s="123" t="str">
        <f t="shared" si="7"/>
        <v>VVR_vg_tscfs03(제외)</v>
      </c>
      <c r="F78" s="123" t="str">
        <f t="shared" si="8"/>
        <v>vg_tscfs03</v>
      </c>
      <c r="G78" s="123">
        <f t="shared" si="9"/>
        <v>10.199999999999999</v>
      </c>
      <c r="H78" s="123" t="str">
        <f t="shared" si="10"/>
        <v>1014</v>
      </c>
      <c r="J78" s="42" t="s">
        <v>972</v>
      </c>
      <c r="K78" s="46" t="s">
        <v>885</v>
      </c>
      <c r="L78" s="33" t="s">
        <v>854</v>
      </c>
      <c r="M78" s="32">
        <v>1</v>
      </c>
      <c r="N78" s="31">
        <v>4</v>
      </c>
      <c r="O78" s="20">
        <f t="shared" si="11"/>
        <v>4</v>
      </c>
      <c r="P78" s="33" t="s">
        <v>845</v>
      </c>
      <c r="Q78" s="42" t="s">
        <v>857</v>
      </c>
      <c r="R78" s="42" t="s">
        <v>857</v>
      </c>
      <c r="S78" s="42" t="s">
        <v>972</v>
      </c>
      <c r="T78" s="42" t="s">
        <v>1074</v>
      </c>
      <c r="U78" s="42" t="s">
        <v>972</v>
      </c>
    </row>
    <row r="79" spans="1:21">
      <c r="A79" s="114" t="s">
        <v>738</v>
      </c>
      <c r="B79" s="113" t="s">
        <v>87</v>
      </c>
      <c r="C79" s="113">
        <v>4613760</v>
      </c>
      <c r="D79" s="123" t="str">
        <f t="shared" si="6"/>
        <v xml:space="preserve">pkftsdbr1
</v>
      </c>
      <c r="E79" s="123" t="str">
        <f t="shared" si="7"/>
        <v>VVR_vg_ts1fs01</v>
      </c>
      <c r="F79" s="123" t="str">
        <f t="shared" si="8"/>
        <v>vg_ts1fs01</v>
      </c>
      <c r="G79" s="123">
        <f t="shared" si="9"/>
        <v>2.2000000000000002</v>
      </c>
      <c r="H79" s="123" t="str">
        <f t="shared" si="10"/>
        <v>1015</v>
      </c>
      <c r="J79" s="41" t="s">
        <v>973</v>
      </c>
      <c r="K79" s="46" t="s">
        <v>885</v>
      </c>
      <c r="L79" s="33" t="s">
        <v>858</v>
      </c>
      <c r="M79" s="32">
        <v>1</v>
      </c>
      <c r="N79" s="31">
        <v>3</v>
      </c>
      <c r="O79" s="20">
        <f t="shared" si="11"/>
        <v>3</v>
      </c>
      <c r="P79" s="33" t="s">
        <v>859</v>
      </c>
      <c r="Q79" s="41" t="s">
        <v>860</v>
      </c>
      <c r="R79" s="41" t="s">
        <v>860</v>
      </c>
      <c r="S79" s="41" t="s">
        <v>973</v>
      </c>
      <c r="T79" s="41" t="s">
        <v>1075</v>
      </c>
      <c r="U79" s="41" t="s">
        <v>973</v>
      </c>
    </row>
    <row r="80" spans="1:21">
      <c r="A80" s="114" t="s">
        <v>739</v>
      </c>
      <c r="B80" s="113" t="s">
        <v>85</v>
      </c>
      <c r="C80" s="113">
        <v>4613760</v>
      </c>
      <c r="D80" s="123" t="str">
        <f t="shared" si="6"/>
        <v xml:space="preserve">pkftsdbr2
</v>
      </c>
      <c r="E80" s="123" t="str">
        <f t="shared" si="7"/>
        <v>VVR_vg_ts2fs01</v>
      </c>
      <c r="F80" s="123" t="str">
        <f t="shared" si="8"/>
        <v>vg_ts2fs01</v>
      </c>
      <c r="G80" s="123">
        <f t="shared" si="9"/>
        <v>2.2000000000000002</v>
      </c>
      <c r="H80" s="123" t="str">
        <f t="shared" si="10"/>
        <v>1016</v>
      </c>
      <c r="J80" s="41" t="s">
        <v>974</v>
      </c>
      <c r="K80" s="46" t="s">
        <v>885</v>
      </c>
      <c r="L80" s="33" t="s">
        <v>861</v>
      </c>
      <c r="M80" s="32">
        <v>1</v>
      </c>
      <c r="N80" s="31">
        <v>3</v>
      </c>
      <c r="O80" s="20">
        <f t="shared" si="11"/>
        <v>3</v>
      </c>
      <c r="P80" s="33" t="s">
        <v>859</v>
      </c>
      <c r="Q80" s="41" t="s">
        <v>862</v>
      </c>
      <c r="R80" s="41" t="s">
        <v>862</v>
      </c>
      <c r="S80" s="41" t="s">
        <v>974</v>
      </c>
      <c r="T80" s="41" t="s">
        <v>1076</v>
      </c>
      <c r="U80" s="41" t="s">
        <v>974</v>
      </c>
    </row>
    <row r="81" spans="1:21">
      <c r="A81" s="114" t="s">
        <v>740</v>
      </c>
      <c r="B81" s="113" t="s">
        <v>82</v>
      </c>
      <c r="C81" s="113">
        <v>757073280</v>
      </c>
      <c r="D81" s="123" t="str">
        <f t="shared" si="6"/>
        <v>pkftsdbr1/pkftsdbr2</v>
      </c>
      <c r="E81" s="123" t="str">
        <f t="shared" si="7"/>
        <v>VVR_vg_tsidx01</v>
      </c>
      <c r="F81" s="123" t="str">
        <f t="shared" si="8"/>
        <v>vg_tscfs01</v>
      </c>
      <c r="G81" s="123">
        <f t="shared" si="9"/>
        <v>361</v>
      </c>
      <c r="H81" s="123" t="str">
        <f t="shared" si="10"/>
        <v>1017</v>
      </c>
      <c r="J81" s="119" t="s">
        <v>975</v>
      </c>
      <c r="K81" s="33" t="s">
        <v>39</v>
      </c>
      <c r="L81" s="32" t="s">
        <v>766</v>
      </c>
      <c r="M81" s="38">
        <v>1</v>
      </c>
      <c r="N81" s="37">
        <v>1.5</v>
      </c>
      <c r="O81" s="20">
        <f t="shared" si="11"/>
        <v>1.5</v>
      </c>
      <c r="P81" s="32" t="s">
        <v>766</v>
      </c>
      <c r="Q81" s="36" t="s">
        <v>863</v>
      </c>
      <c r="R81" s="36" t="s">
        <v>863</v>
      </c>
      <c r="S81" s="119" t="s">
        <v>975</v>
      </c>
      <c r="T81" s="36" t="s">
        <v>1077</v>
      </c>
      <c r="U81" s="119" t="s">
        <v>975</v>
      </c>
    </row>
    <row r="82" spans="1:21">
      <c r="A82" s="114" t="s">
        <v>741</v>
      </c>
      <c r="B82" s="113" t="s">
        <v>76</v>
      </c>
      <c r="C82" s="113">
        <v>587203200</v>
      </c>
      <c r="D82" s="123" t="str">
        <f t="shared" si="6"/>
        <v>pkftsdbr1/pkftsdbr2</v>
      </c>
      <c r="E82" s="123" t="str">
        <f t="shared" si="7"/>
        <v>VVR_vg_tsdb01</v>
      </c>
      <c r="F82" s="123" t="str">
        <f t="shared" si="8"/>
        <v>vg_tsdb01</v>
      </c>
      <c r="G82" s="123">
        <f t="shared" si="9"/>
        <v>280</v>
      </c>
      <c r="H82" s="123" t="str">
        <f t="shared" si="10"/>
        <v>1019</v>
      </c>
      <c r="J82" s="120" t="s">
        <v>976</v>
      </c>
      <c r="K82" s="46" t="s">
        <v>886</v>
      </c>
      <c r="L82" s="27" t="s">
        <v>754</v>
      </c>
      <c r="M82" s="27">
        <v>1</v>
      </c>
      <c r="N82" s="40">
        <v>0.2</v>
      </c>
      <c r="O82" s="20">
        <f t="shared" si="11"/>
        <v>0.2</v>
      </c>
      <c r="P82" s="27" t="s">
        <v>754</v>
      </c>
      <c r="Q82" s="24" t="s">
        <v>864</v>
      </c>
      <c r="R82" s="24" t="s">
        <v>864</v>
      </c>
      <c r="S82" s="120" t="s">
        <v>976</v>
      </c>
      <c r="T82" s="24" t="s">
        <v>1078</v>
      </c>
      <c r="U82" s="120" t="s">
        <v>976</v>
      </c>
    </row>
    <row r="83" spans="1:21">
      <c r="A83" s="114" t="s">
        <v>993</v>
      </c>
      <c r="B83" s="113" t="s">
        <v>71</v>
      </c>
      <c r="C83" s="113">
        <v>335544960</v>
      </c>
      <c r="D83" s="123" t="str">
        <f t="shared" si="6"/>
        <v>pkftsdbr1/pkftsdbr2</v>
      </c>
      <c r="E83" s="123" t="str">
        <f t="shared" si="7"/>
        <v>none</v>
      </c>
      <c r="F83" s="123" t="str">
        <f t="shared" si="8"/>
        <v>vg_tsidx01</v>
      </c>
      <c r="G83" s="123">
        <f t="shared" si="9"/>
        <v>160</v>
      </c>
      <c r="H83" s="123" t="str">
        <f t="shared" si="10"/>
        <v>101A</v>
      </c>
      <c r="J83" s="44" t="s">
        <v>977</v>
      </c>
      <c r="K83" s="46" t="s">
        <v>886</v>
      </c>
      <c r="L83" s="32" t="s">
        <v>754</v>
      </c>
      <c r="M83" s="32">
        <v>1</v>
      </c>
      <c r="N83" s="37">
        <v>0.2</v>
      </c>
      <c r="O83" s="20">
        <f t="shared" si="11"/>
        <v>0.2</v>
      </c>
      <c r="P83" s="32" t="s">
        <v>754</v>
      </c>
      <c r="Q83" s="29" t="s">
        <v>865</v>
      </c>
      <c r="R83" s="29" t="s">
        <v>865</v>
      </c>
      <c r="S83" s="44" t="s">
        <v>977</v>
      </c>
      <c r="T83" s="29" t="s">
        <v>1079</v>
      </c>
      <c r="U83" s="44" t="s">
        <v>977</v>
      </c>
    </row>
    <row r="84" spans="1:21">
      <c r="A84" s="114" t="s">
        <v>995</v>
      </c>
      <c r="B84" s="113" t="s">
        <v>719</v>
      </c>
      <c r="C84" s="113">
        <v>8390400</v>
      </c>
      <c r="D84" s="123" t="str">
        <f t="shared" si="6"/>
        <v>pkftsdbr1/pkftsdbr2</v>
      </c>
      <c r="E84" s="123" t="str">
        <f t="shared" si="7"/>
        <v>none</v>
      </c>
      <c r="F84" s="123" t="str">
        <f t="shared" si="8"/>
        <v>vg_tssys02</v>
      </c>
      <c r="G84" s="123">
        <f t="shared" si="9"/>
        <v>4</v>
      </c>
      <c r="H84" s="123" t="str">
        <f t="shared" si="10"/>
        <v>101B</v>
      </c>
      <c r="J84" s="44" t="s">
        <v>978</v>
      </c>
      <c r="K84" s="46" t="s">
        <v>886</v>
      </c>
      <c r="L84" s="32" t="s">
        <v>754</v>
      </c>
      <c r="M84" s="32">
        <v>1</v>
      </c>
      <c r="N84" s="37">
        <v>0.2</v>
      </c>
      <c r="O84" s="20">
        <f t="shared" si="11"/>
        <v>0.2</v>
      </c>
      <c r="P84" s="32" t="s">
        <v>754</v>
      </c>
      <c r="Q84" s="29" t="s">
        <v>866</v>
      </c>
      <c r="R84" s="29" t="s">
        <v>866</v>
      </c>
      <c r="S84" s="44" t="s">
        <v>978</v>
      </c>
      <c r="T84" s="29" t="s">
        <v>1080</v>
      </c>
      <c r="U84" s="44" t="s">
        <v>978</v>
      </c>
    </row>
    <row r="85" spans="1:21">
      <c r="A85" s="114" t="s">
        <v>742</v>
      </c>
      <c r="B85" s="113" t="s">
        <v>743</v>
      </c>
      <c r="C85" s="113">
        <v>6291840</v>
      </c>
      <c r="D85" s="123" t="str">
        <f t="shared" si="6"/>
        <v>pkftsdbr1/pkftsdbr2</v>
      </c>
      <c r="E85" s="123" t="str">
        <f t="shared" si="7"/>
        <v>VVR_vg_tssys01_01</v>
      </c>
      <c r="F85" s="123" t="str">
        <f t="shared" si="8"/>
        <v>VVR_vg_tssys_new</v>
      </c>
      <c r="G85" s="123">
        <f t="shared" si="9"/>
        <v>3</v>
      </c>
      <c r="H85" s="123" t="str">
        <f t="shared" si="10"/>
        <v>1100</v>
      </c>
      <c r="J85" s="44" t="s">
        <v>979</v>
      </c>
      <c r="K85" s="46" t="s">
        <v>886</v>
      </c>
      <c r="L85" s="32" t="s">
        <v>867</v>
      </c>
      <c r="M85" s="32">
        <v>1</v>
      </c>
      <c r="N85" s="39">
        <v>501</v>
      </c>
      <c r="O85" s="20">
        <f t="shared" si="11"/>
        <v>501</v>
      </c>
      <c r="P85" s="32" t="s">
        <v>30</v>
      </c>
      <c r="Q85" s="29" t="s">
        <v>868</v>
      </c>
      <c r="R85" s="29" t="s">
        <v>868</v>
      </c>
      <c r="S85" s="44" t="s">
        <v>979</v>
      </c>
      <c r="T85" s="29" t="s">
        <v>1081</v>
      </c>
      <c r="U85" s="44" t="s">
        <v>979</v>
      </c>
    </row>
    <row r="86" spans="1:21">
      <c r="A86" s="114" t="s">
        <v>744</v>
      </c>
      <c r="B86" s="113" t="s">
        <v>743</v>
      </c>
      <c r="C86" s="113">
        <v>6291840</v>
      </c>
      <c r="D86" s="123" t="str">
        <f t="shared" si="6"/>
        <v>pkftsdbr1/pkftsdbr2</v>
      </c>
      <c r="E86" s="123" t="str">
        <f t="shared" si="7"/>
        <v>VVR_vg_tssys01_02</v>
      </c>
      <c r="F86" s="123" t="str">
        <f t="shared" si="8"/>
        <v>VVR_vg_tssys_new</v>
      </c>
      <c r="G86" s="123">
        <f t="shared" si="9"/>
        <v>3</v>
      </c>
      <c r="H86" s="123" t="str">
        <f t="shared" si="10"/>
        <v>1101</v>
      </c>
      <c r="J86" s="44" t="s">
        <v>980</v>
      </c>
      <c r="K86" s="46" t="s">
        <v>886</v>
      </c>
      <c r="L86" s="32" t="s">
        <v>28</v>
      </c>
      <c r="M86" s="32">
        <v>1</v>
      </c>
      <c r="N86" s="39">
        <v>220</v>
      </c>
      <c r="O86" s="20">
        <f t="shared" si="11"/>
        <v>220</v>
      </c>
      <c r="P86" s="32" t="s">
        <v>28</v>
      </c>
      <c r="Q86" s="29" t="s">
        <v>869</v>
      </c>
      <c r="R86" s="29" t="s">
        <v>869</v>
      </c>
      <c r="S86" s="44" t="s">
        <v>980</v>
      </c>
      <c r="T86" s="29" t="s">
        <v>1082</v>
      </c>
      <c r="U86" s="44" t="s">
        <v>980</v>
      </c>
    </row>
    <row r="87" spans="1:21">
      <c r="A87" s="114" t="s">
        <v>909</v>
      </c>
      <c r="B87" s="113" t="s">
        <v>745</v>
      </c>
      <c r="C87" s="113">
        <v>3146880</v>
      </c>
      <c r="D87" s="123" t="str">
        <f t="shared" si="6"/>
        <v>S-DR-RDMP-LUN192-PKFCHAPR</v>
      </c>
      <c r="E87" s="123" t="str">
        <f t="shared" si="7"/>
        <v>RDMp</v>
      </c>
      <c r="F87" s="123" t="str">
        <f t="shared" si="8"/>
        <v>RDMp</v>
      </c>
      <c r="G87" s="123">
        <f t="shared" si="9"/>
        <v>1.5</v>
      </c>
      <c r="H87" s="123" t="str">
        <f t="shared" si="10"/>
        <v>1F00</v>
      </c>
      <c r="J87" s="44" t="s">
        <v>981</v>
      </c>
      <c r="K87" s="46" t="s">
        <v>886</v>
      </c>
      <c r="L87" s="32" t="s">
        <v>26</v>
      </c>
      <c r="M87" s="32">
        <v>1</v>
      </c>
      <c r="N87" s="39">
        <v>75</v>
      </c>
      <c r="O87" s="20">
        <f t="shared" si="11"/>
        <v>75</v>
      </c>
      <c r="P87" s="32" t="s">
        <v>26</v>
      </c>
      <c r="Q87" s="29" t="s">
        <v>870</v>
      </c>
      <c r="R87" s="29" t="s">
        <v>870</v>
      </c>
      <c r="S87" s="44" t="s">
        <v>981</v>
      </c>
      <c r="T87" s="29" t="s">
        <v>1083</v>
      </c>
      <c r="U87" s="44" t="s">
        <v>981</v>
      </c>
    </row>
    <row r="88" spans="1:21">
      <c r="A88" s="114" t="s">
        <v>1119</v>
      </c>
      <c r="B88" s="113" t="s">
        <v>745</v>
      </c>
      <c r="C88" s="113">
        <v>3146880</v>
      </c>
      <c r="D88" s="123" t="str">
        <f t="shared" si="6"/>
        <v>S-DR-RDMP-LUN193-PKFTRAPR</v>
      </c>
      <c r="E88" s="123" t="str">
        <f t="shared" si="7"/>
        <v>RDMp</v>
      </c>
      <c r="F88" s="123" t="str">
        <f t="shared" si="8"/>
        <v>RDMp</v>
      </c>
      <c r="G88" s="123">
        <f t="shared" si="9"/>
        <v>1.5</v>
      </c>
      <c r="H88" s="123" t="str">
        <f t="shared" si="10"/>
        <v>1F01</v>
      </c>
      <c r="J88" s="44" t="s">
        <v>982</v>
      </c>
      <c r="K88" s="46" t="s">
        <v>886</v>
      </c>
      <c r="L88" s="32" t="s">
        <v>754</v>
      </c>
      <c r="M88" s="32">
        <v>1</v>
      </c>
      <c r="N88" s="37">
        <v>0.2</v>
      </c>
      <c r="O88" s="20">
        <f t="shared" si="11"/>
        <v>0.2</v>
      </c>
      <c r="P88" s="32" t="s">
        <v>754</v>
      </c>
      <c r="Q88" s="29" t="s">
        <v>871</v>
      </c>
      <c r="R88" s="29" t="s">
        <v>871</v>
      </c>
      <c r="S88" s="44" t="s">
        <v>982</v>
      </c>
      <c r="T88" s="29" t="s">
        <v>1084</v>
      </c>
      <c r="U88" s="44" t="s">
        <v>982</v>
      </c>
    </row>
    <row r="89" spans="1:21">
      <c r="A89" s="114" t="s">
        <v>1120</v>
      </c>
      <c r="B89" s="113" t="s">
        <v>745</v>
      </c>
      <c r="C89" s="113">
        <v>3146880</v>
      </c>
      <c r="D89" s="123" t="str">
        <f t="shared" si="6"/>
        <v>S-DR-RDMP-LUN194-PKFTRAPR</v>
      </c>
      <c r="E89" s="123" t="str">
        <f t="shared" si="7"/>
        <v>RDMp</v>
      </c>
      <c r="F89" s="123" t="str">
        <f t="shared" si="8"/>
        <v>RDMp</v>
      </c>
      <c r="G89" s="123">
        <f t="shared" si="9"/>
        <v>1.5</v>
      </c>
      <c r="H89" s="123" t="str">
        <f t="shared" si="10"/>
        <v>1F02</v>
      </c>
      <c r="J89" s="44" t="s">
        <v>983</v>
      </c>
      <c r="K89" s="46" t="s">
        <v>886</v>
      </c>
      <c r="L89" s="32" t="s">
        <v>754</v>
      </c>
      <c r="M89" s="32">
        <v>1</v>
      </c>
      <c r="N89" s="37">
        <v>0.2</v>
      </c>
      <c r="O89" s="20">
        <f t="shared" si="11"/>
        <v>0.2</v>
      </c>
      <c r="P89" s="32" t="s">
        <v>754</v>
      </c>
      <c r="Q89" s="29" t="s">
        <v>872</v>
      </c>
      <c r="R89" s="29" t="s">
        <v>872</v>
      </c>
      <c r="S89" s="44" t="s">
        <v>983</v>
      </c>
      <c r="T89" s="29" t="s">
        <v>1085</v>
      </c>
      <c r="U89" s="44" t="s">
        <v>983</v>
      </c>
    </row>
    <row r="90" spans="1:21">
      <c r="A90" s="114" t="s">
        <v>1121</v>
      </c>
      <c r="B90" s="113" t="s">
        <v>745</v>
      </c>
      <c r="C90" s="113">
        <v>3146880</v>
      </c>
      <c r="D90" s="123" t="str">
        <f t="shared" si="6"/>
        <v>S-DR-RDMP-LUN195-PKFTSAPR</v>
      </c>
      <c r="E90" s="123" t="str">
        <f t="shared" si="7"/>
        <v>RDMp</v>
      </c>
      <c r="F90" s="123" t="str">
        <f t="shared" si="8"/>
        <v>RDMp</v>
      </c>
      <c r="G90" s="123">
        <f t="shared" si="9"/>
        <v>1.5</v>
      </c>
      <c r="H90" s="123" t="str">
        <f t="shared" si="10"/>
        <v>1F03</v>
      </c>
      <c r="J90" s="44" t="s">
        <v>984</v>
      </c>
      <c r="K90" s="46" t="s">
        <v>886</v>
      </c>
      <c r="L90" s="32" t="s">
        <v>754</v>
      </c>
      <c r="M90" s="32">
        <v>1</v>
      </c>
      <c r="N90" s="37">
        <v>0.2</v>
      </c>
      <c r="O90" s="20">
        <f t="shared" si="11"/>
        <v>0.2</v>
      </c>
      <c r="P90" s="32" t="s">
        <v>754</v>
      </c>
      <c r="Q90" s="29" t="s">
        <v>873</v>
      </c>
      <c r="R90" s="29" t="s">
        <v>873</v>
      </c>
      <c r="S90" s="44" t="s">
        <v>984</v>
      </c>
      <c r="T90" s="29" t="s">
        <v>1086</v>
      </c>
      <c r="U90" s="44" t="s">
        <v>984</v>
      </c>
    </row>
    <row r="91" spans="1:21">
      <c r="A91" s="114" t="s">
        <v>1122</v>
      </c>
      <c r="B91" s="113" t="s">
        <v>745</v>
      </c>
      <c r="C91" s="113">
        <v>3146880</v>
      </c>
      <c r="D91" s="123" t="str">
        <f t="shared" si="6"/>
        <v>S-DR-RDMP-LUN196-PKFTSDBR</v>
      </c>
      <c r="E91" s="123" t="str">
        <f t="shared" si="7"/>
        <v>RDMp</v>
      </c>
      <c r="F91" s="123" t="str">
        <f t="shared" si="8"/>
        <v>RDMp</v>
      </c>
      <c r="G91" s="123">
        <f t="shared" si="9"/>
        <v>1.5</v>
      </c>
      <c r="H91" s="123" t="str">
        <f t="shared" si="10"/>
        <v>1F04</v>
      </c>
      <c r="J91" s="119" t="s">
        <v>985</v>
      </c>
      <c r="K91" s="33" t="s">
        <v>20</v>
      </c>
      <c r="L91" s="32" t="s">
        <v>766</v>
      </c>
      <c r="M91" s="38">
        <v>1</v>
      </c>
      <c r="N91" s="37">
        <v>1.5</v>
      </c>
      <c r="O91" s="20">
        <f t="shared" si="11"/>
        <v>1.5</v>
      </c>
      <c r="P91" s="32" t="s">
        <v>766</v>
      </c>
      <c r="Q91" s="36" t="s">
        <v>874</v>
      </c>
      <c r="R91" s="36" t="s">
        <v>874</v>
      </c>
      <c r="S91" s="119" t="s">
        <v>985</v>
      </c>
      <c r="T91" s="36" t="s">
        <v>1087</v>
      </c>
      <c r="U91" s="119" t="s">
        <v>985</v>
      </c>
    </row>
    <row r="92" spans="1:21">
      <c r="A92" s="114" t="s">
        <v>1123</v>
      </c>
      <c r="B92" s="113" t="s">
        <v>745</v>
      </c>
      <c r="C92" s="113">
        <v>3146880</v>
      </c>
      <c r="D92" s="123" t="str">
        <f t="shared" si="6"/>
        <v>S-DR-RDMP-LUN197-PKMMSBKR</v>
      </c>
      <c r="E92" s="123" t="str">
        <f t="shared" si="7"/>
        <v>RDMp</v>
      </c>
      <c r="F92" s="123" t="str">
        <f t="shared" si="8"/>
        <v>RDMp</v>
      </c>
      <c r="G92" s="123">
        <f t="shared" si="9"/>
        <v>1.5</v>
      </c>
      <c r="H92" s="123" t="str">
        <f t="shared" si="10"/>
        <v>1F05</v>
      </c>
      <c r="J92" s="119" t="s">
        <v>986</v>
      </c>
      <c r="K92" s="33" t="s">
        <v>18</v>
      </c>
      <c r="L92" s="32" t="s">
        <v>766</v>
      </c>
      <c r="M92" s="38">
        <v>1</v>
      </c>
      <c r="N92" s="37">
        <v>1.5</v>
      </c>
      <c r="O92" s="20">
        <f t="shared" si="11"/>
        <v>1.5</v>
      </c>
      <c r="P92" s="32" t="s">
        <v>766</v>
      </c>
      <c r="Q92" s="36" t="s">
        <v>875</v>
      </c>
      <c r="R92" s="36" t="s">
        <v>875</v>
      </c>
      <c r="S92" s="119" t="s">
        <v>986</v>
      </c>
      <c r="T92" s="36" t="s">
        <v>1088</v>
      </c>
      <c r="U92" s="119" t="s">
        <v>986</v>
      </c>
    </row>
    <row r="93" spans="1:21">
      <c r="A93" s="114" t="s">
        <v>1124</v>
      </c>
      <c r="B93" s="113" t="s">
        <v>745</v>
      </c>
      <c r="C93" s="113">
        <v>3146880</v>
      </c>
      <c r="D93" s="123" t="str">
        <f t="shared" si="6"/>
        <v>S-DR-RDMP-LUN198-PKMMSBKR</v>
      </c>
      <c r="E93" s="123" t="str">
        <f t="shared" si="7"/>
        <v>RDMp</v>
      </c>
      <c r="F93" s="123" t="str">
        <f t="shared" si="8"/>
        <v>RDMp</v>
      </c>
      <c r="G93" s="123">
        <f t="shared" si="9"/>
        <v>1.5</v>
      </c>
      <c r="H93" s="123" t="str">
        <f t="shared" si="10"/>
        <v>1F06</v>
      </c>
      <c r="J93" s="44" t="s">
        <v>987</v>
      </c>
      <c r="K93" s="33" t="s">
        <v>1098</v>
      </c>
      <c r="L93" s="33" t="s">
        <v>15</v>
      </c>
      <c r="M93" s="32">
        <v>1</v>
      </c>
      <c r="N93" s="31">
        <v>500</v>
      </c>
      <c r="O93" s="20">
        <f t="shared" si="11"/>
        <v>500</v>
      </c>
      <c r="P93" s="32" t="s">
        <v>766</v>
      </c>
      <c r="Q93" s="29" t="s">
        <v>876</v>
      </c>
      <c r="R93" s="29" t="s">
        <v>876</v>
      </c>
      <c r="S93" s="44" t="s">
        <v>987</v>
      </c>
      <c r="T93" s="29" t="s">
        <v>1089</v>
      </c>
      <c r="U93" s="44" t="s">
        <v>987</v>
      </c>
    </row>
    <row r="94" spans="1:21">
      <c r="A94" s="114" t="s">
        <v>1125</v>
      </c>
      <c r="B94" s="113" t="s">
        <v>746</v>
      </c>
      <c r="C94" s="113">
        <v>1048577280</v>
      </c>
      <c r="D94" s="123" t="str">
        <f t="shared" si="6"/>
        <v>Vcneter Appliance</v>
      </c>
      <c r="E94" s="123" t="str">
        <f t="shared" si="7"/>
        <v>S-DR-PKSVI-LUN199</v>
      </c>
      <c r="F94" s="123" t="str">
        <f t="shared" si="8"/>
        <v>RDMp</v>
      </c>
      <c r="G94" s="123">
        <f t="shared" si="9"/>
        <v>500</v>
      </c>
      <c r="H94" s="123" t="str">
        <f t="shared" si="10"/>
        <v>1F07</v>
      </c>
      <c r="J94" s="44" t="s">
        <v>988</v>
      </c>
      <c r="K94" s="33" t="s">
        <v>1098</v>
      </c>
      <c r="L94" s="33" t="s">
        <v>11</v>
      </c>
      <c r="M94" s="32">
        <v>1</v>
      </c>
      <c r="N94" s="31">
        <v>100</v>
      </c>
      <c r="O94" s="20">
        <f t="shared" si="11"/>
        <v>100</v>
      </c>
      <c r="P94" s="32" t="s">
        <v>766</v>
      </c>
      <c r="Q94" s="29" t="s">
        <v>877</v>
      </c>
      <c r="R94" s="29" t="s">
        <v>877</v>
      </c>
      <c r="S94" s="44" t="s">
        <v>988</v>
      </c>
      <c r="T94" s="29" t="s">
        <v>1090</v>
      </c>
      <c r="U94" s="44" t="s">
        <v>988</v>
      </c>
    </row>
    <row r="95" spans="1:21">
      <c r="A95" s="114" t="s">
        <v>1126</v>
      </c>
      <c r="B95" s="113" t="s">
        <v>746</v>
      </c>
      <c r="C95" s="113">
        <v>209715840</v>
      </c>
      <c r="D95" s="123" t="str">
        <f t="shared" si="6"/>
        <v>Vcneter Appliance</v>
      </c>
      <c r="E95" s="123" t="str">
        <f t="shared" si="7"/>
        <v>S-DR-PKSGD-LUN200</v>
      </c>
      <c r="F95" s="123" t="str">
        <f t="shared" si="8"/>
        <v>RDMp</v>
      </c>
      <c r="G95" s="123">
        <f t="shared" si="9"/>
        <v>100</v>
      </c>
      <c r="H95" s="123" t="str">
        <f t="shared" si="10"/>
        <v>1F08</v>
      </c>
      <c r="J95" s="44" t="s">
        <v>989</v>
      </c>
      <c r="K95" s="33" t="s">
        <v>1098</v>
      </c>
      <c r="L95" s="33" t="s">
        <v>9</v>
      </c>
      <c r="M95" s="32">
        <v>1</v>
      </c>
      <c r="N95" s="31">
        <v>100</v>
      </c>
      <c r="O95" s="20">
        <f t="shared" si="11"/>
        <v>100</v>
      </c>
      <c r="P95" s="32" t="s">
        <v>766</v>
      </c>
      <c r="Q95" s="29" t="s">
        <v>878</v>
      </c>
      <c r="R95" s="29" t="s">
        <v>878</v>
      </c>
      <c r="S95" s="44" t="s">
        <v>989</v>
      </c>
      <c r="T95" s="29" t="s">
        <v>1091</v>
      </c>
      <c r="U95" s="44" t="s">
        <v>989</v>
      </c>
    </row>
    <row r="96" spans="1:21">
      <c r="A96" s="114" t="s">
        <v>1127</v>
      </c>
      <c r="B96" s="113" t="s">
        <v>746</v>
      </c>
      <c r="C96" s="113">
        <v>209715840</v>
      </c>
      <c r="D96" s="123" t="str">
        <f t="shared" si="6"/>
        <v>Vcneter Appliance</v>
      </c>
      <c r="E96" s="123" t="str">
        <f t="shared" si="7"/>
        <v>S-DR-PKSGD-LUN201</v>
      </c>
      <c r="F96" s="123" t="str">
        <f t="shared" si="8"/>
        <v>RDMp</v>
      </c>
      <c r="G96" s="123">
        <f t="shared" si="9"/>
        <v>100</v>
      </c>
      <c r="H96" s="123" t="str">
        <f t="shared" si="10"/>
        <v>1F09</v>
      </c>
      <c r="J96" s="44" t="s">
        <v>1095</v>
      </c>
      <c r="K96" s="33" t="s">
        <v>1098</v>
      </c>
      <c r="L96" s="33" t="s">
        <v>1099</v>
      </c>
      <c r="M96" s="107"/>
      <c r="N96" s="31">
        <v>1024</v>
      </c>
      <c r="O96" s="20">
        <v>1024</v>
      </c>
      <c r="P96" s="32" t="s">
        <v>1100</v>
      </c>
      <c r="Q96" s="107"/>
      <c r="R96" s="107"/>
      <c r="S96" s="107"/>
      <c r="T96" s="29" t="s">
        <v>1092</v>
      </c>
      <c r="U96" s="44" t="s">
        <v>1095</v>
      </c>
    </row>
    <row r="97" spans="1:21">
      <c r="A97" s="114" t="s">
        <v>1094</v>
      </c>
      <c r="B97" s="124" t="s">
        <v>746</v>
      </c>
      <c r="C97" s="124">
        <v>2147485440</v>
      </c>
      <c r="D97" s="123" t="str">
        <f t="shared" si="6"/>
        <v>Vcneter Appliance</v>
      </c>
      <c r="E97" s="123" t="str">
        <f t="shared" si="7"/>
        <v>?</v>
      </c>
      <c r="F97" s="123" t="str">
        <f t="shared" si="8"/>
        <v>?</v>
      </c>
      <c r="G97" s="123">
        <f t="shared" si="9"/>
        <v>1024</v>
      </c>
      <c r="H97" s="123" t="str">
        <f t="shared" si="10"/>
        <v>1F0A</v>
      </c>
      <c r="J97" s="44" t="s">
        <v>1096</v>
      </c>
      <c r="K97" s="33" t="s">
        <v>1097</v>
      </c>
      <c r="L97" s="33" t="s">
        <v>1097</v>
      </c>
      <c r="M97" s="107"/>
      <c r="N97" s="31">
        <v>33</v>
      </c>
      <c r="O97" s="20">
        <v>33</v>
      </c>
      <c r="P97" s="33" t="s">
        <v>1097</v>
      </c>
      <c r="Q97" s="107"/>
      <c r="R97" s="107"/>
      <c r="S97" s="107"/>
      <c r="T97" s="29" t="s">
        <v>1093</v>
      </c>
      <c r="U97" s="44" t="s">
        <v>1096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BS108"/>
  <sheetViews>
    <sheetView zoomScaleNormal="100" workbookViewId="0">
      <pane ySplit="6" topLeftCell="A66" activePane="bottomLeft" state="frozen"/>
      <selection pane="bottomLeft" activeCell="K3" sqref="K3:L3"/>
    </sheetView>
  </sheetViews>
  <sheetFormatPr defaultRowHeight="16.5"/>
  <cols>
    <col min="1" max="1" width="2" customWidth="1"/>
    <col min="2" max="2" width="5.25" style="140" bestFit="1" customWidth="1"/>
    <col min="3" max="3" width="9" style="140" bestFit="1" customWidth="1"/>
    <col min="4" max="4" width="5.25" style="140" bestFit="1" customWidth="1"/>
    <col min="5" max="5" width="9" style="140" bestFit="1" customWidth="1"/>
    <col min="6" max="6" width="5.25" style="140" bestFit="1" customWidth="1"/>
    <col min="7" max="7" width="9" style="140" bestFit="1" customWidth="1"/>
    <col min="8" max="8" width="5.25" style="140" bestFit="1" customWidth="1"/>
    <col min="9" max="9" width="9" style="140" bestFit="1" customWidth="1"/>
    <col min="10" max="10" width="1.5" style="208" customWidth="1"/>
    <col min="15" max="15" width="1.375" style="208" customWidth="1"/>
    <col min="20" max="20" width="1.5" style="208" customWidth="1"/>
    <col min="25" max="25" width="1.625" style="208" customWidth="1"/>
    <col min="30" max="30" width="2" style="208" customWidth="1"/>
    <col min="35" max="35" width="1.875" style="208" customWidth="1"/>
    <col min="40" max="40" width="2.125" style="208" customWidth="1"/>
    <col min="41" max="42" width="12.25" customWidth="1"/>
    <col min="43" max="43" width="1.625" style="208" customWidth="1"/>
    <col min="44" max="45" width="12.125" customWidth="1"/>
    <col min="46" max="46" width="1.75" style="208" customWidth="1"/>
    <col min="49" max="49" width="2.375" style="208" customWidth="1"/>
  </cols>
  <sheetData>
    <row r="1" spans="1:71" s="334" customFormat="1" ht="42.75" customHeight="1">
      <c r="B1" s="582" t="s">
        <v>10263</v>
      </c>
      <c r="C1" s="582"/>
      <c r="D1" s="582"/>
      <c r="E1" s="582"/>
      <c r="F1" s="582"/>
      <c r="G1" s="582"/>
      <c r="H1" s="582"/>
      <c r="I1" s="582"/>
      <c r="J1" s="335"/>
      <c r="K1" s="581" t="s">
        <v>10269</v>
      </c>
      <c r="L1" s="581"/>
      <c r="M1" s="581"/>
      <c r="N1" s="581"/>
      <c r="O1" s="335"/>
      <c r="P1" s="581" t="s">
        <v>10270</v>
      </c>
      <c r="Q1" s="581"/>
      <c r="R1" s="581"/>
      <c r="S1" s="581"/>
      <c r="T1" s="335"/>
      <c r="U1" s="581" t="s">
        <v>10271</v>
      </c>
      <c r="V1" s="581"/>
      <c r="W1" s="581"/>
      <c r="X1" s="581"/>
      <c r="Y1" s="335"/>
      <c r="Z1" s="581" t="s">
        <v>10272</v>
      </c>
      <c r="AA1" s="581"/>
      <c r="AB1" s="581"/>
      <c r="AC1" s="581"/>
      <c r="AD1" s="335"/>
      <c r="AE1" s="583" t="s">
        <v>10262</v>
      </c>
      <c r="AF1" s="583"/>
      <c r="AG1" s="583"/>
      <c r="AH1" s="583"/>
      <c r="AI1" s="335"/>
      <c r="AJ1" s="581" t="s">
        <v>10273</v>
      </c>
      <c r="AK1" s="581"/>
      <c r="AL1" s="581"/>
      <c r="AM1" s="581"/>
      <c r="AN1" s="335"/>
      <c r="AO1" s="581" t="s">
        <v>10274</v>
      </c>
      <c r="AP1" s="581"/>
      <c r="AQ1" s="335"/>
      <c r="AR1" s="581" t="s">
        <v>10274</v>
      </c>
      <c r="AS1" s="581"/>
      <c r="AT1" s="335"/>
      <c r="AU1" s="581"/>
      <c r="AV1" s="581"/>
      <c r="AW1" s="335"/>
    </row>
    <row r="2" spans="1:71">
      <c r="B2" s="571" t="s">
        <v>10320</v>
      </c>
      <c r="C2" s="571"/>
      <c r="D2" s="571" t="s">
        <v>8566</v>
      </c>
      <c r="E2" s="571"/>
      <c r="F2" s="571" t="s">
        <v>8569</v>
      </c>
      <c r="G2" s="571"/>
      <c r="H2" s="571" t="s">
        <v>8570</v>
      </c>
      <c r="I2" s="571"/>
      <c r="K2" s="571" t="s">
        <v>8573</v>
      </c>
      <c r="L2" s="571"/>
      <c r="M2" s="571" t="s">
        <v>8574</v>
      </c>
      <c r="N2" s="571"/>
      <c r="P2" s="571" t="s">
        <v>8576</v>
      </c>
      <c r="Q2" s="571"/>
      <c r="R2" s="571" t="s">
        <v>8578</v>
      </c>
      <c r="S2" s="571"/>
      <c r="U2" s="571" t="s">
        <v>8580</v>
      </c>
      <c r="V2" s="571"/>
      <c r="W2" s="571" t="s">
        <v>8582</v>
      </c>
      <c r="X2" s="571"/>
      <c r="Z2" s="571" t="s">
        <v>8584</v>
      </c>
      <c r="AA2" s="571"/>
      <c r="AB2" s="571" t="s">
        <v>8586</v>
      </c>
      <c r="AC2" s="571"/>
      <c r="AE2" s="572" t="s">
        <v>8588</v>
      </c>
      <c r="AF2" s="572"/>
      <c r="AG2" s="572" t="s">
        <v>8589</v>
      </c>
      <c r="AH2" s="572"/>
      <c r="AJ2" s="571" t="s">
        <v>5399</v>
      </c>
      <c r="AK2" s="571"/>
      <c r="AL2" s="571" t="s">
        <v>5409</v>
      </c>
      <c r="AM2" s="571"/>
      <c r="AN2" s="209"/>
      <c r="AO2" s="571" t="s">
        <v>5408</v>
      </c>
      <c r="AP2" s="571"/>
      <c r="AR2" s="571" t="s">
        <v>5400</v>
      </c>
      <c r="AS2" s="571"/>
      <c r="AU2" s="571" t="s">
        <v>5414</v>
      </c>
      <c r="AV2" s="571"/>
      <c r="AX2" s="571" t="s">
        <v>5403</v>
      </c>
      <c r="AY2" s="571"/>
      <c r="AZ2" s="571" t="s">
        <v>5413</v>
      </c>
      <c r="BA2" s="571"/>
      <c r="BB2" s="571" t="s">
        <v>5404</v>
      </c>
      <c r="BC2" s="571"/>
      <c r="BD2" s="571" t="s">
        <v>5401</v>
      </c>
      <c r="BE2" s="571"/>
      <c r="BF2" s="571" t="s">
        <v>5402</v>
      </c>
      <c r="BG2" s="571"/>
      <c r="BH2" s="571" t="s">
        <v>5405</v>
      </c>
      <c r="BI2" s="571"/>
      <c r="BJ2" s="571" t="s">
        <v>5406</v>
      </c>
      <c r="BK2" s="571"/>
      <c r="BL2" s="571" t="s">
        <v>5411</v>
      </c>
      <c r="BM2" s="571"/>
      <c r="BN2" s="571" t="s">
        <v>5412</v>
      </c>
      <c r="BO2" s="571"/>
      <c r="BP2" s="571" t="s">
        <v>5415</v>
      </c>
      <c r="BQ2" s="571"/>
      <c r="BR2" s="571" t="s">
        <v>5416</v>
      </c>
      <c r="BS2" s="571"/>
    </row>
    <row r="3" spans="1:71">
      <c r="B3" s="571" t="s">
        <v>8567</v>
      </c>
      <c r="C3" s="571"/>
      <c r="D3" s="571" t="s">
        <v>8568</v>
      </c>
      <c r="E3" s="571"/>
      <c r="F3" s="571" t="s">
        <v>8571</v>
      </c>
      <c r="G3" s="571"/>
      <c r="H3" s="571" t="s">
        <v>8572</v>
      </c>
      <c r="I3" s="571"/>
      <c r="K3" s="584" t="s">
        <v>10394</v>
      </c>
      <c r="L3" s="571"/>
      <c r="M3" s="571" t="s">
        <v>8575</v>
      </c>
      <c r="N3" s="571"/>
      <c r="P3" s="571" t="s">
        <v>8577</v>
      </c>
      <c r="Q3" s="571"/>
      <c r="R3" s="571" t="s">
        <v>8579</v>
      </c>
      <c r="S3" s="571"/>
      <c r="U3" s="571" t="s">
        <v>8581</v>
      </c>
      <c r="V3" s="571"/>
      <c r="W3" s="571" t="s">
        <v>8583</v>
      </c>
      <c r="X3" s="571"/>
      <c r="Z3" s="571" t="s">
        <v>8585</v>
      </c>
      <c r="AA3" s="571"/>
      <c r="AB3" s="571" t="s">
        <v>8587</v>
      </c>
      <c r="AC3" s="571"/>
      <c r="AE3" s="572" t="s">
        <v>8590</v>
      </c>
      <c r="AF3" s="572"/>
      <c r="AG3" s="572" t="s">
        <v>8591</v>
      </c>
      <c r="AH3" s="572"/>
      <c r="AJ3" s="571" t="s">
        <v>5407</v>
      </c>
      <c r="AK3" s="571"/>
      <c r="AL3" s="571" t="s">
        <v>5417</v>
      </c>
      <c r="AM3" s="571"/>
      <c r="AN3" s="209"/>
      <c r="AO3" s="571" t="s">
        <v>5418</v>
      </c>
      <c r="AP3" s="571"/>
      <c r="AR3" s="571" t="s">
        <v>5410</v>
      </c>
      <c r="AS3" s="571"/>
      <c r="AU3" s="265"/>
      <c r="AV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</row>
    <row r="4" spans="1:71">
      <c r="B4" s="573" t="s">
        <v>8592</v>
      </c>
      <c r="C4" s="573"/>
      <c r="D4" s="573" t="s">
        <v>8592</v>
      </c>
      <c r="E4" s="573"/>
      <c r="F4" s="573" t="s">
        <v>8592</v>
      </c>
      <c r="G4" s="573"/>
      <c r="H4" s="573" t="s">
        <v>8592</v>
      </c>
      <c r="I4" s="573"/>
      <c r="K4" s="573" t="s">
        <v>8592</v>
      </c>
      <c r="L4" s="573"/>
      <c r="M4" s="573" t="s">
        <v>8592</v>
      </c>
      <c r="N4" s="573"/>
      <c r="P4" s="573" t="s">
        <v>8592</v>
      </c>
      <c r="Q4" s="573"/>
      <c r="R4" s="573" t="s">
        <v>8592</v>
      </c>
      <c r="S4" s="573"/>
      <c r="U4" s="573" t="s">
        <v>8592</v>
      </c>
      <c r="V4" s="573"/>
      <c r="W4" s="573" t="s">
        <v>8592</v>
      </c>
      <c r="X4" s="573"/>
      <c r="Z4" s="573" t="s">
        <v>8592</v>
      </c>
      <c r="AA4" s="573"/>
      <c r="AB4" s="573" t="s">
        <v>8592</v>
      </c>
      <c r="AC4" s="573"/>
      <c r="AE4" s="579" t="s">
        <v>8592</v>
      </c>
      <c r="AF4" s="579"/>
      <c r="AG4" s="579" t="s">
        <v>8592</v>
      </c>
      <c r="AH4" s="579"/>
      <c r="AJ4" s="573" t="s">
        <v>5419</v>
      </c>
      <c r="AK4" s="573"/>
      <c r="AL4" s="573" t="s">
        <v>5419</v>
      </c>
      <c r="AM4" s="573"/>
      <c r="AN4" s="210"/>
      <c r="AO4" s="573" t="s">
        <v>5419</v>
      </c>
      <c r="AP4" s="573"/>
      <c r="AR4" s="573" t="s">
        <v>5419</v>
      </c>
      <c r="AS4" s="573"/>
      <c r="AU4" s="573" t="s">
        <v>5421</v>
      </c>
      <c r="AV4" s="573"/>
      <c r="AX4" s="577" t="s">
        <v>8593</v>
      </c>
      <c r="AY4" s="573"/>
      <c r="AZ4" s="577" t="s">
        <v>8593</v>
      </c>
      <c r="BA4" s="573"/>
      <c r="BB4" s="578" t="s">
        <v>8594</v>
      </c>
      <c r="BC4" s="573"/>
      <c r="BD4" s="573" t="s">
        <v>5419</v>
      </c>
      <c r="BE4" s="573"/>
      <c r="BF4" s="573" t="s">
        <v>5419</v>
      </c>
      <c r="BG4" s="573"/>
      <c r="BH4" s="576" t="s">
        <v>8595</v>
      </c>
      <c r="BI4" s="573"/>
      <c r="BJ4" s="573" t="s">
        <v>5420</v>
      </c>
      <c r="BK4" s="573"/>
      <c r="BL4" s="573" t="s">
        <v>5419</v>
      </c>
      <c r="BM4" s="573"/>
      <c r="BN4" s="573" t="s">
        <v>5419</v>
      </c>
      <c r="BO4" s="573"/>
      <c r="BP4" s="576" t="s">
        <v>8595</v>
      </c>
      <c r="BQ4" s="573"/>
      <c r="BR4" s="573" t="s">
        <v>5420</v>
      </c>
      <c r="BS4" s="573"/>
    </row>
    <row r="5" spans="1:71">
      <c r="B5" s="574" t="s">
        <v>5422</v>
      </c>
      <c r="C5" s="575"/>
      <c r="D5" s="574" t="s">
        <v>5422</v>
      </c>
      <c r="E5" s="575"/>
      <c r="F5" s="574" t="s">
        <v>5422</v>
      </c>
      <c r="G5" s="575"/>
      <c r="H5" s="574" t="s">
        <v>5422</v>
      </c>
      <c r="I5" s="575"/>
      <c r="K5" s="574" t="s">
        <v>5422</v>
      </c>
      <c r="L5" s="575"/>
      <c r="M5" s="574" t="s">
        <v>5422</v>
      </c>
      <c r="N5" s="575"/>
      <c r="P5" s="574" t="s">
        <v>5422</v>
      </c>
      <c r="Q5" s="575"/>
      <c r="R5" s="574" t="s">
        <v>5422</v>
      </c>
      <c r="S5" s="575"/>
      <c r="U5" s="574" t="s">
        <v>5423</v>
      </c>
      <c r="V5" s="575"/>
      <c r="W5" s="574" t="s">
        <v>5423</v>
      </c>
      <c r="X5" s="575"/>
      <c r="Z5" s="574" t="s">
        <v>5424</v>
      </c>
      <c r="AA5" s="575"/>
      <c r="AB5" s="574" t="s">
        <v>5424</v>
      </c>
      <c r="AC5" s="575"/>
      <c r="AE5" s="580" t="s">
        <v>5426</v>
      </c>
      <c r="AF5" s="579"/>
      <c r="AG5" s="580" t="s">
        <v>5426</v>
      </c>
      <c r="AH5" s="579"/>
      <c r="AJ5" s="574" t="s">
        <v>5425</v>
      </c>
      <c r="AK5" s="575"/>
      <c r="AL5" s="574" t="s">
        <v>5425</v>
      </c>
      <c r="AM5" s="575"/>
      <c r="AN5" s="211"/>
      <c r="AO5" s="574" t="s">
        <v>5425</v>
      </c>
      <c r="AP5" s="575"/>
      <c r="AR5" s="574" t="s">
        <v>5425</v>
      </c>
      <c r="AS5" s="575"/>
      <c r="AU5" s="574" t="s">
        <v>5425</v>
      </c>
      <c r="AV5" s="575"/>
      <c r="AX5" s="574" t="s">
        <v>5427</v>
      </c>
      <c r="AY5" s="575"/>
      <c r="AZ5" s="574" t="s">
        <v>5427</v>
      </c>
      <c r="BA5" s="575"/>
      <c r="BB5" s="574" t="s">
        <v>5427</v>
      </c>
      <c r="BC5" s="575"/>
      <c r="BD5" s="574" t="s">
        <v>5427</v>
      </c>
      <c r="BE5" s="575"/>
      <c r="BF5" s="574" t="s">
        <v>5427</v>
      </c>
      <c r="BG5" s="575"/>
      <c r="BH5" s="574" t="s">
        <v>5427</v>
      </c>
      <c r="BI5" s="575"/>
      <c r="BJ5" s="574" t="s">
        <v>5427</v>
      </c>
      <c r="BK5" s="575"/>
      <c r="BL5" s="574" t="s">
        <v>5427</v>
      </c>
      <c r="BM5" s="575"/>
      <c r="BN5" s="574" t="s">
        <v>5427</v>
      </c>
      <c r="BO5" s="575"/>
      <c r="BP5" s="574" t="s">
        <v>5427</v>
      </c>
      <c r="BQ5" s="575"/>
      <c r="BR5" s="574" t="s">
        <v>5427</v>
      </c>
      <c r="BS5" s="575"/>
    </row>
    <row r="6" spans="1:71">
      <c r="B6" s="206" t="s">
        <v>5428</v>
      </c>
      <c r="C6" s="206" t="s">
        <v>5429</v>
      </c>
      <c r="D6" s="206" t="s">
        <v>5428</v>
      </c>
      <c r="E6" s="206" t="s">
        <v>5429</v>
      </c>
      <c r="F6" s="206" t="s">
        <v>5428</v>
      </c>
      <c r="G6" s="206" t="s">
        <v>5429</v>
      </c>
      <c r="H6" s="206" t="s">
        <v>5428</v>
      </c>
      <c r="I6" s="206" t="s">
        <v>5429</v>
      </c>
      <c r="K6" s="206" t="s">
        <v>5430</v>
      </c>
      <c r="L6" s="206" t="s">
        <v>5431</v>
      </c>
      <c r="M6" s="206" t="s">
        <v>5430</v>
      </c>
      <c r="N6" s="206" t="s">
        <v>5431</v>
      </c>
      <c r="P6" s="206" t="s">
        <v>5430</v>
      </c>
      <c r="Q6" s="206" t="s">
        <v>5432</v>
      </c>
      <c r="R6" s="206" t="s">
        <v>5430</v>
      </c>
      <c r="S6" s="206" t="s">
        <v>5432</v>
      </c>
      <c r="U6" s="206" t="s">
        <v>5433</v>
      </c>
      <c r="V6" s="206" t="s">
        <v>5434</v>
      </c>
      <c r="W6" s="206" t="s">
        <v>5433</v>
      </c>
      <c r="X6" s="206" t="s">
        <v>5434</v>
      </c>
      <c r="Z6" s="206" t="s">
        <v>5435</v>
      </c>
      <c r="AA6" s="206" t="s">
        <v>5436</v>
      </c>
      <c r="AB6" s="206" t="s">
        <v>5435</v>
      </c>
      <c r="AC6" s="206" t="s">
        <v>5436</v>
      </c>
      <c r="AE6" s="206" t="s">
        <v>5440</v>
      </c>
      <c r="AF6" s="206" t="s">
        <v>5441</v>
      </c>
      <c r="AG6" s="206" t="s">
        <v>5440</v>
      </c>
      <c r="AH6" s="206" t="s">
        <v>5441</v>
      </c>
      <c r="AJ6" s="206" t="s">
        <v>5437</v>
      </c>
      <c r="AK6" s="206" t="s">
        <v>5438</v>
      </c>
      <c r="AL6" s="206" t="s">
        <v>5437</v>
      </c>
      <c r="AM6" s="206" t="s">
        <v>5438</v>
      </c>
      <c r="AN6" s="206"/>
      <c r="AO6" s="206" t="s">
        <v>5437</v>
      </c>
      <c r="AP6" s="206" t="s">
        <v>5439</v>
      </c>
      <c r="AR6" s="206" t="s">
        <v>5437</v>
      </c>
      <c r="AS6" s="206" t="s">
        <v>5439</v>
      </c>
      <c r="AU6" s="206" t="s">
        <v>5437</v>
      </c>
      <c r="AV6" s="206" t="s">
        <v>5442</v>
      </c>
      <c r="AX6" s="206" t="s">
        <v>8596</v>
      </c>
      <c r="AY6" s="206" t="s">
        <v>8597</v>
      </c>
      <c r="AZ6" s="206" t="s">
        <v>8596</v>
      </c>
      <c r="BA6" s="206" t="s">
        <v>8597</v>
      </c>
      <c r="BB6" s="206" t="s">
        <v>8596</v>
      </c>
      <c r="BC6" s="206" t="s">
        <v>8597</v>
      </c>
      <c r="BD6" s="206" t="s">
        <v>8596</v>
      </c>
      <c r="BE6" s="206" t="s">
        <v>8597</v>
      </c>
      <c r="BF6" s="206" t="s">
        <v>8596</v>
      </c>
      <c r="BG6" s="206" t="s">
        <v>8597</v>
      </c>
      <c r="BH6" s="206" t="s">
        <v>8596</v>
      </c>
      <c r="BI6" s="206" t="s">
        <v>8597</v>
      </c>
      <c r="BJ6" s="206" t="s">
        <v>8596</v>
      </c>
      <c r="BK6" s="206" t="s">
        <v>8597</v>
      </c>
      <c r="BL6" s="206" t="s">
        <v>8596</v>
      </c>
      <c r="BM6" s="206" t="s">
        <v>8597</v>
      </c>
      <c r="BN6" s="206" t="s">
        <v>8596</v>
      </c>
      <c r="BO6" s="206" t="s">
        <v>8597</v>
      </c>
      <c r="BP6" s="206" t="s">
        <v>8596</v>
      </c>
      <c r="BQ6" s="206" t="s">
        <v>8597</v>
      </c>
      <c r="BR6" s="206" t="s">
        <v>8596</v>
      </c>
      <c r="BS6" s="206" t="s">
        <v>8597</v>
      </c>
    </row>
    <row r="7" spans="1:71">
      <c r="A7" s="320"/>
      <c r="B7" s="191" t="s">
        <v>5443</v>
      </c>
      <c r="C7" s="139" t="s">
        <v>5444</v>
      </c>
      <c r="D7" s="191" t="s">
        <v>5443</v>
      </c>
      <c r="E7" s="139" t="s">
        <v>5444</v>
      </c>
      <c r="F7" s="191" t="s">
        <v>5443</v>
      </c>
      <c r="G7" s="139" t="s">
        <v>5444</v>
      </c>
      <c r="H7" s="191" t="s">
        <v>5443</v>
      </c>
      <c r="I7" s="139" t="s">
        <v>5444</v>
      </c>
      <c r="K7" s="191" t="s">
        <v>5445</v>
      </c>
      <c r="L7" s="139" t="s">
        <v>5446</v>
      </c>
      <c r="M7" s="191" t="s">
        <v>5445</v>
      </c>
      <c r="N7" s="139" t="s">
        <v>5446</v>
      </c>
      <c r="P7" s="191" t="s">
        <v>5447</v>
      </c>
      <c r="Q7" s="139" t="s">
        <v>5448</v>
      </c>
      <c r="R7" s="191" t="s">
        <v>5447</v>
      </c>
      <c r="S7" s="139" t="s">
        <v>5448</v>
      </c>
      <c r="U7" s="191" t="s">
        <v>5449</v>
      </c>
      <c r="V7" s="139" t="s">
        <v>5450</v>
      </c>
      <c r="W7" s="191" t="s">
        <v>5449</v>
      </c>
      <c r="X7" s="139" t="s">
        <v>5450</v>
      </c>
      <c r="Z7" s="191" t="s">
        <v>5451</v>
      </c>
      <c r="AA7" s="139" t="s">
        <v>5452</v>
      </c>
      <c r="AB7" s="191" t="s">
        <v>5451</v>
      </c>
      <c r="AC7" s="139" t="s">
        <v>5452</v>
      </c>
      <c r="AE7" s="319" t="s">
        <v>5455</v>
      </c>
      <c r="AF7" s="139" t="s">
        <v>5456</v>
      </c>
      <c r="AG7" s="319" t="s">
        <v>5455</v>
      </c>
      <c r="AH7" s="139" t="s">
        <v>5456</v>
      </c>
      <c r="AJ7" s="191" t="s">
        <v>5453</v>
      </c>
      <c r="AK7" s="139" t="s">
        <v>5438</v>
      </c>
      <c r="AL7" s="191" t="s">
        <v>5453</v>
      </c>
      <c r="AM7" s="139" t="s">
        <v>5438</v>
      </c>
      <c r="AN7" s="210"/>
      <c r="AO7" s="191" t="s">
        <v>5457</v>
      </c>
      <c r="AP7" s="139" t="s">
        <v>5439</v>
      </c>
      <c r="AR7" s="191" t="s">
        <v>5454</v>
      </c>
      <c r="AS7" s="139" t="s">
        <v>5439</v>
      </c>
      <c r="AU7" s="192" t="s">
        <v>5458</v>
      </c>
      <c r="AV7" s="141" t="s">
        <v>8598</v>
      </c>
    </row>
    <row r="8" spans="1:71">
      <c r="B8" s="191" t="s">
        <v>5459</v>
      </c>
      <c r="C8" s="139" t="s">
        <v>5444</v>
      </c>
      <c r="D8" s="191" t="s">
        <v>5459</v>
      </c>
      <c r="E8" s="139" t="s">
        <v>5444</v>
      </c>
      <c r="F8" s="191" t="s">
        <v>5459</v>
      </c>
      <c r="G8" s="139" t="s">
        <v>5444</v>
      </c>
      <c r="H8" s="191" t="s">
        <v>5459</v>
      </c>
      <c r="I8" s="139" t="s">
        <v>5444</v>
      </c>
      <c r="K8" s="191" t="s">
        <v>5460</v>
      </c>
      <c r="L8" s="139" t="s">
        <v>5446</v>
      </c>
      <c r="M8" s="191" t="s">
        <v>5460</v>
      </c>
      <c r="N8" s="139" t="s">
        <v>5446</v>
      </c>
      <c r="P8" s="191" t="s">
        <v>5461</v>
      </c>
      <c r="Q8" s="139" t="s">
        <v>5448</v>
      </c>
      <c r="R8" s="191" t="s">
        <v>5461</v>
      </c>
      <c r="S8" s="139" t="s">
        <v>5448</v>
      </c>
      <c r="U8" s="191" t="s">
        <v>5462</v>
      </c>
      <c r="V8" s="139" t="s">
        <v>5450</v>
      </c>
      <c r="W8" s="191" t="s">
        <v>5462</v>
      </c>
      <c r="X8" s="139" t="s">
        <v>5450</v>
      </c>
      <c r="Z8" s="191" t="s">
        <v>5463</v>
      </c>
      <c r="AA8" s="139" t="s">
        <v>5464</v>
      </c>
      <c r="AB8" s="191" t="s">
        <v>5463</v>
      </c>
      <c r="AC8" s="139" t="s">
        <v>5464</v>
      </c>
      <c r="AE8" s="319" t="s">
        <v>5465</v>
      </c>
      <c r="AF8" s="139" t="s">
        <v>5456</v>
      </c>
      <c r="AG8" s="319" t="s">
        <v>5465</v>
      </c>
      <c r="AH8" s="139" t="s">
        <v>5456</v>
      </c>
    </row>
    <row r="9" spans="1:71">
      <c r="B9" s="191" t="s">
        <v>889</v>
      </c>
      <c r="C9" s="139" t="s">
        <v>5444</v>
      </c>
      <c r="D9" s="191" t="s">
        <v>889</v>
      </c>
      <c r="E9" s="139" t="s">
        <v>5444</v>
      </c>
      <c r="F9" s="191" t="s">
        <v>889</v>
      </c>
      <c r="G9" s="139" t="s">
        <v>5444</v>
      </c>
      <c r="H9" s="191" t="s">
        <v>889</v>
      </c>
      <c r="I9" s="139" t="s">
        <v>5444</v>
      </c>
      <c r="K9" s="191" t="s">
        <v>5466</v>
      </c>
      <c r="L9" s="139" t="s">
        <v>5446</v>
      </c>
      <c r="M9" s="191" t="s">
        <v>5466</v>
      </c>
      <c r="N9" s="139" t="s">
        <v>5446</v>
      </c>
      <c r="P9" s="191" t="s">
        <v>5467</v>
      </c>
      <c r="Q9" s="139" t="s">
        <v>5448</v>
      </c>
      <c r="R9" s="191" t="s">
        <v>5467</v>
      </c>
      <c r="S9" s="139" t="s">
        <v>5448</v>
      </c>
      <c r="U9" s="191" t="s">
        <v>5468</v>
      </c>
      <c r="V9" s="139" t="s">
        <v>5439</v>
      </c>
      <c r="W9" s="191" t="s">
        <v>5468</v>
      </c>
      <c r="X9" s="139" t="s">
        <v>5439</v>
      </c>
      <c r="Z9" s="191" t="s">
        <v>5469</v>
      </c>
      <c r="AA9" s="139" t="s">
        <v>5470</v>
      </c>
      <c r="AB9" s="191" t="s">
        <v>5469</v>
      </c>
      <c r="AC9" s="139" t="s">
        <v>5470</v>
      </c>
      <c r="AE9" s="319" t="s">
        <v>5471</v>
      </c>
      <c r="AF9" s="139" t="s">
        <v>5456</v>
      </c>
      <c r="AG9" s="319" t="s">
        <v>5471</v>
      </c>
      <c r="AH9" s="139" t="s">
        <v>5456</v>
      </c>
    </row>
    <row r="10" spans="1:71">
      <c r="B10" s="191" t="s">
        <v>890</v>
      </c>
      <c r="C10" s="139" t="s">
        <v>5472</v>
      </c>
      <c r="D10" s="191" t="s">
        <v>890</v>
      </c>
      <c r="E10" s="139" t="s">
        <v>5472</v>
      </c>
      <c r="F10" s="191" t="s">
        <v>890</v>
      </c>
      <c r="G10" s="139" t="s">
        <v>5472</v>
      </c>
      <c r="H10" s="191" t="s">
        <v>890</v>
      </c>
      <c r="I10" s="139" t="s">
        <v>5472</v>
      </c>
      <c r="K10" s="191" t="s">
        <v>5473</v>
      </c>
      <c r="L10" s="139" t="s">
        <v>5474</v>
      </c>
      <c r="M10" s="191" t="s">
        <v>5473</v>
      </c>
      <c r="N10" s="139" t="s">
        <v>5474</v>
      </c>
      <c r="P10" s="191" t="s">
        <v>5475</v>
      </c>
      <c r="Q10" s="139" t="s">
        <v>5474</v>
      </c>
      <c r="R10" s="191" t="s">
        <v>5475</v>
      </c>
      <c r="S10" s="139" t="s">
        <v>5474</v>
      </c>
      <c r="U10" s="191" t="s">
        <v>5476</v>
      </c>
      <c r="V10" s="139" t="s">
        <v>5477</v>
      </c>
      <c r="W10" s="191" t="s">
        <v>5476</v>
      </c>
      <c r="X10" s="139" t="s">
        <v>5477</v>
      </c>
      <c r="Z10" s="191" t="s">
        <v>5478</v>
      </c>
      <c r="AA10" s="139" t="s">
        <v>5479</v>
      </c>
      <c r="AB10" s="191" t="s">
        <v>5478</v>
      </c>
      <c r="AC10" s="139" t="s">
        <v>5479</v>
      </c>
      <c r="AE10" s="319" t="s">
        <v>5480</v>
      </c>
      <c r="AF10" s="139" t="s">
        <v>5456</v>
      </c>
      <c r="AG10" s="319" t="s">
        <v>5480</v>
      </c>
      <c r="AH10" s="139" t="s">
        <v>5456</v>
      </c>
    </row>
    <row r="11" spans="1:71">
      <c r="B11" s="191" t="s">
        <v>5481</v>
      </c>
      <c r="C11" s="139" t="s">
        <v>5482</v>
      </c>
      <c r="D11" s="191" t="s">
        <v>5481</v>
      </c>
      <c r="E11" s="139" t="s">
        <v>5482</v>
      </c>
      <c r="F11" s="191" t="s">
        <v>5481</v>
      </c>
      <c r="G11" s="139" t="s">
        <v>5482</v>
      </c>
      <c r="H11" s="191" t="s">
        <v>5481</v>
      </c>
      <c r="I11" s="139" t="s">
        <v>5482</v>
      </c>
      <c r="K11" s="191" t="s">
        <v>5483</v>
      </c>
      <c r="L11" s="139" t="s">
        <v>5482</v>
      </c>
      <c r="M11" s="191" t="s">
        <v>5483</v>
      </c>
      <c r="N11" s="139" t="s">
        <v>5482</v>
      </c>
      <c r="P11" s="191" t="s">
        <v>5484</v>
      </c>
      <c r="Q11" s="139" t="s">
        <v>5482</v>
      </c>
      <c r="R11" s="191" t="s">
        <v>5484</v>
      </c>
      <c r="S11" s="139" t="s">
        <v>5482</v>
      </c>
      <c r="U11" s="191" t="s">
        <v>5485</v>
      </c>
      <c r="V11" s="139" t="s">
        <v>5486</v>
      </c>
      <c r="W11" s="191" t="s">
        <v>5485</v>
      </c>
      <c r="X11" s="139" t="s">
        <v>5486</v>
      </c>
      <c r="Z11" s="191" t="s">
        <v>5487</v>
      </c>
      <c r="AA11" s="139" t="s">
        <v>5488</v>
      </c>
      <c r="AB11" s="191" t="s">
        <v>5487</v>
      </c>
      <c r="AC11" s="139" t="s">
        <v>5488</v>
      </c>
      <c r="AE11" s="319" t="s">
        <v>5489</v>
      </c>
      <c r="AF11" s="139" t="s">
        <v>5456</v>
      </c>
      <c r="AG11" s="319" t="s">
        <v>5489</v>
      </c>
      <c r="AH11" s="139" t="s">
        <v>5456</v>
      </c>
    </row>
    <row r="12" spans="1:71">
      <c r="B12" s="191" t="s">
        <v>892</v>
      </c>
      <c r="C12" s="139" t="s">
        <v>5482</v>
      </c>
      <c r="D12" s="191" t="s">
        <v>892</v>
      </c>
      <c r="E12" s="139" t="s">
        <v>5482</v>
      </c>
      <c r="F12" s="191" t="s">
        <v>892</v>
      </c>
      <c r="G12" s="139" t="s">
        <v>5482</v>
      </c>
      <c r="H12" s="191" t="s">
        <v>892</v>
      </c>
      <c r="I12" s="139" t="s">
        <v>5482</v>
      </c>
      <c r="K12" s="191" t="s">
        <v>5490</v>
      </c>
      <c r="L12" s="139" t="s">
        <v>5482</v>
      </c>
      <c r="M12" s="191" t="s">
        <v>5490</v>
      </c>
      <c r="N12" s="139" t="s">
        <v>5482</v>
      </c>
      <c r="P12" s="191" t="s">
        <v>5491</v>
      </c>
      <c r="Q12" s="139" t="s">
        <v>5482</v>
      </c>
      <c r="R12" s="191" t="s">
        <v>5491</v>
      </c>
      <c r="S12" s="139" t="s">
        <v>5482</v>
      </c>
      <c r="U12" s="191" t="s">
        <v>5492</v>
      </c>
      <c r="V12" s="139" t="s">
        <v>5486</v>
      </c>
      <c r="W12" s="191" t="s">
        <v>5492</v>
      </c>
      <c r="X12" s="139" t="s">
        <v>5486</v>
      </c>
      <c r="Z12" s="191" t="s">
        <v>5696</v>
      </c>
      <c r="AA12" s="139" t="s">
        <v>5697</v>
      </c>
      <c r="AB12" s="191" t="s">
        <v>5696</v>
      </c>
      <c r="AC12" s="139" t="s">
        <v>5697</v>
      </c>
      <c r="AE12" s="319" t="s">
        <v>5493</v>
      </c>
      <c r="AF12" s="139" t="s">
        <v>5456</v>
      </c>
      <c r="AG12" s="319" t="s">
        <v>5493</v>
      </c>
      <c r="AH12" s="139" t="s">
        <v>5456</v>
      </c>
    </row>
    <row r="13" spans="1:71">
      <c r="B13" s="191" t="s">
        <v>5494</v>
      </c>
      <c r="C13" s="139" t="s">
        <v>5472</v>
      </c>
      <c r="D13" s="191" t="s">
        <v>5494</v>
      </c>
      <c r="E13" s="139" t="s">
        <v>5472</v>
      </c>
      <c r="F13" s="191" t="s">
        <v>5494</v>
      </c>
      <c r="G13" s="139" t="s">
        <v>5472</v>
      </c>
      <c r="H13" s="191" t="s">
        <v>5494</v>
      </c>
      <c r="I13" s="139" t="s">
        <v>5472</v>
      </c>
      <c r="K13" s="191" t="s">
        <v>5495</v>
      </c>
      <c r="L13" s="139" t="s">
        <v>5472</v>
      </c>
      <c r="M13" s="191" t="s">
        <v>5495</v>
      </c>
      <c r="N13" s="139" t="s">
        <v>5472</v>
      </c>
      <c r="P13" s="191" t="s">
        <v>5496</v>
      </c>
      <c r="Q13" s="139" t="s">
        <v>5479</v>
      </c>
      <c r="R13" s="191" t="s">
        <v>5496</v>
      </c>
      <c r="S13" s="139" t="s">
        <v>5479</v>
      </c>
      <c r="U13" s="191" t="s">
        <v>5497</v>
      </c>
      <c r="V13" s="139" t="s">
        <v>5439</v>
      </c>
      <c r="W13" s="191" t="s">
        <v>5497</v>
      </c>
      <c r="X13" s="139" t="s">
        <v>5439</v>
      </c>
      <c r="Z13" s="191" t="s">
        <v>5702</v>
      </c>
      <c r="AA13" s="139" t="s">
        <v>5554</v>
      </c>
      <c r="AB13" s="191" t="s">
        <v>5702</v>
      </c>
      <c r="AC13" s="139" t="s">
        <v>5554</v>
      </c>
      <c r="AE13" s="319" t="s">
        <v>5498</v>
      </c>
      <c r="AF13" s="139" t="s">
        <v>5456</v>
      </c>
      <c r="AG13" s="319" t="s">
        <v>5498</v>
      </c>
      <c r="AH13" s="139" t="s">
        <v>5456</v>
      </c>
    </row>
    <row r="14" spans="1:71">
      <c r="B14" s="191" t="s">
        <v>5499</v>
      </c>
      <c r="C14" s="139" t="s">
        <v>5500</v>
      </c>
      <c r="D14" s="191" t="s">
        <v>5499</v>
      </c>
      <c r="E14" s="139" t="s">
        <v>5500</v>
      </c>
      <c r="F14" s="191" t="s">
        <v>5499</v>
      </c>
      <c r="G14" s="139" t="s">
        <v>5500</v>
      </c>
      <c r="H14" s="191" t="s">
        <v>5499</v>
      </c>
      <c r="I14" s="139" t="s">
        <v>5500</v>
      </c>
      <c r="K14" s="191" t="s">
        <v>5501</v>
      </c>
      <c r="L14" s="139" t="s">
        <v>5500</v>
      </c>
      <c r="M14" s="191" t="s">
        <v>5501</v>
      </c>
      <c r="N14" s="139" t="s">
        <v>5500</v>
      </c>
      <c r="P14" s="191" t="s">
        <v>5502</v>
      </c>
      <c r="Q14" s="139" t="s">
        <v>5500</v>
      </c>
      <c r="R14" s="191" t="s">
        <v>5502</v>
      </c>
      <c r="S14" s="139" t="s">
        <v>5500</v>
      </c>
      <c r="U14" s="191" t="s">
        <v>5503</v>
      </c>
      <c r="V14" s="139" t="s">
        <v>5504</v>
      </c>
      <c r="W14" s="191" t="s">
        <v>5503</v>
      </c>
      <c r="X14" s="139" t="s">
        <v>5504</v>
      </c>
      <c r="Z14" s="191" t="s">
        <v>5708</v>
      </c>
      <c r="AA14" s="139" t="s">
        <v>5709</v>
      </c>
      <c r="AB14" s="191" t="s">
        <v>5708</v>
      </c>
      <c r="AC14" s="139" t="s">
        <v>5709</v>
      </c>
      <c r="AE14" s="319" t="s">
        <v>5505</v>
      </c>
      <c r="AF14" s="139" t="s">
        <v>5506</v>
      </c>
      <c r="AG14" s="319" t="s">
        <v>5505</v>
      </c>
      <c r="AH14" s="139" t="s">
        <v>5506</v>
      </c>
    </row>
    <row r="15" spans="1:71">
      <c r="B15" s="191" t="s">
        <v>5507</v>
      </c>
      <c r="C15" s="139" t="s">
        <v>5482</v>
      </c>
      <c r="D15" s="191" t="s">
        <v>5507</v>
      </c>
      <c r="E15" s="139" t="s">
        <v>5482</v>
      </c>
      <c r="F15" s="191" t="s">
        <v>5507</v>
      </c>
      <c r="G15" s="139" t="s">
        <v>5482</v>
      </c>
      <c r="H15" s="191" t="s">
        <v>5507</v>
      </c>
      <c r="I15" s="139" t="s">
        <v>5482</v>
      </c>
      <c r="K15" s="191" t="s">
        <v>5508</v>
      </c>
      <c r="L15" s="139" t="s">
        <v>5482</v>
      </c>
      <c r="M15" s="191" t="s">
        <v>5508</v>
      </c>
      <c r="N15" s="139" t="s">
        <v>5482</v>
      </c>
      <c r="P15" s="191" t="s">
        <v>5509</v>
      </c>
      <c r="Q15" s="139" t="s">
        <v>5482</v>
      </c>
      <c r="R15" s="191" t="s">
        <v>5509</v>
      </c>
      <c r="S15" s="139" t="s">
        <v>5482</v>
      </c>
      <c r="U15" s="191" t="s">
        <v>5510</v>
      </c>
      <c r="V15" s="139" t="s">
        <v>5500</v>
      </c>
      <c r="W15" s="191" t="s">
        <v>5510</v>
      </c>
      <c r="X15" s="139" t="s">
        <v>5500</v>
      </c>
      <c r="Z15" s="191" t="s">
        <v>5715</v>
      </c>
      <c r="AA15" s="139" t="s">
        <v>5716</v>
      </c>
      <c r="AB15" s="191" t="s">
        <v>5715</v>
      </c>
      <c r="AC15" s="139" t="s">
        <v>5716</v>
      </c>
      <c r="AE15" s="319" t="s">
        <v>5511</v>
      </c>
      <c r="AF15" s="139" t="s">
        <v>5442</v>
      </c>
      <c r="AG15" s="319" t="s">
        <v>5511</v>
      </c>
      <c r="AH15" s="139" t="s">
        <v>5442</v>
      </c>
    </row>
    <row r="16" spans="1:71">
      <c r="B16" s="191" t="s">
        <v>5512</v>
      </c>
      <c r="C16" s="139" t="s">
        <v>5482</v>
      </c>
      <c r="D16" s="191" t="s">
        <v>5512</v>
      </c>
      <c r="E16" s="139" t="s">
        <v>5482</v>
      </c>
      <c r="F16" s="191" t="s">
        <v>5512</v>
      </c>
      <c r="G16" s="139" t="s">
        <v>5482</v>
      </c>
      <c r="H16" s="191" t="s">
        <v>5512</v>
      </c>
      <c r="I16" s="139" t="s">
        <v>5482</v>
      </c>
      <c r="K16" s="191" t="s">
        <v>5513</v>
      </c>
      <c r="L16" s="139" t="s">
        <v>5482</v>
      </c>
      <c r="M16" s="191" t="s">
        <v>5513</v>
      </c>
      <c r="N16" s="139" t="s">
        <v>5482</v>
      </c>
      <c r="P16" s="191" t="s">
        <v>5514</v>
      </c>
      <c r="Q16" s="139" t="s">
        <v>5482</v>
      </c>
      <c r="R16" s="191" t="s">
        <v>5514</v>
      </c>
      <c r="S16" s="139" t="s">
        <v>5482</v>
      </c>
      <c r="U16" s="191" t="s">
        <v>5515</v>
      </c>
      <c r="V16" s="139" t="s">
        <v>5516</v>
      </c>
      <c r="W16" s="191" t="s">
        <v>5515</v>
      </c>
      <c r="X16" s="139" t="s">
        <v>5516</v>
      </c>
      <c r="Z16" s="191" t="s">
        <v>5723</v>
      </c>
      <c r="AA16" s="139" t="s">
        <v>5724</v>
      </c>
      <c r="AB16" s="191" t="s">
        <v>5723</v>
      </c>
      <c r="AC16" s="139" t="s">
        <v>5724</v>
      </c>
      <c r="AE16" s="319" t="s">
        <v>5517</v>
      </c>
      <c r="AF16" s="139" t="s">
        <v>5442</v>
      </c>
      <c r="AG16" s="319" t="s">
        <v>5517</v>
      </c>
      <c r="AH16" s="139" t="s">
        <v>5442</v>
      </c>
    </row>
    <row r="17" spans="2:34">
      <c r="B17" s="191" t="s">
        <v>5518</v>
      </c>
      <c r="C17" s="139" t="s">
        <v>5519</v>
      </c>
      <c r="D17" s="191" t="s">
        <v>5518</v>
      </c>
      <c r="E17" s="139" t="s">
        <v>5519</v>
      </c>
      <c r="F17" s="191" t="s">
        <v>5518</v>
      </c>
      <c r="G17" s="139" t="s">
        <v>5519</v>
      </c>
      <c r="H17" s="191" t="s">
        <v>5518</v>
      </c>
      <c r="I17" s="139" t="s">
        <v>5519</v>
      </c>
      <c r="K17" s="191" t="s">
        <v>5520</v>
      </c>
      <c r="L17" s="139" t="s">
        <v>5519</v>
      </c>
      <c r="M17" s="191" t="s">
        <v>5520</v>
      </c>
      <c r="N17" s="139" t="s">
        <v>5519</v>
      </c>
      <c r="P17" s="191" t="s">
        <v>5521</v>
      </c>
      <c r="Q17" s="139" t="s">
        <v>5519</v>
      </c>
      <c r="R17" s="191" t="s">
        <v>5521</v>
      </c>
      <c r="S17" s="139" t="s">
        <v>5519</v>
      </c>
      <c r="U17" s="191" t="s">
        <v>5522</v>
      </c>
      <c r="V17" s="139" t="s">
        <v>5516</v>
      </c>
      <c r="W17" s="191" t="s">
        <v>5522</v>
      </c>
      <c r="X17" s="139" t="s">
        <v>5516</v>
      </c>
      <c r="Z17" s="191" t="s">
        <v>5841</v>
      </c>
      <c r="AA17" s="139" t="s">
        <v>5837</v>
      </c>
      <c r="AB17" s="191" t="s">
        <v>5841</v>
      </c>
      <c r="AC17" s="139" t="s">
        <v>5837</v>
      </c>
      <c r="AE17" s="319" t="s">
        <v>5523</v>
      </c>
      <c r="AF17" s="139" t="s">
        <v>5442</v>
      </c>
      <c r="AG17" s="319" t="s">
        <v>5523</v>
      </c>
      <c r="AH17" s="139" t="s">
        <v>5442</v>
      </c>
    </row>
    <row r="18" spans="2:34">
      <c r="B18" s="191" t="s">
        <v>5524</v>
      </c>
      <c r="C18" s="139" t="s">
        <v>5504</v>
      </c>
      <c r="D18" s="191" t="s">
        <v>5524</v>
      </c>
      <c r="E18" s="139" t="s">
        <v>5504</v>
      </c>
      <c r="F18" s="191" t="s">
        <v>5524</v>
      </c>
      <c r="G18" s="139" t="s">
        <v>5504</v>
      </c>
      <c r="H18" s="191" t="s">
        <v>5524</v>
      </c>
      <c r="I18" s="139" t="s">
        <v>5504</v>
      </c>
      <c r="K18" s="191" t="s">
        <v>5525</v>
      </c>
      <c r="L18" s="139" t="s">
        <v>5504</v>
      </c>
      <c r="M18" s="191" t="s">
        <v>5525</v>
      </c>
      <c r="N18" s="139" t="s">
        <v>5504</v>
      </c>
      <c r="P18" s="191" t="s">
        <v>5526</v>
      </c>
      <c r="Q18" s="139" t="s">
        <v>5504</v>
      </c>
      <c r="R18" s="191" t="s">
        <v>5526</v>
      </c>
      <c r="S18" s="139" t="s">
        <v>5504</v>
      </c>
      <c r="U18" s="191" t="s">
        <v>5527</v>
      </c>
      <c r="V18" s="139" t="s">
        <v>5439</v>
      </c>
      <c r="W18" s="191" t="s">
        <v>5527</v>
      </c>
      <c r="X18" s="139" t="s">
        <v>5439</v>
      </c>
      <c r="Z18" s="191" t="s">
        <v>5846</v>
      </c>
      <c r="AA18" s="139" t="s">
        <v>5837</v>
      </c>
      <c r="AB18" s="191" t="s">
        <v>5846</v>
      </c>
      <c r="AC18" s="139" t="s">
        <v>5837</v>
      </c>
      <c r="AE18" s="319" t="s">
        <v>5528</v>
      </c>
      <c r="AF18" s="139" t="s">
        <v>5529</v>
      </c>
      <c r="AG18" s="319" t="s">
        <v>5528</v>
      </c>
      <c r="AH18" s="139" t="s">
        <v>5529</v>
      </c>
    </row>
    <row r="19" spans="2:34">
      <c r="B19" s="191" t="s">
        <v>5530</v>
      </c>
      <c r="C19" s="139" t="s">
        <v>5500</v>
      </c>
      <c r="D19" s="191" t="s">
        <v>5530</v>
      </c>
      <c r="E19" s="139" t="s">
        <v>5500</v>
      </c>
      <c r="F19" s="191" t="s">
        <v>5530</v>
      </c>
      <c r="G19" s="139" t="s">
        <v>5500</v>
      </c>
      <c r="H19" s="191" t="s">
        <v>5530</v>
      </c>
      <c r="I19" s="139" t="s">
        <v>5500</v>
      </c>
      <c r="K19" s="191" t="s">
        <v>5531</v>
      </c>
      <c r="L19" s="139" t="s">
        <v>5500</v>
      </c>
      <c r="M19" s="191" t="s">
        <v>5531</v>
      </c>
      <c r="N19" s="139" t="s">
        <v>5500</v>
      </c>
      <c r="P19" s="191" t="s">
        <v>5532</v>
      </c>
      <c r="Q19" s="139" t="s">
        <v>5500</v>
      </c>
      <c r="R19" s="191" t="s">
        <v>5532</v>
      </c>
      <c r="S19" s="139" t="s">
        <v>5500</v>
      </c>
      <c r="U19" s="191" t="s">
        <v>5533</v>
      </c>
      <c r="V19" s="139" t="s">
        <v>5504</v>
      </c>
      <c r="W19" s="191" t="s">
        <v>5533</v>
      </c>
      <c r="X19" s="139" t="s">
        <v>5504</v>
      </c>
      <c r="Z19" s="191" t="s">
        <v>5851</v>
      </c>
      <c r="AA19" s="139" t="s">
        <v>5837</v>
      </c>
      <c r="AB19" s="191" t="s">
        <v>5851</v>
      </c>
      <c r="AC19" s="139" t="s">
        <v>5837</v>
      </c>
      <c r="AE19" s="319" t="s">
        <v>5534</v>
      </c>
      <c r="AF19" s="139" t="s">
        <v>5456</v>
      </c>
      <c r="AG19" s="319" t="s">
        <v>5534</v>
      </c>
      <c r="AH19" s="139" t="s">
        <v>5456</v>
      </c>
    </row>
    <row r="20" spans="2:34">
      <c r="B20" s="191" t="s">
        <v>5535</v>
      </c>
      <c r="C20" s="139" t="s">
        <v>5482</v>
      </c>
      <c r="D20" s="191" t="s">
        <v>5535</v>
      </c>
      <c r="E20" s="139" t="s">
        <v>5482</v>
      </c>
      <c r="F20" s="191" t="s">
        <v>5535</v>
      </c>
      <c r="G20" s="139" t="s">
        <v>5482</v>
      </c>
      <c r="H20" s="191" t="s">
        <v>5535</v>
      </c>
      <c r="I20" s="139" t="s">
        <v>5482</v>
      </c>
      <c r="K20" s="191" t="s">
        <v>5536</v>
      </c>
      <c r="L20" s="139" t="s">
        <v>5482</v>
      </c>
      <c r="M20" s="191" t="s">
        <v>5536</v>
      </c>
      <c r="N20" s="139" t="s">
        <v>5482</v>
      </c>
      <c r="P20" s="191" t="s">
        <v>5537</v>
      </c>
      <c r="Q20" s="139" t="s">
        <v>5482</v>
      </c>
      <c r="R20" s="191" t="s">
        <v>5537</v>
      </c>
      <c r="S20" s="139" t="s">
        <v>5482</v>
      </c>
      <c r="U20" s="191" t="s">
        <v>5538</v>
      </c>
      <c r="V20" s="139" t="s">
        <v>5500</v>
      </c>
      <c r="W20" s="191" t="s">
        <v>5538</v>
      </c>
      <c r="X20" s="139" t="s">
        <v>5500</v>
      </c>
      <c r="Z20" s="191" t="s">
        <v>5911</v>
      </c>
      <c r="AA20" s="139" t="s">
        <v>5907</v>
      </c>
      <c r="AB20" s="191" t="s">
        <v>5911</v>
      </c>
      <c r="AC20" s="139" t="s">
        <v>5907</v>
      </c>
      <c r="AE20" s="319" t="s">
        <v>5539</v>
      </c>
      <c r="AF20" s="139" t="s">
        <v>5456</v>
      </c>
      <c r="AG20" s="319" t="s">
        <v>5539</v>
      </c>
      <c r="AH20" s="139" t="s">
        <v>5456</v>
      </c>
    </row>
    <row r="21" spans="2:34">
      <c r="B21" s="191" t="s">
        <v>5540</v>
      </c>
      <c r="C21" s="139" t="s">
        <v>5482</v>
      </c>
      <c r="D21" s="191" t="s">
        <v>5540</v>
      </c>
      <c r="E21" s="139" t="s">
        <v>5482</v>
      </c>
      <c r="F21" s="191" t="s">
        <v>5540</v>
      </c>
      <c r="G21" s="139" t="s">
        <v>5482</v>
      </c>
      <c r="H21" s="191" t="s">
        <v>5540</v>
      </c>
      <c r="I21" s="139" t="s">
        <v>5482</v>
      </c>
      <c r="K21" s="191" t="s">
        <v>5541</v>
      </c>
      <c r="L21" s="139" t="s">
        <v>5482</v>
      </c>
      <c r="M21" s="191" t="s">
        <v>5541</v>
      </c>
      <c r="N21" s="139" t="s">
        <v>5482</v>
      </c>
      <c r="P21" s="191" t="s">
        <v>5542</v>
      </c>
      <c r="Q21" s="139" t="s">
        <v>5482</v>
      </c>
      <c r="R21" s="191" t="s">
        <v>5542</v>
      </c>
      <c r="S21" s="139" t="s">
        <v>5482</v>
      </c>
      <c r="U21" s="191" t="s">
        <v>5543</v>
      </c>
      <c r="V21" s="139" t="s">
        <v>5482</v>
      </c>
      <c r="W21" s="191" t="s">
        <v>5543</v>
      </c>
      <c r="X21" s="139" t="s">
        <v>5482</v>
      </c>
      <c r="Z21" s="191" t="s">
        <v>5916</v>
      </c>
      <c r="AA21" s="139" t="s">
        <v>5907</v>
      </c>
      <c r="AB21" s="191" t="s">
        <v>5916</v>
      </c>
      <c r="AC21" s="139" t="s">
        <v>5907</v>
      </c>
      <c r="AE21" s="319" t="s">
        <v>5544</v>
      </c>
      <c r="AF21" s="139" t="s">
        <v>5456</v>
      </c>
      <c r="AG21" s="319" t="s">
        <v>5544</v>
      </c>
      <c r="AH21" s="139" t="s">
        <v>5456</v>
      </c>
    </row>
    <row r="22" spans="2:34">
      <c r="B22" s="191" t="s">
        <v>5545</v>
      </c>
      <c r="C22" s="139" t="s">
        <v>5482</v>
      </c>
      <c r="D22" s="191" t="s">
        <v>5545</v>
      </c>
      <c r="E22" s="139" t="s">
        <v>5482</v>
      </c>
      <c r="F22" s="191" t="s">
        <v>5545</v>
      </c>
      <c r="G22" s="139" t="s">
        <v>5482</v>
      </c>
      <c r="H22" s="191" t="s">
        <v>5545</v>
      </c>
      <c r="I22" s="139" t="s">
        <v>5482</v>
      </c>
      <c r="K22" s="191" t="s">
        <v>5546</v>
      </c>
      <c r="L22" s="139" t="s">
        <v>5482</v>
      </c>
      <c r="M22" s="191" t="s">
        <v>5546</v>
      </c>
      <c r="N22" s="139" t="s">
        <v>5482</v>
      </c>
      <c r="P22" s="191" t="s">
        <v>5547</v>
      </c>
      <c r="Q22" s="139" t="s">
        <v>5482</v>
      </c>
      <c r="R22" s="191" t="s">
        <v>5547</v>
      </c>
      <c r="S22" s="139" t="s">
        <v>5482</v>
      </c>
      <c r="U22" s="191" t="s">
        <v>5548</v>
      </c>
      <c r="V22" s="139" t="s">
        <v>5482</v>
      </c>
      <c r="W22" s="191" t="s">
        <v>5548</v>
      </c>
      <c r="X22" s="139" t="s">
        <v>5482</v>
      </c>
      <c r="Z22" s="191" t="s">
        <v>5921</v>
      </c>
      <c r="AA22" s="139" t="s">
        <v>5907</v>
      </c>
      <c r="AB22" s="191" t="s">
        <v>5921</v>
      </c>
      <c r="AC22" s="139" t="s">
        <v>5907</v>
      </c>
      <c r="AE22" s="319" t="s">
        <v>5549</v>
      </c>
      <c r="AF22" s="139" t="s">
        <v>5506</v>
      </c>
      <c r="AG22" s="319" t="s">
        <v>5549</v>
      </c>
      <c r="AH22" s="139" t="s">
        <v>5506</v>
      </c>
    </row>
    <row r="23" spans="2:34">
      <c r="B23" s="191" t="s">
        <v>5550</v>
      </c>
      <c r="C23" s="139" t="s">
        <v>5472</v>
      </c>
      <c r="D23" s="191" t="s">
        <v>5550</v>
      </c>
      <c r="E23" s="139" t="s">
        <v>5472</v>
      </c>
      <c r="F23" s="191" t="s">
        <v>5550</v>
      </c>
      <c r="G23" s="139" t="s">
        <v>5472</v>
      </c>
      <c r="H23" s="191" t="s">
        <v>5550</v>
      </c>
      <c r="I23" s="139" t="s">
        <v>5472</v>
      </c>
      <c r="K23" s="191" t="s">
        <v>5551</v>
      </c>
      <c r="L23" s="139" t="s">
        <v>5472</v>
      </c>
      <c r="M23" s="191" t="s">
        <v>5551</v>
      </c>
      <c r="N23" s="139" t="s">
        <v>5472</v>
      </c>
      <c r="P23" s="191" t="s">
        <v>5552</v>
      </c>
      <c r="Q23" s="139" t="s">
        <v>5479</v>
      </c>
      <c r="R23" s="191" t="s">
        <v>5552</v>
      </c>
      <c r="S23" s="139" t="s">
        <v>5479</v>
      </c>
      <c r="U23" s="191" t="s">
        <v>5553</v>
      </c>
      <c r="V23" s="139" t="s">
        <v>5554</v>
      </c>
      <c r="W23" s="191" t="s">
        <v>5553</v>
      </c>
      <c r="X23" s="139" t="s">
        <v>5554</v>
      </c>
      <c r="Z23" s="191" t="s">
        <v>5926</v>
      </c>
      <c r="AA23" s="139" t="s">
        <v>5907</v>
      </c>
      <c r="AB23" s="191" t="s">
        <v>5926</v>
      </c>
      <c r="AC23" s="139" t="s">
        <v>5907</v>
      </c>
      <c r="AE23" s="319" t="s">
        <v>5555</v>
      </c>
      <c r="AF23" s="139" t="s">
        <v>5442</v>
      </c>
      <c r="AG23" s="319" t="s">
        <v>5555</v>
      </c>
      <c r="AH23" s="139" t="s">
        <v>5442</v>
      </c>
    </row>
    <row r="24" spans="2:34">
      <c r="B24" s="191" t="s">
        <v>5556</v>
      </c>
      <c r="C24" s="139" t="s">
        <v>5439</v>
      </c>
      <c r="D24" s="191" t="s">
        <v>5556</v>
      </c>
      <c r="E24" s="139" t="s">
        <v>5439</v>
      </c>
      <c r="F24" s="191" t="s">
        <v>5556</v>
      </c>
      <c r="G24" s="139" t="s">
        <v>5439</v>
      </c>
      <c r="H24" s="191" t="s">
        <v>5556</v>
      </c>
      <c r="I24" s="139" t="s">
        <v>5439</v>
      </c>
      <c r="K24" s="191" t="s">
        <v>5557</v>
      </c>
      <c r="L24" s="139" t="s">
        <v>5558</v>
      </c>
      <c r="M24" s="191" t="s">
        <v>5557</v>
      </c>
      <c r="N24" s="139" t="s">
        <v>5558</v>
      </c>
      <c r="P24" s="191" t="s">
        <v>5559</v>
      </c>
      <c r="Q24" s="139" t="s">
        <v>5558</v>
      </c>
      <c r="R24" s="191" t="s">
        <v>5559</v>
      </c>
      <c r="S24" s="139" t="s">
        <v>5558</v>
      </c>
      <c r="U24" s="191" t="s">
        <v>5560</v>
      </c>
      <c r="V24" s="139" t="s">
        <v>5452</v>
      </c>
      <c r="W24" s="191" t="s">
        <v>5560</v>
      </c>
      <c r="X24" s="139" t="s">
        <v>5452</v>
      </c>
      <c r="AE24" s="319" t="s">
        <v>5561</v>
      </c>
      <c r="AF24" s="139" t="s">
        <v>5442</v>
      </c>
      <c r="AG24" s="319" t="s">
        <v>5561</v>
      </c>
      <c r="AH24" s="139" t="s">
        <v>5442</v>
      </c>
    </row>
    <row r="25" spans="2:34">
      <c r="B25" s="191" t="s">
        <v>5562</v>
      </c>
      <c r="C25" s="139" t="s">
        <v>5500</v>
      </c>
      <c r="D25" s="191" t="s">
        <v>5562</v>
      </c>
      <c r="E25" s="139" t="s">
        <v>5500</v>
      </c>
      <c r="F25" s="191" t="s">
        <v>5562</v>
      </c>
      <c r="G25" s="139" t="s">
        <v>5500</v>
      </c>
      <c r="H25" s="191" t="s">
        <v>5562</v>
      </c>
      <c r="I25" s="139" t="s">
        <v>5500</v>
      </c>
      <c r="K25" s="191" t="s">
        <v>5563</v>
      </c>
      <c r="L25" s="139" t="s">
        <v>5500</v>
      </c>
      <c r="M25" s="191" t="s">
        <v>5563</v>
      </c>
      <c r="N25" s="139" t="s">
        <v>5500</v>
      </c>
      <c r="P25" s="191" t="s">
        <v>5564</v>
      </c>
      <c r="Q25" s="139" t="s">
        <v>5500</v>
      </c>
      <c r="R25" s="191" t="s">
        <v>5564</v>
      </c>
      <c r="S25" s="139" t="s">
        <v>5500</v>
      </c>
      <c r="U25" s="191" t="s">
        <v>5565</v>
      </c>
      <c r="V25" s="139" t="s">
        <v>5452</v>
      </c>
      <c r="W25" s="191" t="s">
        <v>5565</v>
      </c>
      <c r="X25" s="139" t="s">
        <v>5452</v>
      </c>
      <c r="AE25" s="319" t="s">
        <v>5566</v>
      </c>
      <c r="AF25" s="139" t="s">
        <v>5442</v>
      </c>
      <c r="AG25" s="319" t="s">
        <v>5566</v>
      </c>
      <c r="AH25" s="139" t="s">
        <v>5442</v>
      </c>
    </row>
    <row r="26" spans="2:34">
      <c r="B26" s="191" t="s">
        <v>5567</v>
      </c>
      <c r="C26" s="139" t="s">
        <v>5568</v>
      </c>
      <c r="D26" s="191" t="s">
        <v>5567</v>
      </c>
      <c r="E26" s="139" t="s">
        <v>5568</v>
      </c>
      <c r="F26" s="191" t="s">
        <v>5567</v>
      </c>
      <c r="G26" s="139" t="s">
        <v>5568</v>
      </c>
      <c r="H26" s="191" t="s">
        <v>5567</v>
      </c>
      <c r="I26" s="139" t="s">
        <v>5568</v>
      </c>
      <c r="K26" s="191" t="s">
        <v>5569</v>
      </c>
      <c r="L26" s="139" t="s">
        <v>5568</v>
      </c>
      <c r="M26" s="191" t="s">
        <v>5569</v>
      </c>
      <c r="N26" s="139" t="s">
        <v>5568</v>
      </c>
      <c r="P26" s="191" t="s">
        <v>5570</v>
      </c>
      <c r="Q26" s="139" t="s">
        <v>5568</v>
      </c>
      <c r="R26" s="191" t="s">
        <v>5570</v>
      </c>
      <c r="S26" s="139" t="s">
        <v>5568</v>
      </c>
      <c r="U26" s="191" t="s">
        <v>5571</v>
      </c>
      <c r="V26" s="139" t="s">
        <v>5572</v>
      </c>
      <c r="W26" s="191" t="s">
        <v>5571</v>
      </c>
      <c r="X26" s="139" t="s">
        <v>5572</v>
      </c>
      <c r="AE26" s="319" t="s">
        <v>5573</v>
      </c>
      <c r="AF26" s="139" t="s">
        <v>5529</v>
      </c>
      <c r="AG26" s="319" t="s">
        <v>5573</v>
      </c>
      <c r="AH26" s="139" t="s">
        <v>5529</v>
      </c>
    </row>
    <row r="27" spans="2:34">
      <c r="B27" s="191" t="s">
        <v>5574</v>
      </c>
      <c r="C27" s="139" t="s">
        <v>5568</v>
      </c>
      <c r="D27" s="191" t="s">
        <v>5574</v>
      </c>
      <c r="E27" s="139" t="s">
        <v>5568</v>
      </c>
      <c r="F27" s="191" t="s">
        <v>5574</v>
      </c>
      <c r="G27" s="139" t="s">
        <v>5568</v>
      </c>
      <c r="H27" s="191" t="s">
        <v>5574</v>
      </c>
      <c r="I27" s="139" t="s">
        <v>5568</v>
      </c>
      <c r="K27" s="191" t="s">
        <v>5575</v>
      </c>
      <c r="L27" s="139" t="s">
        <v>5568</v>
      </c>
      <c r="M27" s="191" t="s">
        <v>5575</v>
      </c>
      <c r="N27" s="139" t="s">
        <v>5568</v>
      </c>
      <c r="P27" s="191" t="s">
        <v>5576</v>
      </c>
      <c r="Q27" s="139" t="s">
        <v>5568</v>
      </c>
      <c r="R27" s="191" t="s">
        <v>5576</v>
      </c>
      <c r="S27" s="139" t="s">
        <v>5568</v>
      </c>
      <c r="U27" s="191" t="s">
        <v>5577</v>
      </c>
      <c r="V27" s="139" t="s">
        <v>5572</v>
      </c>
      <c r="W27" s="191" t="s">
        <v>5577</v>
      </c>
      <c r="X27" s="139" t="s">
        <v>5572</v>
      </c>
      <c r="AE27" s="319" t="s">
        <v>5578</v>
      </c>
      <c r="AF27" s="139" t="s">
        <v>5506</v>
      </c>
      <c r="AG27" s="319" t="s">
        <v>5578</v>
      </c>
      <c r="AH27" s="139" t="s">
        <v>5506</v>
      </c>
    </row>
    <row r="28" spans="2:34">
      <c r="B28" s="191" t="s">
        <v>5579</v>
      </c>
      <c r="C28" s="139" t="s">
        <v>5580</v>
      </c>
      <c r="D28" s="191" t="s">
        <v>5579</v>
      </c>
      <c r="E28" s="139" t="s">
        <v>5580</v>
      </c>
      <c r="F28" s="191" t="s">
        <v>5579</v>
      </c>
      <c r="G28" s="139" t="s">
        <v>5580</v>
      </c>
      <c r="H28" s="191" t="s">
        <v>5579</v>
      </c>
      <c r="I28" s="139" t="s">
        <v>5580</v>
      </c>
      <c r="K28" s="191" t="s">
        <v>5581</v>
      </c>
      <c r="L28" s="139" t="s">
        <v>5582</v>
      </c>
      <c r="M28" s="191" t="s">
        <v>5581</v>
      </c>
      <c r="N28" s="139" t="s">
        <v>5582</v>
      </c>
      <c r="P28" s="191" t="s">
        <v>5583</v>
      </c>
      <c r="Q28" s="139" t="s">
        <v>5470</v>
      </c>
      <c r="R28" s="191" t="s">
        <v>5583</v>
      </c>
      <c r="S28" s="139" t="s">
        <v>5470</v>
      </c>
      <c r="U28" s="191" t="s">
        <v>5584</v>
      </c>
      <c r="V28" s="139" t="s">
        <v>5439</v>
      </c>
      <c r="W28" s="191" t="s">
        <v>5584</v>
      </c>
      <c r="X28" s="139" t="s">
        <v>5439</v>
      </c>
      <c r="AE28" s="319" t="s">
        <v>5585</v>
      </c>
      <c r="AF28" s="139" t="s">
        <v>5506</v>
      </c>
      <c r="AG28" s="319" t="s">
        <v>5585</v>
      </c>
      <c r="AH28" s="139" t="s">
        <v>5506</v>
      </c>
    </row>
    <row r="29" spans="2:34">
      <c r="B29" s="191" t="s">
        <v>5586</v>
      </c>
      <c r="C29" s="139" t="s">
        <v>5580</v>
      </c>
      <c r="D29" s="191" t="s">
        <v>5586</v>
      </c>
      <c r="E29" s="139" t="s">
        <v>5580</v>
      </c>
      <c r="F29" s="191" t="s">
        <v>5586</v>
      </c>
      <c r="G29" s="139" t="s">
        <v>5580</v>
      </c>
      <c r="H29" s="191" t="s">
        <v>5586</v>
      </c>
      <c r="I29" s="139" t="s">
        <v>5580</v>
      </c>
      <c r="K29" s="191" t="s">
        <v>5589</v>
      </c>
      <c r="L29" s="139" t="s">
        <v>5452</v>
      </c>
      <c r="M29" s="191" t="s">
        <v>5589</v>
      </c>
      <c r="N29" s="139" t="s">
        <v>5452</v>
      </c>
      <c r="P29" s="191" t="s">
        <v>5590</v>
      </c>
      <c r="Q29" s="139" t="s">
        <v>5452</v>
      </c>
      <c r="R29" s="191" t="s">
        <v>5590</v>
      </c>
      <c r="S29" s="139" t="s">
        <v>5452</v>
      </c>
      <c r="U29" s="191" t="s">
        <v>5587</v>
      </c>
      <c r="V29" s="139" t="s">
        <v>5554</v>
      </c>
      <c r="W29" s="191" t="s">
        <v>5587</v>
      </c>
      <c r="X29" s="139" t="s">
        <v>5554</v>
      </c>
      <c r="AE29" s="319" t="s">
        <v>5588</v>
      </c>
      <c r="AF29" s="139" t="s">
        <v>5456</v>
      </c>
      <c r="AG29" s="319" t="s">
        <v>5588</v>
      </c>
      <c r="AH29" s="139" t="s">
        <v>5456</v>
      </c>
    </row>
    <row r="30" spans="2:34">
      <c r="B30" s="191" t="s">
        <v>5593</v>
      </c>
      <c r="C30" s="139" t="s">
        <v>5452</v>
      </c>
      <c r="D30" s="191" t="s">
        <v>5593</v>
      </c>
      <c r="E30" s="139" t="s">
        <v>5452</v>
      </c>
      <c r="F30" s="191" t="s">
        <v>5593</v>
      </c>
      <c r="G30" s="139" t="s">
        <v>5452</v>
      </c>
      <c r="H30" s="191" t="s">
        <v>5593</v>
      </c>
      <c r="I30" s="139" t="s">
        <v>5452</v>
      </c>
      <c r="K30" s="191" t="s">
        <v>5594</v>
      </c>
      <c r="L30" s="139" t="s">
        <v>5595</v>
      </c>
      <c r="M30" s="191" t="s">
        <v>5594</v>
      </c>
      <c r="N30" s="139" t="s">
        <v>5595</v>
      </c>
      <c r="P30" s="191" t="s">
        <v>5596</v>
      </c>
      <c r="Q30" s="139" t="s">
        <v>5597</v>
      </c>
      <c r="R30" s="191" t="s">
        <v>5596</v>
      </c>
      <c r="S30" s="139" t="s">
        <v>5597</v>
      </c>
      <c r="U30" s="191" t="s">
        <v>5591</v>
      </c>
      <c r="V30" s="139" t="s">
        <v>5500</v>
      </c>
      <c r="W30" s="191" t="s">
        <v>5591</v>
      </c>
      <c r="X30" s="139" t="s">
        <v>5500</v>
      </c>
      <c r="AE30" s="319" t="s">
        <v>5592</v>
      </c>
      <c r="AF30" s="139" t="s">
        <v>5456</v>
      </c>
      <c r="AG30" s="319" t="s">
        <v>5592</v>
      </c>
      <c r="AH30" s="139" t="s">
        <v>5456</v>
      </c>
    </row>
    <row r="31" spans="2:34">
      <c r="B31" s="191" t="s">
        <v>5601</v>
      </c>
      <c r="C31" s="139" t="s">
        <v>5602</v>
      </c>
      <c r="D31" s="191" t="s">
        <v>5601</v>
      </c>
      <c r="E31" s="139" t="s">
        <v>5602</v>
      </c>
      <c r="F31" s="191" t="s">
        <v>5601</v>
      </c>
      <c r="G31" s="139" t="s">
        <v>5602</v>
      </c>
      <c r="H31" s="191" t="s">
        <v>5601</v>
      </c>
      <c r="I31" s="139" t="s">
        <v>5602</v>
      </c>
      <c r="K31" s="191" t="s">
        <v>5603</v>
      </c>
      <c r="L31" s="139" t="s">
        <v>5604</v>
      </c>
      <c r="M31" s="191" t="s">
        <v>5603</v>
      </c>
      <c r="N31" s="139" t="s">
        <v>5604</v>
      </c>
      <c r="P31" s="191" t="s">
        <v>5605</v>
      </c>
      <c r="Q31" s="139" t="s">
        <v>5606</v>
      </c>
      <c r="R31" s="191" t="s">
        <v>5605</v>
      </c>
      <c r="S31" s="139" t="s">
        <v>5606</v>
      </c>
      <c r="U31" s="191" t="s">
        <v>5598</v>
      </c>
      <c r="V31" s="139" t="s">
        <v>5554</v>
      </c>
      <c r="W31" s="191" t="s">
        <v>5598</v>
      </c>
      <c r="X31" s="139" t="s">
        <v>5554</v>
      </c>
      <c r="AE31" s="319" t="s">
        <v>5599</v>
      </c>
      <c r="AF31" s="139" t="s">
        <v>5600</v>
      </c>
      <c r="AG31" s="319" t="s">
        <v>5599</v>
      </c>
      <c r="AH31" s="139" t="s">
        <v>5600</v>
      </c>
    </row>
    <row r="32" spans="2:34">
      <c r="B32" s="191" t="s">
        <v>5609</v>
      </c>
      <c r="C32" s="139" t="s">
        <v>5602</v>
      </c>
      <c r="D32" s="191" t="s">
        <v>5609</v>
      </c>
      <c r="E32" s="139" t="s">
        <v>5602</v>
      </c>
      <c r="F32" s="191" t="s">
        <v>5609</v>
      </c>
      <c r="G32" s="139" t="s">
        <v>5602</v>
      </c>
      <c r="H32" s="191" t="s">
        <v>5609</v>
      </c>
      <c r="I32" s="139" t="s">
        <v>5602</v>
      </c>
      <c r="K32" s="191" t="s">
        <v>5610</v>
      </c>
      <c r="L32" s="139" t="s">
        <v>5611</v>
      </c>
      <c r="M32" s="191" t="s">
        <v>5610</v>
      </c>
      <c r="N32" s="139" t="s">
        <v>5611</v>
      </c>
      <c r="P32" s="191" t="s">
        <v>5612</v>
      </c>
      <c r="Q32" s="139" t="s">
        <v>5611</v>
      </c>
      <c r="R32" s="191" t="s">
        <v>5612</v>
      </c>
      <c r="S32" s="139" t="s">
        <v>5611</v>
      </c>
      <c r="U32" s="191" t="s">
        <v>5607</v>
      </c>
      <c r="V32" s="139" t="s">
        <v>5554</v>
      </c>
      <c r="W32" s="191" t="s">
        <v>5607</v>
      </c>
      <c r="X32" s="139" t="s">
        <v>5554</v>
      </c>
      <c r="AE32" s="319" t="s">
        <v>5608</v>
      </c>
      <c r="AF32" s="139" t="s">
        <v>5506</v>
      </c>
      <c r="AG32" s="319" t="s">
        <v>5608</v>
      </c>
      <c r="AH32" s="139" t="s">
        <v>5506</v>
      </c>
    </row>
    <row r="33" spans="2:34">
      <c r="B33" s="191" t="s">
        <v>5616</v>
      </c>
      <c r="C33" s="139" t="s">
        <v>5602</v>
      </c>
      <c r="D33" s="191" t="s">
        <v>5616</v>
      </c>
      <c r="E33" s="139" t="s">
        <v>5602</v>
      </c>
      <c r="F33" s="191" t="s">
        <v>5616</v>
      </c>
      <c r="G33" s="139" t="s">
        <v>5602</v>
      </c>
      <c r="H33" s="191" t="s">
        <v>5616</v>
      </c>
      <c r="I33" s="139" t="s">
        <v>5602</v>
      </c>
      <c r="K33" s="191" t="s">
        <v>5617</v>
      </c>
      <c r="L33" s="139" t="s">
        <v>5611</v>
      </c>
      <c r="M33" s="191" t="s">
        <v>5617</v>
      </c>
      <c r="N33" s="139" t="s">
        <v>5611</v>
      </c>
      <c r="P33" s="191" t="s">
        <v>5618</v>
      </c>
      <c r="Q33" s="139" t="s">
        <v>5611</v>
      </c>
      <c r="R33" s="191" t="s">
        <v>5618</v>
      </c>
      <c r="S33" s="139" t="s">
        <v>5611</v>
      </c>
      <c r="U33" s="191" t="s">
        <v>5613</v>
      </c>
      <c r="V33" s="139" t="s">
        <v>5614</v>
      </c>
      <c r="W33" s="191" t="s">
        <v>5613</v>
      </c>
      <c r="X33" s="139" t="s">
        <v>5614</v>
      </c>
      <c r="AE33" s="319" t="s">
        <v>5615</v>
      </c>
      <c r="AF33" s="139" t="s">
        <v>5442</v>
      </c>
      <c r="AG33" s="319" t="s">
        <v>5615</v>
      </c>
      <c r="AH33" s="139" t="s">
        <v>5442</v>
      </c>
    </row>
    <row r="34" spans="2:34">
      <c r="B34" s="191" t="s">
        <v>5620</v>
      </c>
      <c r="C34" s="139" t="s">
        <v>5602</v>
      </c>
      <c r="D34" s="191" t="s">
        <v>5620</v>
      </c>
      <c r="E34" s="139" t="s">
        <v>5602</v>
      </c>
      <c r="F34" s="191" t="s">
        <v>5620</v>
      </c>
      <c r="G34" s="139" t="s">
        <v>5602</v>
      </c>
      <c r="H34" s="191" t="s">
        <v>5620</v>
      </c>
      <c r="I34" s="139" t="s">
        <v>5602</v>
      </c>
      <c r="K34" s="191" t="s">
        <v>5691</v>
      </c>
      <c r="L34" s="139" t="s">
        <v>5692</v>
      </c>
      <c r="M34" s="191" t="s">
        <v>5691</v>
      </c>
      <c r="N34" s="139" t="s">
        <v>5692</v>
      </c>
      <c r="P34" s="191" t="s">
        <v>5693</v>
      </c>
      <c r="Q34" s="139" t="s">
        <v>5694</v>
      </c>
      <c r="R34" s="191" t="s">
        <v>5693</v>
      </c>
      <c r="S34" s="139" t="s">
        <v>5694</v>
      </c>
      <c r="U34" s="191" t="s">
        <v>5621</v>
      </c>
      <c r="V34" s="139" t="s">
        <v>5452</v>
      </c>
      <c r="W34" s="191" t="s">
        <v>5621</v>
      </c>
      <c r="X34" s="139" t="s">
        <v>5452</v>
      </c>
      <c r="AE34" s="319" t="s">
        <v>5619</v>
      </c>
      <c r="AF34" s="139" t="s">
        <v>5442</v>
      </c>
      <c r="AG34" s="319" t="s">
        <v>5619</v>
      </c>
      <c r="AH34" s="139" t="s">
        <v>5442</v>
      </c>
    </row>
    <row r="35" spans="2:34">
      <c r="B35" s="191" t="s">
        <v>5623</v>
      </c>
      <c r="C35" s="139" t="s">
        <v>5624</v>
      </c>
      <c r="D35" s="191" t="s">
        <v>5623</v>
      </c>
      <c r="E35" s="139" t="s">
        <v>5624</v>
      </c>
      <c r="F35" s="191" t="s">
        <v>5623</v>
      </c>
      <c r="G35" s="139" t="s">
        <v>5624</v>
      </c>
      <c r="H35" s="191" t="s">
        <v>5623</v>
      </c>
      <c r="I35" s="139" t="s">
        <v>5624</v>
      </c>
      <c r="K35" s="191" t="s">
        <v>5699</v>
      </c>
      <c r="L35" s="139" t="s">
        <v>5692</v>
      </c>
      <c r="M35" s="191" t="s">
        <v>5699</v>
      </c>
      <c r="N35" s="139" t="s">
        <v>5692</v>
      </c>
      <c r="P35" s="191" t="s">
        <v>5700</v>
      </c>
      <c r="Q35" s="139" t="s">
        <v>5694</v>
      </c>
      <c r="R35" s="191" t="s">
        <v>5700</v>
      </c>
      <c r="S35" s="139" t="s">
        <v>5694</v>
      </c>
      <c r="U35" s="191" t="s">
        <v>5625</v>
      </c>
      <c r="V35" s="139" t="s">
        <v>5626</v>
      </c>
      <c r="W35" s="191" t="s">
        <v>5625</v>
      </c>
      <c r="X35" s="139" t="s">
        <v>5626</v>
      </c>
      <c r="AE35" s="319" t="s">
        <v>5622</v>
      </c>
      <c r="AF35" s="139" t="s">
        <v>5442</v>
      </c>
      <c r="AG35" s="319" t="s">
        <v>5622</v>
      </c>
      <c r="AH35" s="139" t="s">
        <v>5442</v>
      </c>
    </row>
    <row r="36" spans="2:34">
      <c r="B36" s="191" t="s">
        <v>5628</v>
      </c>
      <c r="C36" s="139" t="s">
        <v>5624</v>
      </c>
      <c r="D36" s="191" t="s">
        <v>5628</v>
      </c>
      <c r="E36" s="139" t="s">
        <v>5624</v>
      </c>
      <c r="F36" s="191" t="s">
        <v>5628</v>
      </c>
      <c r="G36" s="139" t="s">
        <v>5624</v>
      </c>
      <c r="H36" s="191" t="s">
        <v>5628</v>
      </c>
      <c r="I36" s="139" t="s">
        <v>5624</v>
      </c>
      <c r="K36" s="191" t="s">
        <v>5704</v>
      </c>
      <c r="L36" s="139" t="s">
        <v>5692</v>
      </c>
      <c r="M36" s="191" t="s">
        <v>5704</v>
      </c>
      <c r="N36" s="139" t="s">
        <v>5692</v>
      </c>
      <c r="P36" s="191" t="s">
        <v>5705</v>
      </c>
      <c r="Q36" s="139" t="s">
        <v>5694</v>
      </c>
      <c r="R36" s="191" t="s">
        <v>5705</v>
      </c>
      <c r="S36" s="139" t="s">
        <v>5694</v>
      </c>
      <c r="U36" s="191" t="s">
        <v>5629</v>
      </c>
      <c r="V36" s="139" t="s">
        <v>5630</v>
      </c>
      <c r="W36" s="191" t="s">
        <v>5629</v>
      </c>
      <c r="X36" s="139" t="s">
        <v>5630</v>
      </c>
      <c r="AE36" s="319" t="s">
        <v>5627</v>
      </c>
      <c r="AF36" s="139" t="s">
        <v>5529</v>
      </c>
      <c r="AG36" s="319" t="s">
        <v>5627</v>
      </c>
      <c r="AH36" s="139" t="s">
        <v>5529</v>
      </c>
    </row>
    <row r="37" spans="2:34">
      <c r="B37" s="191" t="s">
        <v>5632</v>
      </c>
      <c r="C37" s="139" t="s">
        <v>5611</v>
      </c>
      <c r="D37" s="191" t="s">
        <v>5632</v>
      </c>
      <c r="E37" s="139" t="s">
        <v>5611</v>
      </c>
      <c r="F37" s="191" t="s">
        <v>5632</v>
      </c>
      <c r="G37" s="139" t="s">
        <v>5611</v>
      </c>
      <c r="H37" s="191" t="s">
        <v>5632</v>
      </c>
      <c r="I37" s="139" t="s">
        <v>5611</v>
      </c>
      <c r="K37" s="191" t="s">
        <v>5712</v>
      </c>
      <c r="L37" s="139" t="s">
        <v>5707</v>
      </c>
      <c r="M37" s="191" t="s">
        <v>5712</v>
      </c>
      <c r="N37" s="139" t="s">
        <v>5707</v>
      </c>
      <c r="P37" s="191" t="s">
        <v>5713</v>
      </c>
      <c r="Q37" s="139" t="s">
        <v>5707</v>
      </c>
      <c r="R37" s="191" t="s">
        <v>5713</v>
      </c>
      <c r="S37" s="139" t="s">
        <v>5707</v>
      </c>
      <c r="U37" s="191" t="s">
        <v>5633</v>
      </c>
      <c r="V37" s="139" t="s">
        <v>5500</v>
      </c>
      <c r="W37" s="191" t="s">
        <v>5633</v>
      </c>
      <c r="X37" s="139" t="s">
        <v>5500</v>
      </c>
      <c r="AE37" s="319" t="s">
        <v>5631</v>
      </c>
      <c r="AF37" s="139" t="s">
        <v>5516</v>
      </c>
      <c r="AG37" s="319" t="s">
        <v>5631</v>
      </c>
      <c r="AH37" s="139" t="s">
        <v>5516</v>
      </c>
    </row>
    <row r="38" spans="2:34">
      <c r="B38" s="191" t="s">
        <v>5635</v>
      </c>
      <c r="C38" s="139" t="s">
        <v>5611</v>
      </c>
      <c r="D38" s="191" t="s">
        <v>5635</v>
      </c>
      <c r="E38" s="139" t="s">
        <v>5611</v>
      </c>
      <c r="F38" s="191" t="s">
        <v>5635</v>
      </c>
      <c r="G38" s="139" t="s">
        <v>5611</v>
      </c>
      <c r="H38" s="191" t="s">
        <v>5635</v>
      </c>
      <c r="I38" s="139" t="s">
        <v>5611</v>
      </c>
      <c r="K38" s="191" t="s">
        <v>5719</v>
      </c>
      <c r="L38" s="139" t="s">
        <v>5718</v>
      </c>
      <c r="M38" s="191" t="s">
        <v>5719</v>
      </c>
      <c r="N38" s="139" t="s">
        <v>5718</v>
      </c>
      <c r="P38" s="191" t="s">
        <v>5720</v>
      </c>
      <c r="Q38" s="139" t="s">
        <v>5477</v>
      </c>
      <c r="R38" s="191" t="s">
        <v>5720</v>
      </c>
      <c r="S38" s="139" t="s">
        <v>5477</v>
      </c>
      <c r="U38" s="191" t="s">
        <v>5636</v>
      </c>
      <c r="V38" s="139" t="s">
        <v>5486</v>
      </c>
      <c r="W38" s="191" t="s">
        <v>5636</v>
      </c>
      <c r="X38" s="139" t="s">
        <v>5486</v>
      </c>
      <c r="AE38" s="319" t="s">
        <v>5634</v>
      </c>
      <c r="AF38" s="139" t="s">
        <v>5516</v>
      </c>
      <c r="AG38" s="319" t="s">
        <v>5634</v>
      </c>
      <c r="AH38" s="139" t="s">
        <v>5516</v>
      </c>
    </row>
    <row r="39" spans="2:34">
      <c r="B39" s="191" t="s">
        <v>5690</v>
      </c>
      <c r="C39" s="139" t="s">
        <v>5472</v>
      </c>
      <c r="D39" s="191" t="s">
        <v>5690</v>
      </c>
      <c r="E39" s="139" t="s">
        <v>5472</v>
      </c>
      <c r="F39" s="191" t="s">
        <v>5690</v>
      </c>
      <c r="G39" s="139" t="s">
        <v>5472</v>
      </c>
      <c r="H39" s="191" t="s">
        <v>5690</v>
      </c>
      <c r="I39" s="139" t="s">
        <v>5472</v>
      </c>
      <c r="K39" s="191" t="s">
        <v>5726</v>
      </c>
      <c r="L39" s="139" t="s">
        <v>5718</v>
      </c>
      <c r="M39" s="191" t="s">
        <v>5726</v>
      </c>
      <c r="N39" s="139" t="s">
        <v>5718</v>
      </c>
      <c r="P39" s="191" t="s">
        <v>5727</v>
      </c>
      <c r="Q39" s="139" t="s">
        <v>5718</v>
      </c>
      <c r="R39" s="191" t="s">
        <v>5727</v>
      </c>
      <c r="S39" s="139" t="s">
        <v>5718</v>
      </c>
      <c r="U39" s="191" t="s">
        <v>5638</v>
      </c>
      <c r="V39" s="139" t="s">
        <v>5486</v>
      </c>
      <c r="W39" s="191" t="s">
        <v>5638</v>
      </c>
      <c r="X39" s="139" t="s">
        <v>5486</v>
      </c>
      <c r="AE39" s="319" t="s">
        <v>5637</v>
      </c>
      <c r="AF39" s="139" t="s">
        <v>5600</v>
      </c>
      <c r="AG39" s="319" t="s">
        <v>5637</v>
      </c>
      <c r="AH39" s="139" t="s">
        <v>5600</v>
      </c>
    </row>
    <row r="40" spans="2:34">
      <c r="B40" s="191" t="s">
        <v>5698</v>
      </c>
      <c r="C40" s="139" t="s">
        <v>5472</v>
      </c>
      <c r="D40" s="191" t="s">
        <v>5698</v>
      </c>
      <c r="E40" s="139" t="s">
        <v>5472</v>
      </c>
      <c r="F40" s="191" t="s">
        <v>5698</v>
      </c>
      <c r="G40" s="139" t="s">
        <v>5472</v>
      </c>
      <c r="H40" s="191" t="s">
        <v>5698</v>
      </c>
      <c r="I40" s="139" t="s">
        <v>5472</v>
      </c>
      <c r="K40" s="191" t="s">
        <v>5730</v>
      </c>
      <c r="L40" s="139" t="s">
        <v>5711</v>
      </c>
      <c r="M40" s="191" t="s">
        <v>5730</v>
      </c>
      <c r="N40" s="139" t="s">
        <v>5711</v>
      </c>
      <c r="P40" s="191" t="s">
        <v>5731</v>
      </c>
      <c r="Q40" s="139" t="s">
        <v>5716</v>
      </c>
      <c r="R40" s="191" t="s">
        <v>5731</v>
      </c>
      <c r="S40" s="139" t="s">
        <v>5716</v>
      </c>
      <c r="U40" s="191" t="s">
        <v>5640</v>
      </c>
      <c r="V40" s="139" t="s">
        <v>5439</v>
      </c>
      <c r="W40" s="191" t="s">
        <v>5640</v>
      </c>
      <c r="X40" s="139" t="s">
        <v>5439</v>
      </c>
      <c r="AE40" s="319" t="s">
        <v>5639</v>
      </c>
      <c r="AF40" s="139" t="s">
        <v>5456</v>
      </c>
      <c r="AG40" s="319" t="s">
        <v>5639</v>
      </c>
      <c r="AH40" s="139" t="s">
        <v>5456</v>
      </c>
    </row>
    <row r="41" spans="2:34">
      <c r="B41" s="191" t="s">
        <v>5703</v>
      </c>
      <c r="C41" s="139" t="s">
        <v>5472</v>
      </c>
      <c r="D41" s="191" t="s">
        <v>5703</v>
      </c>
      <c r="E41" s="139" t="s">
        <v>5472</v>
      </c>
      <c r="F41" s="191" t="s">
        <v>5703</v>
      </c>
      <c r="G41" s="139" t="s">
        <v>5472</v>
      </c>
      <c r="H41" s="191" t="s">
        <v>5703</v>
      </c>
      <c r="I41" s="139" t="s">
        <v>5472</v>
      </c>
      <c r="K41" s="191" t="s">
        <v>5735</v>
      </c>
      <c r="L41" s="139" t="s">
        <v>5734</v>
      </c>
      <c r="M41" s="191" t="s">
        <v>5735</v>
      </c>
      <c r="N41" s="139" t="s">
        <v>5734</v>
      </c>
      <c r="P41" s="191" t="s">
        <v>5736</v>
      </c>
      <c r="Q41" s="139" t="s">
        <v>5734</v>
      </c>
      <c r="R41" s="191" t="s">
        <v>5736</v>
      </c>
      <c r="S41" s="139" t="s">
        <v>5734</v>
      </c>
      <c r="U41" s="191" t="s">
        <v>5642</v>
      </c>
      <c r="V41" s="139" t="s">
        <v>5504</v>
      </c>
      <c r="W41" s="191" t="s">
        <v>5642</v>
      </c>
      <c r="X41" s="139" t="s">
        <v>5504</v>
      </c>
      <c r="AE41" s="319" t="s">
        <v>5641</v>
      </c>
      <c r="AF41" s="139" t="s">
        <v>5600</v>
      </c>
      <c r="AG41" s="319" t="s">
        <v>5641</v>
      </c>
      <c r="AH41" s="139" t="s">
        <v>5600</v>
      </c>
    </row>
    <row r="42" spans="2:34">
      <c r="B42" s="191" t="s">
        <v>5710</v>
      </c>
      <c r="C42" s="139" t="s">
        <v>5711</v>
      </c>
      <c r="D42" s="191" t="s">
        <v>5710</v>
      </c>
      <c r="E42" s="139" t="s">
        <v>5711</v>
      </c>
      <c r="F42" s="191" t="s">
        <v>5710</v>
      </c>
      <c r="G42" s="139" t="s">
        <v>5711</v>
      </c>
      <c r="H42" s="191" t="s">
        <v>5710</v>
      </c>
      <c r="I42" s="139" t="s">
        <v>5711</v>
      </c>
      <c r="K42" s="191" t="s">
        <v>5739</v>
      </c>
      <c r="L42" s="139" t="s">
        <v>5718</v>
      </c>
      <c r="M42" s="191" t="s">
        <v>5739</v>
      </c>
      <c r="N42" s="139" t="s">
        <v>5718</v>
      </c>
      <c r="P42" s="191" t="s">
        <v>5740</v>
      </c>
      <c r="Q42" s="139" t="s">
        <v>5718</v>
      </c>
      <c r="R42" s="191" t="s">
        <v>5740</v>
      </c>
      <c r="S42" s="139" t="s">
        <v>5718</v>
      </c>
      <c r="U42" s="191" t="s">
        <v>5644</v>
      </c>
      <c r="V42" s="139" t="s">
        <v>5500</v>
      </c>
      <c r="W42" s="191" t="s">
        <v>5644</v>
      </c>
      <c r="X42" s="139" t="s">
        <v>5500</v>
      </c>
      <c r="AE42" s="319" t="s">
        <v>5643</v>
      </c>
      <c r="AF42" s="139" t="s">
        <v>5442</v>
      </c>
      <c r="AG42" s="319" t="s">
        <v>5643</v>
      </c>
      <c r="AH42" s="139" t="s">
        <v>5442</v>
      </c>
    </row>
    <row r="43" spans="2:34">
      <c r="B43" s="191" t="s">
        <v>5717</v>
      </c>
      <c r="C43" s="139" t="s">
        <v>5718</v>
      </c>
      <c r="D43" s="191" t="s">
        <v>5717</v>
      </c>
      <c r="E43" s="139" t="s">
        <v>5718</v>
      </c>
      <c r="F43" s="191" t="s">
        <v>5717</v>
      </c>
      <c r="G43" s="139" t="s">
        <v>5718</v>
      </c>
      <c r="H43" s="191" t="s">
        <v>5717</v>
      </c>
      <c r="I43" s="139" t="s">
        <v>5718</v>
      </c>
      <c r="K43" s="191" t="s">
        <v>5743</v>
      </c>
      <c r="L43" s="139" t="s">
        <v>5718</v>
      </c>
      <c r="M43" s="191" t="s">
        <v>5743</v>
      </c>
      <c r="N43" s="139" t="s">
        <v>5718</v>
      </c>
      <c r="P43" s="191" t="s">
        <v>5744</v>
      </c>
      <c r="Q43" s="139" t="s">
        <v>5718</v>
      </c>
      <c r="R43" s="191" t="s">
        <v>5744</v>
      </c>
      <c r="S43" s="139" t="s">
        <v>5718</v>
      </c>
      <c r="U43" s="191" t="s">
        <v>5646</v>
      </c>
      <c r="V43" s="139" t="s">
        <v>5611</v>
      </c>
      <c r="W43" s="191" t="s">
        <v>5646</v>
      </c>
      <c r="X43" s="139" t="s">
        <v>5611</v>
      </c>
      <c r="AE43" s="319" t="s">
        <v>5645</v>
      </c>
      <c r="AF43" s="139" t="s">
        <v>5442</v>
      </c>
      <c r="AG43" s="319" t="s">
        <v>5645</v>
      </c>
      <c r="AH43" s="139" t="s">
        <v>5442</v>
      </c>
    </row>
    <row r="44" spans="2:34">
      <c r="B44" s="191" t="s">
        <v>5725</v>
      </c>
      <c r="C44" s="139" t="s">
        <v>5718</v>
      </c>
      <c r="D44" s="191" t="s">
        <v>5725</v>
      </c>
      <c r="E44" s="139" t="s">
        <v>5718</v>
      </c>
      <c r="F44" s="191" t="s">
        <v>5725</v>
      </c>
      <c r="G44" s="139" t="s">
        <v>5718</v>
      </c>
      <c r="H44" s="191" t="s">
        <v>5725</v>
      </c>
      <c r="I44" s="139" t="s">
        <v>5718</v>
      </c>
      <c r="K44" s="191" t="s">
        <v>5749</v>
      </c>
      <c r="L44" s="139" t="s">
        <v>5748</v>
      </c>
      <c r="M44" s="191" t="s">
        <v>5749</v>
      </c>
      <c r="N44" s="139" t="s">
        <v>5748</v>
      </c>
      <c r="P44" s="191" t="s">
        <v>5750</v>
      </c>
      <c r="Q44" s="139" t="s">
        <v>5748</v>
      </c>
      <c r="R44" s="191" t="s">
        <v>5750</v>
      </c>
      <c r="S44" s="139" t="s">
        <v>5748</v>
      </c>
      <c r="U44" s="191" t="s">
        <v>5648</v>
      </c>
      <c r="V44" s="139" t="s">
        <v>5611</v>
      </c>
      <c r="W44" s="191" t="s">
        <v>5648</v>
      </c>
      <c r="X44" s="139" t="s">
        <v>5611</v>
      </c>
      <c r="AE44" s="319" t="s">
        <v>5647</v>
      </c>
      <c r="AF44" s="139" t="s">
        <v>5442</v>
      </c>
      <c r="AG44" s="319" t="s">
        <v>5647</v>
      </c>
      <c r="AH44" s="139" t="s">
        <v>5442</v>
      </c>
    </row>
    <row r="45" spans="2:34">
      <c r="B45" s="191" t="s">
        <v>5729</v>
      </c>
      <c r="C45" s="139" t="s">
        <v>5711</v>
      </c>
      <c r="D45" s="191" t="s">
        <v>5729</v>
      </c>
      <c r="E45" s="139" t="s">
        <v>5711</v>
      </c>
      <c r="F45" s="191" t="s">
        <v>5729</v>
      </c>
      <c r="G45" s="139" t="s">
        <v>5711</v>
      </c>
      <c r="H45" s="191" t="s">
        <v>5729</v>
      </c>
      <c r="I45" s="139" t="s">
        <v>5711</v>
      </c>
      <c r="K45" s="191" t="s">
        <v>5753</v>
      </c>
      <c r="L45" s="139" t="s">
        <v>5442</v>
      </c>
      <c r="M45" s="191" t="s">
        <v>5753</v>
      </c>
      <c r="N45" s="139" t="s">
        <v>5442</v>
      </c>
      <c r="P45" s="191" t="s">
        <v>5754</v>
      </c>
      <c r="Q45" s="139" t="s">
        <v>5442</v>
      </c>
      <c r="R45" s="191" t="s">
        <v>5754</v>
      </c>
      <c r="S45" s="139" t="s">
        <v>5442</v>
      </c>
      <c r="U45" s="191" t="s">
        <v>5695</v>
      </c>
      <c r="V45" s="139" t="s">
        <v>5694</v>
      </c>
      <c r="W45" s="191" t="s">
        <v>5695</v>
      </c>
      <c r="X45" s="139" t="s">
        <v>5694</v>
      </c>
      <c r="AE45" s="319" t="s">
        <v>5649</v>
      </c>
      <c r="AF45" s="139" t="s">
        <v>5529</v>
      </c>
      <c r="AG45" s="319" t="s">
        <v>5649</v>
      </c>
      <c r="AH45" s="139" t="s">
        <v>5529</v>
      </c>
    </row>
    <row r="46" spans="2:34">
      <c r="B46" s="191" t="s">
        <v>5733</v>
      </c>
      <c r="C46" s="139" t="s">
        <v>5734</v>
      </c>
      <c r="D46" s="191" t="s">
        <v>5733</v>
      </c>
      <c r="E46" s="139" t="s">
        <v>5734</v>
      </c>
      <c r="F46" s="191" t="s">
        <v>5733</v>
      </c>
      <c r="G46" s="139" t="s">
        <v>5734</v>
      </c>
      <c r="H46" s="191" t="s">
        <v>5733</v>
      </c>
      <c r="I46" s="139" t="s">
        <v>5734</v>
      </c>
      <c r="K46" s="191" t="s">
        <v>5757</v>
      </c>
      <c r="L46" s="139" t="s">
        <v>5734</v>
      </c>
      <c r="M46" s="191" t="s">
        <v>5757</v>
      </c>
      <c r="N46" s="139" t="s">
        <v>5734</v>
      </c>
      <c r="P46" s="191" t="s">
        <v>5758</v>
      </c>
      <c r="Q46" s="139" t="s">
        <v>5734</v>
      </c>
      <c r="R46" s="191" t="s">
        <v>5758</v>
      </c>
      <c r="S46" s="139" t="s">
        <v>5734</v>
      </c>
      <c r="U46" s="191" t="s">
        <v>5701</v>
      </c>
      <c r="V46" s="139" t="s">
        <v>5694</v>
      </c>
      <c r="W46" s="191" t="s">
        <v>5701</v>
      </c>
      <c r="X46" s="139" t="s">
        <v>5694</v>
      </c>
      <c r="AE46" s="319" t="s">
        <v>5650</v>
      </c>
      <c r="AF46" s="139" t="s">
        <v>5506</v>
      </c>
      <c r="AG46" s="319" t="s">
        <v>5650</v>
      </c>
      <c r="AH46" s="139" t="s">
        <v>5506</v>
      </c>
    </row>
    <row r="47" spans="2:34">
      <c r="B47" s="191" t="s">
        <v>5738</v>
      </c>
      <c r="C47" s="139" t="s">
        <v>5718</v>
      </c>
      <c r="D47" s="191" t="s">
        <v>5738</v>
      </c>
      <c r="E47" s="139" t="s">
        <v>5718</v>
      </c>
      <c r="F47" s="191" t="s">
        <v>5738</v>
      </c>
      <c r="G47" s="139" t="s">
        <v>5718</v>
      </c>
      <c r="H47" s="191" t="s">
        <v>5738</v>
      </c>
      <c r="I47" s="139" t="s">
        <v>5718</v>
      </c>
      <c r="K47" s="191" t="s">
        <v>5761</v>
      </c>
      <c r="L47" s="139" t="s">
        <v>5718</v>
      </c>
      <c r="M47" s="191" t="s">
        <v>5761</v>
      </c>
      <c r="N47" s="139" t="s">
        <v>5718</v>
      </c>
      <c r="P47" s="191" t="s">
        <v>5762</v>
      </c>
      <c r="Q47" s="139" t="s">
        <v>5718</v>
      </c>
      <c r="R47" s="191" t="s">
        <v>5762</v>
      </c>
      <c r="S47" s="139" t="s">
        <v>5718</v>
      </c>
      <c r="U47" s="191" t="s">
        <v>5706</v>
      </c>
      <c r="V47" s="139" t="s">
        <v>5707</v>
      </c>
      <c r="W47" s="191" t="s">
        <v>5706</v>
      </c>
      <c r="X47" s="139" t="s">
        <v>5707</v>
      </c>
      <c r="AE47" s="319" t="s">
        <v>5651</v>
      </c>
      <c r="AF47" s="139" t="s">
        <v>5506</v>
      </c>
      <c r="AG47" s="319" t="s">
        <v>5651</v>
      </c>
      <c r="AH47" s="139" t="s">
        <v>5506</v>
      </c>
    </row>
    <row r="48" spans="2:34">
      <c r="B48" s="191" t="s">
        <v>5742</v>
      </c>
      <c r="C48" s="139" t="s">
        <v>5718</v>
      </c>
      <c r="D48" s="191" t="s">
        <v>5742</v>
      </c>
      <c r="E48" s="139" t="s">
        <v>5718</v>
      </c>
      <c r="F48" s="191" t="s">
        <v>5742</v>
      </c>
      <c r="G48" s="139" t="s">
        <v>5718</v>
      </c>
      <c r="H48" s="191" t="s">
        <v>5742</v>
      </c>
      <c r="I48" s="139" t="s">
        <v>5718</v>
      </c>
      <c r="K48" s="191" t="s">
        <v>5765</v>
      </c>
      <c r="L48" s="139" t="s">
        <v>5718</v>
      </c>
      <c r="M48" s="191" t="s">
        <v>5765</v>
      </c>
      <c r="N48" s="139" t="s">
        <v>5718</v>
      </c>
      <c r="P48" s="191" t="s">
        <v>5766</v>
      </c>
      <c r="Q48" s="139" t="s">
        <v>5718</v>
      </c>
      <c r="R48" s="191" t="s">
        <v>5766</v>
      </c>
      <c r="S48" s="139" t="s">
        <v>5718</v>
      </c>
      <c r="U48" s="191" t="s">
        <v>5714</v>
      </c>
      <c r="V48" s="139" t="s">
        <v>5529</v>
      </c>
      <c r="W48" s="191" t="s">
        <v>5714</v>
      </c>
      <c r="X48" s="139" t="s">
        <v>5529</v>
      </c>
      <c r="AE48" s="319" t="s">
        <v>5652</v>
      </c>
      <c r="AF48" s="139" t="s">
        <v>5506</v>
      </c>
      <c r="AG48" s="319" t="s">
        <v>5652</v>
      </c>
      <c r="AH48" s="139" t="s">
        <v>5506</v>
      </c>
    </row>
    <row r="49" spans="2:34">
      <c r="B49" s="191" t="s">
        <v>5747</v>
      </c>
      <c r="C49" s="139" t="s">
        <v>5748</v>
      </c>
      <c r="D49" s="191" t="s">
        <v>5747</v>
      </c>
      <c r="E49" s="139" t="s">
        <v>5748</v>
      </c>
      <c r="F49" s="191" t="s">
        <v>5747</v>
      </c>
      <c r="G49" s="139" t="s">
        <v>5748</v>
      </c>
      <c r="H49" s="191" t="s">
        <v>5747</v>
      </c>
      <c r="I49" s="139" t="s">
        <v>5748</v>
      </c>
      <c r="K49" s="191" t="s">
        <v>5769</v>
      </c>
      <c r="L49" s="139" t="s">
        <v>5718</v>
      </c>
      <c r="M49" s="191" t="s">
        <v>5769</v>
      </c>
      <c r="N49" s="139" t="s">
        <v>5718</v>
      </c>
      <c r="P49" s="191" t="s">
        <v>5770</v>
      </c>
      <c r="Q49" s="139" t="s">
        <v>5718</v>
      </c>
      <c r="R49" s="191" t="s">
        <v>5770</v>
      </c>
      <c r="S49" s="139" t="s">
        <v>5718</v>
      </c>
      <c r="U49" s="191" t="s">
        <v>5721</v>
      </c>
      <c r="V49" s="139" t="s">
        <v>5722</v>
      </c>
      <c r="W49" s="191" t="s">
        <v>5721</v>
      </c>
      <c r="X49" s="139" t="s">
        <v>5722</v>
      </c>
      <c r="AE49" s="319" t="s">
        <v>5653</v>
      </c>
      <c r="AF49" s="139" t="s">
        <v>5506</v>
      </c>
      <c r="AG49" s="319" t="s">
        <v>5653</v>
      </c>
      <c r="AH49" s="139" t="s">
        <v>5506</v>
      </c>
    </row>
    <row r="50" spans="2:34">
      <c r="B50" s="191" t="s">
        <v>5752</v>
      </c>
      <c r="C50" s="139" t="s">
        <v>5442</v>
      </c>
      <c r="D50" s="191" t="s">
        <v>5752</v>
      </c>
      <c r="E50" s="139" t="s">
        <v>5442</v>
      </c>
      <c r="F50" s="191" t="s">
        <v>5752</v>
      </c>
      <c r="G50" s="139" t="s">
        <v>5442</v>
      </c>
      <c r="H50" s="191" t="s">
        <v>5752</v>
      </c>
      <c r="I50" s="139" t="s">
        <v>5442</v>
      </c>
      <c r="K50" s="191" t="s">
        <v>5773</v>
      </c>
      <c r="L50" s="139" t="s">
        <v>5711</v>
      </c>
      <c r="M50" s="191" t="s">
        <v>5773</v>
      </c>
      <c r="N50" s="139" t="s">
        <v>5711</v>
      </c>
      <c r="P50" s="191" t="s">
        <v>5774</v>
      </c>
      <c r="Q50" s="139" t="s">
        <v>5716</v>
      </c>
      <c r="R50" s="191" t="s">
        <v>5774</v>
      </c>
      <c r="S50" s="139" t="s">
        <v>5716</v>
      </c>
      <c r="U50" s="191" t="s">
        <v>5728</v>
      </c>
      <c r="V50" s="139" t="s">
        <v>5722</v>
      </c>
      <c r="W50" s="191" t="s">
        <v>5728</v>
      </c>
      <c r="X50" s="139" t="s">
        <v>5722</v>
      </c>
      <c r="AE50" s="319" t="s">
        <v>5654</v>
      </c>
      <c r="AF50" s="139" t="s">
        <v>5438</v>
      </c>
      <c r="AG50" s="319" t="s">
        <v>5654</v>
      </c>
      <c r="AH50" s="139" t="s">
        <v>5438</v>
      </c>
    </row>
    <row r="51" spans="2:34">
      <c r="B51" s="191" t="s">
        <v>5756</v>
      </c>
      <c r="C51" s="139" t="s">
        <v>5734</v>
      </c>
      <c r="D51" s="191" t="s">
        <v>5756</v>
      </c>
      <c r="E51" s="139" t="s">
        <v>5734</v>
      </c>
      <c r="F51" s="191" t="s">
        <v>5756</v>
      </c>
      <c r="G51" s="139" t="s">
        <v>5734</v>
      </c>
      <c r="H51" s="191" t="s">
        <v>5756</v>
      </c>
      <c r="I51" s="139" t="s">
        <v>5734</v>
      </c>
      <c r="K51" s="191" t="s">
        <v>5777</v>
      </c>
      <c r="L51" s="139" t="s">
        <v>5734</v>
      </c>
      <c r="M51" s="191" t="s">
        <v>5777</v>
      </c>
      <c r="N51" s="139" t="s">
        <v>5734</v>
      </c>
      <c r="P51" s="191" t="s">
        <v>5778</v>
      </c>
      <c r="Q51" s="139" t="s">
        <v>5734</v>
      </c>
      <c r="R51" s="191" t="s">
        <v>5778</v>
      </c>
      <c r="S51" s="139" t="s">
        <v>5734</v>
      </c>
      <c r="U51" s="191" t="s">
        <v>5732</v>
      </c>
      <c r="V51" s="139" t="s">
        <v>5506</v>
      </c>
      <c r="W51" s="191" t="s">
        <v>5732</v>
      </c>
      <c r="X51" s="139" t="s">
        <v>5506</v>
      </c>
      <c r="AE51" s="319" t="s">
        <v>5655</v>
      </c>
      <c r="AF51" s="139" t="s">
        <v>5600</v>
      </c>
      <c r="AG51" s="319" t="s">
        <v>5655</v>
      </c>
      <c r="AH51" s="139" t="s">
        <v>5600</v>
      </c>
    </row>
    <row r="52" spans="2:34">
      <c r="B52" s="191" t="s">
        <v>5760</v>
      </c>
      <c r="C52" s="139" t="s">
        <v>5718</v>
      </c>
      <c r="D52" s="191" t="s">
        <v>5760</v>
      </c>
      <c r="E52" s="139" t="s">
        <v>5718</v>
      </c>
      <c r="F52" s="191" t="s">
        <v>5760</v>
      </c>
      <c r="G52" s="139" t="s">
        <v>5718</v>
      </c>
      <c r="H52" s="191" t="s">
        <v>5760</v>
      </c>
      <c r="I52" s="139" t="s">
        <v>5718</v>
      </c>
      <c r="K52" s="191" t="s">
        <v>5782</v>
      </c>
      <c r="L52" s="139" t="s">
        <v>5734</v>
      </c>
      <c r="M52" s="191" t="s">
        <v>5782</v>
      </c>
      <c r="N52" s="139" t="s">
        <v>5734</v>
      </c>
      <c r="P52" s="191" t="s">
        <v>5783</v>
      </c>
      <c r="Q52" s="139" t="s">
        <v>5734</v>
      </c>
      <c r="R52" s="191" t="s">
        <v>5783</v>
      </c>
      <c r="S52" s="139" t="s">
        <v>5734</v>
      </c>
      <c r="U52" s="191" t="s">
        <v>5737</v>
      </c>
      <c r="V52" s="139" t="s">
        <v>5442</v>
      </c>
      <c r="W52" s="191" t="s">
        <v>5737</v>
      </c>
      <c r="X52" s="139" t="s">
        <v>5442</v>
      </c>
      <c r="AE52" s="319" t="s">
        <v>5656</v>
      </c>
      <c r="AF52" s="139" t="s">
        <v>5506</v>
      </c>
      <c r="AG52" s="319" t="s">
        <v>5656</v>
      </c>
      <c r="AH52" s="139" t="s">
        <v>5506</v>
      </c>
    </row>
    <row r="53" spans="2:34">
      <c r="B53" s="191" t="s">
        <v>5764</v>
      </c>
      <c r="C53" s="139" t="s">
        <v>5718</v>
      </c>
      <c r="D53" s="191" t="s">
        <v>5764</v>
      </c>
      <c r="E53" s="139" t="s">
        <v>5718</v>
      </c>
      <c r="F53" s="191" t="s">
        <v>5764</v>
      </c>
      <c r="G53" s="139" t="s">
        <v>5718</v>
      </c>
      <c r="H53" s="191" t="s">
        <v>5764</v>
      </c>
      <c r="I53" s="139" t="s">
        <v>5718</v>
      </c>
      <c r="K53" s="191" t="s">
        <v>5787</v>
      </c>
      <c r="L53" s="139" t="s">
        <v>5786</v>
      </c>
      <c r="M53" s="191" t="s">
        <v>5787</v>
      </c>
      <c r="N53" s="139" t="s">
        <v>5786</v>
      </c>
      <c r="P53" s="191" t="s">
        <v>5788</v>
      </c>
      <c r="Q53" s="139" t="s">
        <v>5786</v>
      </c>
      <c r="R53" s="191" t="s">
        <v>5788</v>
      </c>
      <c r="S53" s="139" t="s">
        <v>5786</v>
      </c>
      <c r="U53" s="191" t="s">
        <v>5741</v>
      </c>
      <c r="V53" s="139" t="s">
        <v>5734</v>
      </c>
      <c r="W53" s="191" t="s">
        <v>5741</v>
      </c>
      <c r="X53" s="139" t="s">
        <v>5734</v>
      </c>
      <c r="AE53" s="319" t="s">
        <v>5657</v>
      </c>
      <c r="AF53" s="139" t="s">
        <v>5506</v>
      </c>
      <c r="AG53" s="319" t="s">
        <v>5657</v>
      </c>
      <c r="AH53" s="139" t="s">
        <v>5506</v>
      </c>
    </row>
    <row r="54" spans="2:34">
      <c r="B54" s="191" t="s">
        <v>5768</v>
      </c>
      <c r="C54" s="139" t="s">
        <v>5718</v>
      </c>
      <c r="D54" s="191" t="s">
        <v>5768</v>
      </c>
      <c r="E54" s="139" t="s">
        <v>5718</v>
      </c>
      <c r="F54" s="191" t="s">
        <v>5768</v>
      </c>
      <c r="G54" s="139" t="s">
        <v>5718</v>
      </c>
      <c r="H54" s="191" t="s">
        <v>5768</v>
      </c>
      <c r="I54" s="139" t="s">
        <v>5718</v>
      </c>
      <c r="K54" s="191" t="s">
        <v>5792</v>
      </c>
      <c r="L54" s="139" t="s">
        <v>5786</v>
      </c>
      <c r="M54" s="191" t="s">
        <v>5792</v>
      </c>
      <c r="N54" s="139" t="s">
        <v>5786</v>
      </c>
      <c r="P54" s="191" t="s">
        <v>5793</v>
      </c>
      <c r="Q54" s="139" t="s">
        <v>5786</v>
      </c>
      <c r="R54" s="191" t="s">
        <v>5793</v>
      </c>
      <c r="S54" s="139" t="s">
        <v>5786</v>
      </c>
      <c r="U54" s="191" t="s">
        <v>5745</v>
      </c>
      <c r="V54" s="139" t="s">
        <v>5746</v>
      </c>
      <c r="W54" s="191" t="s">
        <v>5745</v>
      </c>
      <c r="X54" s="139" t="s">
        <v>5746</v>
      </c>
      <c r="AE54" s="319" t="s">
        <v>5658</v>
      </c>
      <c r="AF54" s="139" t="s">
        <v>5506</v>
      </c>
      <c r="AG54" s="319" t="s">
        <v>5658</v>
      </c>
      <c r="AH54" s="139" t="s">
        <v>5506</v>
      </c>
    </row>
    <row r="55" spans="2:34">
      <c r="B55" s="191" t="s">
        <v>5772</v>
      </c>
      <c r="C55" s="139" t="s">
        <v>5711</v>
      </c>
      <c r="D55" s="191" t="s">
        <v>5772</v>
      </c>
      <c r="E55" s="139" t="s">
        <v>5711</v>
      </c>
      <c r="F55" s="191" t="s">
        <v>5772</v>
      </c>
      <c r="G55" s="139" t="s">
        <v>5711</v>
      </c>
      <c r="H55" s="191" t="s">
        <v>5772</v>
      </c>
      <c r="I55" s="139" t="s">
        <v>5711</v>
      </c>
      <c r="K55" s="191" t="s">
        <v>5797</v>
      </c>
      <c r="L55" s="139" t="s">
        <v>5798</v>
      </c>
      <c r="M55" s="191" t="s">
        <v>5797</v>
      </c>
      <c r="N55" s="139" t="s">
        <v>5798</v>
      </c>
      <c r="P55" s="191" t="s">
        <v>5799</v>
      </c>
      <c r="Q55" s="139" t="s">
        <v>5709</v>
      </c>
      <c r="R55" s="191" t="s">
        <v>5799</v>
      </c>
      <c r="S55" s="139" t="s">
        <v>5709</v>
      </c>
      <c r="U55" s="191" t="s">
        <v>5751</v>
      </c>
      <c r="V55" s="139" t="s">
        <v>5746</v>
      </c>
      <c r="W55" s="191" t="s">
        <v>5751</v>
      </c>
      <c r="X55" s="139" t="s">
        <v>5746</v>
      </c>
      <c r="AE55" s="319" t="s">
        <v>5659</v>
      </c>
      <c r="AF55" s="139" t="s">
        <v>5660</v>
      </c>
      <c r="AG55" s="319" t="s">
        <v>5659</v>
      </c>
      <c r="AH55" s="139" t="s">
        <v>5660</v>
      </c>
    </row>
    <row r="56" spans="2:34">
      <c r="B56" s="191" t="s">
        <v>5776</v>
      </c>
      <c r="C56" s="139" t="s">
        <v>5506</v>
      </c>
      <c r="D56" s="191" t="s">
        <v>5776</v>
      </c>
      <c r="E56" s="139" t="s">
        <v>5506</v>
      </c>
      <c r="F56" s="191" t="s">
        <v>5776</v>
      </c>
      <c r="G56" s="139" t="s">
        <v>5506</v>
      </c>
      <c r="H56" s="191" t="s">
        <v>5776</v>
      </c>
      <c r="I56" s="139" t="s">
        <v>5506</v>
      </c>
      <c r="K56" s="191" t="s">
        <v>5804</v>
      </c>
      <c r="L56" s="139" t="s">
        <v>5805</v>
      </c>
      <c r="M56" s="191" t="s">
        <v>5804</v>
      </c>
      <c r="N56" s="139" t="s">
        <v>5805</v>
      </c>
      <c r="P56" s="191" t="s">
        <v>5806</v>
      </c>
      <c r="Q56" s="139" t="s">
        <v>5807</v>
      </c>
      <c r="R56" s="191" t="s">
        <v>5806</v>
      </c>
      <c r="S56" s="139" t="s">
        <v>5807</v>
      </c>
      <c r="U56" s="191" t="s">
        <v>5755</v>
      </c>
      <c r="V56" s="139" t="s">
        <v>5506</v>
      </c>
      <c r="W56" s="191" t="s">
        <v>5755</v>
      </c>
      <c r="X56" s="139" t="s">
        <v>5506</v>
      </c>
      <c r="AE56" s="319" t="s">
        <v>5661</v>
      </c>
      <c r="AF56" s="139" t="s">
        <v>5660</v>
      </c>
      <c r="AG56" s="319" t="s">
        <v>5661</v>
      </c>
      <c r="AH56" s="139" t="s">
        <v>5660</v>
      </c>
    </row>
    <row r="57" spans="2:34">
      <c r="B57" s="191" t="s">
        <v>5781</v>
      </c>
      <c r="C57" s="139" t="s">
        <v>5734</v>
      </c>
      <c r="D57" s="191" t="s">
        <v>5781</v>
      </c>
      <c r="E57" s="139" t="s">
        <v>5734</v>
      </c>
      <c r="F57" s="191" t="s">
        <v>5781</v>
      </c>
      <c r="G57" s="139" t="s">
        <v>5734</v>
      </c>
      <c r="H57" s="191" t="s">
        <v>5781</v>
      </c>
      <c r="I57" s="139" t="s">
        <v>5734</v>
      </c>
      <c r="K57" s="191" t="s">
        <v>5811</v>
      </c>
      <c r="L57" s="139" t="s">
        <v>5812</v>
      </c>
      <c r="M57" s="191" t="s">
        <v>5811</v>
      </c>
      <c r="N57" s="139" t="s">
        <v>5812</v>
      </c>
      <c r="P57" s="191" t="s">
        <v>5813</v>
      </c>
      <c r="Q57" s="139" t="s">
        <v>5814</v>
      </c>
      <c r="R57" s="191" t="s">
        <v>5813</v>
      </c>
      <c r="S57" s="139" t="s">
        <v>5814</v>
      </c>
      <c r="U57" s="191" t="s">
        <v>5759</v>
      </c>
      <c r="V57" s="139" t="s">
        <v>5442</v>
      </c>
      <c r="W57" s="191" t="s">
        <v>5759</v>
      </c>
      <c r="X57" s="139" t="s">
        <v>5442</v>
      </c>
      <c r="AE57" s="319" t="s">
        <v>5662</v>
      </c>
      <c r="AF57" s="139" t="s">
        <v>5660</v>
      </c>
      <c r="AG57" s="319" t="s">
        <v>5662</v>
      </c>
      <c r="AH57" s="139" t="s">
        <v>5660</v>
      </c>
    </row>
    <row r="58" spans="2:34">
      <c r="B58" s="191" t="s">
        <v>5785</v>
      </c>
      <c r="C58" s="139" t="s">
        <v>5786</v>
      </c>
      <c r="D58" s="191" t="s">
        <v>5785</v>
      </c>
      <c r="E58" s="139" t="s">
        <v>5786</v>
      </c>
      <c r="F58" s="191" t="s">
        <v>5785</v>
      </c>
      <c r="G58" s="139" t="s">
        <v>5786</v>
      </c>
      <c r="H58" s="191" t="s">
        <v>5785</v>
      </c>
      <c r="I58" s="139" t="s">
        <v>5786</v>
      </c>
      <c r="K58" s="191" t="s">
        <v>5818</v>
      </c>
      <c r="L58" s="139" t="s">
        <v>5817</v>
      </c>
      <c r="M58" s="191" t="s">
        <v>5818</v>
      </c>
      <c r="N58" s="139" t="s">
        <v>5817</v>
      </c>
      <c r="P58" s="191" t="s">
        <v>5819</v>
      </c>
      <c r="Q58" s="139" t="s">
        <v>5817</v>
      </c>
      <c r="R58" s="191" t="s">
        <v>5819</v>
      </c>
      <c r="S58" s="139" t="s">
        <v>5817</v>
      </c>
      <c r="U58" s="191" t="s">
        <v>5763</v>
      </c>
      <c r="V58" s="139" t="s">
        <v>5734</v>
      </c>
      <c r="W58" s="191" t="s">
        <v>5763</v>
      </c>
      <c r="X58" s="139" t="s">
        <v>5734</v>
      </c>
      <c r="AE58" s="319" t="s">
        <v>5663</v>
      </c>
      <c r="AF58" s="139" t="s">
        <v>5660</v>
      </c>
      <c r="AG58" s="319" t="s">
        <v>5663</v>
      </c>
      <c r="AH58" s="139" t="s">
        <v>5660</v>
      </c>
    </row>
    <row r="59" spans="2:34">
      <c r="B59" s="191" t="s">
        <v>5791</v>
      </c>
      <c r="C59" s="139" t="s">
        <v>5786</v>
      </c>
      <c r="D59" s="191" t="s">
        <v>5791</v>
      </c>
      <c r="E59" s="139" t="s">
        <v>5786</v>
      </c>
      <c r="F59" s="191" t="s">
        <v>5791</v>
      </c>
      <c r="G59" s="139" t="s">
        <v>5786</v>
      </c>
      <c r="H59" s="191" t="s">
        <v>5791</v>
      </c>
      <c r="I59" s="139" t="s">
        <v>5786</v>
      </c>
      <c r="K59" s="191" t="s">
        <v>5822</v>
      </c>
      <c r="L59" s="139" t="s">
        <v>5817</v>
      </c>
      <c r="M59" s="191" t="s">
        <v>5822</v>
      </c>
      <c r="N59" s="139" t="s">
        <v>5817</v>
      </c>
      <c r="P59" s="191" t="s">
        <v>5823</v>
      </c>
      <c r="Q59" s="139" t="s">
        <v>5817</v>
      </c>
      <c r="R59" s="191" t="s">
        <v>5823</v>
      </c>
      <c r="S59" s="139" t="s">
        <v>5817</v>
      </c>
      <c r="U59" s="191" t="s">
        <v>5767</v>
      </c>
      <c r="V59" s="139" t="s">
        <v>5718</v>
      </c>
      <c r="W59" s="191" t="s">
        <v>5767</v>
      </c>
      <c r="X59" s="139" t="s">
        <v>5718</v>
      </c>
      <c r="AE59" s="319" t="s">
        <v>5664</v>
      </c>
      <c r="AF59" s="139" t="s">
        <v>5665</v>
      </c>
      <c r="AG59" s="319" t="s">
        <v>5664</v>
      </c>
      <c r="AH59" s="139" t="s">
        <v>5665</v>
      </c>
    </row>
    <row r="60" spans="2:34">
      <c r="B60" s="191" t="s">
        <v>5795</v>
      </c>
      <c r="C60" s="139" t="s">
        <v>5796</v>
      </c>
      <c r="D60" s="191" t="s">
        <v>5795</v>
      </c>
      <c r="E60" s="139" t="s">
        <v>5796</v>
      </c>
      <c r="F60" s="191" t="s">
        <v>5795</v>
      </c>
      <c r="G60" s="139" t="s">
        <v>5796</v>
      </c>
      <c r="H60" s="191" t="s">
        <v>5795</v>
      </c>
      <c r="I60" s="139" t="s">
        <v>5796</v>
      </c>
      <c r="K60" s="191" t="s">
        <v>5838</v>
      </c>
      <c r="L60" s="139" t="s">
        <v>5837</v>
      </c>
      <c r="M60" s="191" t="s">
        <v>5838</v>
      </c>
      <c r="N60" s="139" t="s">
        <v>5837</v>
      </c>
      <c r="P60" s="191" t="s">
        <v>5839</v>
      </c>
      <c r="Q60" s="139" t="s">
        <v>5837</v>
      </c>
      <c r="R60" s="191" t="s">
        <v>5839</v>
      </c>
      <c r="S60" s="139" t="s">
        <v>5837</v>
      </c>
      <c r="U60" s="191" t="s">
        <v>5771</v>
      </c>
      <c r="V60" s="139" t="s">
        <v>5718</v>
      </c>
      <c r="W60" s="191" t="s">
        <v>5771</v>
      </c>
      <c r="X60" s="139" t="s">
        <v>5718</v>
      </c>
      <c r="AE60" s="319" t="s">
        <v>5666</v>
      </c>
      <c r="AF60" s="139" t="s">
        <v>5665</v>
      </c>
      <c r="AG60" s="319" t="s">
        <v>5666</v>
      </c>
      <c r="AH60" s="139" t="s">
        <v>5665</v>
      </c>
    </row>
    <row r="61" spans="2:34">
      <c r="B61" s="191" t="s">
        <v>5802</v>
      </c>
      <c r="C61" s="139" t="s">
        <v>5803</v>
      </c>
      <c r="D61" s="191" t="s">
        <v>5802</v>
      </c>
      <c r="E61" s="139" t="s">
        <v>5803</v>
      </c>
      <c r="F61" s="191" t="s">
        <v>5802</v>
      </c>
      <c r="G61" s="139" t="s">
        <v>5803</v>
      </c>
      <c r="H61" s="191" t="s">
        <v>5802</v>
      </c>
      <c r="I61" s="139" t="s">
        <v>5803</v>
      </c>
      <c r="K61" s="191" t="s">
        <v>5843</v>
      </c>
      <c r="L61" s="139" t="s">
        <v>5837</v>
      </c>
      <c r="M61" s="191" t="s">
        <v>5843</v>
      </c>
      <c r="N61" s="139" t="s">
        <v>5837</v>
      </c>
      <c r="P61" s="191" t="s">
        <v>5844</v>
      </c>
      <c r="Q61" s="139" t="s">
        <v>5837</v>
      </c>
      <c r="R61" s="191" t="s">
        <v>5844</v>
      </c>
      <c r="S61" s="139" t="s">
        <v>5837</v>
      </c>
      <c r="U61" s="191" t="s">
        <v>5775</v>
      </c>
      <c r="V61" s="139" t="s">
        <v>5707</v>
      </c>
      <c r="W61" s="191" t="s">
        <v>5775</v>
      </c>
      <c r="X61" s="139" t="s">
        <v>5707</v>
      </c>
      <c r="AE61" s="319" t="s">
        <v>5667</v>
      </c>
      <c r="AF61" s="139" t="s">
        <v>5442</v>
      </c>
      <c r="AG61" s="319" t="s">
        <v>5667</v>
      </c>
      <c r="AH61" s="139" t="s">
        <v>5442</v>
      </c>
    </row>
    <row r="62" spans="2:34">
      <c r="B62" s="191" t="s">
        <v>5809</v>
      </c>
      <c r="C62" s="139" t="s">
        <v>5810</v>
      </c>
      <c r="D62" s="191" t="s">
        <v>5809</v>
      </c>
      <c r="E62" s="139" t="s">
        <v>5810</v>
      </c>
      <c r="F62" s="191" t="s">
        <v>5809</v>
      </c>
      <c r="G62" s="139" t="s">
        <v>5810</v>
      </c>
      <c r="H62" s="191" t="s">
        <v>5809</v>
      </c>
      <c r="I62" s="139" t="s">
        <v>5810</v>
      </c>
      <c r="K62" s="191" t="s">
        <v>5848</v>
      </c>
      <c r="L62" s="139" t="s">
        <v>5837</v>
      </c>
      <c r="M62" s="191" t="s">
        <v>5848</v>
      </c>
      <c r="N62" s="139" t="s">
        <v>5837</v>
      </c>
      <c r="P62" s="191" t="s">
        <v>5849</v>
      </c>
      <c r="Q62" s="139" t="s">
        <v>5837</v>
      </c>
      <c r="R62" s="191" t="s">
        <v>5849</v>
      </c>
      <c r="S62" s="139" t="s">
        <v>5837</v>
      </c>
      <c r="U62" s="191" t="s">
        <v>5779</v>
      </c>
      <c r="V62" s="139" t="s">
        <v>5780</v>
      </c>
      <c r="W62" s="191" t="s">
        <v>5779</v>
      </c>
      <c r="X62" s="139" t="s">
        <v>5780</v>
      </c>
      <c r="AE62" s="319" t="s">
        <v>5668</v>
      </c>
      <c r="AF62" s="139" t="s">
        <v>5442</v>
      </c>
      <c r="AG62" s="319" t="s">
        <v>5668</v>
      </c>
      <c r="AH62" s="139" t="s">
        <v>5442</v>
      </c>
    </row>
    <row r="63" spans="2:34">
      <c r="B63" s="191" t="s">
        <v>5816</v>
      </c>
      <c r="C63" s="139" t="s">
        <v>5817</v>
      </c>
      <c r="D63" s="191" t="s">
        <v>5816</v>
      </c>
      <c r="E63" s="139" t="s">
        <v>5817</v>
      </c>
      <c r="F63" s="191" t="s">
        <v>5816</v>
      </c>
      <c r="G63" s="139" t="s">
        <v>5817</v>
      </c>
      <c r="H63" s="191" t="s">
        <v>5816</v>
      </c>
      <c r="I63" s="139" t="s">
        <v>5817</v>
      </c>
      <c r="K63" s="191" t="s">
        <v>5853</v>
      </c>
      <c r="L63" s="139" t="s">
        <v>5837</v>
      </c>
      <c r="M63" s="191" t="s">
        <v>5853</v>
      </c>
      <c r="N63" s="139" t="s">
        <v>5837</v>
      </c>
      <c r="P63" s="191" t="s">
        <v>5854</v>
      </c>
      <c r="Q63" s="139" t="s">
        <v>5837</v>
      </c>
      <c r="R63" s="191" t="s">
        <v>5854</v>
      </c>
      <c r="S63" s="139" t="s">
        <v>5837</v>
      </c>
      <c r="U63" s="191" t="s">
        <v>5784</v>
      </c>
      <c r="V63" s="139" t="s">
        <v>5697</v>
      </c>
      <c r="W63" s="191" t="s">
        <v>5784</v>
      </c>
      <c r="X63" s="139" t="s">
        <v>5697</v>
      </c>
      <c r="AE63" s="319" t="s">
        <v>5669</v>
      </c>
      <c r="AF63" s="139" t="s">
        <v>5600</v>
      </c>
      <c r="AG63" s="319" t="s">
        <v>5669</v>
      </c>
      <c r="AH63" s="139" t="s">
        <v>5600</v>
      </c>
    </row>
    <row r="64" spans="2:34">
      <c r="B64" s="191" t="s">
        <v>5821</v>
      </c>
      <c r="C64" s="139" t="s">
        <v>5817</v>
      </c>
      <c r="D64" s="191" t="s">
        <v>5821</v>
      </c>
      <c r="E64" s="139" t="s">
        <v>5817</v>
      </c>
      <c r="F64" s="191" t="s">
        <v>5821</v>
      </c>
      <c r="G64" s="139" t="s">
        <v>5817</v>
      </c>
      <c r="H64" s="191" t="s">
        <v>5821</v>
      </c>
      <c r="I64" s="139" t="s">
        <v>5817</v>
      </c>
      <c r="K64" s="191" t="s">
        <v>5857</v>
      </c>
      <c r="L64" s="139" t="s">
        <v>5837</v>
      </c>
      <c r="M64" s="191" t="s">
        <v>5857</v>
      </c>
      <c r="N64" s="139" t="s">
        <v>5837</v>
      </c>
      <c r="P64" s="191" t="s">
        <v>5858</v>
      </c>
      <c r="Q64" s="139" t="s">
        <v>5837</v>
      </c>
      <c r="R64" s="191" t="s">
        <v>5858</v>
      </c>
      <c r="S64" s="139" t="s">
        <v>5837</v>
      </c>
      <c r="U64" s="191" t="s">
        <v>5789</v>
      </c>
      <c r="V64" s="139" t="s">
        <v>5790</v>
      </c>
      <c r="W64" s="191" t="s">
        <v>5789</v>
      </c>
      <c r="X64" s="139" t="s">
        <v>5790</v>
      </c>
      <c r="AE64" s="319" t="s">
        <v>5670</v>
      </c>
      <c r="AF64" s="139" t="s">
        <v>5506</v>
      </c>
      <c r="AG64" s="319" t="s">
        <v>5670</v>
      </c>
      <c r="AH64" s="139" t="s">
        <v>5506</v>
      </c>
    </row>
    <row r="65" spans="2:34">
      <c r="B65" s="191" t="s">
        <v>5836</v>
      </c>
      <c r="C65" s="139" t="s">
        <v>5837</v>
      </c>
      <c r="D65" s="191" t="s">
        <v>5836</v>
      </c>
      <c r="E65" s="139" t="s">
        <v>5837</v>
      </c>
      <c r="F65" s="191" t="s">
        <v>5836</v>
      </c>
      <c r="G65" s="139" t="s">
        <v>5837</v>
      </c>
      <c r="H65" s="191" t="s">
        <v>5836</v>
      </c>
      <c r="I65" s="139" t="s">
        <v>5837</v>
      </c>
      <c r="K65" s="191" t="s">
        <v>5861</v>
      </c>
      <c r="L65" s="139" t="s">
        <v>5837</v>
      </c>
      <c r="M65" s="191" t="s">
        <v>5861</v>
      </c>
      <c r="N65" s="139" t="s">
        <v>5837</v>
      </c>
      <c r="P65" s="191" t="s">
        <v>5862</v>
      </c>
      <c r="Q65" s="139" t="s">
        <v>5837</v>
      </c>
      <c r="R65" s="191" t="s">
        <v>5862</v>
      </c>
      <c r="S65" s="139" t="s">
        <v>5837</v>
      </c>
      <c r="U65" s="191" t="s">
        <v>5794</v>
      </c>
      <c r="V65" s="139" t="s">
        <v>5790</v>
      </c>
      <c r="W65" s="191" t="s">
        <v>5794</v>
      </c>
      <c r="X65" s="139" t="s">
        <v>5790</v>
      </c>
      <c r="AE65" s="319" t="s">
        <v>5671</v>
      </c>
      <c r="AF65" s="139" t="s">
        <v>5506</v>
      </c>
      <c r="AG65" s="319" t="s">
        <v>5671</v>
      </c>
      <c r="AH65" s="139" t="s">
        <v>5506</v>
      </c>
    </row>
    <row r="66" spans="2:34">
      <c r="B66" s="191" t="s">
        <v>5842</v>
      </c>
      <c r="C66" s="139" t="s">
        <v>5837</v>
      </c>
      <c r="D66" s="191" t="s">
        <v>5842</v>
      </c>
      <c r="E66" s="139" t="s">
        <v>5837</v>
      </c>
      <c r="F66" s="191" t="s">
        <v>5842</v>
      </c>
      <c r="G66" s="139" t="s">
        <v>5837</v>
      </c>
      <c r="H66" s="191" t="s">
        <v>5842</v>
      </c>
      <c r="I66" s="139" t="s">
        <v>5837</v>
      </c>
      <c r="K66" s="191" t="s">
        <v>5865</v>
      </c>
      <c r="L66" s="139" t="s">
        <v>5837</v>
      </c>
      <c r="M66" s="191" t="s">
        <v>5865</v>
      </c>
      <c r="N66" s="139" t="s">
        <v>5837</v>
      </c>
      <c r="P66" s="191" t="s">
        <v>5866</v>
      </c>
      <c r="Q66" s="139" t="s">
        <v>5837</v>
      </c>
      <c r="R66" s="191" t="s">
        <v>5866</v>
      </c>
      <c r="S66" s="139" t="s">
        <v>5837</v>
      </c>
      <c r="U66" s="191" t="s">
        <v>5800</v>
      </c>
      <c r="V66" s="139" t="s">
        <v>5506</v>
      </c>
      <c r="W66" s="191" t="s">
        <v>5800</v>
      </c>
      <c r="X66" s="139" t="s">
        <v>5506</v>
      </c>
      <c r="AE66" s="319" t="s">
        <v>5672</v>
      </c>
      <c r="AF66" s="139" t="s">
        <v>5506</v>
      </c>
      <c r="AG66" s="319" t="s">
        <v>5672</v>
      </c>
      <c r="AH66" s="139" t="s">
        <v>5506</v>
      </c>
    </row>
    <row r="67" spans="2:34">
      <c r="B67" s="191" t="s">
        <v>5847</v>
      </c>
      <c r="C67" s="139" t="s">
        <v>5837</v>
      </c>
      <c r="D67" s="191" t="s">
        <v>5847</v>
      </c>
      <c r="E67" s="139" t="s">
        <v>5837</v>
      </c>
      <c r="F67" s="191" t="s">
        <v>5847</v>
      </c>
      <c r="G67" s="139" t="s">
        <v>5837</v>
      </c>
      <c r="H67" s="191" t="s">
        <v>5847</v>
      </c>
      <c r="I67" s="139" t="s">
        <v>5837</v>
      </c>
      <c r="K67" s="191" t="s">
        <v>5869</v>
      </c>
      <c r="L67" s="139" t="s">
        <v>5837</v>
      </c>
      <c r="M67" s="191" t="s">
        <v>5869</v>
      </c>
      <c r="N67" s="139" t="s">
        <v>5837</v>
      </c>
      <c r="P67" s="191" t="s">
        <v>5870</v>
      </c>
      <c r="Q67" s="139" t="s">
        <v>5837</v>
      </c>
      <c r="R67" s="191" t="s">
        <v>5870</v>
      </c>
      <c r="S67" s="139" t="s">
        <v>5837</v>
      </c>
      <c r="U67" s="191" t="s">
        <v>5801</v>
      </c>
      <c r="V67" s="139" t="s">
        <v>5504</v>
      </c>
      <c r="W67" s="191" t="s">
        <v>5801</v>
      </c>
      <c r="X67" s="139" t="s">
        <v>5504</v>
      </c>
      <c r="AE67" s="319" t="s">
        <v>5673</v>
      </c>
      <c r="AF67" s="139" t="s">
        <v>5674</v>
      </c>
      <c r="AG67" s="319" t="s">
        <v>5673</v>
      </c>
      <c r="AH67" s="139" t="s">
        <v>5674</v>
      </c>
    </row>
    <row r="68" spans="2:34">
      <c r="B68" s="191" t="s">
        <v>5852</v>
      </c>
      <c r="C68" s="139" t="s">
        <v>5837</v>
      </c>
      <c r="D68" s="191" t="s">
        <v>5852</v>
      </c>
      <c r="E68" s="139" t="s">
        <v>5837</v>
      </c>
      <c r="F68" s="191" t="s">
        <v>5852</v>
      </c>
      <c r="G68" s="139" t="s">
        <v>5837</v>
      </c>
      <c r="H68" s="191" t="s">
        <v>5852</v>
      </c>
      <c r="I68" s="139" t="s">
        <v>5837</v>
      </c>
      <c r="K68" s="191" t="s">
        <v>5873</v>
      </c>
      <c r="L68" s="139" t="s">
        <v>5837</v>
      </c>
      <c r="M68" s="191" t="s">
        <v>5873</v>
      </c>
      <c r="N68" s="139" t="s">
        <v>5837</v>
      </c>
      <c r="P68" s="191" t="s">
        <v>5874</v>
      </c>
      <c r="Q68" s="139" t="s">
        <v>5837</v>
      </c>
      <c r="R68" s="191" t="s">
        <v>5874</v>
      </c>
      <c r="S68" s="139" t="s">
        <v>5837</v>
      </c>
      <c r="U68" s="191" t="s">
        <v>5808</v>
      </c>
      <c r="V68" s="139" t="s">
        <v>5734</v>
      </c>
      <c r="W68" s="191" t="s">
        <v>5808</v>
      </c>
      <c r="X68" s="139" t="s">
        <v>5734</v>
      </c>
      <c r="AE68" s="319" t="s">
        <v>5675</v>
      </c>
      <c r="AF68" s="139" t="s">
        <v>5674</v>
      </c>
      <c r="AG68" s="319" t="s">
        <v>5675</v>
      </c>
      <c r="AH68" s="139" t="s">
        <v>5674</v>
      </c>
    </row>
    <row r="69" spans="2:34">
      <c r="B69" s="191" t="s">
        <v>5856</v>
      </c>
      <c r="C69" s="139" t="s">
        <v>5837</v>
      </c>
      <c r="D69" s="191" t="s">
        <v>5856</v>
      </c>
      <c r="E69" s="139" t="s">
        <v>5837</v>
      </c>
      <c r="F69" s="191" t="s">
        <v>5856</v>
      </c>
      <c r="G69" s="139" t="s">
        <v>5837</v>
      </c>
      <c r="H69" s="191" t="s">
        <v>5856</v>
      </c>
      <c r="I69" s="139" t="s">
        <v>5837</v>
      </c>
      <c r="K69" s="191" t="s">
        <v>5877</v>
      </c>
      <c r="L69" s="139" t="s">
        <v>5837</v>
      </c>
      <c r="M69" s="191" t="s">
        <v>5877</v>
      </c>
      <c r="N69" s="139" t="s">
        <v>5837</v>
      </c>
      <c r="P69" s="191" t="s">
        <v>5878</v>
      </c>
      <c r="Q69" s="139" t="s">
        <v>5837</v>
      </c>
      <c r="R69" s="191" t="s">
        <v>5878</v>
      </c>
      <c r="S69" s="139" t="s">
        <v>5837</v>
      </c>
      <c r="U69" s="191" t="s">
        <v>5815</v>
      </c>
      <c r="V69" s="139" t="s">
        <v>5504</v>
      </c>
      <c r="W69" s="191" t="s">
        <v>5815</v>
      </c>
      <c r="X69" s="139" t="s">
        <v>5504</v>
      </c>
      <c r="AE69" s="319" t="s">
        <v>5676</v>
      </c>
      <c r="AF69" s="139" t="s">
        <v>5677</v>
      </c>
      <c r="AG69" s="319" t="s">
        <v>5676</v>
      </c>
      <c r="AH69" s="139" t="s">
        <v>5677</v>
      </c>
    </row>
    <row r="70" spans="2:34">
      <c r="B70" s="191" t="s">
        <v>5860</v>
      </c>
      <c r="C70" s="139" t="s">
        <v>5837</v>
      </c>
      <c r="D70" s="191" t="s">
        <v>5860</v>
      </c>
      <c r="E70" s="139" t="s">
        <v>5837</v>
      </c>
      <c r="F70" s="191" t="s">
        <v>5860</v>
      </c>
      <c r="G70" s="139" t="s">
        <v>5837</v>
      </c>
      <c r="H70" s="191" t="s">
        <v>5860</v>
      </c>
      <c r="I70" s="139" t="s">
        <v>5837</v>
      </c>
      <c r="K70" s="191" t="s">
        <v>5881</v>
      </c>
      <c r="L70" s="139" t="s">
        <v>5837</v>
      </c>
      <c r="M70" s="191" t="s">
        <v>5881</v>
      </c>
      <c r="N70" s="139" t="s">
        <v>5837</v>
      </c>
      <c r="P70" s="191" t="s">
        <v>5882</v>
      </c>
      <c r="Q70" s="139" t="s">
        <v>5837</v>
      </c>
      <c r="R70" s="191" t="s">
        <v>5882</v>
      </c>
      <c r="S70" s="139" t="s">
        <v>5837</v>
      </c>
      <c r="U70" s="191" t="s">
        <v>5820</v>
      </c>
      <c r="V70" s="139" t="s">
        <v>5504</v>
      </c>
      <c r="W70" s="191" t="s">
        <v>5820</v>
      </c>
      <c r="X70" s="139" t="s">
        <v>5504</v>
      </c>
      <c r="AE70" s="319" t="s">
        <v>5678</v>
      </c>
      <c r="AF70" s="139" t="s">
        <v>5456</v>
      </c>
      <c r="AG70" s="319" t="s">
        <v>5678</v>
      </c>
      <c r="AH70" s="139" t="s">
        <v>5456</v>
      </c>
    </row>
    <row r="71" spans="2:34">
      <c r="B71" s="191" t="s">
        <v>5864</v>
      </c>
      <c r="C71" s="139" t="s">
        <v>5837</v>
      </c>
      <c r="D71" s="191" t="s">
        <v>5864</v>
      </c>
      <c r="E71" s="139" t="s">
        <v>5837</v>
      </c>
      <c r="F71" s="191" t="s">
        <v>5864</v>
      </c>
      <c r="G71" s="139" t="s">
        <v>5837</v>
      </c>
      <c r="H71" s="191" t="s">
        <v>5864</v>
      </c>
      <c r="I71" s="139" t="s">
        <v>5837</v>
      </c>
      <c r="K71" s="191" t="s">
        <v>5885</v>
      </c>
      <c r="L71" s="139" t="s">
        <v>5837</v>
      </c>
      <c r="M71" s="191" t="s">
        <v>5885</v>
      </c>
      <c r="N71" s="139" t="s">
        <v>5837</v>
      </c>
      <c r="P71" s="191" t="s">
        <v>5886</v>
      </c>
      <c r="Q71" s="139" t="s">
        <v>5837</v>
      </c>
      <c r="R71" s="191" t="s">
        <v>5886</v>
      </c>
      <c r="S71" s="139" t="s">
        <v>5837</v>
      </c>
      <c r="U71" s="191" t="s">
        <v>5824</v>
      </c>
      <c r="V71" s="139" t="s">
        <v>5568</v>
      </c>
      <c r="W71" s="191" t="s">
        <v>5824</v>
      </c>
      <c r="X71" s="139" t="s">
        <v>5568</v>
      </c>
      <c r="AE71" s="319" t="s">
        <v>5679</v>
      </c>
      <c r="AF71" s="139" t="s">
        <v>5442</v>
      </c>
      <c r="AG71" s="319" t="s">
        <v>5679</v>
      </c>
      <c r="AH71" s="139" t="s">
        <v>5442</v>
      </c>
    </row>
    <row r="72" spans="2:34">
      <c r="B72" s="191" t="s">
        <v>5868</v>
      </c>
      <c r="C72" s="139" t="s">
        <v>5837</v>
      </c>
      <c r="D72" s="191" t="s">
        <v>5868</v>
      </c>
      <c r="E72" s="139" t="s">
        <v>5837</v>
      </c>
      <c r="F72" s="191" t="s">
        <v>5868</v>
      </c>
      <c r="G72" s="139" t="s">
        <v>5837</v>
      </c>
      <c r="H72" s="191" t="s">
        <v>5868</v>
      </c>
      <c r="I72" s="139" t="s">
        <v>5837</v>
      </c>
      <c r="K72" s="191" t="s">
        <v>5889</v>
      </c>
      <c r="L72" s="139" t="s">
        <v>5837</v>
      </c>
      <c r="M72" s="191" t="s">
        <v>5889</v>
      </c>
      <c r="N72" s="139" t="s">
        <v>5837</v>
      </c>
      <c r="P72" s="191" t="s">
        <v>5890</v>
      </c>
      <c r="Q72" s="139" t="s">
        <v>5837</v>
      </c>
      <c r="R72" s="191" t="s">
        <v>5890</v>
      </c>
      <c r="S72" s="139" t="s">
        <v>5837</v>
      </c>
      <c r="U72" s="191" t="s">
        <v>5825</v>
      </c>
      <c r="V72" s="139" t="s">
        <v>5826</v>
      </c>
      <c r="W72" s="191" t="s">
        <v>5825</v>
      </c>
      <c r="X72" s="139" t="s">
        <v>5826</v>
      </c>
      <c r="AE72" s="319" t="s">
        <v>5680</v>
      </c>
      <c r="AF72" s="139" t="s">
        <v>5442</v>
      </c>
      <c r="AG72" s="319" t="s">
        <v>5680</v>
      </c>
      <c r="AH72" s="139" t="s">
        <v>5442</v>
      </c>
    </row>
    <row r="73" spans="2:34">
      <c r="B73" s="191" t="s">
        <v>5872</v>
      </c>
      <c r="C73" s="139" t="s">
        <v>5837</v>
      </c>
      <c r="D73" s="191" t="s">
        <v>5872</v>
      </c>
      <c r="E73" s="139" t="s">
        <v>5837</v>
      </c>
      <c r="F73" s="191" t="s">
        <v>5872</v>
      </c>
      <c r="G73" s="139" t="s">
        <v>5837</v>
      </c>
      <c r="H73" s="191" t="s">
        <v>5872</v>
      </c>
      <c r="I73" s="139" t="s">
        <v>5837</v>
      </c>
      <c r="K73" s="191" t="s">
        <v>5893</v>
      </c>
      <c r="L73" s="139" t="s">
        <v>5837</v>
      </c>
      <c r="M73" s="191" t="s">
        <v>5893</v>
      </c>
      <c r="N73" s="139" t="s">
        <v>5837</v>
      </c>
      <c r="P73" s="191" t="s">
        <v>5894</v>
      </c>
      <c r="Q73" s="139" t="s">
        <v>5837</v>
      </c>
      <c r="R73" s="191" t="s">
        <v>5894</v>
      </c>
      <c r="S73" s="139" t="s">
        <v>5837</v>
      </c>
      <c r="U73" s="191" t="s">
        <v>5827</v>
      </c>
      <c r="V73" s="139" t="s">
        <v>5828</v>
      </c>
      <c r="W73" s="191" t="s">
        <v>5827</v>
      </c>
      <c r="X73" s="139" t="s">
        <v>5828</v>
      </c>
      <c r="AE73" s="319" t="s">
        <v>5681</v>
      </c>
      <c r="AF73" s="139" t="s">
        <v>5442</v>
      </c>
      <c r="AG73" s="319" t="s">
        <v>5681</v>
      </c>
      <c r="AH73" s="139" t="s">
        <v>5442</v>
      </c>
    </row>
    <row r="74" spans="2:34">
      <c r="B74" s="191" t="s">
        <v>5876</v>
      </c>
      <c r="C74" s="139" t="s">
        <v>5837</v>
      </c>
      <c r="D74" s="191" t="s">
        <v>5876</v>
      </c>
      <c r="E74" s="139" t="s">
        <v>5837</v>
      </c>
      <c r="F74" s="191" t="s">
        <v>5876</v>
      </c>
      <c r="G74" s="139" t="s">
        <v>5837</v>
      </c>
      <c r="H74" s="191" t="s">
        <v>5876</v>
      </c>
      <c r="I74" s="139" t="s">
        <v>5837</v>
      </c>
      <c r="K74" s="191" t="s">
        <v>5897</v>
      </c>
      <c r="L74" s="139" t="s">
        <v>5837</v>
      </c>
      <c r="M74" s="191" t="s">
        <v>5897</v>
      </c>
      <c r="N74" s="139" t="s">
        <v>5837</v>
      </c>
      <c r="P74" s="191" t="s">
        <v>5898</v>
      </c>
      <c r="Q74" s="139" t="s">
        <v>5837</v>
      </c>
      <c r="R74" s="191" t="s">
        <v>5898</v>
      </c>
      <c r="S74" s="139" t="s">
        <v>5837</v>
      </c>
      <c r="U74" s="191" t="s">
        <v>5829</v>
      </c>
      <c r="V74" s="139" t="s">
        <v>5722</v>
      </c>
      <c r="W74" s="191" t="s">
        <v>5829</v>
      </c>
      <c r="X74" s="139" t="s">
        <v>5722</v>
      </c>
      <c r="AE74" s="319" t="s">
        <v>5682</v>
      </c>
      <c r="AF74" s="139" t="s">
        <v>5529</v>
      </c>
      <c r="AG74" s="319" t="s">
        <v>5682</v>
      </c>
      <c r="AH74" s="139" t="s">
        <v>5529</v>
      </c>
    </row>
    <row r="75" spans="2:34">
      <c r="B75" s="191" t="s">
        <v>5880</v>
      </c>
      <c r="C75" s="139" t="s">
        <v>5837</v>
      </c>
      <c r="D75" s="191" t="s">
        <v>5880</v>
      </c>
      <c r="E75" s="139" t="s">
        <v>5837</v>
      </c>
      <c r="F75" s="191" t="s">
        <v>5880</v>
      </c>
      <c r="G75" s="139" t="s">
        <v>5837</v>
      </c>
      <c r="H75" s="191" t="s">
        <v>5880</v>
      </c>
      <c r="I75" s="139" t="s">
        <v>5837</v>
      </c>
      <c r="K75" s="191" t="s">
        <v>5908</v>
      </c>
      <c r="L75" s="139" t="s">
        <v>5907</v>
      </c>
      <c r="M75" s="191" t="s">
        <v>5908</v>
      </c>
      <c r="N75" s="139" t="s">
        <v>5907</v>
      </c>
      <c r="P75" s="191" t="s">
        <v>5909</v>
      </c>
      <c r="Q75" s="139" t="s">
        <v>5907</v>
      </c>
      <c r="R75" s="191" t="s">
        <v>5909</v>
      </c>
      <c r="S75" s="139" t="s">
        <v>5907</v>
      </c>
      <c r="U75" s="191" t="s">
        <v>5830</v>
      </c>
      <c r="V75" s="139" t="s">
        <v>5722</v>
      </c>
      <c r="W75" s="191" t="s">
        <v>5830</v>
      </c>
      <c r="X75" s="139" t="s">
        <v>5722</v>
      </c>
      <c r="AE75" s="446" t="s">
        <v>5683</v>
      </c>
      <c r="AF75" s="141" t="s">
        <v>8598</v>
      </c>
      <c r="AG75" s="446" t="s">
        <v>5683</v>
      </c>
      <c r="AH75" s="141" t="s">
        <v>8598</v>
      </c>
    </row>
    <row r="76" spans="2:34">
      <c r="B76" s="191" t="s">
        <v>5884</v>
      </c>
      <c r="C76" s="139" t="s">
        <v>5837</v>
      </c>
      <c r="D76" s="191" t="s">
        <v>5884</v>
      </c>
      <c r="E76" s="139" t="s">
        <v>5837</v>
      </c>
      <c r="F76" s="191" t="s">
        <v>5884</v>
      </c>
      <c r="G76" s="139" t="s">
        <v>5837</v>
      </c>
      <c r="H76" s="191" t="s">
        <v>5884</v>
      </c>
      <c r="I76" s="139" t="s">
        <v>5837</v>
      </c>
      <c r="K76" s="191" t="s">
        <v>5913</v>
      </c>
      <c r="L76" s="139" t="s">
        <v>5907</v>
      </c>
      <c r="M76" s="191" t="s">
        <v>5913</v>
      </c>
      <c r="N76" s="139" t="s">
        <v>5907</v>
      </c>
      <c r="P76" s="191" t="s">
        <v>5914</v>
      </c>
      <c r="Q76" s="139" t="s">
        <v>5907</v>
      </c>
      <c r="R76" s="191" t="s">
        <v>5914</v>
      </c>
      <c r="S76" s="139" t="s">
        <v>5907</v>
      </c>
      <c r="U76" s="191" t="s">
        <v>5831</v>
      </c>
      <c r="V76" s="139" t="s">
        <v>5506</v>
      </c>
      <c r="W76" s="191" t="s">
        <v>5831</v>
      </c>
      <c r="X76" s="139" t="s">
        <v>5506</v>
      </c>
      <c r="AE76" s="319" t="s">
        <v>5684</v>
      </c>
      <c r="AF76" s="139" t="s">
        <v>5438</v>
      </c>
      <c r="AG76" s="319" t="s">
        <v>5684</v>
      </c>
      <c r="AH76" s="139" t="s">
        <v>5438</v>
      </c>
    </row>
    <row r="77" spans="2:34">
      <c r="B77" s="191" t="s">
        <v>5888</v>
      </c>
      <c r="C77" s="139" t="s">
        <v>5837</v>
      </c>
      <c r="D77" s="191" t="s">
        <v>5888</v>
      </c>
      <c r="E77" s="139" t="s">
        <v>5837</v>
      </c>
      <c r="F77" s="191" t="s">
        <v>5888</v>
      </c>
      <c r="G77" s="139" t="s">
        <v>5837</v>
      </c>
      <c r="H77" s="191" t="s">
        <v>5888</v>
      </c>
      <c r="I77" s="139" t="s">
        <v>5837</v>
      </c>
      <c r="K77" s="191" t="s">
        <v>5918</v>
      </c>
      <c r="L77" s="139" t="s">
        <v>5907</v>
      </c>
      <c r="M77" s="191" t="s">
        <v>5918</v>
      </c>
      <c r="N77" s="139" t="s">
        <v>5907</v>
      </c>
      <c r="P77" s="191" t="s">
        <v>5919</v>
      </c>
      <c r="Q77" s="139" t="s">
        <v>5907</v>
      </c>
      <c r="R77" s="191" t="s">
        <v>5919</v>
      </c>
      <c r="S77" s="139" t="s">
        <v>5907</v>
      </c>
      <c r="U77" s="191" t="s">
        <v>5832</v>
      </c>
      <c r="V77" s="139" t="s">
        <v>5442</v>
      </c>
      <c r="W77" s="191" t="s">
        <v>5832</v>
      </c>
      <c r="X77" s="139" t="s">
        <v>5442</v>
      </c>
      <c r="AE77" s="319" t="s">
        <v>5685</v>
      </c>
      <c r="AF77" s="139" t="s">
        <v>5438</v>
      </c>
      <c r="AG77" s="319" t="s">
        <v>5685</v>
      </c>
      <c r="AH77" s="139" t="s">
        <v>5438</v>
      </c>
    </row>
    <row r="78" spans="2:34">
      <c r="B78" s="191" t="s">
        <v>5892</v>
      </c>
      <c r="C78" s="139" t="s">
        <v>5837</v>
      </c>
      <c r="D78" s="191" t="s">
        <v>5892</v>
      </c>
      <c r="E78" s="139" t="s">
        <v>5837</v>
      </c>
      <c r="F78" s="191" t="s">
        <v>5892</v>
      </c>
      <c r="G78" s="139" t="s">
        <v>5837</v>
      </c>
      <c r="H78" s="191" t="s">
        <v>5892</v>
      </c>
      <c r="I78" s="139" t="s">
        <v>5837</v>
      </c>
      <c r="K78" s="191" t="s">
        <v>5923</v>
      </c>
      <c r="L78" s="139" t="s">
        <v>5907</v>
      </c>
      <c r="M78" s="191" t="s">
        <v>5923</v>
      </c>
      <c r="N78" s="139" t="s">
        <v>5907</v>
      </c>
      <c r="P78" s="191" t="s">
        <v>5924</v>
      </c>
      <c r="Q78" s="139" t="s">
        <v>5907</v>
      </c>
      <c r="R78" s="191" t="s">
        <v>5924</v>
      </c>
      <c r="S78" s="139" t="s">
        <v>5907</v>
      </c>
      <c r="U78" s="191" t="s">
        <v>5833</v>
      </c>
      <c r="V78" s="139" t="s">
        <v>5734</v>
      </c>
      <c r="W78" s="191" t="s">
        <v>5833</v>
      </c>
      <c r="X78" s="139" t="s">
        <v>5734</v>
      </c>
      <c r="AE78" s="319" t="s">
        <v>5686</v>
      </c>
      <c r="AF78" s="139" t="s">
        <v>5438</v>
      </c>
      <c r="AG78" s="319" t="s">
        <v>5686</v>
      </c>
      <c r="AH78" s="139" t="s">
        <v>5438</v>
      </c>
    </row>
    <row r="79" spans="2:34">
      <c r="B79" s="191" t="s">
        <v>5896</v>
      </c>
      <c r="C79" s="139" t="s">
        <v>5837</v>
      </c>
      <c r="D79" s="191" t="s">
        <v>5896</v>
      </c>
      <c r="E79" s="139" t="s">
        <v>5837</v>
      </c>
      <c r="F79" s="191" t="s">
        <v>5896</v>
      </c>
      <c r="G79" s="139" t="s">
        <v>5837</v>
      </c>
      <c r="H79" s="191" t="s">
        <v>5896</v>
      </c>
      <c r="I79" s="139" t="s">
        <v>5837</v>
      </c>
      <c r="K79" s="191" t="s">
        <v>5928</v>
      </c>
      <c r="L79" s="139" t="s">
        <v>5907</v>
      </c>
      <c r="M79" s="191" t="s">
        <v>5928</v>
      </c>
      <c r="N79" s="139" t="s">
        <v>5907</v>
      </c>
      <c r="P79" s="191" t="s">
        <v>5929</v>
      </c>
      <c r="Q79" s="139" t="s">
        <v>5907</v>
      </c>
      <c r="R79" s="191" t="s">
        <v>5929</v>
      </c>
      <c r="S79" s="139" t="s">
        <v>5907</v>
      </c>
      <c r="U79" s="191" t="s">
        <v>5834</v>
      </c>
      <c r="V79" s="139" t="s">
        <v>5817</v>
      </c>
      <c r="W79" s="191" t="s">
        <v>5834</v>
      </c>
      <c r="X79" s="139" t="s">
        <v>5817</v>
      </c>
      <c r="AE79" s="319" t="s">
        <v>5687</v>
      </c>
      <c r="AF79" s="139" t="s">
        <v>5438</v>
      </c>
      <c r="AG79" s="319" t="s">
        <v>5687</v>
      </c>
      <c r="AH79" s="139" t="s">
        <v>5438</v>
      </c>
    </row>
    <row r="80" spans="2:34">
      <c r="B80" s="191" t="s">
        <v>5906</v>
      </c>
      <c r="C80" s="139" t="s">
        <v>5907</v>
      </c>
      <c r="D80" s="191" t="s">
        <v>5906</v>
      </c>
      <c r="E80" s="139" t="s">
        <v>5907</v>
      </c>
      <c r="F80" s="191" t="s">
        <v>5906</v>
      </c>
      <c r="G80" s="139" t="s">
        <v>5907</v>
      </c>
      <c r="H80" s="191" t="s">
        <v>5906</v>
      </c>
      <c r="I80" s="139" t="s">
        <v>5907</v>
      </c>
      <c r="U80" s="191" t="s">
        <v>5835</v>
      </c>
      <c r="V80" s="139" t="s">
        <v>5817</v>
      </c>
      <c r="W80" s="191" t="s">
        <v>5835</v>
      </c>
      <c r="X80" s="139" t="s">
        <v>5817</v>
      </c>
      <c r="AE80" s="319" t="s">
        <v>5688</v>
      </c>
      <c r="AF80" s="139" t="s">
        <v>5438</v>
      </c>
      <c r="AG80" s="319" t="s">
        <v>5688</v>
      </c>
      <c r="AH80" s="139" t="s">
        <v>5438</v>
      </c>
    </row>
    <row r="81" spans="2:34">
      <c r="B81" s="191" t="s">
        <v>5912</v>
      </c>
      <c r="C81" s="139" t="s">
        <v>5907</v>
      </c>
      <c r="D81" s="191" t="s">
        <v>5912</v>
      </c>
      <c r="E81" s="139" t="s">
        <v>5907</v>
      </c>
      <c r="F81" s="191" t="s">
        <v>5912</v>
      </c>
      <c r="G81" s="139" t="s">
        <v>5907</v>
      </c>
      <c r="H81" s="191" t="s">
        <v>5912</v>
      </c>
      <c r="I81" s="139" t="s">
        <v>5907</v>
      </c>
      <c r="U81" s="191" t="s">
        <v>5840</v>
      </c>
      <c r="V81" s="139" t="s">
        <v>5837</v>
      </c>
      <c r="W81" s="191" t="s">
        <v>5840</v>
      </c>
      <c r="X81" s="139" t="s">
        <v>5837</v>
      </c>
      <c r="AE81" s="319" t="s">
        <v>5689</v>
      </c>
      <c r="AF81" s="139" t="s">
        <v>5438</v>
      </c>
      <c r="AG81" s="319" t="s">
        <v>5689</v>
      </c>
      <c r="AH81" s="139" t="s">
        <v>5438</v>
      </c>
    </row>
    <row r="82" spans="2:34">
      <c r="B82" s="191" t="s">
        <v>5917</v>
      </c>
      <c r="C82" s="139" t="s">
        <v>5907</v>
      </c>
      <c r="D82" s="191" t="s">
        <v>5917</v>
      </c>
      <c r="E82" s="139" t="s">
        <v>5907</v>
      </c>
      <c r="F82" s="191" t="s">
        <v>5917</v>
      </c>
      <c r="G82" s="139" t="s">
        <v>5907</v>
      </c>
      <c r="H82" s="191" t="s">
        <v>5917</v>
      </c>
      <c r="I82" s="139" t="s">
        <v>5907</v>
      </c>
      <c r="U82" s="191" t="s">
        <v>5845</v>
      </c>
      <c r="V82" s="139" t="s">
        <v>5837</v>
      </c>
      <c r="W82" s="191" t="s">
        <v>5845</v>
      </c>
      <c r="X82" s="139" t="s">
        <v>5837</v>
      </c>
    </row>
    <row r="83" spans="2:34">
      <c r="B83" s="191" t="s">
        <v>5922</v>
      </c>
      <c r="C83" s="139" t="s">
        <v>5907</v>
      </c>
      <c r="D83" s="191" t="s">
        <v>5922</v>
      </c>
      <c r="E83" s="139" t="s">
        <v>5907</v>
      </c>
      <c r="F83" s="191" t="s">
        <v>5922</v>
      </c>
      <c r="G83" s="139" t="s">
        <v>5907</v>
      </c>
      <c r="H83" s="191" t="s">
        <v>5922</v>
      </c>
      <c r="I83" s="139" t="s">
        <v>5907</v>
      </c>
      <c r="U83" s="191" t="s">
        <v>5850</v>
      </c>
      <c r="V83" s="139" t="s">
        <v>5837</v>
      </c>
      <c r="W83" s="191" t="s">
        <v>5850</v>
      </c>
      <c r="X83" s="139" t="s">
        <v>5837</v>
      </c>
    </row>
    <row r="84" spans="2:34">
      <c r="B84" s="191" t="s">
        <v>5927</v>
      </c>
      <c r="C84" s="139" t="s">
        <v>5907</v>
      </c>
      <c r="D84" s="191" t="s">
        <v>5927</v>
      </c>
      <c r="E84" s="139" t="s">
        <v>5907</v>
      </c>
      <c r="F84" s="191" t="s">
        <v>5927</v>
      </c>
      <c r="G84" s="139" t="s">
        <v>5907</v>
      </c>
      <c r="H84" s="191" t="s">
        <v>5927</v>
      </c>
      <c r="I84" s="139" t="s">
        <v>5907</v>
      </c>
      <c r="U84" s="191" t="s">
        <v>5855</v>
      </c>
      <c r="V84" s="139" t="s">
        <v>5837</v>
      </c>
      <c r="W84" s="191" t="s">
        <v>5855</v>
      </c>
      <c r="X84" s="139" t="s">
        <v>5837</v>
      </c>
    </row>
    <row r="85" spans="2:34">
      <c r="U85" s="191" t="s">
        <v>5859</v>
      </c>
      <c r="V85" s="139" t="s">
        <v>5837</v>
      </c>
      <c r="W85" s="191" t="s">
        <v>5859</v>
      </c>
      <c r="X85" s="139" t="s">
        <v>5837</v>
      </c>
    </row>
    <row r="86" spans="2:34">
      <c r="U86" s="191" t="s">
        <v>5863</v>
      </c>
      <c r="V86" s="139" t="s">
        <v>5837</v>
      </c>
      <c r="W86" s="191" t="s">
        <v>5863</v>
      </c>
      <c r="X86" s="139" t="s">
        <v>5837</v>
      </c>
    </row>
    <row r="87" spans="2:34">
      <c r="U87" s="191" t="s">
        <v>5867</v>
      </c>
      <c r="V87" s="139" t="s">
        <v>5837</v>
      </c>
      <c r="W87" s="191" t="s">
        <v>5867</v>
      </c>
      <c r="X87" s="139" t="s">
        <v>5837</v>
      </c>
    </row>
    <row r="88" spans="2:34">
      <c r="U88" s="191" t="s">
        <v>5871</v>
      </c>
      <c r="V88" s="139" t="s">
        <v>5837</v>
      </c>
      <c r="W88" s="191" t="s">
        <v>5871</v>
      </c>
      <c r="X88" s="139" t="s">
        <v>5837</v>
      </c>
    </row>
    <row r="89" spans="2:34">
      <c r="U89" s="191" t="s">
        <v>5875</v>
      </c>
      <c r="V89" s="139" t="s">
        <v>5837</v>
      </c>
      <c r="W89" s="191" t="s">
        <v>5875</v>
      </c>
      <c r="X89" s="139" t="s">
        <v>5837</v>
      </c>
    </row>
    <row r="90" spans="2:34">
      <c r="U90" s="191" t="s">
        <v>5879</v>
      </c>
      <c r="V90" s="139" t="s">
        <v>5837</v>
      </c>
      <c r="W90" s="191" t="s">
        <v>5879</v>
      </c>
      <c r="X90" s="139" t="s">
        <v>5837</v>
      </c>
    </row>
    <row r="91" spans="2:34">
      <c r="U91" s="191" t="s">
        <v>5883</v>
      </c>
      <c r="V91" s="139" t="s">
        <v>5837</v>
      </c>
      <c r="W91" s="191" t="s">
        <v>5883</v>
      </c>
      <c r="X91" s="139" t="s">
        <v>5837</v>
      </c>
    </row>
    <row r="92" spans="2:34">
      <c r="U92" s="191" t="s">
        <v>5887</v>
      </c>
      <c r="V92" s="139" t="s">
        <v>5837</v>
      </c>
      <c r="W92" s="191" t="s">
        <v>5887</v>
      </c>
      <c r="X92" s="139" t="s">
        <v>5837</v>
      </c>
    </row>
    <row r="93" spans="2:34">
      <c r="U93" s="191" t="s">
        <v>5891</v>
      </c>
      <c r="V93" s="139" t="s">
        <v>5837</v>
      </c>
      <c r="W93" s="191" t="s">
        <v>5891</v>
      </c>
      <c r="X93" s="139" t="s">
        <v>5837</v>
      </c>
    </row>
    <row r="94" spans="2:34">
      <c r="U94" s="191" t="s">
        <v>5895</v>
      </c>
      <c r="V94" s="139" t="s">
        <v>5837</v>
      </c>
      <c r="W94" s="191" t="s">
        <v>5895</v>
      </c>
      <c r="X94" s="139" t="s">
        <v>5837</v>
      </c>
    </row>
    <row r="95" spans="2:34">
      <c r="U95" s="191" t="s">
        <v>5899</v>
      </c>
      <c r="V95" s="139" t="s">
        <v>5837</v>
      </c>
      <c r="W95" s="191" t="s">
        <v>5899</v>
      </c>
      <c r="X95" s="139" t="s">
        <v>5837</v>
      </c>
    </row>
    <row r="96" spans="2:34">
      <c r="U96" s="191" t="s">
        <v>5900</v>
      </c>
      <c r="V96" s="139" t="s">
        <v>5837</v>
      </c>
      <c r="W96" s="191" t="s">
        <v>5900</v>
      </c>
      <c r="X96" s="139" t="s">
        <v>5837</v>
      </c>
    </row>
    <row r="97" spans="2:24">
      <c r="U97" s="191" t="s">
        <v>5901</v>
      </c>
      <c r="V97" s="139" t="s">
        <v>5837</v>
      </c>
      <c r="W97" s="191" t="s">
        <v>5901</v>
      </c>
      <c r="X97" s="139" t="s">
        <v>5837</v>
      </c>
    </row>
    <row r="98" spans="2:24">
      <c r="B98"/>
      <c r="C98"/>
      <c r="U98" s="191" t="s">
        <v>5902</v>
      </c>
      <c r="V98" s="139" t="s">
        <v>5837</v>
      </c>
      <c r="W98" s="191" t="s">
        <v>5902</v>
      </c>
      <c r="X98" s="139" t="s">
        <v>5837</v>
      </c>
    </row>
    <row r="99" spans="2:24">
      <c r="B99"/>
      <c r="C99"/>
      <c r="U99" s="191" t="s">
        <v>5903</v>
      </c>
      <c r="V99" s="139" t="s">
        <v>5837</v>
      </c>
      <c r="W99" s="191" t="s">
        <v>5903</v>
      </c>
      <c r="X99" s="139" t="s">
        <v>5837</v>
      </c>
    </row>
    <row r="100" spans="2:24">
      <c r="B100"/>
      <c r="C100"/>
      <c r="U100" s="191" t="s">
        <v>5904</v>
      </c>
      <c r="V100" s="139" t="s">
        <v>5837</v>
      </c>
      <c r="W100" s="191" t="s">
        <v>5904</v>
      </c>
      <c r="X100" s="139" t="s">
        <v>5837</v>
      </c>
    </row>
    <row r="101" spans="2:24">
      <c r="B101"/>
      <c r="C101"/>
      <c r="U101" s="191" t="s">
        <v>5905</v>
      </c>
      <c r="V101" s="139" t="s">
        <v>5837</v>
      </c>
      <c r="W101" s="191" t="s">
        <v>5905</v>
      </c>
      <c r="X101" s="139" t="s">
        <v>5837</v>
      </c>
    </row>
    <row r="102" spans="2:24">
      <c r="B102"/>
      <c r="C102"/>
      <c r="U102" s="191" t="s">
        <v>5910</v>
      </c>
      <c r="V102" s="139" t="s">
        <v>5907</v>
      </c>
      <c r="W102" s="191" t="s">
        <v>5910</v>
      </c>
      <c r="X102" s="139" t="s">
        <v>5907</v>
      </c>
    </row>
    <row r="103" spans="2:24">
      <c r="B103"/>
      <c r="C103"/>
      <c r="U103" s="191" t="s">
        <v>5915</v>
      </c>
      <c r="V103" s="139" t="s">
        <v>5907</v>
      </c>
      <c r="W103" s="191" t="s">
        <v>5915</v>
      </c>
      <c r="X103" s="139" t="s">
        <v>5907</v>
      </c>
    </row>
    <row r="104" spans="2:24">
      <c r="B104"/>
      <c r="C104"/>
      <c r="U104" s="191" t="s">
        <v>5920</v>
      </c>
      <c r="V104" s="139" t="s">
        <v>5907</v>
      </c>
      <c r="W104" s="191" t="s">
        <v>5920</v>
      </c>
      <c r="X104" s="139" t="s">
        <v>5907</v>
      </c>
    </row>
    <row r="105" spans="2:24">
      <c r="B105"/>
      <c r="C105"/>
      <c r="U105" s="191" t="s">
        <v>5925</v>
      </c>
      <c r="V105" s="139" t="s">
        <v>5907</v>
      </c>
      <c r="W105" s="191" t="s">
        <v>5925</v>
      </c>
      <c r="X105" s="139" t="s">
        <v>5907</v>
      </c>
    </row>
    <row r="106" spans="2:24">
      <c r="B106"/>
      <c r="C106"/>
      <c r="U106" s="191" t="s">
        <v>5930</v>
      </c>
      <c r="V106" s="139" t="s">
        <v>5907</v>
      </c>
      <c r="W106" s="191" t="s">
        <v>5930</v>
      </c>
      <c r="X106" s="139" t="s">
        <v>5907</v>
      </c>
    </row>
    <row r="107" spans="2:24">
      <c r="B107"/>
      <c r="C107"/>
      <c r="U107" s="191" t="s">
        <v>5931</v>
      </c>
      <c r="V107" s="139" t="s">
        <v>5907</v>
      </c>
      <c r="W107" s="191" t="s">
        <v>5931</v>
      </c>
      <c r="X107" s="139" t="s">
        <v>5907</v>
      </c>
    </row>
    <row r="108" spans="2:24">
      <c r="B108"/>
      <c r="C108"/>
      <c r="U108" s="191" t="s">
        <v>5932</v>
      </c>
      <c r="V108" s="139" t="s">
        <v>5907</v>
      </c>
      <c r="W108" s="191" t="s">
        <v>5932</v>
      </c>
      <c r="X108" s="139" t="s">
        <v>5907</v>
      </c>
    </row>
  </sheetData>
  <mergeCells count="118">
    <mergeCell ref="AU1:AV1"/>
    <mergeCell ref="AO3:AP3"/>
    <mergeCell ref="B1:I1"/>
    <mergeCell ref="K1:N1"/>
    <mergeCell ref="P1:S1"/>
    <mergeCell ref="U1:X1"/>
    <mergeCell ref="Z1:AC1"/>
    <mergeCell ref="AJ1:AM1"/>
    <mergeCell ref="AO1:AP1"/>
    <mergeCell ref="AR1:AS1"/>
    <mergeCell ref="U3:V3"/>
    <mergeCell ref="W3:X3"/>
    <mergeCell ref="Z3:AA3"/>
    <mergeCell ref="AB3:AC3"/>
    <mergeCell ref="AE3:AF3"/>
    <mergeCell ref="AG3:AH3"/>
    <mergeCell ref="AE1:AH1"/>
    <mergeCell ref="AJ3:AK3"/>
    <mergeCell ref="AL3:AM3"/>
    <mergeCell ref="B3:C3"/>
    <mergeCell ref="D3:E3"/>
    <mergeCell ref="F3:G3"/>
    <mergeCell ref="H3:I3"/>
    <mergeCell ref="K3:L3"/>
    <mergeCell ref="M3:N3"/>
    <mergeCell ref="P3:Q3"/>
    <mergeCell ref="R3:S3"/>
    <mergeCell ref="BR5:BS5"/>
    <mergeCell ref="K4:L4"/>
    <mergeCell ref="M4:N4"/>
    <mergeCell ref="U4:V4"/>
    <mergeCell ref="W4:X4"/>
    <mergeCell ref="AE4:AF4"/>
    <mergeCell ref="AG4:AH4"/>
    <mergeCell ref="AO4:AP4"/>
    <mergeCell ref="AU4:AV4"/>
    <mergeCell ref="BL4:BM4"/>
    <mergeCell ref="BN4:BO4"/>
    <mergeCell ref="AZ4:BA4"/>
    <mergeCell ref="BR4:BS4"/>
    <mergeCell ref="BD5:BE5"/>
    <mergeCell ref="BF5:BG5"/>
    <mergeCell ref="AX5:AY5"/>
    <mergeCell ref="AO5:AP5"/>
    <mergeCell ref="AJ5:AK5"/>
    <mergeCell ref="AL5:AM5"/>
    <mergeCell ref="AE5:AF5"/>
    <mergeCell ref="AG5:AH5"/>
    <mergeCell ref="BL2:BM2"/>
    <mergeCell ref="BN2:BO2"/>
    <mergeCell ref="AZ2:BA2"/>
    <mergeCell ref="BP2:BQ2"/>
    <mergeCell ref="BR2:BS2"/>
    <mergeCell ref="BB5:BC5"/>
    <mergeCell ref="BH5:BI5"/>
    <mergeCell ref="BJ5:BK5"/>
    <mergeCell ref="AR5:AS5"/>
    <mergeCell ref="BP4:BQ4"/>
    <mergeCell ref="BL5:BM5"/>
    <mergeCell ref="BN5:BO5"/>
    <mergeCell ref="AZ5:BA5"/>
    <mergeCell ref="BP5:BQ5"/>
    <mergeCell ref="AU5:AV5"/>
    <mergeCell ref="BD4:BE4"/>
    <mergeCell ref="BF4:BG4"/>
    <mergeCell ref="AX4:AY4"/>
    <mergeCell ref="BB4:BC4"/>
    <mergeCell ref="BH4:BI4"/>
    <mergeCell ref="BJ4:BK4"/>
    <mergeCell ref="AR4:AS4"/>
    <mergeCell ref="AR3:AS3"/>
    <mergeCell ref="BD2:BE2"/>
    <mergeCell ref="AJ4:AK4"/>
    <mergeCell ref="AL4:AM4"/>
    <mergeCell ref="Z4:AA4"/>
    <mergeCell ref="AB4:AC4"/>
    <mergeCell ref="P4:Q4"/>
    <mergeCell ref="R4:S4"/>
    <mergeCell ref="Z5:AA5"/>
    <mergeCell ref="AB5:AC5"/>
    <mergeCell ref="B4:C4"/>
    <mergeCell ref="D4:E4"/>
    <mergeCell ref="F4:G4"/>
    <mergeCell ref="H4:I4"/>
    <mergeCell ref="P5:Q5"/>
    <mergeCell ref="R5:S5"/>
    <mergeCell ref="U5:V5"/>
    <mergeCell ref="W5:X5"/>
    <mergeCell ref="B5:C5"/>
    <mergeCell ref="D5:E5"/>
    <mergeCell ref="F5:G5"/>
    <mergeCell ref="H5:I5"/>
    <mergeCell ref="K5:L5"/>
    <mergeCell ref="M5:N5"/>
    <mergeCell ref="BF2:BG2"/>
    <mergeCell ref="AX2:AY2"/>
    <mergeCell ref="BB2:BC2"/>
    <mergeCell ref="BH2:BI2"/>
    <mergeCell ref="BJ2:BK2"/>
    <mergeCell ref="AR2:AS2"/>
    <mergeCell ref="AO2:AP2"/>
    <mergeCell ref="AU2:AV2"/>
    <mergeCell ref="AJ2:AK2"/>
    <mergeCell ref="AL2:AM2"/>
    <mergeCell ref="B2:C2"/>
    <mergeCell ref="D2:E2"/>
    <mergeCell ref="F2:G2"/>
    <mergeCell ref="H2:I2"/>
    <mergeCell ref="K2:L2"/>
    <mergeCell ref="AE2:AF2"/>
    <mergeCell ref="AG2:AH2"/>
    <mergeCell ref="Z2:AA2"/>
    <mergeCell ref="AB2:AC2"/>
    <mergeCell ref="P2:Q2"/>
    <mergeCell ref="R2:S2"/>
    <mergeCell ref="U2:V2"/>
    <mergeCell ref="W2:X2"/>
    <mergeCell ref="M2:N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theme="8" tint="-0.249977111117893"/>
  </sheetPr>
  <dimension ref="A1:J541"/>
  <sheetViews>
    <sheetView topLeftCell="A400" workbookViewId="0">
      <selection sqref="A1:J1"/>
    </sheetView>
  </sheetViews>
  <sheetFormatPr defaultRowHeight="16.5"/>
  <cols>
    <col min="2" max="2" width="13.625" customWidth="1"/>
    <col min="3" max="3" width="15.125" customWidth="1"/>
    <col min="5" max="5" width="20.5" bestFit="1" customWidth="1"/>
    <col min="9" max="9" width="13.75" customWidth="1"/>
    <col min="11" max="11" width="16.625" customWidth="1"/>
  </cols>
  <sheetData>
    <row r="1" spans="1:10" ht="44.25" customHeight="1">
      <c r="A1" s="585" t="s">
        <v>10267</v>
      </c>
      <c r="B1" s="585"/>
      <c r="C1" s="585"/>
      <c r="D1" s="585"/>
      <c r="E1" s="585"/>
      <c r="F1" s="585"/>
      <c r="G1" s="585"/>
      <c r="H1" s="585"/>
      <c r="I1" s="585"/>
      <c r="J1" s="585"/>
    </row>
    <row r="2" spans="1:10">
      <c r="A2" s="588" t="s">
        <v>6591</v>
      </c>
      <c r="B2" s="589" t="s">
        <v>6592</v>
      </c>
      <c r="C2" s="148" t="s">
        <v>6593</v>
      </c>
      <c r="D2" s="588" t="s">
        <v>6594</v>
      </c>
      <c r="E2" s="588" t="s">
        <v>6595</v>
      </c>
      <c r="F2" s="586" t="s">
        <v>6596</v>
      </c>
      <c r="G2" s="586" t="s">
        <v>6597</v>
      </c>
      <c r="H2" s="588" t="s">
        <v>6598</v>
      </c>
      <c r="I2" s="589" t="s">
        <v>6599</v>
      </c>
      <c r="J2" s="589" t="s">
        <v>6600</v>
      </c>
    </row>
    <row r="3" spans="1:10" ht="22.5" hidden="1">
      <c r="A3" s="588"/>
      <c r="B3" s="589"/>
      <c r="C3" s="149" t="s">
        <v>6601</v>
      </c>
      <c r="D3" s="588"/>
      <c r="E3" s="588"/>
      <c r="F3" s="587"/>
      <c r="G3" s="587"/>
      <c r="H3" s="588"/>
      <c r="I3" s="590"/>
      <c r="J3" s="588"/>
    </row>
    <row r="4" spans="1:10">
      <c r="A4" s="139">
        <v>1</v>
      </c>
      <c r="B4" s="139" t="s">
        <v>5443</v>
      </c>
      <c r="C4" s="139" t="s">
        <v>6602</v>
      </c>
      <c r="D4" s="139" t="s">
        <v>6603</v>
      </c>
      <c r="E4" s="139" t="s">
        <v>691</v>
      </c>
      <c r="F4" s="139">
        <v>768000</v>
      </c>
      <c r="G4" s="139">
        <v>750</v>
      </c>
      <c r="H4" s="139" t="s">
        <v>6604</v>
      </c>
      <c r="I4" s="150" t="s">
        <v>6605</v>
      </c>
      <c r="J4" s="139">
        <v>8</v>
      </c>
    </row>
    <row r="5" spans="1:10">
      <c r="A5" s="139">
        <v>2</v>
      </c>
      <c r="B5" s="139" t="s">
        <v>5459</v>
      </c>
      <c r="C5" s="139" t="s">
        <v>6602</v>
      </c>
      <c r="D5" s="139" t="s">
        <v>6603</v>
      </c>
      <c r="E5" s="139" t="s">
        <v>693</v>
      </c>
      <c r="F5" s="139">
        <v>768000</v>
      </c>
      <c r="G5" s="139">
        <v>750</v>
      </c>
      <c r="H5" s="139" t="s">
        <v>6604</v>
      </c>
      <c r="I5" s="150" t="s">
        <v>6605</v>
      </c>
      <c r="J5" s="139">
        <v>8</v>
      </c>
    </row>
    <row r="6" spans="1:10">
      <c r="A6" s="139">
        <v>3</v>
      </c>
      <c r="B6" s="139" t="s">
        <v>889</v>
      </c>
      <c r="C6" s="139" t="s">
        <v>6602</v>
      </c>
      <c r="D6" s="139" t="s">
        <v>6603</v>
      </c>
      <c r="E6" s="139" t="s">
        <v>695</v>
      </c>
      <c r="F6" s="139">
        <v>768000</v>
      </c>
      <c r="G6" s="139">
        <v>750</v>
      </c>
      <c r="H6" s="139" t="s">
        <v>6604</v>
      </c>
      <c r="I6" s="150" t="s">
        <v>6605</v>
      </c>
      <c r="J6" s="139">
        <v>8</v>
      </c>
    </row>
    <row r="7" spans="1:10">
      <c r="A7" s="139">
        <v>4</v>
      </c>
      <c r="B7" s="139" t="s">
        <v>890</v>
      </c>
      <c r="C7" s="139" t="s">
        <v>6602</v>
      </c>
      <c r="D7" s="139" t="s">
        <v>6603</v>
      </c>
      <c r="E7" s="139" t="s">
        <v>697</v>
      </c>
      <c r="F7" s="139">
        <v>76800</v>
      </c>
      <c r="G7" s="139">
        <v>75</v>
      </c>
      <c r="H7" s="139" t="s">
        <v>6604</v>
      </c>
      <c r="I7" s="150" t="s">
        <v>6605</v>
      </c>
      <c r="J7" s="139">
        <v>8</v>
      </c>
    </row>
    <row r="8" spans="1:10">
      <c r="A8" s="139">
        <v>5</v>
      </c>
      <c r="B8" s="139" t="s">
        <v>5481</v>
      </c>
      <c r="C8" s="139" t="s">
        <v>6602</v>
      </c>
      <c r="D8" s="139" t="s">
        <v>6603</v>
      </c>
      <c r="E8" s="139" t="s">
        <v>159</v>
      </c>
      <c r="F8" s="139">
        <v>51200.62</v>
      </c>
      <c r="G8" s="139">
        <v>50</v>
      </c>
      <c r="H8" s="139" t="s">
        <v>6604</v>
      </c>
      <c r="I8" s="150" t="s">
        <v>6605</v>
      </c>
      <c r="J8" s="139">
        <v>8</v>
      </c>
    </row>
    <row r="9" spans="1:10">
      <c r="A9" s="139">
        <v>6</v>
      </c>
      <c r="B9" s="139" t="s">
        <v>892</v>
      </c>
      <c r="C9" s="139" t="s">
        <v>6602</v>
      </c>
      <c r="D9" s="139" t="s">
        <v>6603</v>
      </c>
      <c r="E9" s="139" t="s">
        <v>6606</v>
      </c>
      <c r="F9" s="139">
        <v>51200.62</v>
      </c>
      <c r="G9" s="139">
        <v>50</v>
      </c>
      <c r="H9" s="139" t="s">
        <v>6604</v>
      </c>
      <c r="I9" s="150" t="s">
        <v>6605</v>
      </c>
      <c r="J9" s="139">
        <v>8</v>
      </c>
    </row>
    <row r="10" spans="1:10">
      <c r="A10" s="139">
        <v>7</v>
      </c>
      <c r="B10" s="139" t="s">
        <v>5494</v>
      </c>
      <c r="C10" s="139" t="s">
        <v>6602</v>
      </c>
      <c r="D10" s="139" t="s">
        <v>6603</v>
      </c>
      <c r="E10" s="139" t="s">
        <v>143</v>
      </c>
      <c r="F10" s="139">
        <v>76800</v>
      </c>
      <c r="G10" s="139">
        <v>75</v>
      </c>
      <c r="H10" s="139" t="s">
        <v>6604</v>
      </c>
      <c r="I10" s="150" t="s">
        <v>6605</v>
      </c>
      <c r="J10" s="139">
        <v>8</v>
      </c>
    </row>
    <row r="11" spans="1:10">
      <c r="A11" s="139">
        <v>8</v>
      </c>
      <c r="B11" s="139" t="s">
        <v>5499</v>
      </c>
      <c r="C11" s="139" t="s">
        <v>6602</v>
      </c>
      <c r="D11" s="139" t="s">
        <v>6603</v>
      </c>
      <c r="E11" s="139" t="s">
        <v>136</v>
      </c>
      <c r="F11" s="139">
        <v>112640.62</v>
      </c>
      <c r="G11" s="139">
        <v>110</v>
      </c>
      <c r="H11" s="139" t="s">
        <v>6604</v>
      </c>
      <c r="I11" s="150" t="s">
        <v>6605</v>
      </c>
      <c r="J11" s="139">
        <v>8</v>
      </c>
    </row>
    <row r="12" spans="1:10">
      <c r="A12" s="139">
        <v>9</v>
      </c>
      <c r="B12" s="139" t="s">
        <v>5507</v>
      </c>
      <c r="C12" s="139" t="s">
        <v>6602</v>
      </c>
      <c r="D12" s="139" t="s">
        <v>6603</v>
      </c>
      <c r="E12" s="139" t="s">
        <v>147</v>
      </c>
      <c r="F12" s="139">
        <v>51200.62</v>
      </c>
      <c r="G12" s="139">
        <v>50</v>
      </c>
      <c r="H12" s="139" t="s">
        <v>6604</v>
      </c>
      <c r="I12" s="150" t="s">
        <v>6605</v>
      </c>
      <c r="J12" s="139">
        <v>8</v>
      </c>
    </row>
    <row r="13" spans="1:10">
      <c r="A13" s="139">
        <v>10</v>
      </c>
      <c r="B13" s="139" t="s">
        <v>5512</v>
      </c>
      <c r="C13" s="139" t="s">
        <v>6602</v>
      </c>
      <c r="D13" s="139" t="s">
        <v>6603</v>
      </c>
      <c r="E13" s="139" t="s">
        <v>145</v>
      </c>
      <c r="F13" s="139">
        <v>51200.62</v>
      </c>
      <c r="G13" s="139">
        <v>50</v>
      </c>
      <c r="H13" s="139" t="s">
        <v>6604</v>
      </c>
      <c r="I13" s="150" t="s">
        <v>6605</v>
      </c>
      <c r="J13" s="139">
        <v>8</v>
      </c>
    </row>
    <row r="14" spans="1:10">
      <c r="A14" s="139">
        <v>11</v>
      </c>
      <c r="B14" s="139" t="s">
        <v>5518</v>
      </c>
      <c r="C14" s="139" t="s">
        <v>6602</v>
      </c>
      <c r="D14" s="139" t="s">
        <v>6603</v>
      </c>
      <c r="E14" s="139" t="s">
        <v>142</v>
      </c>
      <c r="F14" s="139">
        <v>46080</v>
      </c>
      <c r="G14" s="139">
        <v>45</v>
      </c>
      <c r="H14" s="139" t="s">
        <v>6604</v>
      </c>
      <c r="I14" s="150" t="s">
        <v>6605</v>
      </c>
      <c r="J14" s="139">
        <v>8</v>
      </c>
    </row>
    <row r="15" spans="1:10">
      <c r="A15" s="139">
        <v>12</v>
      </c>
      <c r="B15" s="139" t="s">
        <v>5524</v>
      </c>
      <c r="C15" s="139" t="s">
        <v>6602</v>
      </c>
      <c r="D15" s="139" t="s">
        <v>6603</v>
      </c>
      <c r="E15" s="139" t="s">
        <v>139</v>
      </c>
      <c r="F15" s="139">
        <v>7168.12</v>
      </c>
      <c r="G15" s="139">
        <v>7</v>
      </c>
      <c r="H15" s="139" t="s">
        <v>6604</v>
      </c>
      <c r="I15" s="150" t="s">
        <v>6605</v>
      </c>
      <c r="J15" s="139">
        <v>8</v>
      </c>
    </row>
    <row r="16" spans="1:10">
      <c r="A16" s="139">
        <v>13</v>
      </c>
      <c r="B16" s="139" t="s">
        <v>5530</v>
      </c>
      <c r="C16" s="139" t="s">
        <v>6602</v>
      </c>
      <c r="D16" s="139" t="s">
        <v>6603</v>
      </c>
      <c r="E16" s="139" t="s">
        <v>136</v>
      </c>
      <c r="F16" s="139">
        <v>112640.62</v>
      </c>
      <c r="G16" s="139">
        <v>110</v>
      </c>
      <c r="H16" s="139" t="s">
        <v>6604</v>
      </c>
      <c r="I16" s="150" t="s">
        <v>6605</v>
      </c>
      <c r="J16" s="139">
        <v>8</v>
      </c>
    </row>
    <row r="17" spans="1:10">
      <c r="A17" s="139">
        <v>14</v>
      </c>
      <c r="B17" s="139" t="s">
        <v>5535</v>
      </c>
      <c r="C17" s="139" t="s">
        <v>6602</v>
      </c>
      <c r="D17" s="139" t="s">
        <v>6603</v>
      </c>
      <c r="E17" s="139" t="s">
        <v>87</v>
      </c>
      <c r="F17" s="139">
        <v>51200.62</v>
      </c>
      <c r="G17" s="139">
        <v>50</v>
      </c>
      <c r="H17" s="139" t="s">
        <v>6604</v>
      </c>
      <c r="I17" s="150" t="s">
        <v>6605</v>
      </c>
      <c r="J17" s="139">
        <v>8</v>
      </c>
    </row>
    <row r="18" spans="1:10">
      <c r="A18" s="139">
        <v>15</v>
      </c>
      <c r="B18" s="139" t="s">
        <v>5540</v>
      </c>
      <c r="C18" s="139" t="s">
        <v>6602</v>
      </c>
      <c r="D18" s="139" t="s">
        <v>6603</v>
      </c>
      <c r="E18" s="139" t="s">
        <v>85</v>
      </c>
      <c r="F18" s="139">
        <v>51200.62</v>
      </c>
      <c r="G18" s="139">
        <v>50</v>
      </c>
      <c r="H18" s="139" t="s">
        <v>6604</v>
      </c>
      <c r="I18" s="150" t="s">
        <v>6605</v>
      </c>
      <c r="J18" s="139">
        <v>8</v>
      </c>
    </row>
    <row r="19" spans="1:10">
      <c r="A19" s="139">
        <v>16</v>
      </c>
      <c r="B19" s="139" t="s">
        <v>5545</v>
      </c>
      <c r="C19" s="139" t="s">
        <v>6602</v>
      </c>
      <c r="D19" s="139" t="s">
        <v>6603</v>
      </c>
      <c r="E19" s="139" t="s">
        <v>111</v>
      </c>
      <c r="F19" s="139">
        <v>51200.62</v>
      </c>
      <c r="G19" s="139">
        <v>50</v>
      </c>
      <c r="H19" s="139" t="s">
        <v>6604</v>
      </c>
      <c r="I19" s="150" t="s">
        <v>6605</v>
      </c>
      <c r="J19" s="139">
        <v>8</v>
      </c>
    </row>
    <row r="20" spans="1:10">
      <c r="A20" s="139">
        <v>17</v>
      </c>
      <c r="B20" s="139" t="s">
        <v>5550</v>
      </c>
      <c r="C20" s="139" t="s">
        <v>6602</v>
      </c>
      <c r="D20" s="139" t="s">
        <v>6603</v>
      </c>
      <c r="E20" s="139" t="s">
        <v>82</v>
      </c>
      <c r="F20" s="139">
        <v>76800</v>
      </c>
      <c r="G20" s="139">
        <v>75</v>
      </c>
      <c r="H20" s="139" t="s">
        <v>6604</v>
      </c>
      <c r="I20" s="150" t="s">
        <v>6605</v>
      </c>
      <c r="J20" s="139">
        <v>8</v>
      </c>
    </row>
    <row r="21" spans="1:10">
      <c r="A21" s="139">
        <v>18</v>
      </c>
      <c r="B21" s="139" t="s">
        <v>5556</v>
      </c>
      <c r="C21" s="139" t="s">
        <v>6602</v>
      </c>
      <c r="D21" s="139" t="s">
        <v>6603</v>
      </c>
      <c r="E21" s="139" t="s">
        <v>110</v>
      </c>
      <c r="F21" s="139">
        <v>102400.31</v>
      </c>
      <c r="G21" s="139">
        <v>100</v>
      </c>
      <c r="H21" s="139" t="s">
        <v>6604</v>
      </c>
      <c r="I21" s="150" t="s">
        <v>6605</v>
      </c>
      <c r="J21" s="139">
        <v>8</v>
      </c>
    </row>
    <row r="22" spans="1:10">
      <c r="A22" s="139">
        <v>19</v>
      </c>
      <c r="B22" s="139" t="s">
        <v>5562</v>
      </c>
      <c r="C22" s="139" t="s">
        <v>6602</v>
      </c>
      <c r="D22" s="139" t="s">
        <v>6603</v>
      </c>
      <c r="E22" s="139" t="s">
        <v>109</v>
      </c>
      <c r="F22" s="139">
        <v>112640.62</v>
      </c>
      <c r="G22" s="139">
        <v>110</v>
      </c>
      <c r="H22" s="139" t="s">
        <v>6604</v>
      </c>
      <c r="I22" s="150" t="s">
        <v>6605</v>
      </c>
      <c r="J22" s="139">
        <v>8</v>
      </c>
    </row>
    <row r="23" spans="1:10">
      <c r="A23" s="139">
        <v>20</v>
      </c>
      <c r="B23" s="139" t="s">
        <v>5567</v>
      </c>
      <c r="C23" s="139" t="s">
        <v>6602</v>
      </c>
      <c r="D23" s="139" t="s">
        <v>6603</v>
      </c>
      <c r="E23" s="139" t="s">
        <v>87</v>
      </c>
      <c r="F23" s="139">
        <v>25600.31</v>
      </c>
      <c r="G23" s="139">
        <v>25</v>
      </c>
      <c r="H23" s="139" t="s">
        <v>6604</v>
      </c>
      <c r="I23" s="150" t="s">
        <v>6605</v>
      </c>
      <c r="J23" s="139">
        <v>8</v>
      </c>
    </row>
    <row r="24" spans="1:10">
      <c r="A24" s="139">
        <v>21</v>
      </c>
      <c r="B24" s="139" t="s">
        <v>5574</v>
      </c>
      <c r="C24" s="139" t="s">
        <v>6602</v>
      </c>
      <c r="D24" s="139" t="s">
        <v>6603</v>
      </c>
      <c r="E24" s="139" t="s">
        <v>85</v>
      </c>
      <c r="F24" s="139">
        <v>25600.31</v>
      </c>
      <c r="G24" s="139">
        <v>25</v>
      </c>
      <c r="H24" s="139" t="s">
        <v>6604</v>
      </c>
      <c r="I24" s="150" t="s">
        <v>6605</v>
      </c>
      <c r="J24" s="139">
        <v>8</v>
      </c>
    </row>
    <row r="25" spans="1:10">
      <c r="A25" s="139">
        <v>22</v>
      </c>
      <c r="B25" s="139" t="s">
        <v>5579</v>
      </c>
      <c r="C25" s="139" t="s">
        <v>6602</v>
      </c>
      <c r="D25" s="139" t="s">
        <v>6603</v>
      </c>
      <c r="E25" s="139" t="s">
        <v>82</v>
      </c>
      <c r="F25" s="139">
        <v>670720.31000000006</v>
      </c>
      <c r="G25" s="139">
        <v>655</v>
      </c>
      <c r="H25" s="139" t="s">
        <v>6604</v>
      </c>
      <c r="I25" s="150" t="s">
        <v>6605</v>
      </c>
      <c r="J25" s="139">
        <v>8</v>
      </c>
    </row>
    <row r="26" spans="1:10">
      <c r="A26" s="139">
        <v>23</v>
      </c>
      <c r="B26" s="139" t="s">
        <v>5586</v>
      </c>
      <c r="C26" s="139" t="s">
        <v>6602</v>
      </c>
      <c r="D26" s="139" t="s">
        <v>6603</v>
      </c>
      <c r="E26" s="139" t="s">
        <v>82</v>
      </c>
      <c r="F26" s="139">
        <v>670720.31000000006</v>
      </c>
      <c r="G26" s="139">
        <v>655</v>
      </c>
      <c r="H26" s="139" t="s">
        <v>6604</v>
      </c>
      <c r="I26" s="150" t="s">
        <v>6605</v>
      </c>
      <c r="J26" s="139">
        <v>8</v>
      </c>
    </row>
    <row r="27" spans="1:10">
      <c r="A27" s="139">
        <v>24</v>
      </c>
      <c r="B27" s="139" t="s">
        <v>5593</v>
      </c>
      <c r="C27" s="139" t="s">
        <v>6602</v>
      </c>
      <c r="D27" s="139" t="s">
        <v>6603</v>
      </c>
      <c r="E27" s="139" t="s">
        <v>719</v>
      </c>
      <c r="F27" s="139">
        <v>35840.620000000003</v>
      </c>
      <c r="G27" s="139">
        <v>35</v>
      </c>
      <c r="H27" s="139" t="s">
        <v>6604</v>
      </c>
      <c r="I27" s="150" t="s">
        <v>6605</v>
      </c>
      <c r="J27" s="139">
        <v>8</v>
      </c>
    </row>
    <row r="28" spans="1:10">
      <c r="A28" s="139">
        <v>25</v>
      </c>
      <c r="B28" s="139" t="s">
        <v>5601</v>
      </c>
      <c r="C28" s="139" t="s">
        <v>6602</v>
      </c>
      <c r="D28" s="139" t="s">
        <v>6603</v>
      </c>
      <c r="E28" s="139" t="s">
        <v>76</v>
      </c>
      <c r="F28" s="139">
        <v>916480.31</v>
      </c>
      <c r="G28" s="139">
        <v>895</v>
      </c>
      <c r="H28" s="139" t="s">
        <v>6604</v>
      </c>
      <c r="I28" s="150" t="s">
        <v>6605</v>
      </c>
      <c r="J28" s="139">
        <v>8</v>
      </c>
    </row>
    <row r="29" spans="1:10">
      <c r="A29" s="139">
        <v>26</v>
      </c>
      <c r="B29" s="139" t="s">
        <v>5609</v>
      </c>
      <c r="C29" s="139" t="s">
        <v>6602</v>
      </c>
      <c r="D29" s="139" t="s">
        <v>6603</v>
      </c>
      <c r="E29" s="139" t="s">
        <v>76</v>
      </c>
      <c r="F29" s="139">
        <v>916480.31</v>
      </c>
      <c r="G29" s="139">
        <v>895</v>
      </c>
      <c r="H29" s="139" t="s">
        <v>6604</v>
      </c>
      <c r="I29" s="150" t="s">
        <v>6605</v>
      </c>
      <c r="J29" s="139">
        <v>8</v>
      </c>
    </row>
    <row r="30" spans="1:10">
      <c r="A30" s="139">
        <v>27</v>
      </c>
      <c r="B30" s="139" t="s">
        <v>5616</v>
      </c>
      <c r="C30" s="139" t="s">
        <v>6602</v>
      </c>
      <c r="D30" s="139" t="s">
        <v>6603</v>
      </c>
      <c r="E30" s="139" t="s">
        <v>76</v>
      </c>
      <c r="F30" s="139">
        <v>916480.31</v>
      </c>
      <c r="G30" s="139">
        <v>895</v>
      </c>
      <c r="H30" s="139" t="s">
        <v>6604</v>
      </c>
      <c r="I30" s="150" t="s">
        <v>6605</v>
      </c>
      <c r="J30" s="139">
        <v>8</v>
      </c>
    </row>
    <row r="31" spans="1:10">
      <c r="A31" s="139">
        <v>28</v>
      </c>
      <c r="B31" s="139" t="s">
        <v>5620</v>
      </c>
      <c r="C31" s="139" t="s">
        <v>6602</v>
      </c>
      <c r="D31" s="139" t="s">
        <v>6603</v>
      </c>
      <c r="E31" s="139" t="s">
        <v>76</v>
      </c>
      <c r="F31" s="139">
        <v>916480.31</v>
      </c>
      <c r="G31" s="139">
        <v>895</v>
      </c>
      <c r="H31" s="139" t="s">
        <v>6604</v>
      </c>
      <c r="I31" s="150" t="s">
        <v>6605</v>
      </c>
      <c r="J31" s="139">
        <v>8</v>
      </c>
    </row>
    <row r="32" spans="1:10">
      <c r="A32" s="139">
        <v>29</v>
      </c>
      <c r="B32" s="139" t="s">
        <v>5623</v>
      </c>
      <c r="C32" s="139" t="s">
        <v>6602</v>
      </c>
      <c r="D32" s="139" t="s">
        <v>6603</v>
      </c>
      <c r="E32" s="139" t="s">
        <v>71</v>
      </c>
      <c r="F32" s="139">
        <v>1008640.31</v>
      </c>
      <c r="G32" s="139">
        <v>985</v>
      </c>
      <c r="H32" s="139" t="s">
        <v>6604</v>
      </c>
      <c r="I32" s="150" t="s">
        <v>6605</v>
      </c>
      <c r="J32" s="139">
        <v>8</v>
      </c>
    </row>
    <row r="33" spans="1:10">
      <c r="A33" s="139">
        <v>30</v>
      </c>
      <c r="B33" s="139" t="s">
        <v>5628</v>
      </c>
      <c r="C33" s="139" t="s">
        <v>6602</v>
      </c>
      <c r="D33" s="139" t="s">
        <v>6603</v>
      </c>
      <c r="E33" s="139" t="s">
        <v>71</v>
      </c>
      <c r="F33" s="139">
        <v>1008640.31</v>
      </c>
      <c r="G33" s="139">
        <v>985</v>
      </c>
      <c r="H33" s="139" t="s">
        <v>6604</v>
      </c>
      <c r="I33" s="150" t="s">
        <v>6605</v>
      </c>
      <c r="J33" s="139">
        <v>8</v>
      </c>
    </row>
    <row r="34" spans="1:10">
      <c r="A34" s="139">
        <v>31</v>
      </c>
      <c r="B34" s="139" t="s">
        <v>5445</v>
      </c>
      <c r="C34" s="139" t="s">
        <v>6602</v>
      </c>
      <c r="D34" s="139" t="s">
        <v>6603</v>
      </c>
      <c r="E34" s="139" t="s">
        <v>691</v>
      </c>
      <c r="F34" s="139">
        <v>220160.62</v>
      </c>
      <c r="G34" s="139">
        <v>215</v>
      </c>
      <c r="H34" s="139" t="s">
        <v>6604</v>
      </c>
      <c r="I34" s="150" t="s">
        <v>6605</v>
      </c>
      <c r="J34" s="139">
        <v>4</v>
      </c>
    </row>
    <row r="35" spans="1:10">
      <c r="A35" s="139">
        <v>32</v>
      </c>
      <c r="B35" s="139" t="s">
        <v>5460</v>
      </c>
      <c r="C35" s="139" t="s">
        <v>6602</v>
      </c>
      <c r="D35" s="139" t="s">
        <v>6603</v>
      </c>
      <c r="E35" s="139" t="s">
        <v>693</v>
      </c>
      <c r="F35" s="139">
        <v>220160.62</v>
      </c>
      <c r="G35" s="139">
        <v>215</v>
      </c>
      <c r="H35" s="139" t="s">
        <v>6604</v>
      </c>
      <c r="I35" s="150" t="s">
        <v>6605</v>
      </c>
      <c r="J35" s="139">
        <v>4</v>
      </c>
    </row>
    <row r="36" spans="1:10">
      <c r="A36" s="139">
        <v>33</v>
      </c>
      <c r="B36" s="139" t="s">
        <v>5466</v>
      </c>
      <c r="C36" s="139" t="s">
        <v>6602</v>
      </c>
      <c r="D36" s="139" t="s">
        <v>6603</v>
      </c>
      <c r="E36" s="139" t="s">
        <v>695</v>
      </c>
      <c r="F36" s="139">
        <v>220160.62</v>
      </c>
      <c r="G36" s="139">
        <v>215</v>
      </c>
      <c r="H36" s="139" t="s">
        <v>6604</v>
      </c>
      <c r="I36" s="150" t="s">
        <v>6605</v>
      </c>
      <c r="J36" s="139">
        <v>4</v>
      </c>
    </row>
    <row r="37" spans="1:10">
      <c r="A37" s="139">
        <v>34</v>
      </c>
      <c r="B37" s="139" t="s">
        <v>5473</v>
      </c>
      <c r="C37" s="139" t="s">
        <v>6602</v>
      </c>
      <c r="D37" s="139" t="s">
        <v>6603</v>
      </c>
      <c r="E37" s="139" t="s">
        <v>697</v>
      </c>
      <c r="F37" s="139">
        <v>81920.62</v>
      </c>
      <c r="G37" s="139">
        <v>80</v>
      </c>
      <c r="H37" s="139" t="s">
        <v>6604</v>
      </c>
      <c r="I37" s="150" t="s">
        <v>6605</v>
      </c>
      <c r="J37" s="139">
        <v>4</v>
      </c>
    </row>
    <row r="38" spans="1:10">
      <c r="A38" s="139">
        <v>35</v>
      </c>
      <c r="B38" s="139" t="s">
        <v>5483</v>
      </c>
      <c r="C38" s="139" t="s">
        <v>6602</v>
      </c>
      <c r="D38" s="139" t="s">
        <v>6603</v>
      </c>
      <c r="E38" s="139" t="s">
        <v>159</v>
      </c>
      <c r="F38" s="139">
        <v>51200.62</v>
      </c>
      <c r="G38" s="139">
        <v>50</v>
      </c>
      <c r="H38" s="139" t="s">
        <v>6604</v>
      </c>
      <c r="I38" s="150" t="s">
        <v>6605</v>
      </c>
      <c r="J38" s="139">
        <v>4</v>
      </c>
    </row>
    <row r="39" spans="1:10">
      <c r="A39" s="139">
        <v>36</v>
      </c>
      <c r="B39" s="139" t="s">
        <v>5490</v>
      </c>
      <c r="C39" s="139" t="s">
        <v>6602</v>
      </c>
      <c r="D39" s="139" t="s">
        <v>6603</v>
      </c>
      <c r="E39" s="139" t="s">
        <v>157</v>
      </c>
      <c r="F39" s="139">
        <v>51200.62</v>
      </c>
      <c r="G39" s="139">
        <v>50</v>
      </c>
      <c r="H39" s="139" t="s">
        <v>6604</v>
      </c>
      <c r="I39" s="150" t="s">
        <v>6605</v>
      </c>
      <c r="J39" s="139">
        <v>4</v>
      </c>
    </row>
    <row r="40" spans="1:10">
      <c r="A40" s="139">
        <v>37</v>
      </c>
      <c r="B40" s="139" t="s">
        <v>5495</v>
      </c>
      <c r="C40" s="139" t="s">
        <v>6602</v>
      </c>
      <c r="D40" s="139" t="s">
        <v>6603</v>
      </c>
      <c r="E40" s="139" t="s">
        <v>143</v>
      </c>
      <c r="F40" s="139">
        <v>76800</v>
      </c>
      <c r="G40" s="139">
        <v>75</v>
      </c>
      <c r="H40" s="139" t="s">
        <v>6604</v>
      </c>
      <c r="I40" s="150" t="s">
        <v>6605</v>
      </c>
      <c r="J40" s="139">
        <v>4</v>
      </c>
    </row>
    <row r="41" spans="1:10">
      <c r="A41" s="139">
        <v>38</v>
      </c>
      <c r="B41" s="139" t="s">
        <v>5501</v>
      </c>
      <c r="C41" s="139" t="s">
        <v>6602</v>
      </c>
      <c r="D41" s="139" t="s">
        <v>6603</v>
      </c>
      <c r="E41" s="139" t="s">
        <v>136</v>
      </c>
      <c r="F41" s="139">
        <v>112640.62</v>
      </c>
      <c r="G41" s="139">
        <v>110</v>
      </c>
      <c r="H41" s="139" t="s">
        <v>6604</v>
      </c>
      <c r="I41" s="150" t="s">
        <v>6605</v>
      </c>
      <c r="J41" s="139">
        <v>4</v>
      </c>
    </row>
    <row r="42" spans="1:10">
      <c r="A42" s="139">
        <v>39</v>
      </c>
      <c r="B42" s="139" t="s">
        <v>5508</v>
      </c>
      <c r="C42" s="139" t="s">
        <v>6602</v>
      </c>
      <c r="D42" s="139" t="s">
        <v>6603</v>
      </c>
      <c r="E42" s="139" t="s">
        <v>147</v>
      </c>
      <c r="F42" s="139">
        <v>51200.62</v>
      </c>
      <c r="G42" s="139">
        <v>50</v>
      </c>
      <c r="H42" s="139" t="s">
        <v>6604</v>
      </c>
      <c r="I42" s="150" t="s">
        <v>6605</v>
      </c>
      <c r="J42" s="139">
        <v>4</v>
      </c>
    </row>
    <row r="43" spans="1:10">
      <c r="A43" s="139">
        <v>40</v>
      </c>
      <c r="B43" s="139" t="s">
        <v>5513</v>
      </c>
      <c r="C43" s="139" t="s">
        <v>6602</v>
      </c>
      <c r="D43" s="139" t="s">
        <v>6603</v>
      </c>
      <c r="E43" s="139" t="s">
        <v>145</v>
      </c>
      <c r="F43" s="139">
        <v>51200.62</v>
      </c>
      <c r="G43" s="139">
        <v>50</v>
      </c>
      <c r="H43" s="139" t="s">
        <v>6604</v>
      </c>
      <c r="I43" s="150" t="s">
        <v>6605</v>
      </c>
      <c r="J43" s="139">
        <v>4</v>
      </c>
    </row>
    <row r="44" spans="1:10">
      <c r="A44" s="139">
        <v>41</v>
      </c>
      <c r="B44" s="139" t="s">
        <v>5520</v>
      </c>
      <c r="C44" s="139" t="s">
        <v>6602</v>
      </c>
      <c r="D44" s="139" t="s">
        <v>6603</v>
      </c>
      <c r="E44" s="139" t="s">
        <v>142</v>
      </c>
      <c r="F44" s="139">
        <v>46080</v>
      </c>
      <c r="G44" s="139">
        <v>45</v>
      </c>
      <c r="H44" s="139" t="s">
        <v>6604</v>
      </c>
      <c r="I44" s="150" t="s">
        <v>6605</v>
      </c>
      <c r="J44" s="139">
        <v>4</v>
      </c>
    </row>
    <row r="45" spans="1:10">
      <c r="A45" s="139">
        <v>42</v>
      </c>
      <c r="B45" s="139" t="s">
        <v>5525</v>
      </c>
      <c r="C45" s="139" t="s">
        <v>6602</v>
      </c>
      <c r="D45" s="139" t="s">
        <v>6603</v>
      </c>
      <c r="E45" s="139" t="s">
        <v>139</v>
      </c>
      <c r="F45" s="139">
        <v>7168.12</v>
      </c>
      <c r="G45" s="139">
        <v>7</v>
      </c>
      <c r="H45" s="139" t="s">
        <v>6604</v>
      </c>
      <c r="I45" s="150" t="s">
        <v>6605</v>
      </c>
      <c r="J45" s="139">
        <v>4</v>
      </c>
    </row>
    <row r="46" spans="1:10">
      <c r="A46" s="139">
        <v>43</v>
      </c>
      <c r="B46" s="139" t="s">
        <v>5531</v>
      </c>
      <c r="C46" s="139" t="s">
        <v>6602</v>
      </c>
      <c r="D46" s="139" t="s">
        <v>6603</v>
      </c>
      <c r="E46" s="139" t="s">
        <v>136</v>
      </c>
      <c r="F46" s="139">
        <v>112640.62</v>
      </c>
      <c r="G46" s="139">
        <v>110</v>
      </c>
      <c r="H46" s="139" t="s">
        <v>6604</v>
      </c>
      <c r="I46" s="150" t="s">
        <v>6605</v>
      </c>
      <c r="J46" s="139">
        <v>4</v>
      </c>
    </row>
    <row r="47" spans="1:10">
      <c r="A47" s="139">
        <v>44</v>
      </c>
      <c r="B47" s="139" t="s">
        <v>5536</v>
      </c>
      <c r="C47" s="139" t="s">
        <v>6602</v>
      </c>
      <c r="D47" s="139" t="s">
        <v>6603</v>
      </c>
      <c r="E47" s="139" t="s">
        <v>87</v>
      </c>
      <c r="F47" s="139">
        <v>51200.62</v>
      </c>
      <c r="G47" s="139">
        <v>50</v>
      </c>
      <c r="H47" s="139" t="s">
        <v>6604</v>
      </c>
      <c r="I47" s="150" t="s">
        <v>6605</v>
      </c>
      <c r="J47" s="139">
        <v>4</v>
      </c>
    </row>
    <row r="48" spans="1:10">
      <c r="A48" s="139">
        <v>45</v>
      </c>
      <c r="B48" s="139" t="s">
        <v>5541</v>
      </c>
      <c r="C48" s="139" t="s">
        <v>6602</v>
      </c>
      <c r="D48" s="139" t="s">
        <v>6603</v>
      </c>
      <c r="E48" s="139" t="s">
        <v>85</v>
      </c>
      <c r="F48" s="139">
        <v>51200.62</v>
      </c>
      <c r="G48" s="139">
        <v>50</v>
      </c>
      <c r="H48" s="139" t="s">
        <v>6604</v>
      </c>
      <c r="I48" s="150" t="s">
        <v>6605</v>
      </c>
      <c r="J48" s="139">
        <v>4</v>
      </c>
    </row>
    <row r="49" spans="1:10">
      <c r="A49" s="139">
        <v>46</v>
      </c>
      <c r="B49" s="139" t="s">
        <v>5546</v>
      </c>
      <c r="C49" s="139" t="s">
        <v>6602</v>
      </c>
      <c r="D49" s="139" t="s">
        <v>6603</v>
      </c>
      <c r="E49" s="139" t="s">
        <v>111</v>
      </c>
      <c r="F49" s="139">
        <v>51200.62</v>
      </c>
      <c r="G49" s="139">
        <v>50</v>
      </c>
      <c r="H49" s="139" t="s">
        <v>6604</v>
      </c>
      <c r="I49" s="150" t="s">
        <v>6605</v>
      </c>
      <c r="J49" s="139">
        <v>4</v>
      </c>
    </row>
    <row r="50" spans="1:10">
      <c r="A50" s="139">
        <v>47</v>
      </c>
      <c r="B50" s="139" t="s">
        <v>5551</v>
      </c>
      <c r="C50" s="139" t="s">
        <v>6602</v>
      </c>
      <c r="D50" s="139" t="s">
        <v>6603</v>
      </c>
      <c r="E50" s="139" t="s">
        <v>82</v>
      </c>
      <c r="F50" s="139">
        <v>76800</v>
      </c>
      <c r="G50" s="139">
        <v>75</v>
      </c>
      <c r="H50" s="139" t="s">
        <v>6604</v>
      </c>
      <c r="I50" s="150" t="s">
        <v>6605</v>
      </c>
      <c r="J50" s="139">
        <v>4</v>
      </c>
    </row>
    <row r="51" spans="1:10">
      <c r="A51" s="139">
        <v>48</v>
      </c>
      <c r="B51" s="139" t="s">
        <v>5557</v>
      </c>
      <c r="C51" s="139" t="s">
        <v>6602</v>
      </c>
      <c r="D51" s="139" t="s">
        <v>6603</v>
      </c>
      <c r="E51" s="139" t="s">
        <v>110</v>
      </c>
      <c r="F51" s="139">
        <v>107520</v>
      </c>
      <c r="G51" s="139">
        <v>105</v>
      </c>
      <c r="H51" s="139" t="s">
        <v>6604</v>
      </c>
      <c r="I51" s="150" t="s">
        <v>6605</v>
      </c>
      <c r="J51" s="139">
        <v>4</v>
      </c>
    </row>
    <row r="52" spans="1:10">
      <c r="A52" s="139">
        <v>49</v>
      </c>
      <c r="B52" s="139" t="s">
        <v>5563</v>
      </c>
      <c r="C52" s="139" t="s">
        <v>6602</v>
      </c>
      <c r="D52" s="139" t="s">
        <v>6603</v>
      </c>
      <c r="E52" s="139" t="s">
        <v>109</v>
      </c>
      <c r="F52" s="139">
        <v>112640.62</v>
      </c>
      <c r="G52" s="139">
        <v>110</v>
      </c>
      <c r="H52" s="139" t="s">
        <v>6604</v>
      </c>
      <c r="I52" s="150" t="s">
        <v>6605</v>
      </c>
      <c r="J52" s="139">
        <v>4</v>
      </c>
    </row>
    <row r="53" spans="1:10">
      <c r="A53" s="139">
        <v>50</v>
      </c>
      <c r="B53" s="139" t="s">
        <v>5569</v>
      </c>
      <c r="C53" s="139" t="s">
        <v>6602</v>
      </c>
      <c r="D53" s="139" t="s">
        <v>6603</v>
      </c>
      <c r="E53" s="139" t="s">
        <v>87</v>
      </c>
      <c r="F53" s="139">
        <v>25600.31</v>
      </c>
      <c r="G53" s="139">
        <v>25</v>
      </c>
      <c r="H53" s="139" t="s">
        <v>6604</v>
      </c>
      <c r="I53" s="150" t="s">
        <v>6605</v>
      </c>
      <c r="J53" s="139">
        <v>4</v>
      </c>
    </row>
    <row r="54" spans="1:10">
      <c r="A54" s="139">
        <v>51</v>
      </c>
      <c r="B54" s="139" t="s">
        <v>5575</v>
      </c>
      <c r="C54" s="139" t="s">
        <v>6602</v>
      </c>
      <c r="D54" s="139" t="s">
        <v>6603</v>
      </c>
      <c r="E54" s="139" t="s">
        <v>85</v>
      </c>
      <c r="F54" s="139">
        <v>25600.31</v>
      </c>
      <c r="G54" s="139">
        <v>25</v>
      </c>
      <c r="H54" s="139" t="s">
        <v>6604</v>
      </c>
      <c r="I54" s="150" t="s">
        <v>6605</v>
      </c>
      <c r="J54" s="139">
        <v>4</v>
      </c>
    </row>
    <row r="55" spans="1:10">
      <c r="A55" s="139">
        <v>52</v>
      </c>
      <c r="B55" s="139" t="s">
        <v>5581</v>
      </c>
      <c r="C55" s="139" t="s">
        <v>6602</v>
      </c>
      <c r="D55" s="139" t="s">
        <v>6603</v>
      </c>
      <c r="E55" s="139" t="s">
        <v>82</v>
      </c>
      <c r="F55" s="139">
        <v>829440</v>
      </c>
      <c r="G55" s="139">
        <v>810</v>
      </c>
      <c r="H55" s="139" t="s">
        <v>6604</v>
      </c>
      <c r="I55" s="150" t="s">
        <v>6605</v>
      </c>
      <c r="J55" s="139">
        <v>4</v>
      </c>
    </row>
    <row r="56" spans="1:10">
      <c r="A56" s="139">
        <v>53</v>
      </c>
      <c r="B56" s="139" t="s">
        <v>5589</v>
      </c>
      <c r="C56" s="139" t="s">
        <v>6602</v>
      </c>
      <c r="D56" s="139" t="s">
        <v>6603</v>
      </c>
      <c r="E56" s="139" t="s">
        <v>746</v>
      </c>
      <c r="F56" s="139">
        <v>35840.620000000003</v>
      </c>
      <c r="G56" s="139">
        <v>35</v>
      </c>
      <c r="H56" s="139" t="s">
        <v>6604</v>
      </c>
      <c r="I56" s="150" t="s">
        <v>6605</v>
      </c>
      <c r="J56" s="139">
        <v>4</v>
      </c>
    </row>
    <row r="57" spans="1:10">
      <c r="A57" s="139">
        <v>54</v>
      </c>
      <c r="B57" s="139" t="s">
        <v>5594</v>
      </c>
      <c r="C57" s="139" t="s">
        <v>6602</v>
      </c>
      <c r="D57" s="139" t="s">
        <v>6603</v>
      </c>
      <c r="E57" s="139" t="s">
        <v>76</v>
      </c>
      <c r="F57" s="139">
        <v>1771520.62</v>
      </c>
      <c r="G57" s="139">
        <v>1730</v>
      </c>
      <c r="H57" s="139" t="s">
        <v>6604</v>
      </c>
      <c r="I57" s="150" t="s">
        <v>6605</v>
      </c>
      <c r="J57" s="139">
        <v>4</v>
      </c>
    </row>
    <row r="58" spans="1:10">
      <c r="A58" s="139">
        <v>55</v>
      </c>
      <c r="B58" s="139" t="s">
        <v>5603</v>
      </c>
      <c r="C58" s="139" t="s">
        <v>6602</v>
      </c>
      <c r="D58" s="139" t="s">
        <v>6603</v>
      </c>
      <c r="E58" s="139" t="s">
        <v>71</v>
      </c>
      <c r="F58" s="139">
        <v>1044480</v>
      </c>
      <c r="G58" s="139">
        <v>1020</v>
      </c>
      <c r="H58" s="139" t="s">
        <v>6604</v>
      </c>
      <c r="I58" s="150" t="s">
        <v>6605</v>
      </c>
      <c r="J58" s="139">
        <v>4</v>
      </c>
    </row>
    <row r="59" spans="1:10">
      <c r="A59" s="139">
        <v>56</v>
      </c>
      <c r="B59" s="139" t="s">
        <v>5447</v>
      </c>
      <c r="C59" s="139" t="s">
        <v>6602</v>
      </c>
      <c r="D59" s="139" t="s">
        <v>6603</v>
      </c>
      <c r="E59" s="139" t="s">
        <v>691</v>
      </c>
      <c r="F59" s="139">
        <v>128000.62</v>
      </c>
      <c r="G59" s="139">
        <v>125</v>
      </c>
      <c r="H59" s="139" t="s">
        <v>6604</v>
      </c>
      <c r="I59" s="150" t="s">
        <v>6605</v>
      </c>
      <c r="J59" s="139">
        <v>4</v>
      </c>
    </row>
    <row r="60" spans="1:10">
      <c r="A60" s="139">
        <v>57</v>
      </c>
      <c r="B60" s="139" t="s">
        <v>5461</v>
      </c>
      <c r="C60" s="139" t="s">
        <v>6602</v>
      </c>
      <c r="D60" s="139" t="s">
        <v>6603</v>
      </c>
      <c r="E60" s="139" t="s">
        <v>693</v>
      </c>
      <c r="F60" s="139">
        <v>128000.62</v>
      </c>
      <c r="G60" s="139">
        <v>125</v>
      </c>
      <c r="H60" s="139" t="s">
        <v>6604</v>
      </c>
      <c r="I60" s="150" t="s">
        <v>6605</v>
      </c>
      <c r="J60" s="139">
        <v>4</v>
      </c>
    </row>
    <row r="61" spans="1:10">
      <c r="A61" s="139">
        <v>58</v>
      </c>
      <c r="B61" s="139" t="s">
        <v>5467</v>
      </c>
      <c r="C61" s="139" t="s">
        <v>6602</v>
      </c>
      <c r="D61" s="139" t="s">
        <v>6603</v>
      </c>
      <c r="E61" s="139" t="s">
        <v>695</v>
      </c>
      <c r="F61" s="139">
        <v>128000.62</v>
      </c>
      <c r="G61" s="139">
        <v>125</v>
      </c>
      <c r="H61" s="139" t="s">
        <v>6604</v>
      </c>
      <c r="I61" s="150" t="s">
        <v>6605</v>
      </c>
      <c r="J61" s="139">
        <v>4</v>
      </c>
    </row>
    <row r="62" spans="1:10">
      <c r="A62" s="139">
        <v>59</v>
      </c>
      <c r="B62" s="139" t="s">
        <v>5475</v>
      </c>
      <c r="C62" s="139" t="s">
        <v>6602</v>
      </c>
      <c r="D62" s="139" t="s">
        <v>6603</v>
      </c>
      <c r="E62" s="139" t="s">
        <v>697</v>
      </c>
      <c r="F62" s="139">
        <v>81920.62</v>
      </c>
      <c r="G62" s="139">
        <v>80</v>
      </c>
      <c r="H62" s="139" t="s">
        <v>6604</v>
      </c>
      <c r="I62" s="150" t="s">
        <v>6605</v>
      </c>
      <c r="J62" s="139">
        <v>4</v>
      </c>
    </row>
    <row r="63" spans="1:10">
      <c r="A63" s="139">
        <v>60</v>
      </c>
      <c r="B63" s="139" t="s">
        <v>5484</v>
      </c>
      <c r="C63" s="139" t="s">
        <v>6602</v>
      </c>
      <c r="D63" s="139" t="s">
        <v>6603</v>
      </c>
      <c r="E63" s="139" t="s">
        <v>159</v>
      </c>
      <c r="F63" s="139">
        <v>51200.62</v>
      </c>
      <c r="G63" s="139">
        <v>50</v>
      </c>
      <c r="H63" s="139" t="s">
        <v>6604</v>
      </c>
      <c r="I63" s="150" t="s">
        <v>6605</v>
      </c>
      <c r="J63" s="139">
        <v>4</v>
      </c>
    </row>
    <row r="64" spans="1:10">
      <c r="A64" s="139">
        <v>61</v>
      </c>
      <c r="B64" s="139" t="s">
        <v>5491</v>
      </c>
      <c r="C64" s="139" t="s">
        <v>6602</v>
      </c>
      <c r="D64" s="139" t="s">
        <v>6603</v>
      </c>
      <c r="E64" s="139" t="s">
        <v>157</v>
      </c>
      <c r="F64" s="139">
        <v>51200.62</v>
      </c>
      <c r="G64" s="139">
        <v>50</v>
      </c>
      <c r="H64" s="139" t="s">
        <v>6604</v>
      </c>
      <c r="I64" s="150" t="s">
        <v>6605</v>
      </c>
      <c r="J64" s="139">
        <v>4</v>
      </c>
    </row>
    <row r="65" spans="1:10">
      <c r="A65" s="139">
        <v>62</v>
      </c>
      <c r="B65" s="139" t="s">
        <v>5496</v>
      </c>
      <c r="C65" s="139" t="s">
        <v>6602</v>
      </c>
      <c r="D65" s="139" t="s">
        <v>6603</v>
      </c>
      <c r="E65" s="139" t="s">
        <v>143</v>
      </c>
      <c r="F65" s="139">
        <v>66560.62</v>
      </c>
      <c r="G65" s="139">
        <v>65</v>
      </c>
      <c r="H65" s="139" t="s">
        <v>6604</v>
      </c>
      <c r="I65" s="150" t="s">
        <v>6605</v>
      </c>
      <c r="J65" s="139">
        <v>4</v>
      </c>
    </row>
    <row r="66" spans="1:10">
      <c r="A66" s="139">
        <v>63</v>
      </c>
      <c r="B66" s="139" t="s">
        <v>5502</v>
      </c>
      <c r="C66" s="139" t="s">
        <v>6602</v>
      </c>
      <c r="D66" s="139" t="s">
        <v>6603</v>
      </c>
      <c r="E66" s="139" t="s">
        <v>136</v>
      </c>
      <c r="F66" s="139">
        <v>112640.62</v>
      </c>
      <c r="G66" s="139">
        <v>110</v>
      </c>
      <c r="H66" s="139" t="s">
        <v>6604</v>
      </c>
      <c r="I66" s="150" t="s">
        <v>6605</v>
      </c>
      <c r="J66" s="139">
        <v>4</v>
      </c>
    </row>
    <row r="67" spans="1:10">
      <c r="A67" s="139">
        <v>64</v>
      </c>
      <c r="B67" s="139" t="s">
        <v>5509</v>
      </c>
      <c r="C67" s="139" t="s">
        <v>6602</v>
      </c>
      <c r="D67" s="139" t="s">
        <v>6603</v>
      </c>
      <c r="E67" s="139" t="s">
        <v>147</v>
      </c>
      <c r="F67" s="139">
        <v>51200.62</v>
      </c>
      <c r="G67" s="139">
        <v>50</v>
      </c>
      <c r="H67" s="139" t="s">
        <v>6604</v>
      </c>
      <c r="I67" s="150" t="s">
        <v>6605</v>
      </c>
      <c r="J67" s="139">
        <v>4</v>
      </c>
    </row>
    <row r="68" spans="1:10">
      <c r="A68" s="139">
        <v>65</v>
      </c>
      <c r="B68" s="139" t="s">
        <v>5514</v>
      </c>
      <c r="C68" s="139" t="s">
        <v>6602</v>
      </c>
      <c r="D68" s="139" t="s">
        <v>6603</v>
      </c>
      <c r="E68" s="139" t="s">
        <v>145</v>
      </c>
      <c r="F68" s="139">
        <v>51200.62</v>
      </c>
      <c r="G68" s="139">
        <v>50</v>
      </c>
      <c r="H68" s="139" t="s">
        <v>6604</v>
      </c>
      <c r="I68" s="150" t="s">
        <v>6605</v>
      </c>
      <c r="J68" s="139">
        <v>4</v>
      </c>
    </row>
    <row r="69" spans="1:10">
      <c r="A69" s="139">
        <v>66</v>
      </c>
      <c r="B69" s="139" t="s">
        <v>5521</v>
      </c>
      <c r="C69" s="139" t="s">
        <v>6602</v>
      </c>
      <c r="D69" s="139" t="s">
        <v>6603</v>
      </c>
      <c r="E69" s="139" t="s">
        <v>142</v>
      </c>
      <c r="F69" s="139">
        <v>46080</v>
      </c>
      <c r="G69" s="139">
        <v>45</v>
      </c>
      <c r="H69" s="139" t="s">
        <v>6604</v>
      </c>
      <c r="I69" s="150" t="s">
        <v>6605</v>
      </c>
      <c r="J69" s="139">
        <v>4</v>
      </c>
    </row>
    <row r="70" spans="1:10">
      <c r="A70" s="139">
        <v>67</v>
      </c>
      <c r="B70" s="139" t="s">
        <v>5526</v>
      </c>
      <c r="C70" s="139" t="s">
        <v>6602</v>
      </c>
      <c r="D70" s="139" t="s">
        <v>6603</v>
      </c>
      <c r="E70" s="139" t="s">
        <v>139</v>
      </c>
      <c r="F70" s="139">
        <v>7168.12</v>
      </c>
      <c r="G70" s="139">
        <v>7</v>
      </c>
      <c r="H70" s="139" t="s">
        <v>6604</v>
      </c>
      <c r="I70" s="150" t="s">
        <v>6605</v>
      </c>
      <c r="J70" s="139">
        <v>4</v>
      </c>
    </row>
    <row r="71" spans="1:10">
      <c r="A71" s="139">
        <v>68</v>
      </c>
      <c r="B71" s="139" t="s">
        <v>5532</v>
      </c>
      <c r="C71" s="139" t="s">
        <v>6602</v>
      </c>
      <c r="D71" s="139" t="s">
        <v>6603</v>
      </c>
      <c r="E71" s="139" t="s">
        <v>136</v>
      </c>
      <c r="F71" s="139">
        <v>112640.62</v>
      </c>
      <c r="G71" s="139">
        <v>110</v>
      </c>
      <c r="H71" s="139" t="s">
        <v>6604</v>
      </c>
      <c r="I71" s="150" t="s">
        <v>6605</v>
      </c>
      <c r="J71" s="139">
        <v>4</v>
      </c>
    </row>
    <row r="72" spans="1:10">
      <c r="A72" s="139">
        <v>69</v>
      </c>
      <c r="B72" s="139" t="s">
        <v>5537</v>
      </c>
      <c r="C72" s="139" t="s">
        <v>6602</v>
      </c>
      <c r="D72" s="139" t="s">
        <v>6603</v>
      </c>
      <c r="E72" s="139" t="s">
        <v>87</v>
      </c>
      <c r="F72" s="139">
        <v>51200.62</v>
      </c>
      <c r="G72" s="139">
        <v>50</v>
      </c>
      <c r="H72" s="139" t="s">
        <v>6604</v>
      </c>
      <c r="I72" s="150" t="s">
        <v>6605</v>
      </c>
      <c r="J72" s="139">
        <v>4</v>
      </c>
    </row>
    <row r="73" spans="1:10">
      <c r="A73" s="139">
        <v>70</v>
      </c>
      <c r="B73" s="139" t="s">
        <v>5542</v>
      </c>
      <c r="C73" s="139" t="s">
        <v>6602</v>
      </c>
      <c r="D73" s="139" t="s">
        <v>6603</v>
      </c>
      <c r="E73" s="139" t="s">
        <v>85</v>
      </c>
      <c r="F73" s="139">
        <v>51200.62</v>
      </c>
      <c r="G73" s="139">
        <v>50</v>
      </c>
      <c r="H73" s="139" t="s">
        <v>6604</v>
      </c>
      <c r="I73" s="150" t="s">
        <v>6605</v>
      </c>
      <c r="J73" s="139">
        <v>4</v>
      </c>
    </row>
    <row r="74" spans="1:10">
      <c r="A74" s="139">
        <v>71</v>
      </c>
      <c r="B74" s="139" t="s">
        <v>5547</v>
      </c>
      <c r="C74" s="139" t="s">
        <v>6602</v>
      </c>
      <c r="D74" s="139" t="s">
        <v>6603</v>
      </c>
      <c r="E74" s="139" t="s">
        <v>111</v>
      </c>
      <c r="F74" s="139">
        <v>51200.62</v>
      </c>
      <c r="G74" s="139">
        <v>50</v>
      </c>
      <c r="H74" s="139" t="s">
        <v>6604</v>
      </c>
      <c r="I74" s="150" t="s">
        <v>6605</v>
      </c>
      <c r="J74" s="139">
        <v>4</v>
      </c>
    </row>
    <row r="75" spans="1:10">
      <c r="A75" s="139">
        <v>72</v>
      </c>
      <c r="B75" s="139" t="s">
        <v>5552</v>
      </c>
      <c r="C75" s="139" t="s">
        <v>6602</v>
      </c>
      <c r="D75" s="139" t="s">
        <v>6603</v>
      </c>
      <c r="E75" s="139" t="s">
        <v>82</v>
      </c>
      <c r="F75" s="139">
        <v>66560.62</v>
      </c>
      <c r="G75" s="139">
        <v>65</v>
      </c>
      <c r="H75" s="139" t="s">
        <v>6604</v>
      </c>
      <c r="I75" s="150" t="s">
        <v>6605</v>
      </c>
      <c r="J75" s="139">
        <v>4</v>
      </c>
    </row>
    <row r="76" spans="1:10">
      <c r="A76" s="139">
        <v>73</v>
      </c>
      <c r="B76" s="139" t="s">
        <v>5559</v>
      </c>
      <c r="C76" s="139" t="s">
        <v>6602</v>
      </c>
      <c r="D76" s="139" t="s">
        <v>6603</v>
      </c>
      <c r="E76" s="139" t="s">
        <v>110</v>
      </c>
      <c r="F76" s="139">
        <v>107520</v>
      </c>
      <c r="G76" s="139">
        <v>105</v>
      </c>
      <c r="H76" s="139" t="s">
        <v>6604</v>
      </c>
      <c r="I76" s="150" t="s">
        <v>6605</v>
      </c>
      <c r="J76" s="139">
        <v>4</v>
      </c>
    </row>
    <row r="77" spans="1:10">
      <c r="A77" s="139">
        <v>74</v>
      </c>
      <c r="B77" s="139" t="s">
        <v>5564</v>
      </c>
      <c r="C77" s="139" t="s">
        <v>6602</v>
      </c>
      <c r="D77" s="139" t="s">
        <v>6603</v>
      </c>
      <c r="E77" s="139" t="s">
        <v>109</v>
      </c>
      <c r="F77" s="139">
        <v>112640.62</v>
      </c>
      <c r="G77" s="139">
        <v>110</v>
      </c>
      <c r="H77" s="139" t="s">
        <v>6604</v>
      </c>
      <c r="I77" s="150" t="s">
        <v>6605</v>
      </c>
      <c r="J77" s="139">
        <v>4</v>
      </c>
    </row>
    <row r="78" spans="1:10">
      <c r="A78" s="139">
        <v>75</v>
      </c>
      <c r="B78" s="139" t="s">
        <v>7647</v>
      </c>
      <c r="C78" s="139" t="s">
        <v>6602</v>
      </c>
      <c r="D78" s="139" t="s">
        <v>6603</v>
      </c>
      <c r="E78" s="139" t="s">
        <v>87</v>
      </c>
      <c r="F78" s="139">
        <v>25600.31</v>
      </c>
      <c r="G78" s="139">
        <v>25</v>
      </c>
      <c r="H78" s="139" t="s">
        <v>6604</v>
      </c>
      <c r="I78" s="150" t="s">
        <v>6605</v>
      </c>
      <c r="J78" s="139">
        <v>4</v>
      </c>
    </row>
    <row r="79" spans="1:10">
      <c r="A79" s="139">
        <v>76</v>
      </c>
      <c r="B79" s="139" t="s">
        <v>5576</v>
      </c>
      <c r="C79" s="139" t="s">
        <v>6602</v>
      </c>
      <c r="D79" s="139" t="s">
        <v>6603</v>
      </c>
      <c r="E79" s="139" t="s">
        <v>85</v>
      </c>
      <c r="F79" s="139">
        <v>25600.31</v>
      </c>
      <c r="G79" s="139">
        <v>25</v>
      </c>
      <c r="H79" s="139" t="s">
        <v>6604</v>
      </c>
      <c r="I79" s="150" t="s">
        <v>6605</v>
      </c>
      <c r="J79" s="139">
        <v>4</v>
      </c>
    </row>
    <row r="80" spans="1:10">
      <c r="A80" s="139">
        <v>77</v>
      </c>
      <c r="B80" s="139" t="s">
        <v>5583</v>
      </c>
      <c r="C80" s="139" t="s">
        <v>6602</v>
      </c>
      <c r="D80" s="139" t="s">
        <v>6603</v>
      </c>
      <c r="E80" s="139" t="s">
        <v>82</v>
      </c>
      <c r="F80" s="139">
        <v>215040</v>
      </c>
      <c r="G80" s="139">
        <v>210</v>
      </c>
      <c r="H80" s="139" t="s">
        <v>6604</v>
      </c>
      <c r="I80" s="150" t="s">
        <v>6605</v>
      </c>
      <c r="J80" s="139">
        <v>4</v>
      </c>
    </row>
    <row r="81" spans="1:10">
      <c r="A81" s="139">
        <v>78</v>
      </c>
      <c r="B81" s="139" t="s">
        <v>5590</v>
      </c>
      <c r="C81" s="139" t="s">
        <v>6602</v>
      </c>
      <c r="D81" s="139" t="s">
        <v>6603</v>
      </c>
      <c r="E81" s="139" t="s">
        <v>719</v>
      </c>
      <c r="F81" s="139">
        <v>35840.620000000003</v>
      </c>
      <c r="G81" s="139">
        <v>35</v>
      </c>
      <c r="H81" s="139" t="s">
        <v>6604</v>
      </c>
      <c r="I81" s="150" t="s">
        <v>6605</v>
      </c>
      <c r="J81" s="139">
        <v>4</v>
      </c>
    </row>
    <row r="82" spans="1:10">
      <c r="A82" s="139">
        <v>79</v>
      </c>
      <c r="B82" s="139" t="s">
        <v>5596</v>
      </c>
      <c r="C82" s="139" t="s">
        <v>6602</v>
      </c>
      <c r="D82" s="139" t="s">
        <v>6603</v>
      </c>
      <c r="E82" s="139" t="s">
        <v>76</v>
      </c>
      <c r="F82" s="139">
        <v>537600</v>
      </c>
      <c r="G82" s="139">
        <v>525</v>
      </c>
      <c r="H82" s="139" t="s">
        <v>6604</v>
      </c>
      <c r="I82" s="150" t="s">
        <v>6605</v>
      </c>
      <c r="J82" s="139">
        <v>4</v>
      </c>
    </row>
    <row r="83" spans="1:10">
      <c r="A83" s="139">
        <v>80</v>
      </c>
      <c r="B83" s="139" t="s">
        <v>5605</v>
      </c>
      <c r="C83" s="139" t="s">
        <v>6602</v>
      </c>
      <c r="D83" s="139" t="s">
        <v>6603</v>
      </c>
      <c r="E83" s="139" t="s">
        <v>71</v>
      </c>
      <c r="F83" s="139">
        <v>302080.31</v>
      </c>
      <c r="G83" s="139">
        <v>295</v>
      </c>
      <c r="H83" s="139" t="s">
        <v>6604</v>
      </c>
      <c r="I83" s="150" t="s">
        <v>6605</v>
      </c>
      <c r="J83" s="139">
        <v>4</v>
      </c>
    </row>
    <row r="84" spans="1:10">
      <c r="A84" s="139">
        <v>81</v>
      </c>
      <c r="B84" s="139" t="s">
        <v>5449</v>
      </c>
      <c r="C84" s="139" t="s">
        <v>6602</v>
      </c>
      <c r="D84" s="139" t="s">
        <v>6603</v>
      </c>
      <c r="E84" s="139" t="s">
        <v>691</v>
      </c>
      <c r="F84" s="139">
        <v>158720.62</v>
      </c>
      <c r="G84" s="139">
        <v>155</v>
      </c>
      <c r="H84" s="139" t="s">
        <v>6604</v>
      </c>
      <c r="I84" s="150" t="s">
        <v>6605</v>
      </c>
      <c r="J84" s="139">
        <v>4</v>
      </c>
    </row>
    <row r="85" spans="1:10">
      <c r="A85" s="139">
        <v>82</v>
      </c>
      <c r="B85" s="139" t="s">
        <v>5462</v>
      </c>
      <c r="C85" s="139" t="s">
        <v>6602</v>
      </c>
      <c r="D85" s="139" t="s">
        <v>6603</v>
      </c>
      <c r="E85" s="139" t="s">
        <v>693</v>
      </c>
      <c r="F85" s="139">
        <v>158720.62</v>
      </c>
      <c r="G85" s="139">
        <v>155</v>
      </c>
      <c r="H85" s="139" t="s">
        <v>6604</v>
      </c>
      <c r="I85" s="150" t="s">
        <v>6605</v>
      </c>
      <c r="J85" s="139">
        <v>4</v>
      </c>
    </row>
    <row r="86" spans="1:10">
      <c r="A86" s="139">
        <v>83</v>
      </c>
      <c r="B86" s="139" t="s">
        <v>5468</v>
      </c>
      <c r="C86" s="139" t="s">
        <v>6602</v>
      </c>
      <c r="D86" s="139" t="s">
        <v>6603</v>
      </c>
      <c r="E86" s="139" t="s">
        <v>697</v>
      </c>
      <c r="F86" s="139">
        <v>102400.31</v>
      </c>
      <c r="G86" s="139">
        <v>100</v>
      </c>
      <c r="H86" s="139" t="s">
        <v>6604</v>
      </c>
      <c r="I86" s="150" t="s">
        <v>6605</v>
      </c>
      <c r="J86" s="139">
        <v>4</v>
      </c>
    </row>
    <row r="87" spans="1:10">
      <c r="A87" s="139">
        <v>84</v>
      </c>
      <c r="B87" s="139" t="s">
        <v>5476</v>
      </c>
      <c r="C87" s="139" t="s">
        <v>6602</v>
      </c>
      <c r="D87" s="139" t="s">
        <v>6603</v>
      </c>
      <c r="E87" s="139" t="s">
        <v>6607</v>
      </c>
      <c r="F87" s="139">
        <v>13312.5</v>
      </c>
      <c r="G87" s="139">
        <v>13</v>
      </c>
      <c r="H87" s="139" t="s">
        <v>6604</v>
      </c>
      <c r="I87" s="150" t="s">
        <v>6605</v>
      </c>
      <c r="J87" s="139">
        <v>4</v>
      </c>
    </row>
    <row r="88" spans="1:10">
      <c r="A88" s="139">
        <v>85</v>
      </c>
      <c r="B88" s="139" t="s">
        <v>5485</v>
      </c>
      <c r="C88" s="139" t="s">
        <v>6602</v>
      </c>
      <c r="D88" s="139" t="s">
        <v>6603</v>
      </c>
      <c r="E88" s="139" t="s">
        <v>6608</v>
      </c>
      <c r="F88" s="139">
        <v>117760.31</v>
      </c>
      <c r="G88" s="139">
        <v>115</v>
      </c>
      <c r="H88" s="139" t="s">
        <v>6604</v>
      </c>
      <c r="I88" s="150" t="s">
        <v>6605</v>
      </c>
      <c r="J88" s="139">
        <v>4</v>
      </c>
    </row>
    <row r="89" spans="1:10">
      <c r="A89" s="139">
        <v>86</v>
      </c>
      <c r="B89" s="139" t="s">
        <v>5492</v>
      </c>
      <c r="C89" s="139" t="s">
        <v>6602</v>
      </c>
      <c r="D89" s="139" t="s">
        <v>6603</v>
      </c>
      <c r="E89" s="139" t="s">
        <v>6609</v>
      </c>
      <c r="F89" s="139">
        <v>117760.31</v>
      </c>
      <c r="G89" s="139">
        <v>115</v>
      </c>
      <c r="H89" s="139" t="s">
        <v>6604</v>
      </c>
      <c r="I89" s="150" t="s">
        <v>6605</v>
      </c>
      <c r="J89" s="139">
        <v>4</v>
      </c>
    </row>
    <row r="90" spans="1:10">
      <c r="A90" s="139">
        <v>87</v>
      </c>
      <c r="B90" s="139" t="s">
        <v>5497</v>
      </c>
      <c r="C90" s="139" t="s">
        <v>6602</v>
      </c>
      <c r="D90" s="139" t="s">
        <v>6603</v>
      </c>
      <c r="E90" s="139" t="s">
        <v>6610</v>
      </c>
      <c r="F90" s="139">
        <v>102400.31</v>
      </c>
      <c r="G90" s="139">
        <v>100</v>
      </c>
      <c r="H90" s="139" t="s">
        <v>6604</v>
      </c>
      <c r="I90" s="150" t="s">
        <v>6605</v>
      </c>
      <c r="J90" s="139">
        <v>4</v>
      </c>
    </row>
    <row r="91" spans="1:10">
      <c r="A91" s="139">
        <v>88</v>
      </c>
      <c r="B91" s="139" t="s">
        <v>5503</v>
      </c>
      <c r="C91" s="139" t="s">
        <v>6602</v>
      </c>
      <c r="D91" s="139" t="s">
        <v>6603</v>
      </c>
      <c r="E91" s="139" t="s">
        <v>6611</v>
      </c>
      <c r="F91" s="139">
        <v>7168.12</v>
      </c>
      <c r="G91" s="139">
        <v>7</v>
      </c>
      <c r="H91" s="139" t="s">
        <v>6604</v>
      </c>
      <c r="I91" s="150" t="s">
        <v>6605</v>
      </c>
      <c r="J91" s="139">
        <v>4</v>
      </c>
    </row>
    <row r="92" spans="1:10">
      <c r="A92" s="139">
        <v>89</v>
      </c>
      <c r="B92" s="139" t="s">
        <v>5510</v>
      </c>
      <c r="C92" s="139" t="s">
        <v>6602</v>
      </c>
      <c r="D92" s="139" t="s">
        <v>6603</v>
      </c>
      <c r="E92" s="139" t="s">
        <v>6612</v>
      </c>
      <c r="F92" s="139">
        <v>112640.62</v>
      </c>
      <c r="G92" s="139">
        <v>110</v>
      </c>
      <c r="H92" s="139" t="s">
        <v>6604</v>
      </c>
      <c r="I92" s="150" t="s">
        <v>6605</v>
      </c>
      <c r="J92" s="139">
        <v>4</v>
      </c>
    </row>
    <row r="93" spans="1:10">
      <c r="A93" s="139">
        <v>90</v>
      </c>
      <c r="B93" s="139" t="s">
        <v>5515</v>
      </c>
      <c r="C93" s="139" t="s">
        <v>6602</v>
      </c>
      <c r="D93" s="139" t="s">
        <v>6603</v>
      </c>
      <c r="E93" s="139" t="s">
        <v>6613</v>
      </c>
      <c r="F93" s="139">
        <v>138240</v>
      </c>
      <c r="G93" s="139">
        <v>135</v>
      </c>
      <c r="H93" s="139" t="s">
        <v>6604</v>
      </c>
      <c r="I93" s="150" t="s">
        <v>6605</v>
      </c>
      <c r="J93" s="139">
        <v>4</v>
      </c>
    </row>
    <row r="94" spans="1:10">
      <c r="A94" s="139">
        <v>91</v>
      </c>
      <c r="B94" s="139" t="s">
        <v>5522</v>
      </c>
      <c r="C94" s="139" t="s">
        <v>6602</v>
      </c>
      <c r="D94" s="139" t="s">
        <v>6603</v>
      </c>
      <c r="E94" s="139" t="s">
        <v>6614</v>
      </c>
      <c r="F94" s="139">
        <v>138240</v>
      </c>
      <c r="G94" s="139">
        <v>135</v>
      </c>
      <c r="H94" s="139" t="s">
        <v>6604</v>
      </c>
      <c r="I94" s="150" t="s">
        <v>6605</v>
      </c>
      <c r="J94" s="139">
        <v>4</v>
      </c>
    </row>
    <row r="95" spans="1:10">
      <c r="A95" s="139">
        <v>92</v>
      </c>
      <c r="B95" s="139" t="s">
        <v>5527</v>
      </c>
      <c r="C95" s="139" t="s">
        <v>6602</v>
      </c>
      <c r="D95" s="139" t="s">
        <v>6603</v>
      </c>
      <c r="E95" s="139" t="s">
        <v>6615</v>
      </c>
      <c r="F95" s="139">
        <v>102400.31</v>
      </c>
      <c r="G95" s="139">
        <v>100</v>
      </c>
      <c r="H95" s="139" t="s">
        <v>6604</v>
      </c>
      <c r="I95" s="150" t="s">
        <v>6605</v>
      </c>
      <c r="J95" s="139">
        <v>4</v>
      </c>
    </row>
    <row r="96" spans="1:10">
      <c r="A96" s="139">
        <v>93</v>
      </c>
      <c r="B96" s="139" t="s">
        <v>5533</v>
      </c>
      <c r="C96" s="139" t="s">
        <v>6602</v>
      </c>
      <c r="D96" s="139" t="s">
        <v>6603</v>
      </c>
      <c r="E96" s="139" t="s">
        <v>6616</v>
      </c>
      <c r="F96" s="139">
        <v>7168.12</v>
      </c>
      <c r="G96" s="139">
        <v>7</v>
      </c>
      <c r="H96" s="139" t="s">
        <v>6604</v>
      </c>
      <c r="I96" s="150" t="s">
        <v>6605</v>
      </c>
      <c r="J96" s="139">
        <v>4</v>
      </c>
    </row>
    <row r="97" spans="1:10">
      <c r="A97" s="139">
        <v>94</v>
      </c>
      <c r="B97" s="139" t="s">
        <v>5538</v>
      </c>
      <c r="C97" s="139" t="s">
        <v>6602</v>
      </c>
      <c r="D97" s="139" t="s">
        <v>6603</v>
      </c>
      <c r="E97" s="139" t="s">
        <v>6617</v>
      </c>
      <c r="F97" s="139">
        <v>112640.62</v>
      </c>
      <c r="G97" s="139">
        <v>110</v>
      </c>
      <c r="H97" s="139" t="s">
        <v>6604</v>
      </c>
      <c r="I97" s="150" t="s">
        <v>6605</v>
      </c>
      <c r="J97" s="139">
        <v>4</v>
      </c>
    </row>
    <row r="98" spans="1:10">
      <c r="A98" s="139">
        <v>95</v>
      </c>
      <c r="B98" s="139" t="s">
        <v>5543</v>
      </c>
      <c r="C98" s="139" t="s">
        <v>6602</v>
      </c>
      <c r="D98" s="139" t="s">
        <v>6603</v>
      </c>
      <c r="E98" s="139" t="s">
        <v>6618</v>
      </c>
      <c r="F98" s="139">
        <v>51200.62</v>
      </c>
      <c r="G98" s="139">
        <v>50</v>
      </c>
      <c r="H98" s="139" t="s">
        <v>6604</v>
      </c>
      <c r="I98" s="150" t="s">
        <v>6605</v>
      </c>
      <c r="J98" s="139">
        <v>4</v>
      </c>
    </row>
    <row r="99" spans="1:10">
      <c r="A99" s="139">
        <v>96</v>
      </c>
      <c r="B99" s="139" t="s">
        <v>5548</v>
      </c>
      <c r="C99" s="139" t="s">
        <v>6602</v>
      </c>
      <c r="D99" s="139" t="s">
        <v>6603</v>
      </c>
      <c r="E99" s="139" t="s">
        <v>6619</v>
      </c>
      <c r="F99" s="139">
        <v>51200.62</v>
      </c>
      <c r="G99" s="139">
        <v>50</v>
      </c>
      <c r="H99" s="139" t="s">
        <v>6604</v>
      </c>
      <c r="I99" s="150" t="s">
        <v>6605</v>
      </c>
      <c r="J99" s="139">
        <v>4</v>
      </c>
    </row>
    <row r="100" spans="1:10">
      <c r="A100" s="139">
        <v>97</v>
      </c>
      <c r="B100" s="139" t="s">
        <v>5553</v>
      </c>
      <c r="C100" s="139" t="s">
        <v>6602</v>
      </c>
      <c r="D100" s="139" t="s">
        <v>6603</v>
      </c>
      <c r="E100" s="139" t="s">
        <v>6620</v>
      </c>
      <c r="F100" s="139">
        <v>71680.31</v>
      </c>
      <c r="G100" s="139">
        <v>70</v>
      </c>
      <c r="H100" s="139" t="s">
        <v>6604</v>
      </c>
      <c r="I100" s="150" t="s">
        <v>6605</v>
      </c>
      <c r="J100" s="139">
        <v>4</v>
      </c>
    </row>
    <row r="101" spans="1:10">
      <c r="A101" s="139">
        <v>98</v>
      </c>
      <c r="B101" s="139" t="s">
        <v>5560</v>
      </c>
      <c r="C101" s="139" t="s">
        <v>6602</v>
      </c>
      <c r="D101" s="139" t="s">
        <v>6603</v>
      </c>
      <c r="E101" s="139" t="s">
        <v>6621</v>
      </c>
      <c r="F101" s="139">
        <v>35840.620000000003</v>
      </c>
      <c r="G101" s="139">
        <v>35</v>
      </c>
      <c r="H101" s="139" t="s">
        <v>6604</v>
      </c>
      <c r="I101" s="150" t="s">
        <v>6605</v>
      </c>
      <c r="J101" s="139">
        <v>4</v>
      </c>
    </row>
    <row r="102" spans="1:10">
      <c r="A102" s="139">
        <v>99</v>
      </c>
      <c r="B102" s="139" t="s">
        <v>5565</v>
      </c>
      <c r="C102" s="139" t="s">
        <v>6602</v>
      </c>
      <c r="D102" s="139" t="s">
        <v>6603</v>
      </c>
      <c r="E102" s="139" t="s">
        <v>6622</v>
      </c>
      <c r="F102" s="139">
        <v>35840.620000000003</v>
      </c>
      <c r="G102" s="139">
        <v>35</v>
      </c>
      <c r="H102" s="139" t="s">
        <v>6604</v>
      </c>
      <c r="I102" s="150" t="s">
        <v>6605</v>
      </c>
      <c r="J102" s="139">
        <v>4</v>
      </c>
    </row>
    <row r="103" spans="1:10">
      <c r="A103" s="139">
        <v>100</v>
      </c>
      <c r="B103" s="139" t="s">
        <v>5571</v>
      </c>
      <c r="C103" s="139" t="s">
        <v>6602</v>
      </c>
      <c r="D103" s="139" t="s">
        <v>6603</v>
      </c>
      <c r="E103" s="139" t="s">
        <v>6623</v>
      </c>
      <c r="F103" s="139">
        <v>148480.31</v>
      </c>
      <c r="G103" s="139">
        <v>145</v>
      </c>
      <c r="H103" s="139" t="s">
        <v>6604</v>
      </c>
      <c r="I103" s="150" t="s">
        <v>6605</v>
      </c>
      <c r="J103" s="139">
        <v>4</v>
      </c>
    </row>
    <row r="104" spans="1:10">
      <c r="A104" s="139">
        <v>101</v>
      </c>
      <c r="B104" s="139" t="s">
        <v>5577</v>
      </c>
      <c r="C104" s="139" t="s">
        <v>6602</v>
      </c>
      <c r="D104" s="139" t="s">
        <v>6603</v>
      </c>
      <c r="E104" s="139" t="s">
        <v>6624</v>
      </c>
      <c r="F104" s="139">
        <v>148480.31</v>
      </c>
      <c r="G104" s="139">
        <v>145</v>
      </c>
      <c r="H104" s="139" t="s">
        <v>6604</v>
      </c>
      <c r="I104" s="150" t="s">
        <v>6605</v>
      </c>
      <c r="J104" s="139">
        <v>4</v>
      </c>
    </row>
    <row r="105" spans="1:10">
      <c r="A105" s="139">
        <v>102</v>
      </c>
      <c r="B105" s="139" t="s">
        <v>5584</v>
      </c>
      <c r="C105" s="139" t="s">
        <v>6602</v>
      </c>
      <c r="D105" s="139" t="s">
        <v>6603</v>
      </c>
      <c r="E105" s="139" t="s">
        <v>6625</v>
      </c>
      <c r="F105" s="139">
        <v>102400.31</v>
      </c>
      <c r="G105" s="139">
        <v>100</v>
      </c>
      <c r="H105" s="139" t="s">
        <v>6604</v>
      </c>
      <c r="I105" s="150" t="s">
        <v>6605</v>
      </c>
      <c r="J105" s="139">
        <v>4</v>
      </c>
    </row>
    <row r="106" spans="1:10">
      <c r="A106" s="139">
        <v>103</v>
      </c>
      <c r="B106" s="139" t="s">
        <v>5587</v>
      </c>
      <c r="C106" s="139" t="s">
        <v>6602</v>
      </c>
      <c r="D106" s="139" t="s">
        <v>6603</v>
      </c>
      <c r="E106" s="139" t="s">
        <v>6626</v>
      </c>
      <c r="F106" s="139">
        <v>71680.31</v>
      </c>
      <c r="G106" s="139">
        <v>70</v>
      </c>
      <c r="H106" s="139" t="s">
        <v>6604</v>
      </c>
      <c r="I106" s="150" t="s">
        <v>6605</v>
      </c>
      <c r="J106" s="139">
        <v>4</v>
      </c>
    </row>
    <row r="107" spans="1:10">
      <c r="A107" s="139">
        <v>104</v>
      </c>
      <c r="B107" s="139" t="s">
        <v>5591</v>
      </c>
      <c r="C107" s="139" t="s">
        <v>6602</v>
      </c>
      <c r="D107" s="139" t="s">
        <v>6603</v>
      </c>
      <c r="E107" s="139" t="s">
        <v>6627</v>
      </c>
      <c r="F107" s="139">
        <v>112640.62</v>
      </c>
      <c r="G107" s="139">
        <v>110</v>
      </c>
      <c r="H107" s="139" t="s">
        <v>6604</v>
      </c>
      <c r="I107" s="150" t="s">
        <v>6605</v>
      </c>
      <c r="J107" s="139">
        <v>4</v>
      </c>
    </row>
    <row r="108" spans="1:10">
      <c r="A108" s="139">
        <v>105</v>
      </c>
      <c r="B108" s="139" t="s">
        <v>5598</v>
      </c>
      <c r="C108" s="139" t="s">
        <v>6602</v>
      </c>
      <c r="D108" s="139" t="s">
        <v>6603</v>
      </c>
      <c r="E108" s="139" t="s">
        <v>6618</v>
      </c>
      <c r="F108" s="139">
        <v>71680.31</v>
      </c>
      <c r="G108" s="139">
        <v>70</v>
      </c>
      <c r="H108" s="139" t="s">
        <v>6604</v>
      </c>
      <c r="I108" s="150" t="s">
        <v>6605</v>
      </c>
      <c r="J108" s="139">
        <v>4</v>
      </c>
    </row>
    <row r="109" spans="1:10">
      <c r="A109" s="139">
        <v>106</v>
      </c>
      <c r="B109" s="139" t="s">
        <v>5607</v>
      </c>
      <c r="C109" s="139" t="s">
        <v>6602</v>
      </c>
      <c r="D109" s="139" t="s">
        <v>6603</v>
      </c>
      <c r="E109" s="139" t="s">
        <v>6619</v>
      </c>
      <c r="F109" s="139">
        <v>71680.31</v>
      </c>
      <c r="G109" s="139">
        <v>70</v>
      </c>
      <c r="H109" s="139" t="s">
        <v>6604</v>
      </c>
      <c r="I109" s="150" t="s">
        <v>6605</v>
      </c>
      <c r="J109" s="139">
        <v>4</v>
      </c>
    </row>
    <row r="110" spans="1:10">
      <c r="A110" s="139">
        <v>107</v>
      </c>
      <c r="B110" s="139" t="s">
        <v>5613</v>
      </c>
      <c r="C110" s="139" t="s">
        <v>6602</v>
      </c>
      <c r="D110" s="139" t="s">
        <v>6603</v>
      </c>
      <c r="E110" s="139" t="s">
        <v>6620</v>
      </c>
      <c r="F110" s="139">
        <v>256000.31</v>
      </c>
      <c r="G110" s="139">
        <v>250</v>
      </c>
      <c r="H110" s="139" t="s">
        <v>6604</v>
      </c>
      <c r="I110" s="150" t="s">
        <v>6605</v>
      </c>
      <c r="J110" s="139">
        <v>4</v>
      </c>
    </row>
    <row r="111" spans="1:10">
      <c r="A111" s="139">
        <v>108</v>
      </c>
      <c r="B111" s="139" t="s">
        <v>5621</v>
      </c>
      <c r="C111" s="139" t="s">
        <v>6602</v>
      </c>
      <c r="D111" s="139" t="s">
        <v>6603</v>
      </c>
      <c r="E111" s="139" t="s">
        <v>6628</v>
      </c>
      <c r="F111" s="139">
        <v>35840.620000000003</v>
      </c>
      <c r="G111" s="139">
        <v>35</v>
      </c>
      <c r="H111" s="139" t="s">
        <v>6604</v>
      </c>
      <c r="I111" s="150" t="s">
        <v>6605</v>
      </c>
      <c r="J111" s="139">
        <v>4</v>
      </c>
    </row>
    <row r="112" spans="1:10">
      <c r="A112" s="139">
        <v>109</v>
      </c>
      <c r="B112" s="139" t="s">
        <v>5625</v>
      </c>
      <c r="C112" s="139" t="s">
        <v>6602</v>
      </c>
      <c r="D112" s="139" t="s">
        <v>6603</v>
      </c>
      <c r="E112" s="139" t="s">
        <v>6629</v>
      </c>
      <c r="F112" s="139">
        <v>450560.62</v>
      </c>
      <c r="G112" s="139">
        <v>440</v>
      </c>
      <c r="H112" s="139" t="s">
        <v>6604</v>
      </c>
      <c r="I112" s="150" t="s">
        <v>6605</v>
      </c>
      <c r="J112" s="139">
        <v>4</v>
      </c>
    </row>
    <row r="113" spans="1:10">
      <c r="A113" s="139">
        <v>110</v>
      </c>
      <c r="B113" s="139" t="s">
        <v>5629</v>
      </c>
      <c r="C113" s="139" t="s">
        <v>6602</v>
      </c>
      <c r="D113" s="139" t="s">
        <v>6603</v>
      </c>
      <c r="E113" s="139" t="s">
        <v>6630</v>
      </c>
      <c r="F113" s="139">
        <v>253952.81</v>
      </c>
      <c r="G113" s="139">
        <v>248</v>
      </c>
      <c r="H113" s="139" t="s">
        <v>6604</v>
      </c>
      <c r="I113" s="150" t="s">
        <v>6605</v>
      </c>
      <c r="J113" s="139">
        <v>4</v>
      </c>
    </row>
    <row r="114" spans="1:10">
      <c r="A114" s="139">
        <v>111</v>
      </c>
      <c r="B114" s="139" t="s">
        <v>5451</v>
      </c>
      <c r="C114" s="139" t="s">
        <v>6602</v>
      </c>
      <c r="D114" s="139" t="s">
        <v>6603</v>
      </c>
      <c r="E114" s="139" t="s">
        <v>714</v>
      </c>
      <c r="F114" s="139">
        <v>35840.620000000003</v>
      </c>
      <c r="G114" s="139">
        <v>35</v>
      </c>
      <c r="H114" s="139" t="s">
        <v>6604</v>
      </c>
      <c r="I114" s="150" t="s">
        <v>6605</v>
      </c>
      <c r="J114" s="139">
        <v>4</v>
      </c>
    </row>
    <row r="115" spans="1:10">
      <c r="A115" s="139">
        <v>112</v>
      </c>
      <c r="B115" s="139" t="s">
        <v>5463</v>
      </c>
      <c r="C115" s="139" t="s">
        <v>6602</v>
      </c>
      <c r="D115" s="139" t="s">
        <v>6603</v>
      </c>
      <c r="E115" s="139" t="s">
        <v>30</v>
      </c>
      <c r="F115" s="139">
        <v>716800.31</v>
      </c>
      <c r="G115" s="139">
        <v>700</v>
      </c>
      <c r="H115" s="139" t="s">
        <v>6604</v>
      </c>
      <c r="I115" s="150" t="s">
        <v>6605</v>
      </c>
      <c r="J115" s="139">
        <v>4</v>
      </c>
    </row>
    <row r="116" spans="1:10">
      <c r="A116" s="139">
        <v>113</v>
      </c>
      <c r="B116" s="139" t="s">
        <v>5469</v>
      </c>
      <c r="C116" s="139" t="s">
        <v>6602</v>
      </c>
      <c r="D116" s="139" t="s">
        <v>6603</v>
      </c>
      <c r="E116" s="139" t="s">
        <v>28</v>
      </c>
      <c r="F116" s="139">
        <v>215040</v>
      </c>
      <c r="G116" s="139">
        <v>210</v>
      </c>
      <c r="H116" s="139" t="s">
        <v>6604</v>
      </c>
      <c r="I116" s="150" t="s">
        <v>6605</v>
      </c>
      <c r="J116" s="139">
        <v>4</v>
      </c>
    </row>
    <row r="117" spans="1:10">
      <c r="A117" s="139">
        <v>114</v>
      </c>
      <c r="B117" s="139" t="s">
        <v>5478</v>
      </c>
      <c r="C117" s="139" t="s">
        <v>6602</v>
      </c>
      <c r="D117" s="139" t="s">
        <v>6603</v>
      </c>
      <c r="E117" s="139" t="s">
        <v>26</v>
      </c>
      <c r="F117" s="139">
        <v>66560.62</v>
      </c>
      <c r="G117" s="139">
        <v>65</v>
      </c>
      <c r="H117" s="139" t="s">
        <v>6604</v>
      </c>
      <c r="I117" s="150" t="s">
        <v>6605</v>
      </c>
      <c r="J117" s="139">
        <v>4</v>
      </c>
    </row>
    <row r="118" spans="1:10">
      <c r="A118" s="139">
        <v>115</v>
      </c>
      <c r="B118" s="139" t="s">
        <v>5487</v>
      </c>
      <c r="C118" s="139" t="s">
        <v>6602</v>
      </c>
      <c r="D118" s="139" t="s">
        <v>6603</v>
      </c>
      <c r="E118" s="139" t="s">
        <v>6631</v>
      </c>
      <c r="F118" s="139">
        <v>225280.31</v>
      </c>
      <c r="G118" s="139">
        <v>220</v>
      </c>
      <c r="H118" s="139" t="s">
        <v>6604</v>
      </c>
      <c r="I118" s="150" t="s">
        <v>6605</v>
      </c>
      <c r="J118" s="139">
        <v>4</v>
      </c>
    </row>
    <row r="119" spans="1:10">
      <c r="A119" s="139">
        <v>116</v>
      </c>
      <c r="B119" s="139" t="s">
        <v>5636</v>
      </c>
      <c r="C119" s="139" t="s">
        <v>6602</v>
      </c>
      <c r="D119" s="139" t="s">
        <v>6603</v>
      </c>
      <c r="E119" s="139" t="s">
        <v>6608</v>
      </c>
      <c r="F119" s="139">
        <v>117760.31</v>
      </c>
      <c r="G119" s="139">
        <v>115</v>
      </c>
      <c r="H119" s="139" t="s">
        <v>6604</v>
      </c>
      <c r="I119" s="150" t="s">
        <v>6605</v>
      </c>
      <c r="J119" s="139">
        <v>4</v>
      </c>
    </row>
    <row r="120" spans="1:10">
      <c r="A120" s="139">
        <v>117</v>
      </c>
      <c r="B120" s="139" t="s">
        <v>5638</v>
      </c>
      <c r="C120" s="139" t="s">
        <v>6602</v>
      </c>
      <c r="D120" s="139" t="s">
        <v>6603</v>
      </c>
      <c r="E120" s="139" t="s">
        <v>6609</v>
      </c>
      <c r="F120" s="139">
        <v>117760.31</v>
      </c>
      <c r="G120" s="139">
        <v>115</v>
      </c>
      <c r="H120" s="139" t="s">
        <v>6604</v>
      </c>
      <c r="I120" s="150" t="s">
        <v>6605</v>
      </c>
      <c r="J120" s="139">
        <v>4</v>
      </c>
    </row>
    <row r="121" spans="1:10">
      <c r="A121" s="139">
        <v>118</v>
      </c>
      <c r="B121" s="139" t="s">
        <v>5640</v>
      </c>
      <c r="C121" s="139" t="s">
        <v>6602</v>
      </c>
      <c r="D121" s="139" t="s">
        <v>6603</v>
      </c>
      <c r="E121" s="139" t="s">
        <v>6610</v>
      </c>
      <c r="F121" s="139">
        <v>102400.31</v>
      </c>
      <c r="G121" s="139">
        <v>100</v>
      </c>
      <c r="H121" s="139" t="s">
        <v>6604</v>
      </c>
      <c r="I121" s="150" t="s">
        <v>6605</v>
      </c>
      <c r="J121" s="139">
        <v>4</v>
      </c>
    </row>
    <row r="122" spans="1:10">
      <c r="A122" s="139">
        <v>119</v>
      </c>
      <c r="B122" s="139" t="s">
        <v>5642</v>
      </c>
      <c r="C122" s="139" t="s">
        <v>6602</v>
      </c>
      <c r="D122" s="139" t="s">
        <v>6603</v>
      </c>
      <c r="E122" s="139" t="s">
        <v>6611</v>
      </c>
      <c r="F122" s="139">
        <v>7168.12</v>
      </c>
      <c r="G122" s="139">
        <v>7</v>
      </c>
      <c r="H122" s="139" t="s">
        <v>6604</v>
      </c>
      <c r="I122" s="150" t="s">
        <v>6605</v>
      </c>
      <c r="J122" s="139">
        <v>4</v>
      </c>
    </row>
    <row r="123" spans="1:10">
      <c r="A123" s="139">
        <v>120</v>
      </c>
      <c r="B123" s="139" t="s">
        <v>5644</v>
      </c>
      <c r="C123" s="139" t="s">
        <v>6602</v>
      </c>
      <c r="D123" s="139" t="s">
        <v>6603</v>
      </c>
      <c r="E123" s="139" t="s">
        <v>6612</v>
      </c>
      <c r="F123" s="139">
        <v>112640.62</v>
      </c>
      <c r="G123" s="139">
        <v>110</v>
      </c>
      <c r="H123" s="139" t="s">
        <v>6604</v>
      </c>
      <c r="I123" s="150" t="s">
        <v>6605</v>
      </c>
      <c r="J123" s="139">
        <v>4</v>
      </c>
    </row>
    <row r="124" spans="1:10">
      <c r="A124" s="139">
        <v>121</v>
      </c>
      <c r="B124" s="139" t="s">
        <v>5633</v>
      </c>
      <c r="C124" s="139" t="s">
        <v>6602</v>
      </c>
      <c r="D124" s="139" t="s">
        <v>6603</v>
      </c>
      <c r="E124" s="139" t="s">
        <v>6632</v>
      </c>
      <c r="F124" s="139">
        <v>112640.62</v>
      </c>
      <c r="G124" s="139">
        <v>110</v>
      </c>
      <c r="H124" s="139" t="s">
        <v>6604</v>
      </c>
      <c r="I124" s="150" t="s">
        <v>6605</v>
      </c>
      <c r="J124" s="139">
        <v>4</v>
      </c>
    </row>
    <row r="125" spans="1:10">
      <c r="A125" s="139">
        <v>122</v>
      </c>
      <c r="B125" s="139" t="s">
        <v>5632</v>
      </c>
      <c r="C125" s="139" t="s">
        <v>6602</v>
      </c>
      <c r="D125" s="139" t="s">
        <v>6603</v>
      </c>
      <c r="E125" s="139" t="s">
        <v>721</v>
      </c>
      <c r="F125" s="139">
        <v>20480.62</v>
      </c>
      <c r="G125" s="139">
        <v>20</v>
      </c>
      <c r="H125" s="139" t="s">
        <v>6604</v>
      </c>
      <c r="I125" s="150" t="s">
        <v>6605</v>
      </c>
      <c r="J125" s="139">
        <v>8</v>
      </c>
    </row>
    <row r="126" spans="1:10">
      <c r="A126" s="139">
        <v>123</v>
      </c>
      <c r="B126" s="139" t="s">
        <v>5635</v>
      </c>
      <c r="C126" s="139" t="s">
        <v>6602</v>
      </c>
      <c r="D126" s="139" t="s">
        <v>6603</v>
      </c>
      <c r="E126" s="139" t="s">
        <v>721</v>
      </c>
      <c r="F126" s="139">
        <v>20480.62</v>
      </c>
      <c r="G126" s="139">
        <v>20</v>
      </c>
      <c r="H126" s="139" t="s">
        <v>6604</v>
      </c>
      <c r="I126" s="150" t="s">
        <v>6605</v>
      </c>
      <c r="J126" s="139">
        <v>8</v>
      </c>
    </row>
    <row r="127" spans="1:10">
      <c r="A127" s="139">
        <v>124</v>
      </c>
      <c r="B127" s="139" t="s">
        <v>5610</v>
      </c>
      <c r="C127" s="139" t="s">
        <v>6602</v>
      </c>
      <c r="D127" s="139" t="s">
        <v>6603</v>
      </c>
      <c r="E127" s="139" t="s">
        <v>721</v>
      </c>
      <c r="F127" s="139">
        <v>20480.62</v>
      </c>
      <c r="G127" s="139">
        <v>20</v>
      </c>
      <c r="H127" s="139" t="s">
        <v>6604</v>
      </c>
      <c r="I127" s="150" t="s">
        <v>6605</v>
      </c>
      <c r="J127" s="139">
        <v>4</v>
      </c>
    </row>
    <row r="128" spans="1:10">
      <c r="A128" s="139">
        <v>125</v>
      </c>
      <c r="B128" s="139" t="s">
        <v>5617</v>
      </c>
      <c r="C128" s="139" t="s">
        <v>6602</v>
      </c>
      <c r="D128" s="139" t="s">
        <v>6603</v>
      </c>
      <c r="E128" s="139" t="s">
        <v>721</v>
      </c>
      <c r="F128" s="139">
        <v>20480.62</v>
      </c>
      <c r="G128" s="139">
        <v>20</v>
      </c>
      <c r="H128" s="139" t="s">
        <v>6604</v>
      </c>
      <c r="I128" s="150" t="s">
        <v>6605</v>
      </c>
      <c r="J128" s="139">
        <v>4</v>
      </c>
    </row>
    <row r="129" spans="1:10">
      <c r="A129" s="139">
        <v>126</v>
      </c>
      <c r="B129" s="139" t="s">
        <v>5612</v>
      </c>
      <c r="C129" s="139" t="s">
        <v>6602</v>
      </c>
      <c r="D129" s="139" t="s">
        <v>6603</v>
      </c>
      <c r="E129" s="139" t="s">
        <v>721</v>
      </c>
      <c r="F129" s="139">
        <v>20480.62</v>
      </c>
      <c r="G129" s="139">
        <v>20</v>
      </c>
      <c r="H129" s="139" t="s">
        <v>6604</v>
      </c>
      <c r="I129" s="150" t="s">
        <v>6605</v>
      </c>
      <c r="J129" s="139">
        <v>4</v>
      </c>
    </row>
    <row r="130" spans="1:10">
      <c r="A130" s="139">
        <v>127</v>
      </c>
      <c r="B130" s="139" t="s">
        <v>5618</v>
      </c>
      <c r="C130" s="139" t="s">
        <v>6602</v>
      </c>
      <c r="D130" s="139" t="s">
        <v>6603</v>
      </c>
      <c r="E130" s="139" t="s">
        <v>721</v>
      </c>
      <c r="F130" s="139">
        <v>20480.62</v>
      </c>
      <c r="G130" s="139">
        <v>20</v>
      </c>
      <c r="H130" s="139" t="s">
        <v>6604</v>
      </c>
      <c r="I130" s="150" t="s">
        <v>6605</v>
      </c>
      <c r="J130" s="139">
        <v>4</v>
      </c>
    </row>
    <row r="131" spans="1:10">
      <c r="A131" s="139">
        <v>128</v>
      </c>
      <c r="B131" s="139" t="s">
        <v>5646</v>
      </c>
      <c r="C131" s="139" t="s">
        <v>6602</v>
      </c>
      <c r="D131" s="139" t="s">
        <v>6603</v>
      </c>
      <c r="E131" s="139" t="s">
        <v>721</v>
      </c>
      <c r="F131" s="139">
        <v>20480.62</v>
      </c>
      <c r="G131" s="139">
        <v>20</v>
      </c>
      <c r="H131" s="139" t="s">
        <v>6604</v>
      </c>
      <c r="I131" s="150" t="s">
        <v>6605</v>
      </c>
      <c r="J131" s="139">
        <v>4</v>
      </c>
    </row>
    <row r="132" spans="1:10">
      <c r="A132" s="139">
        <v>129</v>
      </c>
      <c r="B132" s="139" t="s">
        <v>5648</v>
      </c>
      <c r="C132" s="139" t="s">
        <v>6602</v>
      </c>
      <c r="D132" s="139" t="s">
        <v>6603</v>
      </c>
      <c r="E132" s="139" t="s">
        <v>721</v>
      </c>
      <c r="F132" s="139">
        <v>20480.62</v>
      </c>
      <c r="G132" s="139">
        <v>20</v>
      </c>
      <c r="H132" s="139" t="s">
        <v>6604</v>
      </c>
      <c r="I132" s="150" t="s">
        <v>6605</v>
      </c>
      <c r="J132" s="139">
        <v>4</v>
      </c>
    </row>
    <row r="133" spans="1:10" hidden="1">
      <c r="A133" s="139">
        <v>130</v>
      </c>
      <c r="B133" s="151" t="s">
        <v>6633</v>
      </c>
      <c r="C133" s="151" t="s">
        <v>746</v>
      </c>
      <c r="D133" s="151" t="s">
        <v>6634</v>
      </c>
      <c r="E133" s="139" t="s">
        <v>6635</v>
      </c>
      <c r="F133" s="139">
        <v>30537.18</v>
      </c>
      <c r="G133" s="139">
        <v>29.82</v>
      </c>
      <c r="H133" s="139" t="s">
        <v>6604</v>
      </c>
      <c r="I133" s="150" t="s">
        <v>6605</v>
      </c>
      <c r="J133" s="139" t="s">
        <v>6636</v>
      </c>
    </row>
    <row r="134" spans="1:10" hidden="1">
      <c r="A134" s="139">
        <v>131</v>
      </c>
      <c r="B134" s="151" t="s">
        <v>6637</v>
      </c>
      <c r="C134" s="151" t="s">
        <v>746</v>
      </c>
      <c r="D134" s="151" t="s">
        <v>6634</v>
      </c>
      <c r="E134" s="139" t="s">
        <v>6635</v>
      </c>
      <c r="F134" s="139">
        <v>30537.18</v>
      </c>
      <c r="G134" s="139">
        <v>29.82</v>
      </c>
      <c r="H134" s="139" t="s">
        <v>6604</v>
      </c>
      <c r="I134" s="150" t="s">
        <v>6605</v>
      </c>
      <c r="J134" s="139" t="s">
        <v>6636</v>
      </c>
    </row>
    <row r="135" spans="1:10" hidden="1">
      <c r="A135" s="139">
        <v>132</v>
      </c>
      <c r="B135" s="151" t="s">
        <v>6638</v>
      </c>
      <c r="C135" s="151" t="s">
        <v>746</v>
      </c>
      <c r="D135" s="151" t="s">
        <v>6634</v>
      </c>
      <c r="E135" s="139" t="s">
        <v>6635</v>
      </c>
      <c r="F135" s="139">
        <v>30537.18</v>
      </c>
      <c r="G135" s="139">
        <v>29.82</v>
      </c>
      <c r="H135" s="139" t="s">
        <v>6604</v>
      </c>
      <c r="I135" s="150" t="s">
        <v>6605</v>
      </c>
      <c r="J135" s="139" t="s">
        <v>6636</v>
      </c>
    </row>
    <row r="136" spans="1:10" hidden="1">
      <c r="A136" s="139">
        <v>133</v>
      </c>
      <c r="B136" s="151" t="s">
        <v>6639</v>
      </c>
      <c r="C136" s="151" t="s">
        <v>746</v>
      </c>
      <c r="D136" s="151" t="s">
        <v>6634</v>
      </c>
      <c r="E136" s="139" t="s">
        <v>6635</v>
      </c>
      <c r="F136" s="139">
        <v>30537.18</v>
      </c>
      <c r="G136" s="139">
        <v>29.82</v>
      </c>
      <c r="H136" s="139" t="s">
        <v>6604</v>
      </c>
      <c r="I136" s="150" t="s">
        <v>6605</v>
      </c>
      <c r="J136" s="139" t="s">
        <v>6636</v>
      </c>
    </row>
    <row r="137" spans="1:10" hidden="1">
      <c r="A137" s="139">
        <v>134</v>
      </c>
      <c r="B137" s="151" t="s">
        <v>6640</v>
      </c>
      <c r="C137" s="151" t="s">
        <v>746</v>
      </c>
      <c r="D137" s="151" t="s">
        <v>6634</v>
      </c>
      <c r="E137" s="139" t="s">
        <v>6635</v>
      </c>
      <c r="F137" s="139">
        <v>30537.18</v>
      </c>
      <c r="G137" s="139">
        <v>29.82</v>
      </c>
      <c r="H137" s="139" t="s">
        <v>6604</v>
      </c>
      <c r="I137" s="150" t="s">
        <v>6605</v>
      </c>
      <c r="J137" s="139" t="s">
        <v>6636</v>
      </c>
    </row>
    <row r="138" spans="1:10" hidden="1">
      <c r="A138" s="139">
        <v>135</v>
      </c>
      <c r="B138" s="151" t="s">
        <v>6641</v>
      </c>
      <c r="C138" s="151" t="s">
        <v>746</v>
      </c>
      <c r="D138" s="151" t="s">
        <v>6634</v>
      </c>
      <c r="E138" s="139" t="s">
        <v>6635</v>
      </c>
      <c r="F138" s="139">
        <v>30537.18</v>
      </c>
      <c r="G138" s="139">
        <v>29.82</v>
      </c>
      <c r="H138" s="139" t="s">
        <v>6604</v>
      </c>
      <c r="I138" s="150" t="s">
        <v>6605</v>
      </c>
      <c r="J138" s="139" t="s">
        <v>6636</v>
      </c>
    </row>
    <row r="139" spans="1:10" hidden="1">
      <c r="A139" s="139">
        <v>136</v>
      </c>
      <c r="B139" s="151" t="s">
        <v>6642</v>
      </c>
      <c r="C139" s="151" t="s">
        <v>746</v>
      </c>
      <c r="D139" s="151" t="s">
        <v>6634</v>
      </c>
      <c r="E139" s="139" t="s">
        <v>6635</v>
      </c>
      <c r="F139" s="139">
        <v>30537.18</v>
      </c>
      <c r="G139" s="139">
        <v>29.82</v>
      </c>
      <c r="H139" s="139" t="s">
        <v>6604</v>
      </c>
      <c r="I139" s="150" t="s">
        <v>6605</v>
      </c>
      <c r="J139" s="139" t="s">
        <v>6636</v>
      </c>
    </row>
    <row r="140" spans="1:10" hidden="1">
      <c r="A140" s="139">
        <v>137</v>
      </c>
      <c r="B140" s="151" t="s">
        <v>6643</v>
      </c>
      <c r="C140" s="151" t="s">
        <v>746</v>
      </c>
      <c r="D140" s="151" t="s">
        <v>6634</v>
      </c>
      <c r="E140" s="139" t="s">
        <v>6635</v>
      </c>
      <c r="F140" s="139">
        <v>30537.18</v>
      </c>
      <c r="G140" s="139">
        <v>29.82</v>
      </c>
      <c r="H140" s="139" t="s">
        <v>6604</v>
      </c>
      <c r="I140" s="150" t="s">
        <v>6605</v>
      </c>
      <c r="J140" s="139" t="s">
        <v>6636</v>
      </c>
    </row>
    <row r="141" spans="1:10" hidden="1">
      <c r="A141" s="139">
        <v>138</v>
      </c>
      <c r="B141" s="151" t="s">
        <v>6644</v>
      </c>
      <c r="C141" s="151" t="s">
        <v>746</v>
      </c>
      <c r="D141" s="151" t="s">
        <v>6634</v>
      </c>
      <c r="E141" s="139" t="s">
        <v>6635</v>
      </c>
      <c r="F141" s="139">
        <v>30537.18</v>
      </c>
      <c r="G141" s="139">
        <v>29.82</v>
      </c>
      <c r="H141" s="139" t="s">
        <v>6604</v>
      </c>
      <c r="I141" s="150" t="s">
        <v>6605</v>
      </c>
      <c r="J141" s="139" t="s">
        <v>6636</v>
      </c>
    </row>
    <row r="142" spans="1:10" hidden="1">
      <c r="A142" s="139">
        <v>139</v>
      </c>
      <c r="B142" s="151" t="s">
        <v>6645</v>
      </c>
      <c r="C142" s="151" t="s">
        <v>746</v>
      </c>
      <c r="D142" s="151" t="s">
        <v>6634</v>
      </c>
      <c r="E142" s="139" t="s">
        <v>6635</v>
      </c>
      <c r="F142" s="139">
        <v>30537.18</v>
      </c>
      <c r="G142" s="139">
        <v>29.82</v>
      </c>
      <c r="H142" s="139" t="s">
        <v>6604</v>
      </c>
      <c r="I142" s="150" t="s">
        <v>6605</v>
      </c>
      <c r="J142" s="139" t="s">
        <v>6636</v>
      </c>
    </row>
    <row r="143" spans="1:10" hidden="1">
      <c r="A143" s="139">
        <v>140</v>
      </c>
      <c r="B143" s="151" t="s">
        <v>6646</v>
      </c>
      <c r="C143" s="151" t="s">
        <v>746</v>
      </c>
      <c r="D143" s="151" t="s">
        <v>6634</v>
      </c>
      <c r="E143" s="139" t="s">
        <v>6635</v>
      </c>
      <c r="F143" s="139">
        <v>30537.18</v>
      </c>
      <c r="G143" s="139">
        <v>29.82</v>
      </c>
      <c r="H143" s="139" t="s">
        <v>6604</v>
      </c>
      <c r="I143" s="150" t="s">
        <v>6605</v>
      </c>
      <c r="J143" s="139" t="s">
        <v>6636</v>
      </c>
    </row>
    <row r="144" spans="1:10" hidden="1">
      <c r="A144" s="139">
        <v>141</v>
      </c>
      <c r="B144" s="151" t="s">
        <v>6647</v>
      </c>
      <c r="C144" s="151" t="s">
        <v>746</v>
      </c>
      <c r="D144" s="151" t="s">
        <v>6634</v>
      </c>
      <c r="E144" s="139" t="s">
        <v>6635</v>
      </c>
      <c r="F144" s="139">
        <v>30537.18</v>
      </c>
      <c r="G144" s="139">
        <v>29.82</v>
      </c>
      <c r="H144" s="139" t="s">
        <v>6604</v>
      </c>
      <c r="I144" s="150" t="s">
        <v>6605</v>
      </c>
      <c r="J144" s="139" t="s">
        <v>6636</v>
      </c>
    </row>
    <row r="145" spans="1:10" hidden="1">
      <c r="A145" s="139">
        <v>142</v>
      </c>
      <c r="B145" s="151" t="s">
        <v>6648</v>
      </c>
      <c r="C145" s="151" t="s">
        <v>746</v>
      </c>
      <c r="D145" s="151" t="s">
        <v>6634</v>
      </c>
      <c r="E145" s="139" t="s">
        <v>6635</v>
      </c>
      <c r="F145" s="139">
        <v>30537.18</v>
      </c>
      <c r="G145" s="139">
        <v>29.82</v>
      </c>
      <c r="H145" s="139" t="s">
        <v>6604</v>
      </c>
      <c r="I145" s="150" t="s">
        <v>6605</v>
      </c>
      <c r="J145" s="139" t="s">
        <v>6636</v>
      </c>
    </row>
    <row r="146" spans="1:10" hidden="1">
      <c r="A146" s="139">
        <v>143</v>
      </c>
      <c r="B146" s="151" t="s">
        <v>6649</v>
      </c>
      <c r="C146" s="151" t="s">
        <v>746</v>
      </c>
      <c r="D146" s="151" t="s">
        <v>6634</v>
      </c>
      <c r="E146" s="139" t="s">
        <v>6635</v>
      </c>
      <c r="F146" s="139">
        <v>30537.18</v>
      </c>
      <c r="G146" s="139">
        <v>29.82</v>
      </c>
      <c r="H146" s="139" t="s">
        <v>6604</v>
      </c>
      <c r="I146" s="150" t="s">
        <v>6605</v>
      </c>
      <c r="J146" s="139" t="s">
        <v>6636</v>
      </c>
    </row>
    <row r="147" spans="1:10" hidden="1">
      <c r="A147" s="139">
        <v>144</v>
      </c>
      <c r="B147" s="151" t="s">
        <v>6650</v>
      </c>
      <c r="C147" s="151" t="s">
        <v>746</v>
      </c>
      <c r="D147" s="151" t="s">
        <v>6634</v>
      </c>
      <c r="E147" s="139" t="s">
        <v>6635</v>
      </c>
      <c r="F147" s="139">
        <v>30537.18</v>
      </c>
      <c r="G147" s="139">
        <v>29.82</v>
      </c>
      <c r="H147" s="139" t="s">
        <v>6604</v>
      </c>
      <c r="I147" s="150" t="s">
        <v>6605</v>
      </c>
      <c r="J147" s="139" t="s">
        <v>6636</v>
      </c>
    </row>
    <row r="148" spans="1:10" hidden="1">
      <c r="A148" s="139">
        <v>145</v>
      </c>
      <c r="B148" s="151" t="s">
        <v>6651</v>
      </c>
      <c r="C148" s="151" t="s">
        <v>746</v>
      </c>
      <c r="D148" s="151" t="s">
        <v>6634</v>
      </c>
      <c r="E148" s="139" t="s">
        <v>6635</v>
      </c>
      <c r="F148" s="139">
        <v>30537.18</v>
      </c>
      <c r="G148" s="139">
        <v>29.82</v>
      </c>
      <c r="H148" s="139" t="s">
        <v>6604</v>
      </c>
      <c r="I148" s="150" t="s">
        <v>6605</v>
      </c>
      <c r="J148" s="139" t="s">
        <v>6636</v>
      </c>
    </row>
    <row r="149" spans="1:10" hidden="1">
      <c r="A149" s="139">
        <v>146</v>
      </c>
      <c r="B149" s="151" t="s">
        <v>6652</v>
      </c>
      <c r="C149" s="151" t="s">
        <v>746</v>
      </c>
      <c r="D149" s="151" t="s">
        <v>6634</v>
      </c>
      <c r="E149" s="139" t="s">
        <v>6635</v>
      </c>
      <c r="F149" s="139">
        <v>30537.18</v>
      </c>
      <c r="G149" s="139">
        <v>29.82</v>
      </c>
      <c r="H149" s="139" t="s">
        <v>6604</v>
      </c>
      <c r="I149" s="150" t="s">
        <v>6605</v>
      </c>
      <c r="J149" s="139" t="s">
        <v>6636</v>
      </c>
    </row>
    <row r="150" spans="1:10" hidden="1">
      <c r="A150" s="139">
        <v>147</v>
      </c>
      <c r="B150" s="151" t="s">
        <v>6653</v>
      </c>
      <c r="C150" s="151" t="s">
        <v>746</v>
      </c>
      <c r="D150" s="151" t="s">
        <v>6634</v>
      </c>
      <c r="E150" s="139" t="s">
        <v>6635</v>
      </c>
      <c r="F150" s="139">
        <v>30537.18</v>
      </c>
      <c r="G150" s="139">
        <v>29.82</v>
      </c>
      <c r="H150" s="139" t="s">
        <v>6604</v>
      </c>
      <c r="I150" s="150" t="s">
        <v>6605</v>
      </c>
      <c r="J150" s="139" t="s">
        <v>6636</v>
      </c>
    </row>
    <row r="151" spans="1:10" hidden="1">
      <c r="A151" s="139">
        <v>148</v>
      </c>
      <c r="B151" s="151" t="s">
        <v>6654</v>
      </c>
      <c r="C151" s="151" t="s">
        <v>746</v>
      </c>
      <c r="D151" s="151" t="s">
        <v>6634</v>
      </c>
      <c r="E151" s="139" t="s">
        <v>6635</v>
      </c>
      <c r="F151" s="139">
        <v>30537.18</v>
      </c>
      <c r="G151" s="139">
        <v>29.82</v>
      </c>
      <c r="H151" s="139" t="s">
        <v>6604</v>
      </c>
      <c r="I151" s="150" t="s">
        <v>6605</v>
      </c>
      <c r="J151" s="139" t="s">
        <v>6636</v>
      </c>
    </row>
    <row r="152" spans="1:10" hidden="1">
      <c r="A152" s="139">
        <v>149</v>
      </c>
      <c r="B152" s="151" t="s">
        <v>6655</v>
      </c>
      <c r="C152" s="151" t="s">
        <v>746</v>
      </c>
      <c r="D152" s="151" t="s">
        <v>6634</v>
      </c>
      <c r="E152" s="139" t="s">
        <v>6635</v>
      </c>
      <c r="F152" s="139">
        <v>30537.18</v>
      </c>
      <c r="G152" s="139">
        <v>29.82</v>
      </c>
      <c r="H152" s="139" t="s">
        <v>6604</v>
      </c>
      <c r="I152" s="150" t="s">
        <v>6605</v>
      </c>
      <c r="J152" s="139" t="s">
        <v>6636</v>
      </c>
    </row>
    <row r="153" spans="1:10" hidden="1">
      <c r="A153" s="139">
        <v>150</v>
      </c>
      <c r="B153" s="151" t="s">
        <v>6656</v>
      </c>
      <c r="C153" s="151" t="s">
        <v>746</v>
      </c>
      <c r="D153" s="151" t="s">
        <v>6634</v>
      </c>
      <c r="E153" s="139" t="s">
        <v>6635</v>
      </c>
      <c r="F153" s="139">
        <v>30537.18</v>
      </c>
      <c r="G153" s="139">
        <v>29.82</v>
      </c>
      <c r="H153" s="139" t="s">
        <v>6604</v>
      </c>
      <c r="I153" s="150" t="s">
        <v>6605</v>
      </c>
      <c r="J153" s="139" t="s">
        <v>6636</v>
      </c>
    </row>
    <row r="154" spans="1:10" hidden="1">
      <c r="A154" s="139">
        <v>151</v>
      </c>
      <c r="B154" s="151" t="s">
        <v>6657</v>
      </c>
      <c r="C154" s="151" t="s">
        <v>746</v>
      </c>
      <c r="D154" s="151" t="s">
        <v>6634</v>
      </c>
      <c r="E154" s="139" t="s">
        <v>6635</v>
      </c>
      <c r="F154" s="139">
        <v>30537.18</v>
      </c>
      <c r="G154" s="139">
        <v>29.82</v>
      </c>
      <c r="H154" s="139" t="s">
        <v>6604</v>
      </c>
      <c r="I154" s="150" t="s">
        <v>6605</v>
      </c>
      <c r="J154" s="139" t="s">
        <v>6636</v>
      </c>
    </row>
    <row r="155" spans="1:10" hidden="1">
      <c r="A155" s="139">
        <v>152</v>
      </c>
      <c r="B155" s="151" t="s">
        <v>6658</v>
      </c>
      <c r="C155" s="151" t="s">
        <v>746</v>
      </c>
      <c r="D155" s="151" t="s">
        <v>6634</v>
      </c>
      <c r="E155" s="139" t="s">
        <v>6635</v>
      </c>
      <c r="F155" s="139">
        <v>30537.18</v>
      </c>
      <c r="G155" s="139">
        <v>29.82</v>
      </c>
      <c r="H155" s="139" t="s">
        <v>6604</v>
      </c>
      <c r="I155" s="150" t="s">
        <v>6605</v>
      </c>
      <c r="J155" s="139" t="s">
        <v>6636</v>
      </c>
    </row>
    <row r="156" spans="1:10" hidden="1">
      <c r="A156" s="139">
        <v>153</v>
      </c>
      <c r="B156" s="151" t="s">
        <v>6659</v>
      </c>
      <c r="C156" s="151" t="s">
        <v>746</v>
      </c>
      <c r="D156" s="151" t="s">
        <v>6634</v>
      </c>
      <c r="E156" s="139" t="s">
        <v>6635</v>
      </c>
      <c r="F156" s="139">
        <v>30537.18</v>
      </c>
      <c r="G156" s="139">
        <v>29.82</v>
      </c>
      <c r="H156" s="139" t="s">
        <v>6604</v>
      </c>
      <c r="I156" s="150" t="s">
        <v>6605</v>
      </c>
      <c r="J156" s="139" t="s">
        <v>6636</v>
      </c>
    </row>
    <row r="157" spans="1:10" hidden="1">
      <c r="A157" s="139">
        <v>154</v>
      </c>
      <c r="B157" s="151" t="s">
        <v>6660</v>
      </c>
      <c r="C157" s="151" t="s">
        <v>746</v>
      </c>
      <c r="D157" s="151" t="s">
        <v>6634</v>
      </c>
      <c r="E157" s="139" t="s">
        <v>6635</v>
      </c>
      <c r="F157" s="139">
        <v>30537.18</v>
      </c>
      <c r="G157" s="139">
        <v>29.82</v>
      </c>
      <c r="H157" s="139" t="s">
        <v>6604</v>
      </c>
      <c r="I157" s="150" t="s">
        <v>6605</v>
      </c>
      <c r="J157" s="139" t="s">
        <v>6636</v>
      </c>
    </row>
    <row r="158" spans="1:10" hidden="1">
      <c r="A158" s="139">
        <v>155</v>
      </c>
      <c r="B158" s="151" t="s">
        <v>6661</v>
      </c>
      <c r="C158" s="151" t="s">
        <v>746</v>
      </c>
      <c r="D158" s="151" t="s">
        <v>6634</v>
      </c>
      <c r="E158" s="139" t="s">
        <v>6635</v>
      </c>
      <c r="F158" s="139">
        <v>30537.18</v>
      </c>
      <c r="G158" s="139">
        <v>29.82</v>
      </c>
      <c r="H158" s="139" t="s">
        <v>6604</v>
      </c>
      <c r="I158" s="150" t="s">
        <v>6605</v>
      </c>
      <c r="J158" s="139" t="s">
        <v>6636</v>
      </c>
    </row>
    <row r="159" spans="1:10" hidden="1">
      <c r="A159" s="139">
        <v>156</v>
      </c>
      <c r="B159" s="151" t="s">
        <v>6662</v>
      </c>
      <c r="C159" s="151" t="s">
        <v>746</v>
      </c>
      <c r="D159" s="151" t="s">
        <v>6634</v>
      </c>
      <c r="E159" s="139" t="s">
        <v>6635</v>
      </c>
      <c r="F159" s="139">
        <v>30537.18</v>
      </c>
      <c r="G159" s="139">
        <v>29.82</v>
      </c>
      <c r="H159" s="139" t="s">
        <v>6604</v>
      </c>
      <c r="I159" s="150" t="s">
        <v>6605</v>
      </c>
      <c r="J159" s="139" t="s">
        <v>6636</v>
      </c>
    </row>
    <row r="160" spans="1:10" hidden="1">
      <c r="A160" s="139">
        <v>157</v>
      </c>
      <c r="B160" s="151" t="s">
        <v>6663</v>
      </c>
      <c r="C160" s="151" t="s">
        <v>746</v>
      </c>
      <c r="D160" s="151" t="s">
        <v>6634</v>
      </c>
      <c r="E160" s="139" t="s">
        <v>6635</v>
      </c>
      <c r="F160" s="139">
        <v>30537.18</v>
      </c>
      <c r="G160" s="139">
        <v>29.82</v>
      </c>
      <c r="H160" s="139" t="s">
        <v>6604</v>
      </c>
      <c r="I160" s="150" t="s">
        <v>6605</v>
      </c>
      <c r="J160" s="139" t="s">
        <v>6636</v>
      </c>
    </row>
    <row r="161" spans="1:10" hidden="1">
      <c r="A161" s="139">
        <v>158</v>
      </c>
      <c r="B161" s="151" t="s">
        <v>6664</v>
      </c>
      <c r="C161" s="151" t="s">
        <v>746</v>
      </c>
      <c r="D161" s="151" t="s">
        <v>6634</v>
      </c>
      <c r="E161" s="139" t="s">
        <v>6635</v>
      </c>
      <c r="F161" s="139">
        <v>30537.18</v>
      </c>
      <c r="G161" s="139">
        <v>29.82</v>
      </c>
      <c r="H161" s="139" t="s">
        <v>6604</v>
      </c>
      <c r="I161" s="150" t="s">
        <v>6605</v>
      </c>
      <c r="J161" s="139" t="s">
        <v>6636</v>
      </c>
    </row>
    <row r="162" spans="1:10" hidden="1">
      <c r="A162" s="139">
        <v>159</v>
      </c>
      <c r="B162" s="151" t="s">
        <v>6665</v>
      </c>
      <c r="C162" s="151" t="s">
        <v>746</v>
      </c>
      <c r="D162" s="151" t="s">
        <v>6634</v>
      </c>
      <c r="E162" s="139" t="s">
        <v>6635</v>
      </c>
      <c r="F162" s="139">
        <v>30537.18</v>
      </c>
      <c r="G162" s="139">
        <v>29.82</v>
      </c>
      <c r="H162" s="139" t="s">
        <v>6604</v>
      </c>
      <c r="I162" s="150" t="s">
        <v>6605</v>
      </c>
      <c r="J162" s="139" t="s">
        <v>6636</v>
      </c>
    </row>
    <row r="163" spans="1:10" hidden="1">
      <c r="A163" s="139">
        <v>160</v>
      </c>
      <c r="B163" s="151" t="s">
        <v>6666</v>
      </c>
      <c r="C163" s="151" t="s">
        <v>746</v>
      </c>
      <c r="D163" s="151" t="s">
        <v>6634</v>
      </c>
      <c r="E163" s="139" t="s">
        <v>6635</v>
      </c>
      <c r="F163" s="139">
        <v>30537.18</v>
      </c>
      <c r="G163" s="139">
        <v>29.82</v>
      </c>
      <c r="H163" s="139" t="s">
        <v>6604</v>
      </c>
      <c r="I163" s="150" t="s">
        <v>6605</v>
      </c>
      <c r="J163" s="139" t="s">
        <v>6636</v>
      </c>
    </row>
    <row r="164" spans="1:10" hidden="1">
      <c r="A164" s="139">
        <v>161</v>
      </c>
      <c r="B164" s="151" t="s">
        <v>6667</v>
      </c>
      <c r="C164" s="151" t="s">
        <v>746</v>
      </c>
      <c r="D164" s="151" t="s">
        <v>6634</v>
      </c>
      <c r="E164" s="139" t="s">
        <v>6635</v>
      </c>
      <c r="F164" s="139">
        <v>30537.18</v>
      </c>
      <c r="G164" s="139">
        <v>29.82</v>
      </c>
      <c r="H164" s="139" t="s">
        <v>6604</v>
      </c>
      <c r="I164" s="150" t="s">
        <v>6605</v>
      </c>
      <c r="J164" s="139" t="s">
        <v>6636</v>
      </c>
    </row>
    <row r="165" spans="1:10" hidden="1">
      <c r="A165" s="139">
        <v>162</v>
      </c>
      <c r="B165" s="151" t="s">
        <v>6668</v>
      </c>
      <c r="C165" s="151" t="s">
        <v>746</v>
      </c>
      <c r="D165" s="151" t="s">
        <v>6634</v>
      </c>
      <c r="E165" s="139" t="s">
        <v>6635</v>
      </c>
      <c r="F165" s="139">
        <v>30537.18</v>
      </c>
      <c r="G165" s="139">
        <v>29.82</v>
      </c>
      <c r="H165" s="139" t="s">
        <v>6604</v>
      </c>
      <c r="I165" s="150" t="s">
        <v>6605</v>
      </c>
      <c r="J165" s="139" t="s">
        <v>6636</v>
      </c>
    </row>
    <row r="166" spans="1:10" hidden="1">
      <c r="A166" s="139">
        <v>163</v>
      </c>
      <c r="B166" s="151" t="s">
        <v>6669</v>
      </c>
      <c r="C166" s="151" t="s">
        <v>746</v>
      </c>
      <c r="D166" s="151" t="s">
        <v>6634</v>
      </c>
      <c r="E166" s="139" t="s">
        <v>6635</v>
      </c>
      <c r="F166" s="139">
        <v>30537.18</v>
      </c>
      <c r="G166" s="139">
        <v>29.82</v>
      </c>
      <c r="H166" s="139" t="s">
        <v>6604</v>
      </c>
      <c r="I166" s="150" t="s">
        <v>6605</v>
      </c>
      <c r="J166" s="139" t="s">
        <v>6636</v>
      </c>
    </row>
    <row r="167" spans="1:10" hidden="1">
      <c r="A167" s="139">
        <v>164</v>
      </c>
      <c r="B167" s="151" t="s">
        <v>6670</v>
      </c>
      <c r="C167" s="151" t="s">
        <v>746</v>
      </c>
      <c r="D167" s="151" t="s">
        <v>6634</v>
      </c>
      <c r="E167" s="139" t="s">
        <v>6635</v>
      </c>
      <c r="F167" s="139">
        <v>30537.18</v>
      </c>
      <c r="G167" s="139">
        <v>29.82</v>
      </c>
      <c r="H167" s="139" t="s">
        <v>6604</v>
      </c>
      <c r="I167" s="150" t="s">
        <v>6605</v>
      </c>
      <c r="J167" s="139" t="s">
        <v>6636</v>
      </c>
    </row>
    <row r="168" spans="1:10" hidden="1">
      <c r="A168" s="139">
        <v>165</v>
      </c>
      <c r="B168" s="151" t="s">
        <v>6671</v>
      </c>
      <c r="C168" s="151" t="s">
        <v>746</v>
      </c>
      <c r="D168" s="151" t="s">
        <v>6634</v>
      </c>
      <c r="E168" s="139" t="s">
        <v>6635</v>
      </c>
      <c r="F168" s="139">
        <v>30537.18</v>
      </c>
      <c r="G168" s="139">
        <v>29.82</v>
      </c>
      <c r="H168" s="139" t="s">
        <v>6604</v>
      </c>
      <c r="I168" s="150" t="s">
        <v>6605</v>
      </c>
      <c r="J168" s="139" t="s">
        <v>6636</v>
      </c>
    </row>
    <row r="169" spans="1:10" hidden="1">
      <c r="A169" s="139">
        <v>166</v>
      </c>
      <c r="B169" s="151" t="s">
        <v>6672</v>
      </c>
      <c r="C169" s="151" t="s">
        <v>746</v>
      </c>
      <c r="D169" s="151" t="s">
        <v>6634</v>
      </c>
      <c r="E169" s="139" t="s">
        <v>6635</v>
      </c>
      <c r="F169" s="139">
        <v>30537.18</v>
      </c>
      <c r="G169" s="139">
        <v>29.82</v>
      </c>
      <c r="H169" s="139" t="s">
        <v>6604</v>
      </c>
      <c r="I169" s="150" t="s">
        <v>6605</v>
      </c>
      <c r="J169" s="139" t="s">
        <v>6636</v>
      </c>
    </row>
    <row r="170" spans="1:10" hidden="1">
      <c r="A170" s="139">
        <v>167</v>
      </c>
      <c r="B170" s="151" t="s">
        <v>6673</v>
      </c>
      <c r="C170" s="151" t="s">
        <v>746</v>
      </c>
      <c r="D170" s="151" t="s">
        <v>6634</v>
      </c>
      <c r="E170" s="139" t="s">
        <v>6635</v>
      </c>
      <c r="F170" s="139">
        <v>30537.18</v>
      </c>
      <c r="G170" s="139">
        <v>29.82</v>
      </c>
      <c r="H170" s="139" t="s">
        <v>6604</v>
      </c>
      <c r="I170" s="150" t="s">
        <v>6605</v>
      </c>
      <c r="J170" s="139" t="s">
        <v>6636</v>
      </c>
    </row>
    <row r="171" spans="1:10" hidden="1">
      <c r="A171" s="139">
        <v>168</v>
      </c>
      <c r="B171" s="151" t="s">
        <v>6674</v>
      </c>
      <c r="C171" s="151" t="s">
        <v>746</v>
      </c>
      <c r="D171" s="151" t="s">
        <v>6634</v>
      </c>
      <c r="E171" s="139" t="s">
        <v>6635</v>
      </c>
      <c r="F171" s="139">
        <v>30537.18</v>
      </c>
      <c r="G171" s="139">
        <v>29.82</v>
      </c>
      <c r="H171" s="139" t="s">
        <v>6604</v>
      </c>
      <c r="I171" s="150" t="s">
        <v>6605</v>
      </c>
      <c r="J171" s="139" t="s">
        <v>6636</v>
      </c>
    </row>
    <row r="172" spans="1:10" hidden="1">
      <c r="A172" s="139">
        <v>169</v>
      </c>
      <c r="B172" s="151" t="s">
        <v>6675</v>
      </c>
      <c r="C172" s="151" t="s">
        <v>746</v>
      </c>
      <c r="D172" s="151" t="s">
        <v>6634</v>
      </c>
      <c r="E172" s="139" t="s">
        <v>6635</v>
      </c>
      <c r="F172" s="139">
        <v>30537.18</v>
      </c>
      <c r="G172" s="139">
        <v>29.82</v>
      </c>
      <c r="H172" s="139" t="s">
        <v>6604</v>
      </c>
      <c r="I172" s="150" t="s">
        <v>6605</v>
      </c>
      <c r="J172" s="139" t="s">
        <v>6636</v>
      </c>
    </row>
    <row r="173" spans="1:10" hidden="1">
      <c r="A173" s="139">
        <v>170</v>
      </c>
      <c r="B173" s="151" t="s">
        <v>6676</v>
      </c>
      <c r="C173" s="151" t="s">
        <v>746</v>
      </c>
      <c r="D173" s="151" t="s">
        <v>6634</v>
      </c>
      <c r="E173" s="139" t="s">
        <v>6635</v>
      </c>
      <c r="F173" s="139">
        <v>30537.18</v>
      </c>
      <c r="G173" s="139">
        <v>29.82</v>
      </c>
      <c r="H173" s="139" t="s">
        <v>6604</v>
      </c>
      <c r="I173" s="150" t="s">
        <v>6605</v>
      </c>
      <c r="J173" s="139" t="s">
        <v>6636</v>
      </c>
    </row>
    <row r="174" spans="1:10" hidden="1">
      <c r="A174" s="139">
        <v>171</v>
      </c>
      <c r="B174" s="151" t="s">
        <v>6677</v>
      </c>
      <c r="C174" s="151" t="s">
        <v>746</v>
      </c>
      <c r="D174" s="151" t="s">
        <v>6634</v>
      </c>
      <c r="E174" s="139" t="s">
        <v>6635</v>
      </c>
      <c r="F174" s="139">
        <v>30537.18</v>
      </c>
      <c r="G174" s="139">
        <v>29.82</v>
      </c>
      <c r="H174" s="139" t="s">
        <v>6604</v>
      </c>
      <c r="I174" s="150" t="s">
        <v>6605</v>
      </c>
      <c r="J174" s="139" t="s">
        <v>6636</v>
      </c>
    </row>
    <row r="175" spans="1:10" hidden="1">
      <c r="A175" s="139">
        <v>172</v>
      </c>
      <c r="B175" s="151" t="s">
        <v>6678</v>
      </c>
      <c r="C175" s="151" t="s">
        <v>746</v>
      </c>
      <c r="D175" s="151" t="s">
        <v>6634</v>
      </c>
      <c r="E175" s="139" t="s">
        <v>6635</v>
      </c>
      <c r="F175" s="139">
        <v>30537.18</v>
      </c>
      <c r="G175" s="139">
        <v>29.82</v>
      </c>
      <c r="H175" s="139" t="s">
        <v>6604</v>
      </c>
      <c r="I175" s="150" t="s">
        <v>6605</v>
      </c>
      <c r="J175" s="139" t="s">
        <v>6636</v>
      </c>
    </row>
    <row r="176" spans="1:10" hidden="1">
      <c r="A176" s="139">
        <v>173</v>
      </c>
      <c r="B176" s="151" t="s">
        <v>6679</v>
      </c>
      <c r="C176" s="151" t="s">
        <v>746</v>
      </c>
      <c r="D176" s="151" t="s">
        <v>6634</v>
      </c>
      <c r="E176" s="139" t="s">
        <v>6635</v>
      </c>
      <c r="F176" s="139">
        <v>30537.18</v>
      </c>
      <c r="G176" s="139">
        <v>29.82</v>
      </c>
      <c r="H176" s="139" t="s">
        <v>6604</v>
      </c>
      <c r="I176" s="150" t="s">
        <v>6605</v>
      </c>
      <c r="J176" s="139" t="s">
        <v>6636</v>
      </c>
    </row>
    <row r="177" spans="1:10" hidden="1">
      <c r="A177" s="139">
        <v>174</v>
      </c>
      <c r="B177" s="151" t="s">
        <v>6680</v>
      </c>
      <c r="C177" s="151" t="s">
        <v>746</v>
      </c>
      <c r="D177" s="151" t="s">
        <v>6634</v>
      </c>
      <c r="E177" s="139" t="s">
        <v>6635</v>
      </c>
      <c r="F177" s="139">
        <v>30537.18</v>
      </c>
      <c r="G177" s="139">
        <v>29.82</v>
      </c>
      <c r="H177" s="139" t="s">
        <v>6604</v>
      </c>
      <c r="I177" s="150" t="s">
        <v>6605</v>
      </c>
      <c r="J177" s="139" t="s">
        <v>6636</v>
      </c>
    </row>
    <row r="178" spans="1:10" hidden="1">
      <c r="A178" s="139">
        <v>175</v>
      </c>
      <c r="B178" s="151" t="s">
        <v>6681</v>
      </c>
      <c r="C178" s="151" t="s">
        <v>746</v>
      </c>
      <c r="D178" s="151" t="s">
        <v>6634</v>
      </c>
      <c r="E178" s="139" t="s">
        <v>6635</v>
      </c>
      <c r="F178" s="139">
        <v>30537.18</v>
      </c>
      <c r="G178" s="139">
        <v>29.82</v>
      </c>
      <c r="H178" s="139" t="s">
        <v>6604</v>
      </c>
      <c r="I178" s="150" t="s">
        <v>6605</v>
      </c>
      <c r="J178" s="139" t="s">
        <v>6636</v>
      </c>
    </row>
    <row r="179" spans="1:10" hidden="1">
      <c r="A179" s="139">
        <v>176</v>
      </c>
      <c r="B179" s="151" t="s">
        <v>6682</v>
      </c>
      <c r="C179" s="151" t="s">
        <v>746</v>
      </c>
      <c r="D179" s="151" t="s">
        <v>6634</v>
      </c>
      <c r="E179" s="139" t="s">
        <v>6635</v>
      </c>
      <c r="F179" s="139">
        <v>30537.18</v>
      </c>
      <c r="G179" s="139">
        <v>29.82</v>
      </c>
      <c r="H179" s="139" t="s">
        <v>6604</v>
      </c>
      <c r="I179" s="150" t="s">
        <v>6605</v>
      </c>
      <c r="J179" s="139" t="s">
        <v>6636</v>
      </c>
    </row>
    <row r="180" spans="1:10" hidden="1">
      <c r="A180" s="139">
        <v>177</v>
      </c>
      <c r="B180" s="151" t="s">
        <v>6683</v>
      </c>
      <c r="C180" s="151" t="s">
        <v>746</v>
      </c>
      <c r="D180" s="151" t="s">
        <v>6634</v>
      </c>
      <c r="E180" s="139" t="s">
        <v>6635</v>
      </c>
      <c r="F180" s="139">
        <v>30537.18</v>
      </c>
      <c r="G180" s="139">
        <v>29.82</v>
      </c>
      <c r="H180" s="139" t="s">
        <v>6604</v>
      </c>
      <c r="I180" s="150" t="s">
        <v>6605</v>
      </c>
      <c r="J180" s="139" t="s">
        <v>6636</v>
      </c>
    </row>
    <row r="181" spans="1:10" hidden="1">
      <c r="A181" s="139">
        <v>178</v>
      </c>
      <c r="B181" s="151" t="s">
        <v>6684</v>
      </c>
      <c r="C181" s="151" t="s">
        <v>746</v>
      </c>
      <c r="D181" s="151" t="s">
        <v>6634</v>
      </c>
      <c r="E181" s="139" t="s">
        <v>6635</v>
      </c>
      <c r="F181" s="139">
        <v>30537.18</v>
      </c>
      <c r="G181" s="139">
        <v>29.82</v>
      </c>
      <c r="H181" s="139" t="s">
        <v>6604</v>
      </c>
      <c r="I181" s="150" t="s">
        <v>6605</v>
      </c>
      <c r="J181" s="139" t="s">
        <v>6636</v>
      </c>
    </row>
    <row r="182" spans="1:10" hidden="1">
      <c r="A182" s="139">
        <v>179</v>
      </c>
      <c r="B182" s="151" t="s">
        <v>6685</v>
      </c>
      <c r="C182" s="151" t="s">
        <v>746</v>
      </c>
      <c r="D182" s="151" t="s">
        <v>6634</v>
      </c>
      <c r="E182" s="139" t="s">
        <v>6635</v>
      </c>
      <c r="F182" s="139">
        <v>30537.18</v>
      </c>
      <c r="G182" s="139">
        <v>29.82</v>
      </c>
      <c r="H182" s="139" t="s">
        <v>6604</v>
      </c>
      <c r="I182" s="150" t="s">
        <v>6605</v>
      </c>
      <c r="J182" s="139" t="s">
        <v>6636</v>
      </c>
    </row>
    <row r="183" spans="1:10" hidden="1">
      <c r="A183" s="139">
        <v>180</v>
      </c>
      <c r="B183" s="151" t="s">
        <v>6686</v>
      </c>
      <c r="C183" s="151" t="s">
        <v>746</v>
      </c>
      <c r="D183" s="151" t="s">
        <v>6634</v>
      </c>
      <c r="E183" s="139" t="s">
        <v>6635</v>
      </c>
      <c r="F183" s="139">
        <v>30537.18</v>
      </c>
      <c r="G183" s="139">
        <v>29.82</v>
      </c>
      <c r="H183" s="139" t="s">
        <v>6604</v>
      </c>
      <c r="I183" s="150" t="s">
        <v>6605</v>
      </c>
      <c r="J183" s="139" t="s">
        <v>6636</v>
      </c>
    </row>
    <row r="184" spans="1:10" hidden="1">
      <c r="A184" s="139">
        <v>181</v>
      </c>
      <c r="B184" s="151" t="s">
        <v>6687</v>
      </c>
      <c r="C184" s="151" t="s">
        <v>746</v>
      </c>
      <c r="D184" s="151" t="s">
        <v>6634</v>
      </c>
      <c r="E184" s="139" t="s">
        <v>6635</v>
      </c>
      <c r="F184" s="139">
        <v>30537.18</v>
      </c>
      <c r="G184" s="139">
        <v>29.82</v>
      </c>
      <c r="H184" s="139" t="s">
        <v>6604</v>
      </c>
      <c r="I184" s="150" t="s">
        <v>6605</v>
      </c>
      <c r="J184" s="139" t="s">
        <v>6636</v>
      </c>
    </row>
    <row r="185" spans="1:10" hidden="1">
      <c r="A185" s="139">
        <v>182</v>
      </c>
      <c r="B185" s="151" t="s">
        <v>6688</v>
      </c>
      <c r="C185" s="151" t="s">
        <v>746</v>
      </c>
      <c r="D185" s="151" t="s">
        <v>6634</v>
      </c>
      <c r="E185" s="139" t="s">
        <v>6635</v>
      </c>
      <c r="F185" s="139">
        <v>30537.18</v>
      </c>
      <c r="G185" s="139">
        <v>29.82</v>
      </c>
      <c r="H185" s="139" t="s">
        <v>6604</v>
      </c>
      <c r="I185" s="150" t="s">
        <v>6605</v>
      </c>
      <c r="J185" s="139" t="s">
        <v>6636</v>
      </c>
    </row>
    <row r="186" spans="1:10" hidden="1">
      <c r="A186" s="139">
        <v>183</v>
      </c>
      <c r="B186" s="151" t="s">
        <v>6689</v>
      </c>
      <c r="C186" s="151" t="s">
        <v>746</v>
      </c>
      <c r="D186" s="151" t="s">
        <v>6634</v>
      </c>
      <c r="E186" s="139" t="s">
        <v>6635</v>
      </c>
      <c r="F186" s="139">
        <v>30537.18</v>
      </c>
      <c r="G186" s="139">
        <v>29.82</v>
      </c>
      <c r="H186" s="139" t="s">
        <v>6604</v>
      </c>
      <c r="I186" s="150" t="s">
        <v>6605</v>
      </c>
      <c r="J186" s="139" t="s">
        <v>6636</v>
      </c>
    </row>
    <row r="187" spans="1:10" hidden="1">
      <c r="A187" s="139">
        <v>184</v>
      </c>
      <c r="B187" s="139" t="s">
        <v>6690</v>
      </c>
      <c r="C187" s="139" t="s">
        <v>746</v>
      </c>
      <c r="D187" s="139" t="s">
        <v>6691</v>
      </c>
      <c r="E187" s="139" t="s">
        <v>6635</v>
      </c>
      <c r="F187" s="139">
        <v>30537.18</v>
      </c>
      <c r="G187" s="139">
        <v>29.82</v>
      </c>
      <c r="H187" s="139" t="s">
        <v>6604</v>
      </c>
      <c r="I187" s="152" t="s">
        <v>6692</v>
      </c>
      <c r="J187" s="139" t="s">
        <v>6693</v>
      </c>
    </row>
    <row r="188" spans="1:10" hidden="1">
      <c r="A188" s="139">
        <v>185</v>
      </c>
      <c r="B188" s="139" t="s">
        <v>6694</v>
      </c>
      <c r="C188" s="139" t="s">
        <v>746</v>
      </c>
      <c r="D188" s="139" t="s">
        <v>6691</v>
      </c>
      <c r="E188" s="139" t="s">
        <v>6635</v>
      </c>
      <c r="F188" s="139">
        <v>30537.18</v>
      </c>
      <c r="G188" s="139">
        <v>29.82</v>
      </c>
      <c r="H188" s="139" t="s">
        <v>6604</v>
      </c>
      <c r="I188" s="152" t="s">
        <v>6692</v>
      </c>
      <c r="J188" s="139" t="s">
        <v>6693</v>
      </c>
    </row>
    <row r="189" spans="1:10" hidden="1">
      <c r="A189" s="139">
        <v>186</v>
      </c>
      <c r="B189" s="139" t="s">
        <v>6695</v>
      </c>
      <c r="C189" s="139" t="s">
        <v>746</v>
      </c>
      <c r="D189" s="139" t="s">
        <v>6691</v>
      </c>
      <c r="E189" s="139" t="s">
        <v>6635</v>
      </c>
      <c r="F189" s="139">
        <v>30537.18</v>
      </c>
      <c r="G189" s="139">
        <v>29.82</v>
      </c>
      <c r="H189" s="139" t="s">
        <v>6604</v>
      </c>
      <c r="I189" s="152" t="s">
        <v>6692</v>
      </c>
      <c r="J189" s="139" t="s">
        <v>6693</v>
      </c>
    </row>
    <row r="190" spans="1:10" hidden="1">
      <c r="A190" s="139">
        <v>187</v>
      </c>
      <c r="B190" s="139" t="s">
        <v>6696</v>
      </c>
      <c r="C190" s="139" t="s">
        <v>746</v>
      </c>
      <c r="D190" s="139" t="s">
        <v>6691</v>
      </c>
      <c r="E190" s="139" t="s">
        <v>6635</v>
      </c>
      <c r="F190" s="139">
        <v>30537.18</v>
      </c>
      <c r="G190" s="139">
        <v>29.82</v>
      </c>
      <c r="H190" s="139" t="s">
        <v>6604</v>
      </c>
      <c r="I190" s="152" t="s">
        <v>6697</v>
      </c>
      <c r="J190" s="139" t="s">
        <v>6698</v>
      </c>
    </row>
    <row r="191" spans="1:10" hidden="1">
      <c r="A191" s="139">
        <v>188</v>
      </c>
      <c r="B191" s="139" t="s">
        <v>6699</v>
      </c>
      <c r="C191" s="139" t="s">
        <v>746</v>
      </c>
      <c r="D191" s="139" t="s">
        <v>6691</v>
      </c>
      <c r="E191" s="139" t="s">
        <v>6635</v>
      </c>
      <c r="F191" s="139">
        <v>30537.18</v>
      </c>
      <c r="G191" s="139">
        <v>29.82</v>
      </c>
      <c r="H191" s="139" t="s">
        <v>6604</v>
      </c>
      <c r="I191" s="152" t="s">
        <v>6697</v>
      </c>
      <c r="J191" s="139" t="s">
        <v>6698</v>
      </c>
    </row>
    <row r="192" spans="1:10" hidden="1">
      <c r="A192" s="139">
        <v>189</v>
      </c>
      <c r="B192" s="139" t="s">
        <v>6700</v>
      </c>
      <c r="C192" s="139" t="s">
        <v>746</v>
      </c>
      <c r="D192" s="139" t="s">
        <v>6691</v>
      </c>
      <c r="E192" s="139" t="s">
        <v>6635</v>
      </c>
      <c r="F192" s="139">
        <v>30537.18</v>
      </c>
      <c r="G192" s="139">
        <v>29.82</v>
      </c>
      <c r="H192" s="139" t="s">
        <v>6604</v>
      </c>
      <c r="I192" s="152" t="s">
        <v>6701</v>
      </c>
      <c r="J192" s="139" t="s">
        <v>6702</v>
      </c>
    </row>
    <row r="193" spans="1:10" hidden="1">
      <c r="A193" s="139">
        <v>190</v>
      </c>
      <c r="B193" s="139" t="s">
        <v>6703</v>
      </c>
      <c r="C193" s="139" t="s">
        <v>746</v>
      </c>
      <c r="D193" s="139" t="s">
        <v>6691</v>
      </c>
      <c r="E193" s="139" t="s">
        <v>6635</v>
      </c>
      <c r="F193" s="139">
        <v>30537.18</v>
      </c>
      <c r="G193" s="139">
        <v>29.82</v>
      </c>
      <c r="H193" s="139" t="s">
        <v>6604</v>
      </c>
      <c r="I193" s="152" t="s">
        <v>6701</v>
      </c>
      <c r="J193" s="139" t="s">
        <v>6702</v>
      </c>
    </row>
    <row r="194" spans="1:10" hidden="1">
      <c r="A194" s="139">
        <v>191</v>
      </c>
      <c r="B194" s="139" t="s">
        <v>6704</v>
      </c>
      <c r="C194" s="139" t="s">
        <v>746</v>
      </c>
      <c r="D194" s="139" t="s">
        <v>6691</v>
      </c>
      <c r="E194" s="139" t="s">
        <v>6635</v>
      </c>
      <c r="F194" s="139">
        <v>30537.18</v>
      </c>
      <c r="G194" s="139">
        <v>29.82</v>
      </c>
      <c r="H194" s="139" t="s">
        <v>6604</v>
      </c>
      <c r="I194" s="152" t="s">
        <v>6701</v>
      </c>
      <c r="J194" s="139" t="s">
        <v>6702</v>
      </c>
    </row>
    <row r="195" spans="1:10" hidden="1">
      <c r="A195" s="139">
        <v>192</v>
      </c>
      <c r="B195" s="139" t="s">
        <v>6705</v>
      </c>
      <c r="C195" s="139" t="s">
        <v>746</v>
      </c>
      <c r="D195" s="139" t="s">
        <v>6691</v>
      </c>
      <c r="E195" s="139" t="s">
        <v>6635</v>
      </c>
      <c r="F195" s="139">
        <v>30537.18</v>
      </c>
      <c r="G195" s="139">
        <v>29.82</v>
      </c>
      <c r="H195" s="139" t="s">
        <v>6604</v>
      </c>
      <c r="I195" s="152" t="s">
        <v>6701</v>
      </c>
      <c r="J195" s="139" t="s">
        <v>6702</v>
      </c>
    </row>
    <row r="196" spans="1:10">
      <c r="A196" s="139">
        <v>193</v>
      </c>
      <c r="B196" s="139" t="s">
        <v>5836</v>
      </c>
      <c r="C196" s="139" t="s">
        <v>6602</v>
      </c>
      <c r="D196" s="139" t="s">
        <v>6603</v>
      </c>
      <c r="E196" s="139" t="s">
        <v>93</v>
      </c>
      <c r="F196" s="139">
        <v>205.31</v>
      </c>
      <c r="G196" s="139">
        <v>0.2</v>
      </c>
      <c r="H196" s="139" t="s">
        <v>6604</v>
      </c>
      <c r="I196" s="150" t="s">
        <v>6706</v>
      </c>
      <c r="J196" s="139">
        <v>8</v>
      </c>
    </row>
    <row r="197" spans="1:10">
      <c r="A197" s="139">
        <v>194</v>
      </c>
      <c r="B197" s="139" t="s">
        <v>5842</v>
      </c>
      <c r="C197" s="139" t="s">
        <v>6602</v>
      </c>
      <c r="D197" s="139" t="s">
        <v>6603</v>
      </c>
      <c r="E197" s="139" t="s">
        <v>93</v>
      </c>
      <c r="F197" s="139">
        <v>205.31</v>
      </c>
      <c r="G197" s="139">
        <v>0.2</v>
      </c>
      <c r="H197" s="139" t="s">
        <v>6604</v>
      </c>
      <c r="I197" s="150" t="s">
        <v>6706</v>
      </c>
      <c r="J197" s="139">
        <v>8</v>
      </c>
    </row>
    <row r="198" spans="1:10">
      <c r="A198" s="139">
        <v>195</v>
      </c>
      <c r="B198" s="139" t="s">
        <v>5847</v>
      </c>
      <c r="C198" s="139" t="s">
        <v>6602</v>
      </c>
      <c r="D198" s="139" t="s">
        <v>6603</v>
      </c>
      <c r="E198" s="139" t="s">
        <v>93</v>
      </c>
      <c r="F198" s="139">
        <v>205.31</v>
      </c>
      <c r="G198" s="139">
        <v>0.2</v>
      </c>
      <c r="H198" s="139" t="s">
        <v>6604</v>
      </c>
      <c r="I198" s="150" t="s">
        <v>6706</v>
      </c>
      <c r="J198" s="139">
        <v>8</v>
      </c>
    </row>
    <row r="199" spans="1:10">
      <c r="A199" s="139">
        <v>196</v>
      </c>
      <c r="B199" s="139" t="s">
        <v>5852</v>
      </c>
      <c r="C199" s="139" t="s">
        <v>6602</v>
      </c>
      <c r="D199" s="139" t="s">
        <v>6603</v>
      </c>
      <c r="E199" s="139" t="s">
        <v>93</v>
      </c>
      <c r="F199" s="139">
        <v>205.31</v>
      </c>
      <c r="G199" s="139">
        <v>0.2</v>
      </c>
      <c r="H199" s="139" t="s">
        <v>6604</v>
      </c>
      <c r="I199" s="150" t="s">
        <v>6706</v>
      </c>
      <c r="J199" s="139">
        <v>8</v>
      </c>
    </row>
    <row r="200" spans="1:10">
      <c r="A200" s="139">
        <v>197</v>
      </c>
      <c r="B200" s="139" t="s">
        <v>5856</v>
      </c>
      <c r="C200" s="139" t="s">
        <v>6602</v>
      </c>
      <c r="D200" s="139" t="s">
        <v>6603</v>
      </c>
      <c r="E200" s="139" t="s">
        <v>93</v>
      </c>
      <c r="F200" s="139">
        <v>205.31</v>
      </c>
      <c r="G200" s="139">
        <v>0.2</v>
      </c>
      <c r="H200" s="139" t="s">
        <v>6604</v>
      </c>
      <c r="I200" s="150" t="s">
        <v>6706</v>
      </c>
      <c r="J200" s="139">
        <v>8</v>
      </c>
    </row>
    <row r="201" spans="1:10">
      <c r="A201" s="139">
        <v>198</v>
      </c>
      <c r="B201" s="139" t="s">
        <v>5860</v>
      </c>
      <c r="C201" s="139" t="s">
        <v>6602</v>
      </c>
      <c r="D201" s="139" t="s">
        <v>6603</v>
      </c>
      <c r="E201" s="139" t="s">
        <v>93</v>
      </c>
      <c r="F201" s="139">
        <v>205.31</v>
      </c>
      <c r="G201" s="139">
        <v>0.2</v>
      </c>
      <c r="H201" s="139" t="s">
        <v>6604</v>
      </c>
      <c r="I201" s="150" t="s">
        <v>6706</v>
      </c>
      <c r="J201" s="139">
        <v>8</v>
      </c>
    </row>
    <row r="202" spans="1:10">
      <c r="A202" s="139">
        <v>199</v>
      </c>
      <c r="B202" s="139" t="s">
        <v>5864</v>
      </c>
      <c r="C202" s="139" t="s">
        <v>6602</v>
      </c>
      <c r="D202" s="139" t="s">
        <v>6603</v>
      </c>
      <c r="E202" s="139" t="s">
        <v>93</v>
      </c>
      <c r="F202" s="139">
        <v>205.31</v>
      </c>
      <c r="G202" s="139">
        <v>0.2</v>
      </c>
      <c r="H202" s="139" t="s">
        <v>6604</v>
      </c>
      <c r="I202" s="150" t="s">
        <v>6706</v>
      </c>
      <c r="J202" s="139">
        <v>8</v>
      </c>
    </row>
    <row r="203" spans="1:10">
      <c r="A203" s="139">
        <v>200</v>
      </c>
      <c r="B203" s="139" t="s">
        <v>5868</v>
      </c>
      <c r="C203" s="139" t="s">
        <v>6602</v>
      </c>
      <c r="D203" s="139" t="s">
        <v>6603</v>
      </c>
      <c r="E203" s="139" t="s">
        <v>93</v>
      </c>
      <c r="F203" s="139">
        <v>205.31</v>
      </c>
      <c r="G203" s="139">
        <v>0.2</v>
      </c>
      <c r="H203" s="139" t="s">
        <v>6604</v>
      </c>
      <c r="I203" s="150" t="s">
        <v>6706</v>
      </c>
      <c r="J203" s="139">
        <v>8</v>
      </c>
    </row>
    <row r="204" spans="1:10">
      <c r="A204" s="139">
        <v>201</v>
      </c>
      <c r="B204" s="139" t="s">
        <v>5872</v>
      </c>
      <c r="C204" s="139" t="s">
        <v>6602</v>
      </c>
      <c r="D204" s="139" t="s">
        <v>6603</v>
      </c>
      <c r="E204" s="139" t="s">
        <v>93</v>
      </c>
      <c r="F204" s="139">
        <v>205.31</v>
      </c>
      <c r="G204" s="139">
        <v>0.2</v>
      </c>
      <c r="H204" s="139" t="s">
        <v>6604</v>
      </c>
      <c r="I204" s="150" t="s">
        <v>6706</v>
      </c>
      <c r="J204" s="139">
        <v>8</v>
      </c>
    </row>
    <row r="205" spans="1:10">
      <c r="A205" s="139">
        <v>202</v>
      </c>
      <c r="B205" s="139" t="s">
        <v>5876</v>
      </c>
      <c r="C205" s="139" t="s">
        <v>6602</v>
      </c>
      <c r="D205" s="139" t="s">
        <v>6603</v>
      </c>
      <c r="E205" s="139" t="s">
        <v>93</v>
      </c>
      <c r="F205" s="139">
        <v>205.31</v>
      </c>
      <c r="G205" s="139">
        <v>0.2</v>
      </c>
      <c r="H205" s="139" t="s">
        <v>6604</v>
      </c>
      <c r="I205" s="150" t="s">
        <v>6706</v>
      </c>
      <c r="J205" s="139">
        <v>8</v>
      </c>
    </row>
    <row r="206" spans="1:10">
      <c r="A206" s="139">
        <v>203</v>
      </c>
      <c r="B206" s="139" t="s">
        <v>5880</v>
      </c>
      <c r="C206" s="139" t="s">
        <v>6602</v>
      </c>
      <c r="D206" s="139" t="s">
        <v>6603</v>
      </c>
      <c r="E206" s="139" t="s">
        <v>93</v>
      </c>
      <c r="F206" s="139">
        <v>205.31</v>
      </c>
      <c r="G206" s="139">
        <v>0.2</v>
      </c>
      <c r="H206" s="139" t="s">
        <v>6604</v>
      </c>
      <c r="I206" s="150" t="s">
        <v>6706</v>
      </c>
      <c r="J206" s="139">
        <v>8</v>
      </c>
    </row>
    <row r="207" spans="1:10">
      <c r="A207" s="139">
        <v>204</v>
      </c>
      <c r="B207" s="139" t="s">
        <v>5884</v>
      </c>
      <c r="C207" s="139" t="s">
        <v>6602</v>
      </c>
      <c r="D207" s="139" t="s">
        <v>6603</v>
      </c>
      <c r="E207" s="139" t="s">
        <v>93</v>
      </c>
      <c r="F207" s="139">
        <v>205.31</v>
      </c>
      <c r="G207" s="139">
        <v>0.2</v>
      </c>
      <c r="H207" s="139" t="s">
        <v>6604</v>
      </c>
      <c r="I207" s="150" t="s">
        <v>6706</v>
      </c>
      <c r="J207" s="139">
        <v>8</v>
      </c>
    </row>
    <row r="208" spans="1:10">
      <c r="A208" s="139">
        <v>205</v>
      </c>
      <c r="B208" s="139" t="s">
        <v>5888</v>
      </c>
      <c r="C208" s="139" t="s">
        <v>6602</v>
      </c>
      <c r="D208" s="139" t="s">
        <v>6603</v>
      </c>
      <c r="E208" s="139" t="s">
        <v>93</v>
      </c>
      <c r="F208" s="139">
        <v>205.31</v>
      </c>
      <c r="G208" s="139">
        <v>0.2</v>
      </c>
      <c r="H208" s="139" t="s">
        <v>6604</v>
      </c>
      <c r="I208" s="150" t="s">
        <v>6706</v>
      </c>
      <c r="J208" s="139">
        <v>8</v>
      </c>
    </row>
    <row r="209" spans="1:10">
      <c r="A209" s="139">
        <v>206</v>
      </c>
      <c r="B209" s="139" t="s">
        <v>5892</v>
      </c>
      <c r="C209" s="139" t="s">
        <v>6602</v>
      </c>
      <c r="D209" s="139" t="s">
        <v>6603</v>
      </c>
      <c r="E209" s="139" t="s">
        <v>93</v>
      </c>
      <c r="F209" s="139">
        <v>205.31</v>
      </c>
      <c r="G209" s="139">
        <v>0.2</v>
      </c>
      <c r="H209" s="139" t="s">
        <v>6604</v>
      </c>
      <c r="I209" s="150" t="s">
        <v>6706</v>
      </c>
      <c r="J209" s="139">
        <v>8</v>
      </c>
    </row>
    <row r="210" spans="1:10">
      <c r="A210" s="139">
        <v>207</v>
      </c>
      <c r="B210" s="139" t="s">
        <v>5896</v>
      </c>
      <c r="C210" s="139" t="s">
        <v>6602</v>
      </c>
      <c r="D210" s="139" t="s">
        <v>6603</v>
      </c>
      <c r="E210" s="139" t="s">
        <v>93</v>
      </c>
      <c r="F210" s="139">
        <v>205.31</v>
      </c>
      <c r="G210" s="139">
        <v>0.2</v>
      </c>
      <c r="H210" s="139" t="s">
        <v>6604</v>
      </c>
      <c r="I210" s="150" t="s">
        <v>6706</v>
      </c>
      <c r="J210" s="139">
        <v>8</v>
      </c>
    </row>
    <row r="211" spans="1:10">
      <c r="A211" s="139">
        <v>208</v>
      </c>
      <c r="B211" s="139" t="s">
        <v>5838</v>
      </c>
      <c r="C211" s="139" t="s">
        <v>6602</v>
      </c>
      <c r="D211" s="139" t="s">
        <v>6603</v>
      </c>
      <c r="E211" s="139" t="s">
        <v>93</v>
      </c>
      <c r="F211" s="139">
        <v>205.31</v>
      </c>
      <c r="G211" s="139">
        <v>0.2</v>
      </c>
      <c r="H211" s="139" t="s">
        <v>6604</v>
      </c>
      <c r="I211" s="150" t="s">
        <v>6706</v>
      </c>
      <c r="J211" s="139">
        <v>4</v>
      </c>
    </row>
    <row r="212" spans="1:10">
      <c r="A212" s="139">
        <v>209</v>
      </c>
      <c r="B212" s="139" t="s">
        <v>5843</v>
      </c>
      <c r="C212" s="139" t="s">
        <v>6602</v>
      </c>
      <c r="D212" s="139" t="s">
        <v>6603</v>
      </c>
      <c r="E212" s="139" t="s">
        <v>93</v>
      </c>
      <c r="F212" s="139">
        <v>205.31</v>
      </c>
      <c r="G212" s="139">
        <v>0.2</v>
      </c>
      <c r="H212" s="139" t="s">
        <v>6604</v>
      </c>
      <c r="I212" s="150" t="s">
        <v>6706</v>
      </c>
      <c r="J212" s="139">
        <v>4</v>
      </c>
    </row>
    <row r="213" spans="1:10">
      <c r="A213" s="139">
        <v>210</v>
      </c>
      <c r="B213" s="139" t="s">
        <v>5848</v>
      </c>
      <c r="C213" s="139" t="s">
        <v>6602</v>
      </c>
      <c r="D213" s="139" t="s">
        <v>6603</v>
      </c>
      <c r="E213" s="139" t="s">
        <v>93</v>
      </c>
      <c r="F213" s="139">
        <v>205.31</v>
      </c>
      <c r="G213" s="139">
        <v>0.2</v>
      </c>
      <c r="H213" s="139" t="s">
        <v>6604</v>
      </c>
      <c r="I213" s="150" t="s">
        <v>6706</v>
      </c>
      <c r="J213" s="139">
        <v>4</v>
      </c>
    </row>
    <row r="214" spans="1:10">
      <c r="A214" s="139">
        <v>211</v>
      </c>
      <c r="B214" s="139" t="s">
        <v>5853</v>
      </c>
      <c r="C214" s="139" t="s">
        <v>6602</v>
      </c>
      <c r="D214" s="139" t="s">
        <v>6603</v>
      </c>
      <c r="E214" s="139" t="s">
        <v>93</v>
      </c>
      <c r="F214" s="139">
        <v>205.31</v>
      </c>
      <c r="G214" s="139">
        <v>0.2</v>
      </c>
      <c r="H214" s="139" t="s">
        <v>6604</v>
      </c>
      <c r="I214" s="150" t="s">
        <v>6706</v>
      </c>
      <c r="J214" s="139">
        <v>4</v>
      </c>
    </row>
    <row r="215" spans="1:10">
      <c r="A215" s="139">
        <v>212</v>
      </c>
      <c r="B215" s="139" t="s">
        <v>5857</v>
      </c>
      <c r="C215" s="139" t="s">
        <v>6602</v>
      </c>
      <c r="D215" s="139" t="s">
        <v>6603</v>
      </c>
      <c r="E215" s="139" t="s">
        <v>93</v>
      </c>
      <c r="F215" s="139">
        <v>205.31</v>
      </c>
      <c r="G215" s="139">
        <v>0.2</v>
      </c>
      <c r="H215" s="139" t="s">
        <v>6604</v>
      </c>
      <c r="I215" s="150" t="s">
        <v>6706</v>
      </c>
      <c r="J215" s="139">
        <v>4</v>
      </c>
    </row>
    <row r="216" spans="1:10">
      <c r="A216" s="139">
        <v>213</v>
      </c>
      <c r="B216" s="139" t="s">
        <v>5861</v>
      </c>
      <c r="C216" s="139" t="s">
        <v>6602</v>
      </c>
      <c r="D216" s="139" t="s">
        <v>6603</v>
      </c>
      <c r="E216" s="139" t="s">
        <v>93</v>
      </c>
      <c r="F216" s="139">
        <v>205.31</v>
      </c>
      <c r="G216" s="139">
        <v>0.2</v>
      </c>
      <c r="H216" s="139" t="s">
        <v>6604</v>
      </c>
      <c r="I216" s="150" t="s">
        <v>6706</v>
      </c>
      <c r="J216" s="139">
        <v>4</v>
      </c>
    </row>
    <row r="217" spans="1:10">
      <c r="A217" s="139">
        <v>214</v>
      </c>
      <c r="B217" s="139" t="s">
        <v>5865</v>
      </c>
      <c r="C217" s="139" t="s">
        <v>6602</v>
      </c>
      <c r="D217" s="139" t="s">
        <v>6603</v>
      </c>
      <c r="E217" s="139" t="s">
        <v>93</v>
      </c>
      <c r="F217" s="139">
        <v>205.31</v>
      </c>
      <c r="G217" s="139">
        <v>0.2</v>
      </c>
      <c r="H217" s="139" t="s">
        <v>6604</v>
      </c>
      <c r="I217" s="150" t="s">
        <v>6706</v>
      </c>
      <c r="J217" s="139">
        <v>4</v>
      </c>
    </row>
    <row r="218" spans="1:10">
      <c r="A218" s="139">
        <v>215</v>
      </c>
      <c r="B218" s="139" t="s">
        <v>5869</v>
      </c>
      <c r="C218" s="139" t="s">
        <v>6602</v>
      </c>
      <c r="D218" s="139" t="s">
        <v>6603</v>
      </c>
      <c r="E218" s="139" t="s">
        <v>93</v>
      </c>
      <c r="F218" s="139">
        <v>205.31</v>
      </c>
      <c r="G218" s="139">
        <v>0.2</v>
      </c>
      <c r="H218" s="139" t="s">
        <v>6604</v>
      </c>
      <c r="I218" s="150" t="s">
        <v>6706</v>
      </c>
      <c r="J218" s="139">
        <v>4</v>
      </c>
    </row>
    <row r="219" spans="1:10">
      <c r="A219" s="139">
        <v>216</v>
      </c>
      <c r="B219" s="139" t="s">
        <v>5873</v>
      </c>
      <c r="C219" s="139" t="s">
        <v>6602</v>
      </c>
      <c r="D219" s="139" t="s">
        <v>6603</v>
      </c>
      <c r="E219" s="139" t="s">
        <v>93</v>
      </c>
      <c r="F219" s="139">
        <v>205.31</v>
      </c>
      <c r="G219" s="139">
        <v>0.2</v>
      </c>
      <c r="H219" s="139" t="s">
        <v>6604</v>
      </c>
      <c r="I219" s="150" t="s">
        <v>6706</v>
      </c>
      <c r="J219" s="139">
        <v>4</v>
      </c>
    </row>
    <row r="220" spans="1:10">
      <c r="A220" s="139">
        <v>217</v>
      </c>
      <c r="B220" s="139" t="s">
        <v>5877</v>
      </c>
      <c r="C220" s="139" t="s">
        <v>6602</v>
      </c>
      <c r="D220" s="139" t="s">
        <v>6603</v>
      </c>
      <c r="E220" s="139" t="s">
        <v>93</v>
      </c>
      <c r="F220" s="139">
        <v>205.31</v>
      </c>
      <c r="G220" s="139">
        <v>0.2</v>
      </c>
      <c r="H220" s="139" t="s">
        <v>6604</v>
      </c>
      <c r="I220" s="150" t="s">
        <v>6706</v>
      </c>
      <c r="J220" s="139">
        <v>4</v>
      </c>
    </row>
    <row r="221" spans="1:10">
      <c r="A221" s="139">
        <v>218</v>
      </c>
      <c r="B221" s="139" t="s">
        <v>5881</v>
      </c>
      <c r="C221" s="139" t="s">
        <v>6602</v>
      </c>
      <c r="D221" s="139" t="s">
        <v>6603</v>
      </c>
      <c r="E221" s="139" t="s">
        <v>93</v>
      </c>
      <c r="F221" s="139">
        <v>205.31</v>
      </c>
      <c r="G221" s="139">
        <v>0.2</v>
      </c>
      <c r="H221" s="139" t="s">
        <v>6604</v>
      </c>
      <c r="I221" s="150" t="s">
        <v>6706</v>
      </c>
      <c r="J221" s="139">
        <v>4</v>
      </c>
    </row>
    <row r="222" spans="1:10">
      <c r="A222" s="139">
        <v>219</v>
      </c>
      <c r="B222" s="139" t="s">
        <v>5885</v>
      </c>
      <c r="C222" s="139" t="s">
        <v>6602</v>
      </c>
      <c r="D222" s="139" t="s">
        <v>6603</v>
      </c>
      <c r="E222" s="139" t="s">
        <v>93</v>
      </c>
      <c r="F222" s="139">
        <v>205.31</v>
      </c>
      <c r="G222" s="139">
        <v>0.2</v>
      </c>
      <c r="H222" s="139" t="s">
        <v>6604</v>
      </c>
      <c r="I222" s="150" t="s">
        <v>6706</v>
      </c>
      <c r="J222" s="139">
        <v>4</v>
      </c>
    </row>
    <row r="223" spans="1:10">
      <c r="A223" s="139">
        <v>220</v>
      </c>
      <c r="B223" s="139" t="s">
        <v>5889</v>
      </c>
      <c r="C223" s="139" t="s">
        <v>6602</v>
      </c>
      <c r="D223" s="139" t="s">
        <v>6603</v>
      </c>
      <c r="E223" s="139" t="s">
        <v>93</v>
      </c>
      <c r="F223" s="139">
        <v>205.31</v>
      </c>
      <c r="G223" s="139">
        <v>0.2</v>
      </c>
      <c r="H223" s="139" t="s">
        <v>6604</v>
      </c>
      <c r="I223" s="150" t="s">
        <v>6706</v>
      </c>
      <c r="J223" s="139">
        <v>4</v>
      </c>
    </row>
    <row r="224" spans="1:10">
      <c r="A224" s="139">
        <v>221</v>
      </c>
      <c r="B224" s="139" t="s">
        <v>5893</v>
      </c>
      <c r="C224" s="139" t="s">
        <v>6602</v>
      </c>
      <c r="D224" s="139" t="s">
        <v>6603</v>
      </c>
      <c r="E224" s="139" t="s">
        <v>93</v>
      </c>
      <c r="F224" s="139">
        <v>205.31</v>
      </c>
      <c r="G224" s="139">
        <v>0.2</v>
      </c>
      <c r="H224" s="139" t="s">
        <v>6604</v>
      </c>
      <c r="I224" s="150" t="s">
        <v>6706</v>
      </c>
      <c r="J224" s="139">
        <v>4</v>
      </c>
    </row>
    <row r="225" spans="1:10">
      <c r="A225" s="139">
        <v>222</v>
      </c>
      <c r="B225" s="139" t="s">
        <v>5897</v>
      </c>
      <c r="C225" s="139" t="s">
        <v>6602</v>
      </c>
      <c r="D225" s="139" t="s">
        <v>6603</v>
      </c>
      <c r="E225" s="139" t="s">
        <v>93</v>
      </c>
      <c r="F225" s="139">
        <v>205.31</v>
      </c>
      <c r="G225" s="139">
        <v>0.2</v>
      </c>
      <c r="H225" s="139" t="s">
        <v>6604</v>
      </c>
      <c r="I225" s="150" t="s">
        <v>6706</v>
      </c>
      <c r="J225" s="139">
        <v>4</v>
      </c>
    </row>
    <row r="226" spans="1:10">
      <c r="A226" s="139">
        <v>223</v>
      </c>
      <c r="B226" s="139" t="s">
        <v>5839</v>
      </c>
      <c r="C226" s="139" t="s">
        <v>6602</v>
      </c>
      <c r="D226" s="139" t="s">
        <v>6603</v>
      </c>
      <c r="E226" s="139" t="s">
        <v>93</v>
      </c>
      <c r="F226" s="139">
        <v>205.31</v>
      </c>
      <c r="G226" s="139">
        <v>0.2</v>
      </c>
      <c r="H226" s="139" t="s">
        <v>6604</v>
      </c>
      <c r="I226" s="150" t="s">
        <v>6706</v>
      </c>
      <c r="J226" s="139">
        <v>4</v>
      </c>
    </row>
    <row r="227" spans="1:10">
      <c r="A227" s="139">
        <v>224</v>
      </c>
      <c r="B227" s="139" t="s">
        <v>5844</v>
      </c>
      <c r="C227" s="139" t="s">
        <v>6602</v>
      </c>
      <c r="D227" s="139" t="s">
        <v>6603</v>
      </c>
      <c r="E227" s="139" t="s">
        <v>93</v>
      </c>
      <c r="F227" s="139">
        <v>205.31</v>
      </c>
      <c r="G227" s="139">
        <v>0.2</v>
      </c>
      <c r="H227" s="139" t="s">
        <v>6604</v>
      </c>
      <c r="I227" s="150" t="s">
        <v>6706</v>
      </c>
      <c r="J227" s="139">
        <v>4</v>
      </c>
    </row>
    <row r="228" spans="1:10">
      <c r="A228" s="139">
        <v>225</v>
      </c>
      <c r="B228" s="139" t="s">
        <v>5849</v>
      </c>
      <c r="C228" s="139" t="s">
        <v>6602</v>
      </c>
      <c r="D228" s="139" t="s">
        <v>6603</v>
      </c>
      <c r="E228" s="139" t="s">
        <v>93</v>
      </c>
      <c r="F228" s="139">
        <v>205.31</v>
      </c>
      <c r="G228" s="139">
        <v>0.2</v>
      </c>
      <c r="H228" s="139" t="s">
        <v>6604</v>
      </c>
      <c r="I228" s="150" t="s">
        <v>6706</v>
      </c>
      <c r="J228" s="139">
        <v>4</v>
      </c>
    </row>
    <row r="229" spans="1:10">
      <c r="A229" s="139">
        <v>226</v>
      </c>
      <c r="B229" s="139" t="s">
        <v>5854</v>
      </c>
      <c r="C229" s="139" t="s">
        <v>6602</v>
      </c>
      <c r="D229" s="139" t="s">
        <v>6603</v>
      </c>
      <c r="E229" s="139" t="s">
        <v>93</v>
      </c>
      <c r="F229" s="139">
        <v>205.31</v>
      </c>
      <c r="G229" s="139">
        <v>0.2</v>
      </c>
      <c r="H229" s="139" t="s">
        <v>6604</v>
      </c>
      <c r="I229" s="150" t="s">
        <v>6706</v>
      </c>
      <c r="J229" s="139">
        <v>4</v>
      </c>
    </row>
    <row r="230" spans="1:10">
      <c r="A230" s="139">
        <v>227</v>
      </c>
      <c r="B230" s="139" t="s">
        <v>5858</v>
      </c>
      <c r="C230" s="139" t="s">
        <v>6602</v>
      </c>
      <c r="D230" s="139" t="s">
        <v>6603</v>
      </c>
      <c r="E230" s="139" t="s">
        <v>93</v>
      </c>
      <c r="F230" s="139">
        <v>205.31</v>
      </c>
      <c r="G230" s="139">
        <v>0.2</v>
      </c>
      <c r="H230" s="139" t="s">
        <v>6604</v>
      </c>
      <c r="I230" s="150" t="s">
        <v>6706</v>
      </c>
      <c r="J230" s="139">
        <v>4</v>
      </c>
    </row>
    <row r="231" spans="1:10">
      <c r="A231" s="139">
        <v>228</v>
      </c>
      <c r="B231" s="139" t="s">
        <v>5862</v>
      </c>
      <c r="C231" s="139" t="s">
        <v>6602</v>
      </c>
      <c r="D231" s="139" t="s">
        <v>6603</v>
      </c>
      <c r="E231" s="139" t="s">
        <v>93</v>
      </c>
      <c r="F231" s="139">
        <v>205.31</v>
      </c>
      <c r="G231" s="139">
        <v>0.2</v>
      </c>
      <c r="H231" s="139" t="s">
        <v>6604</v>
      </c>
      <c r="I231" s="150" t="s">
        <v>6706</v>
      </c>
      <c r="J231" s="139">
        <v>4</v>
      </c>
    </row>
    <row r="232" spans="1:10">
      <c r="A232" s="139">
        <v>229</v>
      </c>
      <c r="B232" s="139" t="s">
        <v>5866</v>
      </c>
      <c r="C232" s="139" t="s">
        <v>6602</v>
      </c>
      <c r="D232" s="139" t="s">
        <v>6603</v>
      </c>
      <c r="E232" s="139" t="s">
        <v>93</v>
      </c>
      <c r="F232" s="139">
        <v>205.31</v>
      </c>
      <c r="G232" s="139">
        <v>0.2</v>
      </c>
      <c r="H232" s="139" t="s">
        <v>6604</v>
      </c>
      <c r="I232" s="150" t="s">
        <v>6706</v>
      </c>
      <c r="J232" s="139">
        <v>4</v>
      </c>
    </row>
    <row r="233" spans="1:10">
      <c r="A233" s="139">
        <v>230</v>
      </c>
      <c r="B233" s="139" t="s">
        <v>5870</v>
      </c>
      <c r="C233" s="139" t="s">
        <v>6602</v>
      </c>
      <c r="D233" s="139" t="s">
        <v>6603</v>
      </c>
      <c r="E233" s="139" t="s">
        <v>93</v>
      </c>
      <c r="F233" s="139">
        <v>205.31</v>
      </c>
      <c r="G233" s="139">
        <v>0.2</v>
      </c>
      <c r="H233" s="139" t="s">
        <v>6604</v>
      </c>
      <c r="I233" s="150" t="s">
        <v>6706</v>
      </c>
      <c r="J233" s="139">
        <v>4</v>
      </c>
    </row>
    <row r="234" spans="1:10">
      <c r="A234" s="139">
        <v>231</v>
      </c>
      <c r="B234" s="139" t="s">
        <v>5874</v>
      </c>
      <c r="C234" s="139" t="s">
        <v>6602</v>
      </c>
      <c r="D234" s="139" t="s">
        <v>6603</v>
      </c>
      <c r="E234" s="139" t="s">
        <v>93</v>
      </c>
      <c r="F234" s="139">
        <v>205.31</v>
      </c>
      <c r="G234" s="139">
        <v>0.2</v>
      </c>
      <c r="H234" s="139" t="s">
        <v>6604</v>
      </c>
      <c r="I234" s="150" t="s">
        <v>6706</v>
      </c>
      <c r="J234" s="139">
        <v>4</v>
      </c>
    </row>
    <row r="235" spans="1:10">
      <c r="A235" s="139">
        <v>232</v>
      </c>
      <c r="B235" s="139" t="s">
        <v>5878</v>
      </c>
      <c r="C235" s="139" t="s">
        <v>6602</v>
      </c>
      <c r="D235" s="139" t="s">
        <v>6603</v>
      </c>
      <c r="E235" s="139" t="s">
        <v>93</v>
      </c>
      <c r="F235" s="139">
        <v>205.31</v>
      </c>
      <c r="G235" s="139">
        <v>0.2</v>
      </c>
      <c r="H235" s="139" t="s">
        <v>6604</v>
      </c>
      <c r="I235" s="150" t="s">
        <v>6706</v>
      </c>
      <c r="J235" s="139">
        <v>4</v>
      </c>
    </row>
    <row r="236" spans="1:10">
      <c r="A236" s="139">
        <v>233</v>
      </c>
      <c r="B236" s="139" t="s">
        <v>5882</v>
      </c>
      <c r="C236" s="139" t="s">
        <v>6602</v>
      </c>
      <c r="D236" s="139" t="s">
        <v>6603</v>
      </c>
      <c r="E236" s="139" t="s">
        <v>93</v>
      </c>
      <c r="F236" s="139">
        <v>205.31</v>
      </c>
      <c r="G236" s="139">
        <v>0.2</v>
      </c>
      <c r="H236" s="139" t="s">
        <v>6604</v>
      </c>
      <c r="I236" s="150" t="s">
        <v>6706</v>
      </c>
      <c r="J236" s="139">
        <v>4</v>
      </c>
    </row>
    <row r="237" spans="1:10">
      <c r="A237" s="139">
        <v>234</v>
      </c>
      <c r="B237" s="139" t="s">
        <v>5886</v>
      </c>
      <c r="C237" s="139" t="s">
        <v>6602</v>
      </c>
      <c r="D237" s="139" t="s">
        <v>6603</v>
      </c>
      <c r="E237" s="139" t="s">
        <v>93</v>
      </c>
      <c r="F237" s="139">
        <v>205.31</v>
      </c>
      <c r="G237" s="139">
        <v>0.2</v>
      </c>
      <c r="H237" s="139" t="s">
        <v>6604</v>
      </c>
      <c r="I237" s="150" t="s">
        <v>6706</v>
      </c>
      <c r="J237" s="139">
        <v>4</v>
      </c>
    </row>
    <row r="238" spans="1:10">
      <c r="A238" s="139">
        <v>235</v>
      </c>
      <c r="B238" s="139" t="s">
        <v>5890</v>
      </c>
      <c r="C238" s="139" t="s">
        <v>6602</v>
      </c>
      <c r="D238" s="139" t="s">
        <v>6603</v>
      </c>
      <c r="E238" s="139" t="s">
        <v>93</v>
      </c>
      <c r="F238" s="139">
        <v>205.31</v>
      </c>
      <c r="G238" s="139">
        <v>0.2</v>
      </c>
      <c r="H238" s="139" t="s">
        <v>6604</v>
      </c>
      <c r="I238" s="150" t="s">
        <v>6706</v>
      </c>
      <c r="J238" s="139">
        <v>4</v>
      </c>
    </row>
    <row r="239" spans="1:10">
      <c r="A239" s="139">
        <v>236</v>
      </c>
      <c r="B239" s="139" t="s">
        <v>5894</v>
      </c>
      <c r="C239" s="139" t="s">
        <v>6602</v>
      </c>
      <c r="D239" s="139" t="s">
        <v>6603</v>
      </c>
      <c r="E239" s="139" t="s">
        <v>93</v>
      </c>
      <c r="F239" s="139">
        <v>205.31</v>
      </c>
      <c r="G239" s="139">
        <v>0.2</v>
      </c>
      <c r="H239" s="139" t="s">
        <v>6604</v>
      </c>
      <c r="I239" s="150" t="s">
        <v>6706</v>
      </c>
      <c r="J239" s="139">
        <v>4</v>
      </c>
    </row>
    <row r="240" spans="1:10">
      <c r="A240" s="139">
        <v>237</v>
      </c>
      <c r="B240" s="139" t="s">
        <v>5898</v>
      </c>
      <c r="C240" s="139" t="s">
        <v>6602</v>
      </c>
      <c r="D240" s="139" t="s">
        <v>6603</v>
      </c>
      <c r="E240" s="139" t="s">
        <v>93</v>
      </c>
      <c r="F240" s="139">
        <v>205.31</v>
      </c>
      <c r="G240" s="139">
        <v>0.2</v>
      </c>
      <c r="H240" s="139" t="s">
        <v>6604</v>
      </c>
      <c r="I240" s="150" t="s">
        <v>6706</v>
      </c>
      <c r="J240" s="139">
        <v>4</v>
      </c>
    </row>
    <row r="241" spans="1:10">
      <c r="A241" s="139">
        <v>238</v>
      </c>
      <c r="B241" s="139" t="s">
        <v>5840</v>
      </c>
      <c r="C241" s="139" t="s">
        <v>6602</v>
      </c>
      <c r="D241" s="139" t="s">
        <v>6603</v>
      </c>
      <c r="E241" s="139" t="s">
        <v>93</v>
      </c>
      <c r="F241" s="139">
        <v>205.31</v>
      </c>
      <c r="G241" s="139">
        <v>0.2</v>
      </c>
      <c r="H241" s="139" t="s">
        <v>6604</v>
      </c>
      <c r="I241" s="150" t="s">
        <v>6706</v>
      </c>
      <c r="J241" s="139">
        <v>4</v>
      </c>
    </row>
    <row r="242" spans="1:10">
      <c r="A242" s="139">
        <v>239</v>
      </c>
      <c r="B242" s="139" t="s">
        <v>5845</v>
      </c>
      <c r="C242" s="139" t="s">
        <v>6602</v>
      </c>
      <c r="D242" s="139" t="s">
        <v>6603</v>
      </c>
      <c r="E242" s="139" t="s">
        <v>93</v>
      </c>
      <c r="F242" s="139">
        <v>205.31</v>
      </c>
      <c r="G242" s="139">
        <v>0.2</v>
      </c>
      <c r="H242" s="139" t="s">
        <v>6604</v>
      </c>
      <c r="I242" s="150" t="s">
        <v>6706</v>
      </c>
      <c r="J242" s="139">
        <v>4</v>
      </c>
    </row>
    <row r="243" spans="1:10">
      <c r="A243" s="139">
        <v>240</v>
      </c>
      <c r="B243" s="139" t="s">
        <v>5850</v>
      </c>
      <c r="C243" s="139" t="s">
        <v>6602</v>
      </c>
      <c r="D243" s="139" t="s">
        <v>6603</v>
      </c>
      <c r="E243" s="139" t="s">
        <v>93</v>
      </c>
      <c r="F243" s="139">
        <v>205.31</v>
      </c>
      <c r="G243" s="139">
        <v>0.2</v>
      </c>
      <c r="H243" s="139" t="s">
        <v>6604</v>
      </c>
      <c r="I243" s="150" t="s">
        <v>6706</v>
      </c>
      <c r="J243" s="139">
        <v>4</v>
      </c>
    </row>
    <row r="244" spans="1:10">
      <c r="A244" s="139">
        <v>241</v>
      </c>
      <c r="B244" s="139" t="s">
        <v>5855</v>
      </c>
      <c r="C244" s="139" t="s">
        <v>6602</v>
      </c>
      <c r="D244" s="139" t="s">
        <v>6603</v>
      </c>
      <c r="E244" s="139" t="s">
        <v>93</v>
      </c>
      <c r="F244" s="139">
        <v>205.31</v>
      </c>
      <c r="G244" s="139">
        <v>0.2</v>
      </c>
      <c r="H244" s="139" t="s">
        <v>6604</v>
      </c>
      <c r="I244" s="150" t="s">
        <v>6706</v>
      </c>
      <c r="J244" s="139">
        <v>4</v>
      </c>
    </row>
    <row r="245" spans="1:10">
      <c r="A245" s="139">
        <v>242</v>
      </c>
      <c r="B245" s="139" t="s">
        <v>5859</v>
      </c>
      <c r="C245" s="139" t="s">
        <v>6602</v>
      </c>
      <c r="D245" s="139" t="s">
        <v>6603</v>
      </c>
      <c r="E245" s="139" t="s">
        <v>93</v>
      </c>
      <c r="F245" s="139">
        <v>205.31</v>
      </c>
      <c r="G245" s="139">
        <v>0.2</v>
      </c>
      <c r="H245" s="139" t="s">
        <v>6604</v>
      </c>
      <c r="I245" s="150" t="s">
        <v>6706</v>
      </c>
      <c r="J245" s="139">
        <v>4</v>
      </c>
    </row>
    <row r="246" spans="1:10">
      <c r="A246" s="139">
        <v>243</v>
      </c>
      <c r="B246" s="139" t="s">
        <v>5863</v>
      </c>
      <c r="C246" s="139" t="s">
        <v>6602</v>
      </c>
      <c r="D246" s="139" t="s">
        <v>6603</v>
      </c>
      <c r="E246" s="139" t="s">
        <v>93</v>
      </c>
      <c r="F246" s="139">
        <v>205.31</v>
      </c>
      <c r="G246" s="139">
        <v>0.2</v>
      </c>
      <c r="H246" s="139" t="s">
        <v>6604</v>
      </c>
      <c r="I246" s="150" t="s">
        <v>6706</v>
      </c>
      <c r="J246" s="139">
        <v>4</v>
      </c>
    </row>
    <row r="247" spans="1:10">
      <c r="A247" s="139">
        <v>244</v>
      </c>
      <c r="B247" s="139" t="s">
        <v>5867</v>
      </c>
      <c r="C247" s="139" t="s">
        <v>6602</v>
      </c>
      <c r="D247" s="139" t="s">
        <v>6603</v>
      </c>
      <c r="E247" s="139" t="s">
        <v>93</v>
      </c>
      <c r="F247" s="139">
        <v>205.31</v>
      </c>
      <c r="G247" s="139">
        <v>0.2</v>
      </c>
      <c r="H247" s="139" t="s">
        <v>6604</v>
      </c>
      <c r="I247" s="150" t="s">
        <v>6706</v>
      </c>
      <c r="J247" s="139">
        <v>4</v>
      </c>
    </row>
    <row r="248" spans="1:10">
      <c r="A248" s="139">
        <v>245</v>
      </c>
      <c r="B248" s="139" t="s">
        <v>5871</v>
      </c>
      <c r="C248" s="139" t="s">
        <v>6602</v>
      </c>
      <c r="D248" s="139" t="s">
        <v>6603</v>
      </c>
      <c r="E248" s="139" t="s">
        <v>93</v>
      </c>
      <c r="F248" s="139">
        <v>205.31</v>
      </c>
      <c r="G248" s="139">
        <v>0.2</v>
      </c>
      <c r="H248" s="139" t="s">
        <v>6604</v>
      </c>
      <c r="I248" s="150" t="s">
        <v>6706</v>
      </c>
      <c r="J248" s="139">
        <v>4</v>
      </c>
    </row>
    <row r="249" spans="1:10">
      <c r="A249" s="139">
        <v>246</v>
      </c>
      <c r="B249" s="139" t="s">
        <v>5875</v>
      </c>
      <c r="C249" s="139" t="s">
        <v>6602</v>
      </c>
      <c r="D249" s="139" t="s">
        <v>6603</v>
      </c>
      <c r="E249" s="139" t="s">
        <v>93</v>
      </c>
      <c r="F249" s="139">
        <v>205.31</v>
      </c>
      <c r="G249" s="139">
        <v>0.2</v>
      </c>
      <c r="H249" s="139" t="s">
        <v>6604</v>
      </c>
      <c r="I249" s="150" t="s">
        <v>6706</v>
      </c>
      <c r="J249" s="139">
        <v>4</v>
      </c>
    </row>
    <row r="250" spans="1:10">
      <c r="A250" s="139">
        <v>247</v>
      </c>
      <c r="B250" s="139" t="s">
        <v>5879</v>
      </c>
      <c r="C250" s="139" t="s">
        <v>6602</v>
      </c>
      <c r="D250" s="139" t="s">
        <v>6603</v>
      </c>
      <c r="E250" s="139" t="s">
        <v>93</v>
      </c>
      <c r="F250" s="139">
        <v>205.31</v>
      </c>
      <c r="G250" s="139">
        <v>0.2</v>
      </c>
      <c r="H250" s="139" t="s">
        <v>6604</v>
      </c>
      <c r="I250" s="150" t="s">
        <v>6706</v>
      </c>
      <c r="J250" s="139">
        <v>4</v>
      </c>
    </row>
    <row r="251" spans="1:10">
      <c r="A251" s="139">
        <v>248</v>
      </c>
      <c r="B251" s="139" t="s">
        <v>5883</v>
      </c>
      <c r="C251" s="139" t="s">
        <v>6602</v>
      </c>
      <c r="D251" s="139" t="s">
        <v>6603</v>
      </c>
      <c r="E251" s="139" t="s">
        <v>93</v>
      </c>
      <c r="F251" s="139">
        <v>205.31</v>
      </c>
      <c r="G251" s="139">
        <v>0.2</v>
      </c>
      <c r="H251" s="139" t="s">
        <v>6604</v>
      </c>
      <c r="I251" s="150" t="s">
        <v>6706</v>
      </c>
      <c r="J251" s="139">
        <v>4</v>
      </c>
    </row>
    <row r="252" spans="1:10">
      <c r="A252" s="139">
        <v>249</v>
      </c>
      <c r="B252" s="139" t="s">
        <v>5887</v>
      </c>
      <c r="C252" s="139" t="s">
        <v>6602</v>
      </c>
      <c r="D252" s="139" t="s">
        <v>6603</v>
      </c>
      <c r="E252" s="139" t="s">
        <v>93</v>
      </c>
      <c r="F252" s="139">
        <v>205.31</v>
      </c>
      <c r="G252" s="139">
        <v>0.2</v>
      </c>
      <c r="H252" s="139" t="s">
        <v>6604</v>
      </c>
      <c r="I252" s="150" t="s">
        <v>6706</v>
      </c>
      <c r="J252" s="139">
        <v>4</v>
      </c>
    </row>
    <row r="253" spans="1:10">
      <c r="A253" s="139">
        <v>250</v>
      </c>
      <c r="B253" s="139" t="s">
        <v>5891</v>
      </c>
      <c r="C253" s="139" t="s">
        <v>6602</v>
      </c>
      <c r="D253" s="139" t="s">
        <v>6603</v>
      </c>
      <c r="E253" s="139" t="s">
        <v>93</v>
      </c>
      <c r="F253" s="139">
        <v>205.31</v>
      </c>
      <c r="G253" s="139">
        <v>0.2</v>
      </c>
      <c r="H253" s="139" t="s">
        <v>6604</v>
      </c>
      <c r="I253" s="150" t="s">
        <v>6706</v>
      </c>
      <c r="J253" s="139">
        <v>4</v>
      </c>
    </row>
    <row r="254" spans="1:10">
      <c r="A254" s="139">
        <v>251</v>
      </c>
      <c r="B254" s="139" t="s">
        <v>5895</v>
      </c>
      <c r="C254" s="139" t="s">
        <v>6602</v>
      </c>
      <c r="D254" s="139" t="s">
        <v>6603</v>
      </c>
      <c r="E254" s="139" t="s">
        <v>93</v>
      </c>
      <c r="F254" s="139">
        <v>205.31</v>
      </c>
      <c r="G254" s="139">
        <v>0.2</v>
      </c>
      <c r="H254" s="139" t="s">
        <v>6604</v>
      </c>
      <c r="I254" s="150" t="s">
        <v>6706</v>
      </c>
      <c r="J254" s="139">
        <v>4</v>
      </c>
    </row>
    <row r="255" spans="1:10">
      <c r="A255" s="139">
        <v>252</v>
      </c>
      <c r="B255" s="139" t="s">
        <v>5899</v>
      </c>
      <c r="C255" s="139" t="s">
        <v>6602</v>
      </c>
      <c r="D255" s="139" t="s">
        <v>6603</v>
      </c>
      <c r="E255" s="139" t="s">
        <v>93</v>
      </c>
      <c r="F255" s="139">
        <v>205.31</v>
      </c>
      <c r="G255" s="139">
        <v>0.2</v>
      </c>
      <c r="H255" s="139" t="s">
        <v>6604</v>
      </c>
      <c r="I255" s="150" t="s">
        <v>6706</v>
      </c>
      <c r="J255" s="139">
        <v>4</v>
      </c>
    </row>
    <row r="256" spans="1:10">
      <c r="A256" s="139">
        <v>253</v>
      </c>
      <c r="B256" s="139" t="s">
        <v>5900</v>
      </c>
      <c r="C256" s="139" t="s">
        <v>6602</v>
      </c>
      <c r="D256" s="139" t="s">
        <v>6603</v>
      </c>
      <c r="E256" s="139" t="s">
        <v>93</v>
      </c>
      <c r="F256" s="139">
        <v>205.31</v>
      </c>
      <c r="G256" s="139">
        <v>0.2</v>
      </c>
      <c r="H256" s="139" t="s">
        <v>6604</v>
      </c>
      <c r="I256" s="150" t="s">
        <v>6706</v>
      </c>
      <c r="J256" s="139">
        <v>4</v>
      </c>
    </row>
    <row r="257" spans="1:10">
      <c r="A257" s="139">
        <v>254</v>
      </c>
      <c r="B257" s="139" t="s">
        <v>5901</v>
      </c>
      <c r="C257" s="139" t="s">
        <v>6602</v>
      </c>
      <c r="D257" s="139" t="s">
        <v>6603</v>
      </c>
      <c r="E257" s="139" t="s">
        <v>93</v>
      </c>
      <c r="F257" s="139">
        <v>205.31</v>
      </c>
      <c r="G257" s="139">
        <v>0.2</v>
      </c>
      <c r="H257" s="139" t="s">
        <v>6604</v>
      </c>
      <c r="I257" s="150" t="s">
        <v>6706</v>
      </c>
      <c r="J257" s="139">
        <v>4</v>
      </c>
    </row>
    <row r="258" spans="1:10">
      <c r="A258" s="139">
        <v>255</v>
      </c>
      <c r="B258" s="139" t="s">
        <v>5902</v>
      </c>
      <c r="C258" s="139" t="s">
        <v>6602</v>
      </c>
      <c r="D258" s="139" t="s">
        <v>6603</v>
      </c>
      <c r="E258" s="139" t="s">
        <v>93</v>
      </c>
      <c r="F258" s="139">
        <v>205.31</v>
      </c>
      <c r="G258" s="139">
        <v>0.2</v>
      </c>
      <c r="H258" s="139" t="s">
        <v>6604</v>
      </c>
      <c r="I258" s="150" t="s">
        <v>6706</v>
      </c>
      <c r="J258" s="139">
        <v>4</v>
      </c>
    </row>
    <row r="259" spans="1:10">
      <c r="A259" s="139">
        <v>256</v>
      </c>
      <c r="B259" s="139" t="s">
        <v>5841</v>
      </c>
      <c r="C259" s="139" t="s">
        <v>6602</v>
      </c>
      <c r="D259" s="139" t="s">
        <v>6603</v>
      </c>
      <c r="E259" s="139" t="s">
        <v>93</v>
      </c>
      <c r="F259" s="139">
        <v>205.31</v>
      </c>
      <c r="G259" s="139">
        <v>0.2</v>
      </c>
      <c r="H259" s="139" t="s">
        <v>6604</v>
      </c>
      <c r="I259" s="150" t="s">
        <v>6706</v>
      </c>
      <c r="J259" s="139">
        <v>4</v>
      </c>
    </row>
    <row r="260" spans="1:10">
      <c r="A260" s="139">
        <v>257</v>
      </c>
      <c r="B260" s="139" t="s">
        <v>5846</v>
      </c>
      <c r="C260" s="139" t="s">
        <v>6602</v>
      </c>
      <c r="D260" s="139" t="s">
        <v>6603</v>
      </c>
      <c r="E260" s="139" t="s">
        <v>93</v>
      </c>
      <c r="F260" s="139">
        <v>205.31</v>
      </c>
      <c r="G260" s="139">
        <v>0.2</v>
      </c>
      <c r="H260" s="139" t="s">
        <v>6604</v>
      </c>
      <c r="I260" s="150" t="s">
        <v>6706</v>
      </c>
      <c r="J260" s="139">
        <v>4</v>
      </c>
    </row>
    <row r="261" spans="1:10">
      <c r="A261" s="139">
        <v>258</v>
      </c>
      <c r="B261" s="139" t="s">
        <v>5851</v>
      </c>
      <c r="C261" s="139" t="s">
        <v>6602</v>
      </c>
      <c r="D261" s="139" t="s">
        <v>6603</v>
      </c>
      <c r="E261" s="139" t="s">
        <v>93</v>
      </c>
      <c r="F261" s="139">
        <v>205.31</v>
      </c>
      <c r="G261" s="139">
        <v>0.2</v>
      </c>
      <c r="H261" s="139" t="s">
        <v>6604</v>
      </c>
      <c r="I261" s="150" t="s">
        <v>6706</v>
      </c>
      <c r="J261" s="139">
        <v>4</v>
      </c>
    </row>
    <row r="262" spans="1:10">
      <c r="A262" s="139">
        <v>259</v>
      </c>
      <c r="B262" s="139" t="s">
        <v>5903</v>
      </c>
      <c r="C262" s="139" t="s">
        <v>6602</v>
      </c>
      <c r="D262" s="139" t="s">
        <v>6603</v>
      </c>
      <c r="E262" s="139" t="s">
        <v>93</v>
      </c>
      <c r="F262" s="139">
        <v>205.31</v>
      </c>
      <c r="G262" s="139">
        <v>0.2</v>
      </c>
      <c r="H262" s="139" t="s">
        <v>6604</v>
      </c>
      <c r="I262" s="150" t="s">
        <v>6706</v>
      </c>
      <c r="J262" s="139">
        <v>4</v>
      </c>
    </row>
    <row r="263" spans="1:10">
      <c r="A263" s="139">
        <v>260</v>
      </c>
      <c r="B263" s="139" t="s">
        <v>5904</v>
      </c>
      <c r="C263" s="139" t="s">
        <v>6602</v>
      </c>
      <c r="D263" s="139" t="s">
        <v>6603</v>
      </c>
      <c r="E263" s="139" t="s">
        <v>93</v>
      </c>
      <c r="F263" s="139">
        <v>205.31</v>
      </c>
      <c r="G263" s="139">
        <v>0.2</v>
      </c>
      <c r="H263" s="139" t="s">
        <v>6604</v>
      </c>
      <c r="I263" s="150" t="s">
        <v>6706</v>
      </c>
      <c r="J263" s="139">
        <v>4</v>
      </c>
    </row>
    <row r="264" spans="1:10">
      <c r="A264" s="139">
        <v>261</v>
      </c>
      <c r="B264" s="139" t="s">
        <v>5905</v>
      </c>
      <c r="C264" s="139" t="s">
        <v>6602</v>
      </c>
      <c r="D264" s="139" t="s">
        <v>6603</v>
      </c>
      <c r="E264" s="139" t="s">
        <v>93</v>
      </c>
      <c r="F264" s="139">
        <v>205.31</v>
      </c>
      <c r="G264" s="139">
        <v>0.2</v>
      </c>
      <c r="H264" s="139" t="s">
        <v>6604</v>
      </c>
      <c r="I264" s="150" t="s">
        <v>6706</v>
      </c>
      <c r="J264" s="139">
        <v>4</v>
      </c>
    </row>
    <row r="265" spans="1:10">
      <c r="A265" s="139">
        <v>262</v>
      </c>
      <c r="B265" s="139" t="s">
        <v>5690</v>
      </c>
      <c r="C265" s="139" t="s">
        <v>6602</v>
      </c>
      <c r="D265" s="139" t="s">
        <v>6603</v>
      </c>
      <c r="E265" s="139" t="s">
        <v>6707</v>
      </c>
      <c r="F265" s="139">
        <v>76800</v>
      </c>
      <c r="G265" s="139">
        <v>75</v>
      </c>
      <c r="H265" s="139" t="s">
        <v>6604</v>
      </c>
      <c r="I265" s="150" t="s">
        <v>6706</v>
      </c>
      <c r="J265" s="139">
        <v>8</v>
      </c>
    </row>
    <row r="266" spans="1:10">
      <c r="A266" s="139">
        <v>263</v>
      </c>
      <c r="B266" s="139" t="s">
        <v>5698</v>
      </c>
      <c r="C266" s="139" t="s">
        <v>6602</v>
      </c>
      <c r="D266" s="139" t="s">
        <v>6603</v>
      </c>
      <c r="E266" s="139" t="s">
        <v>6708</v>
      </c>
      <c r="F266" s="139">
        <v>76800</v>
      </c>
      <c r="G266" s="139">
        <v>75</v>
      </c>
      <c r="H266" s="139" t="s">
        <v>6604</v>
      </c>
      <c r="I266" s="150" t="s">
        <v>6706</v>
      </c>
      <c r="J266" s="139">
        <v>8</v>
      </c>
    </row>
    <row r="267" spans="1:10">
      <c r="A267" s="139">
        <v>264</v>
      </c>
      <c r="B267" s="139" t="s">
        <v>5703</v>
      </c>
      <c r="C267" s="139" t="s">
        <v>6602</v>
      </c>
      <c r="D267" s="139" t="s">
        <v>6603</v>
      </c>
      <c r="E267" s="139" t="s">
        <v>6709</v>
      </c>
      <c r="F267" s="139">
        <v>76800</v>
      </c>
      <c r="G267" s="139">
        <v>75</v>
      </c>
      <c r="H267" s="139" t="s">
        <v>6604</v>
      </c>
      <c r="I267" s="150" t="s">
        <v>6706</v>
      </c>
      <c r="J267" s="139">
        <v>8</v>
      </c>
    </row>
    <row r="268" spans="1:10">
      <c r="A268" s="139">
        <v>265</v>
      </c>
      <c r="B268" s="139" t="s">
        <v>5710</v>
      </c>
      <c r="C268" s="139" t="s">
        <v>6602</v>
      </c>
      <c r="D268" s="139" t="s">
        <v>6603</v>
      </c>
      <c r="E268" s="139" t="s">
        <v>6710</v>
      </c>
      <c r="F268" s="139">
        <v>7680</v>
      </c>
      <c r="G268" s="139">
        <v>7.5</v>
      </c>
      <c r="H268" s="139" t="s">
        <v>6604</v>
      </c>
      <c r="I268" s="150" t="s">
        <v>6706</v>
      </c>
      <c r="J268" s="139">
        <v>8</v>
      </c>
    </row>
    <row r="269" spans="1:10">
      <c r="A269" s="139">
        <v>266</v>
      </c>
      <c r="B269" s="139" t="s">
        <v>5717</v>
      </c>
      <c r="C269" s="139" t="s">
        <v>6602</v>
      </c>
      <c r="D269" s="139" t="s">
        <v>6603</v>
      </c>
      <c r="E269" s="139" t="s">
        <v>6711</v>
      </c>
      <c r="F269" s="139">
        <v>5120.62</v>
      </c>
      <c r="G269" s="139">
        <v>5</v>
      </c>
      <c r="H269" s="139" t="s">
        <v>6604</v>
      </c>
      <c r="I269" s="150" t="s">
        <v>6706</v>
      </c>
      <c r="J269" s="139">
        <v>8</v>
      </c>
    </row>
    <row r="270" spans="1:10">
      <c r="A270" s="139">
        <v>267</v>
      </c>
      <c r="B270" s="139" t="s">
        <v>5725</v>
      </c>
      <c r="C270" s="139" t="s">
        <v>6602</v>
      </c>
      <c r="D270" s="139" t="s">
        <v>6603</v>
      </c>
      <c r="E270" s="139" t="s">
        <v>6712</v>
      </c>
      <c r="F270" s="139">
        <v>5120.62</v>
      </c>
      <c r="G270" s="139">
        <v>5</v>
      </c>
      <c r="H270" s="139" t="s">
        <v>6604</v>
      </c>
      <c r="I270" s="150" t="s">
        <v>6713</v>
      </c>
      <c r="J270" s="139">
        <v>8</v>
      </c>
    </row>
    <row r="271" spans="1:10">
      <c r="A271" s="139">
        <v>268</v>
      </c>
      <c r="B271" s="139" t="s">
        <v>5729</v>
      </c>
      <c r="C271" s="139" t="s">
        <v>6602</v>
      </c>
      <c r="D271" s="139" t="s">
        <v>6603</v>
      </c>
      <c r="E271" s="139" t="s">
        <v>6714</v>
      </c>
      <c r="F271" s="139">
        <v>7680</v>
      </c>
      <c r="G271" s="139">
        <v>7.5</v>
      </c>
      <c r="H271" s="139" t="s">
        <v>6604</v>
      </c>
      <c r="I271" s="150" t="s">
        <v>6713</v>
      </c>
      <c r="J271" s="139">
        <v>8</v>
      </c>
    </row>
    <row r="272" spans="1:10">
      <c r="A272" s="139">
        <v>269</v>
      </c>
      <c r="B272" s="139" t="s">
        <v>5733</v>
      </c>
      <c r="C272" s="139" t="s">
        <v>6602</v>
      </c>
      <c r="D272" s="139" t="s">
        <v>6603</v>
      </c>
      <c r="E272" s="139" t="s">
        <v>6715</v>
      </c>
      <c r="F272" s="139">
        <v>11264.06</v>
      </c>
      <c r="G272" s="139">
        <v>11</v>
      </c>
      <c r="H272" s="139" t="s">
        <v>6604</v>
      </c>
      <c r="I272" s="150" t="s">
        <v>6713</v>
      </c>
      <c r="J272" s="139">
        <v>8</v>
      </c>
    </row>
    <row r="273" spans="1:10">
      <c r="A273" s="139">
        <v>270</v>
      </c>
      <c r="B273" s="139" t="s">
        <v>5738</v>
      </c>
      <c r="C273" s="139" t="s">
        <v>6602</v>
      </c>
      <c r="D273" s="139" t="s">
        <v>6603</v>
      </c>
      <c r="E273" s="139" t="s">
        <v>6711</v>
      </c>
      <c r="F273" s="139">
        <v>5120.62</v>
      </c>
      <c r="G273" s="139">
        <v>5</v>
      </c>
      <c r="H273" s="139" t="s">
        <v>6604</v>
      </c>
      <c r="I273" s="150" t="s">
        <v>6713</v>
      </c>
      <c r="J273" s="139">
        <v>8</v>
      </c>
    </row>
    <row r="274" spans="1:10">
      <c r="A274" s="139">
        <v>271</v>
      </c>
      <c r="B274" s="139" t="s">
        <v>5742</v>
      </c>
      <c r="C274" s="139" t="s">
        <v>6602</v>
      </c>
      <c r="D274" s="139" t="s">
        <v>6603</v>
      </c>
      <c r="E274" s="139" t="s">
        <v>6712</v>
      </c>
      <c r="F274" s="139">
        <v>5120.62</v>
      </c>
      <c r="G274" s="139">
        <v>5</v>
      </c>
      <c r="H274" s="139" t="s">
        <v>6604</v>
      </c>
      <c r="I274" s="150" t="s">
        <v>6713</v>
      </c>
      <c r="J274" s="139">
        <v>8</v>
      </c>
    </row>
    <row r="275" spans="1:10">
      <c r="A275" s="139">
        <v>272</v>
      </c>
      <c r="B275" s="139" t="s">
        <v>5747</v>
      </c>
      <c r="C275" s="139" t="s">
        <v>6602</v>
      </c>
      <c r="D275" s="139" t="s">
        <v>6603</v>
      </c>
      <c r="E275" s="139" t="s">
        <v>6714</v>
      </c>
      <c r="F275" s="139">
        <v>4608.75</v>
      </c>
      <c r="G275" s="139">
        <v>4.5</v>
      </c>
      <c r="H275" s="139" t="s">
        <v>6604</v>
      </c>
      <c r="I275" s="150" t="s">
        <v>6713</v>
      </c>
      <c r="J275" s="139">
        <v>8</v>
      </c>
    </row>
    <row r="276" spans="1:10">
      <c r="A276" s="139">
        <v>273</v>
      </c>
      <c r="B276" s="139" t="s">
        <v>5752</v>
      </c>
      <c r="C276" s="139" t="s">
        <v>6602</v>
      </c>
      <c r="D276" s="139" t="s">
        <v>6603</v>
      </c>
      <c r="E276" s="139" t="s">
        <v>6716</v>
      </c>
      <c r="F276" s="139">
        <v>1024.68</v>
      </c>
      <c r="G276" s="139">
        <v>1</v>
      </c>
      <c r="H276" s="139" t="s">
        <v>6604</v>
      </c>
      <c r="I276" s="150" t="s">
        <v>6713</v>
      </c>
      <c r="J276" s="139">
        <v>8</v>
      </c>
    </row>
    <row r="277" spans="1:10">
      <c r="A277" s="139">
        <v>274</v>
      </c>
      <c r="B277" s="139" t="s">
        <v>5756</v>
      </c>
      <c r="C277" s="139" t="s">
        <v>6602</v>
      </c>
      <c r="D277" s="139" t="s">
        <v>6603</v>
      </c>
      <c r="E277" s="139" t="s">
        <v>6715</v>
      </c>
      <c r="F277" s="139">
        <v>11264.06</v>
      </c>
      <c r="G277" s="139">
        <v>11</v>
      </c>
      <c r="H277" s="139" t="s">
        <v>6604</v>
      </c>
      <c r="I277" s="150" t="s">
        <v>6713</v>
      </c>
      <c r="J277" s="139">
        <v>8</v>
      </c>
    </row>
    <row r="278" spans="1:10">
      <c r="A278" s="139">
        <v>275</v>
      </c>
      <c r="B278" s="139" t="s">
        <v>5760</v>
      </c>
      <c r="C278" s="139" t="s">
        <v>6602</v>
      </c>
      <c r="D278" s="139" t="s">
        <v>6603</v>
      </c>
      <c r="E278" s="139" t="s">
        <v>6717</v>
      </c>
      <c r="F278" s="139">
        <v>5120.62</v>
      </c>
      <c r="G278" s="139">
        <v>5</v>
      </c>
      <c r="H278" s="139" t="s">
        <v>6604</v>
      </c>
      <c r="I278" s="150" t="s">
        <v>6713</v>
      </c>
      <c r="J278" s="139">
        <v>8</v>
      </c>
    </row>
    <row r="279" spans="1:10">
      <c r="A279" s="139">
        <v>276</v>
      </c>
      <c r="B279" s="139" t="s">
        <v>5764</v>
      </c>
      <c r="C279" s="139" t="s">
        <v>6602</v>
      </c>
      <c r="D279" s="139" t="s">
        <v>6603</v>
      </c>
      <c r="E279" s="139" t="s">
        <v>6718</v>
      </c>
      <c r="F279" s="139">
        <v>5120.62</v>
      </c>
      <c r="G279" s="139">
        <v>5</v>
      </c>
      <c r="H279" s="139" t="s">
        <v>6604</v>
      </c>
      <c r="I279" s="150" t="s">
        <v>6713</v>
      </c>
      <c r="J279" s="139">
        <v>8</v>
      </c>
    </row>
    <row r="280" spans="1:10">
      <c r="A280" s="139">
        <v>277</v>
      </c>
      <c r="B280" s="139" t="s">
        <v>5768</v>
      </c>
      <c r="C280" s="139" t="s">
        <v>6602</v>
      </c>
      <c r="D280" s="139" t="s">
        <v>6603</v>
      </c>
      <c r="E280" s="139" t="s">
        <v>6719</v>
      </c>
      <c r="F280" s="139">
        <v>5120.62</v>
      </c>
      <c r="G280" s="139">
        <v>5</v>
      </c>
      <c r="H280" s="139" t="s">
        <v>6604</v>
      </c>
      <c r="I280" s="150" t="s">
        <v>6713</v>
      </c>
      <c r="J280" s="139">
        <v>8</v>
      </c>
    </row>
    <row r="281" spans="1:10">
      <c r="A281" s="139">
        <v>278</v>
      </c>
      <c r="B281" s="139" t="s">
        <v>5772</v>
      </c>
      <c r="C281" s="139" t="s">
        <v>6602</v>
      </c>
      <c r="D281" s="139" t="s">
        <v>6603</v>
      </c>
      <c r="E281" s="139" t="s">
        <v>6720</v>
      </c>
      <c r="F281" s="139">
        <v>7680</v>
      </c>
      <c r="G281" s="139">
        <v>7.5</v>
      </c>
      <c r="H281" s="139" t="s">
        <v>6604</v>
      </c>
      <c r="I281" s="150" t="s">
        <v>6713</v>
      </c>
      <c r="J281" s="139">
        <v>8</v>
      </c>
    </row>
    <row r="282" spans="1:10">
      <c r="A282" s="139">
        <v>279</v>
      </c>
      <c r="B282" s="139" t="s">
        <v>5776</v>
      </c>
      <c r="C282" s="139" t="s">
        <v>6602</v>
      </c>
      <c r="D282" s="139" t="s">
        <v>6603</v>
      </c>
      <c r="E282" s="139" t="s">
        <v>6721</v>
      </c>
      <c r="F282" s="139">
        <v>10240.31</v>
      </c>
      <c r="G282" s="139">
        <v>10</v>
      </c>
      <c r="H282" s="139" t="s">
        <v>6604</v>
      </c>
      <c r="I282" s="150" t="s">
        <v>6713</v>
      </c>
      <c r="J282" s="139">
        <v>8</v>
      </c>
    </row>
    <row r="283" spans="1:10">
      <c r="A283" s="139">
        <v>280</v>
      </c>
      <c r="B283" s="139" t="s">
        <v>5781</v>
      </c>
      <c r="C283" s="139" t="s">
        <v>6602</v>
      </c>
      <c r="D283" s="139" t="s">
        <v>6603</v>
      </c>
      <c r="E283" s="139" t="s">
        <v>6722</v>
      </c>
      <c r="F283" s="139">
        <v>11264.06</v>
      </c>
      <c r="G283" s="139">
        <v>11</v>
      </c>
      <c r="H283" s="139" t="s">
        <v>6604</v>
      </c>
      <c r="I283" s="150" t="s">
        <v>6713</v>
      </c>
      <c r="J283" s="139">
        <v>8</v>
      </c>
    </row>
    <row r="284" spans="1:10">
      <c r="A284" s="139">
        <v>281</v>
      </c>
      <c r="B284" s="139" t="s">
        <v>5785</v>
      </c>
      <c r="C284" s="139" t="s">
        <v>6602</v>
      </c>
      <c r="D284" s="139" t="s">
        <v>6603</v>
      </c>
      <c r="E284" s="139" t="s">
        <v>6717</v>
      </c>
      <c r="F284" s="139">
        <v>2560.31</v>
      </c>
      <c r="G284" s="139">
        <v>2.5</v>
      </c>
      <c r="H284" s="139" t="s">
        <v>6604</v>
      </c>
      <c r="I284" s="150" t="s">
        <v>6713</v>
      </c>
      <c r="J284" s="139">
        <v>8</v>
      </c>
    </row>
    <row r="285" spans="1:10">
      <c r="A285" s="139">
        <v>282</v>
      </c>
      <c r="B285" s="139" t="s">
        <v>5791</v>
      </c>
      <c r="C285" s="139" t="s">
        <v>6602</v>
      </c>
      <c r="D285" s="139" t="s">
        <v>6603</v>
      </c>
      <c r="E285" s="139" t="s">
        <v>6718</v>
      </c>
      <c r="F285" s="139">
        <v>2560.31</v>
      </c>
      <c r="G285" s="139">
        <v>2.5</v>
      </c>
      <c r="H285" s="139" t="s">
        <v>6604</v>
      </c>
      <c r="I285" s="150" t="s">
        <v>6713</v>
      </c>
      <c r="J285" s="139">
        <v>8</v>
      </c>
    </row>
    <row r="286" spans="1:10">
      <c r="A286" s="139">
        <v>283</v>
      </c>
      <c r="B286" s="139" t="s">
        <v>5795</v>
      </c>
      <c r="C286" s="139" t="s">
        <v>6602</v>
      </c>
      <c r="D286" s="139" t="s">
        <v>6603</v>
      </c>
      <c r="E286" s="139" t="s">
        <v>6720</v>
      </c>
      <c r="F286" s="139">
        <v>134144.06</v>
      </c>
      <c r="G286" s="139">
        <v>131</v>
      </c>
      <c r="H286" s="139" t="s">
        <v>6604</v>
      </c>
      <c r="I286" s="150" t="s">
        <v>6713</v>
      </c>
      <c r="J286" s="139">
        <v>8</v>
      </c>
    </row>
    <row r="287" spans="1:10">
      <c r="A287" s="139">
        <v>284</v>
      </c>
      <c r="B287" s="139" t="s">
        <v>5802</v>
      </c>
      <c r="C287" s="139" t="s">
        <v>6602</v>
      </c>
      <c r="D287" s="139" t="s">
        <v>6603</v>
      </c>
      <c r="E287" s="139" t="s">
        <v>6723</v>
      </c>
      <c r="F287" s="139">
        <v>646144.68000000005</v>
      </c>
      <c r="G287" s="139">
        <v>631</v>
      </c>
      <c r="H287" s="139" t="s">
        <v>6604</v>
      </c>
      <c r="I287" s="150" t="s">
        <v>6713</v>
      </c>
      <c r="J287" s="139">
        <v>8</v>
      </c>
    </row>
    <row r="288" spans="1:10">
      <c r="A288" s="139">
        <v>285</v>
      </c>
      <c r="B288" s="139" t="s">
        <v>5809</v>
      </c>
      <c r="C288" s="139" t="s">
        <v>6602</v>
      </c>
      <c r="D288" s="139" t="s">
        <v>6603</v>
      </c>
      <c r="E288" s="139" t="s">
        <v>6724</v>
      </c>
      <c r="F288" s="139">
        <v>201728.43</v>
      </c>
      <c r="G288" s="139">
        <v>197</v>
      </c>
      <c r="H288" s="139" t="s">
        <v>6604</v>
      </c>
      <c r="I288" s="150" t="s">
        <v>6713</v>
      </c>
      <c r="J288" s="139">
        <v>8</v>
      </c>
    </row>
    <row r="289" spans="1:10">
      <c r="A289" s="139">
        <v>286</v>
      </c>
      <c r="B289" s="139" t="s">
        <v>5691</v>
      </c>
      <c r="C289" s="139" t="s">
        <v>6602</v>
      </c>
      <c r="D289" s="139" t="s">
        <v>6603</v>
      </c>
      <c r="E289" s="139" t="s">
        <v>6707</v>
      </c>
      <c r="F289" s="139">
        <v>22016.25</v>
      </c>
      <c r="G289" s="139">
        <v>21.5</v>
      </c>
      <c r="H289" s="139" t="s">
        <v>6604</v>
      </c>
      <c r="I289" s="150" t="s">
        <v>6713</v>
      </c>
      <c r="J289" s="139">
        <v>4</v>
      </c>
    </row>
    <row r="290" spans="1:10">
      <c r="A290" s="139">
        <v>287</v>
      </c>
      <c r="B290" s="139" t="s">
        <v>5699</v>
      </c>
      <c r="C290" s="139" t="s">
        <v>6602</v>
      </c>
      <c r="D290" s="139" t="s">
        <v>6603</v>
      </c>
      <c r="E290" s="139" t="s">
        <v>6708</v>
      </c>
      <c r="F290" s="139">
        <v>22016.25</v>
      </c>
      <c r="G290" s="139">
        <v>21.5</v>
      </c>
      <c r="H290" s="139" t="s">
        <v>6604</v>
      </c>
      <c r="I290" s="150" t="s">
        <v>6713</v>
      </c>
      <c r="J290" s="139">
        <v>4</v>
      </c>
    </row>
    <row r="291" spans="1:10">
      <c r="A291" s="139">
        <v>288</v>
      </c>
      <c r="B291" s="139" t="s">
        <v>5704</v>
      </c>
      <c r="C291" s="139" t="s">
        <v>6602</v>
      </c>
      <c r="D291" s="139" t="s">
        <v>6603</v>
      </c>
      <c r="E291" s="139" t="s">
        <v>6709</v>
      </c>
      <c r="F291" s="139">
        <v>22016.25</v>
      </c>
      <c r="G291" s="139">
        <v>21.5</v>
      </c>
      <c r="H291" s="139" t="s">
        <v>6604</v>
      </c>
      <c r="I291" s="150" t="s">
        <v>6713</v>
      </c>
      <c r="J291" s="139">
        <v>4</v>
      </c>
    </row>
    <row r="292" spans="1:10">
      <c r="A292" s="139">
        <v>289</v>
      </c>
      <c r="B292" s="139" t="s">
        <v>5712</v>
      </c>
      <c r="C292" s="139" t="s">
        <v>6602</v>
      </c>
      <c r="D292" s="139" t="s">
        <v>6603</v>
      </c>
      <c r="E292" s="139" t="s">
        <v>6710</v>
      </c>
      <c r="F292" s="139">
        <v>8192.81</v>
      </c>
      <c r="G292" s="139">
        <v>8</v>
      </c>
      <c r="H292" s="139" t="s">
        <v>6604</v>
      </c>
      <c r="I292" s="150" t="s">
        <v>6713</v>
      </c>
      <c r="J292" s="139">
        <v>4</v>
      </c>
    </row>
    <row r="293" spans="1:10">
      <c r="A293" s="139">
        <v>290</v>
      </c>
      <c r="B293" s="139" t="s">
        <v>5719</v>
      </c>
      <c r="C293" s="139" t="s">
        <v>6602</v>
      </c>
      <c r="D293" s="139" t="s">
        <v>6603</v>
      </c>
      <c r="E293" s="139" t="s">
        <v>6711</v>
      </c>
      <c r="F293" s="139">
        <v>5120.62</v>
      </c>
      <c r="G293" s="139">
        <v>5</v>
      </c>
      <c r="H293" s="139" t="s">
        <v>6604</v>
      </c>
      <c r="I293" s="150" t="s">
        <v>6713</v>
      </c>
      <c r="J293" s="139">
        <v>4</v>
      </c>
    </row>
    <row r="294" spans="1:10">
      <c r="A294" s="139">
        <v>291</v>
      </c>
      <c r="B294" s="139" t="s">
        <v>5726</v>
      </c>
      <c r="C294" s="139" t="s">
        <v>6602</v>
      </c>
      <c r="D294" s="139" t="s">
        <v>6603</v>
      </c>
      <c r="E294" s="139" t="s">
        <v>6712</v>
      </c>
      <c r="F294" s="139">
        <v>5120.62</v>
      </c>
      <c r="G294" s="139">
        <v>5</v>
      </c>
      <c r="H294" s="139" t="s">
        <v>6604</v>
      </c>
      <c r="I294" s="150" t="s">
        <v>6713</v>
      </c>
      <c r="J294" s="139">
        <v>4</v>
      </c>
    </row>
    <row r="295" spans="1:10">
      <c r="A295" s="139">
        <v>292</v>
      </c>
      <c r="B295" s="139" t="s">
        <v>5730</v>
      </c>
      <c r="C295" s="139" t="s">
        <v>6602</v>
      </c>
      <c r="D295" s="139" t="s">
        <v>6603</v>
      </c>
      <c r="E295" s="139" t="s">
        <v>6714</v>
      </c>
      <c r="F295" s="139">
        <v>7680</v>
      </c>
      <c r="G295" s="139">
        <v>7.5</v>
      </c>
      <c r="H295" s="139" t="s">
        <v>6604</v>
      </c>
      <c r="I295" s="150" t="s">
        <v>6713</v>
      </c>
      <c r="J295" s="139">
        <v>4</v>
      </c>
    </row>
    <row r="296" spans="1:10">
      <c r="A296" s="139">
        <v>293</v>
      </c>
      <c r="B296" s="139" t="s">
        <v>5735</v>
      </c>
      <c r="C296" s="139" t="s">
        <v>6602</v>
      </c>
      <c r="D296" s="139" t="s">
        <v>6603</v>
      </c>
      <c r="E296" s="139" t="s">
        <v>6715</v>
      </c>
      <c r="F296" s="139">
        <v>11264.06</v>
      </c>
      <c r="G296" s="139">
        <v>11</v>
      </c>
      <c r="H296" s="139" t="s">
        <v>6604</v>
      </c>
      <c r="I296" s="150" t="s">
        <v>6713</v>
      </c>
      <c r="J296" s="139">
        <v>4</v>
      </c>
    </row>
    <row r="297" spans="1:10">
      <c r="A297" s="139">
        <v>294</v>
      </c>
      <c r="B297" s="139" t="s">
        <v>5739</v>
      </c>
      <c r="C297" s="139" t="s">
        <v>6602</v>
      </c>
      <c r="D297" s="139" t="s">
        <v>6603</v>
      </c>
      <c r="E297" s="139" t="s">
        <v>6711</v>
      </c>
      <c r="F297" s="139">
        <v>5120.62</v>
      </c>
      <c r="G297" s="139">
        <v>5</v>
      </c>
      <c r="H297" s="139" t="s">
        <v>6604</v>
      </c>
      <c r="I297" s="150" t="s">
        <v>6713</v>
      </c>
      <c r="J297" s="139">
        <v>4</v>
      </c>
    </row>
    <row r="298" spans="1:10">
      <c r="A298" s="139">
        <v>295</v>
      </c>
      <c r="B298" s="139" t="s">
        <v>5743</v>
      </c>
      <c r="C298" s="139" t="s">
        <v>6602</v>
      </c>
      <c r="D298" s="139" t="s">
        <v>6603</v>
      </c>
      <c r="E298" s="139" t="s">
        <v>6712</v>
      </c>
      <c r="F298" s="139">
        <v>5120.62</v>
      </c>
      <c r="G298" s="139">
        <v>5</v>
      </c>
      <c r="H298" s="139" t="s">
        <v>6604</v>
      </c>
      <c r="I298" s="150" t="s">
        <v>6713</v>
      </c>
      <c r="J298" s="139">
        <v>4</v>
      </c>
    </row>
    <row r="299" spans="1:10">
      <c r="A299" s="139">
        <v>296</v>
      </c>
      <c r="B299" s="139" t="s">
        <v>5749</v>
      </c>
      <c r="C299" s="139" t="s">
        <v>6602</v>
      </c>
      <c r="D299" s="139" t="s">
        <v>6603</v>
      </c>
      <c r="E299" s="139" t="s">
        <v>6714</v>
      </c>
      <c r="F299" s="139">
        <v>4608.75</v>
      </c>
      <c r="G299" s="139">
        <v>4.5</v>
      </c>
      <c r="H299" s="139" t="s">
        <v>6604</v>
      </c>
      <c r="I299" s="150" t="s">
        <v>6713</v>
      </c>
      <c r="J299" s="139">
        <v>4</v>
      </c>
    </row>
    <row r="300" spans="1:10">
      <c r="A300" s="139">
        <v>297</v>
      </c>
      <c r="B300" s="139" t="s">
        <v>5753</v>
      </c>
      <c r="C300" s="139" t="s">
        <v>6602</v>
      </c>
      <c r="D300" s="139" t="s">
        <v>6603</v>
      </c>
      <c r="E300" s="139" t="s">
        <v>6716</v>
      </c>
      <c r="F300" s="139">
        <v>1024.68</v>
      </c>
      <c r="G300" s="139">
        <v>1</v>
      </c>
      <c r="H300" s="139" t="s">
        <v>6604</v>
      </c>
      <c r="I300" s="150" t="s">
        <v>6713</v>
      </c>
      <c r="J300" s="139">
        <v>4</v>
      </c>
    </row>
    <row r="301" spans="1:10">
      <c r="A301" s="139">
        <v>298</v>
      </c>
      <c r="B301" s="139" t="s">
        <v>5757</v>
      </c>
      <c r="C301" s="139" t="s">
        <v>6602</v>
      </c>
      <c r="D301" s="139" t="s">
        <v>6603</v>
      </c>
      <c r="E301" s="139" t="s">
        <v>6715</v>
      </c>
      <c r="F301" s="139">
        <v>11264.06</v>
      </c>
      <c r="G301" s="139">
        <v>11</v>
      </c>
      <c r="H301" s="139" t="s">
        <v>6604</v>
      </c>
      <c r="I301" s="150" t="s">
        <v>6713</v>
      </c>
      <c r="J301" s="139">
        <v>4</v>
      </c>
    </row>
    <row r="302" spans="1:10">
      <c r="A302" s="139">
        <v>299</v>
      </c>
      <c r="B302" s="139" t="s">
        <v>5761</v>
      </c>
      <c r="C302" s="139" t="s">
        <v>6602</v>
      </c>
      <c r="D302" s="139" t="s">
        <v>6603</v>
      </c>
      <c r="E302" s="139" t="s">
        <v>6717</v>
      </c>
      <c r="F302" s="139">
        <v>5120.62</v>
      </c>
      <c r="G302" s="139">
        <v>5</v>
      </c>
      <c r="H302" s="139" t="s">
        <v>6604</v>
      </c>
      <c r="I302" s="150" t="s">
        <v>6713</v>
      </c>
      <c r="J302" s="139">
        <v>4</v>
      </c>
    </row>
    <row r="303" spans="1:10">
      <c r="A303" s="139">
        <v>300</v>
      </c>
      <c r="B303" s="139" t="s">
        <v>5765</v>
      </c>
      <c r="C303" s="139" t="s">
        <v>6602</v>
      </c>
      <c r="D303" s="139" t="s">
        <v>6603</v>
      </c>
      <c r="E303" s="139" t="s">
        <v>6718</v>
      </c>
      <c r="F303" s="139">
        <v>5120.62</v>
      </c>
      <c r="G303" s="139">
        <v>5</v>
      </c>
      <c r="H303" s="139" t="s">
        <v>6604</v>
      </c>
      <c r="I303" s="150" t="s">
        <v>6713</v>
      </c>
      <c r="J303" s="139">
        <v>4</v>
      </c>
    </row>
    <row r="304" spans="1:10">
      <c r="A304" s="139">
        <v>301</v>
      </c>
      <c r="B304" s="139" t="s">
        <v>5769</v>
      </c>
      <c r="C304" s="139" t="s">
        <v>6602</v>
      </c>
      <c r="D304" s="139" t="s">
        <v>6603</v>
      </c>
      <c r="E304" s="139" t="s">
        <v>6719</v>
      </c>
      <c r="F304" s="139">
        <v>5120.62</v>
      </c>
      <c r="G304" s="139">
        <v>5</v>
      </c>
      <c r="H304" s="139" t="s">
        <v>6604</v>
      </c>
      <c r="I304" s="150" t="s">
        <v>6713</v>
      </c>
      <c r="J304" s="139">
        <v>4</v>
      </c>
    </row>
    <row r="305" spans="1:10">
      <c r="A305" s="139">
        <v>302</v>
      </c>
      <c r="B305" s="139" t="s">
        <v>5773</v>
      </c>
      <c r="C305" s="139" t="s">
        <v>6602</v>
      </c>
      <c r="D305" s="139" t="s">
        <v>6603</v>
      </c>
      <c r="E305" s="139" t="s">
        <v>6720</v>
      </c>
      <c r="F305" s="139">
        <v>7680</v>
      </c>
      <c r="G305" s="139">
        <v>7.5</v>
      </c>
      <c r="H305" s="139" t="s">
        <v>6604</v>
      </c>
      <c r="I305" s="150" t="s">
        <v>6713</v>
      </c>
      <c r="J305" s="139">
        <v>4</v>
      </c>
    </row>
    <row r="306" spans="1:10">
      <c r="A306" s="139">
        <v>303</v>
      </c>
      <c r="B306" s="139" t="s">
        <v>5777</v>
      </c>
      <c r="C306" s="139" t="s">
        <v>6602</v>
      </c>
      <c r="D306" s="139" t="s">
        <v>6603</v>
      </c>
      <c r="E306" s="139" t="s">
        <v>6721</v>
      </c>
      <c r="F306" s="139">
        <v>11264.06</v>
      </c>
      <c r="G306" s="139">
        <v>11</v>
      </c>
      <c r="H306" s="139" t="s">
        <v>6604</v>
      </c>
      <c r="I306" s="150" t="s">
        <v>6713</v>
      </c>
      <c r="J306" s="139">
        <v>4</v>
      </c>
    </row>
    <row r="307" spans="1:10">
      <c r="A307" s="139">
        <v>304</v>
      </c>
      <c r="B307" s="139" t="s">
        <v>5782</v>
      </c>
      <c r="C307" s="139" t="s">
        <v>6602</v>
      </c>
      <c r="D307" s="139" t="s">
        <v>6603</v>
      </c>
      <c r="E307" s="139" t="s">
        <v>6722</v>
      </c>
      <c r="F307" s="139">
        <v>11264.06</v>
      </c>
      <c r="G307" s="139">
        <v>11</v>
      </c>
      <c r="H307" s="139" t="s">
        <v>6604</v>
      </c>
      <c r="I307" s="150" t="s">
        <v>6713</v>
      </c>
      <c r="J307" s="139">
        <v>4</v>
      </c>
    </row>
    <row r="308" spans="1:10">
      <c r="A308" s="139">
        <v>305</v>
      </c>
      <c r="B308" s="139" t="s">
        <v>5787</v>
      </c>
      <c r="C308" s="139" t="s">
        <v>6602</v>
      </c>
      <c r="D308" s="139" t="s">
        <v>6603</v>
      </c>
      <c r="E308" s="139" t="s">
        <v>6717</v>
      </c>
      <c r="F308" s="139">
        <v>2560.31</v>
      </c>
      <c r="G308" s="139">
        <v>2.5</v>
      </c>
      <c r="H308" s="139" t="s">
        <v>6604</v>
      </c>
      <c r="I308" s="150" t="s">
        <v>6713</v>
      </c>
      <c r="J308" s="139">
        <v>4</v>
      </c>
    </row>
    <row r="309" spans="1:10">
      <c r="A309" s="139">
        <v>306</v>
      </c>
      <c r="B309" s="139" t="s">
        <v>5792</v>
      </c>
      <c r="C309" s="139" t="s">
        <v>6602</v>
      </c>
      <c r="D309" s="139" t="s">
        <v>6603</v>
      </c>
      <c r="E309" s="139" t="s">
        <v>6718</v>
      </c>
      <c r="F309" s="139">
        <v>2560.31</v>
      </c>
      <c r="G309" s="139">
        <v>2.5</v>
      </c>
      <c r="H309" s="139" t="s">
        <v>6604</v>
      </c>
      <c r="I309" s="150" t="s">
        <v>6713</v>
      </c>
      <c r="J309" s="139">
        <v>4</v>
      </c>
    </row>
    <row r="310" spans="1:10">
      <c r="A310" s="139">
        <v>307</v>
      </c>
      <c r="B310" s="139" t="s">
        <v>5797</v>
      </c>
      <c r="C310" s="139" t="s">
        <v>6602</v>
      </c>
      <c r="D310" s="139" t="s">
        <v>6603</v>
      </c>
      <c r="E310" s="139" t="s">
        <v>6720</v>
      </c>
      <c r="F310" s="139">
        <v>82944.37</v>
      </c>
      <c r="G310" s="139">
        <v>81</v>
      </c>
      <c r="H310" s="139" t="s">
        <v>6604</v>
      </c>
      <c r="I310" s="150" t="s">
        <v>6713</v>
      </c>
      <c r="J310" s="139">
        <v>4</v>
      </c>
    </row>
    <row r="311" spans="1:10">
      <c r="A311" s="139">
        <v>308</v>
      </c>
      <c r="B311" s="139" t="s">
        <v>5804</v>
      </c>
      <c r="C311" s="139" t="s">
        <v>6602</v>
      </c>
      <c r="D311" s="139" t="s">
        <v>6603</v>
      </c>
      <c r="E311" s="139" t="s">
        <v>6723</v>
      </c>
      <c r="F311" s="139">
        <v>406528.12</v>
      </c>
      <c r="G311" s="139">
        <v>397</v>
      </c>
      <c r="H311" s="139" t="s">
        <v>6604</v>
      </c>
      <c r="I311" s="150" t="s">
        <v>6713</v>
      </c>
      <c r="J311" s="139">
        <v>4</v>
      </c>
    </row>
    <row r="312" spans="1:10">
      <c r="A312" s="139">
        <v>309</v>
      </c>
      <c r="B312" s="139" t="s">
        <v>5811</v>
      </c>
      <c r="C312" s="139" t="s">
        <v>6602</v>
      </c>
      <c r="D312" s="139" t="s">
        <v>6603</v>
      </c>
      <c r="E312" s="139" t="s">
        <v>6724</v>
      </c>
      <c r="F312" s="139">
        <v>230400</v>
      </c>
      <c r="G312" s="139">
        <v>225</v>
      </c>
      <c r="H312" s="139" t="s">
        <v>6604</v>
      </c>
      <c r="I312" s="150" t="s">
        <v>6713</v>
      </c>
      <c r="J312" s="139">
        <v>4</v>
      </c>
    </row>
    <row r="313" spans="1:10">
      <c r="A313" s="139">
        <v>310</v>
      </c>
      <c r="B313" s="139" t="s">
        <v>5693</v>
      </c>
      <c r="C313" s="139" t="s">
        <v>6602</v>
      </c>
      <c r="D313" s="139" t="s">
        <v>6603</v>
      </c>
      <c r="E313" s="139" t="s">
        <v>6707</v>
      </c>
      <c r="F313" s="139">
        <v>12800.62</v>
      </c>
      <c r="G313" s="139">
        <v>12.5</v>
      </c>
      <c r="H313" s="139" t="s">
        <v>6604</v>
      </c>
      <c r="I313" s="150" t="s">
        <v>6713</v>
      </c>
      <c r="J313" s="139">
        <v>4</v>
      </c>
    </row>
    <row r="314" spans="1:10">
      <c r="A314" s="139">
        <v>311</v>
      </c>
      <c r="B314" s="139" t="s">
        <v>5700</v>
      </c>
      <c r="C314" s="139" t="s">
        <v>6602</v>
      </c>
      <c r="D314" s="139" t="s">
        <v>6603</v>
      </c>
      <c r="E314" s="139" t="s">
        <v>6708</v>
      </c>
      <c r="F314" s="139">
        <v>12800.62</v>
      </c>
      <c r="G314" s="139">
        <v>12.5</v>
      </c>
      <c r="H314" s="139" t="s">
        <v>6604</v>
      </c>
      <c r="I314" s="150" t="s">
        <v>6713</v>
      </c>
      <c r="J314" s="139">
        <v>4</v>
      </c>
    </row>
    <row r="315" spans="1:10">
      <c r="A315" s="139">
        <v>312</v>
      </c>
      <c r="B315" s="139" t="s">
        <v>5705</v>
      </c>
      <c r="C315" s="139" t="s">
        <v>6602</v>
      </c>
      <c r="D315" s="139" t="s">
        <v>6603</v>
      </c>
      <c r="E315" s="139" t="s">
        <v>6709</v>
      </c>
      <c r="F315" s="139">
        <v>12800.62</v>
      </c>
      <c r="G315" s="139">
        <v>12.5</v>
      </c>
      <c r="H315" s="139" t="s">
        <v>6604</v>
      </c>
      <c r="I315" s="150" t="s">
        <v>6713</v>
      </c>
      <c r="J315" s="139">
        <v>4</v>
      </c>
    </row>
    <row r="316" spans="1:10">
      <c r="A316" s="139">
        <v>313</v>
      </c>
      <c r="B316" s="139" t="s">
        <v>5713</v>
      </c>
      <c r="C316" s="139" t="s">
        <v>6602</v>
      </c>
      <c r="D316" s="139" t="s">
        <v>6603</v>
      </c>
      <c r="E316" s="139" t="s">
        <v>6710</v>
      </c>
      <c r="F316" s="139">
        <v>8192.81</v>
      </c>
      <c r="G316" s="139">
        <v>8</v>
      </c>
      <c r="H316" s="139" t="s">
        <v>6604</v>
      </c>
      <c r="I316" s="150" t="s">
        <v>6713</v>
      </c>
      <c r="J316" s="139">
        <v>4</v>
      </c>
    </row>
    <row r="317" spans="1:10">
      <c r="A317" s="139">
        <v>314</v>
      </c>
      <c r="B317" s="139" t="s">
        <v>5720</v>
      </c>
      <c r="C317" s="139" t="s">
        <v>6602</v>
      </c>
      <c r="D317" s="139" t="s">
        <v>6603</v>
      </c>
      <c r="E317" s="139" t="s">
        <v>6725</v>
      </c>
      <c r="F317" s="139">
        <v>13312.5</v>
      </c>
      <c r="G317" s="139">
        <v>13</v>
      </c>
      <c r="H317" s="139" t="s">
        <v>6604</v>
      </c>
      <c r="I317" s="150" t="s">
        <v>6706</v>
      </c>
      <c r="J317" s="139">
        <v>4</v>
      </c>
    </row>
    <row r="318" spans="1:10">
      <c r="A318" s="139">
        <v>315</v>
      </c>
      <c r="B318" s="139" t="s">
        <v>5727</v>
      </c>
      <c r="C318" s="139" t="s">
        <v>6602</v>
      </c>
      <c r="D318" s="139" t="s">
        <v>6603</v>
      </c>
      <c r="E318" s="139" t="s">
        <v>6726</v>
      </c>
      <c r="F318" s="139">
        <v>5120.62</v>
      </c>
      <c r="G318" s="139">
        <v>5</v>
      </c>
      <c r="H318" s="139" t="s">
        <v>6604</v>
      </c>
      <c r="I318" s="150" t="s">
        <v>6706</v>
      </c>
      <c r="J318" s="139">
        <v>4</v>
      </c>
    </row>
    <row r="319" spans="1:10">
      <c r="A319" s="139">
        <v>316</v>
      </c>
      <c r="B319" s="139" t="s">
        <v>5731</v>
      </c>
      <c r="C319" s="139" t="s">
        <v>6602</v>
      </c>
      <c r="D319" s="139" t="s">
        <v>6603</v>
      </c>
      <c r="E319" s="139" t="s">
        <v>6727</v>
      </c>
      <c r="F319" s="139">
        <v>6656.25</v>
      </c>
      <c r="G319" s="139">
        <v>6.5</v>
      </c>
      <c r="H319" s="139" t="s">
        <v>6604</v>
      </c>
      <c r="I319" s="150" t="s">
        <v>6706</v>
      </c>
      <c r="J319" s="139">
        <v>4</v>
      </c>
    </row>
    <row r="320" spans="1:10">
      <c r="A320" s="139">
        <v>317</v>
      </c>
      <c r="B320" s="139" t="s">
        <v>5736</v>
      </c>
      <c r="C320" s="139" t="s">
        <v>6602</v>
      </c>
      <c r="D320" s="139" t="s">
        <v>6603</v>
      </c>
      <c r="E320" s="139" t="s">
        <v>6715</v>
      </c>
      <c r="F320" s="139">
        <v>11264.06</v>
      </c>
      <c r="G320" s="139">
        <v>11</v>
      </c>
      <c r="H320" s="139" t="s">
        <v>6604</v>
      </c>
      <c r="I320" s="150" t="s">
        <v>6706</v>
      </c>
      <c r="J320" s="139">
        <v>4</v>
      </c>
    </row>
    <row r="321" spans="1:10">
      <c r="A321" s="139">
        <v>318</v>
      </c>
      <c r="B321" s="139" t="s">
        <v>5740</v>
      </c>
      <c r="C321" s="139" t="s">
        <v>6602</v>
      </c>
      <c r="D321" s="139" t="s">
        <v>6603</v>
      </c>
      <c r="E321" s="139" t="s">
        <v>6711</v>
      </c>
      <c r="F321" s="139">
        <v>5120.62</v>
      </c>
      <c r="G321" s="139">
        <v>5</v>
      </c>
      <c r="H321" s="139" t="s">
        <v>6604</v>
      </c>
      <c r="I321" s="150" t="s">
        <v>6706</v>
      </c>
      <c r="J321" s="139">
        <v>4</v>
      </c>
    </row>
    <row r="322" spans="1:10">
      <c r="A322" s="139">
        <v>319</v>
      </c>
      <c r="B322" s="139" t="s">
        <v>5744</v>
      </c>
      <c r="C322" s="139" t="s">
        <v>6602</v>
      </c>
      <c r="D322" s="139" t="s">
        <v>6603</v>
      </c>
      <c r="E322" s="139" t="s">
        <v>6712</v>
      </c>
      <c r="F322" s="139">
        <v>5120.62</v>
      </c>
      <c r="G322" s="139">
        <v>5</v>
      </c>
      <c r="H322" s="139" t="s">
        <v>6604</v>
      </c>
      <c r="I322" s="150" t="s">
        <v>6706</v>
      </c>
      <c r="J322" s="139">
        <v>4</v>
      </c>
    </row>
    <row r="323" spans="1:10">
      <c r="A323" s="139">
        <v>320</v>
      </c>
      <c r="B323" s="139" t="s">
        <v>5750</v>
      </c>
      <c r="C323" s="139" t="s">
        <v>6602</v>
      </c>
      <c r="D323" s="139" t="s">
        <v>6603</v>
      </c>
      <c r="E323" s="139" t="s">
        <v>6714</v>
      </c>
      <c r="F323" s="139">
        <v>4608.75</v>
      </c>
      <c r="G323" s="139">
        <v>4.5</v>
      </c>
      <c r="H323" s="139" t="s">
        <v>6604</v>
      </c>
      <c r="I323" s="150" t="s">
        <v>6706</v>
      </c>
      <c r="J323" s="139">
        <v>4</v>
      </c>
    </row>
    <row r="324" spans="1:10">
      <c r="A324" s="139">
        <v>321</v>
      </c>
      <c r="B324" s="139" t="s">
        <v>5754</v>
      </c>
      <c r="C324" s="139" t="s">
        <v>6602</v>
      </c>
      <c r="D324" s="139" t="s">
        <v>6603</v>
      </c>
      <c r="E324" s="139" t="s">
        <v>6716</v>
      </c>
      <c r="F324" s="139">
        <v>1024.68</v>
      </c>
      <c r="G324" s="139">
        <v>1</v>
      </c>
      <c r="H324" s="139" t="s">
        <v>6604</v>
      </c>
      <c r="I324" s="150" t="s">
        <v>6706</v>
      </c>
      <c r="J324" s="139">
        <v>4</v>
      </c>
    </row>
    <row r="325" spans="1:10">
      <c r="A325" s="139">
        <v>322</v>
      </c>
      <c r="B325" s="139" t="s">
        <v>5758</v>
      </c>
      <c r="C325" s="139" t="s">
        <v>6602</v>
      </c>
      <c r="D325" s="139" t="s">
        <v>6603</v>
      </c>
      <c r="E325" s="139" t="s">
        <v>6715</v>
      </c>
      <c r="F325" s="139">
        <v>11264.06</v>
      </c>
      <c r="G325" s="139">
        <v>11</v>
      </c>
      <c r="H325" s="139" t="s">
        <v>6604</v>
      </c>
      <c r="I325" s="150" t="s">
        <v>6706</v>
      </c>
      <c r="J325" s="139">
        <v>4</v>
      </c>
    </row>
    <row r="326" spans="1:10">
      <c r="A326" s="139">
        <v>323</v>
      </c>
      <c r="B326" s="139" t="s">
        <v>5762</v>
      </c>
      <c r="C326" s="139" t="s">
        <v>6602</v>
      </c>
      <c r="D326" s="139" t="s">
        <v>6603</v>
      </c>
      <c r="E326" s="139" t="s">
        <v>6717</v>
      </c>
      <c r="F326" s="139">
        <v>5120.62</v>
      </c>
      <c r="G326" s="139">
        <v>5</v>
      </c>
      <c r="H326" s="139" t="s">
        <v>6604</v>
      </c>
      <c r="I326" s="150" t="s">
        <v>6706</v>
      </c>
      <c r="J326" s="139">
        <v>4</v>
      </c>
    </row>
    <row r="327" spans="1:10">
      <c r="A327" s="139">
        <v>324</v>
      </c>
      <c r="B327" s="139" t="s">
        <v>5766</v>
      </c>
      <c r="C327" s="139" t="s">
        <v>6602</v>
      </c>
      <c r="D327" s="139" t="s">
        <v>6603</v>
      </c>
      <c r="E327" s="139" t="s">
        <v>6718</v>
      </c>
      <c r="F327" s="139">
        <v>5120.62</v>
      </c>
      <c r="G327" s="139">
        <v>5</v>
      </c>
      <c r="H327" s="139" t="s">
        <v>6604</v>
      </c>
      <c r="I327" s="150" t="s">
        <v>6706</v>
      </c>
      <c r="J327" s="139">
        <v>4</v>
      </c>
    </row>
    <row r="328" spans="1:10">
      <c r="A328" s="139">
        <v>325</v>
      </c>
      <c r="B328" s="139" t="s">
        <v>5770</v>
      </c>
      <c r="C328" s="139" t="s">
        <v>6602</v>
      </c>
      <c r="D328" s="139" t="s">
        <v>6603</v>
      </c>
      <c r="E328" s="139" t="s">
        <v>6719</v>
      </c>
      <c r="F328" s="139">
        <v>5120.62</v>
      </c>
      <c r="G328" s="139">
        <v>5</v>
      </c>
      <c r="H328" s="139" t="s">
        <v>6604</v>
      </c>
      <c r="I328" s="150" t="s">
        <v>6706</v>
      </c>
      <c r="J328" s="139">
        <v>4</v>
      </c>
    </row>
    <row r="329" spans="1:10">
      <c r="A329" s="139">
        <v>326</v>
      </c>
      <c r="B329" s="139" t="s">
        <v>5774</v>
      </c>
      <c r="C329" s="139" t="s">
        <v>6602</v>
      </c>
      <c r="D329" s="139" t="s">
        <v>6603</v>
      </c>
      <c r="E329" s="139" t="s">
        <v>6720</v>
      </c>
      <c r="F329" s="139">
        <v>6656.25</v>
      </c>
      <c r="G329" s="139">
        <v>6.5</v>
      </c>
      <c r="H329" s="139" t="s">
        <v>6604</v>
      </c>
      <c r="I329" s="150" t="s">
        <v>6706</v>
      </c>
      <c r="J329" s="139">
        <v>4</v>
      </c>
    </row>
    <row r="330" spans="1:10">
      <c r="A330" s="139">
        <v>327</v>
      </c>
      <c r="B330" s="139" t="s">
        <v>5778</v>
      </c>
      <c r="C330" s="139" t="s">
        <v>6602</v>
      </c>
      <c r="D330" s="139" t="s">
        <v>6603</v>
      </c>
      <c r="E330" s="139" t="s">
        <v>6721</v>
      </c>
      <c r="F330" s="139">
        <v>11264.06</v>
      </c>
      <c r="G330" s="139">
        <v>11</v>
      </c>
      <c r="H330" s="139" t="s">
        <v>6604</v>
      </c>
      <c r="I330" s="150" t="s">
        <v>6706</v>
      </c>
      <c r="J330" s="139">
        <v>4</v>
      </c>
    </row>
    <row r="331" spans="1:10">
      <c r="A331" s="139">
        <v>328</v>
      </c>
      <c r="B331" s="139" t="s">
        <v>5783</v>
      </c>
      <c r="C331" s="139" t="s">
        <v>6602</v>
      </c>
      <c r="D331" s="139" t="s">
        <v>6603</v>
      </c>
      <c r="E331" s="139" t="s">
        <v>6722</v>
      </c>
      <c r="F331" s="139">
        <v>11264.06</v>
      </c>
      <c r="G331" s="139">
        <v>11</v>
      </c>
      <c r="H331" s="139" t="s">
        <v>6604</v>
      </c>
      <c r="I331" s="150" t="s">
        <v>6706</v>
      </c>
      <c r="J331" s="139">
        <v>4</v>
      </c>
    </row>
    <row r="332" spans="1:10">
      <c r="A332" s="139">
        <v>329</v>
      </c>
      <c r="B332" s="139" t="s">
        <v>5788</v>
      </c>
      <c r="C332" s="139" t="s">
        <v>6602</v>
      </c>
      <c r="D332" s="139" t="s">
        <v>6603</v>
      </c>
      <c r="E332" s="139" t="s">
        <v>6717</v>
      </c>
      <c r="F332" s="139">
        <v>2560.31</v>
      </c>
      <c r="G332" s="139">
        <v>2.5</v>
      </c>
      <c r="H332" s="139" t="s">
        <v>6604</v>
      </c>
      <c r="I332" s="150" t="s">
        <v>6706</v>
      </c>
      <c r="J332" s="139">
        <v>4</v>
      </c>
    </row>
    <row r="333" spans="1:10">
      <c r="A333" s="139">
        <v>330</v>
      </c>
      <c r="B333" s="139" t="s">
        <v>5793</v>
      </c>
      <c r="C333" s="139" t="s">
        <v>6602</v>
      </c>
      <c r="D333" s="139" t="s">
        <v>6603</v>
      </c>
      <c r="E333" s="139" t="s">
        <v>6718</v>
      </c>
      <c r="F333" s="139">
        <v>2560.31</v>
      </c>
      <c r="G333" s="139">
        <v>2.5</v>
      </c>
      <c r="H333" s="139" t="s">
        <v>6604</v>
      </c>
      <c r="I333" s="150" t="s">
        <v>6706</v>
      </c>
      <c r="J333" s="139">
        <v>4</v>
      </c>
    </row>
    <row r="334" spans="1:10">
      <c r="A334" s="139">
        <v>331</v>
      </c>
      <c r="B334" s="139" t="s">
        <v>5799</v>
      </c>
      <c r="C334" s="139" t="s">
        <v>6602</v>
      </c>
      <c r="D334" s="139" t="s">
        <v>6603</v>
      </c>
      <c r="E334" s="139" t="s">
        <v>6720</v>
      </c>
      <c r="F334" s="139">
        <v>21504.37</v>
      </c>
      <c r="G334" s="139">
        <v>21</v>
      </c>
      <c r="H334" s="139" t="s">
        <v>6604</v>
      </c>
      <c r="I334" s="150" t="s">
        <v>6706</v>
      </c>
      <c r="J334" s="139">
        <v>4</v>
      </c>
    </row>
    <row r="335" spans="1:10">
      <c r="A335" s="139">
        <v>332</v>
      </c>
      <c r="B335" s="139" t="s">
        <v>5806</v>
      </c>
      <c r="C335" s="139" t="s">
        <v>6602</v>
      </c>
      <c r="D335" s="139" t="s">
        <v>6603</v>
      </c>
      <c r="E335" s="139" t="s">
        <v>6723</v>
      </c>
      <c r="F335" s="139">
        <v>58368.75</v>
      </c>
      <c r="G335" s="139">
        <v>57</v>
      </c>
      <c r="H335" s="139" t="s">
        <v>6604</v>
      </c>
      <c r="I335" s="150" t="s">
        <v>6706</v>
      </c>
      <c r="J335" s="139">
        <v>4</v>
      </c>
    </row>
    <row r="336" spans="1:10">
      <c r="A336" s="139">
        <v>333</v>
      </c>
      <c r="B336" s="139" t="s">
        <v>5813</v>
      </c>
      <c r="C336" s="139" t="s">
        <v>6602</v>
      </c>
      <c r="D336" s="139" t="s">
        <v>6603</v>
      </c>
      <c r="E336" s="139" t="s">
        <v>6724</v>
      </c>
      <c r="F336" s="139">
        <v>33792.18</v>
      </c>
      <c r="G336" s="139">
        <v>33</v>
      </c>
      <c r="H336" s="139" t="s">
        <v>6604</v>
      </c>
      <c r="I336" s="150" t="s">
        <v>6706</v>
      </c>
      <c r="J336" s="139">
        <v>4</v>
      </c>
    </row>
    <row r="337" spans="1:10">
      <c r="A337" s="139">
        <v>334</v>
      </c>
      <c r="B337" s="139" t="s">
        <v>5695</v>
      </c>
      <c r="C337" s="139" t="s">
        <v>6602</v>
      </c>
      <c r="D337" s="139" t="s">
        <v>6603</v>
      </c>
      <c r="E337" s="139" t="s">
        <v>6707</v>
      </c>
      <c r="F337" s="139">
        <v>12800.62</v>
      </c>
      <c r="G337" s="139">
        <v>12.5</v>
      </c>
      <c r="H337" s="139" t="s">
        <v>6604</v>
      </c>
      <c r="I337" s="150" t="s">
        <v>6706</v>
      </c>
      <c r="J337" s="139">
        <v>4</v>
      </c>
    </row>
    <row r="338" spans="1:10">
      <c r="A338" s="139">
        <v>335</v>
      </c>
      <c r="B338" s="139" t="s">
        <v>5701</v>
      </c>
      <c r="C338" s="139" t="s">
        <v>6602</v>
      </c>
      <c r="D338" s="139" t="s">
        <v>6603</v>
      </c>
      <c r="E338" s="139" t="s">
        <v>6708</v>
      </c>
      <c r="F338" s="139">
        <v>12800.62</v>
      </c>
      <c r="G338" s="139">
        <v>12.5</v>
      </c>
      <c r="H338" s="139" t="s">
        <v>6604</v>
      </c>
      <c r="I338" s="150" t="s">
        <v>6706</v>
      </c>
      <c r="J338" s="139">
        <v>4</v>
      </c>
    </row>
    <row r="339" spans="1:10">
      <c r="A339" s="139">
        <v>336</v>
      </c>
      <c r="B339" s="139" t="s">
        <v>5706</v>
      </c>
      <c r="C339" s="139" t="s">
        <v>6602</v>
      </c>
      <c r="D339" s="139" t="s">
        <v>6603</v>
      </c>
      <c r="E339" s="139" t="s">
        <v>6710</v>
      </c>
      <c r="F339" s="139">
        <v>8192.81</v>
      </c>
      <c r="G339" s="139">
        <v>8</v>
      </c>
      <c r="H339" s="139" t="s">
        <v>6604</v>
      </c>
      <c r="I339" s="150" t="s">
        <v>6706</v>
      </c>
      <c r="J339" s="139">
        <v>4</v>
      </c>
    </row>
    <row r="340" spans="1:10">
      <c r="A340" s="139">
        <v>337</v>
      </c>
      <c r="B340" s="139" t="s">
        <v>5714</v>
      </c>
      <c r="C340" s="139" t="s">
        <v>6602</v>
      </c>
      <c r="D340" s="139" t="s">
        <v>6603</v>
      </c>
      <c r="E340" s="139" t="s">
        <v>6728</v>
      </c>
      <c r="F340" s="139">
        <v>2048.4299999999998</v>
      </c>
      <c r="G340" s="139">
        <v>2</v>
      </c>
      <c r="H340" s="139" t="s">
        <v>6604</v>
      </c>
      <c r="I340" s="150" t="s">
        <v>6706</v>
      </c>
      <c r="J340" s="139">
        <v>4</v>
      </c>
    </row>
    <row r="341" spans="1:10">
      <c r="A341" s="139">
        <v>338</v>
      </c>
      <c r="B341" s="139" t="s">
        <v>5721</v>
      </c>
      <c r="C341" s="139" t="s">
        <v>6602</v>
      </c>
      <c r="D341" s="139" t="s">
        <v>6603</v>
      </c>
      <c r="E341" s="139" t="s">
        <v>6729</v>
      </c>
      <c r="F341" s="139">
        <v>11776.87</v>
      </c>
      <c r="G341" s="139">
        <v>11.5</v>
      </c>
      <c r="H341" s="139" t="s">
        <v>6604</v>
      </c>
      <c r="I341" s="150" t="s">
        <v>6706</v>
      </c>
      <c r="J341" s="139">
        <v>4</v>
      </c>
    </row>
    <row r="342" spans="1:10">
      <c r="A342" s="139">
        <v>339</v>
      </c>
      <c r="B342" s="139" t="s">
        <v>5728</v>
      </c>
      <c r="C342" s="139" t="s">
        <v>6602</v>
      </c>
      <c r="D342" s="139" t="s">
        <v>6603</v>
      </c>
      <c r="E342" s="139" t="s">
        <v>6730</v>
      </c>
      <c r="F342" s="139">
        <v>11776.87</v>
      </c>
      <c r="G342" s="139">
        <v>11.5</v>
      </c>
      <c r="H342" s="139" t="s">
        <v>6604</v>
      </c>
      <c r="I342" s="150" t="s">
        <v>6706</v>
      </c>
      <c r="J342" s="139">
        <v>4</v>
      </c>
    </row>
    <row r="343" spans="1:10">
      <c r="A343" s="139">
        <v>340</v>
      </c>
      <c r="B343" s="139" t="s">
        <v>5732</v>
      </c>
      <c r="C343" s="139" t="s">
        <v>6602</v>
      </c>
      <c r="D343" s="139" t="s">
        <v>6603</v>
      </c>
      <c r="E343" s="139" t="s">
        <v>6731</v>
      </c>
      <c r="F343" s="139">
        <v>10240.31</v>
      </c>
      <c r="G343" s="139">
        <v>10</v>
      </c>
      <c r="H343" s="139" t="s">
        <v>6604</v>
      </c>
      <c r="I343" s="150" t="s">
        <v>6706</v>
      </c>
      <c r="J343" s="139">
        <v>4</v>
      </c>
    </row>
    <row r="344" spans="1:10">
      <c r="A344" s="139">
        <v>341</v>
      </c>
      <c r="B344" s="139" t="s">
        <v>5737</v>
      </c>
      <c r="C344" s="139" t="s">
        <v>6602</v>
      </c>
      <c r="D344" s="139" t="s">
        <v>6603</v>
      </c>
      <c r="E344" s="139" t="s">
        <v>6732</v>
      </c>
      <c r="F344" s="139">
        <v>1024.68</v>
      </c>
      <c r="G344" s="139">
        <v>1</v>
      </c>
      <c r="H344" s="139" t="s">
        <v>6604</v>
      </c>
      <c r="I344" s="150" t="s">
        <v>6706</v>
      </c>
      <c r="J344" s="139">
        <v>4</v>
      </c>
    </row>
    <row r="345" spans="1:10">
      <c r="A345" s="139">
        <v>342</v>
      </c>
      <c r="B345" s="139" t="s">
        <v>5741</v>
      </c>
      <c r="C345" s="139" t="s">
        <v>6602</v>
      </c>
      <c r="D345" s="139" t="s">
        <v>6603</v>
      </c>
      <c r="E345" s="139" t="s">
        <v>6733</v>
      </c>
      <c r="F345" s="139">
        <v>11264.06</v>
      </c>
      <c r="G345" s="139">
        <v>11</v>
      </c>
      <c r="H345" s="139" t="s">
        <v>6604</v>
      </c>
      <c r="I345" s="150" t="s">
        <v>6706</v>
      </c>
      <c r="J345" s="139">
        <v>4</v>
      </c>
    </row>
    <row r="346" spans="1:10">
      <c r="A346" s="139">
        <v>343</v>
      </c>
      <c r="B346" s="139" t="s">
        <v>5745</v>
      </c>
      <c r="C346" s="139" t="s">
        <v>6602</v>
      </c>
      <c r="D346" s="139" t="s">
        <v>6603</v>
      </c>
      <c r="E346" s="139" t="s">
        <v>6734</v>
      </c>
      <c r="F346" s="139">
        <v>13824.37</v>
      </c>
      <c r="G346" s="139">
        <v>13.5</v>
      </c>
      <c r="H346" s="139" t="s">
        <v>6604</v>
      </c>
      <c r="I346" s="150" t="s">
        <v>6706</v>
      </c>
      <c r="J346" s="139">
        <v>4</v>
      </c>
    </row>
    <row r="347" spans="1:10">
      <c r="A347" s="139">
        <v>344</v>
      </c>
      <c r="B347" s="139" t="s">
        <v>5751</v>
      </c>
      <c r="C347" s="139" t="s">
        <v>6602</v>
      </c>
      <c r="D347" s="139" t="s">
        <v>6603</v>
      </c>
      <c r="E347" s="139" t="s">
        <v>6735</v>
      </c>
      <c r="F347" s="139">
        <v>13824.37</v>
      </c>
      <c r="G347" s="139">
        <v>13.5</v>
      </c>
      <c r="H347" s="139" t="s">
        <v>6604</v>
      </c>
      <c r="I347" s="150" t="s">
        <v>6706</v>
      </c>
      <c r="J347" s="139">
        <v>4</v>
      </c>
    </row>
    <row r="348" spans="1:10">
      <c r="A348" s="139">
        <v>345</v>
      </c>
      <c r="B348" s="139" t="s">
        <v>5755</v>
      </c>
      <c r="C348" s="139" t="s">
        <v>6602</v>
      </c>
      <c r="D348" s="139" t="s">
        <v>6603</v>
      </c>
      <c r="E348" s="139" t="s">
        <v>6736</v>
      </c>
      <c r="F348" s="139">
        <v>10240.31</v>
      </c>
      <c r="G348" s="139">
        <v>10</v>
      </c>
      <c r="H348" s="139" t="s">
        <v>6604</v>
      </c>
      <c r="I348" s="150" t="s">
        <v>6706</v>
      </c>
      <c r="J348" s="139">
        <v>4</v>
      </c>
    </row>
    <row r="349" spans="1:10">
      <c r="A349" s="139">
        <v>346</v>
      </c>
      <c r="B349" s="139" t="s">
        <v>5759</v>
      </c>
      <c r="C349" s="139" t="s">
        <v>6602</v>
      </c>
      <c r="D349" s="139" t="s">
        <v>6603</v>
      </c>
      <c r="E349" s="139" t="s">
        <v>6737</v>
      </c>
      <c r="F349" s="139">
        <v>1024.68</v>
      </c>
      <c r="G349" s="139">
        <v>1</v>
      </c>
      <c r="H349" s="139" t="s">
        <v>6604</v>
      </c>
      <c r="I349" s="150" t="s">
        <v>6706</v>
      </c>
      <c r="J349" s="139">
        <v>4</v>
      </c>
    </row>
    <row r="350" spans="1:10">
      <c r="A350" s="139">
        <v>347</v>
      </c>
      <c r="B350" s="139" t="s">
        <v>5763</v>
      </c>
      <c r="C350" s="139" t="s">
        <v>6602</v>
      </c>
      <c r="D350" s="139" t="s">
        <v>6603</v>
      </c>
      <c r="E350" s="139" t="s">
        <v>6738</v>
      </c>
      <c r="F350" s="139">
        <v>11264.06</v>
      </c>
      <c r="G350" s="139">
        <v>11</v>
      </c>
      <c r="H350" s="139" t="s">
        <v>6604</v>
      </c>
      <c r="I350" s="150" t="s">
        <v>6706</v>
      </c>
      <c r="J350" s="139">
        <v>4</v>
      </c>
    </row>
    <row r="351" spans="1:10">
      <c r="A351" s="139">
        <v>348</v>
      </c>
      <c r="B351" s="139" t="s">
        <v>5767</v>
      </c>
      <c r="C351" s="139" t="s">
        <v>6602</v>
      </c>
      <c r="D351" s="139" t="s">
        <v>6603</v>
      </c>
      <c r="E351" s="139" t="s">
        <v>6739</v>
      </c>
      <c r="F351" s="139">
        <v>5120.62</v>
      </c>
      <c r="G351" s="139">
        <v>5</v>
      </c>
      <c r="H351" s="139" t="s">
        <v>6604</v>
      </c>
      <c r="I351" s="150" t="s">
        <v>6706</v>
      </c>
      <c r="J351" s="139">
        <v>4</v>
      </c>
    </row>
    <row r="352" spans="1:10">
      <c r="A352" s="139">
        <v>349</v>
      </c>
      <c r="B352" s="139" t="s">
        <v>5771</v>
      </c>
      <c r="C352" s="139" t="s">
        <v>6602</v>
      </c>
      <c r="D352" s="139" t="s">
        <v>6603</v>
      </c>
      <c r="E352" s="139" t="s">
        <v>6740</v>
      </c>
      <c r="F352" s="139">
        <v>5120.62</v>
      </c>
      <c r="G352" s="139">
        <v>5</v>
      </c>
      <c r="H352" s="139" t="s">
        <v>6604</v>
      </c>
      <c r="I352" s="150" t="s">
        <v>6706</v>
      </c>
      <c r="J352" s="139">
        <v>4</v>
      </c>
    </row>
    <row r="353" spans="1:10">
      <c r="A353" s="139">
        <v>350</v>
      </c>
      <c r="B353" s="139" t="s">
        <v>5775</v>
      </c>
      <c r="C353" s="139" t="s">
        <v>6602</v>
      </c>
      <c r="D353" s="139" t="s">
        <v>6603</v>
      </c>
      <c r="E353" s="139" t="s">
        <v>6741</v>
      </c>
      <c r="F353" s="139">
        <v>8192.81</v>
      </c>
      <c r="G353" s="139">
        <v>8</v>
      </c>
      <c r="H353" s="139" t="s">
        <v>6604</v>
      </c>
      <c r="I353" s="150" t="s">
        <v>6706</v>
      </c>
      <c r="J353" s="139">
        <v>4</v>
      </c>
    </row>
    <row r="354" spans="1:10">
      <c r="A354" s="139">
        <v>351</v>
      </c>
      <c r="B354" s="139" t="s">
        <v>5779</v>
      </c>
      <c r="C354" s="139" t="s">
        <v>6602</v>
      </c>
      <c r="D354" s="139" t="s">
        <v>6603</v>
      </c>
      <c r="E354" s="139" t="s">
        <v>6742</v>
      </c>
      <c r="F354" s="139">
        <v>4096.87</v>
      </c>
      <c r="G354" s="139">
        <v>4</v>
      </c>
      <c r="H354" s="139" t="s">
        <v>6604</v>
      </c>
      <c r="I354" s="150" t="s">
        <v>6706</v>
      </c>
      <c r="J354" s="139">
        <v>4</v>
      </c>
    </row>
    <row r="355" spans="1:10">
      <c r="A355" s="139">
        <v>352</v>
      </c>
      <c r="B355" s="139" t="s">
        <v>5784</v>
      </c>
      <c r="C355" s="139" t="s">
        <v>6602</v>
      </c>
      <c r="D355" s="139" t="s">
        <v>6603</v>
      </c>
      <c r="E355" s="139" t="s">
        <v>6743</v>
      </c>
      <c r="F355" s="139">
        <v>3584.06</v>
      </c>
      <c r="G355" s="139">
        <v>3.5</v>
      </c>
      <c r="H355" s="139" t="s">
        <v>6604</v>
      </c>
      <c r="I355" s="150" t="s">
        <v>6706</v>
      </c>
      <c r="J355" s="139">
        <v>4</v>
      </c>
    </row>
    <row r="356" spans="1:10">
      <c r="A356" s="139">
        <v>353</v>
      </c>
      <c r="B356" s="139" t="s">
        <v>5789</v>
      </c>
      <c r="C356" s="139" t="s">
        <v>6602</v>
      </c>
      <c r="D356" s="139" t="s">
        <v>6603</v>
      </c>
      <c r="E356" s="139" t="s">
        <v>6744</v>
      </c>
      <c r="F356" s="139">
        <v>14848.12</v>
      </c>
      <c r="G356" s="139">
        <v>14.5</v>
      </c>
      <c r="H356" s="139" t="s">
        <v>6604</v>
      </c>
      <c r="I356" s="150" t="s">
        <v>6706</v>
      </c>
      <c r="J356" s="139">
        <v>4</v>
      </c>
    </row>
    <row r="357" spans="1:10">
      <c r="A357" s="139">
        <v>354</v>
      </c>
      <c r="B357" s="139" t="s">
        <v>5794</v>
      </c>
      <c r="C357" s="139" t="s">
        <v>6602</v>
      </c>
      <c r="D357" s="139" t="s">
        <v>6603</v>
      </c>
      <c r="E357" s="139" t="s">
        <v>6745</v>
      </c>
      <c r="F357" s="139">
        <v>14848.12</v>
      </c>
      <c r="G357" s="139">
        <v>14.5</v>
      </c>
      <c r="H357" s="139" t="s">
        <v>6604</v>
      </c>
      <c r="I357" s="150" t="s">
        <v>6706</v>
      </c>
      <c r="J357" s="139">
        <v>4</v>
      </c>
    </row>
    <row r="358" spans="1:10">
      <c r="A358" s="139">
        <v>355</v>
      </c>
      <c r="B358" s="139" t="s">
        <v>5800</v>
      </c>
      <c r="C358" s="139" t="s">
        <v>6602</v>
      </c>
      <c r="D358" s="139" t="s">
        <v>6603</v>
      </c>
      <c r="E358" s="139" t="s">
        <v>6746</v>
      </c>
      <c r="F358" s="139">
        <v>10240.31</v>
      </c>
      <c r="G358" s="139">
        <v>10</v>
      </c>
      <c r="H358" s="139" t="s">
        <v>6604</v>
      </c>
      <c r="I358" s="150" t="s">
        <v>6706</v>
      </c>
      <c r="J358" s="139">
        <v>4</v>
      </c>
    </row>
    <row r="359" spans="1:10">
      <c r="A359" s="139">
        <v>356</v>
      </c>
      <c r="B359" s="139" t="s">
        <v>5801</v>
      </c>
      <c r="C359" s="139" t="s">
        <v>6602</v>
      </c>
      <c r="D359" s="139" t="s">
        <v>6603</v>
      </c>
      <c r="E359" s="139" t="s">
        <v>6747</v>
      </c>
      <c r="F359" s="139">
        <v>7168.12</v>
      </c>
      <c r="G359" s="139">
        <v>7</v>
      </c>
      <c r="H359" s="139" t="s">
        <v>6604</v>
      </c>
      <c r="I359" s="150" t="s">
        <v>6706</v>
      </c>
      <c r="J359" s="139">
        <v>4</v>
      </c>
    </row>
    <row r="360" spans="1:10">
      <c r="A360" s="139">
        <v>357</v>
      </c>
      <c r="B360" s="139" t="s">
        <v>5808</v>
      </c>
      <c r="C360" s="139" t="s">
        <v>6602</v>
      </c>
      <c r="D360" s="139" t="s">
        <v>6603</v>
      </c>
      <c r="E360" s="139" t="s">
        <v>6748</v>
      </c>
      <c r="F360" s="139">
        <v>11264.06</v>
      </c>
      <c r="G360" s="139">
        <v>11</v>
      </c>
      <c r="H360" s="139" t="s">
        <v>6604</v>
      </c>
      <c r="I360" s="150" t="s">
        <v>6706</v>
      </c>
      <c r="J360" s="139">
        <v>4</v>
      </c>
    </row>
    <row r="361" spans="1:10">
      <c r="A361" s="139">
        <v>358</v>
      </c>
      <c r="B361" s="139" t="s">
        <v>5815</v>
      </c>
      <c r="C361" s="139" t="s">
        <v>6602</v>
      </c>
      <c r="D361" s="139" t="s">
        <v>6603</v>
      </c>
      <c r="E361" s="139" t="s">
        <v>6739</v>
      </c>
      <c r="F361" s="139">
        <v>7168.12</v>
      </c>
      <c r="G361" s="139">
        <v>7</v>
      </c>
      <c r="H361" s="139" t="s">
        <v>6604</v>
      </c>
      <c r="I361" s="150" t="s">
        <v>6706</v>
      </c>
      <c r="J361" s="139">
        <v>4</v>
      </c>
    </row>
    <row r="362" spans="1:10">
      <c r="A362" s="139">
        <v>359</v>
      </c>
      <c r="B362" s="139" t="s">
        <v>5820</v>
      </c>
      <c r="C362" s="139" t="s">
        <v>6602</v>
      </c>
      <c r="D362" s="139" t="s">
        <v>6603</v>
      </c>
      <c r="E362" s="139" t="s">
        <v>6740</v>
      </c>
      <c r="F362" s="139">
        <v>7168.12</v>
      </c>
      <c r="G362" s="139">
        <v>7</v>
      </c>
      <c r="H362" s="139" t="s">
        <v>6604</v>
      </c>
      <c r="I362" s="150" t="s">
        <v>6706</v>
      </c>
      <c r="J362" s="139">
        <v>4</v>
      </c>
    </row>
    <row r="363" spans="1:10">
      <c r="A363" s="139">
        <v>360</v>
      </c>
      <c r="B363" s="139" t="s">
        <v>5824</v>
      </c>
      <c r="C363" s="139" t="s">
        <v>6602</v>
      </c>
      <c r="D363" s="139" t="s">
        <v>6603</v>
      </c>
      <c r="E363" s="139" t="s">
        <v>6741</v>
      </c>
      <c r="F363" s="139">
        <v>25600.31</v>
      </c>
      <c r="G363" s="139">
        <v>25</v>
      </c>
      <c r="H363" s="139" t="s">
        <v>6604</v>
      </c>
      <c r="I363" s="150" t="s">
        <v>6706</v>
      </c>
      <c r="J363" s="139">
        <v>4</v>
      </c>
    </row>
    <row r="364" spans="1:10">
      <c r="A364" s="139">
        <v>361</v>
      </c>
      <c r="B364" s="139" t="s">
        <v>5825</v>
      </c>
      <c r="C364" s="139" t="s">
        <v>6602</v>
      </c>
      <c r="D364" s="139" t="s">
        <v>6603</v>
      </c>
      <c r="E364" s="139" t="s">
        <v>6749</v>
      </c>
      <c r="F364" s="139">
        <v>87040.31</v>
      </c>
      <c r="G364" s="139">
        <v>85</v>
      </c>
      <c r="H364" s="139" t="s">
        <v>6604</v>
      </c>
      <c r="I364" s="150" t="s">
        <v>6706</v>
      </c>
      <c r="J364" s="139">
        <v>4</v>
      </c>
    </row>
    <row r="365" spans="1:10">
      <c r="A365" s="139">
        <v>362</v>
      </c>
      <c r="B365" s="139" t="s">
        <v>5827</v>
      </c>
      <c r="C365" s="139" t="s">
        <v>6602</v>
      </c>
      <c r="D365" s="139" t="s">
        <v>6603</v>
      </c>
      <c r="E365" s="139" t="s">
        <v>6750</v>
      </c>
      <c r="F365" s="139">
        <v>24576.560000000001</v>
      </c>
      <c r="G365" s="139">
        <v>24</v>
      </c>
      <c r="H365" s="139" t="s">
        <v>6604</v>
      </c>
      <c r="I365" s="150" t="s">
        <v>6706</v>
      </c>
      <c r="J365" s="139">
        <v>4</v>
      </c>
    </row>
    <row r="366" spans="1:10">
      <c r="A366" s="139">
        <v>363</v>
      </c>
      <c r="B366" s="139" t="s">
        <v>5696</v>
      </c>
      <c r="C366" s="139" t="s">
        <v>6602</v>
      </c>
      <c r="D366" s="139" t="s">
        <v>6603</v>
      </c>
      <c r="E366" s="139" t="s">
        <v>6751</v>
      </c>
      <c r="F366" s="139">
        <v>3584.06</v>
      </c>
      <c r="G366" s="139">
        <v>3.5</v>
      </c>
      <c r="H366" s="139" t="s">
        <v>6604</v>
      </c>
      <c r="I366" s="150" t="s">
        <v>6706</v>
      </c>
      <c r="J366" s="139">
        <v>4</v>
      </c>
    </row>
    <row r="367" spans="1:10">
      <c r="A367" s="139">
        <v>364</v>
      </c>
      <c r="B367" s="139" t="s">
        <v>5702</v>
      </c>
      <c r="C367" s="139" t="s">
        <v>6602</v>
      </c>
      <c r="D367" s="139" t="s">
        <v>6603</v>
      </c>
      <c r="E367" s="139" t="s">
        <v>6752</v>
      </c>
      <c r="F367" s="139">
        <v>71680.31</v>
      </c>
      <c r="G367" s="139">
        <v>70</v>
      </c>
      <c r="H367" s="139" t="s">
        <v>6604</v>
      </c>
      <c r="I367" s="150" t="s">
        <v>6706</v>
      </c>
      <c r="J367" s="139">
        <v>4</v>
      </c>
    </row>
    <row r="368" spans="1:10">
      <c r="A368" s="139">
        <v>365</v>
      </c>
      <c r="B368" s="139" t="s">
        <v>5708</v>
      </c>
      <c r="C368" s="139" t="s">
        <v>6602</v>
      </c>
      <c r="D368" s="139" t="s">
        <v>6603</v>
      </c>
      <c r="E368" s="139" t="s">
        <v>6753</v>
      </c>
      <c r="F368" s="139">
        <v>21504.37</v>
      </c>
      <c r="G368" s="139">
        <v>21</v>
      </c>
      <c r="H368" s="139" t="s">
        <v>6604</v>
      </c>
      <c r="I368" s="150" t="s">
        <v>6706</v>
      </c>
      <c r="J368" s="139">
        <v>4</v>
      </c>
    </row>
    <row r="369" spans="1:10">
      <c r="A369" s="139">
        <v>366</v>
      </c>
      <c r="B369" s="139" t="s">
        <v>5715</v>
      </c>
      <c r="C369" s="139" t="s">
        <v>6602</v>
      </c>
      <c r="D369" s="139" t="s">
        <v>6603</v>
      </c>
      <c r="E369" s="139" t="s">
        <v>6754</v>
      </c>
      <c r="F369" s="139">
        <v>6656.25</v>
      </c>
      <c r="G369" s="139">
        <v>6.5</v>
      </c>
      <c r="H369" s="139" t="s">
        <v>6604</v>
      </c>
      <c r="I369" s="150" t="s">
        <v>6706</v>
      </c>
      <c r="J369" s="139">
        <v>4</v>
      </c>
    </row>
    <row r="370" spans="1:10">
      <c r="A370" s="139">
        <v>367</v>
      </c>
      <c r="B370" s="139" t="s">
        <v>5723</v>
      </c>
      <c r="C370" s="139" t="s">
        <v>6602</v>
      </c>
      <c r="D370" s="139" t="s">
        <v>6603</v>
      </c>
      <c r="E370" s="139" t="s">
        <v>6755</v>
      </c>
      <c r="F370" s="139">
        <v>22528.12</v>
      </c>
      <c r="G370" s="139">
        <v>22</v>
      </c>
      <c r="H370" s="139" t="s">
        <v>6604</v>
      </c>
      <c r="I370" s="150" t="s">
        <v>6706</v>
      </c>
      <c r="J370" s="139">
        <v>4</v>
      </c>
    </row>
    <row r="371" spans="1:10">
      <c r="A371" s="139">
        <v>368</v>
      </c>
      <c r="B371" s="139" t="s">
        <v>5829</v>
      </c>
      <c r="C371" s="139" t="s">
        <v>6602</v>
      </c>
      <c r="D371" s="139" t="s">
        <v>6603</v>
      </c>
      <c r="E371" s="139" t="s">
        <v>6729</v>
      </c>
      <c r="F371" s="139">
        <v>11776.87</v>
      </c>
      <c r="G371" s="139">
        <v>11.5</v>
      </c>
      <c r="H371" s="139" t="s">
        <v>6604</v>
      </c>
      <c r="I371" s="150" t="s">
        <v>6706</v>
      </c>
      <c r="J371" s="139">
        <v>4</v>
      </c>
    </row>
    <row r="372" spans="1:10">
      <c r="A372" s="139">
        <v>369</v>
      </c>
      <c r="B372" s="139" t="s">
        <v>5830</v>
      </c>
      <c r="C372" s="139" t="s">
        <v>6602</v>
      </c>
      <c r="D372" s="139" t="s">
        <v>6603</v>
      </c>
      <c r="E372" s="139" t="s">
        <v>6730</v>
      </c>
      <c r="F372" s="139">
        <v>11776.87</v>
      </c>
      <c r="G372" s="139">
        <v>11.5</v>
      </c>
      <c r="H372" s="139" t="s">
        <v>6604</v>
      </c>
      <c r="I372" s="150" t="s">
        <v>6706</v>
      </c>
      <c r="J372" s="139">
        <v>4</v>
      </c>
    </row>
    <row r="373" spans="1:10">
      <c r="A373" s="139">
        <v>370</v>
      </c>
      <c r="B373" s="139" t="s">
        <v>5831</v>
      </c>
      <c r="C373" s="139" t="s">
        <v>6602</v>
      </c>
      <c r="D373" s="139" t="s">
        <v>6603</v>
      </c>
      <c r="E373" s="139" t="s">
        <v>6731</v>
      </c>
      <c r="F373" s="139">
        <v>10240.31</v>
      </c>
      <c r="G373" s="139">
        <v>10</v>
      </c>
      <c r="H373" s="139" t="s">
        <v>6604</v>
      </c>
      <c r="I373" s="150" t="s">
        <v>6706</v>
      </c>
      <c r="J373" s="139">
        <v>4</v>
      </c>
    </row>
    <row r="374" spans="1:10">
      <c r="A374" s="139">
        <v>371</v>
      </c>
      <c r="B374" s="139" t="s">
        <v>5832</v>
      </c>
      <c r="C374" s="139" t="s">
        <v>6602</v>
      </c>
      <c r="D374" s="139" t="s">
        <v>6603</v>
      </c>
      <c r="E374" s="139" t="s">
        <v>6732</v>
      </c>
      <c r="F374" s="139">
        <v>1024.68</v>
      </c>
      <c r="G374" s="139">
        <v>1</v>
      </c>
      <c r="H374" s="139" t="s">
        <v>6604</v>
      </c>
      <c r="I374" s="150" t="s">
        <v>6706</v>
      </c>
      <c r="J374" s="139">
        <v>4</v>
      </c>
    </row>
    <row r="375" spans="1:10">
      <c r="A375" s="139">
        <v>372</v>
      </c>
      <c r="B375" s="139" t="s">
        <v>5833</v>
      </c>
      <c r="C375" s="139" t="s">
        <v>6602</v>
      </c>
      <c r="D375" s="139" t="s">
        <v>6603</v>
      </c>
      <c r="E375" s="139" t="s">
        <v>6733</v>
      </c>
      <c r="F375" s="139">
        <v>11264.06</v>
      </c>
      <c r="G375" s="139">
        <v>11</v>
      </c>
      <c r="H375" s="139" t="s">
        <v>6604</v>
      </c>
      <c r="I375" s="150" t="s">
        <v>6706</v>
      </c>
      <c r="J375" s="139">
        <v>4</v>
      </c>
    </row>
    <row r="376" spans="1:10">
      <c r="A376" s="139">
        <v>373</v>
      </c>
      <c r="B376" s="139" t="s">
        <v>5816</v>
      </c>
      <c r="C376" s="139" t="s">
        <v>6602</v>
      </c>
      <c r="D376" s="139" t="s">
        <v>6603</v>
      </c>
      <c r="E376" s="139" t="s">
        <v>743</v>
      </c>
      <c r="F376" s="139">
        <v>3072.18</v>
      </c>
      <c r="G376" s="139">
        <v>3</v>
      </c>
      <c r="H376" s="139" t="s">
        <v>6604</v>
      </c>
      <c r="I376" s="150" t="s">
        <v>6706</v>
      </c>
      <c r="J376" s="139">
        <v>8</v>
      </c>
    </row>
    <row r="377" spans="1:10">
      <c r="A377" s="139">
        <v>374</v>
      </c>
      <c r="B377" s="139" t="s">
        <v>5821</v>
      </c>
      <c r="C377" s="139" t="s">
        <v>6602</v>
      </c>
      <c r="D377" s="139" t="s">
        <v>6603</v>
      </c>
      <c r="E377" s="139" t="s">
        <v>743</v>
      </c>
      <c r="F377" s="139">
        <v>3072.18</v>
      </c>
      <c r="G377" s="139">
        <v>3</v>
      </c>
      <c r="H377" s="139" t="s">
        <v>6604</v>
      </c>
      <c r="I377" s="150" t="s">
        <v>6706</v>
      </c>
      <c r="J377" s="139">
        <v>8</v>
      </c>
    </row>
    <row r="378" spans="1:10">
      <c r="A378" s="139">
        <v>375</v>
      </c>
      <c r="B378" s="139" t="s">
        <v>5818</v>
      </c>
      <c r="C378" s="139" t="s">
        <v>6602</v>
      </c>
      <c r="D378" s="139" t="s">
        <v>6603</v>
      </c>
      <c r="E378" s="139" t="s">
        <v>743</v>
      </c>
      <c r="F378" s="139">
        <v>3072.18</v>
      </c>
      <c r="G378" s="139">
        <v>3</v>
      </c>
      <c r="H378" s="139" t="s">
        <v>6604</v>
      </c>
      <c r="I378" s="150" t="s">
        <v>6706</v>
      </c>
      <c r="J378" s="139">
        <v>4</v>
      </c>
    </row>
    <row r="379" spans="1:10">
      <c r="A379" s="139">
        <v>376</v>
      </c>
      <c r="B379" s="139" t="s">
        <v>5822</v>
      </c>
      <c r="C379" s="139" t="s">
        <v>6602</v>
      </c>
      <c r="D379" s="139" t="s">
        <v>6603</v>
      </c>
      <c r="E379" s="139" t="s">
        <v>743</v>
      </c>
      <c r="F379" s="139">
        <v>3072.18</v>
      </c>
      <c r="G379" s="139">
        <v>3</v>
      </c>
      <c r="H379" s="139" t="s">
        <v>6604</v>
      </c>
      <c r="I379" s="150" t="s">
        <v>6706</v>
      </c>
      <c r="J379" s="139">
        <v>4</v>
      </c>
    </row>
    <row r="380" spans="1:10">
      <c r="A380" s="139">
        <v>377</v>
      </c>
      <c r="B380" s="139" t="s">
        <v>5819</v>
      </c>
      <c r="C380" s="139" t="s">
        <v>6602</v>
      </c>
      <c r="D380" s="139" t="s">
        <v>6603</v>
      </c>
      <c r="E380" s="139" t="s">
        <v>743</v>
      </c>
      <c r="F380" s="139">
        <v>3072.18</v>
      </c>
      <c r="G380" s="139">
        <v>3</v>
      </c>
      <c r="H380" s="139" t="s">
        <v>6604</v>
      </c>
      <c r="I380" s="150" t="s">
        <v>6706</v>
      </c>
      <c r="J380" s="139">
        <v>4</v>
      </c>
    </row>
    <row r="381" spans="1:10">
      <c r="A381" s="139">
        <v>378</v>
      </c>
      <c r="B381" s="139" t="s">
        <v>5823</v>
      </c>
      <c r="C381" s="139" t="s">
        <v>6602</v>
      </c>
      <c r="D381" s="139" t="s">
        <v>6603</v>
      </c>
      <c r="E381" s="139" t="s">
        <v>743</v>
      </c>
      <c r="F381" s="139">
        <v>3072.18</v>
      </c>
      <c r="G381" s="139">
        <v>3</v>
      </c>
      <c r="H381" s="139" t="s">
        <v>6604</v>
      </c>
      <c r="I381" s="150" t="s">
        <v>6706</v>
      </c>
      <c r="J381" s="139">
        <v>4</v>
      </c>
    </row>
    <row r="382" spans="1:10">
      <c r="A382" s="139">
        <v>379</v>
      </c>
      <c r="B382" s="139" t="s">
        <v>5834</v>
      </c>
      <c r="C382" s="139" t="s">
        <v>6602</v>
      </c>
      <c r="D382" s="139" t="s">
        <v>6603</v>
      </c>
      <c r="E382" s="139" t="s">
        <v>743</v>
      </c>
      <c r="F382" s="139">
        <v>3072.18</v>
      </c>
      <c r="G382" s="139">
        <v>3</v>
      </c>
      <c r="H382" s="139" t="s">
        <v>6604</v>
      </c>
      <c r="I382" s="150" t="s">
        <v>6706</v>
      </c>
      <c r="J382" s="139">
        <v>4</v>
      </c>
    </row>
    <row r="383" spans="1:10">
      <c r="A383" s="139">
        <v>380</v>
      </c>
      <c r="B383" s="139" t="s">
        <v>5835</v>
      </c>
      <c r="C383" s="139" t="s">
        <v>6602</v>
      </c>
      <c r="D383" s="139" t="s">
        <v>6603</v>
      </c>
      <c r="E383" s="139" t="s">
        <v>743</v>
      </c>
      <c r="F383" s="139">
        <v>3072.18</v>
      </c>
      <c r="G383" s="139">
        <v>3</v>
      </c>
      <c r="H383" s="139" t="s">
        <v>6604</v>
      </c>
      <c r="I383" s="150" t="s">
        <v>6706</v>
      </c>
      <c r="J383" s="139">
        <v>4</v>
      </c>
    </row>
    <row r="384" spans="1:10">
      <c r="A384" s="139">
        <v>381</v>
      </c>
      <c r="B384" s="439" t="s">
        <v>5906</v>
      </c>
      <c r="C384" s="139" t="s">
        <v>6602</v>
      </c>
      <c r="D384" s="139" t="s">
        <v>6603</v>
      </c>
      <c r="E384" s="139" t="s">
        <v>6756</v>
      </c>
      <c r="F384" s="139">
        <v>1536.56</v>
      </c>
      <c r="G384" s="139">
        <v>1.5</v>
      </c>
      <c r="H384" s="139" t="s">
        <v>6604</v>
      </c>
      <c r="I384" s="150" t="s">
        <v>6706</v>
      </c>
      <c r="J384" s="139">
        <v>8</v>
      </c>
    </row>
    <row r="385" spans="1:10">
      <c r="A385" s="139">
        <v>382</v>
      </c>
      <c r="B385" s="439" t="s">
        <v>5912</v>
      </c>
      <c r="C385" s="139" t="s">
        <v>6602</v>
      </c>
      <c r="D385" s="139" t="s">
        <v>6603</v>
      </c>
      <c r="E385" s="139" t="s">
        <v>6756</v>
      </c>
      <c r="F385" s="139">
        <v>1536.56</v>
      </c>
      <c r="G385" s="139">
        <v>1.5</v>
      </c>
      <c r="H385" s="139" t="s">
        <v>6604</v>
      </c>
      <c r="I385" s="150" t="s">
        <v>6706</v>
      </c>
      <c r="J385" s="139">
        <v>8</v>
      </c>
    </row>
    <row r="386" spans="1:10">
      <c r="A386" s="139">
        <v>383</v>
      </c>
      <c r="B386" s="439" t="s">
        <v>5917</v>
      </c>
      <c r="C386" s="139" t="s">
        <v>6602</v>
      </c>
      <c r="D386" s="139" t="s">
        <v>6603</v>
      </c>
      <c r="E386" s="139" t="s">
        <v>6756</v>
      </c>
      <c r="F386" s="139">
        <v>1536.56</v>
      </c>
      <c r="G386" s="139">
        <v>1.5</v>
      </c>
      <c r="H386" s="139" t="s">
        <v>6604</v>
      </c>
      <c r="I386" s="150" t="s">
        <v>6706</v>
      </c>
      <c r="J386" s="139">
        <v>8</v>
      </c>
    </row>
    <row r="387" spans="1:10">
      <c r="A387" s="139">
        <v>384</v>
      </c>
      <c r="B387" s="439" t="s">
        <v>5922</v>
      </c>
      <c r="C387" s="139" t="s">
        <v>6602</v>
      </c>
      <c r="D387" s="139" t="s">
        <v>6603</v>
      </c>
      <c r="E387" s="139" t="s">
        <v>6756</v>
      </c>
      <c r="F387" s="139">
        <v>1536.56</v>
      </c>
      <c r="G387" s="139">
        <v>1.5</v>
      </c>
      <c r="H387" s="139" t="s">
        <v>6604</v>
      </c>
      <c r="I387" s="150" t="s">
        <v>6706</v>
      </c>
      <c r="J387" s="139">
        <v>8</v>
      </c>
    </row>
    <row r="388" spans="1:10">
      <c r="A388" s="139">
        <v>385</v>
      </c>
      <c r="B388" s="439" t="s">
        <v>5927</v>
      </c>
      <c r="C388" s="139" t="s">
        <v>6602</v>
      </c>
      <c r="D388" s="139" t="s">
        <v>6603</v>
      </c>
      <c r="E388" s="139" t="s">
        <v>6756</v>
      </c>
      <c r="F388" s="139">
        <v>1536.56</v>
      </c>
      <c r="G388" s="139">
        <v>1.5</v>
      </c>
      <c r="H388" s="139" t="s">
        <v>6604</v>
      </c>
      <c r="I388" s="150" t="s">
        <v>6706</v>
      </c>
      <c r="J388" s="139">
        <v>8</v>
      </c>
    </row>
    <row r="389" spans="1:10">
      <c r="A389" s="139">
        <v>386</v>
      </c>
      <c r="B389" s="439" t="s">
        <v>5908</v>
      </c>
      <c r="C389" s="139" t="s">
        <v>6602</v>
      </c>
      <c r="D389" s="139" t="s">
        <v>6603</v>
      </c>
      <c r="E389" s="139" t="s">
        <v>6756</v>
      </c>
      <c r="F389" s="139">
        <v>1536.56</v>
      </c>
      <c r="G389" s="139">
        <v>1.5</v>
      </c>
      <c r="H389" s="139" t="s">
        <v>6604</v>
      </c>
      <c r="I389" s="150" t="s">
        <v>6706</v>
      </c>
      <c r="J389" s="139">
        <v>4</v>
      </c>
    </row>
    <row r="390" spans="1:10">
      <c r="A390" s="139">
        <v>387</v>
      </c>
      <c r="B390" s="439" t="s">
        <v>5913</v>
      </c>
      <c r="C390" s="139" t="s">
        <v>6602</v>
      </c>
      <c r="D390" s="139" t="s">
        <v>6603</v>
      </c>
      <c r="E390" s="139" t="s">
        <v>6756</v>
      </c>
      <c r="F390" s="139">
        <v>1536.56</v>
      </c>
      <c r="G390" s="139">
        <v>1.5</v>
      </c>
      <c r="H390" s="139" t="s">
        <v>6604</v>
      </c>
      <c r="I390" s="150" t="s">
        <v>6706</v>
      </c>
      <c r="J390" s="139">
        <v>4</v>
      </c>
    </row>
    <row r="391" spans="1:10">
      <c r="A391" s="139">
        <v>388</v>
      </c>
      <c r="B391" s="439" t="s">
        <v>5918</v>
      </c>
      <c r="C391" s="139" t="s">
        <v>6602</v>
      </c>
      <c r="D391" s="139" t="s">
        <v>6603</v>
      </c>
      <c r="E391" s="139" t="s">
        <v>6756</v>
      </c>
      <c r="F391" s="139">
        <v>1536.56</v>
      </c>
      <c r="G391" s="139">
        <v>1.5</v>
      </c>
      <c r="H391" s="139" t="s">
        <v>6604</v>
      </c>
      <c r="I391" s="150" t="s">
        <v>6706</v>
      </c>
      <c r="J391" s="139">
        <v>4</v>
      </c>
    </row>
    <row r="392" spans="1:10">
      <c r="A392" s="139">
        <v>389</v>
      </c>
      <c r="B392" s="439" t="s">
        <v>5923</v>
      </c>
      <c r="C392" s="139" t="s">
        <v>6602</v>
      </c>
      <c r="D392" s="139" t="s">
        <v>6603</v>
      </c>
      <c r="E392" s="139" t="s">
        <v>6756</v>
      </c>
      <c r="F392" s="139">
        <v>1536.56</v>
      </c>
      <c r="G392" s="139">
        <v>1.5</v>
      </c>
      <c r="H392" s="139" t="s">
        <v>6604</v>
      </c>
      <c r="I392" s="150" t="s">
        <v>6706</v>
      </c>
      <c r="J392" s="139">
        <v>4</v>
      </c>
    </row>
    <row r="393" spans="1:10">
      <c r="A393" s="139">
        <v>390</v>
      </c>
      <c r="B393" s="439" t="s">
        <v>5928</v>
      </c>
      <c r="C393" s="139" t="s">
        <v>6602</v>
      </c>
      <c r="D393" s="139" t="s">
        <v>6603</v>
      </c>
      <c r="E393" s="139" t="s">
        <v>6756</v>
      </c>
      <c r="F393" s="139">
        <v>1536.56</v>
      </c>
      <c r="G393" s="139">
        <v>1.5</v>
      </c>
      <c r="H393" s="139" t="s">
        <v>6604</v>
      </c>
      <c r="I393" s="150" t="s">
        <v>6706</v>
      </c>
      <c r="J393" s="139">
        <v>4</v>
      </c>
    </row>
    <row r="394" spans="1:10">
      <c r="A394" s="139">
        <v>391</v>
      </c>
      <c r="B394" s="439" t="s">
        <v>5909</v>
      </c>
      <c r="C394" s="139" t="s">
        <v>6602</v>
      </c>
      <c r="D394" s="139" t="s">
        <v>6603</v>
      </c>
      <c r="E394" s="139" t="s">
        <v>6756</v>
      </c>
      <c r="F394" s="139">
        <v>1536.56</v>
      </c>
      <c r="G394" s="139">
        <v>1.5</v>
      </c>
      <c r="H394" s="139" t="s">
        <v>6604</v>
      </c>
      <c r="I394" s="150" t="s">
        <v>6706</v>
      </c>
      <c r="J394" s="139">
        <v>4</v>
      </c>
    </row>
    <row r="395" spans="1:10">
      <c r="A395" s="139">
        <v>392</v>
      </c>
      <c r="B395" s="439" t="s">
        <v>5914</v>
      </c>
      <c r="C395" s="139" t="s">
        <v>6602</v>
      </c>
      <c r="D395" s="139" t="s">
        <v>6603</v>
      </c>
      <c r="E395" s="139" t="s">
        <v>6756</v>
      </c>
      <c r="F395" s="139">
        <v>1536.56</v>
      </c>
      <c r="G395" s="139">
        <v>1.5</v>
      </c>
      <c r="H395" s="139" t="s">
        <v>6604</v>
      </c>
      <c r="I395" s="150" t="s">
        <v>6706</v>
      </c>
      <c r="J395" s="139">
        <v>4</v>
      </c>
    </row>
    <row r="396" spans="1:10">
      <c r="A396" s="139">
        <v>393</v>
      </c>
      <c r="B396" s="439" t="s">
        <v>5919</v>
      </c>
      <c r="C396" s="139" t="s">
        <v>6602</v>
      </c>
      <c r="D396" s="139" t="s">
        <v>6603</v>
      </c>
      <c r="E396" s="139" t="s">
        <v>6756</v>
      </c>
      <c r="F396" s="139">
        <v>1536.56</v>
      </c>
      <c r="G396" s="139">
        <v>1.5</v>
      </c>
      <c r="H396" s="139" t="s">
        <v>6604</v>
      </c>
      <c r="I396" s="150" t="s">
        <v>6706</v>
      </c>
      <c r="J396" s="139">
        <v>4</v>
      </c>
    </row>
    <row r="397" spans="1:10">
      <c r="A397" s="139">
        <v>394</v>
      </c>
      <c r="B397" s="439" t="s">
        <v>5924</v>
      </c>
      <c r="C397" s="139" t="s">
        <v>6602</v>
      </c>
      <c r="D397" s="139" t="s">
        <v>6603</v>
      </c>
      <c r="E397" s="139" t="s">
        <v>6756</v>
      </c>
      <c r="F397" s="139">
        <v>1536.56</v>
      </c>
      <c r="G397" s="139">
        <v>1.5</v>
      </c>
      <c r="H397" s="139" t="s">
        <v>6604</v>
      </c>
      <c r="I397" s="150" t="s">
        <v>6706</v>
      </c>
      <c r="J397" s="139">
        <v>4</v>
      </c>
    </row>
    <row r="398" spans="1:10">
      <c r="A398" s="139">
        <v>395</v>
      </c>
      <c r="B398" s="439" t="s">
        <v>5929</v>
      </c>
      <c r="C398" s="139" t="s">
        <v>6602</v>
      </c>
      <c r="D398" s="139" t="s">
        <v>6603</v>
      </c>
      <c r="E398" s="139" t="s">
        <v>6756</v>
      </c>
      <c r="F398" s="139">
        <v>1536.56</v>
      </c>
      <c r="G398" s="139">
        <v>1.5</v>
      </c>
      <c r="H398" s="139" t="s">
        <v>6604</v>
      </c>
      <c r="I398" s="150" t="s">
        <v>6706</v>
      </c>
      <c r="J398" s="139">
        <v>4</v>
      </c>
    </row>
    <row r="399" spans="1:10">
      <c r="A399" s="139">
        <v>396</v>
      </c>
      <c r="B399" s="439" t="s">
        <v>5910</v>
      </c>
      <c r="C399" s="139" t="s">
        <v>6602</v>
      </c>
      <c r="D399" s="139" t="s">
        <v>6603</v>
      </c>
      <c r="E399" s="139" t="s">
        <v>6756</v>
      </c>
      <c r="F399" s="139">
        <v>1536.56</v>
      </c>
      <c r="G399" s="139">
        <v>1.5</v>
      </c>
      <c r="H399" s="139" t="s">
        <v>6604</v>
      </c>
      <c r="I399" s="150" t="s">
        <v>6706</v>
      </c>
      <c r="J399" s="139">
        <v>4</v>
      </c>
    </row>
    <row r="400" spans="1:10">
      <c r="A400" s="139">
        <v>397</v>
      </c>
      <c r="B400" s="439" t="s">
        <v>5915</v>
      </c>
      <c r="C400" s="139" t="s">
        <v>6602</v>
      </c>
      <c r="D400" s="139" t="s">
        <v>6603</v>
      </c>
      <c r="E400" s="139" t="s">
        <v>6756</v>
      </c>
      <c r="F400" s="139">
        <v>1536.56</v>
      </c>
      <c r="G400" s="139">
        <v>1.5</v>
      </c>
      <c r="H400" s="139" t="s">
        <v>6604</v>
      </c>
      <c r="I400" s="150" t="s">
        <v>6706</v>
      </c>
      <c r="J400" s="139">
        <v>4</v>
      </c>
    </row>
    <row r="401" spans="1:10">
      <c r="A401" s="139">
        <v>398</v>
      </c>
      <c r="B401" s="439" t="s">
        <v>5920</v>
      </c>
      <c r="C401" s="139" t="s">
        <v>6602</v>
      </c>
      <c r="D401" s="139" t="s">
        <v>6603</v>
      </c>
      <c r="E401" s="139" t="s">
        <v>6756</v>
      </c>
      <c r="F401" s="139">
        <v>1536.56</v>
      </c>
      <c r="G401" s="139">
        <v>1.5</v>
      </c>
      <c r="H401" s="139" t="s">
        <v>6604</v>
      </c>
      <c r="I401" s="150" t="s">
        <v>6706</v>
      </c>
      <c r="J401" s="139">
        <v>4</v>
      </c>
    </row>
    <row r="402" spans="1:10">
      <c r="A402" s="139">
        <v>399</v>
      </c>
      <c r="B402" s="439" t="s">
        <v>5925</v>
      </c>
      <c r="C402" s="139" t="s">
        <v>6602</v>
      </c>
      <c r="D402" s="139" t="s">
        <v>6603</v>
      </c>
      <c r="E402" s="139" t="s">
        <v>6756</v>
      </c>
      <c r="F402" s="139">
        <v>1536.56</v>
      </c>
      <c r="G402" s="139">
        <v>1.5</v>
      </c>
      <c r="H402" s="139" t="s">
        <v>6604</v>
      </c>
      <c r="I402" s="150" t="s">
        <v>6706</v>
      </c>
      <c r="J402" s="139">
        <v>4</v>
      </c>
    </row>
    <row r="403" spans="1:10">
      <c r="A403" s="139">
        <v>400</v>
      </c>
      <c r="B403" s="439" t="s">
        <v>5930</v>
      </c>
      <c r="C403" s="139" t="s">
        <v>6602</v>
      </c>
      <c r="D403" s="139" t="s">
        <v>6603</v>
      </c>
      <c r="E403" s="139" t="s">
        <v>6756</v>
      </c>
      <c r="F403" s="139">
        <v>1536.56</v>
      </c>
      <c r="G403" s="139">
        <v>1.5</v>
      </c>
      <c r="H403" s="139" t="s">
        <v>6604</v>
      </c>
      <c r="I403" s="150" t="s">
        <v>6706</v>
      </c>
      <c r="J403" s="139">
        <v>4</v>
      </c>
    </row>
    <row r="404" spans="1:10">
      <c r="A404" s="139">
        <v>401</v>
      </c>
      <c r="B404" s="439" t="s">
        <v>5931</v>
      </c>
      <c r="C404" s="139" t="s">
        <v>6602</v>
      </c>
      <c r="D404" s="139" t="s">
        <v>6603</v>
      </c>
      <c r="E404" s="139" t="s">
        <v>6756</v>
      </c>
      <c r="F404" s="139">
        <v>1536.56</v>
      </c>
      <c r="G404" s="139">
        <v>1.5</v>
      </c>
      <c r="H404" s="139" t="s">
        <v>6604</v>
      </c>
      <c r="I404" s="150" t="s">
        <v>6706</v>
      </c>
      <c r="J404" s="139">
        <v>4</v>
      </c>
    </row>
    <row r="405" spans="1:10">
      <c r="A405" s="139">
        <v>402</v>
      </c>
      <c r="B405" s="439" t="s">
        <v>5911</v>
      </c>
      <c r="C405" s="139" t="s">
        <v>6602</v>
      </c>
      <c r="D405" s="139" t="s">
        <v>6603</v>
      </c>
      <c r="E405" s="139" t="s">
        <v>6756</v>
      </c>
      <c r="F405" s="139">
        <v>1536.56</v>
      </c>
      <c r="G405" s="139">
        <v>1.5</v>
      </c>
      <c r="H405" s="139" t="s">
        <v>6604</v>
      </c>
      <c r="I405" s="150" t="s">
        <v>6706</v>
      </c>
      <c r="J405" s="139">
        <v>4</v>
      </c>
    </row>
    <row r="406" spans="1:10">
      <c r="A406" s="139">
        <v>403</v>
      </c>
      <c r="B406" s="439" t="s">
        <v>5916</v>
      </c>
      <c r="C406" s="139" t="s">
        <v>6602</v>
      </c>
      <c r="D406" s="139" t="s">
        <v>6603</v>
      </c>
      <c r="E406" s="139" t="s">
        <v>6756</v>
      </c>
      <c r="F406" s="139">
        <v>1536.56</v>
      </c>
      <c r="G406" s="139">
        <v>1.5</v>
      </c>
      <c r="H406" s="139" t="s">
        <v>6604</v>
      </c>
      <c r="I406" s="150" t="s">
        <v>6706</v>
      </c>
      <c r="J406" s="139">
        <v>4</v>
      </c>
    </row>
    <row r="407" spans="1:10">
      <c r="A407" s="139">
        <v>404</v>
      </c>
      <c r="B407" s="439" t="s">
        <v>5921</v>
      </c>
      <c r="C407" s="139" t="s">
        <v>6602</v>
      </c>
      <c r="D407" s="139" t="s">
        <v>6603</v>
      </c>
      <c r="E407" s="139" t="s">
        <v>6756</v>
      </c>
      <c r="F407" s="139">
        <v>1536.56</v>
      </c>
      <c r="G407" s="139">
        <v>1.5</v>
      </c>
      <c r="H407" s="139" t="s">
        <v>6604</v>
      </c>
      <c r="I407" s="150" t="s">
        <v>6706</v>
      </c>
      <c r="J407" s="139">
        <v>4</v>
      </c>
    </row>
    <row r="408" spans="1:10">
      <c r="A408" s="139">
        <v>405</v>
      </c>
      <c r="B408" s="439" t="s">
        <v>5453</v>
      </c>
      <c r="C408" s="139" t="s">
        <v>6602</v>
      </c>
      <c r="D408" s="139" t="s">
        <v>6603</v>
      </c>
      <c r="E408" s="139" t="s">
        <v>746</v>
      </c>
      <c r="F408" s="139">
        <v>512000.62</v>
      </c>
      <c r="G408" s="139">
        <v>500</v>
      </c>
      <c r="H408" s="139" t="s">
        <v>6604</v>
      </c>
      <c r="I408" s="150" t="s">
        <v>6706</v>
      </c>
      <c r="J408" s="139">
        <v>4</v>
      </c>
    </row>
    <row r="409" spans="1:10">
      <c r="A409" s="139">
        <v>406</v>
      </c>
      <c r="B409" s="439" t="s">
        <v>5454</v>
      </c>
      <c r="C409" s="139" t="s">
        <v>6602</v>
      </c>
      <c r="D409" s="139" t="s">
        <v>6603</v>
      </c>
      <c r="E409" s="139" t="s">
        <v>746</v>
      </c>
      <c r="F409" s="139">
        <v>102400.31</v>
      </c>
      <c r="G409" s="139">
        <v>100</v>
      </c>
      <c r="H409" s="139" t="s">
        <v>6604</v>
      </c>
      <c r="I409" s="150" t="s">
        <v>6706</v>
      </c>
      <c r="J409" s="139">
        <v>2</v>
      </c>
    </row>
    <row r="410" spans="1:10">
      <c r="A410" s="139">
        <v>407</v>
      </c>
      <c r="B410" s="439" t="s">
        <v>5457</v>
      </c>
      <c r="C410" s="139" t="s">
        <v>6602</v>
      </c>
      <c r="D410" s="139" t="s">
        <v>6603</v>
      </c>
      <c r="E410" s="139" t="s">
        <v>746</v>
      </c>
      <c r="F410" s="139">
        <v>102400.31</v>
      </c>
      <c r="G410" s="139">
        <v>100</v>
      </c>
      <c r="H410" s="139" t="s">
        <v>6604</v>
      </c>
      <c r="I410" s="150" t="s">
        <v>6706</v>
      </c>
      <c r="J410" s="139">
        <v>2</v>
      </c>
    </row>
    <row r="411" spans="1:10">
      <c r="A411" s="139">
        <v>408</v>
      </c>
      <c r="B411" s="439" t="s">
        <v>5932</v>
      </c>
      <c r="C411" s="139" t="s">
        <v>6602</v>
      </c>
      <c r="D411" s="139" t="s">
        <v>6603</v>
      </c>
      <c r="E411" s="139" t="s">
        <v>6756</v>
      </c>
      <c r="F411" s="139">
        <v>1536.56</v>
      </c>
      <c r="G411" s="139">
        <v>1.5</v>
      </c>
      <c r="H411" s="139" t="s">
        <v>6604</v>
      </c>
      <c r="I411" s="150" t="s">
        <v>6706</v>
      </c>
      <c r="J411" s="139">
        <v>4</v>
      </c>
    </row>
    <row r="412" spans="1:10">
      <c r="A412" s="139">
        <v>409</v>
      </c>
      <c r="B412" s="439" t="s">
        <v>5926</v>
      </c>
      <c r="C412" s="139" t="s">
        <v>6602</v>
      </c>
      <c r="D412" s="139" t="s">
        <v>6603</v>
      </c>
      <c r="E412" s="139" t="s">
        <v>6756</v>
      </c>
      <c r="F412" s="139">
        <v>1536.56</v>
      </c>
      <c r="G412" s="139">
        <v>1.5</v>
      </c>
      <c r="H412" s="139" t="s">
        <v>6604</v>
      </c>
      <c r="I412" s="150" t="s">
        <v>6706</v>
      </c>
      <c r="J412" s="139">
        <v>4</v>
      </c>
    </row>
    <row r="413" spans="1:10" hidden="1">
      <c r="A413" s="139">
        <v>410</v>
      </c>
      <c r="B413" s="153" t="s">
        <v>6757</v>
      </c>
      <c r="C413" s="153" t="s">
        <v>6758</v>
      </c>
      <c r="D413" s="153" t="s">
        <v>6759</v>
      </c>
      <c r="E413" s="139" t="s">
        <v>6760</v>
      </c>
      <c r="F413" s="139">
        <v>824536.5</v>
      </c>
      <c r="G413" s="139">
        <v>805.21</v>
      </c>
      <c r="H413" s="139" t="s">
        <v>6604</v>
      </c>
      <c r="I413" s="150" t="s">
        <v>6706</v>
      </c>
      <c r="J413" s="139" t="s">
        <v>6761</v>
      </c>
    </row>
    <row r="414" spans="1:10" hidden="1">
      <c r="A414" s="139">
        <v>411</v>
      </c>
      <c r="B414" s="153" t="s">
        <v>6762</v>
      </c>
      <c r="C414" s="153" t="s">
        <v>6758</v>
      </c>
      <c r="D414" s="153" t="s">
        <v>6759</v>
      </c>
      <c r="E414" s="139" t="s">
        <v>6760</v>
      </c>
      <c r="F414" s="139">
        <v>824536.5</v>
      </c>
      <c r="G414" s="139">
        <v>805.21</v>
      </c>
      <c r="H414" s="139" t="s">
        <v>6604</v>
      </c>
      <c r="I414" s="150" t="s">
        <v>6706</v>
      </c>
      <c r="J414" s="139" t="s">
        <v>6761</v>
      </c>
    </row>
    <row r="415" spans="1:10" hidden="1">
      <c r="A415" s="139">
        <v>412</v>
      </c>
      <c r="B415" s="153" t="s">
        <v>6763</v>
      </c>
      <c r="C415" s="153" t="s">
        <v>6758</v>
      </c>
      <c r="D415" s="153" t="s">
        <v>6759</v>
      </c>
      <c r="E415" s="139" t="s">
        <v>6760</v>
      </c>
      <c r="F415" s="139">
        <v>824536.5</v>
      </c>
      <c r="G415" s="139">
        <v>805.21</v>
      </c>
      <c r="H415" s="139" t="s">
        <v>6604</v>
      </c>
      <c r="I415" s="150" t="s">
        <v>6706</v>
      </c>
      <c r="J415" s="139" t="s">
        <v>6761</v>
      </c>
    </row>
    <row r="416" spans="1:10" hidden="1">
      <c r="A416" s="139">
        <v>413</v>
      </c>
      <c r="B416" s="153" t="s">
        <v>6764</v>
      </c>
      <c r="C416" s="153" t="s">
        <v>6758</v>
      </c>
      <c r="D416" s="153" t="s">
        <v>6759</v>
      </c>
      <c r="E416" s="139" t="s">
        <v>6760</v>
      </c>
      <c r="F416" s="139">
        <v>824536.5</v>
      </c>
      <c r="G416" s="139">
        <v>805.21</v>
      </c>
      <c r="H416" s="139" t="s">
        <v>6604</v>
      </c>
      <c r="I416" s="150" t="s">
        <v>6706</v>
      </c>
      <c r="J416" s="139" t="s">
        <v>6761</v>
      </c>
    </row>
    <row r="417" spans="1:10" hidden="1">
      <c r="A417" s="139">
        <v>414</v>
      </c>
      <c r="B417" s="153" t="s">
        <v>6765</v>
      </c>
      <c r="C417" s="153" t="s">
        <v>6758</v>
      </c>
      <c r="D417" s="153" t="s">
        <v>6759</v>
      </c>
      <c r="E417" s="139" t="s">
        <v>6760</v>
      </c>
      <c r="F417" s="139">
        <v>824536.5</v>
      </c>
      <c r="G417" s="139">
        <v>805.21</v>
      </c>
      <c r="H417" s="139" t="s">
        <v>6604</v>
      </c>
      <c r="I417" s="150" t="s">
        <v>6706</v>
      </c>
      <c r="J417" s="139" t="s">
        <v>6761</v>
      </c>
    </row>
    <row r="418" spans="1:10" hidden="1">
      <c r="A418" s="139">
        <v>415</v>
      </c>
      <c r="B418" s="153" t="s">
        <v>6766</v>
      </c>
      <c r="C418" s="153" t="s">
        <v>6758</v>
      </c>
      <c r="D418" s="153" t="s">
        <v>6759</v>
      </c>
      <c r="E418" s="139" t="s">
        <v>6760</v>
      </c>
      <c r="F418" s="139">
        <v>824536.5</v>
      </c>
      <c r="G418" s="139">
        <v>805.21</v>
      </c>
      <c r="H418" s="139" t="s">
        <v>6604</v>
      </c>
      <c r="I418" s="150" t="s">
        <v>6706</v>
      </c>
      <c r="J418" s="139" t="s">
        <v>6761</v>
      </c>
    </row>
    <row r="419" spans="1:10" hidden="1">
      <c r="A419" s="139">
        <v>416</v>
      </c>
      <c r="B419" s="153" t="s">
        <v>6767</v>
      </c>
      <c r="C419" s="153" t="s">
        <v>6758</v>
      </c>
      <c r="D419" s="153" t="s">
        <v>6768</v>
      </c>
      <c r="E419" s="139" t="s">
        <v>6760</v>
      </c>
      <c r="F419" s="139">
        <v>824536.5</v>
      </c>
      <c r="G419" s="139">
        <v>805.21</v>
      </c>
      <c r="H419" s="139" t="s">
        <v>6604</v>
      </c>
      <c r="I419" s="150" t="s">
        <v>6769</v>
      </c>
      <c r="J419" s="139" t="s">
        <v>6770</v>
      </c>
    </row>
    <row r="420" spans="1:10" hidden="1">
      <c r="A420" s="139">
        <v>417</v>
      </c>
      <c r="B420" s="153" t="s">
        <v>6771</v>
      </c>
      <c r="C420" s="153" t="s">
        <v>6772</v>
      </c>
      <c r="D420" s="153" t="s">
        <v>6768</v>
      </c>
      <c r="E420" s="139" t="s">
        <v>6760</v>
      </c>
      <c r="F420" s="139">
        <v>824536.5</v>
      </c>
      <c r="G420" s="139">
        <v>805.21</v>
      </c>
      <c r="H420" s="139" t="s">
        <v>6604</v>
      </c>
      <c r="I420" s="150" t="s">
        <v>6769</v>
      </c>
      <c r="J420" s="139" t="s">
        <v>6770</v>
      </c>
    </row>
    <row r="421" spans="1:10" hidden="1">
      <c r="A421" s="139">
        <v>418</v>
      </c>
      <c r="B421" s="153" t="s">
        <v>6773</v>
      </c>
      <c r="C421" s="153" t="s">
        <v>6772</v>
      </c>
      <c r="D421" s="153" t="s">
        <v>6774</v>
      </c>
      <c r="E421" s="139" t="s">
        <v>6760</v>
      </c>
      <c r="F421" s="139">
        <v>824536.5</v>
      </c>
      <c r="G421" s="139">
        <v>805.21</v>
      </c>
      <c r="H421" s="139" t="s">
        <v>6604</v>
      </c>
      <c r="I421" s="150" t="s">
        <v>6775</v>
      </c>
      <c r="J421" s="139" t="s">
        <v>6776</v>
      </c>
    </row>
    <row r="422" spans="1:10" hidden="1">
      <c r="A422" s="139">
        <v>419</v>
      </c>
      <c r="B422" s="153" t="s">
        <v>6777</v>
      </c>
      <c r="C422" s="153" t="s">
        <v>6778</v>
      </c>
      <c r="D422" s="153" t="s">
        <v>6774</v>
      </c>
      <c r="E422" s="139" t="s">
        <v>6760</v>
      </c>
      <c r="F422" s="139">
        <v>824536.5</v>
      </c>
      <c r="G422" s="139">
        <v>805.21</v>
      </c>
      <c r="H422" s="139" t="s">
        <v>6604</v>
      </c>
      <c r="I422" s="150" t="s">
        <v>6775</v>
      </c>
      <c r="J422" s="139" t="s">
        <v>6776</v>
      </c>
    </row>
    <row r="423" spans="1:10" hidden="1">
      <c r="A423" s="139">
        <v>420</v>
      </c>
      <c r="B423" s="153" t="s">
        <v>6779</v>
      </c>
      <c r="C423" s="153" t="s">
        <v>6778</v>
      </c>
      <c r="D423" s="153" t="s">
        <v>6774</v>
      </c>
      <c r="E423" s="139" t="s">
        <v>6760</v>
      </c>
      <c r="F423" s="139">
        <v>824536.5</v>
      </c>
      <c r="G423" s="139">
        <v>805.21</v>
      </c>
      <c r="H423" s="139" t="s">
        <v>6604</v>
      </c>
      <c r="I423" s="150" t="s">
        <v>6775</v>
      </c>
      <c r="J423" s="139" t="s">
        <v>6776</v>
      </c>
    </row>
    <row r="424" spans="1:10" hidden="1">
      <c r="A424" s="139">
        <v>421</v>
      </c>
      <c r="B424" s="153" t="s">
        <v>6780</v>
      </c>
      <c r="C424" s="153" t="s">
        <v>6778</v>
      </c>
      <c r="D424" s="153" t="s">
        <v>6774</v>
      </c>
      <c r="E424" s="139" t="s">
        <v>6760</v>
      </c>
      <c r="F424" s="139">
        <v>824536.5</v>
      </c>
      <c r="G424" s="139">
        <v>805.21</v>
      </c>
      <c r="H424" s="139" t="s">
        <v>6604</v>
      </c>
      <c r="I424" s="150" t="s">
        <v>6775</v>
      </c>
      <c r="J424" s="139" t="s">
        <v>6776</v>
      </c>
    </row>
    <row r="425" spans="1:10" hidden="1">
      <c r="A425" s="139">
        <v>422</v>
      </c>
      <c r="B425" s="153" t="s">
        <v>6781</v>
      </c>
      <c r="C425" s="153" t="s">
        <v>6778</v>
      </c>
      <c r="D425" s="153" t="s">
        <v>6774</v>
      </c>
      <c r="E425" s="139" t="s">
        <v>6760</v>
      </c>
      <c r="F425" s="139">
        <v>824536.5</v>
      </c>
      <c r="G425" s="139">
        <v>805.21</v>
      </c>
      <c r="H425" s="139" t="s">
        <v>6604</v>
      </c>
      <c r="I425" s="150" t="s">
        <v>6775</v>
      </c>
      <c r="J425" s="139" t="s">
        <v>6776</v>
      </c>
    </row>
    <row r="426" spans="1:10" hidden="1">
      <c r="A426" s="139">
        <v>423</v>
      </c>
      <c r="B426" s="153" t="s">
        <v>6782</v>
      </c>
      <c r="C426" s="153" t="s">
        <v>6778</v>
      </c>
      <c r="D426" s="153" t="s">
        <v>6774</v>
      </c>
      <c r="E426" s="139" t="s">
        <v>6760</v>
      </c>
      <c r="F426" s="139">
        <v>824536.5</v>
      </c>
      <c r="G426" s="139">
        <v>805.21</v>
      </c>
      <c r="H426" s="139" t="s">
        <v>6604</v>
      </c>
      <c r="I426" s="150" t="s">
        <v>6775</v>
      </c>
      <c r="J426" s="139" t="s">
        <v>6776</v>
      </c>
    </row>
    <row r="427" spans="1:10" hidden="1">
      <c r="A427" s="139">
        <v>424</v>
      </c>
      <c r="B427" s="153" t="s">
        <v>6783</v>
      </c>
      <c r="C427" s="153" t="s">
        <v>6778</v>
      </c>
      <c r="D427" s="153" t="s">
        <v>6774</v>
      </c>
      <c r="E427" s="139" t="s">
        <v>6760</v>
      </c>
      <c r="F427" s="139">
        <v>824536.5</v>
      </c>
      <c r="G427" s="139">
        <v>805.21</v>
      </c>
      <c r="H427" s="139" t="s">
        <v>6604</v>
      </c>
      <c r="I427" s="150" t="s">
        <v>6775</v>
      </c>
      <c r="J427" s="139" t="s">
        <v>6776</v>
      </c>
    </row>
    <row r="428" spans="1:10" hidden="1">
      <c r="A428" s="139">
        <v>425</v>
      </c>
      <c r="B428" s="153" t="s">
        <v>6784</v>
      </c>
      <c r="C428" s="153" t="s">
        <v>6778</v>
      </c>
      <c r="D428" s="153" t="s">
        <v>6774</v>
      </c>
      <c r="E428" s="139" t="s">
        <v>6760</v>
      </c>
      <c r="F428" s="139">
        <v>824536.5</v>
      </c>
      <c r="G428" s="139">
        <v>805.21</v>
      </c>
      <c r="H428" s="139" t="s">
        <v>6604</v>
      </c>
      <c r="I428" s="150" t="s">
        <v>6775</v>
      </c>
      <c r="J428" s="139" t="s">
        <v>6776</v>
      </c>
    </row>
    <row r="429" spans="1:10" hidden="1">
      <c r="A429" s="139">
        <v>426</v>
      </c>
      <c r="B429" s="153" t="s">
        <v>6785</v>
      </c>
      <c r="C429" s="153" t="s">
        <v>6778</v>
      </c>
      <c r="D429" s="153" t="s">
        <v>6774</v>
      </c>
      <c r="E429" s="139" t="s">
        <v>6760</v>
      </c>
      <c r="F429" s="139">
        <v>824536.5</v>
      </c>
      <c r="G429" s="139">
        <v>805.21</v>
      </c>
      <c r="H429" s="139" t="s">
        <v>6604</v>
      </c>
      <c r="I429" s="150" t="s">
        <v>6775</v>
      </c>
      <c r="J429" s="139" t="s">
        <v>6776</v>
      </c>
    </row>
    <row r="430" spans="1:10" hidden="1">
      <c r="A430" s="139">
        <v>427</v>
      </c>
      <c r="B430" s="153" t="s">
        <v>6786</v>
      </c>
      <c r="C430" s="153" t="s">
        <v>6778</v>
      </c>
      <c r="D430" s="153" t="s">
        <v>6774</v>
      </c>
      <c r="E430" s="139" t="s">
        <v>6760</v>
      </c>
      <c r="F430" s="139">
        <v>824536.5</v>
      </c>
      <c r="G430" s="139">
        <v>805.21</v>
      </c>
      <c r="H430" s="139" t="s">
        <v>6604</v>
      </c>
      <c r="I430" s="150" t="s">
        <v>6775</v>
      </c>
      <c r="J430" s="139" t="s">
        <v>6776</v>
      </c>
    </row>
    <row r="431" spans="1:10" hidden="1">
      <c r="A431" s="139">
        <v>428</v>
      </c>
      <c r="B431" s="153" t="s">
        <v>6787</v>
      </c>
      <c r="C431" s="153" t="s">
        <v>6778</v>
      </c>
      <c r="D431" s="153" t="s">
        <v>6774</v>
      </c>
      <c r="E431" s="139" t="s">
        <v>6760</v>
      </c>
      <c r="F431" s="139">
        <v>824536.5</v>
      </c>
      <c r="G431" s="139">
        <v>805.21</v>
      </c>
      <c r="H431" s="139" t="s">
        <v>6604</v>
      </c>
      <c r="I431" s="150" t="s">
        <v>6775</v>
      </c>
      <c r="J431" s="139" t="s">
        <v>6776</v>
      </c>
    </row>
    <row r="432" spans="1:10" hidden="1">
      <c r="A432" s="139">
        <v>429</v>
      </c>
      <c r="B432" s="153" t="s">
        <v>6788</v>
      </c>
      <c r="C432" s="153" t="s">
        <v>6778</v>
      </c>
      <c r="D432" s="153" t="s">
        <v>6774</v>
      </c>
      <c r="E432" s="139" t="s">
        <v>6760</v>
      </c>
      <c r="F432" s="139">
        <v>824536.5</v>
      </c>
      <c r="G432" s="139">
        <v>805.21</v>
      </c>
      <c r="H432" s="139" t="s">
        <v>6604</v>
      </c>
      <c r="I432" s="150" t="s">
        <v>6775</v>
      </c>
      <c r="J432" s="139" t="s">
        <v>6776</v>
      </c>
    </row>
    <row r="433" spans="1:10" hidden="1">
      <c r="A433" s="139">
        <v>430</v>
      </c>
      <c r="B433" s="153" t="s">
        <v>6789</v>
      </c>
      <c r="C433" s="153" t="s">
        <v>6778</v>
      </c>
      <c r="D433" s="153" t="s">
        <v>6774</v>
      </c>
      <c r="E433" s="139" t="s">
        <v>6760</v>
      </c>
      <c r="F433" s="139">
        <v>824536.5</v>
      </c>
      <c r="G433" s="139">
        <v>805.21</v>
      </c>
      <c r="H433" s="139" t="s">
        <v>6604</v>
      </c>
      <c r="I433" s="150" t="s">
        <v>6775</v>
      </c>
      <c r="J433" s="139" t="s">
        <v>6776</v>
      </c>
    </row>
    <row r="434" spans="1:10" hidden="1">
      <c r="A434" s="139">
        <v>431</v>
      </c>
      <c r="B434" s="153" t="s">
        <v>6790</v>
      </c>
      <c r="C434" s="153" t="s">
        <v>6778</v>
      </c>
      <c r="D434" s="153" t="s">
        <v>6774</v>
      </c>
      <c r="E434" s="139" t="s">
        <v>6760</v>
      </c>
      <c r="F434" s="139">
        <v>824536.5</v>
      </c>
      <c r="G434" s="139">
        <v>805.21</v>
      </c>
      <c r="H434" s="139" t="s">
        <v>6604</v>
      </c>
      <c r="I434" s="150" t="s">
        <v>6775</v>
      </c>
      <c r="J434" s="139" t="s">
        <v>6776</v>
      </c>
    </row>
    <row r="435" spans="1:10" hidden="1">
      <c r="A435" s="139">
        <v>432</v>
      </c>
      <c r="B435" s="153" t="s">
        <v>6791</v>
      </c>
      <c r="C435" s="153" t="s">
        <v>6778</v>
      </c>
      <c r="D435" s="153" t="s">
        <v>6774</v>
      </c>
      <c r="E435" s="139" t="s">
        <v>6760</v>
      </c>
      <c r="F435" s="139">
        <v>824536.5</v>
      </c>
      <c r="G435" s="139">
        <v>805.21</v>
      </c>
      <c r="H435" s="139" t="s">
        <v>6604</v>
      </c>
      <c r="I435" s="150" t="s">
        <v>6775</v>
      </c>
      <c r="J435" s="139" t="s">
        <v>6776</v>
      </c>
    </row>
    <row r="436" spans="1:10" hidden="1">
      <c r="A436" s="139">
        <v>433</v>
      </c>
      <c r="B436" s="153" t="s">
        <v>6792</v>
      </c>
      <c r="C436" s="153" t="s">
        <v>6778</v>
      </c>
      <c r="D436" s="153" t="s">
        <v>6774</v>
      </c>
      <c r="E436" s="139" t="s">
        <v>6760</v>
      </c>
      <c r="F436" s="139">
        <v>824536.5</v>
      </c>
      <c r="G436" s="139">
        <v>805.21</v>
      </c>
      <c r="H436" s="139" t="s">
        <v>6604</v>
      </c>
      <c r="I436" s="150" t="s">
        <v>6775</v>
      </c>
      <c r="J436" s="139" t="s">
        <v>6776</v>
      </c>
    </row>
    <row r="437" spans="1:10" hidden="1">
      <c r="A437" s="139">
        <v>434</v>
      </c>
      <c r="B437" s="153" t="s">
        <v>6793</v>
      </c>
      <c r="C437" s="153" t="s">
        <v>6778</v>
      </c>
      <c r="D437" s="153" t="s">
        <v>6774</v>
      </c>
      <c r="E437" s="139" t="s">
        <v>6760</v>
      </c>
      <c r="F437" s="139">
        <v>824536.5</v>
      </c>
      <c r="G437" s="139">
        <v>805.21</v>
      </c>
      <c r="H437" s="139" t="s">
        <v>6604</v>
      </c>
      <c r="I437" s="150" t="s">
        <v>6775</v>
      </c>
      <c r="J437" s="139" t="s">
        <v>6776</v>
      </c>
    </row>
    <row r="438" spans="1:10" hidden="1">
      <c r="A438" s="139">
        <v>435</v>
      </c>
      <c r="B438" s="153" t="s">
        <v>6794</v>
      </c>
      <c r="C438" s="153" t="s">
        <v>6778</v>
      </c>
      <c r="D438" s="153" t="s">
        <v>6774</v>
      </c>
      <c r="E438" s="139" t="s">
        <v>6760</v>
      </c>
      <c r="F438" s="139">
        <v>824536.5</v>
      </c>
      <c r="G438" s="139">
        <v>805.21</v>
      </c>
      <c r="H438" s="139" t="s">
        <v>6604</v>
      </c>
      <c r="I438" s="150" t="s">
        <v>6775</v>
      </c>
      <c r="J438" s="139" t="s">
        <v>6776</v>
      </c>
    </row>
    <row r="439" spans="1:10" hidden="1">
      <c r="A439" s="139">
        <v>436</v>
      </c>
      <c r="B439" s="153" t="s">
        <v>6795</v>
      </c>
      <c r="C439" s="153" t="s">
        <v>6796</v>
      </c>
      <c r="D439" s="153" t="s">
        <v>6797</v>
      </c>
      <c r="E439" s="139" t="s">
        <v>6760</v>
      </c>
      <c r="F439" s="139">
        <v>824536.5</v>
      </c>
      <c r="G439" s="139">
        <v>805.21</v>
      </c>
      <c r="H439" s="139" t="s">
        <v>6604</v>
      </c>
      <c r="I439" s="150" t="s">
        <v>6713</v>
      </c>
      <c r="J439" s="139" t="s">
        <v>6798</v>
      </c>
    </row>
    <row r="440" spans="1:10" hidden="1">
      <c r="A440" s="139">
        <v>437</v>
      </c>
      <c r="B440" s="153" t="s">
        <v>6799</v>
      </c>
      <c r="C440" s="153" t="s">
        <v>6758</v>
      </c>
      <c r="D440" s="153" t="s">
        <v>6759</v>
      </c>
      <c r="E440" s="139" t="s">
        <v>6760</v>
      </c>
      <c r="F440" s="139">
        <v>824536.5</v>
      </c>
      <c r="G440" s="139">
        <v>805.21</v>
      </c>
      <c r="H440" s="139" t="s">
        <v>6604</v>
      </c>
      <c r="I440" s="150" t="s">
        <v>6706</v>
      </c>
      <c r="J440" s="139" t="s">
        <v>6761</v>
      </c>
    </row>
    <row r="441" spans="1:10" hidden="1">
      <c r="A441" s="139">
        <v>438</v>
      </c>
      <c r="B441" s="153" t="s">
        <v>6800</v>
      </c>
      <c r="C441" s="153" t="s">
        <v>6758</v>
      </c>
      <c r="D441" s="153" t="s">
        <v>6759</v>
      </c>
      <c r="E441" s="139" t="s">
        <v>6760</v>
      </c>
      <c r="F441" s="139">
        <v>824536.5</v>
      </c>
      <c r="G441" s="139">
        <v>805.21</v>
      </c>
      <c r="H441" s="139" t="s">
        <v>6604</v>
      </c>
      <c r="I441" s="150" t="s">
        <v>6706</v>
      </c>
      <c r="J441" s="139" t="s">
        <v>6761</v>
      </c>
    </row>
    <row r="442" spans="1:10" hidden="1">
      <c r="A442" s="139">
        <v>439</v>
      </c>
      <c r="B442" s="153" t="s">
        <v>6801</v>
      </c>
      <c r="C442" s="153" t="s">
        <v>6758</v>
      </c>
      <c r="D442" s="153" t="s">
        <v>6759</v>
      </c>
      <c r="E442" s="139" t="s">
        <v>6760</v>
      </c>
      <c r="F442" s="139">
        <v>824536.5</v>
      </c>
      <c r="G442" s="139">
        <v>805.21</v>
      </c>
      <c r="H442" s="139" t="s">
        <v>6604</v>
      </c>
      <c r="I442" s="150" t="s">
        <v>6706</v>
      </c>
      <c r="J442" s="139" t="s">
        <v>6761</v>
      </c>
    </row>
    <row r="443" spans="1:10" hidden="1">
      <c r="A443" s="139">
        <v>440</v>
      </c>
      <c r="B443" s="153" t="s">
        <v>6802</v>
      </c>
      <c r="C443" s="153" t="s">
        <v>6758</v>
      </c>
      <c r="D443" s="153" t="s">
        <v>6759</v>
      </c>
      <c r="E443" s="139" t="s">
        <v>6760</v>
      </c>
      <c r="F443" s="139">
        <v>824536.5</v>
      </c>
      <c r="G443" s="139">
        <v>805.21</v>
      </c>
      <c r="H443" s="139" t="s">
        <v>6604</v>
      </c>
      <c r="I443" s="150" t="s">
        <v>6706</v>
      </c>
      <c r="J443" s="139" t="s">
        <v>6761</v>
      </c>
    </row>
    <row r="444" spans="1:10" hidden="1">
      <c r="A444" s="139">
        <v>441</v>
      </c>
      <c r="B444" s="153" t="s">
        <v>6803</v>
      </c>
      <c r="C444" s="153" t="s">
        <v>6758</v>
      </c>
      <c r="D444" s="153" t="s">
        <v>6759</v>
      </c>
      <c r="E444" s="139" t="s">
        <v>746</v>
      </c>
      <c r="F444" s="139">
        <v>824536.5</v>
      </c>
      <c r="G444" s="139">
        <v>805.21</v>
      </c>
      <c r="H444" s="139" t="s">
        <v>6604</v>
      </c>
      <c r="I444" s="150" t="s">
        <v>6706</v>
      </c>
      <c r="J444" s="139" t="s">
        <v>6761</v>
      </c>
    </row>
    <row r="445" spans="1:10" hidden="1">
      <c r="A445" s="139">
        <v>442</v>
      </c>
      <c r="B445" s="153" t="s">
        <v>6804</v>
      </c>
      <c r="C445" s="153" t="s">
        <v>6758</v>
      </c>
      <c r="D445" s="153" t="s">
        <v>6759</v>
      </c>
      <c r="E445" s="139" t="s">
        <v>746</v>
      </c>
      <c r="F445" s="139">
        <v>824536.5</v>
      </c>
      <c r="G445" s="139">
        <v>805.21</v>
      </c>
      <c r="H445" s="139" t="s">
        <v>6604</v>
      </c>
      <c r="I445" s="150" t="s">
        <v>6706</v>
      </c>
      <c r="J445" s="139" t="s">
        <v>6761</v>
      </c>
    </row>
    <row r="446" spans="1:10" hidden="1">
      <c r="A446" s="139">
        <v>443</v>
      </c>
      <c r="B446" s="153" t="s">
        <v>6805</v>
      </c>
      <c r="C446" s="153" t="s">
        <v>6758</v>
      </c>
      <c r="D446" s="153" t="s">
        <v>6759</v>
      </c>
      <c r="E446" s="139" t="s">
        <v>746</v>
      </c>
      <c r="F446" s="139">
        <v>824536.5</v>
      </c>
      <c r="G446" s="139">
        <v>805.21</v>
      </c>
      <c r="H446" s="139" t="s">
        <v>6604</v>
      </c>
      <c r="I446" s="150" t="s">
        <v>6706</v>
      </c>
      <c r="J446" s="139" t="s">
        <v>6761</v>
      </c>
    </row>
    <row r="447" spans="1:10" hidden="1">
      <c r="A447" s="139">
        <v>444</v>
      </c>
      <c r="B447" s="153" t="s">
        <v>6806</v>
      </c>
      <c r="C447" s="153" t="s">
        <v>6758</v>
      </c>
      <c r="D447" s="153" t="s">
        <v>6759</v>
      </c>
      <c r="E447" s="139" t="s">
        <v>746</v>
      </c>
      <c r="F447" s="139">
        <v>824536.5</v>
      </c>
      <c r="G447" s="139">
        <v>805.21</v>
      </c>
      <c r="H447" s="139" t="s">
        <v>6604</v>
      </c>
      <c r="I447" s="150" t="s">
        <v>6706</v>
      </c>
      <c r="J447" s="139" t="s">
        <v>6761</v>
      </c>
    </row>
    <row r="448" spans="1:10" hidden="1">
      <c r="A448" s="139">
        <v>445</v>
      </c>
      <c r="B448" s="153" t="s">
        <v>6807</v>
      </c>
      <c r="C448" s="153" t="s">
        <v>6808</v>
      </c>
      <c r="D448" s="153" t="s">
        <v>6759</v>
      </c>
      <c r="E448" s="139" t="s">
        <v>6809</v>
      </c>
      <c r="F448" s="139">
        <v>824536.5</v>
      </c>
      <c r="G448" s="139">
        <v>805.21</v>
      </c>
      <c r="H448" s="139" t="s">
        <v>6604</v>
      </c>
      <c r="I448" s="150" t="s">
        <v>6706</v>
      </c>
      <c r="J448" s="139" t="s">
        <v>6761</v>
      </c>
    </row>
    <row r="449" spans="1:10" hidden="1">
      <c r="A449" s="139">
        <v>446</v>
      </c>
      <c r="B449" s="153" t="s">
        <v>6810</v>
      </c>
      <c r="C449" s="153" t="s">
        <v>6808</v>
      </c>
      <c r="D449" s="153" t="s">
        <v>6759</v>
      </c>
      <c r="E449" s="139" t="s">
        <v>6809</v>
      </c>
      <c r="F449" s="139">
        <v>824536.5</v>
      </c>
      <c r="G449" s="139">
        <v>805.21</v>
      </c>
      <c r="H449" s="139" t="s">
        <v>6604</v>
      </c>
      <c r="I449" s="150" t="s">
        <v>6706</v>
      </c>
      <c r="J449" s="139" t="s">
        <v>6761</v>
      </c>
    </row>
    <row r="450" spans="1:10" hidden="1">
      <c r="A450" s="139">
        <v>447</v>
      </c>
      <c r="B450" s="153" t="s">
        <v>6811</v>
      </c>
      <c r="C450" s="153" t="s">
        <v>6808</v>
      </c>
      <c r="D450" s="153" t="s">
        <v>6759</v>
      </c>
      <c r="E450" s="139" t="s">
        <v>6809</v>
      </c>
      <c r="F450" s="139">
        <v>824536.5</v>
      </c>
      <c r="G450" s="139">
        <v>805.21</v>
      </c>
      <c r="H450" s="139" t="s">
        <v>6604</v>
      </c>
      <c r="I450" s="150" t="s">
        <v>6706</v>
      </c>
      <c r="J450" s="139" t="s">
        <v>6761</v>
      </c>
    </row>
    <row r="451" spans="1:10" hidden="1">
      <c r="A451" s="139">
        <v>448</v>
      </c>
      <c r="B451" s="153" t="s">
        <v>6812</v>
      </c>
      <c r="C451" s="153" t="s">
        <v>6808</v>
      </c>
      <c r="D451" s="153" t="s">
        <v>6759</v>
      </c>
      <c r="E451" s="139" t="s">
        <v>6809</v>
      </c>
      <c r="F451" s="139">
        <v>824536.5</v>
      </c>
      <c r="G451" s="139">
        <v>805.21</v>
      </c>
      <c r="H451" s="139" t="s">
        <v>6604</v>
      </c>
      <c r="I451" s="150" t="s">
        <v>6706</v>
      </c>
      <c r="J451" s="139" t="s">
        <v>6761</v>
      </c>
    </row>
    <row r="452" spans="1:10" hidden="1">
      <c r="A452" s="139">
        <v>449</v>
      </c>
      <c r="B452" s="153" t="s">
        <v>6813</v>
      </c>
      <c r="C452" s="153" t="s">
        <v>6808</v>
      </c>
      <c r="D452" s="153" t="s">
        <v>6759</v>
      </c>
      <c r="E452" s="139" t="s">
        <v>6809</v>
      </c>
      <c r="F452" s="139">
        <v>824536.5</v>
      </c>
      <c r="G452" s="139">
        <v>805.21</v>
      </c>
      <c r="H452" s="139" t="s">
        <v>6604</v>
      </c>
      <c r="I452" s="150" t="s">
        <v>6706</v>
      </c>
      <c r="J452" s="139" t="s">
        <v>6761</v>
      </c>
    </row>
    <row r="453" spans="1:10" hidden="1">
      <c r="A453" s="139">
        <v>450</v>
      </c>
      <c r="B453" s="153" t="s">
        <v>6814</v>
      </c>
      <c r="C453" s="153" t="s">
        <v>6808</v>
      </c>
      <c r="D453" s="153" t="s">
        <v>6759</v>
      </c>
      <c r="E453" s="139" t="s">
        <v>6809</v>
      </c>
      <c r="F453" s="139">
        <v>824536.5</v>
      </c>
      <c r="G453" s="139">
        <v>805.21</v>
      </c>
      <c r="H453" s="139" t="s">
        <v>6604</v>
      </c>
      <c r="I453" s="150" t="s">
        <v>6706</v>
      </c>
      <c r="J453" s="139" t="s">
        <v>6761</v>
      </c>
    </row>
    <row r="454" spans="1:10" hidden="1">
      <c r="A454" s="139">
        <v>451</v>
      </c>
      <c r="B454" s="153" t="s">
        <v>6815</v>
      </c>
      <c r="C454" s="153" t="s">
        <v>6808</v>
      </c>
      <c r="D454" s="153" t="s">
        <v>6759</v>
      </c>
      <c r="E454" s="139" t="s">
        <v>6809</v>
      </c>
      <c r="F454" s="139">
        <v>824536.5</v>
      </c>
      <c r="G454" s="139">
        <v>805.21</v>
      </c>
      <c r="H454" s="139" t="s">
        <v>6604</v>
      </c>
      <c r="I454" s="150" t="s">
        <v>6706</v>
      </c>
      <c r="J454" s="139" t="s">
        <v>6761</v>
      </c>
    </row>
    <row r="455" spans="1:10" hidden="1">
      <c r="A455" s="139">
        <v>452</v>
      </c>
      <c r="B455" s="153" t="s">
        <v>6816</v>
      </c>
      <c r="C455" s="153" t="s">
        <v>6808</v>
      </c>
      <c r="D455" s="153" t="s">
        <v>6759</v>
      </c>
      <c r="E455" s="139" t="s">
        <v>6809</v>
      </c>
      <c r="F455" s="139">
        <v>824536.5</v>
      </c>
      <c r="G455" s="139">
        <v>805.21</v>
      </c>
      <c r="H455" s="139" t="s">
        <v>6604</v>
      </c>
      <c r="I455" s="150" t="s">
        <v>6706</v>
      </c>
      <c r="J455" s="139" t="s">
        <v>6761</v>
      </c>
    </row>
    <row r="456" spans="1:10" hidden="1">
      <c r="A456" s="139">
        <v>453</v>
      </c>
      <c r="B456" s="153" t="s">
        <v>6817</v>
      </c>
      <c r="C456" s="153" t="s">
        <v>6818</v>
      </c>
      <c r="D456" s="153" t="s">
        <v>6797</v>
      </c>
      <c r="E456" s="139" t="s">
        <v>6809</v>
      </c>
      <c r="F456" s="139">
        <v>824536.5</v>
      </c>
      <c r="G456" s="139">
        <v>805.21</v>
      </c>
      <c r="H456" s="139" t="s">
        <v>6604</v>
      </c>
      <c r="I456" s="150" t="s">
        <v>6713</v>
      </c>
      <c r="J456" s="139" t="s">
        <v>6798</v>
      </c>
    </row>
    <row r="457" spans="1:10" hidden="1">
      <c r="A457" s="139">
        <v>454</v>
      </c>
      <c r="B457" s="153" t="s">
        <v>6819</v>
      </c>
      <c r="C457" s="153" t="s">
        <v>6818</v>
      </c>
      <c r="D457" s="153" t="s">
        <v>6797</v>
      </c>
      <c r="E457" s="139" t="s">
        <v>6809</v>
      </c>
      <c r="F457" s="139">
        <v>824536.5</v>
      </c>
      <c r="G457" s="139">
        <v>805.21</v>
      </c>
      <c r="H457" s="139" t="s">
        <v>6604</v>
      </c>
      <c r="I457" s="150" t="s">
        <v>6713</v>
      </c>
      <c r="J457" s="139" t="s">
        <v>6798</v>
      </c>
    </row>
    <row r="458" spans="1:10" hidden="1">
      <c r="A458" s="139">
        <v>455</v>
      </c>
      <c r="B458" s="153" t="s">
        <v>6820</v>
      </c>
      <c r="C458" s="153" t="s">
        <v>6818</v>
      </c>
      <c r="D458" s="153" t="s">
        <v>6797</v>
      </c>
      <c r="E458" s="139" t="s">
        <v>6809</v>
      </c>
      <c r="F458" s="139">
        <v>824536.5</v>
      </c>
      <c r="G458" s="139">
        <v>805.21</v>
      </c>
      <c r="H458" s="139" t="s">
        <v>6604</v>
      </c>
      <c r="I458" s="150" t="s">
        <v>6713</v>
      </c>
      <c r="J458" s="139" t="s">
        <v>6798</v>
      </c>
    </row>
    <row r="459" spans="1:10" hidden="1">
      <c r="A459" s="139">
        <v>456</v>
      </c>
      <c r="B459" s="153" t="s">
        <v>6821</v>
      </c>
      <c r="C459" s="153" t="s">
        <v>6818</v>
      </c>
      <c r="D459" s="153" t="s">
        <v>6797</v>
      </c>
      <c r="E459" s="139" t="s">
        <v>6809</v>
      </c>
      <c r="F459" s="139">
        <v>824536.5</v>
      </c>
      <c r="G459" s="139">
        <v>805.21</v>
      </c>
      <c r="H459" s="139" t="s">
        <v>6604</v>
      </c>
      <c r="I459" s="150" t="s">
        <v>6713</v>
      </c>
      <c r="J459" s="139" t="s">
        <v>6798</v>
      </c>
    </row>
    <row r="460" spans="1:10" hidden="1">
      <c r="A460" s="139">
        <v>457</v>
      </c>
      <c r="B460" s="153" t="s">
        <v>6822</v>
      </c>
      <c r="C460" s="153" t="s">
        <v>6818</v>
      </c>
      <c r="D460" s="153" t="s">
        <v>6797</v>
      </c>
      <c r="E460" s="139" t="s">
        <v>6809</v>
      </c>
      <c r="F460" s="139">
        <v>824536.5</v>
      </c>
      <c r="G460" s="139">
        <v>805.21</v>
      </c>
      <c r="H460" s="139" t="s">
        <v>6604</v>
      </c>
      <c r="I460" s="150" t="s">
        <v>6713</v>
      </c>
      <c r="J460" s="139" t="s">
        <v>6798</v>
      </c>
    </row>
    <row r="461" spans="1:10" hidden="1">
      <c r="A461" s="139">
        <v>458</v>
      </c>
      <c r="B461" s="153" t="s">
        <v>6823</v>
      </c>
      <c r="C461" s="153" t="s">
        <v>6818</v>
      </c>
      <c r="D461" s="153" t="s">
        <v>6797</v>
      </c>
      <c r="E461" s="139" t="s">
        <v>746</v>
      </c>
      <c r="F461" s="139">
        <v>824536.5</v>
      </c>
      <c r="G461" s="139">
        <v>805.21</v>
      </c>
      <c r="H461" s="139" t="s">
        <v>6604</v>
      </c>
      <c r="I461" s="150" t="s">
        <v>6713</v>
      </c>
      <c r="J461" s="139" t="s">
        <v>6798</v>
      </c>
    </row>
    <row r="462" spans="1:10" hidden="1">
      <c r="A462" s="139">
        <v>459</v>
      </c>
      <c r="B462" s="153" t="s">
        <v>6824</v>
      </c>
      <c r="C462" s="153" t="s">
        <v>6818</v>
      </c>
      <c r="D462" s="153" t="s">
        <v>6797</v>
      </c>
      <c r="E462" s="139" t="s">
        <v>746</v>
      </c>
      <c r="F462" s="139">
        <v>824536.5</v>
      </c>
      <c r="G462" s="139">
        <v>805.21</v>
      </c>
      <c r="H462" s="139" t="s">
        <v>6604</v>
      </c>
      <c r="I462" s="150" t="s">
        <v>6713</v>
      </c>
      <c r="J462" s="139" t="s">
        <v>6798</v>
      </c>
    </row>
    <row r="463" spans="1:10" hidden="1">
      <c r="A463" s="139">
        <v>460</v>
      </c>
      <c r="B463" s="153" t="s">
        <v>6825</v>
      </c>
      <c r="C463" s="153" t="s">
        <v>6818</v>
      </c>
      <c r="D463" s="153" t="s">
        <v>6797</v>
      </c>
      <c r="E463" s="139" t="s">
        <v>746</v>
      </c>
      <c r="F463" s="139">
        <v>824536.5</v>
      </c>
      <c r="G463" s="139">
        <v>805.21</v>
      </c>
      <c r="H463" s="139" t="s">
        <v>6604</v>
      </c>
      <c r="I463" s="150" t="s">
        <v>6713</v>
      </c>
      <c r="J463" s="139" t="s">
        <v>6798</v>
      </c>
    </row>
    <row r="464" spans="1:10" hidden="1">
      <c r="A464" s="139">
        <v>461</v>
      </c>
      <c r="B464" s="153" t="s">
        <v>6826</v>
      </c>
      <c r="C464" s="153" t="s">
        <v>6818</v>
      </c>
      <c r="D464" s="153" t="s">
        <v>6797</v>
      </c>
      <c r="E464" s="139" t="s">
        <v>746</v>
      </c>
      <c r="F464" s="139">
        <v>824536.5</v>
      </c>
      <c r="G464" s="139">
        <v>805.21</v>
      </c>
      <c r="H464" s="139" t="s">
        <v>6604</v>
      </c>
      <c r="I464" s="150" t="s">
        <v>6713</v>
      </c>
      <c r="J464" s="139" t="s">
        <v>6798</v>
      </c>
    </row>
    <row r="465" spans="1:10" hidden="1">
      <c r="A465" s="139">
        <v>462</v>
      </c>
      <c r="B465" s="154" t="s">
        <v>6827</v>
      </c>
      <c r="C465" s="154" t="s">
        <v>6828</v>
      </c>
      <c r="D465" s="154" t="s">
        <v>6829</v>
      </c>
      <c r="E465" s="139" t="s">
        <v>746</v>
      </c>
      <c r="F465" s="139">
        <v>1024.68</v>
      </c>
      <c r="G465" s="139">
        <v>1</v>
      </c>
      <c r="H465" s="139" t="s">
        <v>6604</v>
      </c>
      <c r="I465" s="152" t="s">
        <v>6697</v>
      </c>
      <c r="J465" s="139" t="s">
        <v>6698</v>
      </c>
    </row>
    <row r="466" spans="1:10" hidden="1">
      <c r="A466" s="139">
        <v>463</v>
      </c>
      <c r="B466" s="139" t="s">
        <v>5654</v>
      </c>
      <c r="C466" s="139" t="s">
        <v>6830</v>
      </c>
      <c r="D466" s="139" t="s">
        <v>6603</v>
      </c>
      <c r="E466" s="139" t="s">
        <v>746</v>
      </c>
      <c r="F466" s="139">
        <v>512000.62</v>
      </c>
      <c r="G466" s="139">
        <v>500</v>
      </c>
      <c r="H466" s="139" t="s">
        <v>6604</v>
      </c>
      <c r="I466" s="150" t="s">
        <v>6713</v>
      </c>
      <c r="J466" s="139">
        <v>4</v>
      </c>
    </row>
    <row r="467" spans="1:10" hidden="1">
      <c r="A467" s="139">
        <v>464</v>
      </c>
      <c r="B467" s="139" t="s">
        <v>5673</v>
      </c>
      <c r="C467" s="139" t="s">
        <v>6830</v>
      </c>
      <c r="D467" s="139" t="s">
        <v>6603</v>
      </c>
      <c r="E467" s="139" t="s">
        <v>746</v>
      </c>
      <c r="F467" s="139">
        <v>655360.31000000006</v>
      </c>
      <c r="G467" s="139">
        <v>640</v>
      </c>
      <c r="H467" s="139" t="s">
        <v>6604</v>
      </c>
      <c r="I467" s="150" t="s">
        <v>6713</v>
      </c>
      <c r="J467" s="139">
        <v>4</v>
      </c>
    </row>
    <row r="468" spans="1:10" hidden="1">
      <c r="A468" s="139">
        <v>465</v>
      </c>
      <c r="B468" s="139" t="s">
        <v>5675</v>
      </c>
      <c r="C468" s="139" t="s">
        <v>6830</v>
      </c>
      <c r="D468" s="139" t="s">
        <v>6603</v>
      </c>
      <c r="E468" s="139" t="s">
        <v>746</v>
      </c>
      <c r="F468" s="139">
        <v>655360.31000000006</v>
      </c>
      <c r="G468" s="139">
        <v>640</v>
      </c>
      <c r="H468" s="139" t="s">
        <v>6604</v>
      </c>
      <c r="I468" s="150" t="s">
        <v>6713</v>
      </c>
      <c r="J468" s="139">
        <v>4</v>
      </c>
    </row>
    <row r="469" spans="1:10" hidden="1">
      <c r="A469" s="139">
        <v>466</v>
      </c>
      <c r="B469" s="139" t="s">
        <v>5659</v>
      </c>
      <c r="C469" s="139" t="s">
        <v>6830</v>
      </c>
      <c r="D469" s="139" t="s">
        <v>6603</v>
      </c>
      <c r="E469" s="139" t="s">
        <v>746</v>
      </c>
      <c r="F469" s="139">
        <v>430080</v>
      </c>
      <c r="G469" s="139">
        <v>420</v>
      </c>
      <c r="H469" s="139" t="s">
        <v>6604</v>
      </c>
      <c r="I469" s="150" t="s">
        <v>6713</v>
      </c>
      <c r="J469" s="139">
        <v>4</v>
      </c>
    </row>
    <row r="470" spans="1:10" hidden="1">
      <c r="A470" s="139">
        <v>467</v>
      </c>
      <c r="B470" s="139" t="s">
        <v>5661</v>
      </c>
      <c r="C470" s="139" t="s">
        <v>6830</v>
      </c>
      <c r="D470" s="139" t="s">
        <v>6603</v>
      </c>
      <c r="E470" s="139" t="s">
        <v>746</v>
      </c>
      <c r="F470" s="139">
        <v>430080</v>
      </c>
      <c r="G470" s="139">
        <v>420</v>
      </c>
      <c r="H470" s="139" t="s">
        <v>6604</v>
      </c>
      <c r="I470" s="150" t="s">
        <v>6713</v>
      </c>
      <c r="J470" s="139">
        <v>4</v>
      </c>
    </row>
    <row r="471" spans="1:10" hidden="1">
      <c r="A471" s="139">
        <v>468</v>
      </c>
      <c r="B471" s="139" t="s">
        <v>5662</v>
      </c>
      <c r="C471" s="139" t="s">
        <v>6830</v>
      </c>
      <c r="D471" s="139" t="s">
        <v>6603</v>
      </c>
      <c r="E471" s="139" t="s">
        <v>746</v>
      </c>
      <c r="F471" s="139">
        <v>430080</v>
      </c>
      <c r="G471" s="139">
        <v>420</v>
      </c>
      <c r="H471" s="139" t="s">
        <v>6604</v>
      </c>
      <c r="I471" s="150" t="s">
        <v>6713</v>
      </c>
      <c r="J471" s="139">
        <v>4</v>
      </c>
    </row>
    <row r="472" spans="1:10" hidden="1">
      <c r="A472" s="139">
        <v>469</v>
      </c>
      <c r="B472" s="139" t="s">
        <v>5663</v>
      </c>
      <c r="C472" s="139" t="s">
        <v>6830</v>
      </c>
      <c r="D472" s="139" t="s">
        <v>6603</v>
      </c>
      <c r="E472" s="139" t="s">
        <v>746</v>
      </c>
      <c r="F472" s="139">
        <v>430080</v>
      </c>
      <c r="G472" s="139">
        <v>420</v>
      </c>
      <c r="H472" s="139" t="s">
        <v>6604</v>
      </c>
      <c r="I472" s="150" t="s">
        <v>6713</v>
      </c>
      <c r="J472" s="139">
        <v>4</v>
      </c>
    </row>
    <row r="473" spans="1:10" hidden="1">
      <c r="A473" s="139">
        <v>470</v>
      </c>
      <c r="B473" s="139" t="s">
        <v>5664</v>
      </c>
      <c r="C473" s="139" t="s">
        <v>6830</v>
      </c>
      <c r="D473" s="139" t="s">
        <v>6603</v>
      </c>
      <c r="E473" s="139" t="s">
        <v>746</v>
      </c>
      <c r="F473" s="139">
        <v>445440</v>
      </c>
      <c r="G473" s="139">
        <v>435</v>
      </c>
      <c r="H473" s="139" t="s">
        <v>6604</v>
      </c>
      <c r="I473" s="150" t="s">
        <v>6713</v>
      </c>
      <c r="J473" s="139">
        <v>4</v>
      </c>
    </row>
    <row r="474" spans="1:10" hidden="1">
      <c r="A474" s="139">
        <v>471</v>
      </c>
      <c r="B474" s="139" t="s">
        <v>5666</v>
      </c>
      <c r="C474" s="139" t="s">
        <v>6830</v>
      </c>
      <c r="D474" s="139" t="s">
        <v>6603</v>
      </c>
      <c r="E474" s="139" t="s">
        <v>746</v>
      </c>
      <c r="F474" s="139">
        <v>445440</v>
      </c>
      <c r="G474" s="139">
        <v>435</v>
      </c>
      <c r="H474" s="139" t="s">
        <v>6604</v>
      </c>
      <c r="I474" s="150" t="s">
        <v>6713</v>
      </c>
      <c r="J474" s="139">
        <v>4</v>
      </c>
    </row>
    <row r="475" spans="1:10" hidden="1">
      <c r="A475" s="139">
        <v>472</v>
      </c>
      <c r="B475" s="139" t="s">
        <v>5676</v>
      </c>
      <c r="C475" s="139" t="s">
        <v>6830</v>
      </c>
      <c r="D475" s="139" t="s">
        <v>6603</v>
      </c>
      <c r="E475" s="139" t="s">
        <v>746</v>
      </c>
      <c r="F475" s="139">
        <v>583680</v>
      </c>
      <c r="G475" s="139">
        <v>570</v>
      </c>
      <c r="H475" s="139" t="s">
        <v>6604</v>
      </c>
      <c r="I475" s="150" t="s">
        <v>6713</v>
      </c>
      <c r="J475" s="139">
        <v>4</v>
      </c>
    </row>
    <row r="476" spans="1:10" hidden="1">
      <c r="A476" s="139">
        <v>473</v>
      </c>
      <c r="B476" s="139" t="s">
        <v>5684</v>
      </c>
      <c r="C476" s="139" t="s">
        <v>6830</v>
      </c>
      <c r="D476" s="139" t="s">
        <v>6603</v>
      </c>
      <c r="E476" s="139" t="s">
        <v>746</v>
      </c>
      <c r="F476" s="139">
        <v>512000.62</v>
      </c>
      <c r="G476" s="139">
        <v>500</v>
      </c>
      <c r="H476" s="139" t="s">
        <v>6604</v>
      </c>
      <c r="I476" s="150" t="s">
        <v>6713</v>
      </c>
      <c r="J476" s="139">
        <v>4</v>
      </c>
    </row>
    <row r="477" spans="1:10" hidden="1">
      <c r="A477" s="139">
        <v>474</v>
      </c>
      <c r="B477" s="139" t="s">
        <v>5685</v>
      </c>
      <c r="C477" s="139" t="s">
        <v>6830</v>
      </c>
      <c r="D477" s="139" t="s">
        <v>6603</v>
      </c>
      <c r="E477" s="139" t="s">
        <v>746</v>
      </c>
      <c r="F477" s="139">
        <v>512000.62</v>
      </c>
      <c r="G477" s="139">
        <v>500</v>
      </c>
      <c r="H477" s="139" t="s">
        <v>6604</v>
      </c>
      <c r="I477" s="150" t="s">
        <v>6713</v>
      </c>
      <c r="J477" s="139">
        <v>4</v>
      </c>
    </row>
    <row r="478" spans="1:10" hidden="1">
      <c r="A478" s="139">
        <v>475</v>
      </c>
      <c r="B478" s="139" t="s">
        <v>5686</v>
      </c>
      <c r="C478" s="139" t="s">
        <v>6830</v>
      </c>
      <c r="D478" s="139" t="s">
        <v>6603</v>
      </c>
      <c r="E478" s="139" t="s">
        <v>746</v>
      </c>
      <c r="F478" s="139">
        <v>512000.62</v>
      </c>
      <c r="G478" s="139">
        <v>500</v>
      </c>
      <c r="H478" s="139" t="s">
        <v>6604</v>
      </c>
      <c r="I478" s="150" t="s">
        <v>6713</v>
      </c>
      <c r="J478" s="139">
        <v>4</v>
      </c>
    </row>
    <row r="479" spans="1:10" hidden="1">
      <c r="A479" s="139">
        <v>476</v>
      </c>
      <c r="B479" s="139" t="s">
        <v>5687</v>
      </c>
      <c r="C479" s="139" t="s">
        <v>6830</v>
      </c>
      <c r="D479" s="139" t="s">
        <v>6603</v>
      </c>
      <c r="E479" s="139" t="s">
        <v>746</v>
      </c>
      <c r="F479" s="139">
        <v>512000.62</v>
      </c>
      <c r="G479" s="139">
        <v>500</v>
      </c>
      <c r="H479" s="139" t="s">
        <v>6604</v>
      </c>
      <c r="I479" s="150" t="s">
        <v>6713</v>
      </c>
      <c r="J479" s="139">
        <v>4</v>
      </c>
    </row>
    <row r="480" spans="1:10" hidden="1">
      <c r="A480" s="139">
        <v>477</v>
      </c>
      <c r="B480" s="139" t="s">
        <v>5688</v>
      </c>
      <c r="C480" s="139" t="s">
        <v>6830</v>
      </c>
      <c r="D480" s="139" t="s">
        <v>6603</v>
      </c>
      <c r="E480" s="139" t="s">
        <v>746</v>
      </c>
      <c r="F480" s="139">
        <v>512000.62</v>
      </c>
      <c r="G480" s="139">
        <v>500</v>
      </c>
      <c r="H480" s="139" t="s">
        <v>6604</v>
      </c>
      <c r="I480" s="150" t="s">
        <v>6713</v>
      </c>
      <c r="J480" s="139">
        <v>4</v>
      </c>
    </row>
    <row r="481" spans="1:10" hidden="1">
      <c r="A481" s="139">
        <v>478</v>
      </c>
      <c r="B481" s="139" t="s">
        <v>5689</v>
      </c>
      <c r="C481" s="139" t="s">
        <v>6830</v>
      </c>
      <c r="D481" s="139" t="s">
        <v>6603</v>
      </c>
      <c r="E481" s="139" t="s">
        <v>746</v>
      </c>
      <c r="F481" s="139">
        <v>512000.62</v>
      </c>
      <c r="G481" s="139">
        <v>500</v>
      </c>
      <c r="H481" s="139" t="s">
        <v>6604</v>
      </c>
      <c r="I481" s="150" t="s">
        <v>6713</v>
      </c>
      <c r="J481" s="139">
        <v>4</v>
      </c>
    </row>
    <row r="482" spans="1:10" hidden="1">
      <c r="A482" s="139">
        <v>479</v>
      </c>
      <c r="B482" s="139" t="s">
        <v>5599</v>
      </c>
      <c r="C482" s="139" t="s">
        <v>6830</v>
      </c>
      <c r="D482" s="139" t="s">
        <v>6603</v>
      </c>
      <c r="E482" s="139" t="s">
        <v>6831</v>
      </c>
      <c r="F482" s="139">
        <v>204800.62</v>
      </c>
      <c r="G482" s="139">
        <v>200</v>
      </c>
      <c r="H482" s="139" t="s">
        <v>6604</v>
      </c>
      <c r="I482" s="150" t="s">
        <v>6713</v>
      </c>
      <c r="J482" s="139">
        <v>4</v>
      </c>
    </row>
    <row r="483" spans="1:10" hidden="1">
      <c r="A483" s="139">
        <v>480</v>
      </c>
      <c r="B483" s="139" t="s">
        <v>5637</v>
      </c>
      <c r="C483" s="139" t="s">
        <v>6830</v>
      </c>
      <c r="D483" s="139" t="s">
        <v>6603</v>
      </c>
      <c r="E483" s="139" t="s">
        <v>746</v>
      </c>
      <c r="F483" s="139">
        <v>204800.62</v>
      </c>
      <c r="G483" s="139">
        <v>200</v>
      </c>
      <c r="H483" s="139" t="s">
        <v>6604</v>
      </c>
      <c r="I483" s="150" t="s">
        <v>6713</v>
      </c>
      <c r="J483" s="139">
        <v>4</v>
      </c>
    </row>
    <row r="484" spans="1:10" hidden="1">
      <c r="A484" s="139">
        <v>481</v>
      </c>
      <c r="B484" s="139" t="s">
        <v>5641</v>
      </c>
      <c r="C484" s="139" t="s">
        <v>6830</v>
      </c>
      <c r="D484" s="139" t="s">
        <v>6603</v>
      </c>
      <c r="E484" s="139" t="s">
        <v>746</v>
      </c>
      <c r="F484" s="139">
        <v>204800.62</v>
      </c>
      <c r="G484" s="139">
        <v>200</v>
      </c>
      <c r="H484" s="139" t="s">
        <v>6604</v>
      </c>
      <c r="I484" s="150" t="s">
        <v>6713</v>
      </c>
      <c r="J484" s="139">
        <v>4</v>
      </c>
    </row>
    <row r="485" spans="1:10" hidden="1">
      <c r="A485" s="139">
        <v>482</v>
      </c>
      <c r="B485" s="139" t="s">
        <v>5655</v>
      </c>
      <c r="C485" s="139" t="s">
        <v>6830</v>
      </c>
      <c r="D485" s="139" t="s">
        <v>6603</v>
      </c>
      <c r="E485" s="139" t="s">
        <v>746</v>
      </c>
      <c r="F485" s="139">
        <v>204800.62</v>
      </c>
      <c r="G485" s="139">
        <v>200</v>
      </c>
      <c r="H485" s="139" t="s">
        <v>6604</v>
      </c>
      <c r="I485" s="150" t="s">
        <v>6713</v>
      </c>
      <c r="J485" s="139">
        <v>4</v>
      </c>
    </row>
    <row r="486" spans="1:10" hidden="1">
      <c r="A486" s="139">
        <v>483</v>
      </c>
      <c r="B486" s="139" t="s">
        <v>5669</v>
      </c>
      <c r="C486" s="139" t="s">
        <v>6830</v>
      </c>
      <c r="D486" s="139" t="s">
        <v>6603</v>
      </c>
      <c r="E486" s="139" t="s">
        <v>746</v>
      </c>
      <c r="F486" s="139">
        <v>204800.62</v>
      </c>
      <c r="G486" s="139">
        <v>200</v>
      </c>
      <c r="H486" s="139" t="s">
        <v>6604</v>
      </c>
      <c r="I486" s="150" t="s">
        <v>6713</v>
      </c>
      <c r="J486" s="139">
        <v>4</v>
      </c>
    </row>
    <row r="487" spans="1:10" hidden="1">
      <c r="A487" s="139">
        <v>484</v>
      </c>
      <c r="B487" s="139" t="s">
        <v>5631</v>
      </c>
      <c r="C487" s="139" t="s">
        <v>6830</v>
      </c>
      <c r="D487" s="139" t="s">
        <v>6603</v>
      </c>
      <c r="E487" s="139" t="s">
        <v>6832</v>
      </c>
      <c r="F487" s="139">
        <v>138240</v>
      </c>
      <c r="G487" s="139">
        <v>135</v>
      </c>
      <c r="H487" s="139" t="s">
        <v>6604</v>
      </c>
      <c r="I487" s="150" t="s">
        <v>6713</v>
      </c>
      <c r="J487" s="139">
        <v>4</v>
      </c>
    </row>
    <row r="488" spans="1:10" hidden="1">
      <c r="A488" s="139">
        <v>485</v>
      </c>
      <c r="B488" s="139" t="s">
        <v>5634</v>
      </c>
      <c r="C488" s="139" t="s">
        <v>6830</v>
      </c>
      <c r="D488" s="139" t="s">
        <v>6603</v>
      </c>
      <c r="E488" s="139" t="s">
        <v>746</v>
      </c>
      <c r="F488" s="139">
        <v>138240</v>
      </c>
      <c r="G488" s="139">
        <v>135</v>
      </c>
      <c r="H488" s="139" t="s">
        <v>6604</v>
      </c>
      <c r="I488" s="150" t="s">
        <v>6713</v>
      </c>
      <c r="J488" s="139">
        <v>4</v>
      </c>
    </row>
    <row r="489" spans="1:10" hidden="1">
      <c r="A489" s="139">
        <v>486</v>
      </c>
      <c r="B489" s="139" t="s">
        <v>5455</v>
      </c>
      <c r="C489" s="139" t="s">
        <v>6830</v>
      </c>
      <c r="D489" s="139" t="s">
        <v>6603</v>
      </c>
      <c r="E489" s="139" t="s">
        <v>6833</v>
      </c>
      <c r="F489" s="139">
        <v>61440</v>
      </c>
      <c r="G489" s="139">
        <v>60</v>
      </c>
      <c r="H489" s="139" t="s">
        <v>6604</v>
      </c>
      <c r="I489" s="150" t="s">
        <v>6775</v>
      </c>
      <c r="J489" s="139">
        <v>4</v>
      </c>
    </row>
    <row r="490" spans="1:10" hidden="1">
      <c r="A490" s="139">
        <v>487</v>
      </c>
      <c r="B490" s="139" t="s">
        <v>5465</v>
      </c>
      <c r="C490" s="139" t="s">
        <v>6830</v>
      </c>
      <c r="D490" s="139" t="s">
        <v>6603</v>
      </c>
      <c r="E490" s="139" t="s">
        <v>6833</v>
      </c>
      <c r="F490" s="139">
        <v>61440</v>
      </c>
      <c r="G490" s="139">
        <v>60</v>
      </c>
      <c r="H490" s="139" t="s">
        <v>6604</v>
      </c>
      <c r="I490" s="150" t="s">
        <v>6775</v>
      </c>
      <c r="J490" s="139">
        <v>4</v>
      </c>
    </row>
    <row r="491" spans="1:10" hidden="1">
      <c r="A491" s="139">
        <v>488</v>
      </c>
      <c r="B491" s="139" t="s">
        <v>5471</v>
      </c>
      <c r="C491" s="139" t="s">
        <v>6830</v>
      </c>
      <c r="D491" s="139" t="s">
        <v>6603</v>
      </c>
      <c r="E491" s="139" t="s">
        <v>6833</v>
      </c>
      <c r="F491" s="139">
        <v>61440</v>
      </c>
      <c r="G491" s="139">
        <v>60</v>
      </c>
      <c r="H491" s="139" t="s">
        <v>6604</v>
      </c>
      <c r="I491" s="150" t="s">
        <v>6775</v>
      </c>
      <c r="J491" s="139">
        <v>4</v>
      </c>
    </row>
    <row r="492" spans="1:10" hidden="1">
      <c r="A492" s="139">
        <v>489</v>
      </c>
      <c r="B492" s="139" t="s">
        <v>5480</v>
      </c>
      <c r="C492" s="139" t="s">
        <v>6830</v>
      </c>
      <c r="D492" s="139" t="s">
        <v>6603</v>
      </c>
      <c r="E492" s="139" t="s">
        <v>6834</v>
      </c>
      <c r="F492" s="139">
        <v>61440</v>
      </c>
      <c r="G492" s="139">
        <v>60</v>
      </c>
      <c r="H492" s="139" t="s">
        <v>6604</v>
      </c>
      <c r="I492" s="150" t="s">
        <v>6775</v>
      </c>
      <c r="J492" s="139">
        <v>4</v>
      </c>
    </row>
    <row r="493" spans="1:10" hidden="1">
      <c r="A493" s="139">
        <v>490</v>
      </c>
      <c r="B493" s="139" t="s">
        <v>5489</v>
      </c>
      <c r="C493" s="139" t="s">
        <v>6830</v>
      </c>
      <c r="D493" s="139" t="s">
        <v>6603</v>
      </c>
      <c r="E493" s="139" t="s">
        <v>6834</v>
      </c>
      <c r="F493" s="139">
        <v>61440</v>
      </c>
      <c r="G493" s="139">
        <v>60</v>
      </c>
      <c r="H493" s="139" t="s">
        <v>6604</v>
      </c>
      <c r="I493" s="150" t="s">
        <v>6775</v>
      </c>
      <c r="J493" s="139">
        <v>4</v>
      </c>
    </row>
    <row r="494" spans="1:10" hidden="1">
      <c r="A494" s="139">
        <v>491</v>
      </c>
      <c r="B494" s="139" t="s">
        <v>5493</v>
      </c>
      <c r="C494" s="139" t="s">
        <v>6830</v>
      </c>
      <c r="D494" s="139" t="s">
        <v>6603</v>
      </c>
      <c r="E494" s="139" t="s">
        <v>6834</v>
      </c>
      <c r="F494" s="139">
        <v>61440</v>
      </c>
      <c r="G494" s="139">
        <v>60</v>
      </c>
      <c r="H494" s="139" t="s">
        <v>6604</v>
      </c>
      <c r="I494" s="150" t="s">
        <v>6775</v>
      </c>
      <c r="J494" s="139">
        <v>4</v>
      </c>
    </row>
    <row r="495" spans="1:10" hidden="1">
      <c r="A495" s="139">
        <v>492</v>
      </c>
      <c r="B495" s="139" t="s">
        <v>5498</v>
      </c>
      <c r="C495" s="139" t="s">
        <v>6830</v>
      </c>
      <c r="D495" s="139" t="s">
        <v>6603</v>
      </c>
      <c r="E495" s="139" t="s">
        <v>6835</v>
      </c>
      <c r="F495" s="139">
        <v>61440</v>
      </c>
      <c r="G495" s="139">
        <v>60</v>
      </c>
      <c r="H495" s="139" t="s">
        <v>6604</v>
      </c>
      <c r="I495" s="150" t="s">
        <v>6775</v>
      </c>
      <c r="J495" s="139">
        <v>4</v>
      </c>
    </row>
    <row r="496" spans="1:10" hidden="1">
      <c r="A496" s="139">
        <v>493</v>
      </c>
      <c r="B496" s="139" t="s">
        <v>5534</v>
      </c>
      <c r="C496" s="139" t="s">
        <v>6830</v>
      </c>
      <c r="D496" s="139" t="s">
        <v>6603</v>
      </c>
      <c r="E496" s="139" t="s">
        <v>6836</v>
      </c>
      <c r="F496" s="139">
        <v>61440</v>
      </c>
      <c r="G496" s="139">
        <v>60</v>
      </c>
      <c r="H496" s="139" t="s">
        <v>6604</v>
      </c>
      <c r="I496" s="150" t="s">
        <v>6775</v>
      </c>
      <c r="J496" s="139">
        <v>4</v>
      </c>
    </row>
    <row r="497" spans="1:10" hidden="1">
      <c r="A497" s="139">
        <v>494</v>
      </c>
      <c r="B497" s="139" t="s">
        <v>5539</v>
      </c>
      <c r="C497" s="139" t="s">
        <v>6830</v>
      </c>
      <c r="D497" s="139" t="s">
        <v>6603</v>
      </c>
      <c r="E497" s="139" t="s">
        <v>6837</v>
      </c>
      <c r="F497" s="139">
        <v>61440</v>
      </c>
      <c r="G497" s="139">
        <v>60</v>
      </c>
      <c r="H497" s="139" t="s">
        <v>6604</v>
      </c>
      <c r="I497" s="150" t="s">
        <v>6775</v>
      </c>
      <c r="J497" s="139">
        <v>4</v>
      </c>
    </row>
    <row r="498" spans="1:10" hidden="1">
      <c r="A498" s="139">
        <v>495</v>
      </c>
      <c r="B498" s="139" t="s">
        <v>5544</v>
      </c>
      <c r="C498" s="139" t="s">
        <v>6830</v>
      </c>
      <c r="D498" s="139" t="s">
        <v>6603</v>
      </c>
      <c r="E498" s="139" t="s">
        <v>6838</v>
      </c>
      <c r="F498" s="139">
        <v>61440</v>
      </c>
      <c r="G498" s="139">
        <v>60</v>
      </c>
      <c r="H498" s="139" t="s">
        <v>6604</v>
      </c>
      <c r="I498" s="150" t="s">
        <v>6775</v>
      </c>
      <c r="J498" s="139">
        <v>4</v>
      </c>
    </row>
    <row r="499" spans="1:10" hidden="1">
      <c r="A499" s="139">
        <v>496</v>
      </c>
      <c r="B499" s="139" t="s">
        <v>5588</v>
      </c>
      <c r="C499" s="139" t="s">
        <v>6830</v>
      </c>
      <c r="D499" s="139" t="s">
        <v>6603</v>
      </c>
      <c r="E499" s="139" t="s">
        <v>6839</v>
      </c>
      <c r="F499" s="139">
        <v>61440</v>
      </c>
      <c r="G499" s="139">
        <v>60</v>
      </c>
      <c r="H499" s="139" t="s">
        <v>6604</v>
      </c>
      <c r="I499" s="150" t="s">
        <v>6775</v>
      </c>
      <c r="J499" s="139">
        <v>4</v>
      </c>
    </row>
    <row r="500" spans="1:10" hidden="1">
      <c r="A500" s="139">
        <v>497</v>
      </c>
      <c r="B500" s="139" t="s">
        <v>5592</v>
      </c>
      <c r="C500" s="139" t="s">
        <v>6830</v>
      </c>
      <c r="D500" s="139" t="s">
        <v>6603</v>
      </c>
      <c r="E500" s="139" t="s">
        <v>6840</v>
      </c>
      <c r="F500" s="139">
        <v>61440</v>
      </c>
      <c r="G500" s="139">
        <v>60</v>
      </c>
      <c r="H500" s="139" t="s">
        <v>6604</v>
      </c>
      <c r="I500" s="150" t="s">
        <v>6775</v>
      </c>
      <c r="J500" s="139">
        <v>4</v>
      </c>
    </row>
    <row r="501" spans="1:10" hidden="1">
      <c r="A501" s="139">
        <v>498</v>
      </c>
      <c r="B501" s="139" t="s">
        <v>5639</v>
      </c>
      <c r="C501" s="139" t="s">
        <v>6830</v>
      </c>
      <c r="D501" s="139" t="s">
        <v>6603</v>
      </c>
      <c r="E501" s="139" t="s">
        <v>746</v>
      </c>
      <c r="F501" s="139">
        <v>61440</v>
      </c>
      <c r="G501" s="139">
        <v>60</v>
      </c>
      <c r="H501" s="139" t="s">
        <v>6604</v>
      </c>
      <c r="I501" s="150" t="s">
        <v>6775</v>
      </c>
      <c r="J501" s="139">
        <v>4</v>
      </c>
    </row>
    <row r="502" spans="1:10" hidden="1">
      <c r="A502" s="139">
        <v>499</v>
      </c>
      <c r="B502" s="139" t="s">
        <v>5678</v>
      </c>
      <c r="C502" s="139" t="s">
        <v>6830</v>
      </c>
      <c r="D502" s="139" t="s">
        <v>6603</v>
      </c>
      <c r="E502" s="139" t="s">
        <v>746</v>
      </c>
      <c r="F502" s="139">
        <v>61440</v>
      </c>
      <c r="G502" s="139">
        <v>60</v>
      </c>
      <c r="H502" s="139" t="s">
        <v>6604</v>
      </c>
      <c r="I502" s="150" t="s">
        <v>6775</v>
      </c>
      <c r="J502" s="139">
        <v>4</v>
      </c>
    </row>
    <row r="503" spans="1:10" hidden="1">
      <c r="A503" s="139">
        <v>500</v>
      </c>
      <c r="B503" s="139" t="s">
        <v>5505</v>
      </c>
      <c r="C503" s="139" t="s">
        <v>6830</v>
      </c>
      <c r="D503" s="139" t="s">
        <v>6603</v>
      </c>
      <c r="E503" s="139" t="s">
        <v>6841</v>
      </c>
      <c r="F503" s="139">
        <v>10240.31</v>
      </c>
      <c r="G503" s="139">
        <v>10</v>
      </c>
      <c r="H503" s="139" t="s">
        <v>6604</v>
      </c>
      <c r="I503" s="150" t="s">
        <v>6775</v>
      </c>
      <c r="J503" s="139">
        <v>4</v>
      </c>
    </row>
    <row r="504" spans="1:10" hidden="1">
      <c r="A504" s="139">
        <v>501</v>
      </c>
      <c r="B504" s="139" t="s">
        <v>5549</v>
      </c>
      <c r="C504" s="139" t="s">
        <v>6830</v>
      </c>
      <c r="D504" s="139" t="s">
        <v>6603</v>
      </c>
      <c r="E504" s="139" t="s">
        <v>6842</v>
      </c>
      <c r="F504" s="139">
        <v>10240.31</v>
      </c>
      <c r="G504" s="139">
        <v>10</v>
      </c>
      <c r="H504" s="139" t="s">
        <v>6604</v>
      </c>
      <c r="I504" s="150" t="s">
        <v>6775</v>
      </c>
      <c r="J504" s="139">
        <v>4</v>
      </c>
    </row>
    <row r="505" spans="1:10" hidden="1">
      <c r="A505" s="139">
        <v>502</v>
      </c>
      <c r="B505" s="139" t="s">
        <v>5578</v>
      </c>
      <c r="C505" s="139" t="s">
        <v>6830</v>
      </c>
      <c r="D505" s="139" t="s">
        <v>6603</v>
      </c>
      <c r="E505" s="139" t="s">
        <v>6843</v>
      </c>
      <c r="F505" s="139">
        <v>10240.31</v>
      </c>
      <c r="G505" s="139">
        <v>10</v>
      </c>
      <c r="H505" s="139" t="s">
        <v>6604</v>
      </c>
      <c r="I505" s="150" t="s">
        <v>6775</v>
      </c>
      <c r="J505" s="139">
        <v>4</v>
      </c>
    </row>
    <row r="506" spans="1:10" hidden="1">
      <c r="A506" s="139">
        <v>503</v>
      </c>
      <c r="B506" s="139" t="s">
        <v>5585</v>
      </c>
      <c r="C506" s="139" t="s">
        <v>6830</v>
      </c>
      <c r="D506" s="139" t="s">
        <v>6603</v>
      </c>
      <c r="E506" s="139" t="s">
        <v>6844</v>
      </c>
      <c r="F506" s="139">
        <v>10240.31</v>
      </c>
      <c r="G506" s="139">
        <v>10</v>
      </c>
      <c r="H506" s="139" t="s">
        <v>6604</v>
      </c>
      <c r="I506" s="150" t="s">
        <v>6775</v>
      </c>
      <c r="J506" s="139">
        <v>4</v>
      </c>
    </row>
    <row r="507" spans="1:10" hidden="1">
      <c r="A507" s="139">
        <v>504</v>
      </c>
      <c r="B507" s="139" t="s">
        <v>5608</v>
      </c>
      <c r="C507" s="139" t="s">
        <v>6830</v>
      </c>
      <c r="D507" s="139" t="s">
        <v>6603</v>
      </c>
      <c r="E507" s="139" t="s">
        <v>6845</v>
      </c>
      <c r="F507" s="139">
        <v>10240.31</v>
      </c>
      <c r="G507" s="139">
        <v>10</v>
      </c>
      <c r="H507" s="139" t="s">
        <v>6604</v>
      </c>
      <c r="I507" s="150" t="s">
        <v>6775</v>
      </c>
      <c r="J507" s="139">
        <v>4</v>
      </c>
    </row>
    <row r="508" spans="1:10" hidden="1">
      <c r="A508" s="139">
        <v>505</v>
      </c>
      <c r="B508" s="139" t="s">
        <v>5650</v>
      </c>
      <c r="C508" s="139" t="s">
        <v>6830</v>
      </c>
      <c r="D508" s="139" t="s">
        <v>6603</v>
      </c>
      <c r="E508" s="139" t="s">
        <v>746</v>
      </c>
      <c r="F508" s="139">
        <v>10240.31</v>
      </c>
      <c r="G508" s="139">
        <v>10</v>
      </c>
      <c r="H508" s="139" t="s">
        <v>6604</v>
      </c>
      <c r="I508" s="150" t="s">
        <v>6775</v>
      </c>
      <c r="J508" s="139">
        <v>4</v>
      </c>
    </row>
    <row r="509" spans="1:10" hidden="1">
      <c r="A509" s="139">
        <v>506</v>
      </c>
      <c r="B509" s="139" t="s">
        <v>5651</v>
      </c>
      <c r="C509" s="139" t="s">
        <v>6830</v>
      </c>
      <c r="D509" s="139" t="s">
        <v>6603</v>
      </c>
      <c r="E509" s="139" t="s">
        <v>746</v>
      </c>
      <c r="F509" s="139">
        <v>10240.31</v>
      </c>
      <c r="G509" s="139">
        <v>10</v>
      </c>
      <c r="H509" s="139" t="s">
        <v>6604</v>
      </c>
      <c r="I509" s="150" t="s">
        <v>6775</v>
      </c>
      <c r="J509" s="139">
        <v>4</v>
      </c>
    </row>
    <row r="510" spans="1:10" hidden="1">
      <c r="A510" s="139">
        <v>507</v>
      </c>
      <c r="B510" s="139" t="s">
        <v>5652</v>
      </c>
      <c r="C510" s="139" t="s">
        <v>6830</v>
      </c>
      <c r="D510" s="139" t="s">
        <v>6603</v>
      </c>
      <c r="E510" s="139" t="s">
        <v>746</v>
      </c>
      <c r="F510" s="139">
        <v>10240.31</v>
      </c>
      <c r="G510" s="139">
        <v>10</v>
      </c>
      <c r="H510" s="139" t="s">
        <v>6604</v>
      </c>
      <c r="I510" s="150" t="s">
        <v>6775</v>
      </c>
      <c r="J510" s="139">
        <v>4</v>
      </c>
    </row>
    <row r="511" spans="1:10" hidden="1">
      <c r="A511" s="139">
        <v>508</v>
      </c>
      <c r="B511" s="139" t="s">
        <v>5653</v>
      </c>
      <c r="C511" s="139" t="s">
        <v>6830</v>
      </c>
      <c r="D511" s="139" t="s">
        <v>6603</v>
      </c>
      <c r="E511" s="139" t="s">
        <v>746</v>
      </c>
      <c r="F511" s="139">
        <v>10240.31</v>
      </c>
      <c r="G511" s="139">
        <v>10</v>
      </c>
      <c r="H511" s="139" t="s">
        <v>6604</v>
      </c>
      <c r="I511" s="150" t="s">
        <v>6775</v>
      </c>
      <c r="J511" s="139">
        <v>4</v>
      </c>
    </row>
    <row r="512" spans="1:10" hidden="1">
      <c r="A512" s="139">
        <v>509</v>
      </c>
      <c r="B512" s="139" t="s">
        <v>5656</v>
      </c>
      <c r="C512" s="139" t="s">
        <v>6830</v>
      </c>
      <c r="D512" s="139" t="s">
        <v>6603</v>
      </c>
      <c r="E512" s="139" t="s">
        <v>746</v>
      </c>
      <c r="F512" s="139">
        <v>10240.31</v>
      </c>
      <c r="G512" s="139">
        <v>10</v>
      </c>
      <c r="H512" s="139" t="s">
        <v>6604</v>
      </c>
      <c r="I512" s="150" t="s">
        <v>6775</v>
      </c>
      <c r="J512" s="139">
        <v>4</v>
      </c>
    </row>
    <row r="513" spans="1:10" hidden="1">
      <c r="A513" s="139">
        <v>510</v>
      </c>
      <c r="B513" s="139" t="s">
        <v>5657</v>
      </c>
      <c r="C513" s="139" t="s">
        <v>6830</v>
      </c>
      <c r="D513" s="139" t="s">
        <v>6603</v>
      </c>
      <c r="E513" s="139" t="s">
        <v>746</v>
      </c>
      <c r="F513" s="139">
        <v>10240.31</v>
      </c>
      <c r="G513" s="139">
        <v>10</v>
      </c>
      <c r="H513" s="139" t="s">
        <v>6604</v>
      </c>
      <c r="I513" s="150" t="s">
        <v>6775</v>
      </c>
      <c r="J513" s="139">
        <v>4</v>
      </c>
    </row>
    <row r="514" spans="1:10" hidden="1">
      <c r="A514" s="139">
        <v>511</v>
      </c>
      <c r="B514" s="139" t="s">
        <v>5658</v>
      </c>
      <c r="C514" s="139" t="s">
        <v>6830</v>
      </c>
      <c r="D514" s="139" t="s">
        <v>6603</v>
      </c>
      <c r="E514" s="139" t="s">
        <v>746</v>
      </c>
      <c r="F514" s="139">
        <v>10240.31</v>
      </c>
      <c r="G514" s="139">
        <v>10</v>
      </c>
      <c r="H514" s="139" t="s">
        <v>6604</v>
      </c>
      <c r="I514" s="150" t="s">
        <v>6775</v>
      </c>
      <c r="J514" s="139">
        <v>4</v>
      </c>
    </row>
    <row r="515" spans="1:10" hidden="1">
      <c r="A515" s="139">
        <v>512</v>
      </c>
      <c r="B515" s="139" t="s">
        <v>5670</v>
      </c>
      <c r="C515" s="139" t="s">
        <v>6830</v>
      </c>
      <c r="D515" s="139" t="s">
        <v>6603</v>
      </c>
      <c r="E515" s="139" t="s">
        <v>746</v>
      </c>
      <c r="F515" s="139">
        <v>10240.31</v>
      </c>
      <c r="G515" s="139">
        <v>10</v>
      </c>
      <c r="H515" s="139" t="s">
        <v>6604</v>
      </c>
      <c r="I515" s="150" t="s">
        <v>6775</v>
      </c>
      <c r="J515" s="139">
        <v>4</v>
      </c>
    </row>
    <row r="516" spans="1:10" hidden="1">
      <c r="A516" s="139">
        <v>513</v>
      </c>
      <c r="B516" s="139" t="s">
        <v>5671</v>
      </c>
      <c r="C516" s="139" t="s">
        <v>6830</v>
      </c>
      <c r="D516" s="139" t="s">
        <v>6603</v>
      </c>
      <c r="E516" s="139" t="s">
        <v>746</v>
      </c>
      <c r="F516" s="139">
        <v>10240.31</v>
      </c>
      <c r="G516" s="139">
        <v>10</v>
      </c>
      <c r="H516" s="139" t="s">
        <v>6604</v>
      </c>
      <c r="I516" s="150" t="s">
        <v>6775</v>
      </c>
      <c r="J516" s="139">
        <v>4</v>
      </c>
    </row>
    <row r="517" spans="1:10" hidden="1">
      <c r="A517" s="139">
        <v>514</v>
      </c>
      <c r="B517" s="139" t="s">
        <v>5672</v>
      </c>
      <c r="C517" s="139" t="s">
        <v>6830</v>
      </c>
      <c r="D517" s="139" t="s">
        <v>6603</v>
      </c>
      <c r="E517" s="139" t="s">
        <v>746</v>
      </c>
      <c r="F517" s="139">
        <v>10240.31</v>
      </c>
      <c r="G517" s="139">
        <v>10</v>
      </c>
      <c r="H517" s="139" t="s">
        <v>6604</v>
      </c>
      <c r="I517" s="150" t="s">
        <v>6775</v>
      </c>
      <c r="J517" s="139">
        <v>4</v>
      </c>
    </row>
    <row r="518" spans="1:10" hidden="1">
      <c r="A518" s="139">
        <v>515</v>
      </c>
      <c r="B518" s="139" t="s">
        <v>5528</v>
      </c>
      <c r="C518" s="139" t="s">
        <v>6830</v>
      </c>
      <c r="D518" s="139" t="s">
        <v>6603</v>
      </c>
      <c r="E518" s="139" t="s">
        <v>6846</v>
      </c>
      <c r="F518" s="139">
        <v>2048.4299999999998</v>
      </c>
      <c r="G518" s="139">
        <v>2</v>
      </c>
      <c r="H518" s="139" t="s">
        <v>6604</v>
      </c>
      <c r="I518" s="150" t="s">
        <v>6775</v>
      </c>
      <c r="J518" s="139">
        <v>4</v>
      </c>
    </row>
    <row r="519" spans="1:10" hidden="1">
      <c r="A519" s="139">
        <v>516</v>
      </c>
      <c r="B519" s="139" t="s">
        <v>5573</v>
      </c>
      <c r="C519" s="139" t="s">
        <v>6830</v>
      </c>
      <c r="D519" s="139" t="s">
        <v>6603</v>
      </c>
      <c r="E519" s="139" t="s">
        <v>6847</v>
      </c>
      <c r="F519" s="139">
        <v>2048.4299999999998</v>
      </c>
      <c r="G519" s="139">
        <v>2</v>
      </c>
      <c r="H519" s="139" t="s">
        <v>6604</v>
      </c>
      <c r="I519" s="150" t="s">
        <v>6775</v>
      </c>
      <c r="J519" s="139">
        <v>4</v>
      </c>
    </row>
    <row r="520" spans="1:10" hidden="1">
      <c r="A520" s="139">
        <v>517</v>
      </c>
      <c r="B520" s="139" t="s">
        <v>5627</v>
      </c>
      <c r="C520" s="139" t="s">
        <v>6830</v>
      </c>
      <c r="D520" s="139" t="s">
        <v>6603</v>
      </c>
      <c r="E520" s="139" t="s">
        <v>6848</v>
      </c>
      <c r="F520" s="139">
        <v>2048.4299999999998</v>
      </c>
      <c r="G520" s="139">
        <v>2</v>
      </c>
      <c r="H520" s="139" t="s">
        <v>6604</v>
      </c>
      <c r="I520" s="150" t="s">
        <v>6775</v>
      </c>
      <c r="J520" s="139">
        <v>4</v>
      </c>
    </row>
    <row r="521" spans="1:10" hidden="1">
      <c r="A521" s="139">
        <v>518</v>
      </c>
      <c r="B521" s="139" t="s">
        <v>5649</v>
      </c>
      <c r="C521" s="139" t="s">
        <v>6830</v>
      </c>
      <c r="D521" s="139" t="s">
        <v>6603</v>
      </c>
      <c r="E521" s="139" t="s">
        <v>746</v>
      </c>
      <c r="F521" s="139">
        <v>2048.4299999999998</v>
      </c>
      <c r="G521" s="139">
        <v>2</v>
      </c>
      <c r="H521" s="139" t="s">
        <v>6604</v>
      </c>
      <c r="I521" s="150" t="s">
        <v>6775</v>
      </c>
      <c r="J521" s="139">
        <v>4</v>
      </c>
    </row>
    <row r="522" spans="1:10" hidden="1">
      <c r="A522" s="139">
        <v>519</v>
      </c>
      <c r="B522" s="139" t="s">
        <v>5682</v>
      </c>
      <c r="C522" s="139" t="s">
        <v>6830</v>
      </c>
      <c r="D522" s="139" t="s">
        <v>6603</v>
      </c>
      <c r="E522" s="139" t="s">
        <v>746</v>
      </c>
      <c r="F522" s="139">
        <v>2048.4299999999998</v>
      </c>
      <c r="G522" s="139">
        <v>2</v>
      </c>
      <c r="H522" s="139" t="s">
        <v>6604</v>
      </c>
      <c r="I522" s="150" t="s">
        <v>6775</v>
      </c>
      <c r="J522" s="139">
        <v>4</v>
      </c>
    </row>
    <row r="523" spans="1:10" hidden="1">
      <c r="A523" s="139">
        <v>520</v>
      </c>
      <c r="B523" s="139" t="s">
        <v>5511</v>
      </c>
      <c r="C523" s="139" t="s">
        <v>6830</v>
      </c>
      <c r="D523" s="139" t="s">
        <v>6603</v>
      </c>
      <c r="E523" s="139" t="s">
        <v>6849</v>
      </c>
      <c r="F523" s="139">
        <v>1024.68</v>
      </c>
      <c r="G523" s="139">
        <v>1</v>
      </c>
      <c r="H523" s="139" t="s">
        <v>6604</v>
      </c>
      <c r="I523" s="150" t="s">
        <v>6775</v>
      </c>
      <c r="J523" s="139">
        <v>4</v>
      </c>
    </row>
    <row r="524" spans="1:10" hidden="1">
      <c r="A524" s="139">
        <v>521</v>
      </c>
      <c r="B524" s="139" t="s">
        <v>5517</v>
      </c>
      <c r="C524" s="139" t="s">
        <v>6830</v>
      </c>
      <c r="D524" s="139" t="s">
        <v>6603</v>
      </c>
      <c r="E524" s="139" t="s">
        <v>6849</v>
      </c>
      <c r="F524" s="139">
        <v>1024.68</v>
      </c>
      <c r="G524" s="139">
        <v>1</v>
      </c>
      <c r="H524" s="139" t="s">
        <v>6604</v>
      </c>
      <c r="I524" s="150" t="s">
        <v>6775</v>
      </c>
      <c r="J524" s="139">
        <v>4</v>
      </c>
    </row>
    <row r="525" spans="1:10" hidden="1">
      <c r="A525" s="139">
        <v>522</v>
      </c>
      <c r="B525" s="139" t="s">
        <v>5523</v>
      </c>
      <c r="C525" s="139" t="s">
        <v>6830</v>
      </c>
      <c r="D525" s="139" t="s">
        <v>6603</v>
      </c>
      <c r="E525" s="139" t="s">
        <v>6849</v>
      </c>
      <c r="F525" s="139">
        <v>1024.68</v>
      </c>
      <c r="G525" s="139">
        <v>1</v>
      </c>
      <c r="H525" s="139" t="s">
        <v>6604</v>
      </c>
      <c r="I525" s="150" t="s">
        <v>6775</v>
      </c>
      <c r="J525" s="139">
        <v>4</v>
      </c>
    </row>
    <row r="526" spans="1:10" hidden="1">
      <c r="A526" s="139">
        <v>523</v>
      </c>
      <c r="B526" s="139" t="s">
        <v>5555</v>
      </c>
      <c r="C526" s="139" t="s">
        <v>6830</v>
      </c>
      <c r="D526" s="139" t="s">
        <v>6603</v>
      </c>
      <c r="E526" s="139" t="s">
        <v>6850</v>
      </c>
      <c r="F526" s="139">
        <v>1024.68</v>
      </c>
      <c r="G526" s="139">
        <v>1</v>
      </c>
      <c r="H526" s="139" t="s">
        <v>6604</v>
      </c>
      <c r="I526" s="150" t="s">
        <v>6775</v>
      </c>
      <c r="J526" s="139">
        <v>4</v>
      </c>
    </row>
    <row r="527" spans="1:10" hidden="1">
      <c r="A527" s="139">
        <v>524</v>
      </c>
      <c r="B527" s="139" t="s">
        <v>5561</v>
      </c>
      <c r="C527" s="139" t="s">
        <v>6830</v>
      </c>
      <c r="D527" s="139" t="s">
        <v>6603</v>
      </c>
      <c r="E527" s="139" t="s">
        <v>6850</v>
      </c>
      <c r="F527" s="139">
        <v>1024.68</v>
      </c>
      <c r="G527" s="139">
        <v>1</v>
      </c>
      <c r="H527" s="139" t="s">
        <v>6604</v>
      </c>
      <c r="I527" s="150" t="s">
        <v>6775</v>
      </c>
      <c r="J527" s="139">
        <v>4</v>
      </c>
    </row>
    <row r="528" spans="1:10" hidden="1">
      <c r="A528" s="139">
        <v>525</v>
      </c>
      <c r="B528" s="139" t="s">
        <v>5566</v>
      </c>
      <c r="C528" s="139" t="s">
        <v>6830</v>
      </c>
      <c r="D528" s="139" t="s">
        <v>6603</v>
      </c>
      <c r="E528" s="139" t="s">
        <v>6850</v>
      </c>
      <c r="F528" s="139">
        <v>1024.68</v>
      </c>
      <c r="G528" s="139">
        <v>1</v>
      </c>
      <c r="H528" s="139" t="s">
        <v>6604</v>
      </c>
      <c r="I528" s="150" t="s">
        <v>6775</v>
      </c>
      <c r="J528" s="139">
        <v>4</v>
      </c>
    </row>
    <row r="529" spans="1:10" hidden="1">
      <c r="A529" s="139">
        <v>526</v>
      </c>
      <c r="B529" s="139" t="s">
        <v>5615</v>
      </c>
      <c r="C529" s="139" t="s">
        <v>6830</v>
      </c>
      <c r="D529" s="139" t="s">
        <v>6603</v>
      </c>
      <c r="E529" s="139" t="s">
        <v>6851</v>
      </c>
      <c r="F529" s="139">
        <v>1024.68</v>
      </c>
      <c r="G529" s="139">
        <v>1</v>
      </c>
      <c r="H529" s="139" t="s">
        <v>6604</v>
      </c>
      <c r="I529" s="150" t="s">
        <v>6775</v>
      </c>
      <c r="J529" s="139">
        <v>4</v>
      </c>
    </row>
    <row r="530" spans="1:10" hidden="1">
      <c r="A530" s="139">
        <v>527</v>
      </c>
      <c r="B530" s="139" t="s">
        <v>5619</v>
      </c>
      <c r="C530" s="139" t="s">
        <v>6830</v>
      </c>
      <c r="D530" s="139" t="s">
        <v>6603</v>
      </c>
      <c r="E530" s="139" t="s">
        <v>6851</v>
      </c>
      <c r="F530" s="139">
        <v>1024.68</v>
      </c>
      <c r="G530" s="139">
        <v>1</v>
      </c>
      <c r="H530" s="139" t="s">
        <v>6604</v>
      </c>
      <c r="I530" s="150" t="s">
        <v>6775</v>
      </c>
      <c r="J530" s="139">
        <v>4</v>
      </c>
    </row>
    <row r="531" spans="1:10" hidden="1">
      <c r="A531" s="139">
        <v>528</v>
      </c>
      <c r="B531" s="139" t="s">
        <v>5622</v>
      </c>
      <c r="C531" s="139" t="s">
        <v>6830</v>
      </c>
      <c r="D531" s="139" t="s">
        <v>6603</v>
      </c>
      <c r="E531" s="139" t="s">
        <v>6851</v>
      </c>
      <c r="F531" s="139">
        <v>1024.68</v>
      </c>
      <c r="G531" s="139">
        <v>1</v>
      </c>
      <c r="H531" s="139" t="s">
        <v>6604</v>
      </c>
      <c r="I531" s="150" t="s">
        <v>6775</v>
      </c>
      <c r="J531" s="139">
        <v>4</v>
      </c>
    </row>
    <row r="532" spans="1:10" hidden="1">
      <c r="A532" s="139">
        <v>529</v>
      </c>
      <c r="B532" s="139" t="s">
        <v>5643</v>
      </c>
      <c r="C532" s="139" t="s">
        <v>6830</v>
      </c>
      <c r="D532" s="139" t="s">
        <v>6603</v>
      </c>
      <c r="E532" s="139" t="s">
        <v>746</v>
      </c>
      <c r="F532" s="139">
        <v>1024.68</v>
      </c>
      <c r="G532" s="139">
        <v>1</v>
      </c>
      <c r="H532" s="139" t="s">
        <v>6604</v>
      </c>
      <c r="I532" s="150" t="s">
        <v>6775</v>
      </c>
      <c r="J532" s="139">
        <v>4</v>
      </c>
    </row>
    <row r="533" spans="1:10" hidden="1">
      <c r="A533" s="139">
        <v>530</v>
      </c>
      <c r="B533" s="139" t="s">
        <v>5645</v>
      </c>
      <c r="C533" s="139" t="s">
        <v>6830</v>
      </c>
      <c r="D533" s="139" t="s">
        <v>6603</v>
      </c>
      <c r="E533" s="139" t="s">
        <v>746</v>
      </c>
      <c r="F533" s="139">
        <v>1024.68</v>
      </c>
      <c r="G533" s="139">
        <v>1</v>
      </c>
      <c r="H533" s="139" t="s">
        <v>6604</v>
      </c>
      <c r="I533" s="150" t="s">
        <v>6775</v>
      </c>
      <c r="J533" s="139">
        <v>4</v>
      </c>
    </row>
    <row r="534" spans="1:10" hidden="1">
      <c r="A534" s="139">
        <v>531</v>
      </c>
      <c r="B534" s="139" t="s">
        <v>5647</v>
      </c>
      <c r="C534" s="139" t="s">
        <v>6830</v>
      </c>
      <c r="D534" s="139" t="s">
        <v>6603</v>
      </c>
      <c r="E534" s="139" t="s">
        <v>746</v>
      </c>
      <c r="F534" s="139">
        <v>1024.68</v>
      </c>
      <c r="G534" s="139">
        <v>1</v>
      </c>
      <c r="H534" s="139" t="s">
        <v>6604</v>
      </c>
      <c r="I534" s="150" t="s">
        <v>6775</v>
      </c>
      <c r="J534" s="139">
        <v>4</v>
      </c>
    </row>
    <row r="535" spans="1:10" hidden="1">
      <c r="A535" s="139">
        <v>532</v>
      </c>
      <c r="B535" s="139" t="s">
        <v>5667</v>
      </c>
      <c r="C535" s="139" t="s">
        <v>6830</v>
      </c>
      <c r="D535" s="139" t="s">
        <v>6603</v>
      </c>
      <c r="E535" s="139" t="s">
        <v>746</v>
      </c>
      <c r="F535" s="139">
        <v>1024.68</v>
      </c>
      <c r="G535" s="139">
        <v>1</v>
      </c>
      <c r="H535" s="139" t="s">
        <v>6604</v>
      </c>
      <c r="I535" s="150" t="s">
        <v>6775</v>
      </c>
      <c r="J535" s="139">
        <v>4</v>
      </c>
    </row>
    <row r="536" spans="1:10" hidden="1">
      <c r="A536" s="139">
        <v>533</v>
      </c>
      <c r="B536" s="139" t="s">
        <v>5668</v>
      </c>
      <c r="C536" s="139" t="s">
        <v>6830</v>
      </c>
      <c r="D536" s="139" t="s">
        <v>6603</v>
      </c>
      <c r="E536" s="139" t="s">
        <v>746</v>
      </c>
      <c r="F536" s="139">
        <v>1024.68</v>
      </c>
      <c r="G536" s="139">
        <v>1</v>
      </c>
      <c r="H536" s="139" t="s">
        <v>6604</v>
      </c>
      <c r="I536" s="150" t="s">
        <v>6775</v>
      </c>
      <c r="J536" s="139">
        <v>4</v>
      </c>
    </row>
    <row r="537" spans="1:10" hidden="1">
      <c r="A537" s="139">
        <v>534</v>
      </c>
      <c r="B537" s="139" t="s">
        <v>5679</v>
      </c>
      <c r="C537" s="139" t="s">
        <v>6830</v>
      </c>
      <c r="D537" s="139" t="s">
        <v>6603</v>
      </c>
      <c r="E537" s="139" t="s">
        <v>746</v>
      </c>
      <c r="F537" s="139">
        <v>1024.68</v>
      </c>
      <c r="G537" s="139">
        <v>1</v>
      </c>
      <c r="H537" s="139" t="s">
        <v>6604</v>
      </c>
      <c r="I537" s="150" t="s">
        <v>6775</v>
      </c>
      <c r="J537" s="139">
        <v>4</v>
      </c>
    </row>
    <row r="538" spans="1:10" hidden="1">
      <c r="A538" s="139">
        <v>535</v>
      </c>
      <c r="B538" s="139" t="s">
        <v>5680</v>
      </c>
      <c r="C538" s="139" t="s">
        <v>6830</v>
      </c>
      <c r="D538" s="139" t="s">
        <v>6603</v>
      </c>
      <c r="E538" s="139" t="s">
        <v>746</v>
      </c>
      <c r="F538" s="139">
        <v>1024.68</v>
      </c>
      <c r="G538" s="139">
        <v>1</v>
      </c>
      <c r="H538" s="139" t="s">
        <v>6604</v>
      </c>
      <c r="I538" s="150" t="s">
        <v>6775</v>
      </c>
      <c r="J538" s="139">
        <v>4</v>
      </c>
    </row>
    <row r="539" spans="1:10" hidden="1">
      <c r="A539" s="139">
        <v>536</v>
      </c>
      <c r="B539" s="139" t="s">
        <v>5681</v>
      </c>
      <c r="C539" s="139" t="s">
        <v>6830</v>
      </c>
      <c r="D539" s="139" t="s">
        <v>6603</v>
      </c>
      <c r="E539" s="139" t="s">
        <v>746</v>
      </c>
      <c r="F539" s="139">
        <v>1024.68</v>
      </c>
      <c r="G539" s="139">
        <v>1</v>
      </c>
      <c r="H539" s="139" t="s">
        <v>6604</v>
      </c>
      <c r="I539" s="150" t="s">
        <v>6775</v>
      </c>
      <c r="J539" s="139">
        <v>4</v>
      </c>
    </row>
    <row r="540" spans="1:10" hidden="1">
      <c r="A540" s="139">
        <v>537</v>
      </c>
      <c r="B540" s="141" t="s">
        <v>5683</v>
      </c>
      <c r="C540" s="139" t="s">
        <v>6830</v>
      </c>
      <c r="D540" s="141" t="s">
        <v>6852</v>
      </c>
      <c r="E540" s="139" t="s">
        <v>6853</v>
      </c>
      <c r="F540" s="139">
        <v>1024.68</v>
      </c>
      <c r="G540" s="139">
        <v>1</v>
      </c>
      <c r="H540" s="139" t="s">
        <v>6604</v>
      </c>
      <c r="I540" s="150" t="s">
        <v>6775</v>
      </c>
      <c r="J540" s="139">
        <v>4</v>
      </c>
    </row>
    <row r="541" spans="1:10" hidden="1">
      <c r="A541" s="139">
        <v>538</v>
      </c>
      <c r="B541" s="141" t="s">
        <v>5458</v>
      </c>
      <c r="C541" s="139" t="s">
        <v>6830</v>
      </c>
      <c r="D541" s="141" t="s">
        <v>6852</v>
      </c>
      <c r="E541" s="139" t="s">
        <v>6854</v>
      </c>
      <c r="F541" s="139">
        <v>1024.68</v>
      </c>
      <c r="G541" s="139">
        <v>1</v>
      </c>
      <c r="H541" s="139" t="s">
        <v>6604</v>
      </c>
      <c r="I541" s="150" t="s">
        <v>6775</v>
      </c>
      <c r="J541" s="139">
        <v>1</v>
      </c>
    </row>
  </sheetData>
  <autoFilter ref="A2:J541" xr:uid="{00000000-0009-0000-0000-00000A000000}">
    <filterColumn colId="2">
      <filters>
        <filter val="HDP"/>
      </filters>
    </filterColumn>
    <filterColumn colId="3">
      <filters>
        <filter val="V-VOL"/>
      </filters>
    </filterColumn>
  </autoFilter>
  <mergeCells count="10">
    <mergeCell ref="A1:J1"/>
    <mergeCell ref="G2:G3"/>
    <mergeCell ref="H2:H3"/>
    <mergeCell ref="I2:I3"/>
    <mergeCell ref="J2:J3"/>
    <mergeCell ref="A2:A3"/>
    <mergeCell ref="B2:B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theme="8" tint="-0.249977111117893"/>
  </sheetPr>
  <dimension ref="A1:M487"/>
  <sheetViews>
    <sheetView zoomScale="90" zoomScaleNormal="90" workbookViewId="0">
      <selection activeCell="L3" sqref="L3"/>
    </sheetView>
  </sheetViews>
  <sheetFormatPr defaultRowHeight="16.5"/>
  <cols>
    <col min="1" max="1" width="0.625" customWidth="1"/>
    <col min="2" max="2" width="26.5" bestFit="1" customWidth="1"/>
    <col min="3" max="3" width="10.875" bestFit="1" customWidth="1"/>
    <col min="4" max="4" width="5.5" bestFit="1" customWidth="1"/>
    <col min="5" max="5" width="30" style="79" customWidth="1"/>
    <col min="6" max="6" width="34.375" customWidth="1"/>
    <col min="7" max="7" width="20.5" bestFit="1" customWidth="1"/>
    <col min="8" max="8" width="17.75" bestFit="1" customWidth="1"/>
    <col min="9" max="9" width="19.125" customWidth="1"/>
    <col min="10" max="10" width="19.25" style="79" customWidth="1"/>
    <col min="11" max="11" width="25.25" customWidth="1"/>
    <col min="12" max="12" width="11.625" customWidth="1"/>
    <col min="13" max="13" width="11.875" customWidth="1"/>
  </cols>
  <sheetData>
    <row r="1" spans="1:13" ht="18" thickBot="1">
      <c r="A1" s="126"/>
      <c r="B1" s="600" t="s">
        <v>688</v>
      </c>
      <c r="C1" s="601"/>
      <c r="D1" s="601"/>
      <c r="E1" s="601"/>
      <c r="F1" s="601"/>
      <c r="G1" s="601"/>
      <c r="H1" s="602"/>
      <c r="I1" s="126"/>
      <c r="J1" s="603"/>
      <c r="K1" s="603"/>
      <c r="L1" s="603"/>
      <c r="M1" s="603"/>
    </row>
    <row r="2" spans="1:13" ht="16.5" customHeight="1" thickBot="1">
      <c r="A2" s="109"/>
      <c r="B2" s="222" t="s">
        <v>193</v>
      </c>
      <c r="C2" s="223" t="s">
        <v>192</v>
      </c>
      <c r="D2" s="223"/>
      <c r="E2" s="224" t="s">
        <v>8892</v>
      </c>
      <c r="F2" s="225" t="s">
        <v>8893</v>
      </c>
      <c r="G2" s="54" t="s">
        <v>8894</v>
      </c>
      <c r="H2" s="54" t="s">
        <v>8895</v>
      </c>
      <c r="I2" s="54" t="s">
        <v>8896</v>
      </c>
      <c r="J2" s="226" t="s">
        <v>8897</v>
      </c>
      <c r="K2" s="227" t="s">
        <v>8898</v>
      </c>
      <c r="L2" s="107"/>
      <c r="M2" s="127"/>
    </row>
    <row r="3" spans="1:13">
      <c r="A3" s="362"/>
      <c r="B3" s="363" t="s">
        <v>8899</v>
      </c>
      <c r="C3" s="604" t="s">
        <v>8900</v>
      </c>
      <c r="D3" s="251" t="s">
        <v>9202</v>
      </c>
      <c r="E3" s="228" t="s">
        <v>8901</v>
      </c>
      <c r="F3" s="228" t="s">
        <v>8902</v>
      </c>
      <c r="G3" s="229">
        <v>1</v>
      </c>
      <c r="H3" s="230">
        <v>750</v>
      </c>
      <c r="I3" s="230">
        <f>G3*H3</f>
        <v>750</v>
      </c>
      <c r="J3" s="231" t="s">
        <v>691</v>
      </c>
      <c r="K3" s="231" t="s">
        <v>5443</v>
      </c>
      <c r="L3" s="107"/>
      <c r="M3" s="127"/>
    </row>
    <row r="4" spans="1:13">
      <c r="A4" s="362"/>
      <c r="B4" s="363" t="s">
        <v>8899</v>
      </c>
      <c r="C4" s="496"/>
      <c r="D4" s="252" t="s">
        <v>9203</v>
      </c>
      <c r="E4" s="46" t="s">
        <v>8903</v>
      </c>
      <c r="F4" s="46" t="s">
        <v>8904</v>
      </c>
      <c r="G4" s="232">
        <v>1</v>
      </c>
      <c r="H4" s="37">
        <v>750</v>
      </c>
      <c r="I4" s="37">
        <f t="shared" ref="I4:I79" si="0">G4*H4</f>
        <v>750</v>
      </c>
      <c r="J4" s="233" t="s">
        <v>693</v>
      </c>
      <c r="K4" s="233" t="s">
        <v>5459</v>
      </c>
      <c r="L4" s="107"/>
      <c r="M4" s="127"/>
    </row>
    <row r="5" spans="1:13">
      <c r="A5" s="362"/>
      <c r="B5" s="363" t="s">
        <v>8899</v>
      </c>
      <c r="C5" s="496"/>
      <c r="D5" s="252" t="s">
        <v>9204</v>
      </c>
      <c r="E5" s="46" t="s">
        <v>8905</v>
      </c>
      <c r="F5" s="46" t="s">
        <v>8906</v>
      </c>
      <c r="G5" s="232">
        <v>1</v>
      </c>
      <c r="H5" s="37">
        <v>750</v>
      </c>
      <c r="I5" s="37">
        <f t="shared" si="0"/>
        <v>750</v>
      </c>
      <c r="J5" s="233" t="s">
        <v>695</v>
      </c>
      <c r="K5" s="233" t="s">
        <v>889</v>
      </c>
      <c r="L5" s="107"/>
      <c r="M5" s="127"/>
    </row>
    <row r="6" spans="1:13">
      <c r="A6" s="362"/>
      <c r="B6" s="363" t="s">
        <v>8899</v>
      </c>
      <c r="C6" s="496"/>
      <c r="D6" s="253" t="s">
        <v>9205</v>
      </c>
      <c r="E6" s="84" t="s">
        <v>9166</v>
      </c>
      <c r="F6" s="46" t="s">
        <v>8907</v>
      </c>
      <c r="G6" s="232">
        <v>1</v>
      </c>
      <c r="H6" s="37">
        <v>75</v>
      </c>
      <c r="I6" s="37">
        <f t="shared" si="0"/>
        <v>75</v>
      </c>
      <c r="J6" s="233" t="s">
        <v>697</v>
      </c>
      <c r="K6" s="233" t="s">
        <v>890</v>
      </c>
      <c r="L6" s="107"/>
      <c r="M6" s="127"/>
    </row>
    <row r="7" spans="1:13">
      <c r="A7" s="362"/>
      <c r="B7" s="363" t="s">
        <v>8899</v>
      </c>
      <c r="C7" s="496"/>
      <c r="D7" s="253" t="s">
        <v>9206</v>
      </c>
      <c r="E7" s="84" t="s">
        <v>9166</v>
      </c>
      <c r="F7" s="46" t="s">
        <v>8908</v>
      </c>
      <c r="G7" s="232">
        <v>1</v>
      </c>
      <c r="H7" s="37">
        <v>0.2</v>
      </c>
      <c r="I7" s="37">
        <f t="shared" si="0"/>
        <v>0.2</v>
      </c>
      <c r="J7" s="233" t="s">
        <v>93</v>
      </c>
      <c r="K7" s="233" t="s">
        <v>5836</v>
      </c>
      <c r="L7" s="107"/>
      <c r="M7" s="127"/>
    </row>
    <row r="8" spans="1:13">
      <c r="A8" s="362"/>
      <c r="B8" s="363" t="s">
        <v>8899</v>
      </c>
      <c r="C8" s="496"/>
      <c r="D8" s="253" t="s">
        <v>9207</v>
      </c>
      <c r="E8" s="84" t="s">
        <v>9166</v>
      </c>
      <c r="F8" s="46" t="s">
        <v>8908</v>
      </c>
      <c r="G8" s="232">
        <v>1</v>
      </c>
      <c r="H8" s="37">
        <v>0.2</v>
      </c>
      <c r="I8" s="37">
        <f t="shared" si="0"/>
        <v>0.2</v>
      </c>
      <c r="J8" s="233" t="s">
        <v>93</v>
      </c>
      <c r="K8" s="233" t="s">
        <v>5842</v>
      </c>
      <c r="L8" s="107"/>
      <c r="M8" s="127"/>
    </row>
    <row r="9" spans="1:13">
      <c r="A9" s="362"/>
      <c r="B9" s="363" t="s">
        <v>8899</v>
      </c>
      <c r="C9" s="496"/>
      <c r="D9" s="253" t="s">
        <v>9208</v>
      </c>
      <c r="E9" s="84" t="s">
        <v>9166</v>
      </c>
      <c r="F9" s="46" t="s">
        <v>8908</v>
      </c>
      <c r="G9" s="232">
        <v>1</v>
      </c>
      <c r="H9" s="37">
        <v>0.2</v>
      </c>
      <c r="I9" s="37">
        <f t="shared" si="0"/>
        <v>0.2</v>
      </c>
      <c r="J9" s="233" t="s">
        <v>93</v>
      </c>
      <c r="K9" s="233" t="s">
        <v>5847</v>
      </c>
      <c r="L9" s="107"/>
      <c r="M9" s="127"/>
    </row>
    <row r="10" spans="1:13">
      <c r="A10" s="362"/>
      <c r="B10" s="363" t="s">
        <v>8899</v>
      </c>
      <c r="C10" s="496"/>
      <c r="D10" s="252" t="s">
        <v>9209</v>
      </c>
      <c r="E10" s="46" t="s">
        <v>8901</v>
      </c>
      <c r="F10" s="46" t="s">
        <v>8909</v>
      </c>
      <c r="G10" s="232">
        <v>1</v>
      </c>
      <c r="H10" s="37">
        <v>75</v>
      </c>
      <c r="I10" s="37">
        <f t="shared" si="0"/>
        <v>75</v>
      </c>
      <c r="J10" s="233" t="s">
        <v>6707</v>
      </c>
      <c r="K10" s="233" t="s">
        <v>5690</v>
      </c>
      <c r="L10" s="107"/>
      <c r="M10" s="127"/>
    </row>
    <row r="11" spans="1:13">
      <c r="A11" s="362"/>
      <c r="B11" s="363" t="s">
        <v>8899</v>
      </c>
      <c r="C11" s="496"/>
      <c r="D11" s="252" t="s">
        <v>9210</v>
      </c>
      <c r="E11" s="46" t="s">
        <v>8903</v>
      </c>
      <c r="F11" s="46" t="s">
        <v>8910</v>
      </c>
      <c r="G11" s="232">
        <v>1</v>
      </c>
      <c r="H11" s="37">
        <v>75</v>
      </c>
      <c r="I11" s="37">
        <f t="shared" si="0"/>
        <v>75</v>
      </c>
      <c r="J11" s="233" t="s">
        <v>6708</v>
      </c>
      <c r="K11" s="233" t="s">
        <v>5698</v>
      </c>
      <c r="L11" s="107"/>
      <c r="M11" s="127"/>
    </row>
    <row r="12" spans="1:13">
      <c r="A12" s="362"/>
      <c r="B12" s="363" t="s">
        <v>8899</v>
      </c>
      <c r="C12" s="496"/>
      <c r="D12" s="252" t="s">
        <v>9211</v>
      </c>
      <c r="E12" s="46" t="s">
        <v>8905</v>
      </c>
      <c r="F12" s="46" t="s">
        <v>8911</v>
      </c>
      <c r="G12" s="232">
        <v>1</v>
      </c>
      <c r="H12" s="37">
        <v>75</v>
      </c>
      <c r="I12" s="37">
        <f t="shared" si="0"/>
        <v>75</v>
      </c>
      <c r="J12" s="233" t="s">
        <v>6709</v>
      </c>
      <c r="K12" s="233" t="s">
        <v>5703</v>
      </c>
      <c r="L12" s="107"/>
      <c r="M12" s="127"/>
    </row>
    <row r="13" spans="1:13">
      <c r="A13" s="362"/>
      <c r="B13" s="363" t="s">
        <v>8899</v>
      </c>
      <c r="C13" s="496"/>
      <c r="D13" s="252" t="s">
        <v>9212</v>
      </c>
      <c r="E13" s="46" t="s">
        <v>9166</v>
      </c>
      <c r="F13" s="46" t="s">
        <v>8912</v>
      </c>
      <c r="G13" s="232">
        <v>1</v>
      </c>
      <c r="H13" s="37">
        <v>7.5</v>
      </c>
      <c r="I13" s="37">
        <f t="shared" si="0"/>
        <v>7.5</v>
      </c>
      <c r="J13" s="233" t="s">
        <v>6710</v>
      </c>
      <c r="K13" s="233" t="s">
        <v>5710</v>
      </c>
      <c r="L13" s="107"/>
      <c r="M13" s="127"/>
    </row>
    <row r="14" spans="1:13" ht="17.25" thickBot="1">
      <c r="A14" s="362"/>
      <c r="B14" s="364" t="s">
        <v>8899</v>
      </c>
      <c r="C14" s="605"/>
      <c r="D14" s="365" t="s">
        <v>9213</v>
      </c>
      <c r="E14" s="366" t="s">
        <v>1258</v>
      </c>
      <c r="F14" s="366" t="s">
        <v>1258</v>
      </c>
      <c r="G14" s="367">
        <v>1</v>
      </c>
      <c r="H14" s="368">
        <v>1.5</v>
      </c>
      <c r="I14" s="368">
        <f t="shared" si="0"/>
        <v>1.5</v>
      </c>
      <c r="J14" s="369" t="s">
        <v>6756</v>
      </c>
      <c r="K14" s="369" t="s">
        <v>5906</v>
      </c>
      <c r="L14" s="370"/>
      <c r="M14" s="371"/>
    </row>
    <row r="15" spans="1:13">
      <c r="A15" s="109"/>
      <c r="B15" s="372" t="s">
        <v>8913</v>
      </c>
      <c r="C15" s="606" t="s">
        <v>8914</v>
      </c>
      <c r="D15" s="373" t="s">
        <v>9214</v>
      </c>
      <c r="E15" s="374" t="s">
        <v>8915</v>
      </c>
      <c r="F15" s="374" t="s">
        <v>8916</v>
      </c>
      <c r="G15" s="375">
        <v>1</v>
      </c>
      <c r="H15" s="376">
        <v>50</v>
      </c>
      <c r="I15" s="376">
        <f t="shared" si="0"/>
        <v>50</v>
      </c>
      <c r="J15" s="377" t="s">
        <v>159</v>
      </c>
      <c r="K15" s="377" t="s">
        <v>5481</v>
      </c>
      <c r="L15" s="378"/>
      <c r="M15" s="379"/>
    </row>
    <row r="16" spans="1:13">
      <c r="A16" s="109"/>
      <c r="B16" s="321" t="s">
        <v>8913</v>
      </c>
      <c r="C16" s="496"/>
      <c r="D16" s="252" t="s">
        <v>9215</v>
      </c>
      <c r="E16" s="46" t="s">
        <v>8917</v>
      </c>
      <c r="F16" s="46" t="s">
        <v>8918</v>
      </c>
      <c r="G16" s="232">
        <v>1</v>
      </c>
      <c r="H16" s="37">
        <v>50</v>
      </c>
      <c r="I16" s="37">
        <f t="shared" si="0"/>
        <v>50</v>
      </c>
      <c r="J16" s="233" t="s">
        <v>6606</v>
      </c>
      <c r="K16" s="233" t="s">
        <v>892</v>
      </c>
      <c r="L16" s="107"/>
      <c r="M16" s="127"/>
    </row>
    <row r="17" spans="1:13">
      <c r="A17" s="109"/>
      <c r="B17" s="321" t="s">
        <v>8913</v>
      </c>
      <c r="C17" s="496"/>
      <c r="D17" s="253" t="s">
        <v>9216</v>
      </c>
      <c r="E17" s="84" t="s">
        <v>9167</v>
      </c>
      <c r="F17" s="46" t="s">
        <v>8919</v>
      </c>
      <c r="G17" s="232">
        <v>1</v>
      </c>
      <c r="H17" s="37">
        <v>75</v>
      </c>
      <c r="I17" s="37">
        <f t="shared" si="0"/>
        <v>75</v>
      </c>
      <c r="J17" s="233" t="s">
        <v>143</v>
      </c>
      <c r="K17" s="233" t="s">
        <v>5494</v>
      </c>
      <c r="L17" s="107"/>
      <c r="M17" s="127"/>
    </row>
    <row r="18" spans="1:13">
      <c r="A18" s="109"/>
      <c r="B18" s="321" t="s">
        <v>8913</v>
      </c>
      <c r="C18" s="496"/>
      <c r="D18" s="253" t="s">
        <v>9217</v>
      </c>
      <c r="E18" s="84" t="s">
        <v>9167</v>
      </c>
      <c r="F18" s="46" t="s">
        <v>8920</v>
      </c>
      <c r="G18" s="232">
        <v>1</v>
      </c>
      <c r="H18" s="37">
        <v>110</v>
      </c>
      <c r="I18" s="37">
        <f t="shared" si="0"/>
        <v>110</v>
      </c>
      <c r="J18" s="233" t="s">
        <v>136</v>
      </c>
      <c r="K18" s="233" t="s">
        <v>5499</v>
      </c>
      <c r="L18" s="107"/>
      <c r="M18" s="127"/>
    </row>
    <row r="19" spans="1:13">
      <c r="A19" s="109"/>
      <c r="B19" s="321" t="s">
        <v>8913</v>
      </c>
      <c r="C19" s="496"/>
      <c r="D19" s="253" t="s">
        <v>9218</v>
      </c>
      <c r="E19" s="84" t="s">
        <v>9167</v>
      </c>
      <c r="F19" s="46" t="s">
        <v>8908</v>
      </c>
      <c r="G19" s="232">
        <v>1</v>
      </c>
      <c r="H19" s="37">
        <v>0.2</v>
      </c>
      <c r="I19" s="37">
        <f t="shared" si="0"/>
        <v>0.2</v>
      </c>
      <c r="J19" s="233" t="s">
        <v>93</v>
      </c>
      <c r="K19" s="233" t="s">
        <v>5852</v>
      </c>
      <c r="L19" s="107"/>
      <c r="M19" s="127"/>
    </row>
    <row r="20" spans="1:13">
      <c r="A20" s="109"/>
      <c r="B20" s="321" t="s">
        <v>8913</v>
      </c>
      <c r="C20" s="496"/>
      <c r="D20" s="253" t="s">
        <v>9219</v>
      </c>
      <c r="E20" s="84" t="s">
        <v>9167</v>
      </c>
      <c r="F20" s="46" t="s">
        <v>8908</v>
      </c>
      <c r="G20" s="232">
        <v>1</v>
      </c>
      <c r="H20" s="37">
        <v>0.2</v>
      </c>
      <c r="I20" s="37">
        <f t="shared" si="0"/>
        <v>0.2</v>
      </c>
      <c r="J20" s="233" t="s">
        <v>93</v>
      </c>
      <c r="K20" s="233" t="s">
        <v>5856</v>
      </c>
      <c r="L20" s="107"/>
      <c r="M20" s="127"/>
    </row>
    <row r="21" spans="1:13">
      <c r="A21" s="109"/>
      <c r="B21" s="321" t="s">
        <v>8913</v>
      </c>
      <c r="C21" s="496"/>
      <c r="D21" s="253" t="s">
        <v>9220</v>
      </c>
      <c r="E21" s="84" t="s">
        <v>9167</v>
      </c>
      <c r="F21" s="46" t="s">
        <v>8908</v>
      </c>
      <c r="G21" s="232">
        <v>1</v>
      </c>
      <c r="H21" s="37">
        <v>0.2</v>
      </c>
      <c r="I21" s="37">
        <f t="shared" si="0"/>
        <v>0.2</v>
      </c>
      <c r="J21" s="233" t="s">
        <v>93</v>
      </c>
      <c r="K21" s="233" t="s">
        <v>5860</v>
      </c>
      <c r="L21" s="107"/>
      <c r="M21" s="127"/>
    </row>
    <row r="22" spans="1:13">
      <c r="A22" s="109"/>
      <c r="B22" s="321" t="s">
        <v>8913</v>
      </c>
      <c r="C22" s="496"/>
      <c r="D22" s="252" t="s">
        <v>9221</v>
      </c>
      <c r="E22" s="46" t="s">
        <v>8915</v>
      </c>
      <c r="F22" s="46" t="s">
        <v>8921</v>
      </c>
      <c r="G22" s="232">
        <v>1</v>
      </c>
      <c r="H22" s="37">
        <v>5</v>
      </c>
      <c r="I22" s="37">
        <f t="shared" si="0"/>
        <v>5</v>
      </c>
      <c r="J22" s="233" t="s">
        <v>6711</v>
      </c>
      <c r="K22" s="233" t="s">
        <v>5717</v>
      </c>
      <c r="L22" s="107"/>
      <c r="M22" s="127"/>
    </row>
    <row r="23" spans="1:13">
      <c r="A23" s="109"/>
      <c r="B23" s="321" t="s">
        <v>8913</v>
      </c>
      <c r="C23" s="496"/>
      <c r="D23" s="252" t="s">
        <v>9222</v>
      </c>
      <c r="E23" s="46" t="s">
        <v>8917</v>
      </c>
      <c r="F23" s="46" t="s">
        <v>8922</v>
      </c>
      <c r="G23" s="232">
        <v>1</v>
      </c>
      <c r="H23" s="37">
        <v>5</v>
      </c>
      <c r="I23" s="37">
        <f t="shared" si="0"/>
        <v>5</v>
      </c>
      <c r="J23" s="233" t="s">
        <v>6712</v>
      </c>
      <c r="K23" s="233" t="s">
        <v>5725</v>
      </c>
      <c r="L23" s="107"/>
      <c r="M23" s="127"/>
    </row>
    <row r="24" spans="1:13">
      <c r="A24" s="109"/>
      <c r="B24" s="321" t="s">
        <v>8913</v>
      </c>
      <c r="C24" s="496"/>
      <c r="D24" s="253" t="s">
        <v>9223</v>
      </c>
      <c r="E24" s="84" t="s">
        <v>9167</v>
      </c>
      <c r="F24" s="46" t="s">
        <v>8923</v>
      </c>
      <c r="G24" s="232">
        <v>1</v>
      </c>
      <c r="H24" s="37">
        <v>7.5</v>
      </c>
      <c r="I24" s="37">
        <f t="shared" si="0"/>
        <v>7.5</v>
      </c>
      <c r="J24" s="233" t="s">
        <v>6714</v>
      </c>
      <c r="K24" s="233" t="s">
        <v>5729</v>
      </c>
      <c r="L24" s="107"/>
      <c r="M24" s="127"/>
    </row>
    <row r="25" spans="1:13">
      <c r="A25" s="109"/>
      <c r="B25" s="321" t="s">
        <v>8913</v>
      </c>
      <c r="C25" s="496"/>
      <c r="D25" s="253" t="s">
        <v>9224</v>
      </c>
      <c r="E25" s="84" t="s">
        <v>9167</v>
      </c>
      <c r="F25" s="46" t="s">
        <v>8924</v>
      </c>
      <c r="G25" s="232">
        <v>1</v>
      </c>
      <c r="H25" s="37">
        <v>11</v>
      </c>
      <c r="I25" s="37">
        <f t="shared" si="0"/>
        <v>11</v>
      </c>
      <c r="J25" s="233" t="s">
        <v>6715</v>
      </c>
      <c r="K25" s="233" t="s">
        <v>5733</v>
      </c>
      <c r="L25" s="107"/>
      <c r="M25" s="127"/>
    </row>
    <row r="26" spans="1:13" ht="17.25" thickBot="1">
      <c r="A26" s="109"/>
      <c r="B26" s="380" t="s">
        <v>8913</v>
      </c>
      <c r="C26" s="607"/>
      <c r="D26" s="381" t="s">
        <v>9225</v>
      </c>
      <c r="E26" s="382" t="s">
        <v>1268</v>
      </c>
      <c r="F26" s="382" t="s">
        <v>1268</v>
      </c>
      <c r="G26" s="383">
        <v>1</v>
      </c>
      <c r="H26" s="384">
        <v>1.5</v>
      </c>
      <c r="I26" s="384">
        <f t="shared" si="0"/>
        <v>1.5</v>
      </c>
      <c r="J26" s="385" t="s">
        <v>6756</v>
      </c>
      <c r="K26" s="385" t="s">
        <v>5912</v>
      </c>
      <c r="L26" s="386"/>
      <c r="M26" s="387"/>
    </row>
    <row r="27" spans="1:13">
      <c r="A27" s="109"/>
      <c r="B27" s="388" t="s">
        <v>8925</v>
      </c>
      <c r="C27" s="594" t="s">
        <v>8926</v>
      </c>
      <c r="D27" s="389" t="s">
        <v>9226</v>
      </c>
      <c r="E27" s="390" t="s">
        <v>8927</v>
      </c>
      <c r="F27" s="390" t="s">
        <v>8928</v>
      </c>
      <c r="G27" s="391">
        <v>1</v>
      </c>
      <c r="H27" s="392">
        <v>50</v>
      </c>
      <c r="I27" s="392">
        <f t="shared" si="0"/>
        <v>50</v>
      </c>
      <c r="J27" s="393" t="s">
        <v>147</v>
      </c>
      <c r="K27" s="393" t="s">
        <v>5507</v>
      </c>
      <c r="L27" s="394"/>
      <c r="M27" s="395"/>
    </row>
    <row r="28" spans="1:13">
      <c r="A28" s="109"/>
      <c r="B28" s="321" t="s">
        <v>8925</v>
      </c>
      <c r="C28" s="595"/>
      <c r="D28" s="254" t="s">
        <v>9227</v>
      </c>
      <c r="E28" s="46" t="s">
        <v>8929</v>
      </c>
      <c r="F28" s="46" t="s">
        <v>8930</v>
      </c>
      <c r="G28" s="232">
        <v>1</v>
      </c>
      <c r="H28" s="37">
        <v>50</v>
      </c>
      <c r="I28" s="37">
        <f t="shared" si="0"/>
        <v>50</v>
      </c>
      <c r="J28" s="233" t="s">
        <v>145</v>
      </c>
      <c r="K28" s="233" t="s">
        <v>5512</v>
      </c>
      <c r="L28" s="107"/>
      <c r="M28" s="127"/>
    </row>
    <row r="29" spans="1:13">
      <c r="A29" s="109"/>
      <c r="B29" s="321" t="s">
        <v>8925</v>
      </c>
      <c r="C29" s="595"/>
      <c r="D29" s="255" t="s">
        <v>9228</v>
      </c>
      <c r="E29" s="84" t="s">
        <v>9168</v>
      </c>
      <c r="F29" s="46" t="s">
        <v>8919</v>
      </c>
      <c r="G29" s="232">
        <v>1</v>
      </c>
      <c r="H29" s="37">
        <v>45</v>
      </c>
      <c r="I29" s="37">
        <f t="shared" si="0"/>
        <v>45</v>
      </c>
      <c r="J29" s="233" t="s">
        <v>142</v>
      </c>
      <c r="K29" s="233" t="s">
        <v>5518</v>
      </c>
      <c r="L29" s="107"/>
      <c r="M29" s="127"/>
    </row>
    <row r="30" spans="1:13">
      <c r="A30" s="109"/>
      <c r="B30" s="321" t="s">
        <v>8925</v>
      </c>
      <c r="C30" s="595"/>
      <c r="D30" s="255" t="s">
        <v>9229</v>
      </c>
      <c r="E30" s="84" t="s">
        <v>9168</v>
      </c>
      <c r="F30" s="46" t="s">
        <v>8920</v>
      </c>
      <c r="G30" s="232">
        <v>1</v>
      </c>
      <c r="H30" s="37">
        <v>7</v>
      </c>
      <c r="I30" s="37">
        <f t="shared" si="0"/>
        <v>7</v>
      </c>
      <c r="J30" s="233" t="s">
        <v>139</v>
      </c>
      <c r="K30" s="233" t="s">
        <v>5524</v>
      </c>
      <c r="L30" s="107"/>
      <c r="M30" s="127"/>
    </row>
    <row r="31" spans="1:13">
      <c r="A31" s="109"/>
      <c r="B31" s="321" t="s">
        <v>8925</v>
      </c>
      <c r="C31" s="595"/>
      <c r="D31" s="255" t="s">
        <v>9230</v>
      </c>
      <c r="E31" s="84" t="s">
        <v>9168</v>
      </c>
      <c r="F31" s="46" t="s">
        <v>8931</v>
      </c>
      <c r="G31" s="232">
        <v>1</v>
      </c>
      <c r="H31" s="37">
        <v>110</v>
      </c>
      <c r="I31" s="37">
        <f t="shared" si="0"/>
        <v>110</v>
      </c>
      <c r="J31" s="233" t="s">
        <v>136</v>
      </c>
      <c r="K31" s="233" t="s">
        <v>5530</v>
      </c>
      <c r="L31" s="107"/>
      <c r="M31" s="127"/>
    </row>
    <row r="32" spans="1:13">
      <c r="A32" s="109"/>
      <c r="B32" s="321" t="s">
        <v>8925</v>
      </c>
      <c r="C32" s="595"/>
      <c r="D32" s="255" t="s">
        <v>9231</v>
      </c>
      <c r="E32" s="84" t="s">
        <v>9168</v>
      </c>
      <c r="F32" s="46" t="s">
        <v>8908</v>
      </c>
      <c r="G32" s="232">
        <v>1</v>
      </c>
      <c r="H32" s="37">
        <v>0.2</v>
      </c>
      <c r="I32" s="37">
        <f t="shared" si="0"/>
        <v>0.2</v>
      </c>
      <c r="J32" s="233" t="s">
        <v>93</v>
      </c>
      <c r="K32" s="233" t="s">
        <v>5864</v>
      </c>
      <c r="L32" s="107"/>
      <c r="M32" s="127"/>
    </row>
    <row r="33" spans="1:13">
      <c r="A33" s="109"/>
      <c r="B33" s="321" t="s">
        <v>8925</v>
      </c>
      <c r="C33" s="595"/>
      <c r="D33" s="255" t="s">
        <v>9232</v>
      </c>
      <c r="E33" s="84" t="s">
        <v>9168</v>
      </c>
      <c r="F33" s="46" t="s">
        <v>8908</v>
      </c>
      <c r="G33" s="232">
        <v>1</v>
      </c>
      <c r="H33" s="37">
        <v>0.2</v>
      </c>
      <c r="I33" s="37">
        <f t="shared" si="0"/>
        <v>0.2</v>
      </c>
      <c r="J33" s="233" t="s">
        <v>93</v>
      </c>
      <c r="K33" s="233" t="s">
        <v>5868</v>
      </c>
      <c r="L33" s="107"/>
      <c r="M33" s="127"/>
    </row>
    <row r="34" spans="1:13">
      <c r="A34" s="109"/>
      <c r="B34" s="321" t="s">
        <v>8925</v>
      </c>
      <c r="C34" s="595"/>
      <c r="D34" s="255" t="s">
        <v>9233</v>
      </c>
      <c r="E34" s="84" t="s">
        <v>9168</v>
      </c>
      <c r="F34" s="46" t="s">
        <v>8908</v>
      </c>
      <c r="G34" s="232">
        <v>1</v>
      </c>
      <c r="H34" s="37">
        <v>0.2</v>
      </c>
      <c r="I34" s="37">
        <f t="shared" si="0"/>
        <v>0.2</v>
      </c>
      <c r="J34" s="233" t="s">
        <v>93</v>
      </c>
      <c r="K34" s="233" t="s">
        <v>5872</v>
      </c>
      <c r="L34" s="107"/>
      <c r="M34" s="127"/>
    </row>
    <row r="35" spans="1:13">
      <c r="A35" s="109"/>
      <c r="B35" s="321" t="s">
        <v>8925</v>
      </c>
      <c r="C35" s="595"/>
      <c r="D35" s="254" t="s">
        <v>9234</v>
      </c>
      <c r="E35" s="46" t="s">
        <v>8927</v>
      </c>
      <c r="F35" s="46" t="s">
        <v>8932</v>
      </c>
      <c r="G35" s="232">
        <v>1</v>
      </c>
      <c r="H35" s="37">
        <v>5</v>
      </c>
      <c r="I35" s="37">
        <f t="shared" si="0"/>
        <v>5</v>
      </c>
      <c r="J35" s="233" t="s">
        <v>6711</v>
      </c>
      <c r="K35" s="233" t="s">
        <v>5738</v>
      </c>
      <c r="L35" s="107"/>
      <c r="M35" s="127"/>
    </row>
    <row r="36" spans="1:13">
      <c r="A36" s="109"/>
      <c r="B36" s="321" t="s">
        <v>8925</v>
      </c>
      <c r="C36" s="595"/>
      <c r="D36" s="254" t="s">
        <v>9235</v>
      </c>
      <c r="E36" s="46" t="s">
        <v>8929</v>
      </c>
      <c r="F36" s="46" t="s">
        <v>8933</v>
      </c>
      <c r="G36" s="232">
        <v>1</v>
      </c>
      <c r="H36" s="37">
        <v>5</v>
      </c>
      <c r="I36" s="37">
        <f t="shared" si="0"/>
        <v>5</v>
      </c>
      <c r="J36" s="233" t="s">
        <v>6712</v>
      </c>
      <c r="K36" s="233" t="s">
        <v>5742</v>
      </c>
      <c r="L36" s="107"/>
      <c r="M36" s="127"/>
    </row>
    <row r="37" spans="1:13">
      <c r="A37" s="109"/>
      <c r="B37" s="321" t="s">
        <v>8925</v>
      </c>
      <c r="C37" s="595"/>
      <c r="D37" s="255" t="s">
        <v>9236</v>
      </c>
      <c r="E37" s="84" t="s">
        <v>9168</v>
      </c>
      <c r="F37" s="46" t="s">
        <v>8923</v>
      </c>
      <c r="G37" s="232">
        <v>1</v>
      </c>
      <c r="H37" s="37">
        <v>4.5</v>
      </c>
      <c r="I37" s="37">
        <f t="shared" si="0"/>
        <v>4.5</v>
      </c>
      <c r="J37" s="233" t="s">
        <v>6714</v>
      </c>
      <c r="K37" s="233" t="s">
        <v>5747</v>
      </c>
      <c r="L37" s="107"/>
      <c r="M37" s="127"/>
    </row>
    <row r="38" spans="1:13">
      <c r="A38" s="109"/>
      <c r="B38" s="321" t="s">
        <v>8925</v>
      </c>
      <c r="C38" s="595"/>
      <c r="D38" s="255" t="s">
        <v>9237</v>
      </c>
      <c r="E38" s="84" t="s">
        <v>9168</v>
      </c>
      <c r="F38" s="46" t="s">
        <v>8924</v>
      </c>
      <c r="G38" s="232">
        <v>1</v>
      </c>
      <c r="H38" s="37">
        <v>1</v>
      </c>
      <c r="I38" s="37">
        <f t="shared" si="0"/>
        <v>1</v>
      </c>
      <c r="J38" s="235" t="s">
        <v>6716</v>
      </c>
      <c r="K38" s="235" t="s">
        <v>5752</v>
      </c>
      <c r="L38" s="107"/>
      <c r="M38" s="127"/>
    </row>
    <row r="39" spans="1:13">
      <c r="A39" s="109"/>
      <c r="B39" s="321" t="s">
        <v>8925</v>
      </c>
      <c r="C39" s="595"/>
      <c r="D39" s="255" t="s">
        <v>9238</v>
      </c>
      <c r="E39" s="84" t="s">
        <v>9168</v>
      </c>
      <c r="F39" s="46" t="s">
        <v>8934</v>
      </c>
      <c r="G39" s="232">
        <v>1</v>
      </c>
      <c r="H39" s="37">
        <v>11</v>
      </c>
      <c r="I39" s="37">
        <f t="shared" si="0"/>
        <v>11</v>
      </c>
      <c r="J39" s="233" t="s">
        <v>6715</v>
      </c>
      <c r="K39" s="233" t="s">
        <v>5756</v>
      </c>
      <c r="L39" s="107"/>
      <c r="M39" s="127"/>
    </row>
    <row r="40" spans="1:13" ht="17.25" thickBot="1">
      <c r="A40" s="109"/>
      <c r="B40" s="380" t="s">
        <v>8925</v>
      </c>
      <c r="C40" s="596"/>
      <c r="D40" s="396" t="s">
        <v>9239</v>
      </c>
      <c r="E40" s="382" t="s">
        <v>1276</v>
      </c>
      <c r="F40" s="382" t="s">
        <v>1276</v>
      </c>
      <c r="G40" s="383">
        <v>1</v>
      </c>
      <c r="H40" s="384">
        <v>1.5</v>
      </c>
      <c r="I40" s="384">
        <f t="shared" si="0"/>
        <v>1.5</v>
      </c>
      <c r="J40" s="385" t="s">
        <v>6756</v>
      </c>
      <c r="K40" s="385" t="s">
        <v>5917</v>
      </c>
      <c r="L40" s="386"/>
      <c r="M40" s="387"/>
    </row>
    <row r="41" spans="1:13">
      <c r="A41" s="109"/>
      <c r="B41" s="388" t="s">
        <v>8935</v>
      </c>
      <c r="C41" s="594" t="s">
        <v>8936</v>
      </c>
      <c r="D41" s="389" t="s">
        <v>9240</v>
      </c>
      <c r="E41" s="390" t="s">
        <v>8937</v>
      </c>
      <c r="F41" s="390" t="s">
        <v>8938</v>
      </c>
      <c r="G41" s="391">
        <v>1</v>
      </c>
      <c r="H41" s="392">
        <v>50</v>
      </c>
      <c r="I41" s="392">
        <f t="shared" si="0"/>
        <v>50</v>
      </c>
      <c r="J41" s="393" t="s">
        <v>87</v>
      </c>
      <c r="K41" s="393" t="s">
        <v>5535</v>
      </c>
      <c r="L41" s="394"/>
      <c r="M41" s="395"/>
    </row>
    <row r="42" spans="1:13">
      <c r="A42" s="109"/>
      <c r="B42" s="321" t="s">
        <v>8935</v>
      </c>
      <c r="C42" s="595"/>
      <c r="D42" s="254" t="s">
        <v>9241</v>
      </c>
      <c r="E42" s="46" t="s">
        <v>8939</v>
      </c>
      <c r="F42" s="46" t="s">
        <v>8940</v>
      </c>
      <c r="G42" s="232">
        <v>1</v>
      </c>
      <c r="H42" s="37">
        <v>50</v>
      </c>
      <c r="I42" s="37">
        <f t="shared" si="0"/>
        <v>50</v>
      </c>
      <c r="J42" s="233" t="s">
        <v>85</v>
      </c>
      <c r="K42" s="233" t="s">
        <v>5540</v>
      </c>
      <c r="L42" s="107"/>
      <c r="M42" s="127"/>
    </row>
    <row r="43" spans="1:13">
      <c r="A43" s="109"/>
      <c r="B43" s="321" t="s">
        <v>8935</v>
      </c>
      <c r="C43" s="595"/>
      <c r="D43" s="254" t="s">
        <v>9242</v>
      </c>
      <c r="E43" s="46" t="s">
        <v>8941</v>
      </c>
      <c r="F43" s="46" t="s">
        <v>8942</v>
      </c>
      <c r="G43" s="232">
        <v>1</v>
      </c>
      <c r="H43" s="37">
        <v>50</v>
      </c>
      <c r="I43" s="37">
        <f t="shared" si="0"/>
        <v>50</v>
      </c>
      <c r="J43" s="233" t="s">
        <v>111</v>
      </c>
      <c r="K43" s="233" t="s">
        <v>5545</v>
      </c>
      <c r="L43" s="107"/>
      <c r="M43" s="127"/>
    </row>
    <row r="44" spans="1:13">
      <c r="A44" s="109"/>
      <c r="B44" s="321" t="s">
        <v>8935</v>
      </c>
      <c r="C44" s="595"/>
      <c r="D44" s="255" t="s">
        <v>9243</v>
      </c>
      <c r="E44" s="84" t="s">
        <v>9169</v>
      </c>
      <c r="F44" s="46" t="s">
        <v>8943</v>
      </c>
      <c r="G44" s="232">
        <v>1</v>
      </c>
      <c r="H44" s="37">
        <v>75</v>
      </c>
      <c r="I44" s="37">
        <f t="shared" si="0"/>
        <v>75</v>
      </c>
      <c r="J44" s="233" t="s">
        <v>82</v>
      </c>
      <c r="K44" s="233" t="s">
        <v>5550</v>
      </c>
      <c r="L44" s="107"/>
      <c r="M44" s="127"/>
    </row>
    <row r="45" spans="1:13">
      <c r="A45" s="109"/>
      <c r="B45" s="321" t="s">
        <v>8935</v>
      </c>
      <c r="C45" s="595"/>
      <c r="D45" s="255" t="s">
        <v>9244</v>
      </c>
      <c r="E45" s="84" t="s">
        <v>9169</v>
      </c>
      <c r="F45" s="46" t="s">
        <v>8944</v>
      </c>
      <c r="G45" s="232">
        <v>1</v>
      </c>
      <c r="H45" s="37">
        <v>100</v>
      </c>
      <c r="I45" s="37">
        <f t="shared" si="0"/>
        <v>100</v>
      </c>
      <c r="J45" s="233" t="s">
        <v>110</v>
      </c>
      <c r="K45" s="233" t="s">
        <v>5556</v>
      </c>
      <c r="L45" s="107"/>
      <c r="M45" s="127"/>
    </row>
    <row r="46" spans="1:13">
      <c r="A46" s="109"/>
      <c r="B46" s="321" t="s">
        <v>8935</v>
      </c>
      <c r="C46" s="595"/>
      <c r="D46" s="255" t="s">
        <v>9245</v>
      </c>
      <c r="E46" s="84" t="s">
        <v>9169</v>
      </c>
      <c r="F46" s="46" t="s">
        <v>8945</v>
      </c>
      <c r="G46" s="232">
        <v>1</v>
      </c>
      <c r="H46" s="37">
        <v>110</v>
      </c>
      <c r="I46" s="37">
        <f t="shared" si="0"/>
        <v>110</v>
      </c>
      <c r="J46" s="233" t="s">
        <v>109</v>
      </c>
      <c r="K46" s="233" t="s">
        <v>5562</v>
      </c>
      <c r="L46" s="107"/>
      <c r="M46" s="127"/>
    </row>
    <row r="47" spans="1:13">
      <c r="A47" s="109"/>
      <c r="B47" s="321" t="s">
        <v>8935</v>
      </c>
      <c r="C47" s="595"/>
      <c r="D47" s="255" t="s">
        <v>9246</v>
      </c>
      <c r="E47" s="84" t="s">
        <v>9169</v>
      </c>
      <c r="F47" s="46" t="s">
        <v>8908</v>
      </c>
      <c r="G47" s="232">
        <v>1</v>
      </c>
      <c r="H47" s="37">
        <v>0.2</v>
      </c>
      <c r="I47" s="37">
        <f t="shared" si="0"/>
        <v>0.2</v>
      </c>
      <c r="J47" s="233" t="s">
        <v>93</v>
      </c>
      <c r="K47" s="233" t="s">
        <v>5876</v>
      </c>
      <c r="L47" s="107"/>
      <c r="M47" s="127"/>
    </row>
    <row r="48" spans="1:13">
      <c r="A48" s="109"/>
      <c r="B48" s="321" t="s">
        <v>8935</v>
      </c>
      <c r="C48" s="595"/>
      <c r="D48" s="255" t="s">
        <v>9247</v>
      </c>
      <c r="E48" s="84" t="s">
        <v>9169</v>
      </c>
      <c r="F48" s="46" t="s">
        <v>8908</v>
      </c>
      <c r="G48" s="232">
        <v>1</v>
      </c>
      <c r="H48" s="37">
        <v>0.2</v>
      </c>
      <c r="I48" s="37">
        <f t="shared" si="0"/>
        <v>0.2</v>
      </c>
      <c r="J48" s="233" t="s">
        <v>93</v>
      </c>
      <c r="K48" s="233" t="s">
        <v>5880</v>
      </c>
      <c r="L48" s="107"/>
      <c r="M48" s="127"/>
    </row>
    <row r="49" spans="1:13">
      <c r="A49" s="109"/>
      <c r="B49" s="321" t="s">
        <v>8935</v>
      </c>
      <c r="C49" s="595"/>
      <c r="D49" s="255" t="s">
        <v>9248</v>
      </c>
      <c r="E49" s="84" t="s">
        <v>9169</v>
      </c>
      <c r="F49" s="46" t="s">
        <v>8908</v>
      </c>
      <c r="G49" s="232">
        <v>1</v>
      </c>
      <c r="H49" s="37">
        <v>0.2</v>
      </c>
      <c r="I49" s="37">
        <f t="shared" si="0"/>
        <v>0.2</v>
      </c>
      <c r="J49" s="233" t="s">
        <v>93</v>
      </c>
      <c r="K49" s="233" t="s">
        <v>5884</v>
      </c>
      <c r="L49" s="107"/>
      <c r="M49" s="127"/>
    </row>
    <row r="50" spans="1:13">
      <c r="A50" s="109"/>
      <c r="B50" s="321" t="s">
        <v>8935</v>
      </c>
      <c r="C50" s="595"/>
      <c r="D50" s="254" t="s">
        <v>9249</v>
      </c>
      <c r="E50" s="46" t="s">
        <v>8937</v>
      </c>
      <c r="F50" s="46" t="s">
        <v>8946</v>
      </c>
      <c r="G50" s="232">
        <v>1</v>
      </c>
      <c r="H50" s="37">
        <v>5</v>
      </c>
      <c r="I50" s="37">
        <f t="shared" si="0"/>
        <v>5</v>
      </c>
      <c r="J50" s="233" t="s">
        <v>6717</v>
      </c>
      <c r="K50" s="233" t="s">
        <v>5760</v>
      </c>
      <c r="L50" s="107"/>
      <c r="M50" s="127"/>
    </row>
    <row r="51" spans="1:13">
      <c r="A51" s="109"/>
      <c r="B51" s="321" t="s">
        <v>8935</v>
      </c>
      <c r="C51" s="595"/>
      <c r="D51" s="254" t="s">
        <v>9250</v>
      </c>
      <c r="E51" s="46" t="s">
        <v>8939</v>
      </c>
      <c r="F51" s="46" t="s">
        <v>8947</v>
      </c>
      <c r="G51" s="232">
        <v>1</v>
      </c>
      <c r="H51" s="37">
        <v>5</v>
      </c>
      <c r="I51" s="37">
        <f t="shared" si="0"/>
        <v>5</v>
      </c>
      <c r="J51" s="233" t="s">
        <v>6718</v>
      </c>
      <c r="K51" s="233" t="s">
        <v>5764</v>
      </c>
      <c r="L51" s="107"/>
      <c r="M51" s="127"/>
    </row>
    <row r="52" spans="1:13">
      <c r="A52" s="109"/>
      <c r="B52" s="321" t="s">
        <v>8935</v>
      </c>
      <c r="C52" s="595"/>
      <c r="D52" s="254" t="s">
        <v>9251</v>
      </c>
      <c r="E52" s="46" t="s">
        <v>8941</v>
      </c>
      <c r="F52" s="46" t="s">
        <v>8948</v>
      </c>
      <c r="G52" s="232">
        <v>1</v>
      </c>
      <c r="H52" s="37">
        <v>5</v>
      </c>
      <c r="I52" s="37">
        <f t="shared" si="0"/>
        <v>5</v>
      </c>
      <c r="J52" s="233" t="s">
        <v>6719</v>
      </c>
      <c r="K52" s="233" t="s">
        <v>5768</v>
      </c>
      <c r="L52" s="107"/>
      <c r="M52" s="127"/>
    </row>
    <row r="53" spans="1:13">
      <c r="A53" s="109"/>
      <c r="B53" s="321" t="s">
        <v>8935</v>
      </c>
      <c r="C53" s="595"/>
      <c r="D53" s="255" t="s">
        <v>9252</v>
      </c>
      <c r="E53" s="84" t="s">
        <v>9169</v>
      </c>
      <c r="F53" s="46" t="s">
        <v>8949</v>
      </c>
      <c r="G53" s="232">
        <v>1</v>
      </c>
      <c r="H53" s="37">
        <v>7.5</v>
      </c>
      <c r="I53" s="37">
        <f t="shared" si="0"/>
        <v>7.5</v>
      </c>
      <c r="J53" s="233" t="s">
        <v>6720</v>
      </c>
      <c r="K53" s="233" t="s">
        <v>5772</v>
      </c>
      <c r="L53" s="107"/>
      <c r="M53" s="127"/>
    </row>
    <row r="54" spans="1:13">
      <c r="A54" s="109"/>
      <c r="B54" s="321" t="s">
        <v>8935</v>
      </c>
      <c r="C54" s="595"/>
      <c r="D54" s="255" t="s">
        <v>9253</v>
      </c>
      <c r="E54" s="84" t="s">
        <v>9169</v>
      </c>
      <c r="F54" s="46" t="s">
        <v>8950</v>
      </c>
      <c r="G54" s="232">
        <v>1</v>
      </c>
      <c r="H54" s="37">
        <v>10</v>
      </c>
      <c r="I54" s="37">
        <f t="shared" si="0"/>
        <v>10</v>
      </c>
      <c r="J54" s="233" t="s">
        <v>6721</v>
      </c>
      <c r="K54" s="233" t="s">
        <v>5776</v>
      </c>
      <c r="L54" s="107"/>
      <c r="M54" s="127"/>
    </row>
    <row r="55" spans="1:13">
      <c r="A55" s="109"/>
      <c r="B55" s="321" t="s">
        <v>8935</v>
      </c>
      <c r="C55" s="595"/>
      <c r="D55" s="255" t="s">
        <v>9254</v>
      </c>
      <c r="E55" s="84" t="s">
        <v>9169</v>
      </c>
      <c r="F55" s="46" t="s">
        <v>8951</v>
      </c>
      <c r="G55" s="232">
        <v>1</v>
      </c>
      <c r="H55" s="37">
        <v>11</v>
      </c>
      <c r="I55" s="37">
        <f t="shared" si="0"/>
        <v>11</v>
      </c>
      <c r="J55" s="233" t="s">
        <v>6722</v>
      </c>
      <c r="K55" s="233" t="s">
        <v>5781</v>
      </c>
      <c r="L55" s="107"/>
      <c r="M55" s="127"/>
    </row>
    <row r="56" spans="1:13" ht="17.25" thickBot="1">
      <c r="A56" s="109"/>
      <c r="B56" s="380" t="s">
        <v>8935</v>
      </c>
      <c r="C56" s="596"/>
      <c r="D56" s="396" t="s">
        <v>9255</v>
      </c>
      <c r="E56" s="382" t="s">
        <v>1286</v>
      </c>
      <c r="F56" s="382" t="s">
        <v>1286</v>
      </c>
      <c r="G56" s="383">
        <v>1</v>
      </c>
      <c r="H56" s="384">
        <v>1.5</v>
      </c>
      <c r="I56" s="384">
        <f t="shared" si="0"/>
        <v>1.5</v>
      </c>
      <c r="J56" s="385" t="s">
        <v>6756</v>
      </c>
      <c r="K56" s="385" t="s">
        <v>5922</v>
      </c>
      <c r="L56" s="386"/>
      <c r="M56" s="387"/>
    </row>
    <row r="57" spans="1:13">
      <c r="A57" s="109"/>
      <c r="B57" s="388" t="s">
        <v>8952</v>
      </c>
      <c r="C57" s="594" t="s">
        <v>8953</v>
      </c>
      <c r="D57" s="389" t="s">
        <v>9256</v>
      </c>
      <c r="E57" s="390" t="s">
        <v>8954</v>
      </c>
      <c r="F57" s="390" t="s">
        <v>8938</v>
      </c>
      <c r="G57" s="391">
        <v>1</v>
      </c>
      <c r="H57" s="392">
        <v>25</v>
      </c>
      <c r="I57" s="392">
        <f t="shared" si="0"/>
        <v>25</v>
      </c>
      <c r="J57" s="393" t="s">
        <v>87</v>
      </c>
      <c r="K57" s="393" t="s">
        <v>5567</v>
      </c>
      <c r="L57" s="394"/>
      <c r="M57" s="395"/>
    </row>
    <row r="58" spans="1:13">
      <c r="A58" s="109"/>
      <c r="B58" s="321" t="s">
        <v>8952</v>
      </c>
      <c r="C58" s="595"/>
      <c r="D58" s="254" t="s">
        <v>9257</v>
      </c>
      <c r="E58" s="46" t="s">
        <v>8955</v>
      </c>
      <c r="F58" s="46" t="s">
        <v>8940</v>
      </c>
      <c r="G58" s="232">
        <v>1</v>
      </c>
      <c r="H58" s="37">
        <v>25</v>
      </c>
      <c r="I58" s="37">
        <f t="shared" si="0"/>
        <v>25</v>
      </c>
      <c r="J58" s="233" t="s">
        <v>85</v>
      </c>
      <c r="K58" s="233" t="s">
        <v>5574</v>
      </c>
      <c r="L58" s="107"/>
      <c r="M58" s="127"/>
    </row>
    <row r="59" spans="1:13">
      <c r="A59" s="109"/>
      <c r="B59" s="321" t="s">
        <v>8952</v>
      </c>
      <c r="C59" s="595"/>
      <c r="D59" s="255" t="s">
        <v>9258</v>
      </c>
      <c r="E59" s="84" t="s">
        <v>9170</v>
      </c>
      <c r="F59" s="46" t="s">
        <v>8943</v>
      </c>
      <c r="G59" s="232">
        <v>1</v>
      </c>
      <c r="H59" s="37">
        <v>655</v>
      </c>
      <c r="I59" s="37">
        <f t="shared" si="0"/>
        <v>655</v>
      </c>
      <c r="J59" s="233" t="s">
        <v>82</v>
      </c>
      <c r="K59" s="233" t="s">
        <v>5579</v>
      </c>
      <c r="L59" s="107"/>
      <c r="M59" s="127"/>
    </row>
    <row r="60" spans="1:13">
      <c r="A60" s="109"/>
      <c r="B60" s="321" t="s">
        <v>8952</v>
      </c>
      <c r="C60" s="595"/>
      <c r="D60" s="255" t="s">
        <v>9259</v>
      </c>
      <c r="E60" s="84" t="s">
        <v>9170</v>
      </c>
      <c r="F60" s="46" t="s">
        <v>8943</v>
      </c>
      <c r="G60" s="232">
        <v>1</v>
      </c>
      <c r="H60" s="37">
        <v>655</v>
      </c>
      <c r="I60" s="37">
        <f t="shared" si="0"/>
        <v>655</v>
      </c>
      <c r="J60" s="233" t="s">
        <v>82</v>
      </c>
      <c r="K60" s="233" t="s">
        <v>5586</v>
      </c>
      <c r="L60" s="107"/>
      <c r="M60" s="127"/>
    </row>
    <row r="61" spans="1:13">
      <c r="A61" s="109"/>
      <c r="B61" s="321" t="s">
        <v>8952</v>
      </c>
      <c r="C61" s="595"/>
      <c r="D61" s="255" t="s">
        <v>9260</v>
      </c>
      <c r="E61" s="84" t="s">
        <v>9170</v>
      </c>
      <c r="F61" s="46" t="s">
        <v>8956</v>
      </c>
      <c r="G61" s="232">
        <v>1</v>
      </c>
      <c r="H61" s="37">
        <v>35</v>
      </c>
      <c r="I61" s="37">
        <f t="shared" si="0"/>
        <v>35</v>
      </c>
      <c r="J61" s="233" t="s">
        <v>719</v>
      </c>
      <c r="K61" s="233" t="s">
        <v>5593</v>
      </c>
      <c r="L61" s="107"/>
      <c r="M61" s="127"/>
    </row>
    <row r="62" spans="1:13">
      <c r="A62" s="109"/>
      <c r="B62" s="321" t="s">
        <v>8952</v>
      </c>
      <c r="C62" s="595"/>
      <c r="D62" s="255" t="s">
        <v>9261</v>
      </c>
      <c r="E62" s="84" t="s">
        <v>9170</v>
      </c>
      <c r="F62" s="46" t="s">
        <v>8957</v>
      </c>
      <c r="G62" s="232">
        <v>1</v>
      </c>
      <c r="H62" s="37">
        <v>895</v>
      </c>
      <c r="I62" s="37">
        <f t="shared" si="0"/>
        <v>895</v>
      </c>
      <c r="J62" s="233" t="s">
        <v>76</v>
      </c>
      <c r="K62" s="233" t="s">
        <v>5601</v>
      </c>
      <c r="L62" s="107"/>
      <c r="M62" s="127"/>
    </row>
    <row r="63" spans="1:13">
      <c r="A63" s="109"/>
      <c r="B63" s="321" t="s">
        <v>8952</v>
      </c>
      <c r="C63" s="595"/>
      <c r="D63" s="255" t="s">
        <v>9262</v>
      </c>
      <c r="E63" s="84" t="s">
        <v>9170</v>
      </c>
      <c r="F63" s="46" t="s">
        <v>8957</v>
      </c>
      <c r="G63" s="232">
        <v>1</v>
      </c>
      <c r="H63" s="37">
        <v>895</v>
      </c>
      <c r="I63" s="37">
        <f t="shared" si="0"/>
        <v>895</v>
      </c>
      <c r="J63" s="233" t="s">
        <v>76</v>
      </c>
      <c r="K63" s="233" t="s">
        <v>5609</v>
      </c>
      <c r="L63" s="107"/>
      <c r="M63" s="127"/>
    </row>
    <row r="64" spans="1:13">
      <c r="A64" s="109"/>
      <c r="B64" s="321" t="s">
        <v>8952</v>
      </c>
      <c r="C64" s="595"/>
      <c r="D64" s="255" t="s">
        <v>9263</v>
      </c>
      <c r="E64" s="84" t="s">
        <v>9170</v>
      </c>
      <c r="F64" s="46" t="s">
        <v>8957</v>
      </c>
      <c r="G64" s="232">
        <v>1</v>
      </c>
      <c r="H64" s="37">
        <v>895</v>
      </c>
      <c r="I64" s="37">
        <f t="shared" si="0"/>
        <v>895</v>
      </c>
      <c r="J64" s="233" t="s">
        <v>76</v>
      </c>
      <c r="K64" s="233" t="s">
        <v>5616</v>
      </c>
      <c r="L64" s="107"/>
      <c r="M64" s="127"/>
    </row>
    <row r="65" spans="1:13">
      <c r="A65" s="109"/>
      <c r="B65" s="321" t="s">
        <v>8952</v>
      </c>
      <c r="C65" s="595"/>
      <c r="D65" s="255" t="s">
        <v>9264</v>
      </c>
      <c r="E65" s="84" t="s">
        <v>9170</v>
      </c>
      <c r="F65" s="46" t="s">
        <v>8957</v>
      </c>
      <c r="G65" s="232">
        <v>1</v>
      </c>
      <c r="H65" s="37">
        <v>895</v>
      </c>
      <c r="I65" s="37">
        <f t="shared" si="0"/>
        <v>895</v>
      </c>
      <c r="J65" s="233" t="s">
        <v>76</v>
      </c>
      <c r="K65" s="233" t="s">
        <v>5620</v>
      </c>
      <c r="L65" s="107"/>
      <c r="M65" s="127"/>
    </row>
    <row r="66" spans="1:13">
      <c r="A66" s="109"/>
      <c r="B66" s="321" t="s">
        <v>8952</v>
      </c>
      <c r="C66" s="595"/>
      <c r="D66" s="255" t="s">
        <v>9265</v>
      </c>
      <c r="E66" s="84" t="s">
        <v>9170</v>
      </c>
      <c r="F66" s="46" t="s">
        <v>8958</v>
      </c>
      <c r="G66" s="232">
        <v>1</v>
      </c>
      <c r="H66" s="37">
        <v>985</v>
      </c>
      <c r="I66" s="37">
        <f t="shared" si="0"/>
        <v>985</v>
      </c>
      <c r="J66" s="233" t="s">
        <v>71</v>
      </c>
      <c r="K66" s="233" t="s">
        <v>5623</v>
      </c>
      <c r="L66" s="107"/>
      <c r="M66" s="127"/>
    </row>
    <row r="67" spans="1:13">
      <c r="A67" s="109"/>
      <c r="B67" s="321" t="s">
        <v>8952</v>
      </c>
      <c r="C67" s="595"/>
      <c r="D67" s="255" t="s">
        <v>9266</v>
      </c>
      <c r="E67" s="84" t="s">
        <v>9170</v>
      </c>
      <c r="F67" s="46" t="s">
        <v>8958</v>
      </c>
      <c r="G67" s="232">
        <v>1</v>
      </c>
      <c r="H67" s="37">
        <v>985</v>
      </c>
      <c r="I67" s="37">
        <f t="shared" si="0"/>
        <v>985</v>
      </c>
      <c r="J67" s="233" t="s">
        <v>71</v>
      </c>
      <c r="K67" s="233" t="s">
        <v>5628</v>
      </c>
      <c r="L67" s="107"/>
      <c r="M67" s="127"/>
    </row>
    <row r="68" spans="1:13">
      <c r="A68" s="109"/>
      <c r="B68" s="321" t="s">
        <v>8952</v>
      </c>
      <c r="C68" s="595"/>
      <c r="D68" s="255" t="s">
        <v>9267</v>
      </c>
      <c r="E68" s="84" t="s">
        <v>9170</v>
      </c>
      <c r="F68" s="46" t="s">
        <v>8959</v>
      </c>
      <c r="G68" s="232">
        <v>1</v>
      </c>
      <c r="H68" s="37">
        <v>20</v>
      </c>
      <c r="I68" s="37">
        <f t="shared" si="0"/>
        <v>20</v>
      </c>
      <c r="J68" s="233" t="s">
        <v>721</v>
      </c>
      <c r="K68" s="233" t="s">
        <v>5632</v>
      </c>
      <c r="L68" s="107"/>
      <c r="M68" s="127"/>
    </row>
    <row r="69" spans="1:13">
      <c r="A69" s="109"/>
      <c r="B69" s="321" t="s">
        <v>8952</v>
      </c>
      <c r="C69" s="595"/>
      <c r="D69" s="255" t="s">
        <v>9268</v>
      </c>
      <c r="E69" s="84" t="s">
        <v>9170</v>
      </c>
      <c r="F69" s="46" t="s">
        <v>8960</v>
      </c>
      <c r="G69" s="232">
        <v>1</v>
      </c>
      <c r="H69" s="37">
        <v>20</v>
      </c>
      <c r="I69" s="37">
        <f t="shared" si="0"/>
        <v>20</v>
      </c>
      <c r="J69" s="233" t="s">
        <v>721</v>
      </c>
      <c r="K69" s="233" t="s">
        <v>5635</v>
      </c>
      <c r="L69" s="107"/>
      <c r="M69" s="127"/>
    </row>
    <row r="70" spans="1:13">
      <c r="A70" s="109"/>
      <c r="B70" s="321" t="s">
        <v>8952</v>
      </c>
      <c r="C70" s="595"/>
      <c r="D70" s="255" t="s">
        <v>9269</v>
      </c>
      <c r="E70" s="84" t="s">
        <v>9170</v>
      </c>
      <c r="F70" s="46" t="s">
        <v>8908</v>
      </c>
      <c r="G70" s="232">
        <v>1</v>
      </c>
      <c r="H70" s="37">
        <v>0.2</v>
      </c>
      <c r="I70" s="37">
        <f>G70*H70</f>
        <v>0.2</v>
      </c>
      <c r="J70" s="233" t="s">
        <v>93</v>
      </c>
      <c r="K70" s="233" t="s">
        <v>5888</v>
      </c>
      <c r="L70" s="107"/>
      <c r="M70" s="127"/>
    </row>
    <row r="71" spans="1:13">
      <c r="A71" s="109"/>
      <c r="B71" s="321" t="s">
        <v>8952</v>
      </c>
      <c r="C71" s="595"/>
      <c r="D71" s="255" t="s">
        <v>9270</v>
      </c>
      <c r="E71" s="84" t="s">
        <v>9170</v>
      </c>
      <c r="F71" s="46" t="s">
        <v>8908</v>
      </c>
      <c r="G71" s="232">
        <v>1</v>
      </c>
      <c r="H71" s="37">
        <v>0.2</v>
      </c>
      <c r="I71" s="37">
        <f>G71*H71</f>
        <v>0.2</v>
      </c>
      <c r="J71" s="233" t="s">
        <v>93</v>
      </c>
      <c r="K71" s="233" t="s">
        <v>5892</v>
      </c>
      <c r="L71" s="107"/>
      <c r="M71" s="127"/>
    </row>
    <row r="72" spans="1:13">
      <c r="A72" s="109"/>
      <c r="B72" s="321" t="s">
        <v>8952</v>
      </c>
      <c r="C72" s="595"/>
      <c r="D72" s="255" t="s">
        <v>9271</v>
      </c>
      <c r="E72" s="84" t="s">
        <v>9170</v>
      </c>
      <c r="F72" s="46" t="s">
        <v>8908</v>
      </c>
      <c r="G72" s="232">
        <v>1</v>
      </c>
      <c r="H72" s="37">
        <v>0.2</v>
      </c>
      <c r="I72" s="37">
        <f>G72*H72</f>
        <v>0.2</v>
      </c>
      <c r="J72" s="233" t="s">
        <v>93</v>
      </c>
      <c r="K72" s="233" t="s">
        <v>5896</v>
      </c>
      <c r="L72" s="107"/>
      <c r="M72" s="127"/>
    </row>
    <row r="73" spans="1:13">
      <c r="A73" s="109"/>
      <c r="B73" s="321" t="s">
        <v>8952</v>
      </c>
      <c r="C73" s="595"/>
      <c r="D73" s="254" t="s">
        <v>9272</v>
      </c>
      <c r="E73" s="46" t="s">
        <v>8954</v>
      </c>
      <c r="F73" s="46" t="s">
        <v>8946</v>
      </c>
      <c r="G73" s="232">
        <v>1</v>
      </c>
      <c r="H73" s="37">
        <v>2.5</v>
      </c>
      <c r="I73" s="37">
        <f t="shared" si="0"/>
        <v>2.5</v>
      </c>
      <c r="J73" s="233" t="s">
        <v>6717</v>
      </c>
      <c r="K73" s="233" t="s">
        <v>5785</v>
      </c>
      <c r="L73" s="107"/>
      <c r="M73" s="127"/>
    </row>
    <row r="74" spans="1:13">
      <c r="A74" s="109"/>
      <c r="B74" s="321" t="s">
        <v>8952</v>
      </c>
      <c r="C74" s="595"/>
      <c r="D74" s="254" t="s">
        <v>9273</v>
      </c>
      <c r="E74" s="46" t="s">
        <v>8955</v>
      </c>
      <c r="F74" s="46" t="s">
        <v>8947</v>
      </c>
      <c r="G74" s="232">
        <v>1</v>
      </c>
      <c r="H74" s="37">
        <v>2.5</v>
      </c>
      <c r="I74" s="37">
        <f t="shared" si="0"/>
        <v>2.5</v>
      </c>
      <c r="J74" s="233" t="s">
        <v>6718</v>
      </c>
      <c r="K74" s="233" t="s">
        <v>5791</v>
      </c>
      <c r="L74" s="107"/>
      <c r="M74" s="127"/>
    </row>
    <row r="75" spans="1:13" s="108" customFormat="1">
      <c r="A75" s="242"/>
      <c r="B75" s="321" t="s">
        <v>8952</v>
      </c>
      <c r="C75" s="595"/>
      <c r="D75" s="255" t="s">
        <v>9274</v>
      </c>
      <c r="E75" s="243" t="s">
        <v>9170</v>
      </c>
      <c r="F75" s="244" t="s">
        <v>9194</v>
      </c>
      <c r="G75" s="245">
        <v>1</v>
      </c>
      <c r="H75" s="246">
        <v>131</v>
      </c>
      <c r="I75" s="246">
        <f t="shared" si="0"/>
        <v>131</v>
      </c>
      <c r="J75" s="247" t="s">
        <v>6720</v>
      </c>
      <c r="K75" s="247" t="s">
        <v>5795</v>
      </c>
      <c r="L75" s="115"/>
      <c r="M75" s="248"/>
    </row>
    <row r="76" spans="1:13">
      <c r="A76" s="109"/>
      <c r="B76" s="321" t="s">
        <v>8952</v>
      </c>
      <c r="C76" s="595"/>
      <c r="D76" s="255" t="s">
        <v>9275</v>
      </c>
      <c r="E76" s="84" t="s">
        <v>9170</v>
      </c>
      <c r="F76" s="46" t="s">
        <v>8962</v>
      </c>
      <c r="G76" s="232">
        <v>1</v>
      </c>
      <c r="H76" s="37">
        <v>631</v>
      </c>
      <c r="I76" s="37">
        <f t="shared" si="0"/>
        <v>631</v>
      </c>
      <c r="J76" s="233" t="s">
        <v>6723</v>
      </c>
      <c r="K76" s="233" t="s">
        <v>5802</v>
      </c>
      <c r="L76" s="107"/>
      <c r="M76" s="127"/>
    </row>
    <row r="77" spans="1:13">
      <c r="A77" s="109"/>
      <c r="B77" s="321" t="s">
        <v>8952</v>
      </c>
      <c r="C77" s="595"/>
      <c r="D77" s="255" t="s">
        <v>9276</v>
      </c>
      <c r="E77" s="84" t="s">
        <v>9170</v>
      </c>
      <c r="F77" s="46" t="s">
        <v>8963</v>
      </c>
      <c r="G77" s="232">
        <v>1</v>
      </c>
      <c r="H77" s="37">
        <v>197</v>
      </c>
      <c r="I77" s="37">
        <f t="shared" si="0"/>
        <v>197</v>
      </c>
      <c r="J77" s="233" t="s">
        <v>6724</v>
      </c>
      <c r="K77" s="233" t="s">
        <v>5809</v>
      </c>
      <c r="L77" s="107"/>
      <c r="M77" s="127"/>
    </row>
    <row r="78" spans="1:13">
      <c r="A78" s="109"/>
      <c r="B78" s="321" t="s">
        <v>8952</v>
      </c>
      <c r="C78" s="595"/>
      <c r="D78" s="255" t="s">
        <v>9277</v>
      </c>
      <c r="E78" s="84" t="s">
        <v>9170</v>
      </c>
      <c r="F78" s="46" t="s">
        <v>8964</v>
      </c>
      <c r="G78" s="232">
        <v>1</v>
      </c>
      <c r="H78" s="37">
        <v>3</v>
      </c>
      <c r="I78" s="37">
        <f t="shared" si="0"/>
        <v>3</v>
      </c>
      <c r="J78" s="233" t="s">
        <v>743</v>
      </c>
      <c r="K78" s="233" t="s">
        <v>5816</v>
      </c>
      <c r="L78" s="107"/>
      <c r="M78" s="127"/>
    </row>
    <row r="79" spans="1:13">
      <c r="A79" s="109"/>
      <c r="B79" s="321" t="s">
        <v>8952</v>
      </c>
      <c r="C79" s="595"/>
      <c r="D79" s="255" t="s">
        <v>9278</v>
      </c>
      <c r="E79" s="84" t="s">
        <v>9170</v>
      </c>
      <c r="F79" s="46" t="s">
        <v>8965</v>
      </c>
      <c r="G79" s="232">
        <v>1</v>
      </c>
      <c r="H79" s="37">
        <v>3</v>
      </c>
      <c r="I79" s="37">
        <f t="shared" si="0"/>
        <v>3</v>
      </c>
      <c r="J79" s="233" t="s">
        <v>743</v>
      </c>
      <c r="K79" s="233" t="s">
        <v>5821</v>
      </c>
      <c r="L79" s="107"/>
      <c r="M79" s="127"/>
    </row>
    <row r="80" spans="1:13" ht="17.25" thickBot="1">
      <c r="A80" s="109"/>
      <c r="B80" s="380" t="s">
        <v>8952</v>
      </c>
      <c r="C80" s="596"/>
      <c r="D80" s="396" t="s">
        <v>9279</v>
      </c>
      <c r="E80" s="382" t="s">
        <v>1294</v>
      </c>
      <c r="F80" s="382" t="s">
        <v>1294</v>
      </c>
      <c r="G80" s="383">
        <v>1</v>
      </c>
      <c r="H80" s="384">
        <v>1.5</v>
      </c>
      <c r="I80" s="384">
        <f>G80*H80</f>
        <v>1.5</v>
      </c>
      <c r="J80" s="385" t="s">
        <v>6756</v>
      </c>
      <c r="K80" s="385" t="s">
        <v>5927</v>
      </c>
      <c r="L80" s="386"/>
      <c r="M80" s="387"/>
    </row>
    <row r="81" spans="1:13">
      <c r="A81" s="109"/>
      <c r="B81" s="388" t="s">
        <v>10076</v>
      </c>
      <c r="C81" s="594" t="s">
        <v>8966</v>
      </c>
      <c r="D81" s="397" t="s">
        <v>9280</v>
      </c>
      <c r="E81" s="398" t="s">
        <v>9171</v>
      </c>
      <c r="F81" s="390" t="s">
        <v>8967</v>
      </c>
      <c r="G81" s="391">
        <v>1</v>
      </c>
      <c r="H81" s="392">
        <v>35</v>
      </c>
      <c r="I81" s="392">
        <f t="shared" ref="I81:I146" si="1">G81*H81</f>
        <v>35</v>
      </c>
      <c r="J81" s="393" t="s">
        <v>714</v>
      </c>
      <c r="K81" s="393" t="s">
        <v>5451</v>
      </c>
      <c r="L81" s="394"/>
      <c r="M81" s="395"/>
    </row>
    <row r="82" spans="1:13">
      <c r="A82" s="109"/>
      <c r="B82" s="321" t="s">
        <v>10076</v>
      </c>
      <c r="C82" s="595"/>
      <c r="D82" s="255" t="s">
        <v>9281</v>
      </c>
      <c r="E82" s="84" t="s">
        <v>9171</v>
      </c>
      <c r="F82" s="46" t="s">
        <v>8968</v>
      </c>
      <c r="G82" s="232">
        <v>1</v>
      </c>
      <c r="H82" s="37">
        <v>700</v>
      </c>
      <c r="I82" s="37">
        <f t="shared" si="1"/>
        <v>700</v>
      </c>
      <c r="J82" s="233" t="s">
        <v>30</v>
      </c>
      <c r="K82" s="233" t="s">
        <v>5463</v>
      </c>
      <c r="L82" s="107"/>
      <c r="M82" s="127"/>
    </row>
    <row r="83" spans="1:13">
      <c r="A83" s="109"/>
      <c r="B83" s="321" t="s">
        <v>10076</v>
      </c>
      <c r="C83" s="595"/>
      <c r="D83" s="255" t="s">
        <v>9282</v>
      </c>
      <c r="E83" s="84" t="s">
        <v>9171</v>
      </c>
      <c r="F83" s="46" t="s">
        <v>8969</v>
      </c>
      <c r="G83" s="232">
        <v>1</v>
      </c>
      <c r="H83" s="37">
        <v>210</v>
      </c>
      <c r="I83" s="37">
        <f t="shared" si="1"/>
        <v>210</v>
      </c>
      <c r="J83" s="233" t="s">
        <v>28</v>
      </c>
      <c r="K83" s="233" t="s">
        <v>5469</v>
      </c>
      <c r="L83" s="107"/>
      <c r="M83" s="127"/>
    </row>
    <row r="84" spans="1:13">
      <c r="A84" s="109"/>
      <c r="B84" s="321" t="s">
        <v>10076</v>
      </c>
      <c r="C84" s="595"/>
      <c r="D84" s="255" t="s">
        <v>9283</v>
      </c>
      <c r="E84" s="84" t="s">
        <v>9171</v>
      </c>
      <c r="F84" s="46" t="s">
        <v>8970</v>
      </c>
      <c r="G84" s="232">
        <v>1</v>
      </c>
      <c r="H84" s="37">
        <v>65</v>
      </c>
      <c r="I84" s="37">
        <f t="shared" si="1"/>
        <v>65</v>
      </c>
      <c r="J84" s="233" t="s">
        <v>26</v>
      </c>
      <c r="K84" s="233" t="s">
        <v>5478</v>
      </c>
      <c r="L84" s="107"/>
      <c r="M84" s="127"/>
    </row>
    <row r="85" spans="1:13">
      <c r="A85" s="109"/>
      <c r="B85" s="321" t="s">
        <v>10076</v>
      </c>
      <c r="C85" s="595"/>
      <c r="D85" s="255" t="s">
        <v>9284</v>
      </c>
      <c r="E85" s="84" t="s">
        <v>9171</v>
      </c>
      <c r="F85" s="46" t="s">
        <v>8961</v>
      </c>
      <c r="G85" s="232">
        <v>1</v>
      </c>
      <c r="H85" s="37">
        <v>3.5</v>
      </c>
      <c r="I85" s="37">
        <f t="shared" si="1"/>
        <v>3.5</v>
      </c>
      <c r="J85" s="233" t="s">
        <v>6751</v>
      </c>
      <c r="K85" s="233" t="s">
        <v>5696</v>
      </c>
      <c r="L85" s="107"/>
      <c r="M85" s="127"/>
    </row>
    <row r="86" spans="1:13">
      <c r="A86" s="109"/>
      <c r="B86" s="321" t="s">
        <v>10076</v>
      </c>
      <c r="C86" s="595"/>
      <c r="D86" s="255" t="s">
        <v>9285</v>
      </c>
      <c r="E86" s="84" t="s">
        <v>9171</v>
      </c>
      <c r="F86" s="46" t="s">
        <v>8961</v>
      </c>
      <c r="G86" s="232">
        <v>1</v>
      </c>
      <c r="H86" s="37">
        <v>70</v>
      </c>
      <c r="I86" s="37">
        <f t="shared" si="1"/>
        <v>70</v>
      </c>
      <c r="J86" s="233" t="s">
        <v>6752</v>
      </c>
      <c r="K86" s="233" t="s">
        <v>5702</v>
      </c>
      <c r="L86" s="107"/>
      <c r="M86" s="127"/>
    </row>
    <row r="87" spans="1:13">
      <c r="A87" s="109"/>
      <c r="B87" s="321" t="s">
        <v>10076</v>
      </c>
      <c r="C87" s="595"/>
      <c r="D87" s="255" t="s">
        <v>9286</v>
      </c>
      <c r="E87" s="84" t="s">
        <v>9171</v>
      </c>
      <c r="F87" s="46" t="s">
        <v>8961</v>
      </c>
      <c r="G87" s="232">
        <v>1</v>
      </c>
      <c r="H87" s="37">
        <v>21</v>
      </c>
      <c r="I87" s="37">
        <f t="shared" si="1"/>
        <v>21</v>
      </c>
      <c r="J87" s="233" t="s">
        <v>6753</v>
      </c>
      <c r="K87" s="233" t="s">
        <v>5708</v>
      </c>
      <c r="L87" s="107"/>
      <c r="M87" s="127"/>
    </row>
    <row r="88" spans="1:13">
      <c r="A88" s="109"/>
      <c r="B88" s="321" t="s">
        <v>10076</v>
      </c>
      <c r="C88" s="595"/>
      <c r="D88" s="255" t="s">
        <v>9287</v>
      </c>
      <c r="E88" s="84" t="s">
        <v>9171</v>
      </c>
      <c r="F88" s="46" t="s">
        <v>8961</v>
      </c>
      <c r="G88" s="232">
        <v>1</v>
      </c>
      <c r="H88" s="37">
        <v>6.5</v>
      </c>
      <c r="I88" s="37">
        <f t="shared" si="1"/>
        <v>6.5</v>
      </c>
      <c r="J88" s="233" t="s">
        <v>6754</v>
      </c>
      <c r="K88" s="233" t="s">
        <v>5715</v>
      </c>
      <c r="L88" s="107"/>
      <c r="M88" s="127"/>
    </row>
    <row r="89" spans="1:13">
      <c r="A89" s="109"/>
      <c r="B89" s="321" t="s">
        <v>10076</v>
      </c>
      <c r="C89" s="595"/>
      <c r="D89" s="255" t="s">
        <v>9288</v>
      </c>
      <c r="E89" s="84" t="s">
        <v>9171</v>
      </c>
      <c r="F89" s="46" t="s">
        <v>8908</v>
      </c>
      <c r="G89" s="232">
        <v>1</v>
      </c>
      <c r="H89" s="37">
        <v>0.2</v>
      </c>
      <c r="I89" s="37">
        <f t="shared" si="1"/>
        <v>0.2</v>
      </c>
      <c r="J89" s="233" t="s">
        <v>93</v>
      </c>
      <c r="K89" s="233" t="s">
        <v>5841</v>
      </c>
      <c r="L89" s="107"/>
      <c r="M89" s="127"/>
    </row>
    <row r="90" spans="1:13">
      <c r="A90" s="109"/>
      <c r="B90" s="321" t="s">
        <v>10076</v>
      </c>
      <c r="C90" s="595"/>
      <c r="D90" s="255" t="s">
        <v>9289</v>
      </c>
      <c r="E90" s="84" t="s">
        <v>9171</v>
      </c>
      <c r="F90" s="46" t="s">
        <v>8908</v>
      </c>
      <c r="G90" s="232">
        <v>1</v>
      </c>
      <c r="H90" s="37">
        <v>0.2</v>
      </c>
      <c r="I90" s="37">
        <f t="shared" si="1"/>
        <v>0.2</v>
      </c>
      <c r="J90" s="233" t="s">
        <v>93</v>
      </c>
      <c r="K90" s="233" t="s">
        <v>5846</v>
      </c>
      <c r="L90" s="107"/>
      <c r="M90" s="127"/>
    </row>
    <row r="91" spans="1:13">
      <c r="A91" s="109"/>
      <c r="B91" s="321" t="s">
        <v>10076</v>
      </c>
      <c r="C91" s="595"/>
      <c r="D91" s="255" t="s">
        <v>9290</v>
      </c>
      <c r="E91" s="84" t="s">
        <v>9171</v>
      </c>
      <c r="F91" s="46" t="s">
        <v>8908</v>
      </c>
      <c r="G91" s="232">
        <v>1</v>
      </c>
      <c r="H91" s="37">
        <v>0.2</v>
      </c>
      <c r="I91" s="37">
        <f t="shared" si="1"/>
        <v>0.2</v>
      </c>
      <c r="J91" s="233" t="s">
        <v>93</v>
      </c>
      <c r="K91" s="233" t="s">
        <v>5851</v>
      </c>
      <c r="L91" s="107"/>
      <c r="M91" s="127"/>
    </row>
    <row r="92" spans="1:13">
      <c r="A92" s="109"/>
      <c r="B92" s="321" t="s">
        <v>10076</v>
      </c>
      <c r="C92" s="595"/>
      <c r="D92" s="254" t="s">
        <v>9291</v>
      </c>
      <c r="E92" s="234" t="s">
        <v>1254</v>
      </c>
      <c r="F92" s="234" t="s">
        <v>1254</v>
      </c>
      <c r="G92" s="232">
        <v>1</v>
      </c>
      <c r="H92" s="37">
        <v>1.5</v>
      </c>
      <c r="I92" s="37">
        <f t="shared" si="1"/>
        <v>1.5</v>
      </c>
      <c r="J92" s="233" t="s">
        <v>6756</v>
      </c>
      <c r="K92" s="233" t="s">
        <v>5911</v>
      </c>
      <c r="L92" s="107"/>
      <c r="M92" s="127"/>
    </row>
    <row r="93" spans="1:13" ht="17.25" thickBot="1">
      <c r="A93" s="109"/>
      <c r="B93" s="380" t="s">
        <v>10076</v>
      </c>
      <c r="C93" s="596"/>
      <c r="D93" s="396" t="s">
        <v>9292</v>
      </c>
      <c r="E93" s="382" t="s">
        <v>1264</v>
      </c>
      <c r="F93" s="382" t="s">
        <v>1264</v>
      </c>
      <c r="G93" s="383">
        <v>1</v>
      </c>
      <c r="H93" s="384">
        <v>1.5</v>
      </c>
      <c r="I93" s="384">
        <f t="shared" si="1"/>
        <v>1.5</v>
      </c>
      <c r="J93" s="385" t="s">
        <v>6756</v>
      </c>
      <c r="K93" s="385" t="s">
        <v>5916</v>
      </c>
      <c r="L93" s="386"/>
      <c r="M93" s="387"/>
    </row>
    <row r="94" spans="1:13">
      <c r="A94" s="109"/>
      <c r="B94" s="388" t="s">
        <v>10077</v>
      </c>
      <c r="C94" s="399" t="s">
        <v>9688</v>
      </c>
      <c r="D94" s="389" t="s">
        <v>9293</v>
      </c>
      <c r="E94" s="399" t="s">
        <v>9688</v>
      </c>
      <c r="F94" s="400"/>
      <c r="G94" s="401">
        <v>1</v>
      </c>
      <c r="H94" s="402">
        <v>22</v>
      </c>
      <c r="I94" s="402">
        <f t="shared" si="1"/>
        <v>22</v>
      </c>
      <c r="J94" s="403"/>
      <c r="K94" s="403" t="s">
        <v>8971</v>
      </c>
      <c r="L94" s="394"/>
      <c r="M94" s="395"/>
    </row>
    <row r="95" spans="1:13" ht="17.25" thickBot="1">
      <c r="A95" s="109"/>
      <c r="B95" s="380" t="s">
        <v>10077</v>
      </c>
      <c r="C95" s="382" t="s">
        <v>9688</v>
      </c>
      <c r="D95" s="404" t="s">
        <v>9294</v>
      </c>
      <c r="E95" s="382" t="s">
        <v>9688</v>
      </c>
      <c r="F95" s="405"/>
      <c r="G95" s="406">
        <v>1</v>
      </c>
      <c r="H95" s="407">
        <v>1.5</v>
      </c>
      <c r="I95" s="407">
        <f>G95*H95</f>
        <v>1.5</v>
      </c>
      <c r="J95" s="408"/>
      <c r="K95" s="408" t="s">
        <v>8972</v>
      </c>
      <c r="L95" s="386"/>
      <c r="M95" s="387"/>
    </row>
    <row r="96" spans="1:13">
      <c r="A96" s="109"/>
      <c r="B96" s="388" t="s">
        <v>8973</v>
      </c>
      <c r="C96" s="594" t="s">
        <v>353</v>
      </c>
      <c r="D96" s="389" t="s">
        <v>9295</v>
      </c>
      <c r="E96" s="390" t="s">
        <v>354</v>
      </c>
      <c r="F96" s="390" t="s">
        <v>9195</v>
      </c>
      <c r="G96" s="391">
        <v>1</v>
      </c>
      <c r="H96" s="392">
        <v>220</v>
      </c>
      <c r="I96" s="392">
        <f t="shared" si="1"/>
        <v>220</v>
      </c>
      <c r="J96" s="393" t="s">
        <v>6631</v>
      </c>
      <c r="K96" s="393" t="s">
        <v>5487</v>
      </c>
      <c r="L96" s="394"/>
      <c r="M96" s="395"/>
    </row>
    <row r="97" spans="1:13" ht="17.25" thickBot="1">
      <c r="A97" s="109"/>
      <c r="B97" s="380" t="s">
        <v>8973</v>
      </c>
      <c r="C97" s="596"/>
      <c r="D97" s="396" t="s">
        <v>9296</v>
      </c>
      <c r="E97" s="382" t="s">
        <v>1280</v>
      </c>
      <c r="F97" s="382" t="s">
        <v>1280</v>
      </c>
      <c r="G97" s="383">
        <v>1</v>
      </c>
      <c r="H97" s="384">
        <v>1.5</v>
      </c>
      <c r="I97" s="384">
        <f t="shared" si="1"/>
        <v>1.5</v>
      </c>
      <c r="J97" s="385" t="s">
        <v>6756</v>
      </c>
      <c r="K97" s="385" t="s">
        <v>5926</v>
      </c>
      <c r="L97" s="386"/>
      <c r="M97" s="387"/>
    </row>
    <row r="98" spans="1:13">
      <c r="B98" s="388" t="s">
        <v>8974</v>
      </c>
      <c r="C98" s="594" t="s">
        <v>8975</v>
      </c>
      <c r="D98" s="389" t="s">
        <v>9297</v>
      </c>
      <c r="E98" s="390" t="s">
        <v>8976</v>
      </c>
      <c r="F98" s="390" t="s">
        <v>8902</v>
      </c>
      <c r="G98" s="391">
        <v>1</v>
      </c>
      <c r="H98" s="392">
        <v>215</v>
      </c>
      <c r="I98" s="392">
        <f t="shared" si="1"/>
        <v>215</v>
      </c>
      <c r="J98" s="393" t="s">
        <v>691</v>
      </c>
      <c r="K98" s="393" t="s">
        <v>5445</v>
      </c>
      <c r="L98" s="394"/>
      <c r="M98" s="434"/>
    </row>
    <row r="99" spans="1:13">
      <c r="B99" s="321" t="s">
        <v>8974</v>
      </c>
      <c r="C99" s="595"/>
      <c r="D99" s="254" t="s">
        <v>9298</v>
      </c>
      <c r="E99" s="46" t="s">
        <v>8977</v>
      </c>
      <c r="F99" s="46" t="s">
        <v>8904</v>
      </c>
      <c r="G99" s="232">
        <v>1</v>
      </c>
      <c r="H99" s="37">
        <v>215</v>
      </c>
      <c r="I99" s="37">
        <f t="shared" si="1"/>
        <v>215</v>
      </c>
      <c r="J99" s="233" t="s">
        <v>693</v>
      </c>
      <c r="K99" s="233" t="s">
        <v>5460</v>
      </c>
      <c r="L99" s="107"/>
      <c r="M99" s="435"/>
    </row>
    <row r="100" spans="1:13">
      <c r="B100" s="321" t="s">
        <v>8974</v>
      </c>
      <c r="C100" s="595"/>
      <c r="D100" s="254" t="s">
        <v>9299</v>
      </c>
      <c r="E100" s="46" t="s">
        <v>8978</v>
      </c>
      <c r="F100" s="46" t="s">
        <v>8906</v>
      </c>
      <c r="G100" s="232">
        <v>1</v>
      </c>
      <c r="H100" s="37">
        <v>215</v>
      </c>
      <c r="I100" s="37">
        <f t="shared" si="1"/>
        <v>215</v>
      </c>
      <c r="J100" s="233" t="s">
        <v>695</v>
      </c>
      <c r="K100" s="233" t="s">
        <v>5466</v>
      </c>
      <c r="L100" s="107"/>
      <c r="M100" s="435"/>
    </row>
    <row r="101" spans="1:13">
      <c r="B101" s="321" t="s">
        <v>8974</v>
      </c>
      <c r="C101" s="595"/>
      <c r="D101" s="254" t="s">
        <v>9300</v>
      </c>
      <c r="E101" s="46" t="s">
        <v>9172</v>
      </c>
      <c r="F101" s="46" t="s">
        <v>8907</v>
      </c>
      <c r="G101" s="232">
        <v>1</v>
      </c>
      <c r="H101" s="37">
        <v>80</v>
      </c>
      <c r="I101" s="37">
        <f t="shared" si="1"/>
        <v>80</v>
      </c>
      <c r="J101" s="233" t="s">
        <v>697</v>
      </c>
      <c r="K101" s="233" t="s">
        <v>5473</v>
      </c>
      <c r="L101" s="107"/>
      <c r="M101" s="435"/>
    </row>
    <row r="102" spans="1:13">
      <c r="B102" s="321" t="s">
        <v>8974</v>
      </c>
      <c r="C102" s="595"/>
      <c r="D102" s="254" t="s">
        <v>9301</v>
      </c>
      <c r="E102" s="46" t="s">
        <v>8976</v>
      </c>
      <c r="F102" s="46" t="s">
        <v>8979</v>
      </c>
      <c r="G102" s="232">
        <v>1</v>
      </c>
      <c r="H102" s="37">
        <v>21.5</v>
      </c>
      <c r="I102" s="37">
        <f t="shared" si="1"/>
        <v>21.5</v>
      </c>
      <c r="J102" s="233" t="s">
        <v>6707</v>
      </c>
      <c r="K102" s="233" t="s">
        <v>5691</v>
      </c>
      <c r="L102" s="107"/>
      <c r="M102" s="435"/>
    </row>
    <row r="103" spans="1:13">
      <c r="B103" s="321" t="s">
        <v>8974</v>
      </c>
      <c r="C103" s="595"/>
      <c r="D103" s="254" t="s">
        <v>9302</v>
      </c>
      <c r="E103" s="46" t="s">
        <v>8977</v>
      </c>
      <c r="F103" s="46" t="s">
        <v>8910</v>
      </c>
      <c r="G103" s="232">
        <v>1</v>
      </c>
      <c r="H103" s="37">
        <v>21.5</v>
      </c>
      <c r="I103" s="37">
        <f t="shared" si="1"/>
        <v>21.5</v>
      </c>
      <c r="J103" s="233" t="s">
        <v>6708</v>
      </c>
      <c r="K103" s="233" t="s">
        <v>5699</v>
      </c>
      <c r="L103" s="107"/>
      <c r="M103" s="435"/>
    </row>
    <row r="104" spans="1:13">
      <c r="B104" s="321" t="s">
        <v>8974</v>
      </c>
      <c r="C104" s="595"/>
      <c r="D104" s="254" t="s">
        <v>9303</v>
      </c>
      <c r="E104" s="46" t="s">
        <v>8978</v>
      </c>
      <c r="F104" s="46" t="s">
        <v>8911</v>
      </c>
      <c r="G104" s="232">
        <v>1</v>
      </c>
      <c r="H104" s="37">
        <v>21.5</v>
      </c>
      <c r="I104" s="37">
        <f t="shared" si="1"/>
        <v>21.5</v>
      </c>
      <c r="J104" s="233" t="s">
        <v>6709</v>
      </c>
      <c r="K104" s="233" t="s">
        <v>5704</v>
      </c>
      <c r="L104" s="107"/>
      <c r="M104" s="435"/>
    </row>
    <row r="105" spans="1:13">
      <c r="B105" s="321" t="s">
        <v>8974</v>
      </c>
      <c r="C105" s="595"/>
      <c r="D105" s="255" t="s">
        <v>9304</v>
      </c>
      <c r="E105" s="84" t="s">
        <v>9172</v>
      </c>
      <c r="F105" s="46" t="s">
        <v>8912</v>
      </c>
      <c r="G105" s="232">
        <v>1</v>
      </c>
      <c r="H105" s="37">
        <v>8</v>
      </c>
      <c r="I105" s="37">
        <f t="shared" si="1"/>
        <v>8</v>
      </c>
      <c r="J105" s="233" t="s">
        <v>6710</v>
      </c>
      <c r="K105" s="233" t="s">
        <v>5712</v>
      </c>
      <c r="L105" s="107"/>
      <c r="M105" s="435"/>
    </row>
    <row r="106" spans="1:13">
      <c r="B106" s="321" t="s">
        <v>8974</v>
      </c>
      <c r="C106" s="595"/>
      <c r="D106" s="255" t="s">
        <v>9305</v>
      </c>
      <c r="E106" s="84" t="s">
        <v>9172</v>
      </c>
      <c r="F106" s="46" t="s">
        <v>8908</v>
      </c>
      <c r="G106" s="232">
        <v>1</v>
      </c>
      <c r="H106" s="37">
        <v>0.2</v>
      </c>
      <c r="I106" s="37">
        <f t="shared" si="1"/>
        <v>0.2</v>
      </c>
      <c r="J106" s="233" t="s">
        <v>93</v>
      </c>
      <c r="K106" s="233" t="s">
        <v>5838</v>
      </c>
      <c r="L106" s="107"/>
      <c r="M106" s="435"/>
    </row>
    <row r="107" spans="1:13">
      <c r="B107" s="321" t="s">
        <v>8974</v>
      </c>
      <c r="C107" s="595"/>
      <c r="D107" s="255" t="s">
        <v>9306</v>
      </c>
      <c r="E107" s="84" t="s">
        <v>9172</v>
      </c>
      <c r="F107" s="46" t="s">
        <v>8908</v>
      </c>
      <c r="G107" s="232">
        <v>1</v>
      </c>
      <c r="H107" s="37">
        <v>0.2</v>
      </c>
      <c r="I107" s="37">
        <f t="shared" si="1"/>
        <v>0.2</v>
      </c>
      <c r="J107" s="233" t="s">
        <v>93</v>
      </c>
      <c r="K107" s="233" t="s">
        <v>5843</v>
      </c>
      <c r="L107" s="107"/>
      <c r="M107" s="435"/>
    </row>
    <row r="108" spans="1:13">
      <c r="B108" s="321" t="s">
        <v>8974</v>
      </c>
      <c r="C108" s="595"/>
      <c r="D108" s="255" t="s">
        <v>9307</v>
      </c>
      <c r="E108" s="84" t="s">
        <v>9172</v>
      </c>
      <c r="F108" s="46" t="s">
        <v>8908</v>
      </c>
      <c r="G108" s="232">
        <v>1</v>
      </c>
      <c r="H108" s="37">
        <v>0.2</v>
      </c>
      <c r="I108" s="37">
        <f t="shared" si="1"/>
        <v>0.2</v>
      </c>
      <c r="J108" s="233" t="s">
        <v>93</v>
      </c>
      <c r="K108" s="233" t="s">
        <v>5848</v>
      </c>
      <c r="L108" s="107"/>
      <c r="M108" s="435"/>
    </row>
    <row r="109" spans="1:13" ht="17.25" thickBot="1">
      <c r="B109" s="380" t="s">
        <v>8974</v>
      </c>
      <c r="C109" s="596"/>
      <c r="D109" s="396" t="s">
        <v>9308</v>
      </c>
      <c r="E109" s="382" t="s">
        <v>1256</v>
      </c>
      <c r="F109" s="382" t="s">
        <v>1256</v>
      </c>
      <c r="G109" s="383">
        <v>1</v>
      </c>
      <c r="H109" s="384">
        <v>1.5</v>
      </c>
      <c r="I109" s="384">
        <f t="shared" si="1"/>
        <v>1.5</v>
      </c>
      <c r="J109" s="385" t="s">
        <v>6756</v>
      </c>
      <c r="K109" s="385" t="s">
        <v>5908</v>
      </c>
      <c r="L109" s="386"/>
      <c r="M109" s="436"/>
    </row>
    <row r="110" spans="1:13">
      <c r="B110" s="388" t="s">
        <v>8980</v>
      </c>
      <c r="C110" s="594" t="s">
        <v>8981</v>
      </c>
      <c r="D110" s="389" t="s">
        <v>9309</v>
      </c>
      <c r="E110" s="390" t="s">
        <v>8982</v>
      </c>
      <c r="F110" s="390" t="s">
        <v>8916</v>
      </c>
      <c r="G110" s="391">
        <v>1</v>
      </c>
      <c r="H110" s="392">
        <v>50</v>
      </c>
      <c r="I110" s="392">
        <f t="shared" si="1"/>
        <v>50</v>
      </c>
      <c r="J110" s="393" t="s">
        <v>159</v>
      </c>
      <c r="K110" s="393" t="s">
        <v>5483</v>
      </c>
      <c r="L110" s="394"/>
      <c r="M110" s="434"/>
    </row>
    <row r="111" spans="1:13">
      <c r="B111" s="321" t="s">
        <v>8980</v>
      </c>
      <c r="C111" s="595"/>
      <c r="D111" s="254" t="s">
        <v>9310</v>
      </c>
      <c r="E111" s="46" t="s">
        <v>8983</v>
      </c>
      <c r="F111" s="46" t="s">
        <v>8918</v>
      </c>
      <c r="G111" s="232">
        <v>1</v>
      </c>
      <c r="H111" s="37">
        <v>50</v>
      </c>
      <c r="I111" s="37">
        <f t="shared" si="1"/>
        <v>50</v>
      </c>
      <c r="J111" s="233" t="s">
        <v>157</v>
      </c>
      <c r="K111" s="233" t="s">
        <v>5490</v>
      </c>
      <c r="L111" s="107"/>
      <c r="M111" s="435"/>
    </row>
    <row r="112" spans="1:13">
      <c r="B112" s="321" t="s">
        <v>8980</v>
      </c>
      <c r="C112" s="595"/>
      <c r="D112" s="255" t="s">
        <v>9311</v>
      </c>
      <c r="E112" s="84" t="s">
        <v>9173</v>
      </c>
      <c r="F112" s="46" t="s">
        <v>8919</v>
      </c>
      <c r="G112" s="232">
        <v>1</v>
      </c>
      <c r="H112" s="37">
        <v>75</v>
      </c>
      <c r="I112" s="37">
        <f t="shared" si="1"/>
        <v>75</v>
      </c>
      <c r="J112" s="233" t="s">
        <v>143</v>
      </c>
      <c r="K112" s="233" t="s">
        <v>5495</v>
      </c>
      <c r="L112" s="107"/>
      <c r="M112" s="435"/>
    </row>
    <row r="113" spans="2:13">
      <c r="B113" s="321" t="s">
        <v>8980</v>
      </c>
      <c r="C113" s="595"/>
      <c r="D113" s="255" t="s">
        <v>9312</v>
      </c>
      <c r="E113" s="84" t="s">
        <v>9173</v>
      </c>
      <c r="F113" s="46" t="s">
        <v>8920</v>
      </c>
      <c r="G113" s="232">
        <v>1</v>
      </c>
      <c r="H113" s="37">
        <v>110</v>
      </c>
      <c r="I113" s="37">
        <f t="shared" si="1"/>
        <v>110</v>
      </c>
      <c r="J113" s="233" t="s">
        <v>136</v>
      </c>
      <c r="K113" s="233" t="s">
        <v>5501</v>
      </c>
      <c r="L113" s="107"/>
      <c r="M113" s="435"/>
    </row>
    <row r="114" spans="2:13">
      <c r="B114" s="321" t="s">
        <v>8980</v>
      </c>
      <c r="C114" s="595"/>
      <c r="D114" s="254" t="s">
        <v>9313</v>
      </c>
      <c r="E114" s="46" t="s">
        <v>8982</v>
      </c>
      <c r="F114" s="46" t="s">
        <v>8921</v>
      </c>
      <c r="G114" s="232">
        <v>1</v>
      </c>
      <c r="H114" s="37">
        <v>5</v>
      </c>
      <c r="I114" s="37">
        <f t="shared" si="1"/>
        <v>5</v>
      </c>
      <c r="J114" s="233" t="s">
        <v>6711</v>
      </c>
      <c r="K114" s="233" t="s">
        <v>5719</v>
      </c>
      <c r="L114" s="107"/>
      <c r="M114" s="435"/>
    </row>
    <row r="115" spans="2:13">
      <c r="B115" s="321" t="s">
        <v>8980</v>
      </c>
      <c r="C115" s="595"/>
      <c r="D115" s="254" t="s">
        <v>9314</v>
      </c>
      <c r="E115" s="46" t="s">
        <v>8983</v>
      </c>
      <c r="F115" s="46" t="s">
        <v>8922</v>
      </c>
      <c r="G115" s="232">
        <v>1</v>
      </c>
      <c r="H115" s="37">
        <v>5</v>
      </c>
      <c r="I115" s="37">
        <f t="shared" si="1"/>
        <v>5</v>
      </c>
      <c r="J115" s="233" t="s">
        <v>6712</v>
      </c>
      <c r="K115" s="233" t="s">
        <v>5726</v>
      </c>
      <c r="L115" s="107"/>
      <c r="M115" s="435"/>
    </row>
    <row r="116" spans="2:13">
      <c r="B116" s="321" t="s">
        <v>8980</v>
      </c>
      <c r="C116" s="595"/>
      <c r="D116" s="254" t="s">
        <v>9315</v>
      </c>
      <c r="E116" s="46" t="s">
        <v>9173</v>
      </c>
      <c r="F116" s="46" t="s">
        <v>8923</v>
      </c>
      <c r="G116" s="232">
        <v>1</v>
      </c>
      <c r="H116" s="37">
        <v>7.5</v>
      </c>
      <c r="I116" s="37">
        <f t="shared" si="1"/>
        <v>7.5</v>
      </c>
      <c r="J116" s="233" t="s">
        <v>6714</v>
      </c>
      <c r="K116" s="233" t="s">
        <v>5730</v>
      </c>
      <c r="L116" s="107"/>
      <c r="M116" s="435"/>
    </row>
    <row r="117" spans="2:13">
      <c r="B117" s="321" t="s">
        <v>8980</v>
      </c>
      <c r="C117" s="595"/>
      <c r="D117" s="255" t="s">
        <v>9316</v>
      </c>
      <c r="E117" s="84" t="s">
        <v>9173</v>
      </c>
      <c r="F117" s="46" t="s">
        <v>8924</v>
      </c>
      <c r="G117" s="232">
        <v>1</v>
      </c>
      <c r="H117" s="37">
        <v>11</v>
      </c>
      <c r="I117" s="37">
        <f t="shared" si="1"/>
        <v>11</v>
      </c>
      <c r="J117" s="233" t="s">
        <v>6715</v>
      </c>
      <c r="K117" s="233" t="s">
        <v>5735</v>
      </c>
      <c r="L117" s="107"/>
      <c r="M117" s="435"/>
    </row>
    <row r="118" spans="2:13">
      <c r="B118" s="321" t="s">
        <v>8980</v>
      </c>
      <c r="C118" s="595"/>
      <c r="D118" s="255" t="s">
        <v>9317</v>
      </c>
      <c r="E118" s="84" t="s">
        <v>9173</v>
      </c>
      <c r="F118" s="46" t="s">
        <v>8908</v>
      </c>
      <c r="G118" s="232">
        <v>1</v>
      </c>
      <c r="H118" s="37">
        <v>0.2</v>
      </c>
      <c r="I118" s="37">
        <f t="shared" si="1"/>
        <v>0.2</v>
      </c>
      <c r="J118" s="233" t="s">
        <v>93</v>
      </c>
      <c r="K118" s="233" t="s">
        <v>5853</v>
      </c>
      <c r="L118" s="107"/>
      <c r="M118" s="435"/>
    </row>
    <row r="119" spans="2:13">
      <c r="B119" s="321" t="s">
        <v>8980</v>
      </c>
      <c r="C119" s="595"/>
      <c r="D119" s="255" t="s">
        <v>9318</v>
      </c>
      <c r="E119" s="84" t="s">
        <v>9173</v>
      </c>
      <c r="F119" s="46" t="s">
        <v>8908</v>
      </c>
      <c r="G119" s="232">
        <v>1</v>
      </c>
      <c r="H119" s="37">
        <v>0.2</v>
      </c>
      <c r="I119" s="37">
        <f t="shared" si="1"/>
        <v>0.2</v>
      </c>
      <c r="J119" s="233" t="s">
        <v>93</v>
      </c>
      <c r="K119" s="233" t="s">
        <v>5857</v>
      </c>
      <c r="L119" s="107"/>
      <c r="M119" s="435"/>
    </row>
    <row r="120" spans="2:13">
      <c r="B120" s="321" t="s">
        <v>8980</v>
      </c>
      <c r="C120" s="595"/>
      <c r="D120" s="255" t="s">
        <v>9319</v>
      </c>
      <c r="E120" s="84" t="s">
        <v>9173</v>
      </c>
      <c r="F120" s="46" t="s">
        <v>8908</v>
      </c>
      <c r="G120" s="232">
        <v>1</v>
      </c>
      <c r="H120" s="37">
        <v>0.2</v>
      </c>
      <c r="I120" s="37">
        <f t="shared" si="1"/>
        <v>0.2</v>
      </c>
      <c r="J120" s="233" t="s">
        <v>93</v>
      </c>
      <c r="K120" s="233" t="s">
        <v>5861</v>
      </c>
      <c r="L120" s="107"/>
      <c r="M120" s="435"/>
    </row>
    <row r="121" spans="2:13" ht="17.25" thickBot="1">
      <c r="B121" s="380" t="s">
        <v>8980</v>
      </c>
      <c r="C121" s="596"/>
      <c r="D121" s="396" t="s">
        <v>9320</v>
      </c>
      <c r="E121" s="382" t="s">
        <v>1266</v>
      </c>
      <c r="F121" s="382" t="s">
        <v>1266</v>
      </c>
      <c r="G121" s="383">
        <v>1</v>
      </c>
      <c r="H121" s="384">
        <v>1.5</v>
      </c>
      <c r="I121" s="384">
        <f t="shared" si="1"/>
        <v>1.5</v>
      </c>
      <c r="J121" s="385" t="s">
        <v>6756</v>
      </c>
      <c r="K121" s="385" t="s">
        <v>5913</v>
      </c>
      <c r="L121" s="386"/>
      <c r="M121" s="436"/>
    </row>
    <row r="122" spans="2:13">
      <c r="B122" s="388" t="s">
        <v>8984</v>
      </c>
      <c r="C122" s="594" t="s">
        <v>8985</v>
      </c>
      <c r="D122" s="389" t="s">
        <v>9321</v>
      </c>
      <c r="E122" s="390" t="s">
        <v>8986</v>
      </c>
      <c r="F122" s="390" t="s">
        <v>8928</v>
      </c>
      <c r="G122" s="391">
        <v>1</v>
      </c>
      <c r="H122" s="392">
        <v>50</v>
      </c>
      <c r="I122" s="392">
        <f t="shared" si="1"/>
        <v>50</v>
      </c>
      <c r="J122" s="393" t="s">
        <v>147</v>
      </c>
      <c r="K122" s="393" t="s">
        <v>5508</v>
      </c>
      <c r="L122" s="394"/>
      <c r="M122" s="434"/>
    </row>
    <row r="123" spans="2:13">
      <c r="B123" s="321" t="s">
        <v>8984</v>
      </c>
      <c r="C123" s="595"/>
      <c r="D123" s="254" t="s">
        <v>9322</v>
      </c>
      <c r="E123" s="46" t="s">
        <v>8987</v>
      </c>
      <c r="F123" s="46" t="s">
        <v>8930</v>
      </c>
      <c r="G123" s="232">
        <v>1</v>
      </c>
      <c r="H123" s="37">
        <v>50</v>
      </c>
      <c r="I123" s="37">
        <f t="shared" si="1"/>
        <v>50</v>
      </c>
      <c r="J123" s="233" t="s">
        <v>145</v>
      </c>
      <c r="K123" s="233" t="s">
        <v>5513</v>
      </c>
      <c r="L123" s="107"/>
      <c r="M123" s="435"/>
    </row>
    <row r="124" spans="2:13">
      <c r="B124" s="321" t="s">
        <v>8984</v>
      </c>
      <c r="C124" s="595"/>
      <c r="D124" s="255" t="s">
        <v>9323</v>
      </c>
      <c r="E124" s="84" t="s">
        <v>9174</v>
      </c>
      <c r="F124" s="46" t="s">
        <v>8919</v>
      </c>
      <c r="G124" s="232">
        <v>1</v>
      </c>
      <c r="H124" s="37">
        <v>45</v>
      </c>
      <c r="I124" s="37">
        <f t="shared" si="1"/>
        <v>45</v>
      </c>
      <c r="J124" s="233" t="s">
        <v>142</v>
      </c>
      <c r="K124" s="233" t="s">
        <v>5520</v>
      </c>
      <c r="L124" s="107"/>
      <c r="M124" s="435"/>
    </row>
    <row r="125" spans="2:13">
      <c r="B125" s="321" t="s">
        <v>8984</v>
      </c>
      <c r="C125" s="595"/>
      <c r="D125" s="255" t="s">
        <v>9324</v>
      </c>
      <c r="E125" s="84" t="s">
        <v>9174</v>
      </c>
      <c r="F125" s="46" t="s">
        <v>8920</v>
      </c>
      <c r="G125" s="232">
        <v>1</v>
      </c>
      <c r="H125" s="37">
        <v>7</v>
      </c>
      <c r="I125" s="37">
        <f t="shared" si="1"/>
        <v>7</v>
      </c>
      <c r="J125" s="233" t="s">
        <v>139</v>
      </c>
      <c r="K125" s="233" t="s">
        <v>5525</v>
      </c>
      <c r="L125" s="107"/>
      <c r="M125" s="435"/>
    </row>
    <row r="126" spans="2:13">
      <c r="B126" s="321" t="s">
        <v>8984</v>
      </c>
      <c r="C126" s="595"/>
      <c r="D126" s="255" t="s">
        <v>9325</v>
      </c>
      <c r="E126" s="84" t="s">
        <v>9174</v>
      </c>
      <c r="F126" s="46" t="s">
        <v>8931</v>
      </c>
      <c r="G126" s="232">
        <v>1</v>
      </c>
      <c r="H126" s="37">
        <v>110</v>
      </c>
      <c r="I126" s="37">
        <f t="shared" si="1"/>
        <v>110</v>
      </c>
      <c r="J126" s="233" t="s">
        <v>136</v>
      </c>
      <c r="K126" s="233" t="s">
        <v>5531</v>
      </c>
      <c r="L126" s="107"/>
      <c r="M126" s="435"/>
    </row>
    <row r="127" spans="2:13">
      <c r="B127" s="321" t="s">
        <v>8984</v>
      </c>
      <c r="C127" s="595"/>
      <c r="D127" s="254" t="s">
        <v>9326</v>
      </c>
      <c r="E127" s="46" t="s">
        <v>8986</v>
      </c>
      <c r="F127" s="46" t="s">
        <v>8932</v>
      </c>
      <c r="G127" s="232">
        <v>1</v>
      </c>
      <c r="H127" s="37">
        <v>5</v>
      </c>
      <c r="I127" s="37">
        <f t="shared" si="1"/>
        <v>5</v>
      </c>
      <c r="J127" s="233" t="s">
        <v>6711</v>
      </c>
      <c r="K127" s="233" t="s">
        <v>5739</v>
      </c>
      <c r="L127" s="107"/>
      <c r="M127" s="435"/>
    </row>
    <row r="128" spans="2:13">
      <c r="B128" s="321" t="s">
        <v>8984</v>
      </c>
      <c r="C128" s="595"/>
      <c r="D128" s="254" t="s">
        <v>9327</v>
      </c>
      <c r="E128" s="46" t="s">
        <v>8987</v>
      </c>
      <c r="F128" s="46" t="s">
        <v>8933</v>
      </c>
      <c r="G128" s="232">
        <v>1</v>
      </c>
      <c r="H128" s="37">
        <v>5</v>
      </c>
      <c r="I128" s="37">
        <f t="shared" si="1"/>
        <v>5</v>
      </c>
      <c r="J128" s="233" t="s">
        <v>6712</v>
      </c>
      <c r="K128" s="233" t="s">
        <v>5743</v>
      </c>
      <c r="L128" s="107"/>
      <c r="M128" s="435"/>
    </row>
    <row r="129" spans="2:13">
      <c r="B129" s="321" t="s">
        <v>8984</v>
      </c>
      <c r="C129" s="595"/>
      <c r="D129" s="255" t="s">
        <v>9328</v>
      </c>
      <c r="E129" s="84" t="s">
        <v>9174</v>
      </c>
      <c r="F129" s="46" t="s">
        <v>8923</v>
      </c>
      <c r="G129" s="232">
        <v>1</v>
      </c>
      <c r="H129" s="37">
        <v>4.5</v>
      </c>
      <c r="I129" s="37">
        <f t="shared" si="1"/>
        <v>4.5</v>
      </c>
      <c r="J129" s="233" t="s">
        <v>6714</v>
      </c>
      <c r="K129" s="233" t="s">
        <v>5749</v>
      </c>
      <c r="L129" s="107"/>
      <c r="M129" s="435"/>
    </row>
    <row r="130" spans="2:13">
      <c r="B130" s="321" t="s">
        <v>8984</v>
      </c>
      <c r="C130" s="595"/>
      <c r="D130" s="255" t="s">
        <v>9329</v>
      </c>
      <c r="E130" s="84" t="s">
        <v>9174</v>
      </c>
      <c r="F130" s="46" t="s">
        <v>8924</v>
      </c>
      <c r="G130" s="232">
        <v>1</v>
      </c>
      <c r="H130" s="37">
        <v>1</v>
      </c>
      <c r="I130" s="37">
        <f t="shared" si="1"/>
        <v>1</v>
      </c>
      <c r="J130" s="233" t="s">
        <v>6716</v>
      </c>
      <c r="K130" s="233" t="s">
        <v>5753</v>
      </c>
      <c r="L130" s="107"/>
      <c r="M130" s="435"/>
    </row>
    <row r="131" spans="2:13">
      <c r="B131" s="321" t="s">
        <v>8984</v>
      </c>
      <c r="C131" s="595"/>
      <c r="D131" s="255" t="s">
        <v>9330</v>
      </c>
      <c r="E131" s="84" t="s">
        <v>9174</v>
      </c>
      <c r="F131" s="46" t="s">
        <v>8934</v>
      </c>
      <c r="G131" s="232">
        <v>1</v>
      </c>
      <c r="H131" s="37">
        <v>11</v>
      </c>
      <c r="I131" s="37">
        <f t="shared" si="1"/>
        <v>11</v>
      </c>
      <c r="J131" s="233" t="s">
        <v>6715</v>
      </c>
      <c r="K131" s="233" t="s">
        <v>5757</v>
      </c>
      <c r="L131" s="107"/>
      <c r="M131" s="435"/>
    </row>
    <row r="132" spans="2:13">
      <c r="B132" s="321" t="s">
        <v>8984</v>
      </c>
      <c r="C132" s="595"/>
      <c r="D132" s="255" t="s">
        <v>9331</v>
      </c>
      <c r="E132" s="84" t="s">
        <v>9174</v>
      </c>
      <c r="F132" s="46" t="s">
        <v>8908</v>
      </c>
      <c r="G132" s="232">
        <v>1</v>
      </c>
      <c r="H132" s="37">
        <v>0.2</v>
      </c>
      <c r="I132" s="37">
        <f t="shared" si="1"/>
        <v>0.2</v>
      </c>
      <c r="J132" s="233" t="s">
        <v>93</v>
      </c>
      <c r="K132" s="233" t="s">
        <v>5865</v>
      </c>
      <c r="L132" s="107"/>
      <c r="M132" s="435"/>
    </row>
    <row r="133" spans="2:13">
      <c r="B133" s="321" t="s">
        <v>8984</v>
      </c>
      <c r="C133" s="595"/>
      <c r="D133" s="255" t="s">
        <v>9332</v>
      </c>
      <c r="E133" s="84" t="s">
        <v>9174</v>
      </c>
      <c r="F133" s="46" t="s">
        <v>8908</v>
      </c>
      <c r="G133" s="232">
        <v>1</v>
      </c>
      <c r="H133" s="37">
        <v>0.2</v>
      </c>
      <c r="I133" s="37">
        <f t="shared" si="1"/>
        <v>0.2</v>
      </c>
      <c r="J133" s="233" t="s">
        <v>93</v>
      </c>
      <c r="K133" s="233" t="s">
        <v>5869</v>
      </c>
      <c r="L133" s="107"/>
      <c r="M133" s="435"/>
    </row>
    <row r="134" spans="2:13">
      <c r="B134" s="321" t="s">
        <v>8984</v>
      </c>
      <c r="C134" s="595"/>
      <c r="D134" s="255" t="s">
        <v>9333</v>
      </c>
      <c r="E134" s="84" t="s">
        <v>9174</v>
      </c>
      <c r="F134" s="46" t="s">
        <v>8908</v>
      </c>
      <c r="G134" s="232">
        <v>1</v>
      </c>
      <c r="H134" s="37">
        <v>0.2</v>
      </c>
      <c r="I134" s="37">
        <f t="shared" si="1"/>
        <v>0.2</v>
      </c>
      <c r="J134" s="233" t="s">
        <v>93</v>
      </c>
      <c r="K134" s="233" t="s">
        <v>5873</v>
      </c>
      <c r="L134" s="107"/>
      <c r="M134" s="435"/>
    </row>
    <row r="135" spans="2:13" ht="17.25" thickBot="1">
      <c r="B135" s="380" t="s">
        <v>8984</v>
      </c>
      <c r="C135" s="596"/>
      <c r="D135" s="396" t="s">
        <v>9334</v>
      </c>
      <c r="E135" s="382" t="s">
        <v>1274</v>
      </c>
      <c r="F135" s="382" t="s">
        <v>1274</v>
      </c>
      <c r="G135" s="383">
        <v>1</v>
      </c>
      <c r="H135" s="384">
        <v>1.5</v>
      </c>
      <c r="I135" s="384">
        <f t="shared" si="1"/>
        <v>1.5</v>
      </c>
      <c r="J135" s="385" t="s">
        <v>6756</v>
      </c>
      <c r="K135" s="385" t="s">
        <v>5918</v>
      </c>
      <c r="L135" s="386"/>
      <c r="M135" s="436"/>
    </row>
    <row r="136" spans="2:13">
      <c r="B136" s="388" t="s">
        <v>8988</v>
      </c>
      <c r="C136" s="594" t="s">
        <v>8989</v>
      </c>
      <c r="D136" s="389" t="s">
        <v>9335</v>
      </c>
      <c r="E136" s="390" t="s">
        <v>8990</v>
      </c>
      <c r="F136" s="390" t="s">
        <v>8938</v>
      </c>
      <c r="G136" s="391">
        <v>1</v>
      </c>
      <c r="H136" s="392">
        <v>50</v>
      </c>
      <c r="I136" s="392">
        <f t="shared" si="1"/>
        <v>50</v>
      </c>
      <c r="J136" s="393" t="s">
        <v>87</v>
      </c>
      <c r="K136" s="393" t="s">
        <v>5536</v>
      </c>
      <c r="L136" s="394"/>
      <c r="M136" s="434"/>
    </row>
    <row r="137" spans="2:13">
      <c r="B137" s="321" t="s">
        <v>8988</v>
      </c>
      <c r="C137" s="595"/>
      <c r="D137" s="254" t="s">
        <v>9336</v>
      </c>
      <c r="E137" s="46" t="s">
        <v>8991</v>
      </c>
      <c r="F137" s="46" t="s">
        <v>8940</v>
      </c>
      <c r="G137" s="232">
        <v>1</v>
      </c>
      <c r="H137" s="37">
        <v>50</v>
      </c>
      <c r="I137" s="37">
        <f t="shared" si="1"/>
        <v>50</v>
      </c>
      <c r="J137" s="233" t="s">
        <v>85</v>
      </c>
      <c r="K137" s="233" t="s">
        <v>5541</v>
      </c>
      <c r="L137" s="107"/>
      <c r="M137" s="435"/>
    </row>
    <row r="138" spans="2:13">
      <c r="B138" s="321" t="s">
        <v>8988</v>
      </c>
      <c r="C138" s="595"/>
      <c r="D138" s="254" t="s">
        <v>9337</v>
      </c>
      <c r="E138" s="46" t="s">
        <v>8992</v>
      </c>
      <c r="F138" s="46" t="s">
        <v>8942</v>
      </c>
      <c r="G138" s="232">
        <v>1</v>
      </c>
      <c r="H138" s="37">
        <v>50</v>
      </c>
      <c r="I138" s="37">
        <f t="shared" si="1"/>
        <v>50</v>
      </c>
      <c r="J138" s="233" t="s">
        <v>111</v>
      </c>
      <c r="K138" s="233" t="s">
        <v>5546</v>
      </c>
      <c r="L138" s="107"/>
      <c r="M138" s="435"/>
    </row>
    <row r="139" spans="2:13">
      <c r="B139" s="321" t="s">
        <v>8988</v>
      </c>
      <c r="C139" s="595"/>
      <c r="D139" s="255" t="s">
        <v>9338</v>
      </c>
      <c r="E139" s="84" t="s">
        <v>9175</v>
      </c>
      <c r="F139" s="46" t="s">
        <v>8943</v>
      </c>
      <c r="G139" s="232">
        <v>1</v>
      </c>
      <c r="H139" s="37">
        <v>75</v>
      </c>
      <c r="I139" s="37">
        <f t="shared" si="1"/>
        <v>75</v>
      </c>
      <c r="J139" s="233" t="s">
        <v>82</v>
      </c>
      <c r="K139" s="233" t="s">
        <v>5551</v>
      </c>
      <c r="L139" s="107"/>
      <c r="M139" s="435"/>
    </row>
    <row r="140" spans="2:13">
      <c r="B140" s="321" t="s">
        <v>8988</v>
      </c>
      <c r="C140" s="595"/>
      <c r="D140" s="255" t="s">
        <v>9339</v>
      </c>
      <c r="E140" s="84" t="s">
        <v>9175</v>
      </c>
      <c r="F140" s="46" t="s">
        <v>8944</v>
      </c>
      <c r="G140" s="232">
        <v>1</v>
      </c>
      <c r="H140" s="37">
        <v>105</v>
      </c>
      <c r="I140" s="37">
        <f t="shared" si="1"/>
        <v>105</v>
      </c>
      <c r="J140" s="233" t="s">
        <v>110</v>
      </c>
      <c r="K140" s="233" t="s">
        <v>5557</v>
      </c>
      <c r="L140" s="107"/>
      <c r="M140" s="435"/>
    </row>
    <row r="141" spans="2:13">
      <c r="B141" s="321" t="s">
        <v>8988</v>
      </c>
      <c r="C141" s="595"/>
      <c r="D141" s="255" t="s">
        <v>9340</v>
      </c>
      <c r="E141" s="84" t="s">
        <v>9175</v>
      </c>
      <c r="F141" s="46" t="s">
        <v>8945</v>
      </c>
      <c r="G141" s="232">
        <v>1</v>
      </c>
      <c r="H141" s="37">
        <v>110</v>
      </c>
      <c r="I141" s="37">
        <f t="shared" si="1"/>
        <v>110</v>
      </c>
      <c r="J141" s="233" t="s">
        <v>109</v>
      </c>
      <c r="K141" s="233" t="s">
        <v>5563</v>
      </c>
      <c r="L141" s="107"/>
      <c r="M141" s="435"/>
    </row>
    <row r="142" spans="2:13">
      <c r="B142" s="321" t="s">
        <v>8988</v>
      </c>
      <c r="C142" s="595"/>
      <c r="D142" s="254" t="s">
        <v>9341</v>
      </c>
      <c r="E142" s="46" t="s">
        <v>8990</v>
      </c>
      <c r="F142" s="46" t="s">
        <v>8946</v>
      </c>
      <c r="G142" s="232">
        <v>1</v>
      </c>
      <c r="H142" s="37">
        <v>5</v>
      </c>
      <c r="I142" s="37">
        <f t="shared" si="1"/>
        <v>5</v>
      </c>
      <c r="J142" s="233" t="s">
        <v>6717</v>
      </c>
      <c r="K142" s="233" t="s">
        <v>5761</v>
      </c>
      <c r="L142" s="107"/>
      <c r="M142" s="435"/>
    </row>
    <row r="143" spans="2:13">
      <c r="B143" s="321" t="s">
        <v>8988</v>
      </c>
      <c r="C143" s="595"/>
      <c r="D143" s="254" t="s">
        <v>9342</v>
      </c>
      <c r="E143" s="46" t="s">
        <v>8991</v>
      </c>
      <c r="F143" s="46" t="s">
        <v>8947</v>
      </c>
      <c r="G143" s="232">
        <v>1</v>
      </c>
      <c r="H143" s="37">
        <v>5</v>
      </c>
      <c r="I143" s="37">
        <f t="shared" si="1"/>
        <v>5</v>
      </c>
      <c r="J143" s="233" t="s">
        <v>6718</v>
      </c>
      <c r="K143" s="233" t="s">
        <v>5765</v>
      </c>
      <c r="L143" s="107"/>
      <c r="M143" s="435"/>
    </row>
    <row r="144" spans="2:13">
      <c r="B144" s="321" t="s">
        <v>8988</v>
      </c>
      <c r="C144" s="595"/>
      <c r="D144" s="254" t="s">
        <v>9343</v>
      </c>
      <c r="E144" s="46" t="s">
        <v>8992</v>
      </c>
      <c r="F144" s="46" t="s">
        <v>8948</v>
      </c>
      <c r="G144" s="232">
        <v>1</v>
      </c>
      <c r="H144" s="37">
        <v>5</v>
      </c>
      <c r="I144" s="37">
        <f t="shared" si="1"/>
        <v>5</v>
      </c>
      <c r="J144" s="233" t="s">
        <v>6719</v>
      </c>
      <c r="K144" s="233" t="s">
        <v>5769</v>
      </c>
      <c r="L144" s="107"/>
      <c r="M144" s="435"/>
    </row>
    <row r="145" spans="2:13">
      <c r="B145" s="321" t="s">
        <v>8988</v>
      </c>
      <c r="C145" s="595"/>
      <c r="D145" s="255" t="s">
        <v>9344</v>
      </c>
      <c r="E145" s="84" t="s">
        <v>9175</v>
      </c>
      <c r="F145" s="46" t="s">
        <v>8949</v>
      </c>
      <c r="G145" s="232">
        <v>1</v>
      </c>
      <c r="H145" s="37">
        <v>7.5</v>
      </c>
      <c r="I145" s="37">
        <f t="shared" si="1"/>
        <v>7.5</v>
      </c>
      <c r="J145" s="233" t="s">
        <v>6720</v>
      </c>
      <c r="K145" s="233" t="s">
        <v>5773</v>
      </c>
      <c r="L145" s="107"/>
      <c r="M145" s="435"/>
    </row>
    <row r="146" spans="2:13">
      <c r="B146" s="321" t="s">
        <v>8988</v>
      </c>
      <c r="C146" s="595"/>
      <c r="D146" s="255" t="s">
        <v>9345</v>
      </c>
      <c r="E146" s="84" t="s">
        <v>9175</v>
      </c>
      <c r="F146" s="46" t="s">
        <v>8950</v>
      </c>
      <c r="G146" s="232">
        <v>1</v>
      </c>
      <c r="H146" s="37">
        <v>11</v>
      </c>
      <c r="I146" s="37">
        <f t="shared" si="1"/>
        <v>11</v>
      </c>
      <c r="J146" s="233" t="s">
        <v>6721</v>
      </c>
      <c r="K146" s="233" t="s">
        <v>5777</v>
      </c>
      <c r="L146" s="107"/>
      <c r="M146" s="435"/>
    </row>
    <row r="147" spans="2:13">
      <c r="B147" s="321" t="s">
        <v>8988</v>
      </c>
      <c r="C147" s="595"/>
      <c r="D147" s="255" t="s">
        <v>9346</v>
      </c>
      <c r="E147" s="84" t="s">
        <v>9175</v>
      </c>
      <c r="F147" s="46" t="s">
        <v>8951</v>
      </c>
      <c r="G147" s="232">
        <v>1</v>
      </c>
      <c r="H147" s="37">
        <v>11</v>
      </c>
      <c r="I147" s="37">
        <f t="shared" ref="I147:I170" si="2">G147*H147</f>
        <v>11</v>
      </c>
      <c r="J147" s="233" t="s">
        <v>6722</v>
      </c>
      <c r="K147" s="233" t="s">
        <v>5782</v>
      </c>
      <c r="L147" s="107"/>
      <c r="M147" s="435"/>
    </row>
    <row r="148" spans="2:13">
      <c r="B148" s="321" t="s">
        <v>8988</v>
      </c>
      <c r="C148" s="595"/>
      <c r="D148" s="255" t="s">
        <v>9347</v>
      </c>
      <c r="E148" s="84" t="s">
        <v>9175</v>
      </c>
      <c r="F148" s="46" t="s">
        <v>8908</v>
      </c>
      <c r="G148" s="232">
        <v>1</v>
      </c>
      <c r="H148" s="37">
        <v>0.2</v>
      </c>
      <c r="I148" s="37">
        <f t="shared" si="2"/>
        <v>0.2</v>
      </c>
      <c r="J148" s="233" t="s">
        <v>93</v>
      </c>
      <c r="K148" s="233" t="s">
        <v>5877</v>
      </c>
      <c r="L148" s="107"/>
      <c r="M148" s="435"/>
    </row>
    <row r="149" spans="2:13">
      <c r="B149" s="321" t="s">
        <v>8988</v>
      </c>
      <c r="C149" s="595"/>
      <c r="D149" s="255" t="s">
        <v>9348</v>
      </c>
      <c r="E149" s="84" t="s">
        <v>9175</v>
      </c>
      <c r="F149" s="46" t="s">
        <v>8908</v>
      </c>
      <c r="G149" s="232">
        <v>1</v>
      </c>
      <c r="H149" s="37">
        <v>0.2</v>
      </c>
      <c r="I149" s="37">
        <f t="shared" si="2"/>
        <v>0.2</v>
      </c>
      <c r="J149" s="233" t="s">
        <v>93</v>
      </c>
      <c r="K149" s="233" t="s">
        <v>5881</v>
      </c>
      <c r="L149" s="107"/>
      <c r="M149" s="435"/>
    </row>
    <row r="150" spans="2:13">
      <c r="B150" s="321" t="s">
        <v>8988</v>
      </c>
      <c r="C150" s="595"/>
      <c r="D150" s="255" t="s">
        <v>9349</v>
      </c>
      <c r="E150" s="84" t="s">
        <v>9175</v>
      </c>
      <c r="F150" s="46" t="s">
        <v>8908</v>
      </c>
      <c r="G150" s="232">
        <v>1</v>
      </c>
      <c r="H150" s="37">
        <v>0.2</v>
      </c>
      <c r="I150" s="37">
        <f t="shared" si="2"/>
        <v>0.2</v>
      </c>
      <c r="J150" s="233" t="s">
        <v>93</v>
      </c>
      <c r="K150" s="233" t="s">
        <v>5885</v>
      </c>
      <c r="L150" s="107"/>
      <c r="M150" s="435"/>
    </row>
    <row r="151" spans="2:13" ht="17.25" thickBot="1">
      <c r="B151" s="380" t="s">
        <v>8988</v>
      </c>
      <c r="C151" s="596"/>
      <c r="D151" s="396" t="s">
        <v>9350</v>
      </c>
      <c r="E151" s="382" t="s">
        <v>1284</v>
      </c>
      <c r="F151" s="382" t="s">
        <v>1284</v>
      </c>
      <c r="G151" s="383">
        <v>1</v>
      </c>
      <c r="H151" s="384">
        <v>1.5</v>
      </c>
      <c r="I151" s="384">
        <f t="shared" si="2"/>
        <v>1.5</v>
      </c>
      <c r="J151" s="385" t="s">
        <v>6756</v>
      </c>
      <c r="K151" s="385" t="s">
        <v>5923</v>
      </c>
      <c r="L151" s="386"/>
      <c r="M151" s="436"/>
    </row>
    <row r="152" spans="2:13">
      <c r="B152" s="388" t="s">
        <v>8993</v>
      </c>
      <c r="C152" s="594" t="s">
        <v>8994</v>
      </c>
      <c r="D152" s="389" t="s">
        <v>9351</v>
      </c>
      <c r="E152" s="390" t="s">
        <v>8995</v>
      </c>
      <c r="F152" s="390" t="s">
        <v>8938</v>
      </c>
      <c r="G152" s="391">
        <v>1</v>
      </c>
      <c r="H152" s="392">
        <v>25</v>
      </c>
      <c r="I152" s="392">
        <f t="shared" si="2"/>
        <v>25</v>
      </c>
      <c r="J152" s="393" t="s">
        <v>87</v>
      </c>
      <c r="K152" s="393" t="s">
        <v>5569</v>
      </c>
      <c r="L152" s="394"/>
      <c r="M152" s="434"/>
    </row>
    <row r="153" spans="2:13">
      <c r="B153" s="321" t="s">
        <v>8993</v>
      </c>
      <c r="C153" s="595"/>
      <c r="D153" s="254" t="s">
        <v>9352</v>
      </c>
      <c r="E153" s="46" t="s">
        <v>8996</v>
      </c>
      <c r="F153" s="46" t="s">
        <v>8940</v>
      </c>
      <c r="G153" s="232">
        <v>1</v>
      </c>
      <c r="H153" s="37">
        <v>25</v>
      </c>
      <c r="I153" s="37">
        <f t="shared" si="2"/>
        <v>25</v>
      </c>
      <c r="J153" s="233" t="s">
        <v>85</v>
      </c>
      <c r="K153" s="233" t="s">
        <v>5575</v>
      </c>
      <c r="L153" s="107"/>
      <c r="M153" s="435"/>
    </row>
    <row r="154" spans="2:13">
      <c r="B154" s="321" t="s">
        <v>8993</v>
      </c>
      <c r="C154" s="595"/>
      <c r="D154" s="255" t="s">
        <v>9353</v>
      </c>
      <c r="E154" s="84" t="s">
        <v>9176</v>
      </c>
      <c r="F154" s="46" t="s">
        <v>8943</v>
      </c>
      <c r="G154" s="232">
        <v>1</v>
      </c>
      <c r="H154" s="37">
        <v>810</v>
      </c>
      <c r="I154" s="37">
        <f t="shared" si="2"/>
        <v>810</v>
      </c>
      <c r="J154" s="233" t="s">
        <v>82</v>
      </c>
      <c r="K154" s="233" t="s">
        <v>5581</v>
      </c>
      <c r="L154" s="107"/>
      <c r="M154" s="435"/>
    </row>
    <row r="155" spans="2:13">
      <c r="B155" s="321" t="s">
        <v>8993</v>
      </c>
      <c r="C155" s="595"/>
      <c r="D155" s="255" t="s">
        <v>9354</v>
      </c>
      <c r="E155" s="84" t="s">
        <v>9176</v>
      </c>
      <c r="F155" s="46" t="s">
        <v>10042</v>
      </c>
      <c r="G155" s="232">
        <v>1</v>
      </c>
      <c r="H155" s="37">
        <v>35</v>
      </c>
      <c r="I155" s="37">
        <f t="shared" si="2"/>
        <v>35</v>
      </c>
      <c r="J155" s="46" t="s">
        <v>10042</v>
      </c>
      <c r="K155" s="233" t="s">
        <v>5589</v>
      </c>
      <c r="L155" s="107"/>
      <c r="M155" s="435"/>
    </row>
    <row r="156" spans="2:13">
      <c r="B156" s="321" t="s">
        <v>8993</v>
      </c>
      <c r="C156" s="595"/>
      <c r="D156" s="255" t="s">
        <v>9355</v>
      </c>
      <c r="E156" s="84" t="s">
        <v>9176</v>
      </c>
      <c r="F156" s="46" t="s">
        <v>8957</v>
      </c>
      <c r="G156" s="232">
        <v>1</v>
      </c>
      <c r="H156" s="37">
        <v>1730</v>
      </c>
      <c r="I156" s="37">
        <f t="shared" si="2"/>
        <v>1730</v>
      </c>
      <c r="J156" s="233" t="s">
        <v>76</v>
      </c>
      <c r="K156" s="233" t="s">
        <v>5594</v>
      </c>
      <c r="L156" s="107"/>
      <c r="M156" s="435"/>
    </row>
    <row r="157" spans="2:13">
      <c r="B157" s="321" t="s">
        <v>8993</v>
      </c>
      <c r="C157" s="595"/>
      <c r="D157" s="255" t="s">
        <v>9356</v>
      </c>
      <c r="E157" s="84" t="s">
        <v>9176</v>
      </c>
      <c r="F157" s="46" t="s">
        <v>8958</v>
      </c>
      <c r="G157" s="232">
        <v>1</v>
      </c>
      <c r="H157" s="37">
        <v>1020</v>
      </c>
      <c r="I157" s="37">
        <f t="shared" si="2"/>
        <v>1020</v>
      </c>
      <c r="J157" s="233" t="s">
        <v>71</v>
      </c>
      <c r="K157" s="233" t="s">
        <v>5603</v>
      </c>
      <c r="L157" s="107"/>
      <c r="M157" s="435"/>
    </row>
    <row r="158" spans="2:13">
      <c r="B158" s="321" t="s">
        <v>8993</v>
      </c>
      <c r="C158" s="595"/>
      <c r="D158" s="255" t="s">
        <v>9357</v>
      </c>
      <c r="E158" s="84" t="s">
        <v>9176</v>
      </c>
      <c r="F158" s="46" t="s">
        <v>8959</v>
      </c>
      <c r="G158" s="232">
        <v>1</v>
      </c>
      <c r="H158" s="37">
        <v>20</v>
      </c>
      <c r="I158" s="37">
        <f t="shared" si="2"/>
        <v>20</v>
      </c>
      <c r="J158" s="233" t="s">
        <v>721</v>
      </c>
      <c r="K158" s="233" t="s">
        <v>5610</v>
      </c>
      <c r="L158" s="107"/>
      <c r="M158" s="435"/>
    </row>
    <row r="159" spans="2:13">
      <c r="B159" s="321" t="s">
        <v>8993</v>
      </c>
      <c r="C159" s="595"/>
      <c r="D159" s="255" t="s">
        <v>9358</v>
      </c>
      <c r="E159" s="84" t="s">
        <v>9176</v>
      </c>
      <c r="F159" s="46" t="s">
        <v>8960</v>
      </c>
      <c r="G159" s="232">
        <v>1</v>
      </c>
      <c r="H159" s="37">
        <v>20</v>
      </c>
      <c r="I159" s="37">
        <f t="shared" si="2"/>
        <v>20</v>
      </c>
      <c r="J159" s="233" t="s">
        <v>721</v>
      </c>
      <c r="K159" s="233" t="s">
        <v>5617</v>
      </c>
      <c r="L159" s="107"/>
      <c r="M159" s="435"/>
    </row>
    <row r="160" spans="2:13">
      <c r="B160" s="321" t="s">
        <v>8993</v>
      </c>
      <c r="C160" s="595"/>
      <c r="D160" s="254" t="s">
        <v>9359</v>
      </c>
      <c r="E160" s="46" t="s">
        <v>8995</v>
      </c>
      <c r="F160" s="46" t="s">
        <v>8946</v>
      </c>
      <c r="G160" s="232">
        <v>1</v>
      </c>
      <c r="H160" s="37">
        <v>2.5</v>
      </c>
      <c r="I160" s="37">
        <f t="shared" si="2"/>
        <v>2.5</v>
      </c>
      <c r="J160" s="233" t="s">
        <v>6717</v>
      </c>
      <c r="K160" s="233" t="s">
        <v>5787</v>
      </c>
      <c r="L160" s="107"/>
      <c r="M160" s="435"/>
    </row>
    <row r="161" spans="2:13">
      <c r="B161" s="321" t="s">
        <v>8993</v>
      </c>
      <c r="C161" s="595"/>
      <c r="D161" s="254" t="s">
        <v>9360</v>
      </c>
      <c r="E161" s="46" t="s">
        <v>8996</v>
      </c>
      <c r="F161" s="46" t="s">
        <v>8947</v>
      </c>
      <c r="G161" s="232">
        <v>1</v>
      </c>
      <c r="H161" s="37">
        <v>2.5</v>
      </c>
      <c r="I161" s="37">
        <f t="shared" si="2"/>
        <v>2.5</v>
      </c>
      <c r="J161" s="233" t="s">
        <v>6718</v>
      </c>
      <c r="K161" s="233" t="s">
        <v>5792</v>
      </c>
      <c r="L161" s="107"/>
      <c r="M161" s="435"/>
    </row>
    <row r="162" spans="2:13">
      <c r="B162" s="321" t="s">
        <v>8993</v>
      </c>
      <c r="C162" s="595"/>
      <c r="D162" s="255" t="s">
        <v>9361</v>
      </c>
      <c r="E162" s="84" t="s">
        <v>9176</v>
      </c>
      <c r="F162" s="46" t="s">
        <v>9197</v>
      </c>
      <c r="G162" s="232">
        <v>1</v>
      </c>
      <c r="H162" s="37">
        <v>81</v>
      </c>
      <c r="I162" s="37">
        <f t="shared" si="2"/>
        <v>81</v>
      </c>
      <c r="J162" s="233" t="s">
        <v>9196</v>
      </c>
      <c r="K162" s="233" t="s">
        <v>5797</v>
      </c>
      <c r="L162" s="107"/>
      <c r="M162" s="435"/>
    </row>
    <row r="163" spans="2:13">
      <c r="B163" s="321" t="s">
        <v>8993</v>
      </c>
      <c r="C163" s="595"/>
      <c r="D163" s="255" t="s">
        <v>9362</v>
      </c>
      <c r="E163" s="84" t="s">
        <v>9176</v>
      </c>
      <c r="F163" s="46" t="s">
        <v>8962</v>
      </c>
      <c r="G163" s="232">
        <v>1</v>
      </c>
      <c r="H163" s="37">
        <v>397</v>
      </c>
      <c r="I163" s="37">
        <f t="shared" si="2"/>
        <v>397</v>
      </c>
      <c r="J163" s="233" t="s">
        <v>6723</v>
      </c>
      <c r="K163" s="233" t="s">
        <v>5804</v>
      </c>
      <c r="L163" s="107"/>
      <c r="M163" s="435"/>
    </row>
    <row r="164" spans="2:13">
      <c r="B164" s="321" t="s">
        <v>8993</v>
      </c>
      <c r="C164" s="595"/>
      <c r="D164" s="255" t="s">
        <v>9363</v>
      </c>
      <c r="E164" s="84" t="s">
        <v>9176</v>
      </c>
      <c r="F164" s="46" t="s">
        <v>8963</v>
      </c>
      <c r="G164" s="232">
        <v>1</v>
      </c>
      <c r="H164" s="37">
        <v>225</v>
      </c>
      <c r="I164" s="37">
        <f t="shared" si="2"/>
        <v>225</v>
      </c>
      <c r="J164" s="233" t="s">
        <v>6724</v>
      </c>
      <c r="K164" s="233" t="s">
        <v>5811</v>
      </c>
      <c r="L164" s="107"/>
      <c r="M164" s="435"/>
    </row>
    <row r="165" spans="2:13">
      <c r="B165" s="321" t="s">
        <v>8993</v>
      </c>
      <c r="C165" s="595"/>
      <c r="D165" s="255" t="s">
        <v>9364</v>
      </c>
      <c r="E165" s="84" t="s">
        <v>9176</v>
      </c>
      <c r="F165" s="46" t="s">
        <v>8964</v>
      </c>
      <c r="G165" s="232">
        <v>1</v>
      </c>
      <c r="H165" s="37">
        <v>3</v>
      </c>
      <c r="I165" s="37">
        <f t="shared" si="2"/>
        <v>3</v>
      </c>
      <c r="J165" s="233" t="s">
        <v>743</v>
      </c>
      <c r="K165" s="233" t="s">
        <v>5818</v>
      </c>
      <c r="L165" s="107"/>
      <c r="M165" s="435"/>
    </row>
    <row r="166" spans="2:13">
      <c r="B166" s="321" t="s">
        <v>8993</v>
      </c>
      <c r="C166" s="595"/>
      <c r="D166" s="255" t="s">
        <v>9365</v>
      </c>
      <c r="E166" s="84" t="s">
        <v>9176</v>
      </c>
      <c r="F166" s="46" t="s">
        <v>8965</v>
      </c>
      <c r="G166" s="232">
        <v>1</v>
      </c>
      <c r="H166" s="37">
        <v>3</v>
      </c>
      <c r="I166" s="37">
        <f t="shared" si="2"/>
        <v>3</v>
      </c>
      <c r="J166" s="233" t="s">
        <v>743</v>
      </c>
      <c r="K166" s="233" t="s">
        <v>5822</v>
      </c>
      <c r="L166" s="107"/>
      <c r="M166" s="435"/>
    </row>
    <row r="167" spans="2:13">
      <c r="B167" s="321" t="s">
        <v>8993</v>
      </c>
      <c r="C167" s="595"/>
      <c r="D167" s="255" t="s">
        <v>9366</v>
      </c>
      <c r="E167" s="84" t="s">
        <v>9176</v>
      </c>
      <c r="F167" s="46" t="s">
        <v>8908</v>
      </c>
      <c r="G167" s="232">
        <v>1</v>
      </c>
      <c r="H167" s="37">
        <v>0.2</v>
      </c>
      <c r="I167" s="37">
        <f t="shared" si="2"/>
        <v>0.2</v>
      </c>
      <c r="J167" s="233" t="s">
        <v>93</v>
      </c>
      <c r="K167" s="233" t="s">
        <v>5889</v>
      </c>
      <c r="L167" s="107"/>
      <c r="M167" s="435"/>
    </row>
    <row r="168" spans="2:13">
      <c r="B168" s="321" t="s">
        <v>8993</v>
      </c>
      <c r="C168" s="595"/>
      <c r="D168" s="255" t="s">
        <v>9367</v>
      </c>
      <c r="E168" s="84" t="s">
        <v>9176</v>
      </c>
      <c r="F168" s="46" t="s">
        <v>8908</v>
      </c>
      <c r="G168" s="232">
        <v>1</v>
      </c>
      <c r="H168" s="37">
        <v>0.2</v>
      </c>
      <c r="I168" s="37">
        <f t="shared" si="2"/>
        <v>0.2</v>
      </c>
      <c r="J168" s="233" t="s">
        <v>93</v>
      </c>
      <c r="K168" s="233" t="s">
        <v>5893</v>
      </c>
      <c r="L168" s="107"/>
      <c r="M168" s="435"/>
    </row>
    <row r="169" spans="2:13">
      <c r="B169" s="321" t="s">
        <v>8993</v>
      </c>
      <c r="C169" s="595"/>
      <c r="D169" s="255" t="s">
        <v>9368</v>
      </c>
      <c r="E169" s="84" t="s">
        <v>9176</v>
      </c>
      <c r="F169" s="46" t="s">
        <v>8908</v>
      </c>
      <c r="G169" s="232">
        <v>1</v>
      </c>
      <c r="H169" s="37">
        <v>0.2</v>
      </c>
      <c r="I169" s="37">
        <f t="shared" si="2"/>
        <v>0.2</v>
      </c>
      <c r="J169" s="233" t="s">
        <v>93</v>
      </c>
      <c r="K169" s="233" t="s">
        <v>5897</v>
      </c>
      <c r="L169" s="107"/>
      <c r="M169" s="435"/>
    </row>
    <row r="170" spans="2:13" ht="17.25" thickBot="1">
      <c r="B170" s="380" t="s">
        <v>8993</v>
      </c>
      <c r="C170" s="596"/>
      <c r="D170" s="396" t="s">
        <v>9369</v>
      </c>
      <c r="E170" s="382" t="s">
        <v>1292</v>
      </c>
      <c r="F170" s="382" t="s">
        <v>1292</v>
      </c>
      <c r="G170" s="383">
        <v>1</v>
      </c>
      <c r="H170" s="384">
        <v>1.5</v>
      </c>
      <c r="I170" s="384">
        <f t="shared" si="2"/>
        <v>1.5</v>
      </c>
      <c r="J170" s="385" t="s">
        <v>6756</v>
      </c>
      <c r="K170" s="385" t="s">
        <v>5928</v>
      </c>
      <c r="L170" s="386"/>
      <c r="M170" s="436"/>
    </row>
    <row r="171" spans="2:13">
      <c r="B171" s="388" t="s">
        <v>8997</v>
      </c>
      <c r="C171" s="594" t="s">
        <v>8998</v>
      </c>
      <c r="D171" s="389" t="s">
        <v>9370</v>
      </c>
      <c r="E171" s="390" t="s">
        <v>8999</v>
      </c>
      <c r="F171" s="390" t="s">
        <v>8902</v>
      </c>
      <c r="G171" s="391">
        <v>1</v>
      </c>
      <c r="H171" s="392">
        <v>125</v>
      </c>
      <c r="I171" s="392">
        <f>G171*H171</f>
        <v>125</v>
      </c>
      <c r="J171" s="393" t="s">
        <v>691</v>
      </c>
      <c r="K171" s="393" t="s">
        <v>5447</v>
      </c>
      <c r="L171" s="394"/>
      <c r="M171" s="434"/>
    </row>
    <row r="172" spans="2:13">
      <c r="B172" s="321" t="s">
        <v>8997</v>
      </c>
      <c r="C172" s="595"/>
      <c r="D172" s="254" t="s">
        <v>9371</v>
      </c>
      <c r="E172" s="46" t="s">
        <v>9000</v>
      </c>
      <c r="F172" s="46" t="s">
        <v>8904</v>
      </c>
      <c r="G172" s="232">
        <v>1</v>
      </c>
      <c r="H172" s="37">
        <v>125</v>
      </c>
      <c r="I172" s="37">
        <f>G172*H172</f>
        <v>125</v>
      </c>
      <c r="J172" s="233" t="s">
        <v>693</v>
      </c>
      <c r="K172" s="233" t="s">
        <v>5461</v>
      </c>
      <c r="L172" s="107"/>
      <c r="M172" s="435"/>
    </row>
    <row r="173" spans="2:13">
      <c r="B173" s="321" t="s">
        <v>8997</v>
      </c>
      <c r="C173" s="595"/>
      <c r="D173" s="254" t="s">
        <v>9372</v>
      </c>
      <c r="E173" s="46" t="s">
        <v>9001</v>
      </c>
      <c r="F173" s="46" t="s">
        <v>8906</v>
      </c>
      <c r="G173" s="232">
        <v>1</v>
      </c>
      <c r="H173" s="37">
        <v>125</v>
      </c>
      <c r="I173" s="37">
        <f>G173*H173</f>
        <v>125</v>
      </c>
      <c r="J173" s="233" t="s">
        <v>695</v>
      </c>
      <c r="K173" s="233" t="s">
        <v>5467</v>
      </c>
      <c r="L173" s="107"/>
      <c r="M173" s="435"/>
    </row>
    <row r="174" spans="2:13">
      <c r="B174" s="321" t="s">
        <v>8997</v>
      </c>
      <c r="C174" s="595"/>
      <c r="D174" s="254" t="s">
        <v>9373</v>
      </c>
      <c r="E174" s="46" t="s">
        <v>9177</v>
      </c>
      <c r="F174" s="46" t="s">
        <v>8907</v>
      </c>
      <c r="G174" s="232">
        <v>1</v>
      </c>
      <c r="H174" s="37">
        <v>80</v>
      </c>
      <c r="I174" s="37">
        <f>G174*H174</f>
        <v>80</v>
      </c>
      <c r="J174" s="233" t="s">
        <v>697</v>
      </c>
      <c r="K174" s="233" t="s">
        <v>5475</v>
      </c>
      <c r="L174" s="107"/>
      <c r="M174" s="435"/>
    </row>
    <row r="175" spans="2:13">
      <c r="B175" s="321" t="s">
        <v>8997</v>
      </c>
      <c r="C175" s="595"/>
      <c r="D175" s="254" t="s">
        <v>9374</v>
      </c>
      <c r="E175" s="46" t="s">
        <v>8999</v>
      </c>
      <c r="F175" s="46" t="s">
        <v>8979</v>
      </c>
      <c r="G175" s="232">
        <v>1</v>
      </c>
      <c r="H175" s="37">
        <v>12.5</v>
      </c>
      <c r="I175" s="37">
        <f t="shared" ref="I175:I182" si="3">G175*H175</f>
        <v>12.5</v>
      </c>
      <c r="J175" s="233" t="s">
        <v>6707</v>
      </c>
      <c r="K175" s="233" t="s">
        <v>5693</v>
      </c>
      <c r="L175" s="107"/>
      <c r="M175" s="435"/>
    </row>
    <row r="176" spans="2:13">
      <c r="B176" s="321" t="s">
        <v>8997</v>
      </c>
      <c r="C176" s="595"/>
      <c r="D176" s="254" t="s">
        <v>9375</v>
      </c>
      <c r="E176" s="46" t="s">
        <v>9000</v>
      </c>
      <c r="F176" s="46" t="s">
        <v>8910</v>
      </c>
      <c r="G176" s="232">
        <v>1</v>
      </c>
      <c r="H176" s="37">
        <v>12.5</v>
      </c>
      <c r="I176" s="37">
        <f t="shared" si="3"/>
        <v>12.5</v>
      </c>
      <c r="J176" s="233" t="s">
        <v>6708</v>
      </c>
      <c r="K176" s="233" t="s">
        <v>5700</v>
      </c>
      <c r="L176" s="107"/>
      <c r="M176" s="435"/>
    </row>
    <row r="177" spans="2:13">
      <c r="B177" s="321" t="s">
        <v>8997</v>
      </c>
      <c r="C177" s="595"/>
      <c r="D177" s="254" t="s">
        <v>9376</v>
      </c>
      <c r="E177" s="46" t="s">
        <v>9001</v>
      </c>
      <c r="F177" s="46" t="s">
        <v>8911</v>
      </c>
      <c r="G177" s="232">
        <v>1</v>
      </c>
      <c r="H177" s="37">
        <v>12.5</v>
      </c>
      <c r="I177" s="37">
        <f t="shared" si="3"/>
        <v>12.5</v>
      </c>
      <c r="J177" s="233" t="s">
        <v>6709</v>
      </c>
      <c r="K177" s="233" t="s">
        <v>5705</v>
      </c>
      <c r="L177" s="107"/>
      <c r="M177" s="435"/>
    </row>
    <row r="178" spans="2:13">
      <c r="B178" s="321" t="s">
        <v>8997</v>
      </c>
      <c r="C178" s="595"/>
      <c r="D178" s="255" t="s">
        <v>9377</v>
      </c>
      <c r="E178" s="84" t="s">
        <v>9177</v>
      </c>
      <c r="F178" s="46" t="s">
        <v>8912</v>
      </c>
      <c r="G178" s="232">
        <v>1</v>
      </c>
      <c r="H178" s="37">
        <v>8</v>
      </c>
      <c r="I178" s="37">
        <f t="shared" si="3"/>
        <v>8</v>
      </c>
      <c r="J178" s="233" t="s">
        <v>6710</v>
      </c>
      <c r="K178" s="233" t="s">
        <v>5713</v>
      </c>
      <c r="L178" s="107"/>
      <c r="M178" s="435"/>
    </row>
    <row r="179" spans="2:13">
      <c r="B179" s="321" t="s">
        <v>8997</v>
      </c>
      <c r="C179" s="595"/>
      <c r="D179" s="255" t="s">
        <v>9378</v>
      </c>
      <c r="E179" s="84" t="s">
        <v>9177</v>
      </c>
      <c r="F179" s="46" t="s">
        <v>8908</v>
      </c>
      <c r="G179" s="232">
        <v>1</v>
      </c>
      <c r="H179" s="37">
        <v>0.2</v>
      </c>
      <c r="I179" s="37">
        <f t="shared" si="3"/>
        <v>0.2</v>
      </c>
      <c r="J179" s="233" t="s">
        <v>93</v>
      </c>
      <c r="K179" s="233" t="s">
        <v>5839</v>
      </c>
      <c r="L179" s="107"/>
      <c r="M179" s="435"/>
    </row>
    <row r="180" spans="2:13">
      <c r="B180" s="321" t="s">
        <v>8997</v>
      </c>
      <c r="C180" s="595"/>
      <c r="D180" s="255" t="s">
        <v>9379</v>
      </c>
      <c r="E180" s="84" t="s">
        <v>9177</v>
      </c>
      <c r="F180" s="46" t="s">
        <v>8908</v>
      </c>
      <c r="G180" s="232">
        <v>1</v>
      </c>
      <c r="H180" s="37">
        <v>0.2</v>
      </c>
      <c r="I180" s="37">
        <f t="shared" si="3"/>
        <v>0.2</v>
      </c>
      <c r="J180" s="233" t="s">
        <v>93</v>
      </c>
      <c r="K180" s="233" t="s">
        <v>5844</v>
      </c>
      <c r="L180" s="107"/>
      <c r="M180" s="435"/>
    </row>
    <row r="181" spans="2:13">
      <c r="B181" s="321" t="s">
        <v>8997</v>
      </c>
      <c r="C181" s="595"/>
      <c r="D181" s="255" t="s">
        <v>9380</v>
      </c>
      <c r="E181" s="84" t="s">
        <v>9177</v>
      </c>
      <c r="F181" s="46" t="s">
        <v>8908</v>
      </c>
      <c r="G181" s="232">
        <v>1</v>
      </c>
      <c r="H181" s="37">
        <v>0.2</v>
      </c>
      <c r="I181" s="37">
        <f t="shared" si="3"/>
        <v>0.2</v>
      </c>
      <c r="J181" s="233" t="s">
        <v>93</v>
      </c>
      <c r="K181" s="233" t="s">
        <v>5849</v>
      </c>
      <c r="L181" s="107"/>
      <c r="M181" s="435"/>
    </row>
    <row r="182" spans="2:13" ht="17.25" thickBot="1">
      <c r="B182" s="380" t="s">
        <v>8997</v>
      </c>
      <c r="C182" s="596"/>
      <c r="D182" s="396" t="s">
        <v>9381</v>
      </c>
      <c r="E182" s="382" t="s">
        <v>1250</v>
      </c>
      <c r="F182" s="382" t="s">
        <v>1250</v>
      </c>
      <c r="G182" s="383">
        <v>1</v>
      </c>
      <c r="H182" s="384">
        <v>1.5</v>
      </c>
      <c r="I182" s="384">
        <f t="shared" si="3"/>
        <v>1.5</v>
      </c>
      <c r="J182" s="385" t="s">
        <v>6756</v>
      </c>
      <c r="K182" s="385" t="s">
        <v>5909</v>
      </c>
      <c r="L182" s="386"/>
      <c r="M182" s="436"/>
    </row>
    <row r="183" spans="2:13">
      <c r="B183" s="388" t="s">
        <v>9002</v>
      </c>
      <c r="C183" s="594" t="s">
        <v>9003</v>
      </c>
      <c r="D183" s="389" t="s">
        <v>9382</v>
      </c>
      <c r="E183" s="390" t="s">
        <v>9004</v>
      </c>
      <c r="F183" s="390" t="s">
        <v>8916</v>
      </c>
      <c r="G183" s="391">
        <v>1</v>
      </c>
      <c r="H183" s="392">
        <v>50</v>
      </c>
      <c r="I183" s="392">
        <f>G183*H183</f>
        <v>50</v>
      </c>
      <c r="J183" s="393" t="s">
        <v>159</v>
      </c>
      <c r="K183" s="393" t="s">
        <v>5484</v>
      </c>
      <c r="L183" s="394"/>
      <c r="M183" s="434"/>
    </row>
    <row r="184" spans="2:13">
      <c r="B184" s="321" t="s">
        <v>9002</v>
      </c>
      <c r="C184" s="595"/>
      <c r="D184" s="254" t="s">
        <v>9383</v>
      </c>
      <c r="E184" s="46" t="s">
        <v>9005</v>
      </c>
      <c r="F184" s="46" t="s">
        <v>8918</v>
      </c>
      <c r="G184" s="232">
        <v>1</v>
      </c>
      <c r="H184" s="37">
        <v>50</v>
      </c>
      <c r="I184" s="37">
        <f>G184*H184</f>
        <v>50</v>
      </c>
      <c r="J184" s="233" t="s">
        <v>157</v>
      </c>
      <c r="K184" s="233" t="s">
        <v>5491</v>
      </c>
      <c r="L184" s="107"/>
      <c r="M184" s="435"/>
    </row>
    <row r="185" spans="2:13">
      <c r="B185" s="321" t="s">
        <v>9002</v>
      </c>
      <c r="C185" s="595"/>
      <c r="D185" s="254" t="s">
        <v>9384</v>
      </c>
      <c r="E185" s="46" t="s">
        <v>10075</v>
      </c>
      <c r="F185" s="46" t="s">
        <v>8919</v>
      </c>
      <c r="G185" s="232">
        <v>1</v>
      </c>
      <c r="H185" s="37">
        <v>65</v>
      </c>
      <c r="I185" s="37">
        <f>G185*H185</f>
        <v>65</v>
      </c>
      <c r="J185" s="233" t="s">
        <v>143</v>
      </c>
      <c r="K185" s="233" t="s">
        <v>5496</v>
      </c>
      <c r="L185" s="107"/>
      <c r="M185" s="435"/>
    </row>
    <row r="186" spans="2:13">
      <c r="B186" s="321" t="s">
        <v>9002</v>
      </c>
      <c r="C186" s="595"/>
      <c r="D186" s="254" t="s">
        <v>9385</v>
      </c>
      <c r="E186" s="46" t="s">
        <v>10075</v>
      </c>
      <c r="F186" s="46" t="s">
        <v>8920</v>
      </c>
      <c r="G186" s="232">
        <v>1</v>
      </c>
      <c r="H186" s="37">
        <v>110</v>
      </c>
      <c r="I186" s="37">
        <f>G186*H186</f>
        <v>110</v>
      </c>
      <c r="J186" s="233" t="s">
        <v>136</v>
      </c>
      <c r="K186" s="233" t="s">
        <v>5502</v>
      </c>
      <c r="L186" s="107"/>
      <c r="M186" s="435"/>
    </row>
    <row r="187" spans="2:13">
      <c r="B187" s="321" t="s">
        <v>9002</v>
      </c>
      <c r="C187" s="595"/>
      <c r="D187" s="254" t="s">
        <v>9386</v>
      </c>
      <c r="E187" s="46" t="s">
        <v>9004</v>
      </c>
      <c r="F187" s="46" t="s">
        <v>8921</v>
      </c>
      <c r="G187" s="232">
        <v>1</v>
      </c>
      <c r="H187" s="37">
        <v>13</v>
      </c>
      <c r="I187" s="37">
        <f t="shared" ref="I187:I194" si="4">G187*H187</f>
        <v>13</v>
      </c>
      <c r="J187" s="233" t="s">
        <v>6725</v>
      </c>
      <c r="K187" s="233" t="s">
        <v>5720</v>
      </c>
      <c r="L187" s="107"/>
      <c r="M187" s="435"/>
    </row>
    <row r="188" spans="2:13">
      <c r="B188" s="321" t="s">
        <v>9002</v>
      </c>
      <c r="C188" s="595"/>
      <c r="D188" s="254" t="s">
        <v>9387</v>
      </c>
      <c r="E188" s="46" t="s">
        <v>9005</v>
      </c>
      <c r="F188" s="46" t="s">
        <v>8922</v>
      </c>
      <c r="G188" s="232">
        <v>1</v>
      </c>
      <c r="H188" s="37">
        <v>5</v>
      </c>
      <c r="I188" s="37">
        <f t="shared" si="4"/>
        <v>5</v>
      </c>
      <c r="J188" s="233" t="s">
        <v>6726</v>
      </c>
      <c r="K188" s="233" t="s">
        <v>5727</v>
      </c>
      <c r="L188" s="107"/>
      <c r="M188" s="435"/>
    </row>
    <row r="189" spans="2:13">
      <c r="B189" s="321" t="s">
        <v>9002</v>
      </c>
      <c r="C189" s="595"/>
      <c r="D189" s="255" t="s">
        <v>9388</v>
      </c>
      <c r="E189" s="84" t="s">
        <v>9178</v>
      </c>
      <c r="F189" s="46" t="s">
        <v>8923</v>
      </c>
      <c r="G189" s="232">
        <v>1</v>
      </c>
      <c r="H189" s="37">
        <v>6.5</v>
      </c>
      <c r="I189" s="37">
        <f t="shared" si="4"/>
        <v>6.5</v>
      </c>
      <c r="J189" s="233" t="s">
        <v>6727</v>
      </c>
      <c r="K189" s="233" t="s">
        <v>5731</v>
      </c>
      <c r="L189" s="107"/>
      <c r="M189" s="435"/>
    </row>
    <row r="190" spans="2:13">
      <c r="B190" s="321" t="s">
        <v>9002</v>
      </c>
      <c r="C190" s="595"/>
      <c r="D190" s="255" t="s">
        <v>9389</v>
      </c>
      <c r="E190" s="84" t="s">
        <v>9178</v>
      </c>
      <c r="F190" s="46" t="s">
        <v>8924</v>
      </c>
      <c r="G190" s="232">
        <v>1</v>
      </c>
      <c r="H190" s="37">
        <v>11</v>
      </c>
      <c r="I190" s="37">
        <f t="shared" si="4"/>
        <v>11</v>
      </c>
      <c r="J190" s="233" t="s">
        <v>6715</v>
      </c>
      <c r="K190" s="233" t="s">
        <v>5736</v>
      </c>
      <c r="L190" s="107"/>
      <c r="M190" s="435"/>
    </row>
    <row r="191" spans="2:13">
      <c r="B191" s="321" t="s">
        <v>9002</v>
      </c>
      <c r="C191" s="595"/>
      <c r="D191" s="255" t="s">
        <v>9390</v>
      </c>
      <c r="E191" s="84" t="s">
        <v>9178</v>
      </c>
      <c r="F191" s="46" t="s">
        <v>8908</v>
      </c>
      <c r="G191" s="232">
        <v>1</v>
      </c>
      <c r="H191" s="37">
        <v>0.2</v>
      </c>
      <c r="I191" s="37">
        <f t="shared" si="4"/>
        <v>0.2</v>
      </c>
      <c r="J191" s="233" t="s">
        <v>93</v>
      </c>
      <c r="K191" s="233" t="s">
        <v>5854</v>
      </c>
      <c r="L191" s="107"/>
      <c r="M191" s="435"/>
    </row>
    <row r="192" spans="2:13">
      <c r="B192" s="321" t="s">
        <v>9002</v>
      </c>
      <c r="C192" s="595"/>
      <c r="D192" s="255" t="s">
        <v>9391</v>
      </c>
      <c r="E192" s="84" t="s">
        <v>9178</v>
      </c>
      <c r="F192" s="46" t="s">
        <v>8908</v>
      </c>
      <c r="G192" s="232">
        <v>1</v>
      </c>
      <c r="H192" s="37">
        <v>0.2</v>
      </c>
      <c r="I192" s="37">
        <f t="shared" si="4"/>
        <v>0.2</v>
      </c>
      <c r="J192" s="233" t="s">
        <v>93</v>
      </c>
      <c r="K192" s="233" t="s">
        <v>5858</v>
      </c>
      <c r="L192" s="107"/>
      <c r="M192" s="435"/>
    </row>
    <row r="193" spans="2:13">
      <c r="B193" s="321" t="s">
        <v>9002</v>
      </c>
      <c r="C193" s="595"/>
      <c r="D193" s="255" t="s">
        <v>9392</v>
      </c>
      <c r="E193" s="84" t="s">
        <v>9178</v>
      </c>
      <c r="F193" s="46" t="s">
        <v>8908</v>
      </c>
      <c r="G193" s="232">
        <v>1</v>
      </c>
      <c r="H193" s="37">
        <v>0.2</v>
      </c>
      <c r="I193" s="37">
        <f t="shared" si="4"/>
        <v>0.2</v>
      </c>
      <c r="J193" s="233" t="s">
        <v>93</v>
      </c>
      <c r="K193" s="233" t="s">
        <v>5862</v>
      </c>
      <c r="L193" s="107"/>
      <c r="M193" s="435"/>
    </row>
    <row r="194" spans="2:13" ht="17.25" thickBot="1">
      <c r="B194" s="380" t="s">
        <v>9002</v>
      </c>
      <c r="C194" s="596"/>
      <c r="D194" s="396" t="s">
        <v>9393</v>
      </c>
      <c r="E194" s="382" t="s">
        <v>1250</v>
      </c>
      <c r="F194" s="382" t="s">
        <v>1250</v>
      </c>
      <c r="G194" s="383">
        <v>1</v>
      </c>
      <c r="H194" s="384">
        <v>1.5</v>
      </c>
      <c r="I194" s="384">
        <f t="shared" si="4"/>
        <v>1.5</v>
      </c>
      <c r="J194" s="385" t="s">
        <v>6756</v>
      </c>
      <c r="K194" s="385" t="s">
        <v>5914</v>
      </c>
      <c r="L194" s="386"/>
      <c r="M194" s="436"/>
    </row>
    <row r="195" spans="2:13">
      <c r="B195" s="388" t="s">
        <v>9006</v>
      </c>
      <c r="C195" s="594" t="s">
        <v>9003</v>
      </c>
      <c r="D195" s="389" t="s">
        <v>9394</v>
      </c>
      <c r="E195" s="390" t="s">
        <v>9007</v>
      </c>
      <c r="F195" s="390" t="s">
        <v>8928</v>
      </c>
      <c r="G195" s="391">
        <v>1</v>
      </c>
      <c r="H195" s="392">
        <v>50</v>
      </c>
      <c r="I195" s="392">
        <f>G195*H195</f>
        <v>50</v>
      </c>
      <c r="J195" s="393" t="s">
        <v>147</v>
      </c>
      <c r="K195" s="393" t="s">
        <v>5509</v>
      </c>
      <c r="L195" s="394"/>
      <c r="M195" s="434"/>
    </row>
    <row r="196" spans="2:13">
      <c r="B196" s="321" t="s">
        <v>9006</v>
      </c>
      <c r="C196" s="595"/>
      <c r="D196" s="254" t="s">
        <v>9395</v>
      </c>
      <c r="E196" s="46" t="s">
        <v>9008</v>
      </c>
      <c r="F196" s="46" t="s">
        <v>8930</v>
      </c>
      <c r="G196" s="232">
        <v>1</v>
      </c>
      <c r="H196" s="37">
        <v>50</v>
      </c>
      <c r="I196" s="37">
        <f>G196*H196</f>
        <v>50</v>
      </c>
      <c r="J196" s="233" t="s">
        <v>145</v>
      </c>
      <c r="K196" s="233" t="s">
        <v>5514</v>
      </c>
      <c r="L196" s="107"/>
      <c r="M196" s="435"/>
    </row>
    <row r="197" spans="2:13">
      <c r="B197" s="321" t="s">
        <v>9006</v>
      </c>
      <c r="C197" s="595"/>
      <c r="D197" s="255" t="s">
        <v>9396</v>
      </c>
      <c r="E197" s="84" t="s">
        <v>9179</v>
      </c>
      <c r="F197" s="46" t="s">
        <v>8919</v>
      </c>
      <c r="G197" s="232">
        <v>1</v>
      </c>
      <c r="H197" s="37">
        <v>45</v>
      </c>
      <c r="I197" s="37">
        <f>G197*H197</f>
        <v>45</v>
      </c>
      <c r="J197" s="233" t="s">
        <v>142</v>
      </c>
      <c r="K197" s="233" t="s">
        <v>5521</v>
      </c>
      <c r="L197" s="107"/>
      <c r="M197" s="435"/>
    </row>
    <row r="198" spans="2:13">
      <c r="B198" s="321" t="s">
        <v>9006</v>
      </c>
      <c r="C198" s="595"/>
      <c r="D198" s="255" t="s">
        <v>9397</v>
      </c>
      <c r="E198" s="84" t="s">
        <v>9179</v>
      </c>
      <c r="F198" s="46" t="s">
        <v>8920</v>
      </c>
      <c r="G198" s="232">
        <v>1</v>
      </c>
      <c r="H198" s="37">
        <v>7</v>
      </c>
      <c r="I198" s="37">
        <f>G198*H198</f>
        <v>7</v>
      </c>
      <c r="J198" s="233" t="s">
        <v>139</v>
      </c>
      <c r="K198" s="233" t="s">
        <v>5526</v>
      </c>
      <c r="L198" s="107"/>
      <c r="M198" s="435"/>
    </row>
    <row r="199" spans="2:13">
      <c r="B199" s="321" t="s">
        <v>9006</v>
      </c>
      <c r="C199" s="595"/>
      <c r="D199" s="255" t="s">
        <v>9398</v>
      </c>
      <c r="E199" s="84" t="s">
        <v>9179</v>
      </c>
      <c r="F199" s="46" t="s">
        <v>8931</v>
      </c>
      <c r="G199" s="232">
        <v>1</v>
      </c>
      <c r="H199" s="37">
        <v>110</v>
      </c>
      <c r="I199" s="37">
        <f>G199*H199</f>
        <v>110</v>
      </c>
      <c r="J199" s="233" t="s">
        <v>136</v>
      </c>
      <c r="K199" s="233" t="s">
        <v>5532</v>
      </c>
      <c r="L199" s="107"/>
      <c r="M199" s="435"/>
    </row>
    <row r="200" spans="2:13">
      <c r="B200" s="321" t="s">
        <v>9006</v>
      </c>
      <c r="C200" s="595"/>
      <c r="D200" s="254" t="s">
        <v>9399</v>
      </c>
      <c r="E200" s="46" t="s">
        <v>9007</v>
      </c>
      <c r="F200" s="46" t="s">
        <v>8932</v>
      </c>
      <c r="G200" s="232">
        <v>1</v>
      </c>
      <c r="H200" s="37">
        <v>5</v>
      </c>
      <c r="I200" s="37">
        <f t="shared" ref="I200:I257" si="5">G200*H200</f>
        <v>5</v>
      </c>
      <c r="J200" s="233" t="s">
        <v>6711</v>
      </c>
      <c r="K200" s="233" t="s">
        <v>5740</v>
      </c>
      <c r="L200" s="107"/>
      <c r="M200" s="435"/>
    </row>
    <row r="201" spans="2:13">
      <c r="B201" s="321" t="s">
        <v>9006</v>
      </c>
      <c r="C201" s="595"/>
      <c r="D201" s="254" t="s">
        <v>9400</v>
      </c>
      <c r="E201" s="46" t="s">
        <v>9008</v>
      </c>
      <c r="F201" s="46" t="s">
        <v>8933</v>
      </c>
      <c r="G201" s="232">
        <v>1</v>
      </c>
      <c r="H201" s="37">
        <v>5</v>
      </c>
      <c r="I201" s="37">
        <f t="shared" si="5"/>
        <v>5</v>
      </c>
      <c r="J201" s="233" t="s">
        <v>6712</v>
      </c>
      <c r="K201" s="233" t="s">
        <v>5744</v>
      </c>
      <c r="L201" s="107"/>
      <c r="M201" s="435"/>
    </row>
    <row r="202" spans="2:13">
      <c r="B202" s="321" t="s">
        <v>9006</v>
      </c>
      <c r="C202" s="595"/>
      <c r="D202" s="255" t="s">
        <v>9401</v>
      </c>
      <c r="E202" s="84" t="s">
        <v>9179</v>
      </c>
      <c r="F202" s="46" t="s">
        <v>8923</v>
      </c>
      <c r="G202" s="232">
        <v>1</v>
      </c>
      <c r="H202" s="37">
        <v>4.5</v>
      </c>
      <c r="I202" s="37">
        <f t="shared" si="5"/>
        <v>4.5</v>
      </c>
      <c r="J202" s="233" t="s">
        <v>6714</v>
      </c>
      <c r="K202" s="233" t="s">
        <v>5750</v>
      </c>
      <c r="L202" s="107"/>
      <c r="M202" s="435"/>
    </row>
    <row r="203" spans="2:13">
      <c r="B203" s="321" t="s">
        <v>9006</v>
      </c>
      <c r="C203" s="595"/>
      <c r="D203" s="255" t="s">
        <v>9402</v>
      </c>
      <c r="E203" s="84" t="s">
        <v>9179</v>
      </c>
      <c r="F203" s="46" t="s">
        <v>8924</v>
      </c>
      <c r="G203" s="232">
        <v>1</v>
      </c>
      <c r="H203" s="37">
        <v>1</v>
      </c>
      <c r="I203" s="37">
        <f t="shared" si="5"/>
        <v>1</v>
      </c>
      <c r="J203" s="233" t="s">
        <v>6716</v>
      </c>
      <c r="K203" s="233" t="s">
        <v>5754</v>
      </c>
      <c r="L203" s="107"/>
      <c r="M203" s="435"/>
    </row>
    <row r="204" spans="2:13">
      <c r="B204" s="321" t="s">
        <v>9006</v>
      </c>
      <c r="C204" s="595"/>
      <c r="D204" s="255" t="s">
        <v>9403</v>
      </c>
      <c r="E204" s="84" t="s">
        <v>9179</v>
      </c>
      <c r="F204" s="46" t="s">
        <v>8934</v>
      </c>
      <c r="G204" s="232">
        <v>1</v>
      </c>
      <c r="H204" s="37">
        <v>11</v>
      </c>
      <c r="I204" s="37">
        <f t="shared" si="5"/>
        <v>11</v>
      </c>
      <c r="J204" s="233" t="s">
        <v>6715</v>
      </c>
      <c r="K204" s="233" t="s">
        <v>5758</v>
      </c>
      <c r="L204" s="107"/>
      <c r="M204" s="435"/>
    </row>
    <row r="205" spans="2:13">
      <c r="B205" s="321" t="s">
        <v>9006</v>
      </c>
      <c r="C205" s="595"/>
      <c r="D205" s="255" t="s">
        <v>9404</v>
      </c>
      <c r="E205" s="84" t="s">
        <v>9179</v>
      </c>
      <c r="F205" s="46" t="s">
        <v>8908</v>
      </c>
      <c r="G205" s="232">
        <v>1</v>
      </c>
      <c r="H205" s="37">
        <v>0.2</v>
      </c>
      <c r="I205" s="37">
        <f t="shared" si="5"/>
        <v>0.2</v>
      </c>
      <c r="J205" s="233" t="s">
        <v>93</v>
      </c>
      <c r="K205" s="233" t="s">
        <v>5866</v>
      </c>
      <c r="L205" s="107"/>
      <c r="M205" s="435"/>
    </row>
    <row r="206" spans="2:13">
      <c r="B206" s="321" t="s">
        <v>9006</v>
      </c>
      <c r="C206" s="595"/>
      <c r="D206" s="255" t="s">
        <v>9405</v>
      </c>
      <c r="E206" s="84" t="s">
        <v>9179</v>
      </c>
      <c r="F206" s="46" t="s">
        <v>8908</v>
      </c>
      <c r="G206" s="232">
        <v>1</v>
      </c>
      <c r="H206" s="37">
        <v>0.2</v>
      </c>
      <c r="I206" s="37">
        <f t="shared" si="5"/>
        <v>0.2</v>
      </c>
      <c r="J206" s="233" t="s">
        <v>93</v>
      </c>
      <c r="K206" s="233" t="s">
        <v>5870</v>
      </c>
      <c r="L206" s="107"/>
      <c r="M206" s="435"/>
    </row>
    <row r="207" spans="2:13">
      <c r="B207" s="321" t="s">
        <v>9006</v>
      </c>
      <c r="C207" s="595"/>
      <c r="D207" s="255" t="s">
        <v>9406</v>
      </c>
      <c r="E207" s="84" t="s">
        <v>9179</v>
      </c>
      <c r="F207" s="46" t="s">
        <v>8908</v>
      </c>
      <c r="G207" s="232">
        <v>1</v>
      </c>
      <c r="H207" s="37">
        <v>0.2</v>
      </c>
      <c r="I207" s="37">
        <f t="shared" si="5"/>
        <v>0.2</v>
      </c>
      <c r="J207" s="233" t="s">
        <v>93</v>
      </c>
      <c r="K207" s="233" t="s">
        <v>5874</v>
      </c>
      <c r="L207" s="107"/>
      <c r="M207" s="435"/>
    </row>
    <row r="208" spans="2:13" ht="17.25" thickBot="1">
      <c r="B208" s="380" t="s">
        <v>9006</v>
      </c>
      <c r="C208" s="596"/>
      <c r="D208" s="396" t="s">
        <v>9407</v>
      </c>
      <c r="E208" s="382" t="s">
        <v>1260</v>
      </c>
      <c r="F208" s="382" t="s">
        <v>1260</v>
      </c>
      <c r="G208" s="383">
        <v>1</v>
      </c>
      <c r="H208" s="384">
        <v>1.5</v>
      </c>
      <c r="I208" s="384">
        <f t="shared" si="5"/>
        <v>1.5</v>
      </c>
      <c r="J208" s="385" t="s">
        <v>6756</v>
      </c>
      <c r="K208" s="385" t="s">
        <v>5919</v>
      </c>
      <c r="L208" s="386"/>
      <c r="M208" s="436"/>
    </row>
    <row r="209" spans="2:13">
      <c r="B209" s="388" t="s">
        <v>9009</v>
      </c>
      <c r="C209" s="594" t="s">
        <v>9010</v>
      </c>
      <c r="D209" s="389" t="s">
        <v>9408</v>
      </c>
      <c r="E209" s="390" t="s">
        <v>9011</v>
      </c>
      <c r="F209" s="390" t="s">
        <v>8938</v>
      </c>
      <c r="G209" s="391">
        <v>1</v>
      </c>
      <c r="H209" s="392">
        <v>50</v>
      </c>
      <c r="I209" s="392">
        <f t="shared" si="5"/>
        <v>50</v>
      </c>
      <c r="J209" s="393" t="s">
        <v>87</v>
      </c>
      <c r="K209" s="393" t="s">
        <v>5537</v>
      </c>
      <c r="L209" s="394"/>
      <c r="M209" s="434"/>
    </row>
    <row r="210" spans="2:13">
      <c r="B210" s="321" t="s">
        <v>9009</v>
      </c>
      <c r="C210" s="595"/>
      <c r="D210" s="254" t="s">
        <v>9409</v>
      </c>
      <c r="E210" s="46" t="s">
        <v>9012</v>
      </c>
      <c r="F210" s="46" t="s">
        <v>8940</v>
      </c>
      <c r="G210" s="232">
        <v>1</v>
      </c>
      <c r="H210" s="37">
        <v>50</v>
      </c>
      <c r="I210" s="37">
        <f t="shared" si="5"/>
        <v>50</v>
      </c>
      <c r="J210" s="233" t="s">
        <v>85</v>
      </c>
      <c r="K210" s="233" t="s">
        <v>5542</v>
      </c>
      <c r="L210" s="107"/>
      <c r="M210" s="435"/>
    </row>
    <row r="211" spans="2:13">
      <c r="B211" s="321" t="s">
        <v>9009</v>
      </c>
      <c r="C211" s="595"/>
      <c r="D211" s="254" t="s">
        <v>9410</v>
      </c>
      <c r="E211" s="46" t="s">
        <v>9013</v>
      </c>
      <c r="F211" s="46" t="s">
        <v>8942</v>
      </c>
      <c r="G211" s="232">
        <v>1</v>
      </c>
      <c r="H211" s="37">
        <v>50</v>
      </c>
      <c r="I211" s="37">
        <f t="shared" si="5"/>
        <v>50</v>
      </c>
      <c r="J211" s="233" t="s">
        <v>111</v>
      </c>
      <c r="K211" s="233" t="s">
        <v>5547</v>
      </c>
      <c r="L211" s="107"/>
      <c r="M211" s="435"/>
    </row>
    <row r="212" spans="2:13">
      <c r="B212" s="321" t="s">
        <v>9009</v>
      </c>
      <c r="C212" s="595"/>
      <c r="D212" s="255" t="s">
        <v>9411</v>
      </c>
      <c r="E212" s="84" t="s">
        <v>9180</v>
      </c>
      <c r="F212" s="46" t="s">
        <v>8943</v>
      </c>
      <c r="G212" s="232">
        <v>1</v>
      </c>
      <c r="H212" s="37">
        <v>65</v>
      </c>
      <c r="I212" s="37">
        <f t="shared" si="5"/>
        <v>65</v>
      </c>
      <c r="J212" s="233" t="s">
        <v>82</v>
      </c>
      <c r="K212" s="233" t="s">
        <v>5552</v>
      </c>
      <c r="L212" s="107"/>
      <c r="M212" s="435"/>
    </row>
    <row r="213" spans="2:13">
      <c r="B213" s="321" t="s">
        <v>9009</v>
      </c>
      <c r="C213" s="595"/>
      <c r="D213" s="255" t="s">
        <v>9412</v>
      </c>
      <c r="E213" s="84" t="s">
        <v>9180</v>
      </c>
      <c r="F213" s="46" t="s">
        <v>8944</v>
      </c>
      <c r="G213" s="232">
        <v>1</v>
      </c>
      <c r="H213" s="37">
        <v>105</v>
      </c>
      <c r="I213" s="37">
        <f t="shared" si="5"/>
        <v>105</v>
      </c>
      <c r="J213" s="233" t="s">
        <v>110</v>
      </c>
      <c r="K213" s="233" t="s">
        <v>5559</v>
      </c>
      <c r="L213" s="107"/>
      <c r="M213" s="435"/>
    </row>
    <row r="214" spans="2:13">
      <c r="B214" s="321" t="s">
        <v>9009</v>
      </c>
      <c r="C214" s="595"/>
      <c r="D214" s="255" t="s">
        <v>9413</v>
      </c>
      <c r="E214" s="84" t="s">
        <v>9180</v>
      </c>
      <c r="F214" s="46" t="s">
        <v>8945</v>
      </c>
      <c r="G214" s="232">
        <v>1</v>
      </c>
      <c r="H214" s="37">
        <v>110</v>
      </c>
      <c r="I214" s="37">
        <f t="shared" si="5"/>
        <v>110</v>
      </c>
      <c r="J214" s="233" t="s">
        <v>109</v>
      </c>
      <c r="K214" s="233" t="s">
        <v>5564</v>
      </c>
      <c r="L214" s="107"/>
      <c r="M214" s="435"/>
    </row>
    <row r="215" spans="2:13">
      <c r="B215" s="321" t="s">
        <v>9009</v>
      </c>
      <c r="C215" s="595"/>
      <c r="D215" s="254" t="s">
        <v>9414</v>
      </c>
      <c r="E215" s="46" t="s">
        <v>9011</v>
      </c>
      <c r="F215" s="46" t="s">
        <v>8946</v>
      </c>
      <c r="G215" s="232">
        <v>1</v>
      </c>
      <c r="H215" s="37">
        <v>5</v>
      </c>
      <c r="I215" s="37">
        <f t="shared" si="5"/>
        <v>5</v>
      </c>
      <c r="J215" s="233" t="s">
        <v>6717</v>
      </c>
      <c r="K215" s="233" t="s">
        <v>5762</v>
      </c>
      <c r="L215" s="107"/>
      <c r="M215" s="435"/>
    </row>
    <row r="216" spans="2:13">
      <c r="B216" s="321" t="s">
        <v>9009</v>
      </c>
      <c r="C216" s="595"/>
      <c r="D216" s="254" t="s">
        <v>9415</v>
      </c>
      <c r="E216" s="46" t="s">
        <v>9012</v>
      </c>
      <c r="F216" s="46" t="s">
        <v>8947</v>
      </c>
      <c r="G216" s="232">
        <v>1</v>
      </c>
      <c r="H216" s="37">
        <v>5</v>
      </c>
      <c r="I216" s="37">
        <f t="shared" si="5"/>
        <v>5</v>
      </c>
      <c r="J216" s="233" t="s">
        <v>6718</v>
      </c>
      <c r="K216" s="233" t="s">
        <v>5766</v>
      </c>
      <c r="L216" s="107"/>
      <c r="M216" s="435"/>
    </row>
    <row r="217" spans="2:13">
      <c r="B217" s="321" t="s">
        <v>9009</v>
      </c>
      <c r="C217" s="595"/>
      <c r="D217" s="254" t="s">
        <v>9416</v>
      </c>
      <c r="E217" s="46" t="s">
        <v>9013</v>
      </c>
      <c r="F217" s="46" t="s">
        <v>8948</v>
      </c>
      <c r="G217" s="232">
        <v>1</v>
      </c>
      <c r="H217" s="37">
        <v>5</v>
      </c>
      <c r="I217" s="37">
        <f t="shared" si="5"/>
        <v>5</v>
      </c>
      <c r="J217" s="233" t="s">
        <v>6719</v>
      </c>
      <c r="K217" s="233" t="s">
        <v>5770</v>
      </c>
      <c r="L217" s="107"/>
      <c r="M217" s="435"/>
    </row>
    <row r="218" spans="2:13">
      <c r="B218" s="321" t="s">
        <v>9009</v>
      </c>
      <c r="C218" s="595"/>
      <c r="D218" s="255" t="s">
        <v>9417</v>
      </c>
      <c r="E218" s="84" t="s">
        <v>9180</v>
      </c>
      <c r="F218" s="46" t="s">
        <v>8949</v>
      </c>
      <c r="G218" s="232">
        <v>1</v>
      </c>
      <c r="H218" s="37">
        <v>6.5</v>
      </c>
      <c r="I218" s="37">
        <f t="shared" si="5"/>
        <v>6.5</v>
      </c>
      <c r="J218" s="233" t="s">
        <v>6720</v>
      </c>
      <c r="K218" s="233" t="s">
        <v>5774</v>
      </c>
      <c r="L218" s="107"/>
      <c r="M218" s="435"/>
    </row>
    <row r="219" spans="2:13">
      <c r="B219" s="321" t="s">
        <v>9009</v>
      </c>
      <c r="C219" s="595"/>
      <c r="D219" s="255" t="s">
        <v>9418</v>
      </c>
      <c r="E219" s="84" t="s">
        <v>9180</v>
      </c>
      <c r="F219" s="46" t="s">
        <v>8950</v>
      </c>
      <c r="G219" s="232">
        <v>1</v>
      </c>
      <c r="H219" s="37">
        <v>11</v>
      </c>
      <c r="I219" s="37">
        <f t="shared" si="5"/>
        <v>11</v>
      </c>
      <c r="J219" s="233" t="s">
        <v>6721</v>
      </c>
      <c r="K219" s="233" t="s">
        <v>5778</v>
      </c>
      <c r="L219" s="107"/>
      <c r="M219" s="435"/>
    </row>
    <row r="220" spans="2:13">
      <c r="B220" s="321" t="s">
        <v>9009</v>
      </c>
      <c r="C220" s="595"/>
      <c r="D220" s="255" t="s">
        <v>9419</v>
      </c>
      <c r="E220" s="84" t="s">
        <v>9180</v>
      </c>
      <c r="F220" s="46" t="s">
        <v>8951</v>
      </c>
      <c r="G220" s="232">
        <v>1</v>
      </c>
      <c r="H220" s="37">
        <v>11</v>
      </c>
      <c r="I220" s="37">
        <f t="shared" si="5"/>
        <v>11</v>
      </c>
      <c r="J220" s="233" t="s">
        <v>6722</v>
      </c>
      <c r="K220" s="233" t="s">
        <v>5783</v>
      </c>
      <c r="L220" s="107"/>
      <c r="M220" s="435"/>
    </row>
    <row r="221" spans="2:13">
      <c r="B221" s="321" t="s">
        <v>9009</v>
      </c>
      <c r="C221" s="595"/>
      <c r="D221" s="255" t="s">
        <v>9420</v>
      </c>
      <c r="E221" s="84" t="s">
        <v>9180</v>
      </c>
      <c r="F221" s="46" t="s">
        <v>8908</v>
      </c>
      <c r="G221" s="232">
        <v>1</v>
      </c>
      <c r="H221" s="37">
        <v>0.2</v>
      </c>
      <c r="I221" s="37">
        <f t="shared" si="5"/>
        <v>0.2</v>
      </c>
      <c r="J221" s="233" t="s">
        <v>93</v>
      </c>
      <c r="K221" s="233" t="s">
        <v>5878</v>
      </c>
      <c r="L221" s="107"/>
      <c r="M221" s="435"/>
    </row>
    <row r="222" spans="2:13">
      <c r="B222" s="321" t="s">
        <v>9009</v>
      </c>
      <c r="C222" s="595"/>
      <c r="D222" s="255" t="s">
        <v>9421</v>
      </c>
      <c r="E222" s="84" t="s">
        <v>9180</v>
      </c>
      <c r="F222" s="46" t="s">
        <v>8908</v>
      </c>
      <c r="G222" s="232">
        <v>1</v>
      </c>
      <c r="H222" s="37">
        <v>0.2</v>
      </c>
      <c r="I222" s="37">
        <f t="shared" si="5"/>
        <v>0.2</v>
      </c>
      <c r="J222" s="233" t="s">
        <v>93</v>
      </c>
      <c r="K222" s="233" t="s">
        <v>5882</v>
      </c>
      <c r="L222" s="107"/>
      <c r="M222" s="435"/>
    </row>
    <row r="223" spans="2:13">
      <c r="B223" s="321" t="s">
        <v>9009</v>
      </c>
      <c r="C223" s="595"/>
      <c r="D223" s="255" t="s">
        <v>9422</v>
      </c>
      <c r="E223" s="84" t="s">
        <v>9180</v>
      </c>
      <c r="F223" s="46" t="s">
        <v>8908</v>
      </c>
      <c r="G223" s="232">
        <v>1</v>
      </c>
      <c r="H223" s="37">
        <v>0.2</v>
      </c>
      <c r="I223" s="37">
        <f t="shared" si="5"/>
        <v>0.2</v>
      </c>
      <c r="J223" s="233" t="s">
        <v>93</v>
      </c>
      <c r="K223" s="233" t="s">
        <v>5886</v>
      </c>
      <c r="L223" s="107"/>
      <c r="M223" s="435"/>
    </row>
    <row r="224" spans="2:13" ht="17.25" thickBot="1">
      <c r="B224" s="380" t="s">
        <v>9009</v>
      </c>
      <c r="C224" s="596"/>
      <c r="D224" s="396" t="s">
        <v>9423</v>
      </c>
      <c r="E224" s="382" t="s">
        <v>1270</v>
      </c>
      <c r="F224" s="382" t="s">
        <v>1270</v>
      </c>
      <c r="G224" s="383">
        <v>1</v>
      </c>
      <c r="H224" s="384">
        <v>1.5</v>
      </c>
      <c r="I224" s="384">
        <f t="shared" si="5"/>
        <v>1.5</v>
      </c>
      <c r="J224" s="385" t="s">
        <v>6756</v>
      </c>
      <c r="K224" s="385" t="s">
        <v>5924</v>
      </c>
      <c r="L224" s="386"/>
      <c r="M224" s="436"/>
    </row>
    <row r="225" spans="2:13">
      <c r="B225" s="388" t="s">
        <v>9014</v>
      </c>
      <c r="C225" s="594" t="s">
        <v>9015</v>
      </c>
      <c r="D225" s="389" t="s">
        <v>9424</v>
      </c>
      <c r="E225" s="390" t="s">
        <v>9016</v>
      </c>
      <c r="F225" s="390" t="s">
        <v>8938</v>
      </c>
      <c r="G225" s="391">
        <v>1</v>
      </c>
      <c r="H225" s="392">
        <v>25</v>
      </c>
      <c r="I225" s="392">
        <f t="shared" si="5"/>
        <v>25</v>
      </c>
      <c r="J225" s="393" t="s">
        <v>87</v>
      </c>
      <c r="K225" s="393" t="s">
        <v>5570</v>
      </c>
      <c r="L225" s="394"/>
      <c r="M225" s="434"/>
    </row>
    <row r="226" spans="2:13">
      <c r="B226" s="321" t="s">
        <v>9014</v>
      </c>
      <c r="C226" s="595"/>
      <c r="D226" s="254" t="s">
        <v>9425</v>
      </c>
      <c r="E226" s="46" t="s">
        <v>9017</v>
      </c>
      <c r="F226" s="46" t="s">
        <v>8940</v>
      </c>
      <c r="G226" s="232">
        <v>1</v>
      </c>
      <c r="H226" s="37">
        <v>25</v>
      </c>
      <c r="I226" s="37">
        <f t="shared" si="5"/>
        <v>25</v>
      </c>
      <c r="J226" s="233" t="s">
        <v>85</v>
      </c>
      <c r="K226" s="233" t="s">
        <v>5576</v>
      </c>
      <c r="L226" s="107"/>
      <c r="M226" s="435"/>
    </row>
    <row r="227" spans="2:13">
      <c r="B227" s="321" t="s">
        <v>9014</v>
      </c>
      <c r="C227" s="595"/>
      <c r="D227" s="255" t="s">
        <v>9426</v>
      </c>
      <c r="E227" s="84" t="s">
        <v>9181</v>
      </c>
      <c r="F227" s="46" t="s">
        <v>8943</v>
      </c>
      <c r="G227" s="232">
        <v>1</v>
      </c>
      <c r="H227" s="37">
        <v>210</v>
      </c>
      <c r="I227" s="37">
        <f t="shared" si="5"/>
        <v>210</v>
      </c>
      <c r="J227" s="233" t="s">
        <v>82</v>
      </c>
      <c r="K227" s="233" t="s">
        <v>5583</v>
      </c>
      <c r="L227" s="107"/>
      <c r="M227" s="435"/>
    </row>
    <row r="228" spans="2:13">
      <c r="B228" s="321" t="s">
        <v>9014</v>
      </c>
      <c r="C228" s="595"/>
      <c r="D228" s="255" t="s">
        <v>9427</v>
      </c>
      <c r="E228" s="84" t="s">
        <v>9181</v>
      </c>
      <c r="F228" s="46" t="s">
        <v>8956</v>
      </c>
      <c r="G228" s="232">
        <v>1</v>
      </c>
      <c r="H228" s="37">
        <v>35</v>
      </c>
      <c r="I228" s="37">
        <f t="shared" si="5"/>
        <v>35</v>
      </c>
      <c r="J228" s="233" t="s">
        <v>719</v>
      </c>
      <c r="K228" s="233" t="s">
        <v>5590</v>
      </c>
      <c r="L228" s="107"/>
      <c r="M228" s="435"/>
    </row>
    <row r="229" spans="2:13">
      <c r="B229" s="321" t="s">
        <v>9014</v>
      </c>
      <c r="C229" s="595"/>
      <c r="D229" s="255" t="s">
        <v>9428</v>
      </c>
      <c r="E229" s="84" t="s">
        <v>9181</v>
      </c>
      <c r="F229" s="46" t="s">
        <v>8957</v>
      </c>
      <c r="G229" s="232">
        <v>1</v>
      </c>
      <c r="H229" s="37">
        <v>525</v>
      </c>
      <c r="I229" s="37">
        <f t="shared" si="5"/>
        <v>525</v>
      </c>
      <c r="J229" s="233" t="s">
        <v>76</v>
      </c>
      <c r="K229" s="233" t="s">
        <v>5596</v>
      </c>
      <c r="L229" s="107"/>
      <c r="M229" s="435"/>
    </row>
    <row r="230" spans="2:13">
      <c r="B230" s="321" t="s">
        <v>9014</v>
      </c>
      <c r="C230" s="595"/>
      <c r="D230" s="255" t="s">
        <v>9429</v>
      </c>
      <c r="E230" s="84" t="s">
        <v>9181</v>
      </c>
      <c r="F230" s="46" t="s">
        <v>8958</v>
      </c>
      <c r="G230" s="232">
        <v>1</v>
      </c>
      <c r="H230" s="37">
        <v>295</v>
      </c>
      <c r="I230" s="37">
        <f t="shared" si="5"/>
        <v>295</v>
      </c>
      <c r="J230" s="233" t="s">
        <v>71</v>
      </c>
      <c r="K230" s="233" t="s">
        <v>5605</v>
      </c>
      <c r="L230" s="107"/>
      <c r="M230" s="435"/>
    </row>
    <row r="231" spans="2:13">
      <c r="B231" s="321" t="s">
        <v>9014</v>
      </c>
      <c r="C231" s="595"/>
      <c r="D231" s="255" t="s">
        <v>9430</v>
      </c>
      <c r="E231" s="84" t="s">
        <v>9181</v>
      </c>
      <c r="F231" s="46" t="s">
        <v>8959</v>
      </c>
      <c r="G231" s="232">
        <v>1</v>
      </c>
      <c r="H231" s="37">
        <v>20</v>
      </c>
      <c r="I231" s="37">
        <f t="shared" si="5"/>
        <v>20</v>
      </c>
      <c r="J231" s="233" t="s">
        <v>721</v>
      </c>
      <c r="K231" s="233" t="s">
        <v>5612</v>
      </c>
      <c r="L231" s="107"/>
      <c r="M231" s="435"/>
    </row>
    <row r="232" spans="2:13">
      <c r="B232" s="321" t="s">
        <v>9014</v>
      </c>
      <c r="C232" s="595"/>
      <c r="D232" s="255" t="s">
        <v>9431</v>
      </c>
      <c r="E232" s="84" t="s">
        <v>9181</v>
      </c>
      <c r="F232" s="46" t="s">
        <v>8960</v>
      </c>
      <c r="G232" s="232">
        <v>1</v>
      </c>
      <c r="H232" s="37">
        <v>20</v>
      </c>
      <c r="I232" s="37">
        <f t="shared" si="5"/>
        <v>20</v>
      </c>
      <c r="J232" s="233" t="s">
        <v>721</v>
      </c>
      <c r="K232" s="233" t="s">
        <v>5618</v>
      </c>
      <c r="L232" s="107"/>
      <c r="M232" s="435"/>
    </row>
    <row r="233" spans="2:13">
      <c r="B233" s="321" t="s">
        <v>9014</v>
      </c>
      <c r="C233" s="595"/>
      <c r="D233" s="254" t="s">
        <v>9432</v>
      </c>
      <c r="E233" s="46" t="s">
        <v>9016</v>
      </c>
      <c r="F233" s="46" t="s">
        <v>8946</v>
      </c>
      <c r="G233" s="232">
        <v>1</v>
      </c>
      <c r="H233" s="37">
        <v>2.5</v>
      </c>
      <c r="I233" s="37">
        <f t="shared" si="5"/>
        <v>2.5</v>
      </c>
      <c r="J233" s="233" t="s">
        <v>6717</v>
      </c>
      <c r="K233" s="233" t="s">
        <v>5788</v>
      </c>
      <c r="L233" s="107"/>
      <c r="M233" s="435"/>
    </row>
    <row r="234" spans="2:13">
      <c r="B234" s="321" t="s">
        <v>9014</v>
      </c>
      <c r="C234" s="595"/>
      <c r="D234" s="254" t="s">
        <v>9433</v>
      </c>
      <c r="E234" s="46" t="s">
        <v>9017</v>
      </c>
      <c r="F234" s="46" t="s">
        <v>8947</v>
      </c>
      <c r="G234" s="232">
        <v>1</v>
      </c>
      <c r="H234" s="37">
        <v>2.5</v>
      </c>
      <c r="I234" s="37">
        <f t="shared" si="5"/>
        <v>2.5</v>
      </c>
      <c r="J234" s="233" t="s">
        <v>6718</v>
      </c>
      <c r="K234" s="233" t="s">
        <v>5793</v>
      </c>
      <c r="L234" s="107"/>
      <c r="M234" s="435"/>
    </row>
    <row r="235" spans="2:13">
      <c r="B235" s="321" t="s">
        <v>9014</v>
      </c>
      <c r="C235" s="595"/>
      <c r="D235" s="255" t="s">
        <v>9434</v>
      </c>
      <c r="E235" s="84" t="s">
        <v>9181</v>
      </c>
      <c r="F235" s="46" t="s">
        <v>8961</v>
      </c>
      <c r="G235" s="232">
        <v>1</v>
      </c>
      <c r="H235" s="37">
        <v>21</v>
      </c>
      <c r="I235" s="37">
        <f t="shared" si="5"/>
        <v>21</v>
      </c>
      <c r="J235" s="233" t="s">
        <v>6720</v>
      </c>
      <c r="K235" s="233" t="s">
        <v>5799</v>
      </c>
      <c r="L235" s="107"/>
      <c r="M235" s="435"/>
    </row>
    <row r="236" spans="2:13">
      <c r="B236" s="321" t="s">
        <v>9014</v>
      </c>
      <c r="C236" s="595"/>
      <c r="D236" s="255" t="s">
        <v>9435</v>
      </c>
      <c r="E236" s="84" t="s">
        <v>9181</v>
      </c>
      <c r="F236" s="46" t="s">
        <v>8962</v>
      </c>
      <c r="G236" s="232">
        <v>1</v>
      </c>
      <c r="H236" s="37">
        <v>57</v>
      </c>
      <c r="I236" s="37">
        <f t="shared" si="5"/>
        <v>57</v>
      </c>
      <c r="J236" s="233" t="s">
        <v>6723</v>
      </c>
      <c r="K236" s="233" t="s">
        <v>5806</v>
      </c>
      <c r="L236" s="107"/>
      <c r="M236" s="435"/>
    </row>
    <row r="237" spans="2:13">
      <c r="B237" s="321" t="s">
        <v>9014</v>
      </c>
      <c r="C237" s="595"/>
      <c r="D237" s="255" t="s">
        <v>9436</v>
      </c>
      <c r="E237" s="84" t="s">
        <v>9181</v>
      </c>
      <c r="F237" s="46" t="s">
        <v>8963</v>
      </c>
      <c r="G237" s="232">
        <v>1</v>
      </c>
      <c r="H237" s="37">
        <v>33</v>
      </c>
      <c r="I237" s="37">
        <f t="shared" si="5"/>
        <v>33</v>
      </c>
      <c r="J237" s="233" t="s">
        <v>6724</v>
      </c>
      <c r="K237" s="233" t="s">
        <v>5813</v>
      </c>
      <c r="L237" s="107"/>
      <c r="M237" s="435"/>
    </row>
    <row r="238" spans="2:13">
      <c r="B238" s="321" t="s">
        <v>9014</v>
      </c>
      <c r="C238" s="595"/>
      <c r="D238" s="255" t="s">
        <v>9437</v>
      </c>
      <c r="E238" s="84" t="s">
        <v>9181</v>
      </c>
      <c r="F238" s="46" t="s">
        <v>8964</v>
      </c>
      <c r="G238" s="232">
        <v>1</v>
      </c>
      <c r="H238" s="37">
        <v>3</v>
      </c>
      <c r="I238" s="37">
        <f t="shared" si="5"/>
        <v>3</v>
      </c>
      <c r="J238" s="233" t="s">
        <v>743</v>
      </c>
      <c r="K238" s="233" t="s">
        <v>5819</v>
      </c>
      <c r="L238" s="107"/>
      <c r="M238" s="435"/>
    </row>
    <row r="239" spans="2:13">
      <c r="B239" s="321" t="s">
        <v>9014</v>
      </c>
      <c r="C239" s="595"/>
      <c r="D239" s="255" t="s">
        <v>9438</v>
      </c>
      <c r="E239" s="84" t="s">
        <v>9181</v>
      </c>
      <c r="F239" s="46" t="s">
        <v>8965</v>
      </c>
      <c r="G239" s="232">
        <v>1</v>
      </c>
      <c r="H239" s="37">
        <v>3</v>
      </c>
      <c r="I239" s="37">
        <f t="shared" si="5"/>
        <v>3</v>
      </c>
      <c r="J239" s="233" t="s">
        <v>743</v>
      </c>
      <c r="K239" s="233" t="s">
        <v>5823</v>
      </c>
      <c r="L239" s="107"/>
      <c r="M239" s="435"/>
    </row>
    <row r="240" spans="2:13">
      <c r="B240" s="321" t="s">
        <v>9014</v>
      </c>
      <c r="C240" s="595"/>
      <c r="D240" s="255" t="s">
        <v>9439</v>
      </c>
      <c r="E240" s="84" t="s">
        <v>9181</v>
      </c>
      <c r="F240" s="46" t="s">
        <v>8908</v>
      </c>
      <c r="G240" s="232">
        <v>1</v>
      </c>
      <c r="H240" s="37">
        <v>0.2</v>
      </c>
      <c r="I240" s="37">
        <f t="shared" si="5"/>
        <v>0.2</v>
      </c>
      <c r="J240" s="233" t="s">
        <v>93</v>
      </c>
      <c r="K240" s="233" t="s">
        <v>5890</v>
      </c>
      <c r="L240" s="107"/>
      <c r="M240" s="435"/>
    </row>
    <row r="241" spans="2:13">
      <c r="B241" s="321" t="s">
        <v>9014</v>
      </c>
      <c r="C241" s="595"/>
      <c r="D241" s="255" t="s">
        <v>9440</v>
      </c>
      <c r="E241" s="84" t="s">
        <v>9181</v>
      </c>
      <c r="F241" s="46" t="s">
        <v>8908</v>
      </c>
      <c r="G241" s="232">
        <v>1</v>
      </c>
      <c r="H241" s="37">
        <v>0.2</v>
      </c>
      <c r="I241" s="37">
        <f t="shared" si="5"/>
        <v>0.2</v>
      </c>
      <c r="J241" s="233" t="s">
        <v>93</v>
      </c>
      <c r="K241" s="233" t="s">
        <v>5894</v>
      </c>
      <c r="L241" s="107"/>
      <c r="M241" s="435"/>
    </row>
    <row r="242" spans="2:13">
      <c r="B242" s="321" t="s">
        <v>9014</v>
      </c>
      <c r="C242" s="595"/>
      <c r="D242" s="255" t="s">
        <v>9441</v>
      </c>
      <c r="E242" s="84" t="s">
        <v>9181</v>
      </c>
      <c r="F242" s="46" t="s">
        <v>8908</v>
      </c>
      <c r="G242" s="232">
        <v>1</v>
      </c>
      <c r="H242" s="37">
        <v>0.2</v>
      </c>
      <c r="I242" s="37">
        <f t="shared" si="5"/>
        <v>0.2</v>
      </c>
      <c r="J242" s="233" t="s">
        <v>93</v>
      </c>
      <c r="K242" s="233" t="s">
        <v>5898</v>
      </c>
      <c r="L242" s="107"/>
      <c r="M242" s="435"/>
    </row>
    <row r="243" spans="2:13" ht="17.25" thickBot="1">
      <c r="B243" s="380" t="s">
        <v>9014</v>
      </c>
      <c r="C243" s="596"/>
      <c r="D243" s="396" t="s">
        <v>9442</v>
      </c>
      <c r="E243" s="382" t="s">
        <v>1278</v>
      </c>
      <c r="F243" s="382" t="s">
        <v>1278</v>
      </c>
      <c r="G243" s="383">
        <v>1</v>
      </c>
      <c r="H243" s="384">
        <v>1.5</v>
      </c>
      <c r="I243" s="384">
        <f t="shared" si="5"/>
        <v>1.5</v>
      </c>
      <c r="J243" s="385" t="s">
        <v>6756</v>
      </c>
      <c r="K243" s="385" t="s">
        <v>5929</v>
      </c>
      <c r="L243" s="386"/>
      <c r="M243" s="436"/>
    </row>
    <row r="244" spans="2:13" ht="27.75" hidden="1" thickBot="1">
      <c r="B244" s="409" t="s">
        <v>9018</v>
      </c>
      <c r="C244" s="410" t="s">
        <v>9019</v>
      </c>
      <c r="D244" s="411" t="s">
        <v>9443</v>
      </c>
      <c r="E244" s="412" t="s">
        <v>1238</v>
      </c>
      <c r="F244" s="412" t="s">
        <v>1238</v>
      </c>
      <c r="G244" s="413">
        <v>1</v>
      </c>
      <c r="H244" s="414">
        <v>500</v>
      </c>
      <c r="I244" s="414">
        <f t="shared" si="5"/>
        <v>500</v>
      </c>
      <c r="J244" s="415" t="s">
        <v>9020</v>
      </c>
      <c r="K244" s="415" t="s">
        <v>5453</v>
      </c>
      <c r="L244" s="416"/>
      <c r="M244" s="416"/>
    </row>
    <row r="245" spans="2:13" ht="27.75" hidden="1" thickBot="1">
      <c r="B245" s="409" t="s">
        <v>9021</v>
      </c>
      <c r="C245" s="410" t="s">
        <v>9019</v>
      </c>
      <c r="D245" s="411" t="s">
        <v>9444</v>
      </c>
      <c r="E245" s="412" t="s">
        <v>1234</v>
      </c>
      <c r="F245" s="412" t="s">
        <v>1234</v>
      </c>
      <c r="G245" s="413">
        <v>1</v>
      </c>
      <c r="H245" s="414">
        <v>100</v>
      </c>
      <c r="I245" s="414">
        <f t="shared" si="5"/>
        <v>100</v>
      </c>
      <c r="J245" s="417" t="s">
        <v>9022</v>
      </c>
      <c r="K245" s="415" t="s">
        <v>5454</v>
      </c>
      <c r="L245" s="416"/>
      <c r="M245" s="416"/>
    </row>
    <row r="246" spans="2:13">
      <c r="B246" s="388" t="s">
        <v>9023</v>
      </c>
      <c r="C246" s="594" t="s">
        <v>9024</v>
      </c>
      <c r="D246" s="389" t="s">
        <v>9445</v>
      </c>
      <c r="E246" s="390" t="s">
        <v>9025</v>
      </c>
      <c r="F246" s="390" t="s">
        <v>9026</v>
      </c>
      <c r="G246" s="391">
        <v>1</v>
      </c>
      <c r="H246" s="392">
        <v>155</v>
      </c>
      <c r="I246" s="392">
        <f t="shared" si="5"/>
        <v>155</v>
      </c>
      <c r="J246" s="393" t="s">
        <v>691</v>
      </c>
      <c r="K246" s="393" t="s">
        <v>5449</v>
      </c>
      <c r="L246" s="394"/>
      <c r="M246" s="434"/>
    </row>
    <row r="247" spans="2:13">
      <c r="B247" s="321" t="s">
        <v>9023</v>
      </c>
      <c r="C247" s="595"/>
      <c r="D247" s="254" t="s">
        <v>9446</v>
      </c>
      <c r="E247" s="46" t="s">
        <v>9027</v>
      </c>
      <c r="F247" s="46" t="s">
        <v>9028</v>
      </c>
      <c r="G247" s="232">
        <v>1</v>
      </c>
      <c r="H247" s="37">
        <v>155</v>
      </c>
      <c r="I247" s="37">
        <f t="shared" si="5"/>
        <v>155</v>
      </c>
      <c r="J247" s="233" t="s">
        <v>693</v>
      </c>
      <c r="K247" s="233" t="s">
        <v>5462</v>
      </c>
      <c r="L247" s="107"/>
      <c r="M247" s="435"/>
    </row>
    <row r="248" spans="2:13">
      <c r="B248" s="321" t="s">
        <v>9023</v>
      </c>
      <c r="C248" s="595"/>
      <c r="D248" s="254" t="s">
        <v>9447</v>
      </c>
      <c r="E248" s="46" t="s">
        <v>9182</v>
      </c>
      <c r="F248" s="46" t="s">
        <v>9029</v>
      </c>
      <c r="G248" s="232">
        <v>1</v>
      </c>
      <c r="H248" s="37">
        <v>100</v>
      </c>
      <c r="I248" s="37">
        <f t="shared" si="5"/>
        <v>100</v>
      </c>
      <c r="J248" s="233" t="s">
        <v>697</v>
      </c>
      <c r="K248" s="233" t="s">
        <v>5468</v>
      </c>
      <c r="L248" s="107"/>
      <c r="M248" s="435"/>
    </row>
    <row r="249" spans="2:13">
      <c r="B249" s="321" t="s">
        <v>9023</v>
      </c>
      <c r="C249" s="595"/>
      <c r="D249" s="254" t="s">
        <v>9448</v>
      </c>
      <c r="E249" s="46" t="s">
        <v>9182</v>
      </c>
      <c r="F249" s="46" t="s">
        <v>9030</v>
      </c>
      <c r="G249" s="232">
        <v>1</v>
      </c>
      <c r="H249" s="37">
        <v>13</v>
      </c>
      <c r="I249" s="37">
        <f t="shared" si="5"/>
        <v>13</v>
      </c>
      <c r="J249" s="233" t="s">
        <v>6607</v>
      </c>
      <c r="K249" s="233" t="s">
        <v>5476</v>
      </c>
      <c r="L249" s="107"/>
      <c r="M249" s="435"/>
    </row>
    <row r="250" spans="2:13">
      <c r="B250" s="321" t="s">
        <v>9023</v>
      </c>
      <c r="C250" s="595"/>
      <c r="D250" s="254" t="s">
        <v>9449</v>
      </c>
      <c r="E250" s="46" t="s">
        <v>9025</v>
      </c>
      <c r="F250" s="46" t="s">
        <v>9026</v>
      </c>
      <c r="G250" s="232">
        <v>1</v>
      </c>
      <c r="H250" s="37">
        <v>12.5</v>
      </c>
      <c r="I250" s="37">
        <f t="shared" si="5"/>
        <v>12.5</v>
      </c>
      <c r="J250" s="233" t="s">
        <v>6707</v>
      </c>
      <c r="K250" s="233" t="s">
        <v>5695</v>
      </c>
      <c r="L250" s="107"/>
      <c r="M250" s="435"/>
    </row>
    <row r="251" spans="2:13">
      <c r="B251" s="321" t="s">
        <v>9023</v>
      </c>
      <c r="C251" s="595"/>
      <c r="D251" s="254" t="s">
        <v>9450</v>
      </c>
      <c r="E251" s="46" t="s">
        <v>9027</v>
      </c>
      <c r="F251" s="46" t="s">
        <v>9028</v>
      </c>
      <c r="G251" s="232">
        <v>1</v>
      </c>
      <c r="H251" s="37">
        <v>12.5</v>
      </c>
      <c r="I251" s="37">
        <f t="shared" si="5"/>
        <v>12.5</v>
      </c>
      <c r="J251" s="233" t="s">
        <v>6708</v>
      </c>
      <c r="K251" s="233" t="s">
        <v>5701</v>
      </c>
      <c r="L251" s="107"/>
      <c r="M251" s="435"/>
    </row>
    <row r="252" spans="2:13">
      <c r="B252" s="321" t="s">
        <v>9023</v>
      </c>
      <c r="C252" s="595"/>
      <c r="D252" s="255" t="s">
        <v>9451</v>
      </c>
      <c r="E252" s="84" t="s">
        <v>9182</v>
      </c>
      <c r="F252" s="46" t="s">
        <v>9029</v>
      </c>
      <c r="G252" s="232">
        <v>1</v>
      </c>
      <c r="H252" s="37">
        <v>8</v>
      </c>
      <c r="I252" s="37">
        <f t="shared" si="5"/>
        <v>8</v>
      </c>
      <c r="J252" s="233" t="s">
        <v>6710</v>
      </c>
      <c r="K252" s="233" t="s">
        <v>5706</v>
      </c>
      <c r="L252" s="107"/>
      <c r="M252" s="435"/>
    </row>
    <row r="253" spans="2:13">
      <c r="B253" s="321" t="s">
        <v>9023</v>
      </c>
      <c r="C253" s="595"/>
      <c r="D253" s="255" t="s">
        <v>9452</v>
      </c>
      <c r="E253" s="84" t="s">
        <v>9182</v>
      </c>
      <c r="F253" s="46" t="s">
        <v>9030</v>
      </c>
      <c r="G253" s="232">
        <v>1</v>
      </c>
      <c r="H253" s="37">
        <v>2</v>
      </c>
      <c r="I253" s="37">
        <f t="shared" si="5"/>
        <v>2</v>
      </c>
      <c r="J253" s="233" t="s">
        <v>6728</v>
      </c>
      <c r="K253" s="233" t="s">
        <v>5714</v>
      </c>
      <c r="L253" s="107"/>
      <c r="M253" s="435"/>
    </row>
    <row r="254" spans="2:13">
      <c r="B254" s="321" t="s">
        <v>9023</v>
      </c>
      <c r="C254" s="595"/>
      <c r="D254" s="255" t="s">
        <v>9453</v>
      </c>
      <c r="E254" s="84" t="s">
        <v>9182</v>
      </c>
      <c r="F254" s="46" t="s">
        <v>8908</v>
      </c>
      <c r="G254" s="232">
        <v>1</v>
      </c>
      <c r="H254" s="37">
        <v>0.2</v>
      </c>
      <c r="I254" s="37">
        <f t="shared" si="5"/>
        <v>0.2</v>
      </c>
      <c r="J254" s="233" t="s">
        <v>93</v>
      </c>
      <c r="K254" s="233" t="s">
        <v>5840</v>
      </c>
      <c r="L254" s="107"/>
      <c r="M254" s="435"/>
    </row>
    <row r="255" spans="2:13">
      <c r="B255" s="321" t="s">
        <v>9023</v>
      </c>
      <c r="C255" s="595"/>
      <c r="D255" s="255" t="s">
        <v>9454</v>
      </c>
      <c r="E255" s="84" t="s">
        <v>9182</v>
      </c>
      <c r="F255" s="46" t="s">
        <v>8908</v>
      </c>
      <c r="G255" s="232">
        <v>1</v>
      </c>
      <c r="H255" s="37">
        <v>0.2</v>
      </c>
      <c r="I255" s="37">
        <f t="shared" si="5"/>
        <v>0.2</v>
      </c>
      <c r="J255" s="233" t="s">
        <v>93</v>
      </c>
      <c r="K255" s="233" t="s">
        <v>5845</v>
      </c>
      <c r="L255" s="107"/>
      <c r="M255" s="435"/>
    </row>
    <row r="256" spans="2:13">
      <c r="B256" s="321" t="s">
        <v>9023</v>
      </c>
      <c r="C256" s="595"/>
      <c r="D256" s="255" t="s">
        <v>9455</v>
      </c>
      <c r="E256" s="84" t="s">
        <v>9182</v>
      </c>
      <c r="F256" s="46" t="s">
        <v>8908</v>
      </c>
      <c r="G256" s="232">
        <v>1</v>
      </c>
      <c r="H256" s="37">
        <v>0.2</v>
      </c>
      <c r="I256" s="37">
        <f t="shared" si="5"/>
        <v>0.2</v>
      </c>
      <c r="J256" s="233" t="s">
        <v>93</v>
      </c>
      <c r="K256" s="233" t="s">
        <v>5850</v>
      </c>
      <c r="L256" s="107"/>
      <c r="M256" s="435"/>
    </row>
    <row r="257" spans="2:13" ht="17.25" thickBot="1">
      <c r="B257" s="380" t="s">
        <v>9023</v>
      </c>
      <c r="C257" s="596"/>
      <c r="D257" s="396" t="s">
        <v>9456</v>
      </c>
      <c r="E257" s="382" t="s">
        <v>1252</v>
      </c>
      <c r="F257" s="382" t="s">
        <v>1252</v>
      </c>
      <c r="G257" s="383">
        <v>1</v>
      </c>
      <c r="H257" s="384">
        <v>1.5</v>
      </c>
      <c r="I257" s="384">
        <f t="shared" si="5"/>
        <v>1.5</v>
      </c>
      <c r="J257" s="385" t="s">
        <v>6756</v>
      </c>
      <c r="K257" s="385" t="s">
        <v>5910</v>
      </c>
      <c r="L257" s="386"/>
      <c r="M257" s="436"/>
    </row>
    <row r="258" spans="2:13">
      <c r="B258" s="388" t="s">
        <v>9031</v>
      </c>
      <c r="C258" s="594" t="s">
        <v>9032</v>
      </c>
      <c r="D258" s="389" t="s">
        <v>9457</v>
      </c>
      <c r="E258" s="390" t="s">
        <v>9033</v>
      </c>
      <c r="F258" s="390" t="s">
        <v>9034</v>
      </c>
      <c r="G258" s="391">
        <v>1</v>
      </c>
      <c r="H258" s="392">
        <v>115</v>
      </c>
      <c r="I258" s="392">
        <f>G258*H258</f>
        <v>115</v>
      </c>
      <c r="J258" s="393" t="s">
        <v>6608</v>
      </c>
      <c r="K258" s="393" t="s">
        <v>5485</v>
      </c>
      <c r="L258" s="394"/>
      <c r="M258" s="434"/>
    </row>
    <row r="259" spans="2:13">
      <c r="B259" s="321" t="s">
        <v>9031</v>
      </c>
      <c r="C259" s="595"/>
      <c r="D259" s="254" t="s">
        <v>9458</v>
      </c>
      <c r="E259" s="46" t="s">
        <v>9035</v>
      </c>
      <c r="F259" s="46" t="s">
        <v>9036</v>
      </c>
      <c r="G259" s="232">
        <v>1</v>
      </c>
      <c r="H259" s="37">
        <v>115</v>
      </c>
      <c r="I259" s="37">
        <f>G259*H259</f>
        <v>115</v>
      </c>
      <c r="J259" s="233" t="s">
        <v>6609</v>
      </c>
      <c r="K259" s="233" t="s">
        <v>5492</v>
      </c>
      <c r="L259" s="107"/>
      <c r="M259" s="435"/>
    </row>
    <row r="260" spans="2:13">
      <c r="B260" s="321" t="s">
        <v>9031</v>
      </c>
      <c r="C260" s="595"/>
      <c r="D260" s="255" t="s">
        <v>9459</v>
      </c>
      <c r="E260" s="84" t="s">
        <v>9183</v>
      </c>
      <c r="F260" s="46" t="s">
        <v>9037</v>
      </c>
      <c r="G260" s="232">
        <v>1</v>
      </c>
      <c r="H260" s="37">
        <v>100</v>
      </c>
      <c r="I260" s="37">
        <f>G260*H260</f>
        <v>100</v>
      </c>
      <c r="J260" s="233" t="s">
        <v>6610</v>
      </c>
      <c r="K260" s="233" t="s">
        <v>5497</v>
      </c>
      <c r="L260" s="107"/>
      <c r="M260" s="435"/>
    </row>
    <row r="261" spans="2:13">
      <c r="B261" s="321" t="s">
        <v>9031</v>
      </c>
      <c r="C261" s="595"/>
      <c r="D261" s="255" t="s">
        <v>9460</v>
      </c>
      <c r="E261" s="84" t="s">
        <v>9183</v>
      </c>
      <c r="F261" s="46" t="s">
        <v>9038</v>
      </c>
      <c r="G261" s="232">
        <v>1</v>
      </c>
      <c r="H261" s="37">
        <v>7</v>
      </c>
      <c r="I261" s="37">
        <f>G261*H261</f>
        <v>7</v>
      </c>
      <c r="J261" s="233" t="s">
        <v>6611</v>
      </c>
      <c r="K261" s="233" t="s">
        <v>5503</v>
      </c>
      <c r="L261" s="107"/>
      <c r="M261" s="435"/>
    </row>
    <row r="262" spans="2:13">
      <c r="B262" s="321" t="s">
        <v>9031</v>
      </c>
      <c r="C262" s="595"/>
      <c r="D262" s="255" t="s">
        <v>9461</v>
      </c>
      <c r="E262" s="84" t="s">
        <v>9183</v>
      </c>
      <c r="F262" s="46" t="s">
        <v>9039</v>
      </c>
      <c r="G262" s="232">
        <v>1</v>
      </c>
      <c r="H262" s="37">
        <v>110</v>
      </c>
      <c r="I262" s="37">
        <f>G262*H262</f>
        <v>110</v>
      </c>
      <c r="J262" s="233" t="s">
        <v>6612</v>
      </c>
      <c r="K262" s="233" t="s">
        <v>5510</v>
      </c>
      <c r="L262" s="107"/>
      <c r="M262" s="435"/>
    </row>
    <row r="263" spans="2:13">
      <c r="B263" s="321" t="s">
        <v>9031</v>
      </c>
      <c r="C263" s="595"/>
      <c r="D263" s="254" t="s">
        <v>9462</v>
      </c>
      <c r="E263" s="46" t="s">
        <v>9033</v>
      </c>
      <c r="F263" s="46" t="s">
        <v>9040</v>
      </c>
      <c r="G263" s="232">
        <v>1</v>
      </c>
      <c r="H263" s="37">
        <v>11.5</v>
      </c>
      <c r="I263" s="37">
        <f t="shared" ref="I263:I271" si="6">G263*H263</f>
        <v>11.5</v>
      </c>
      <c r="J263" s="233" t="s">
        <v>6729</v>
      </c>
      <c r="K263" s="233" t="s">
        <v>5721</v>
      </c>
      <c r="L263" s="107"/>
      <c r="M263" s="435"/>
    </row>
    <row r="264" spans="2:13">
      <c r="B264" s="321" t="s">
        <v>9031</v>
      </c>
      <c r="C264" s="595"/>
      <c r="D264" s="254" t="s">
        <v>9463</v>
      </c>
      <c r="E264" s="46" t="s">
        <v>9035</v>
      </c>
      <c r="F264" s="46" t="s">
        <v>9041</v>
      </c>
      <c r="G264" s="232">
        <v>1</v>
      </c>
      <c r="H264" s="37">
        <v>11.5</v>
      </c>
      <c r="I264" s="37">
        <f t="shared" si="6"/>
        <v>11.5</v>
      </c>
      <c r="J264" s="233" t="s">
        <v>6730</v>
      </c>
      <c r="K264" s="233" t="s">
        <v>5728</v>
      </c>
      <c r="L264" s="107"/>
      <c r="M264" s="435"/>
    </row>
    <row r="265" spans="2:13">
      <c r="B265" s="321" t="s">
        <v>9031</v>
      </c>
      <c r="C265" s="595"/>
      <c r="D265" s="255" t="s">
        <v>9464</v>
      </c>
      <c r="E265" s="84" t="s">
        <v>9183</v>
      </c>
      <c r="F265" s="46" t="s">
        <v>9042</v>
      </c>
      <c r="G265" s="232">
        <v>1</v>
      </c>
      <c r="H265" s="37">
        <v>10</v>
      </c>
      <c r="I265" s="37">
        <f t="shared" si="6"/>
        <v>10</v>
      </c>
      <c r="J265" s="233" t="s">
        <v>6731</v>
      </c>
      <c r="K265" s="233" t="s">
        <v>5732</v>
      </c>
      <c r="L265" s="107"/>
      <c r="M265" s="435"/>
    </row>
    <row r="266" spans="2:13">
      <c r="B266" s="321" t="s">
        <v>9031</v>
      </c>
      <c r="C266" s="595"/>
      <c r="D266" s="255" t="s">
        <v>9465</v>
      </c>
      <c r="E266" s="84" t="s">
        <v>9183</v>
      </c>
      <c r="F266" s="46" t="s">
        <v>9043</v>
      </c>
      <c r="G266" s="232">
        <v>1</v>
      </c>
      <c r="H266" s="37">
        <v>1</v>
      </c>
      <c r="I266" s="37">
        <f t="shared" si="6"/>
        <v>1</v>
      </c>
      <c r="J266" s="233" t="s">
        <v>6732</v>
      </c>
      <c r="K266" s="233" t="s">
        <v>5737</v>
      </c>
      <c r="L266" s="107"/>
      <c r="M266" s="435"/>
    </row>
    <row r="267" spans="2:13">
      <c r="B267" s="321" t="s">
        <v>9031</v>
      </c>
      <c r="C267" s="595"/>
      <c r="D267" s="255" t="s">
        <v>9466</v>
      </c>
      <c r="E267" s="84" t="s">
        <v>9183</v>
      </c>
      <c r="F267" s="46" t="s">
        <v>9044</v>
      </c>
      <c r="G267" s="232">
        <v>1</v>
      </c>
      <c r="H267" s="37">
        <v>11</v>
      </c>
      <c r="I267" s="37">
        <f t="shared" si="6"/>
        <v>11</v>
      </c>
      <c r="J267" s="233" t="s">
        <v>6733</v>
      </c>
      <c r="K267" s="233" t="s">
        <v>5741</v>
      </c>
      <c r="L267" s="107"/>
      <c r="M267" s="435"/>
    </row>
    <row r="268" spans="2:13">
      <c r="B268" s="321" t="s">
        <v>9031</v>
      </c>
      <c r="C268" s="595"/>
      <c r="D268" s="255" t="s">
        <v>9467</v>
      </c>
      <c r="E268" s="84" t="s">
        <v>9183</v>
      </c>
      <c r="F268" s="46" t="s">
        <v>8908</v>
      </c>
      <c r="G268" s="232">
        <v>1</v>
      </c>
      <c r="H268" s="37">
        <v>0.2</v>
      </c>
      <c r="I268" s="37">
        <f t="shared" si="6"/>
        <v>0.2</v>
      </c>
      <c r="J268" s="233" t="s">
        <v>93</v>
      </c>
      <c r="K268" s="233" t="s">
        <v>5855</v>
      </c>
      <c r="L268" s="107"/>
      <c r="M268" s="435"/>
    </row>
    <row r="269" spans="2:13">
      <c r="B269" s="321" t="s">
        <v>9031</v>
      </c>
      <c r="C269" s="595"/>
      <c r="D269" s="255" t="s">
        <v>9468</v>
      </c>
      <c r="E269" s="84" t="s">
        <v>9183</v>
      </c>
      <c r="F269" s="46" t="s">
        <v>8908</v>
      </c>
      <c r="G269" s="232">
        <v>1</v>
      </c>
      <c r="H269" s="37">
        <v>0.2</v>
      </c>
      <c r="I269" s="37">
        <f t="shared" si="6"/>
        <v>0.2</v>
      </c>
      <c r="J269" s="233" t="s">
        <v>93</v>
      </c>
      <c r="K269" s="233" t="s">
        <v>5859</v>
      </c>
      <c r="L269" s="107"/>
      <c r="M269" s="435"/>
    </row>
    <row r="270" spans="2:13">
      <c r="B270" s="321" t="s">
        <v>9031</v>
      </c>
      <c r="C270" s="595"/>
      <c r="D270" s="255" t="s">
        <v>9469</v>
      </c>
      <c r="E270" s="84" t="s">
        <v>9183</v>
      </c>
      <c r="F270" s="46" t="s">
        <v>8908</v>
      </c>
      <c r="G270" s="232">
        <v>1</v>
      </c>
      <c r="H270" s="37">
        <v>0.2</v>
      </c>
      <c r="I270" s="37">
        <f t="shared" si="6"/>
        <v>0.2</v>
      </c>
      <c r="J270" s="233" t="s">
        <v>93</v>
      </c>
      <c r="K270" s="233" t="s">
        <v>5863</v>
      </c>
      <c r="L270" s="107"/>
      <c r="M270" s="435"/>
    </row>
    <row r="271" spans="2:13" ht="17.25" thickBot="1">
      <c r="B271" s="380" t="s">
        <v>9031</v>
      </c>
      <c r="C271" s="596"/>
      <c r="D271" s="396" t="s">
        <v>9470</v>
      </c>
      <c r="E271" s="382" t="s">
        <v>1262</v>
      </c>
      <c r="F271" s="382" t="s">
        <v>1262</v>
      </c>
      <c r="G271" s="383">
        <v>1</v>
      </c>
      <c r="H271" s="384">
        <v>1.5</v>
      </c>
      <c r="I271" s="384">
        <f t="shared" si="6"/>
        <v>1.5</v>
      </c>
      <c r="J271" s="385" t="s">
        <v>6756</v>
      </c>
      <c r="K271" s="385" t="s">
        <v>5915</v>
      </c>
      <c r="L271" s="386"/>
      <c r="M271" s="436"/>
    </row>
    <row r="272" spans="2:13">
      <c r="B272" s="388" t="s">
        <v>9045</v>
      </c>
      <c r="C272" s="594" t="s">
        <v>9046</v>
      </c>
      <c r="D272" s="389" t="s">
        <v>9471</v>
      </c>
      <c r="E272" s="390" t="s">
        <v>9047</v>
      </c>
      <c r="F272" s="390" t="s">
        <v>9048</v>
      </c>
      <c r="G272" s="391">
        <v>1</v>
      </c>
      <c r="H272" s="392">
        <v>135</v>
      </c>
      <c r="I272" s="392">
        <f>G272*H272</f>
        <v>135</v>
      </c>
      <c r="J272" s="393" t="s">
        <v>6613</v>
      </c>
      <c r="K272" s="393" t="s">
        <v>5515</v>
      </c>
      <c r="L272" s="394"/>
      <c r="M272" s="434"/>
    </row>
    <row r="273" spans="2:13">
      <c r="B273" s="321" t="s">
        <v>9045</v>
      </c>
      <c r="C273" s="595"/>
      <c r="D273" s="254" t="s">
        <v>9472</v>
      </c>
      <c r="E273" s="46" t="s">
        <v>9049</v>
      </c>
      <c r="F273" s="46" t="s">
        <v>9050</v>
      </c>
      <c r="G273" s="232">
        <v>1</v>
      </c>
      <c r="H273" s="37">
        <v>135</v>
      </c>
      <c r="I273" s="37">
        <f>G273*H273</f>
        <v>135</v>
      </c>
      <c r="J273" s="233" t="s">
        <v>6614</v>
      </c>
      <c r="K273" s="233" t="s">
        <v>5522</v>
      </c>
      <c r="L273" s="107"/>
      <c r="M273" s="435"/>
    </row>
    <row r="274" spans="2:13">
      <c r="B274" s="321" t="s">
        <v>9045</v>
      </c>
      <c r="C274" s="595"/>
      <c r="D274" s="255" t="s">
        <v>9473</v>
      </c>
      <c r="E274" s="84" t="s">
        <v>9184</v>
      </c>
      <c r="F274" s="46" t="s">
        <v>9052</v>
      </c>
      <c r="G274" s="232">
        <v>1</v>
      </c>
      <c r="H274" s="37">
        <v>100</v>
      </c>
      <c r="I274" s="37">
        <f>G274*H274</f>
        <v>100</v>
      </c>
      <c r="J274" s="233" t="s">
        <v>6615</v>
      </c>
      <c r="K274" s="233" t="s">
        <v>5527</v>
      </c>
      <c r="L274" s="107"/>
      <c r="M274" s="435"/>
    </row>
    <row r="275" spans="2:13">
      <c r="B275" s="321" t="s">
        <v>9045</v>
      </c>
      <c r="C275" s="595"/>
      <c r="D275" s="255" t="s">
        <v>9474</v>
      </c>
      <c r="E275" s="84" t="s">
        <v>9184</v>
      </c>
      <c r="F275" s="46" t="s">
        <v>9053</v>
      </c>
      <c r="G275" s="232">
        <v>1</v>
      </c>
      <c r="H275" s="37">
        <v>7</v>
      </c>
      <c r="I275" s="37">
        <f>G275*H275</f>
        <v>7</v>
      </c>
      <c r="J275" s="233" t="s">
        <v>6616</v>
      </c>
      <c r="K275" s="233" t="s">
        <v>5533</v>
      </c>
      <c r="L275" s="107"/>
      <c r="M275" s="435"/>
    </row>
    <row r="276" spans="2:13">
      <c r="B276" s="321" t="s">
        <v>9045</v>
      </c>
      <c r="C276" s="595"/>
      <c r="D276" s="255" t="s">
        <v>9475</v>
      </c>
      <c r="E276" s="84" t="s">
        <v>9184</v>
      </c>
      <c r="F276" s="46" t="s">
        <v>9054</v>
      </c>
      <c r="G276" s="232">
        <v>1</v>
      </c>
      <c r="H276" s="37">
        <v>110</v>
      </c>
      <c r="I276" s="37">
        <f>G276*H276</f>
        <v>110</v>
      </c>
      <c r="J276" s="233" t="s">
        <v>6617</v>
      </c>
      <c r="K276" s="233" t="s">
        <v>5538</v>
      </c>
      <c r="L276" s="107"/>
      <c r="M276" s="435"/>
    </row>
    <row r="277" spans="2:13" ht="27">
      <c r="B277" s="321" t="s">
        <v>9045</v>
      </c>
      <c r="C277" s="595"/>
      <c r="D277" s="254" t="s">
        <v>9476</v>
      </c>
      <c r="E277" s="46" t="s">
        <v>9051</v>
      </c>
      <c r="F277" s="46" t="s">
        <v>9055</v>
      </c>
      <c r="G277" s="232">
        <v>1</v>
      </c>
      <c r="H277" s="37">
        <v>110</v>
      </c>
      <c r="I277" s="37">
        <f t="shared" ref="I277:I286" si="7">G277*H277</f>
        <v>110</v>
      </c>
      <c r="J277" s="233" t="s">
        <v>6632</v>
      </c>
      <c r="K277" s="233" t="s">
        <v>5633</v>
      </c>
      <c r="L277" s="107"/>
      <c r="M277" s="435"/>
    </row>
    <row r="278" spans="2:13">
      <c r="B278" s="321" t="s">
        <v>9045</v>
      </c>
      <c r="C278" s="595"/>
      <c r="D278" s="254" t="s">
        <v>9477</v>
      </c>
      <c r="E278" s="46" t="s">
        <v>9047</v>
      </c>
      <c r="F278" s="46" t="s">
        <v>9056</v>
      </c>
      <c r="G278" s="232">
        <v>1</v>
      </c>
      <c r="H278" s="37">
        <v>13.5</v>
      </c>
      <c r="I278" s="37">
        <f t="shared" si="7"/>
        <v>13.5</v>
      </c>
      <c r="J278" s="233" t="s">
        <v>6734</v>
      </c>
      <c r="K278" s="233" t="s">
        <v>5745</v>
      </c>
      <c r="L278" s="107"/>
      <c r="M278" s="435"/>
    </row>
    <row r="279" spans="2:13">
      <c r="B279" s="321" t="s">
        <v>9045</v>
      </c>
      <c r="C279" s="595"/>
      <c r="D279" s="254" t="s">
        <v>9478</v>
      </c>
      <c r="E279" s="46" t="s">
        <v>9049</v>
      </c>
      <c r="F279" s="46" t="s">
        <v>9057</v>
      </c>
      <c r="G279" s="232">
        <v>1</v>
      </c>
      <c r="H279" s="37">
        <v>13.5</v>
      </c>
      <c r="I279" s="37">
        <f t="shared" si="7"/>
        <v>13.5</v>
      </c>
      <c r="J279" s="233" t="s">
        <v>6735</v>
      </c>
      <c r="K279" s="233" t="s">
        <v>5751</v>
      </c>
      <c r="L279" s="107"/>
      <c r="M279" s="435"/>
    </row>
    <row r="280" spans="2:13">
      <c r="B280" s="321" t="s">
        <v>9045</v>
      </c>
      <c r="C280" s="595"/>
      <c r="D280" s="255" t="s">
        <v>9479</v>
      </c>
      <c r="E280" s="84" t="s">
        <v>9184</v>
      </c>
      <c r="F280" s="46" t="s">
        <v>9058</v>
      </c>
      <c r="G280" s="232">
        <v>1</v>
      </c>
      <c r="H280" s="37">
        <v>10</v>
      </c>
      <c r="I280" s="37">
        <f t="shared" si="7"/>
        <v>10</v>
      </c>
      <c r="J280" s="233" t="s">
        <v>6736</v>
      </c>
      <c r="K280" s="233" t="s">
        <v>5755</v>
      </c>
      <c r="L280" s="107"/>
      <c r="M280" s="435"/>
    </row>
    <row r="281" spans="2:13">
      <c r="B281" s="321" t="s">
        <v>9045</v>
      </c>
      <c r="C281" s="595"/>
      <c r="D281" s="255" t="s">
        <v>9480</v>
      </c>
      <c r="E281" s="84" t="s">
        <v>9184</v>
      </c>
      <c r="F281" s="46" t="s">
        <v>9059</v>
      </c>
      <c r="G281" s="232">
        <v>1</v>
      </c>
      <c r="H281" s="37">
        <v>1</v>
      </c>
      <c r="I281" s="37">
        <f t="shared" si="7"/>
        <v>1</v>
      </c>
      <c r="J281" s="233" t="s">
        <v>6737</v>
      </c>
      <c r="K281" s="233" t="s">
        <v>5759</v>
      </c>
      <c r="L281" s="107"/>
      <c r="M281" s="435"/>
    </row>
    <row r="282" spans="2:13">
      <c r="B282" s="321" t="s">
        <v>9045</v>
      </c>
      <c r="C282" s="595"/>
      <c r="D282" s="255" t="s">
        <v>9481</v>
      </c>
      <c r="E282" s="84" t="s">
        <v>9184</v>
      </c>
      <c r="F282" s="46" t="s">
        <v>9060</v>
      </c>
      <c r="G282" s="232">
        <v>1</v>
      </c>
      <c r="H282" s="37">
        <v>11</v>
      </c>
      <c r="I282" s="37">
        <f t="shared" si="7"/>
        <v>11</v>
      </c>
      <c r="J282" s="233" t="s">
        <v>6738</v>
      </c>
      <c r="K282" s="233" t="s">
        <v>5763</v>
      </c>
      <c r="L282" s="107"/>
      <c r="M282" s="435"/>
    </row>
    <row r="283" spans="2:13">
      <c r="B283" s="321" t="s">
        <v>9045</v>
      </c>
      <c r="C283" s="595"/>
      <c r="D283" s="255" t="s">
        <v>9482</v>
      </c>
      <c r="E283" s="84" t="s">
        <v>9184</v>
      </c>
      <c r="F283" s="46" t="s">
        <v>8908</v>
      </c>
      <c r="G283" s="232">
        <v>1</v>
      </c>
      <c r="H283" s="37">
        <v>0.2</v>
      </c>
      <c r="I283" s="37">
        <f t="shared" si="7"/>
        <v>0.2</v>
      </c>
      <c r="J283" s="233" t="s">
        <v>93</v>
      </c>
      <c r="K283" s="233" t="s">
        <v>5867</v>
      </c>
      <c r="L283" s="107"/>
      <c r="M283" s="435"/>
    </row>
    <row r="284" spans="2:13">
      <c r="B284" s="321" t="s">
        <v>9045</v>
      </c>
      <c r="C284" s="595"/>
      <c r="D284" s="255" t="s">
        <v>9483</v>
      </c>
      <c r="E284" s="84" t="s">
        <v>9184</v>
      </c>
      <c r="F284" s="46" t="s">
        <v>8908</v>
      </c>
      <c r="G284" s="232">
        <v>1</v>
      </c>
      <c r="H284" s="37">
        <v>0.2</v>
      </c>
      <c r="I284" s="37">
        <f t="shared" si="7"/>
        <v>0.2</v>
      </c>
      <c r="J284" s="233" t="s">
        <v>93</v>
      </c>
      <c r="K284" s="233" t="s">
        <v>5871</v>
      </c>
      <c r="L284" s="107"/>
      <c r="M284" s="435"/>
    </row>
    <row r="285" spans="2:13">
      <c r="B285" s="321" t="s">
        <v>9045</v>
      </c>
      <c r="C285" s="595"/>
      <c r="D285" s="255" t="s">
        <v>9484</v>
      </c>
      <c r="E285" s="84" t="s">
        <v>9184</v>
      </c>
      <c r="F285" s="46" t="s">
        <v>8908</v>
      </c>
      <c r="G285" s="232">
        <v>1</v>
      </c>
      <c r="H285" s="37">
        <v>0.2</v>
      </c>
      <c r="I285" s="37">
        <f t="shared" si="7"/>
        <v>0.2</v>
      </c>
      <c r="J285" s="233" t="s">
        <v>93</v>
      </c>
      <c r="K285" s="233" t="s">
        <v>5875</v>
      </c>
      <c r="L285" s="107"/>
      <c r="M285" s="435"/>
    </row>
    <row r="286" spans="2:13" ht="17.25" thickBot="1">
      <c r="B286" s="380" t="s">
        <v>9045</v>
      </c>
      <c r="C286" s="596"/>
      <c r="D286" s="396" t="s">
        <v>9485</v>
      </c>
      <c r="E286" s="382" t="s">
        <v>1272</v>
      </c>
      <c r="F286" s="382" t="s">
        <v>1272</v>
      </c>
      <c r="G286" s="383">
        <v>1</v>
      </c>
      <c r="H286" s="384">
        <v>1.5</v>
      </c>
      <c r="I286" s="384">
        <f t="shared" si="7"/>
        <v>1.5</v>
      </c>
      <c r="J286" s="385" t="s">
        <v>6756</v>
      </c>
      <c r="K286" s="385" t="s">
        <v>5920</v>
      </c>
      <c r="L286" s="386"/>
      <c r="M286" s="436"/>
    </row>
    <row r="287" spans="2:13">
      <c r="B287" s="388" t="s">
        <v>9061</v>
      </c>
      <c r="C287" s="594" t="s">
        <v>9062</v>
      </c>
      <c r="D287" s="389" t="s">
        <v>9486</v>
      </c>
      <c r="E287" s="390" t="s">
        <v>9063</v>
      </c>
      <c r="F287" s="390" t="s">
        <v>9064</v>
      </c>
      <c r="G287" s="391">
        <v>1</v>
      </c>
      <c r="H287" s="392">
        <v>50</v>
      </c>
      <c r="I287" s="392">
        <f>G287*H287</f>
        <v>50</v>
      </c>
      <c r="J287" s="393" t="s">
        <v>6618</v>
      </c>
      <c r="K287" s="393" t="s">
        <v>5543</v>
      </c>
      <c r="L287" s="394"/>
      <c r="M287" s="434"/>
    </row>
    <row r="288" spans="2:13">
      <c r="B288" s="321" t="s">
        <v>9061</v>
      </c>
      <c r="C288" s="595"/>
      <c r="D288" s="254" t="s">
        <v>9487</v>
      </c>
      <c r="E288" s="46" t="s">
        <v>9065</v>
      </c>
      <c r="F288" s="46" t="s">
        <v>9066</v>
      </c>
      <c r="G288" s="232">
        <v>1</v>
      </c>
      <c r="H288" s="37">
        <v>50</v>
      </c>
      <c r="I288" s="37">
        <f>G288*H288</f>
        <v>50</v>
      </c>
      <c r="J288" s="233" t="s">
        <v>6619</v>
      </c>
      <c r="K288" s="233" t="s">
        <v>5548</v>
      </c>
      <c r="L288" s="107"/>
      <c r="M288" s="435"/>
    </row>
    <row r="289" spans="2:13">
      <c r="B289" s="321" t="s">
        <v>9061</v>
      </c>
      <c r="C289" s="595"/>
      <c r="D289" s="255" t="s">
        <v>9488</v>
      </c>
      <c r="E289" s="84" t="s">
        <v>9185</v>
      </c>
      <c r="F289" s="46" t="s">
        <v>9067</v>
      </c>
      <c r="G289" s="232">
        <v>1</v>
      </c>
      <c r="H289" s="37">
        <v>70</v>
      </c>
      <c r="I289" s="37">
        <f>G289*H289</f>
        <v>70</v>
      </c>
      <c r="J289" s="233" t="s">
        <v>6620</v>
      </c>
      <c r="K289" s="233" t="s">
        <v>5553</v>
      </c>
      <c r="L289" s="107"/>
      <c r="M289" s="435"/>
    </row>
    <row r="290" spans="2:13">
      <c r="B290" s="321" t="s">
        <v>9061</v>
      </c>
      <c r="C290" s="595"/>
      <c r="D290" s="255" t="s">
        <v>9489</v>
      </c>
      <c r="E290" s="84" t="s">
        <v>9185</v>
      </c>
      <c r="F290" s="46" t="s">
        <v>9068</v>
      </c>
      <c r="G290" s="232">
        <v>1</v>
      </c>
      <c r="H290" s="37">
        <v>35</v>
      </c>
      <c r="I290" s="37">
        <f>G290*H290</f>
        <v>35</v>
      </c>
      <c r="J290" s="233" t="s">
        <v>6621</v>
      </c>
      <c r="K290" s="233" t="s">
        <v>5560</v>
      </c>
      <c r="L290" s="107"/>
      <c r="M290" s="435"/>
    </row>
    <row r="291" spans="2:13">
      <c r="B291" s="321" t="s">
        <v>9061</v>
      </c>
      <c r="C291" s="595"/>
      <c r="D291" s="255" t="s">
        <v>9490</v>
      </c>
      <c r="E291" s="84" t="s">
        <v>9185</v>
      </c>
      <c r="F291" s="46" t="s">
        <v>9069</v>
      </c>
      <c r="G291" s="232">
        <v>1</v>
      </c>
      <c r="H291" s="37">
        <v>35</v>
      </c>
      <c r="I291" s="37">
        <f>G291*H291</f>
        <v>35</v>
      </c>
      <c r="J291" s="233" t="s">
        <v>6622</v>
      </c>
      <c r="K291" s="233" t="s">
        <v>5565</v>
      </c>
      <c r="L291" s="107"/>
      <c r="M291" s="435"/>
    </row>
    <row r="292" spans="2:13">
      <c r="B292" s="321" t="s">
        <v>9061</v>
      </c>
      <c r="C292" s="595"/>
      <c r="D292" s="254" t="s">
        <v>9491</v>
      </c>
      <c r="E292" s="46" t="s">
        <v>9063</v>
      </c>
      <c r="F292" s="46" t="s">
        <v>9070</v>
      </c>
      <c r="G292" s="232">
        <v>1</v>
      </c>
      <c r="H292" s="37">
        <v>5</v>
      </c>
      <c r="I292" s="37">
        <f t="shared" ref="I292:I300" si="8">G292*H292</f>
        <v>5</v>
      </c>
      <c r="J292" s="233" t="s">
        <v>6739</v>
      </c>
      <c r="K292" s="233" t="s">
        <v>5767</v>
      </c>
      <c r="L292" s="107"/>
      <c r="M292" s="435"/>
    </row>
    <row r="293" spans="2:13">
      <c r="B293" s="321" t="s">
        <v>9061</v>
      </c>
      <c r="C293" s="595"/>
      <c r="D293" s="254" t="s">
        <v>9492</v>
      </c>
      <c r="E293" s="46" t="s">
        <v>9065</v>
      </c>
      <c r="F293" s="46" t="s">
        <v>9071</v>
      </c>
      <c r="G293" s="232">
        <v>1</v>
      </c>
      <c r="H293" s="37">
        <v>5</v>
      </c>
      <c r="I293" s="37">
        <f t="shared" si="8"/>
        <v>5</v>
      </c>
      <c r="J293" s="233" t="s">
        <v>6740</v>
      </c>
      <c r="K293" s="233" t="s">
        <v>5771</v>
      </c>
      <c r="L293" s="107"/>
      <c r="M293" s="435"/>
    </row>
    <row r="294" spans="2:13">
      <c r="B294" s="321" t="s">
        <v>9061</v>
      </c>
      <c r="C294" s="595"/>
      <c r="D294" s="255" t="s">
        <v>9493</v>
      </c>
      <c r="E294" s="84" t="s">
        <v>9185</v>
      </c>
      <c r="F294" s="46" t="s">
        <v>9072</v>
      </c>
      <c r="G294" s="232">
        <v>1</v>
      </c>
      <c r="H294" s="37">
        <v>8</v>
      </c>
      <c r="I294" s="37">
        <f t="shared" si="8"/>
        <v>8</v>
      </c>
      <c r="J294" s="233" t="s">
        <v>6741</v>
      </c>
      <c r="K294" s="233" t="s">
        <v>5775</v>
      </c>
      <c r="L294" s="107"/>
      <c r="M294" s="435"/>
    </row>
    <row r="295" spans="2:13">
      <c r="B295" s="321" t="s">
        <v>9061</v>
      </c>
      <c r="C295" s="595"/>
      <c r="D295" s="255" t="s">
        <v>9494</v>
      </c>
      <c r="E295" s="84" t="s">
        <v>9185</v>
      </c>
      <c r="F295" s="46" t="s">
        <v>9073</v>
      </c>
      <c r="G295" s="232">
        <v>1</v>
      </c>
      <c r="H295" s="37">
        <v>4</v>
      </c>
      <c r="I295" s="37">
        <f t="shared" si="8"/>
        <v>4</v>
      </c>
      <c r="J295" s="233" t="s">
        <v>6742</v>
      </c>
      <c r="K295" s="233" t="s">
        <v>5779</v>
      </c>
      <c r="L295" s="107"/>
      <c r="M295" s="435"/>
    </row>
    <row r="296" spans="2:13">
      <c r="B296" s="321" t="s">
        <v>9061</v>
      </c>
      <c r="C296" s="595"/>
      <c r="D296" s="255" t="s">
        <v>9495</v>
      </c>
      <c r="E296" s="84" t="s">
        <v>9185</v>
      </c>
      <c r="F296" s="46" t="s">
        <v>9074</v>
      </c>
      <c r="G296" s="232">
        <v>1</v>
      </c>
      <c r="H296" s="37">
        <v>3.5</v>
      </c>
      <c r="I296" s="37">
        <f t="shared" si="8"/>
        <v>3.5</v>
      </c>
      <c r="J296" s="233" t="s">
        <v>6743</v>
      </c>
      <c r="K296" s="233" t="s">
        <v>5784</v>
      </c>
      <c r="L296" s="107"/>
      <c r="M296" s="435"/>
    </row>
    <row r="297" spans="2:13">
      <c r="B297" s="321" t="s">
        <v>9061</v>
      </c>
      <c r="C297" s="595"/>
      <c r="D297" s="255" t="s">
        <v>9496</v>
      </c>
      <c r="E297" s="84" t="s">
        <v>9185</v>
      </c>
      <c r="F297" s="46" t="s">
        <v>8908</v>
      </c>
      <c r="G297" s="232">
        <v>1</v>
      </c>
      <c r="H297" s="37">
        <v>0.2</v>
      </c>
      <c r="I297" s="37">
        <f t="shared" si="8"/>
        <v>0.2</v>
      </c>
      <c r="J297" s="233" t="s">
        <v>93</v>
      </c>
      <c r="K297" s="233" t="s">
        <v>9075</v>
      </c>
      <c r="L297" s="107"/>
      <c r="M297" s="435"/>
    </row>
    <row r="298" spans="2:13">
      <c r="B298" s="321" t="s">
        <v>9061</v>
      </c>
      <c r="C298" s="595"/>
      <c r="D298" s="255" t="s">
        <v>9497</v>
      </c>
      <c r="E298" s="84" t="s">
        <v>9185</v>
      </c>
      <c r="F298" s="46" t="s">
        <v>8908</v>
      </c>
      <c r="G298" s="232">
        <v>1</v>
      </c>
      <c r="H298" s="37">
        <v>0.2</v>
      </c>
      <c r="I298" s="37">
        <f t="shared" si="8"/>
        <v>0.2</v>
      </c>
      <c r="J298" s="233" t="s">
        <v>93</v>
      </c>
      <c r="K298" s="233" t="s">
        <v>5883</v>
      </c>
      <c r="L298" s="107"/>
      <c r="M298" s="435"/>
    </row>
    <row r="299" spans="2:13">
      <c r="B299" s="321" t="s">
        <v>9061</v>
      </c>
      <c r="C299" s="595"/>
      <c r="D299" s="255" t="s">
        <v>9498</v>
      </c>
      <c r="E299" s="84" t="s">
        <v>9185</v>
      </c>
      <c r="F299" s="46" t="s">
        <v>8908</v>
      </c>
      <c r="G299" s="232">
        <v>1</v>
      </c>
      <c r="H299" s="37">
        <v>0.2</v>
      </c>
      <c r="I299" s="37">
        <f t="shared" si="8"/>
        <v>0.2</v>
      </c>
      <c r="J299" s="233" t="s">
        <v>93</v>
      </c>
      <c r="K299" s="233" t="s">
        <v>5887</v>
      </c>
      <c r="L299" s="107"/>
      <c r="M299" s="435"/>
    </row>
    <row r="300" spans="2:13" ht="17.25" thickBot="1">
      <c r="B300" s="380" t="s">
        <v>9061</v>
      </c>
      <c r="C300" s="596"/>
      <c r="D300" s="396" t="s">
        <v>9499</v>
      </c>
      <c r="E300" s="382" t="s">
        <v>1282</v>
      </c>
      <c r="F300" s="382" t="s">
        <v>1282</v>
      </c>
      <c r="G300" s="383">
        <v>1</v>
      </c>
      <c r="H300" s="384">
        <v>1.5</v>
      </c>
      <c r="I300" s="384">
        <f t="shared" si="8"/>
        <v>1.5</v>
      </c>
      <c r="J300" s="385" t="s">
        <v>6756</v>
      </c>
      <c r="K300" s="385" t="s">
        <v>5925</v>
      </c>
      <c r="L300" s="386"/>
      <c r="M300" s="436"/>
    </row>
    <row r="301" spans="2:13">
      <c r="B301" s="388" t="s">
        <v>9076</v>
      </c>
      <c r="C301" s="594" t="s">
        <v>9077</v>
      </c>
      <c r="D301" s="389" t="s">
        <v>9500</v>
      </c>
      <c r="E301" s="390" t="s">
        <v>9078</v>
      </c>
      <c r="F301" s="390" t="s">
        <v>9079</v>
      </c>
      <c r="G301" s="391">
        <v>1</v>
      </c>
      <c r="H301" s="392">
        <v>145</v>
      </c>
      <c r="I301" s="392">
        <f>G301*H301</f>
        <v>145</v>
      </c>
      <c r="J301" s="393" t="s">
        <v>6623</v>
      </c>
      <c r="K301" s="393" t="s">
        <v>5571</v>
      </c>
      <c r="L301" s="394"/>
      <c r="M301" s="434"/>
    </row>
    <row r="302" spans="2:13">
      <c r="B302" s="321" t="s">
        <v>9076</v>
      </c>
      <c r="C302" s="595"/>
      <c r="D302" s="254" t="s">
        <v>9501</v>
      </c>
      <c r="E302" s="46" t="s">
        <v>9080</v>
      </c>
      <c r="F302" s="46" t="s">
        <v>9081</v>
      </c>
      <c r="G302" s="232">
        <v>1</v>
      </c>
      <c r="H302" s="37">
        <v>145</v>
      </c>
      <c r="I302" s="37">
        <f>G302*H302</f>
        <v>145</v>
      </c>
      <c r="J302" s="233" t="s">
        <v>6624</v>
      </c>
      <c r="K302" s="233" t="s">
        <v>5577</v>
      </c>
      <c r="L302" s="107"/>
      <c r="M302" s="435"/>
    </row>
    <row r="303" spans="2:13">
      <c r="B303" s="321" t="s">
        <v>9076</v>
      </c>
      <c r="C303" s="595"/>
      <c r="D303" s="255" t="s">
        <v>9502</v>
      </c>
      <c r="E303" s="84" t="s">
        <v>9186</v>
      </c>
      <c r="F303" s="46" t="s">
        <v>9082</v>
      </c>
      <c r="G303" s="232">
        <v>1</v>
      </c>
      <c r="H303" s="37">
        <v>100</v>
      </c>
      <c r="I303" s="37">
        <f>G303*H303</f>
        <v>100</v>
      </c>
      <c r="J303" s="233" t="s">
        <v>6625</v>
      </c>
      <c r="K303" s="233" t="s">
        <v>5584</v>
      </c>
      <c r="L303" s="107"/>
      <c r="M303" s="435"/>
    </row>
    <row r="304" spans="2:13">
      <c r="B304" s="321" t="s">
        <v>9076</v>
      </c>
      <c r="C304" s="595"/>
      <c r="D304" s="255" t="s">
        <v>9503</v>
      </c>
      <c r="E304" s="84" t="s">
        <v>9186</v>
      </c>
      <c r="F304" s="46" t="s">
        <v>9083</v>
      </c>
      <c r="G304" s="232">
        <v>1</v>
      </c>
      <c r="H304" s="37">
        <v>70</v>
      </c>
      <c r="I304" s="37">
        <f>G304*H304</f>
        <v>70</v>
      </c>
      <c r="J304" s="233" t="s">
        <v>6626</v>
      </c>
      <c r="K304" s="233" t="s">
        <v>5587</v>
      </c>
      <c r="L304" s="107"/>
      <c r="M304" s="435"/>
    </row>
    <row r="305" spans="2:13">
      <c r="B305" s="321" t="s">
        <v>9076</v>
      </c>
      <c r="C305" s="595"/>
      <c r="D305" s="255" t="s">
        <v>9504</v>
      </c>
      <c r="E305" s="84" t="s">
        <v>9186</v>
      </c>
      <c r="F305" s="46" t="s">
        <v>9084</v>
      </c>
      <c r="G305" s="232">
        <v>1</v>
      </c>
      <c r="H305" s="37">
        <v>110</v>
      </c>
      <c r="I305" s="37">
        <f>G305*H305</f>
        <v>110</v>
      </c>
      <c r="J305" s="233" t="s">
        <v>6627</v>
      </c>
      <c r="K305" s="233" t="s">
        <v>5591</v>
      </c>
      <c r="L305" s="107"/>
      <c r="M305" s="435"/>
    </row>
    <row r="306" spans="2:13">
      <c r="B306" s="321" t="s">
        <v>9076</v>
      </c>
      <c r="C306" s="595"/>
      <c r="D306" s="254" t="s">
        <v>9505</v>
      </c>
      <c r="E306" s="46" t="s">
        <v>9078</v>
      </c>
      <c r="F306" s="46" t="s">
        <v>9085</v>
      </c>
      <c r="G306" s="232">
        <v>1</v>
      </c>
      <c r="H306" s="37">
        <v>14.5</v>
      </c>
      <c r="I306" s="37">
        <f t="shared" ref="I306:I333" si="9">G306*H306</f>
        <v>14.5</v>
      </c>
      <c r="J306" s="233" t="s">
        <v>6744</v>
      </c>
      <c r="K306" s="233" t="s">
        <v>5789</v>
      </c>
      <c r="L306" s="107"/>
      <c r="M306" s="435"/>
    </row>
    <row r="307" spans="2:13">
      <c r="B307" s="321" t="s">
        <v>9076</v>
      </c>
      <c r="C307" s="595"/>
      <c r="D307" s="254" t="s">
        <v>9506</v>
      </c>
      <c r="E307" s="46" t="s">
        <v>9080</v>
      </c>
      <c r="F307" s="46" t="s">
        <v>9086</v>
      </c>
      <c r="G307" s="232">
        <v>1</v>
      </c>
      <c r="H307" s="37">
        <v>14.5</v>
      </c>
      <c r="I307" s="37">
        <f t="shared" si="9"/>
        <v>14.5</v>
      </c>
      <c r="J307" s="233" t="s">
        <v>6745</v>
      </c>
      <c r="K307" s="233" t="s">
        <v>5794</v>
      </c>
      <c r="L307" s="107"/>
      <c r="M307" s="435"/>
    </row>
    <row r="308" spans="2:13">
      <c r="B308" s="321" t="s">
        <v>9076</v>
      </c>
      <c r="C308" s="595"/>
      <c r="D308" s="255" t="s">
        <v>9507</v>
      </c>
      <c r="E308" s="84" t="s">
        <v>9186</v>
      </c>
      <c r="F308" s="46" t="s">
        <v>9087</v>
      </c>
      <c r="G308" s="232">
        <v>1</v>
      </c>
      <c r="H308" s="37">
        <v>10</v>
      </c>
      <c r="I308" s="37">
        <f t="shared" si="9"/>
        <v>10</v>
      </c>
      <c r="J308" s="233" t="s">
        <v>6746</v>
      </c>
      <c r="K308" s="233" t="s">
        <v>5800</v>
      </c>
      <c r="L308" s="107"/>
      <c r="M308" s="435"/>
    </row>
    <row r="309" spans="2:13">
      <c r="B309" s="321" t="s">
        <v>9076</v>
      </c>
      <c r="C309" s="595"/>
      <c r="D309" s="255" t="s">
        <v>9508</v>
      </c>
      <c r="E309" s="84" t="s">
        <v>9186</v>
      </c>
      <c r="F309" s="46" t="s">
        <v>9088</v>
      </c>
      <c r="G309" s="232">
        <v>1</v>
      </c>
      <c r="H309" s="37">
        <v>7</v>
      </c>
      <c r="I309" s="37">
        <f t="shared" si="9"/>
        <v>7</v>
      </c>
      <c r="J309" s="233" t="s">
        <v>6747</v>
      </c>
      <c r="K309" s="233" t="s">
        <v>5801</v>
      </c>
      <c r="L309" s="107"/>
      <c r="M309" s="435"/>
    </row>
    <row r="310" spans="2:13">
      <c r="B310" s="321" t="s">
        <v>9076</v>
      </c>
      <c r="C310" s="595"/>
      <c r="D310" s="255" t="s">
        <v>9509</v>
      </c>
      <c r="E310" s="84" t="s">
        <v>9186</v>
      </c>
      <c r="F310" s="46" t="s">
        <v>9089</v>
      </c>
      <c r="G310" s="232">
        <v>1</v>
      </c>
      <c r="H310" s="37">
        <v>11</v>
      </c>
      <c r="I310" s="37">
        <f t="shared" si="9"/>
        <v>11</v>
      </c>
      <c r="J310" s="233" t="s">
        <v>6748</v>
      </c>
      <c r="K310" s="233" t="s">
        <v>5808</v>
      </c>
      <c r="L310" s="107"/>
      <c r="M310" s="435"/>
    </row>
    <row r="311" spans="2:13">
      <c r="B311" s="321" t="s">
        <v>9076</v>
      </c>
      <c r="C311" s="595"/>
      <c r="D311" s="255" t="s">
        <v>9510</v>
      </c>
      <c r="E311" s="84" t="s">
        <v>9186</v>
      </c>
      <c r="F311" s="46" t="s">
        <v>8908</v>
      </c>
      <c r="G311" s="232">
        <v>1</v>
      </c>
      <c r="H311" s="37">
        <v>0.2</v>
      </c>
      <c r="I311" s="37">
        <f t="shared" si="9"/>
        <v>0.2</v>
      </c>
      <c r="J311" s="233" t="s">
        <v>93</v>
      </c>
      <c r="K311" s="233" t="s">
        <v>5891</v>
      </c>
      <c r="L311" s="107"/>
      <c r="M311" s="435"/>
    </row>
    <row r="312" spans="2:13">
      <c r="B312" s="321" t="s">
        <v>9076</v>
      </c>
      <c r="C312" s="595"/>
      <c r="D312" s="255" t="s">
        <v>9511</v>
      </c>
      <c r="E312" s="84" t="s">
        <v>9186</v>
      </c>
      <c r="F312" s="46" t="s">
        <v>8908</v>
      </c>
      <c r="G312" s="232">
        <v>1</v>
      </c>
      <c r="H312" s="37">
        <v>0.2</v>
      </c>
      <c r="I312" s="37">
        <f t="shared" si="9"/>
        <v>0.2</v>
      </c>
      <c r="J312" s="233" t="s">
        <v>93</v>
      </c>
      <c r="K312" s="233" t="s">
        <v>5895</v>
      </c>
      <c r="L312" s="107"/>
      <c r="M312" s="435"/>
    </row>
    <row r="313" spans="2:13">
      <c r="B313" s="321" t="s">
        <v>9076</v>
      </c>
      <c r="C313" s="595"/>
      <c r="D313" s="255" t="s">
        <v>9512</v>
      </c>
      <c r="E313" s="84" t="s">
        <v>9186</v>
      </c>
      <c r="F313" s="46" t="s">
        <v>8908</v>
      </c>
      <c r="G313" s="232">
        <v>1</v>
      </c>
      <c r="H313" s="37">
        <v>0.2</v>
      </c>
      <c r="I313" s="37">
        <f t="shared" si="9"/>
        <v>0.2</v>
      </c>
      <c r="J313" s="233" t="s">
        <v>93</v>
      </c>
      <c r="K313" s="233" t="s">
        <v>5899</v>
      </c>
      <c r="L313" s="107"/>
      <c r="M313" s="435"/>
    </row>
    <row r="314" spans="2:13" ht="17.25" thickBot="1">
      <c r="B314" s="380" t="s">
        <v>9076</v>
      </c>
      <c r="C314" s="596"/>
      <c r="D314" s="396" t="s">
        <v>9517</v>
      </c>
      <c r="E314" s="382" t="s">
        <v>1290</v>
      </c>
      <c r="F314" s="382" t="s">
        <v>1290</v>
      </c>
      <c r="G314" s="383">
        <v>1</v>
      </c>
      <c r="H314" s="384">
        <v>1.5</v>
      </c>
      <c r="I314" s="384">
        <f t="shared" si="9"/>
        <v>1.5</v>
      </c>
      <c r="J314" s="385" t="s">
        <v>6756</v>
      </c>
      <c r="K314" s="385" t="s">
        <v>5930</v>
      </c>
      <c r="L314" s="386"/>
      <c r="M314" s="436"/>
    </row>
    <row r="315" spans="2:13">
      <c r="B315" s="388" t="s">
        <v>9090</v>
      </c>
      <c r="C315" s="594" t="s">
        <v>9091</v>
      </c>
      <c r="D315" s="389" t="s">
        <v>9513</v>
      </c>
      <c r="E315" s="390" t="s">
        <v>9092</v>
      </c>
      <c r="F315" s="390" t="s">
        <v>9064</v>
      </c>
      <c r="G315" s="391">
        <v>1</v>
      </c>
      <c r="H315" s="392">
        <v>70</v>
      </c>
      <c r="I315" s="392">
        <f t="shared" si="9"/>
        <v>70</v>
      </c>
      <c r="J315" s="393" t="s">
        <v>6618</v>
      </c>
      <c r="K315" s="393" t="s">
        <v>5598</v>
      </c>
      <c r="L315" s="394"/>
      <c r="M315" s="434"/>
    </row>
    <row r="316" spans="2:13">
      <c r="B316" s="321" t="s">
        <v>9090</v>
      </c>
      <c r="C316" s="595"/>
      <c r="D316" s="254" t="s">
        <v>9514</v>
      </c>
      <c r="E316" s="46" t="s">
        <v>9093</v>
      </c>
      <c r="F316" s="46" t="s">
        <v>9066</v>
      </c>
      <c r="G316" s="232">
        <v>1</v>
      </c>
      <c r="H316" s="37">
        <v>70</v>
      </c>
      <c r="I316" s="37">
        <f t="shared" si="9"/>
        <v>70</v>
      </c>
      <c r="J316" s="233" t="s">
        <v>6619</v>
      </c>
      <c r="K316" s="233" t="s">
        <v>5607</v>
      </c>
      <c r="L316" s="107"/>
      <c r="M316" s="435"/>
    </row>
    <row r="317" spans="2:13">
      <c r="B317" s="321" t="s">
        <v>9090</v>
      </c>
      <c r="C317" s="595"/>
      <c r="D317" s="255" t="s">
        <v>9515</v>
      </c>
      <c r="E317" s="84" t="s">
        <v>9187</v>
      </c>
      <c r="F317" s="46" t="s">
        <v>9067</v>
      </c>
      <c r="G317" s="232">
        <v>1</v>
      </c>
      <c r="H317" s="37">
        <v>250</v>
      </c>
      <c r="I317" s="37">
        <f t="shared" si="9"/>
        <v>250</v>
      </c>
      <c r="J317" s="233" t="s">
        <v>6620</v>
      </c>
      <c r="K317" s="233" t="s">
        <v>5613</v>
      </c>
      <c r="L317" s="107"/>
      <c r="M317" s="435"/>
    </row>
    <row r="318" spans="2:13">
      <c r="B318" s="321" t="s">
        <v>9090</v>
      </c>
      <c r="C318" s="595"/>
      <c r="D318" s="255" t="s">
        <v>9516</v>
      </c>
      <c r="E318" s="84" t="s">
        <v>9187</v>
      </c>
      <c r="F318" s="46" t="s">
        <v>9094</v>
      </c>
      <c r="G318" s="232">
        <v>1</v>
      </c>
      <c r="H318" s="37">
        <v>35</v>
      </c>
      <c r="I318" s="37">
        <f t="shared" si="9"/>
        <v>35</v>
      </c>
      <c r="J318" s="233" t="s">
        <v>6628</v>
      </c>
      <c r="K318" s="233" t="s">
        <v>5621</v>
      </c>
      <c r="L318" s="107"/>
      <c r="M318" s="435"/>
    </row>
    <row r="319" spans="2:13">
      <c r="B319" s="321" t="s">
        <v>9090</v>
      </c>
      <c r="C319" s="595"/>
      <c r="D319" s="255" t="s">
        <v>9518</v>
      </c>
      <c r="E319" s="84" t="s">
        <v>9187</v>
      </c>
      <c r="F319" s="46" t="s">
        <v>9095</v>
      </c>
      <c r="G319" s="232">
        <v>1</v>
      </c>
      <c r="H319" s="37">
        <v>440</v>
      </c>
      <c r="I319" s="37">
        <f t="shared" si="9"/>
        <v>440</v>
      </c>
      <c r="J319" s="233" t="s">
        <v>6629</v>
      </c>
      <c r="K319" s="233" t="s">
        <v>5625</v>
      </c>
      <c r="L319" s="107"/>
      <c r="M319" s="435"/>
    </row>
    <row r="320" spans="2:13">
      <c r="B320" s="321" t="s">
        <v>9090</v>
      </c>
      <c r="C320" s="595"/>
      <c r="D320" s="255" t="s">
        <v>9519</v>
      </c>
      <c r="E320" s="84" t="s">
        <v>9187</v>
      </c>
      <c r="F320" s="46" t="s">
        <v>9096</v>
      </c>
      <c r="G320" s="232">
        <v>1</v>
      </c>
      <c r="H320" s="37">
        <v>248</v>
      </c>
      <c r="I320" s="37">
        <f t="shared" si="9"/>
        <v>248</v>
      </c>
      <c r="J320" s="233" t="s">
        <v>6630</v>
      </c>
      <c r="K320" s="233" t="s">
        <v>5629</v>
      </c>
      <c r="L320" s="107"/>
      <c r="M320" s="435"/>
    </row>
    <row r="321" spans="2:13">
      <c r="B321" s="321" t="s">
        <v>9090</v>
      </c>
      <c r="C321" s="595"/>
      <c r="D321" s="254" t="s">
        <v>9520</v>
      </c>
      <c r="E321" s="46" t="s">
        <v>9092</v>
      </c>
      <c r="F321" s="46" t="s">
        <v>9070</v>
      </c>
      <c r="G321" s="232">
        <v>1</v>
      </c>
      <c r="H321" s="37">
        <v>7</v>
      </c>
      <c r="I321" s="37">
        <f t="shared" si="9"/>
        <v>7</v>
      </c>
      <c r="J321" s="233" t="s">
        <v>6739</v>
      </c>
      <c r="K321" s="233" t="s">
        <v>5815</v>
      </c>
      <c r="L321" s="107"/>
      <c r="M321" s="435"/>
    </row>
    <row r="322" spans="2:13">
      <c r="B322" s="321" t="s">
        <v>9090</v>
      </c>
      <c r="C322" s="595"/>
      <c r="D322" s="254" t="s">
        <v>9521</v>
      </c>
      <c r="E322" s="46" t="s">
        <v>9093</v>
      </c>
      <c r="F322" s="46" t="s">
        <v>9071</v>
      </c>
      <c r="G322" s="232">
        <v>1</v>
      </c>
      <c r="H322" s="37">
        <v>7</v>
      </c>
      <c r="I322" s="37">
        <f t="shared" si="9"/>
        <v>7</v>
      </c>
      <c r="J322" s="233" t="s">
        <v>6740</v>
      </c>
      <c r="K322" s="233" t="s">
        <v>5820</v>
      </c>
      <c r="L322" s="107"/>
      <c r="M322" s="435"/>
    </row>
    <row r="323" spans="2:13">
      <c r="B323" s="321" t="s">
        <v>9090</v>
      </c>
      <c r="C323" s="595"/>
      <c r="D323" s="255" t="s">
        <v>9522</v>
      </c>
      <c r="E323" s="84" t="s">
        <v>9187</v>
      </c>
      <c r="F323" s="46" t="s">
        <v>9199</v>
      </c>
      <c r="G323" s="232">
        <v>1</v>
      </c>
      <c r="H323" s="37">
        <v>25</v>
      </c>
      <c r="I323" s="37">
        <f t="shared" si="9"/>
        <v>25</v>
      </c>
      <c r="J323" s="233" t="s">
        <v>9198</v>
      </c>
      <c r="K323" s="233" t="s">
        <v>5824</v>
      </c>
      <c r="L323" s="107"/>
      <c r="M323" s="435"/>
    </row>
    <row r="324" spans="2:13">
      <c r="B324" s="321" t="s">
        <v>9090</v>
      </c>
      <c r="C324" s="595"/>
      <c r="D324" s="255" t="s">
        <v>9523</v>
      </c>
      <c r="E324" s="84" t="s">
        <v>9187</v>
      </c>
      <c r="F324" s="46" t="s">
        <v>9097</v>
      </c>
      <c r="G324" s="232">
        <v>1</v>
      </c>
      <c r="H324" s="37">
        <v>85</v>
      </c>
      <c r="I324" s="37">
        <f t="shared" si="9"/>
        <v>85</v>
      </c>
      <c r="J324" s="233" t="s">
        <v>6749</v>
      </c>
      <c r="K324" s="233" t="s">
        <v>5825</v>
      </c>
      <c r="L324" s="107"/>
      <c r="M324" s="435"/>
    </row>
    <row r="325" spans="2:13">
      <c r="B325" s="321" t="s">
        <v>9090</v>
      </c>
      <c r="C325" s="595"/>
      <c r="D325" s="255" t="s">
        <v>9524</v>
      </c>
      <c r="E325" s="84" t="s">
        <v>9187</v>
      </c>
      <c r="F325" s="46" t="s">
        <v>9098</v>
      </c>
      <c r="G325" s="232">
        <v>1</v>
      </c>
      <c r="H325" s="37">
        <v>24</v>
      </c>
      <c r="I325" s="37">
        <f t="shared" si="9"/>
        <v>24</v>
      </c>
      <c r="J325" s="233" t="s">
        <v>6750</v>
      </c>
      <c r="K325" s="233" t="s">
        <v>5827</v>
      </c>
      <c r="L325" s="107"/>
      <c r="M325" s="435"/>
    </row>
    <row r="326" spans="2:13">
      <c r="B326" s="321" t="s">
        <v>9090</v>
      </c>
      <c r="C326" s="595"/>
      <c r="D326" s="255" t="s">
        <v>9525</v>
      </c>
      <c r="E326" s="84" t="s">
        <v>9187</v>
      </c>
      <c r="F326" s="46" t="s">
        <v>9099</v>
      </c>
      <c r="G326" s="232">
        <v>1</v>
      </c>
      <c r="H326" s="37">
        <v>3</v>
      </c>
      <c r="I326" s="37">
        <f t="shared" si="9"/>
        <v>3</v>
      </c>
      <c r="J326" s="233" t="s">
        <v>743</v>
      </c>
      <c r="K326" s="233" t="s">
        <v>5834</v>
      </c>
      <c r="L326" s="107"/>
      <c r="M326" s="435"/>
    </row>
    <row r="327" spans="2:13">
      <c r="B327" s="321" t="s">
        <v>9090</v>
      </c>
      <c r="C327" s="595"/>
      <c r="D327" s="255" t="s">
        <v>9526</v>
      </c>
      <c r="E327" s="84" t="s">
        <v>9187</v>
      </c>
      <c r="F327" s="46" t="s">
        <v>9100</v>
      </c>
      <c r="G327" s="232">
        <v>1</v>
      </c>
      <c r="H327" s="37">
        <v>3</v>
      </c>
      <c r="I327" s="37">
        <f t="shared" si="9"/>
        <v>3</v>
      </c>
      <c r="J327" s="233" t="s">
        <v>743</v>
      </c>
      <c r="K327" s="233" t="s">
        <v>5835</v>
      </c>
      <c r="L327" s="107"/>
      <c r="M327" s="435"/>
    </row>
    <row r="328" spans="2:13">
      <c r="B328" s="321" t="s">
        <v>9090</v>
      </c>
      <c r="C328" s="595"/>
      <c r="D328" s="255" t="s">
        <v>9527</v>
      </c>
      <c r="E328" s="84" t="s">
        <v>9187</v>
      </c>
      <c r="F328" s="46" t="s">
        <v>8908</v>
      </c>
      <c r="G328" s="232">
        <v>1</v>
      </c>
      <c r="H328" s="37">
        <v>0.2</v>
      </c>
      <c r="I328" s="37">
        <f t="shared" si="9"/>
        <v>0.2</v>
      </c>
      <c r="J328" s="233" t="s">
        <v>93</v>
      </c>
      <c r="K328" s="233" t="s">
        <v>5900</v>
      </c>
      <c r="L328" s="107"/>
      <c r="M328" s="435"/>
    </row>
    <row r="329" spans="2:13">
      <c r="B329" s="321" t="s">
        <v>9090</v>
      </c>
      <c r="C329" s="595"/>
      <c r="D329" s="255" t="s">
        <v>9528</v>
      </c>
      <c r="E329" s="84" t="s">
        <v>9187</v>
      </c>
      <c r="F329" s="46" t="s">
        <v>8908</v>
      </c>
      <c r="G329" s="232">
        <v>1</v>
      </c>
      <c r="H329" s="37">
        <v>0.2</v>
      </c>
      <c r="I329" s="37">
        <f t="shared" si="9"/>
        <v>0.2</v>
      </c>
      <c r="J329" s="233" t="s">
        <v>93</v>
      </c>
      <c r="K329" s="233" t="s">
        <v>5901</v>
      </c>
      <c r="L329" s="107"/>
      <c r="M329" s="435"/>
    </row>
    <row r="330" spans="2:13">
      <c r="B330" s="321" t="s">
        <v>9090</v>
      </c>
      <c r="C330" s="595"/>
      <c r="D330" s="255" t="s">
        <v>9529</v>
      </c>
      <c r="E330" s="84" t="s">
        <v>9187</v>
      </c>
      <c r="F330" s="46" t="s">
        <v>8908</v>
      </c>
      <c r="G330" s="232">
        <v>1</v>
      </c>
      <c r="H330" s="37">
        <v>0.2</v>
      </c>
      <c r="I330" s="37">
        <f t="shared" si="9"/>
        <v>0.2</v>
      </c>
      <c r="J330" s="233" t="s">
        <v>93</v>
      </c>
      <c r="K330" s="233" t="s">
        <v>5902</v>
      </c>
      <c r="L330" s="107"/>
      <c r="M330" s="435"/>
    </row>
    <row r="331" spans="2:13">
      <c r="B331" s="321" t="s">
        <v>9090</v>
      </c>
      <c r="C331" s="595"/>
      <c r="D331" s="255" t="s">
        <v>9530</v>
      </c>
      <c r="E331" s="84" t="s">
        <v>9187</v>
      </c>
      <c r="F331" s="46" t="s">
        <v>9101</v>
      </c>
      <c r="G331" s="232">
        <v>1</v>
      </c>
      <c r="H331" s="37">
        <v>20</v>
      </c>
      <c r="I331" s="37">
        <f t="shared" si="9"/>
        <v>20</v>
      </c>
      <c r="J331" s="233" t="s">
        <v>721</v>
      </c>
      <c r="K331" s="233" t="s">
        <v>5646</v>
      </c>
      <c r="L331" s="107"/>
      <c r="M331" s="435"/>
    </row>
    <row r="332" spans="2:13">
      <c r="B332" s="321" t="s">
        <v>9090</v>
      </c>
      <c r="C332" s="595"/>
      <c r="D332" s="255" t="s">
        <v>9531</v>
      </c>
      <c r="E332" s="84" t="s">
        <v>9187</v>
      </c>
      <c r="F332" s="46" t="s">
        <v>9102</v>
      </c>
      <c r="G332" s="232">
        <v>1</v>
      </c>
      <c r="H332" s="37">
        <v>20</v>
      </c>
      <c r="I332" s="37">
        <f t="shared" si="9"/>
        <v>20</v>
      </c>
      <c r="J332" s="233" t="s">
        <v>721</v>
      </c>
      <c r="K332" s="233" t="s">
        <v>5648</v>
      </c>
      <c r="L332" s="107"/>
      <c r="M332" s="435"/>
    </row>
    <row r="333" spans="2:13" ht="17.25" thickBot="1">
      <c r="B333" s="380" t="s">
        <v>9090</v>
      </c>
      <c r="C333" s="596"/>
      <c r="D333" s="396" t="s">
        <v>9532</v>
      </c>
      <c r="E333" s="382" t="s">
        <v>1296</v>
      </c>
      <c r="F333" s="382" t="s">
        <v>1296</v>
      </c>
      <c r="G333" s="383">
        <v>1</v>
      </c>
      <c r="H333" s="384">
        <v>1.5</v>
      </c>
      <c r="I333" s="384">
        <f t="shared" si="9"/>
        <v>1.5</v>
      </c>
      <c r="J333" s="385" t="s">
        <v>6756</v>
      </c>
      <c r="K333" s="385" t="s">
        <v>5931</v>
      </c>
      <c r="L333" s="386"/>
      <c r="M333" s="436"/>
    </row>
    <row r="334" spans="2:13">
      <c r="B334" s="388" t="s">
        <v>9103</v>
      </c>
      <c r="C334" s="594" t="s">
        <v>9032</v>
      </c>
      <c r="D334" s="389" t="s">
        <v>9533</v>
      </c>
      <c r="E334" s="390" t="s">
        <v>9104</v>
      </c>
      <c r="F334" s="390" t="s">
        <v>9034</v>
      </c>
      <c r="G334" s="391">
        <v>1</v>
      </c>
      <c r="H334" s="392">
        <v>115</v>
      </c>
      <c r="I334" s="392">
        <f>G334*H334</f>
        <v>115</v>
      </c>
      <c r="J334" s="393" t="s">
        <v>6608</v>
      </c>
      <c r="K334" s="393" t="s">
        <v>5636</v>
      </c>
      <c r="L334" s="394"/>
      <c r="M334" s="434"/>
    </row>
    <row r="335" spans="2:13">
      <c r="B335" s="321" t="s">
        <v>9103</v>
      </c>
      <c r="C335" s="595"/>
      <c r="D335" s="254" t="s">
        <v>9534</v>
      </c>
      <c r="E335" s="46" t="s">
        <v>9105</v>
      </c>
      <c r="F335" s="46" t="s">
        <v>9036</v>
      </c>
      <c r="G335" s="232">
        <v>1</v>
      </c>
      <c r="H335" s="37">
        <v>115</v>
      </c>
      <c r="I335" s="37">
        <f>G335*H335</f>
        <v>115</v>
      </c>
      <c r="J335" s="233" t="s">
        <v>6609</v>
      </c>
      <c r="K335" s="233" t="s">
        <v>5638</v>
      </c>
      <c r="L335" s="107"/>
      <c r="M335" s="435"/>
    </row>
    <row r="336" spans="2:13">
      <c r="B336" s="321" t="s">
        <v>9103</v>
      </c>
      <c r="C336" s="595"/>
      <c r="D336" s="255" t="s">
        <v>9535</v>
      </c>
      <c r="E336" s="84" t="s">
        <v>9188</v>
      </c>
      <c r="F336" s="46" t="s">
        <v>9037</v>
      </c>
      <c r="G336" s="232">
        <v>1</v>
      </c>
      <c r="H336" s="37">
        <v>100</v>
      </c>
      <c r="I336" s="37">
        <f>G336*H336</f>
        <v>100</v>
      </c>
      <c r="J336" s="233" t="s">
        <v>6610</v>
      </c>
      <c r="K336" s="233" t="s">
        <v>5640</v>
      </c>
      <c r="L336" s="107"/>
      <c r="M336" s="435"/>
    </row>
    <row r="337" spans="2:13">
      <c r="B337" s="321" t="s">
        <v>9103</v>
      </c>
      <c r="C337" s="595"/>
      <c r="D337" s="255" t="s">
        <v>9536</v>
      </c>
      <c r="E337" s="84" t="s">
        <v>9188</v>
      </c>
      <c r="F337" s="46" t="s">
        <v>9038</v>
      </c>
      <c r="G337" s="232">
        <v>1</v>
      </c>
      <c r="H337" s="37">
        <v>7</v>
      </c>
      <c r="I337" s="37">
        <f>G337*H337</f>
        <v>7</v>
      </c>
      <c r="J337" s="233" t="s">
        <v>6611</v>
      </c>
      <c r="K337" s="233" t="s">
        <v>5642</v>
      </c>
      <c r="L337" s="107"/>
      <c r="M337" s="435"/>
    </row>
    <row r="338" spans="2:13">
      <c r="B338" s="321" t="s">
        <v>9103</v>
      </c>
      <c r="C338" s="595"/>
      <c r="D338" s="255" t="s">
        <v>9537</v>
      </c>
      <c r="E338" s="84" t="s">
        <v>9188</v>
      </c>
      <c r="F338" s="46" t="s">
        <v>9039</v>
      </c>
      <c r="G338" s="232">
        <v>1</v>
      </c>
      <c r="H338" s="37">
        <v>110</v>
      </c>
      <c r="I338" s="37">
        <f>G338*H338</f>
        <v>110</v>
      </c>
      <c r="J338" s="233" t="s">
        <v>6612</v>
      </c>
      <c r="K338" s="233" t="s">
        <v>5644</v>
      </c>
      <c r="L338" s="107"/>
      <c r="M338" s="435"/>
    </row>
    <row r="339" spans="2:13">
      <c r="B339" s="321" t="s">
        <v>9103</v>
      </c>
      <c r="C339" s="595"/>
      <c r="D339" s="254" t="s">
        <v>9538</v>
      </c>
      <c r="E339" s="46" t="s">
        <v>9104</v>
      </c>
      <c r="F339" s="46" t="s">
        <v>9040</v>
      </c>
      <c r="G339" s="232">
        <v>1</v>
      </c>
      <c r="H339" s="37">
        <v>11.5</v>
      </c>
      <c r="I339" s="37">
        <f t="shared" ref="I339:I348" si="10">G339*H339</f>
        <v>11.5</v>
      </c>
      <c r="J339" s="233" t="s">
        <v>6729</v>
      </c>
      <c r="K339" s="233" t="s">
        <v>5829</v>
      </c>
      <c r="L339" s="107"/>
      <c r="M339" s="435"/>
    </row>
    <row r="340" spans="2:13">
      <c r="B340" s="321" t="s">
        <v>9103</v>
      </c>
      <c r="C340" s="595"/>
      <c r="D340" s="254" t="s">
        <v>9539</v>
      </c>
      <c r="E340" s="46" t="s">
        <v>9105</v>
      </c>
      <c r="F340" s="46" t="s">
        <v>9041</v>
      </c>
      <c r="G340" s="232">
        <v>1</v>
      </c>
      <c r="H340" s="37">
        <v>11.5</v>
      </c>
      <c r="I340" s="37">
        <f t="shared" si="10"/>
        <v>11.5</v>
      </c>
      <c r="J340" s="233" t="s">
        <v>6730</v>
      </c>
      <c r="K340" s="233" t="s">
        <v>5830</v>
      </c>
      <c r="L340" s="107"/>
      <c r="M340" s="435"/>
    </row>
    <row r="341" spans="2:13">
      <c r="B341" s="321" t="s">
        <v>9103</v>
      </c>
      <c r="C341" s="595"/>
      <c r="D341" s="255" t="s">
        <v>9540</v>
      </c>
      <c r="E341" s="84" t="s">
        <v>9188</v>
      </c>
      <c r="F341" s="46" t="s">
        <v>9042</v>
      </c>
      <c r="G341" s="232">
        <v>1</v>
      </c>
      <c r="H341" s="37">
        <v>10</v>
      </c>
      <c r="I341" s="37">
        <f t="shared" si="10"/>
        <v>10</v>
      </c>
      <c r="J341" s="233" t="s">
        <v>6731</v>
      </c>
      <c r="K341" s="233" t="s">
        <v>5831</v>
      </c>
      <c r="L341" s="107"/>
      <c r="M341" s="435"/>
    </row>
    <row r="342" spans="2:13">
      <c r="B342" s="321" t="s">
        <v>9103</v>
      </c>
      <c r="C342" s="595"/>
      <c r="D342" s="255" t="s">
        <v>9541</v>
      </c>
      <c r="E342" s="84" t="s">
        <v>9188</v>
      </c>
      <c r="F342" s="46" t="s">
        <v>9043</v>
      </c>
      <c r="G342" s="232">
        <v>1</v>
      </c>
      <c r="H342" s="37">
        <v>1</v>
      </c>
      <c r="I342" s="37">
        <f t="shared" si="10"/>
        <v>1</v>
      </c>
      <c r="J342" s="233" t="s">
        <v>6732</v>
      </c>
      <c r="K342" s="233" t="s">
        <v>5832</v>
      </c>
      <c r="L342" s="107"/>
      <c r="M342" s="435"/>
    </row>
    <row r="343" spans="2:13">
      <c r="B343" s="321" t="s">
        <v>9103</v>
      </c>
      <c r="C343" s="595"/>
      <c r="D343" s="255" t="s">
        <v>9542</v>
      </c>
      <c r="E343" s="84" t="s">
        <v>9188</v>
      </c>
      <c r="F343" s="46" t="s">
        <v>9044</v>
      </c>
      <c r="G343" s="232">
        <v>1</v>
      </c>
      <c r="H343" s="37">
        <v>11</v>
      </c>
      <c r="I343" s="37">
        <f t="shared" si="10"/>
        <v>11</v>
      </c>
      <c r="J343" s="233" t="s">
        <v>6733</v>
      </c>
      <c r="K343" s="233" t="s">
        <v>5833</v>
      </c>
      <c r="L343" s="107"/>
      <c r="M343" s="435"/>
    </row>
    <row r="344" spans="2:13">
      <c r="B344" s="321" t="s">
        <v>9103</v>
      </c>
      <c r="C344" s="595"/>
      <c r="D344" s="255" t="s">
        <v>9543</v>
      </c>
      <c r="E344" s="84" t="s">
        <v>9188</v>
      </c>
      <c r="F344" s="46" t="s">
        <v>8908</v>
      </c>
      <c r="G344" s="232">
        <v>1</v>
      </c>
      <c r="H344" s="37">
        <v>0.2</v>
      </c>
      <c r="I344" s="37">
        <f t="shared" si="10"/>
        <v>0.2</v>
      </c>
      <c r="J344" s="233" t="s">
        <v>93</v>
      </c>
      <c r="K344" s="233" t="s">
        <v>5903</v>
      </c>
      <c r="L344" s="107"/>
      <c r="M344" s="435"/>
    </row>
    <row r="345" spans="2:13">
      <c r="B345" s="321" t="s">
        <v>9103</v>
      </c>
      <c r="C345" s="595"/>
      <c r="D345" s="255" t="s">
        <v>9544</v>
      </c>
      <c r="E345" s="84" t="s">
        <v>9188</v>
      </c>
      <c r="F345" s="46" t="s">
        <v>8908</v>
      </c>
      <c r="G345" s="232">
        <v>1</v>
      </c>
      <c r="H345" s="37">
        <v>0.2</v>
      </c>
      <c r="I345" s="37">
        <f t="shared" si="10"/>
        <v>0.2</v>
      </c>
      <c r="J345" s="233" t="s">
        <v>93</v>
      </c>
      <c r="K345" s="233" t="s">
        <v>5904</v>
      </c>
      <c r="L345" s="107"/>
      <c r="M345" s="435"/>
    </row>
    <row r="346" spans="2:13">
      <c r="B346" s="321" t="s">
        <v>9103</v>
      </c>
      <c r="C346" s="595"/>
      <c r="D346" s="255" t="s">
        <v>9545</v>
      </c>
      <c r="E346" s="84" t="s">
        <v>9188</v>
      </c>
      <c r="F346" s="46" t="s">
        <v>8908</v>
      </c>
      <c r="G346" s="232">
        <v>1</v>
      </c>
      <c r="H346" s="37">
        <v>0.2</v>
      </c>
      <c r="I346" s="37">
        <f t="shared" si="10"/>
        <v>0.2</v>
      </c>
      <c r="J346" s="233" t="s">
        <v>93</v>
      </c>
      <c r="K346" s="233" t="s">
        <v>5905</v>
      </c>
      <c r="L346" s="107"/>
      <c r="M346" s="435"/>
    </row>
    <row r="347" spans="2:13" ht="17.25" thickBot="1">
      <c r="B347" s="380" t="s">
        <v>9103</v>
      </c>
      <c r="C347" s="596"/>
      <c r="D347" s="396" t="s">
        <v>9546</v>
      </c>
      <c r="E347" s="382" t="s">
        <v>1298</v>
      </c>
      <c r="F347" s="382" t="s">
        <v>1298</v>
      </c>
      <c r="G347" s="383">
        <v>1</v>
      </c>
      <c r="H347" s="384">
        <v>1.5</v>
      </c>
      <c r="I347" s="384">
        <f t="shared" si="10"/>
        <v>1.5</v>
      </c>
      <c r="J347" s="385" t="s">
        <v>6756</v>
      </c>
      <c r="K347" s="385" t="s">
        <v>5932</v>
      </c>
      <c r="L347" s="386"/>
      <c r="M347" s="436"/>
    </row>
    <row r="348" spans="2:13" ht="17.25" hidden="1" thickBot="1">
      <c r="B348" s="409" t="s">
        <v>9106</v>
      </c>
      <c r="C348" s="410" t="s">
        <v>9107</v>
      </c>
      <c r="D348" s="411" t="s">
        <v>9547</v>
      </c>
      <c r="E348" s="412" t="s">
        <v>1236</v>
      </c>
      <c r="F348" s="412" t="s">
        <v>1236</v>
      </c>
      <c r="G348" s="413">
        <v>1</v>
      </c>
      <c r="H348" s="414">
        <v>100</v>
      </c>
      <c r="I348" s="414">
        <f t="shared" si="10"/>
        <v>100</v>
      </c>
      <c r="J348" s="417" t="s">
        <v>9022</v>
      </c>
      <c r="K348" s="415" t="s">
        <v>5457</v>
      </c>
      <c r="L348" s="437"/>
      <c r="M348" s="438"/>
    </row>
    <row r="349" spans="2:13" hidden="1">
      <c r="B349" s="388" t="s">
        <v>9108</v>
      </c>
      <c r="C349" s="594" t="s">
        <v>9109</v>
      </c>
      <c r="D349" s="389" t="s">
        <v>9548</v>
      </c>
      <c r="E349" s="399" t="s">
        <v>9110</v>
      </c>
      <c r="F349" s="399" t="s">
        <v>9048</v>
      </c>
      <c r="G349" s="391">
        <v>1</v>
      </c>
      <c r="H349" s="392">
        <v>60</v>
      </c>
      <c r="I349" s="392">
        <f t="shared" ref="I349:I412" si="11">G349*H349</f>
        <v>60</v>
      </c>
      <c r="J349" s="393" t="s">
        <v>6833</v>
      </c>
      <c r="K349" s="393" t="s">
        <v>5455</v>
      </c>
      <c r="L349" s="394"/>
      <c r="M349" s="434"/>
    </row>
    <row r="350" spans="2:13" hidden="1">
      <c r="B350" s="321" t="s">
        <v>9108</v>
      </c>
      <c r="C350" s="595"/>
      <c r="D350" s="254" t="s">
        <v>9549</v>
      </c>
      <c r="E350" s="234" t="s">
        <v>9110</v>
      </c>
      <c r="F350" s="234" t="s">
        <v>9048</v>
      </c>
      <c r="G350" s="232">
        <v>1</v>
      </c>
      <c r="H350" s="37">
        <v>60</v>
      </c>
      <c r="I350" s="37">
        <f t="shared" si="11"/>
        <v>60</v>
      </c>
      <c r="J350" s="233" t="s">
        <v>6833</v>
      </c>
      <c r="K350" s="233" t="s">
        <v>5465</v>
      </c>
      <c r="L350" s="107"/>
      <c r="M350" s="435"/>
    </row>
    <row r="351" spans="2:13" hidden="1">
      <c r="B351" s="321" t="s">
        <v>9108</v>
      </c>
      <c r="C351" s="595"/>
      <c r="D351" s="254" t="s">
        <v>9550</v>
      </c>
      <c r="E351" s="234" t="s">
        <v>9110</v>
      </c>
      <c r="F351" s="234" t="s">
        <v>9048</v>
      </c>
      <c r="G351" s="232">
        <v>1</v>
      </c>
      <c r="H351" s="37">
        <v>60</v>
      </c>
      <c r="I351" s="37">
        <f t="shared" si="11"/>
        <v>60</v>
      </c>
      <c r="J351" s="233" t="s">
        <v>6833</v>
      </c>
      <c r="K351" s="233" t="s">
        <v>5471</v>
      </c>
      <c r="L351" s="107"/>
      <c r="M351" s="435"/>
    </row>
    <row r="352" spans="2:13" hidden="1">
      <c r="B352" s="321" t="s">
        <v>9108</v>
      </c>
      <c r="C352" s="595"/>
      <c r="D352" s="254" t="s">
        <v>9551</v>
      </c>
      <c r="E352" s="234" t="s">
        <v>9111</v>
      </c>
      <c r="F352" s="234" t="s">
        <v>9050</v>
      </c>
      <c r="G352" s="232">
        <v>1</v>
      </c>
      <c r="H352" s="37">
        <v>60</v>
      </c>
      <c r="I352" s="37">
        <f t="shared" si="11"/>
        <v>60</v>
      </c>
      <c r="J352" s="233" t="s">
        <v>6834</v>
      </c>
      <c r="K352" s="233" t="s">
        <v>5480</v>
      </c>
      <c r="L352" s="107"/>
      <c r="M352" s="435"/>
    </row>
    <row r="353" spans="2:13" hidden="1">
      <c r="B353" s="321" t="s">
        <v>9108</v>
      </c>
      <c r="C353" s="595"/>
      <c r="D353" s="254" t="s">
        <v>9552</v>
      </c>
      <c r="E353" s="234" t="s">
        <v>9111</v>
      </c>
      <c r="F353" s="234" t="s">
        <v>9050</v>
      </c>
      <c r="G353" s="232">
        <v>1</v>
      </c>
      <c r="H353" s="37">
        <v>60</v>
      </c>
      <c r="I353" s="37">
        <f t="shared" si="11"/>
        <v>60</v>
      </c>
      <c r="J353" s="233" t="s">
        <v>6834</v>
      </c>
      <c r="K353" s="233" t="s">
        <v>5489</v>
      </c>
      <c r="L353" s="107"/>
      <c r="M353" s="435"/>
    </row>
    <row r="354" spans="2:13" hidden="1">
      <c r="B354" s="321" t="s">
        <v>9108</v>
      </c>
      <c r="C354" s="595"/>
      <c r="D354" s="254" t="s">
        <v>9553</v>
      </c>
      <c r="E354" s="234" t="s">
        <v>9111</v>
      </c>
      <c r="F354" s="234" t="s">
        <v>9050</v>
      </c>
      <c r="G354" s="232">
        <v>1</v>
      </c>
      <c r="H354" s="37">
        <v>60</v>
      </c>
      <c r="I354" s="37">
        <f t="shared" si="11"/>
        <v>60</v>
      </c>
      <c r="J354" s="233" t="s">
        <v>6834</v>
      </c>
      <c r="K354" s="233" t="s">
        <v>5493</v>
      </c>
      <c r="L354" s="107"/>
      <c r="M354" s="435"/>
    </row>
    <row r="355" spans="2:13" hidden="1">
      <c r="B355" s="321" t="s">
        <v>9108</v>
      </c>
      <c r="C355" s="595"/>
      <c r="D355" s="255" t="s">
        <v>9554</v>
      </c>
      <c r="E355" s="239" t="s">
        <v>9189</v>
      </c>
      <c r="F355" s="234" t="s">
        <v>9052</v>
      </c>
      <c r="G355" s="232">
        <v>1</v>
      </c>
      <c r="H355" s="37">
        <v>60</v>
      </c>
      <c r="I355" s="37">
        <f t="shared" si="11"/>
        <v>60</v>
      </c>
      <c r="J355" s="233" t="s">
        <v>6835</v>
      </c>
      <c r="K355" s="233" t="s">
        <v>5498</v>
      </c>
      <c r="L355" s="107"/>
      <c r="M355" s="435"/>
    </row>
    <row r="356" spans="2:13" hidden="1">
      <c r="B356" s="321" t="s">
        <v>9108</v>
      </c>
      <c r="C356" s="595"/>
      <c r="D356" s="255" t="s">
        <v>9555</v>
      </c>
      <c r="E356" s="239" t="s">
        <v>9189</v>
      </c>
      <c r="F356" s="234" t="s">
        <v>9052</v>
      </c>
      <c r="G356" s="232">
        <v>1</v>
      </c>
      <c r="H356" s="37">
        <v>10</v>
      </c>
      <c r="I356" s="37">
        <f t="shared" si="11"/>
        <v>10</v>
      </c>
      <c r="J356" s="233" t="s">
        <v>6841</v>
      </c>
      <c r="K356" s="233" t="s">
        <v>5505</v>
      </c>
      <c r="L356" s="107"/>
      <c r="M356" s="435"/>
    </row>
    <row r="357" spans="2:13" hidden="1">
      <c r="B357" s="321" t="s">
        <v>9108</v>
      </c>
      <c r="C357" s="595"/>
      <c r="D357" s="255" t="s">
        <v>9556</v>
      </c>
      <c r="E357" s="239" t="s">
        <v>9189</v>
      </c>
      <c r="F357" s="234" t="s">
        <v>8908</v>
      </c>
      <c r="G357" s="232">
        <v>1</v>
      </c>
      <c r="H357" s="37">
        <v>1</v>
      </c>
      <c r="I357" s="37">
        <f t="shared" si="11"/>
        <v>1</v>
      </c>
      <c r="J357" s="233" t="s">
        <v>6849</v>
      </c>
      <c r="K357" s="233" t="s">
        <v>5511</v>
      </c>
      <c r="L357" s="107"/>
      <c r="M357" s="435"/>
    </row>
    <row r="358" spans="2:13" hidden="1">
      <c r="B358" s="321" t="s">
        <v>9108</v>
      </c>
      <c r="C358" s="595"/>
      <c r="D358" s="255" t="s">
        <v>9557</v>
      </c>
      <c r="E358" s="239" t="s">
        <v>9189</v>
      </c>
      <c r="F358" s="234" t="s">
        <v>8908</v>
      </c>
      <c r="G358" s="232">
        <v>1</v>
      </c>
      <c r="H358" s="37">
        <v>1</v>
      </c>
      <c r="I358" s="37">
        <f t="shared" si="11"/>
        <v>1</v>
      </c>
      <c r="J358" s="233" t="s">
        <v>6849</v>
      </c>
      <c r="K358" s="233" t="s">
        <v>5517</v>
      </c>
      <c r="L358" s="107"/>
      <c r="M358" s="435"/>
    </row>
    <row r="359" spans="2:13" hidden="1">
      <c r="B359" s="321" t="s">
        <v>9108</v>
      </c>
      <c r="C359" s="595"/>
      <c r="D359" s="255" t="s">
        <v>9558</v>
      </c>
      <c r="E359" s="239" t="s">
        <v>9189</v>
      </c>
      <c r="F359" s="234" t="s">
        <v>8908</v>
      </c>
      <c r="G359" s="232">
        <v>1</v>
      </c>
      <c r="H359" s="37">
        <v>1</v>
      </c>
      <c r="I359" s="37">
        <f t="shared" si="11"/>
        <v>1</v>
      </c>
      <c r="J359" s="233" t="s">
        <v>6849</v>
      </c>
      <c r="K359" s="233" t="s">
        <v>5523</v>
      </c>
      <c r="L359" s="107"/>
      <c r="M359" s="435"/>
    </row>
    <row r="360" spans="2:13" ht="17.25" hidden="1" thickBot="1">
      <c r="B360" s="380" t="s">
        <v>9108</v>
      </c>
      <c r="C360" s="596"/>
      <c r="D360" s="396" t="s">
        <v>9559</v>
      </c>
      <c r="E360" s="382" t="s">
        <v>1240</v>
      </c>
      <c r="F360" s="382" t="s">
        <v>1240</v>
      </c>
      <c r="G360" s="383">
        <v>1</v>
      </c>
      <c r="H360" s="384">
        <v>2</v>
      </c>
      <c r="I360" s="384">
        <f t="shared" si="11"/>
        <v>2</v>
      </c>
      <c r="J360" s="385" t="s">
        <v>6846</v>
      </c>
      <c r="K360" s="385" t="s">
        <v>5528</v>
      </c>
      <c r="L360" s="386"/>
      <c r="M360" s="436"/>
    </row>
    <row r="361" spans="2:13" hidden="1">
      <c r="B361" s="418" t="s">
        <v>9112</v>
      </c>
      <c r="C361" s="597" t="s">
        <v>9113</v>
      </c>
      <c r="D361" s="419" t="s">
        <v>9560</v>
      </c>
      <c r="E361" s="399" t="s">
        <v>9114</v>
      </c>
      <c r="F361" s="399" t="s">
        <v>9034</v>
      </c>
      <c r="G361" s="391">
        <v>1</v>
      </c>
      <c r="H361" s="392">
        <v>60</v>
      </c>
      <c r="I361" s="392">
        <f t="shared" si="11"/>
        <v>60</v>
      </c>
      <c r="J361" s="393" t="s">
        <v>6836</v>
      </c>
      <c r="K361" s="393" t="s">
        <v>5534</v>
      </c>
      <c r="L361" s="394"/>
      <c r="M361" s="434"/>
    </row>
    <row r="362" spans="2:13" hidden="1">
      <c r="B362" s="360" t="s">
        <v>9112</v>
      </c>
      <c r="C362" s="598"/>
      <c r="D362" s="256" t="s">
        <v>9561</v>
      </c>
      <c r="E362" s="46" t="s">
        <v>505</v>
      </c>
      <c r="F362" s="46" t="s">
        <v>9036</v>
      </c>
      <c r="G362" s="232">
        <v>1</v>
      </c>
      <c r="H362" s="37">
        <v>60</v>
      </c>
      <c r="I362" s="37">
        <f t="shared" si="11"/>
        <v>60</v>
      </c>
      <c r="J362" s="233" t="s">
        <v>6837</v>
      </c>
      <c r="K362" s="233" t="s">
        <v>5539</v>
      </c>
      <c r="L362" s="107"/>
      <c r="M362" s="435"/>
    </row>
    <row r="363" spans="2:13" hidden="1">
      <c r="B363" s="360" t="s">
        <v>9112</v>
      </c>
      <c r="C363" s="598"/>
      <c r="D363" s="257" t="s">
        <v>9562</v>
      </c>
      <c r="E363" s="239" t="s">
        <v>9190</v>
      </c>
      <c r="F363" s="234" t="s">
        <v>9037</v>
      </c>
      <c r="G363" s="232">
        <v>1</v>
      </c>
      <c r="H363" s="37">
        <v>60</v>
      </c>
      <c r="I363" s="37">
        <f t="shared" si="11"/>
        <v>60</v>
      </c>
      <c r="J363" s="233" t="s">
        <v>6838</v>
      </c>
      <c r="K363" s="233" t="s">
        <v>5544</v>
      </c>
      <c r="L363" s="107"/>
      <c r="M363" s="435"/>
    </row>
    <row r="364" spans="2:13" hidden="1">
      <c r="B364" s="360" t="s">
        <v>9112</v>
      </c>
      <c r="C364" s="598"/>
      <c r="D364" s="257" t="s">
        <v>9563</v>
      </c>
      <c r="E364" s="239" t="s">
        <v>9190</v>
      </c>
      <c r="F364" s="234" t="s">
        <v>9038</v>
      </c>
      <c r="G364" s="232">
        <v>1</v>
      </c>
      <c r="H364" s="37">
        <v>10</v>
      </c>
      <c r="I364" s="37">
        <f t="shared" si="11"/>
        <v>10</v>
      </c>
      <c r="J364" s="233" t="s">
        <v>6842</v>
      </c>
      <c r="K364" s="233" t="s">
        <v>5549</v>
      </c>
      <c r="L364" s="107"/>
      <c r="M364" s="435"/>
    </row>
    <row r="365" spans="2:13" hidden="1">
      <c r="B365" s="360" t="s">
        <v>9112</v>
      </c>
      <c r="C365" s="598"/>
      <c r="D365" s="257" t="s">
        <v>9564</v>
      </c>
      <c r="E365" s="239" t="s">
        <v>9190</v>
      </c>
      <c r="F365" s="234" t="s">
        <v>8908</v>
      </c>
      <c r="G365" s="232">
        <v>1</v>
      </c>
      <c r="H365" s="37">
        <v>1</v>
      </c>
      <c r="I365" s="37">
        <f t="shared" si="11"/>
        <v>1</v>
      </c>
      <c r="J365" s="233" t="s">
        <v>6850</v>
      </c>
      <c r="K365" s="233" t="s">
        <v>5555</v>
      </c>
      <c r="L365" s="107"/>
      <c r="M365" s="435"/>
    </row>
    <row r="366" spans="2:13" hidden="1">
      <c r="B366" s="360" t="s">
        <v>9112</v>
      </c>
      <c r="C366" s="598"/>
      <c r="D366" s="257" t="s">
        <v>9565</v>
      </c>
      <c r="E366" s="239" t="s">
        <v>9190</v>
      </c>
      <c r="F366" s="234" t="s">
        <v>8908</v>
      </c>
      <c r="G366" s="232">
        <v>1</v>
      </c>
      <c r="H366" s="37">
        <v>1</v>
      </c>
      <c r="I366" s="37">
        <f t="shared" si="11"/>
        <v>1</v>
      </c>
      <c r="J366" s="233" t="s">
        <v>6850</v>
      </c>
      <c r="K366" s="233" t="s">
        <v>5561</v>
      </c>
      <c r="L366" s="107"/>
      <c r="M366" s="435"/>
    </row>
    <row r="367" spans="2:13" hidden="1">
      <c r="B367" s="360" t="s">
        <v>9112</v>
      </c>
      <c r="C367" s="598"/>
      <c r="D367" s="257" t="s">
        <v>9566</v>
      </c>
      <c r="E367" s="239" t="s">
        <v>9190</v>
      </c>
      <c r="F367" s="234" t="s">
        <v>8908</v>
      </c>
      <c r="G367" s="232">
        <v>1</v>
      </c>
      <c r="H367" s="37">
        <v>1</v>
      </c>
      <c r="I367" s="37">
        <f t="shared" si="11"/>
        <v>1</v>
      </c>
      <c r="J367" s="233" t="s">
        <v>6850</v>
      </c>
      <c r="K367" s="233" t="s">
        <v>5566</v>
      </c>
      <c r="L367" s="107"/>
      <c r="M367" s="435"/>
    </row>
    <row r="368" spans="2:13" ht="17.25" hidden="1" thickBot="1">
      <c r="B368" s="420" t="s">
        <v>9112</v>
      </c>
      <c r="C368" s="599"/>
      <c r="D368" s="421" t="s">
        <v>9567</v>
      </c>
      <c r="E368" s="382" t="s">
        <v>1242</v>
      </c>
      <c r="F368" s="382" t="s">
        <v>1242</v>
      </c>
      <c r="G368" s="383">
        <v>1</v>
      </c>
      <c r="H368" s="384">
        <v>2</v>
      </c>
      <c r="I368" s="384">
        <f t="shared" si="11"/>
        <v>2</v>
      </c>
      <c r="J368" s="385" t="s">
        <v>6847</v>
      </c>
      <c r="K368" s="385" t="s">
        <v>5573</v>
      </c>
      <c r="L368" s="386"/>
      <c r="M368" s="436"/>
    </row>
    <row r="369" spans="2:13" hidden="1">
      <c r="B369" s="388" t="s">
        <v>9115</v>
      </c>
      <c r="C369" s="594" t="s">
        <v>9109</v>
      </c>
      <c r="D369" s="389" t="s">
        <v>9568</v>
      </c>
      <c r="E369" s="399" t="s">
        <v>9116</v>
      </c>
      <c r="F369" s="399" t="s">
        <v>9117</v>
      </c>
      <c r="G369" s="391">
        <v>1</v>
      </c>
      <c r="H369" s="392">
        <v>10</v>
      </c>
      <c r="I369" s="392">
        <f t="shared" si="11"/>
        <v>10</v>
      </c>
      <c r="J369" s="393" t="s">
        <v>6843</v>
      </c>
      <c r="K369" s="393" t="s">
        <v>5578</v>
      </c>
      <c r="L369" s="394"/>
      <c r="M369" s="434"/>
    </row>
    <row r="370" spans="2:13" hidden="1">
      <c r="B370" s="321" t="s">
        <v>9115</v>
      </c>
      <c r="C370" s="595"/>
      <c r="D370" s="254" t="s">
        <v>9569</v>
      </c>
      <c r="E370" s="234" t="s">
        <v>9118</v>
      </c>
      <c r="F370" s="234" t="s">
        <v>9119</v>
      </c>
      <c r="G370" s="232">
        <v>1</v>
      </c>
      <c r="H370" s="37">
        <v>10</v>
      </c>
      <c r="I370" s="37">
        <f t="shared" si="11"/>
        <v>10</v>
      </c>
      <c r="J370" s="233" t="s">
        <v>6844</v>
      </c>
      <c r="K370" s="233" t="s">
        <v>5585</v>
      </c>
      <c r="L370" s="107"/>
      <c r="M370" s="435"/>
    </row>
    <row r="371" spans="2:13" hidden="1">
      <c r="B371" s="321" t="s">
        <v>9115</v>
      </c>
      <c r="C371" s="595"/>
      <c r="D371" s="255" t="s">
        <v>9570</v>
      </c>
      <c r="E371" s="239" t="s">
        <v>9191</v>
      </c>
      <c r="F371" s="234" t="s">
        <v>9120</v>
      </c>
      <c r="G371" s="232">
        <v>1</v>
      </c>
      <c r="H371" s="37">
        <v>60</v>
      </c>
      <c r="I371" s="37">
        <f t="shared" si="11"/>
        <v>60</v>
      </c>
      <c r="J371" s="233" t="s">
        <v>6839</v>
      </c>
      <c r="K371" s="233" t="s">
        <v>5588</v>
      </c>
      <c r="L371" s="107"/>
      <c r="M371" s="435"/>
    </row>
    <row r="372" spans="2:13" hidden="1">
      <c r="B372" s="321" t="s">
        <v>9115</v>
      </c>
      <c r="C372" s="595"/>
      <c r="D372" s="255" t="s">
        <v>9571</v>
      </c>
      <c r="E372" s="239" t="s">
        <v>9191</v>
      </c>
      <c r="F372" s="234" t="s">
        <v>9121</v>
      </c>
      <c r="G372" s="232">
        <v>1</v>
      </c>
      <c r="H372" s="37">
        <v>60</v>
      </c>
      <c r="I372" s="37">
        <f t="shared" si="11"/>
        <v>60</v>
      </c>
      <c r="J372" s="233" t="s">
        <v>6840</v>
      </c>
      <c r="K372" s="233" t="s">
        <v>5592</v>
      </c>
      <c r="L372" s="107"/>
      <c r="M372" s="435"/>
    </row>
    <row r="373" spans="2:13" hidden="1">
      <c r="B373" s="321" t="s">
        <v>9115</v>
      </c>
      <c r="C373" s="595"/>
      <c r="D373" s="255" t="s">
        <v>9572</v>
      </c>
      <c r="E373" s="239" t="s">
        <v>9191</v>
      </c>
      <c r="F373" s="234" t="s">
        <v>9122</v>
      </c>
      <c r="G373" s="232">
        <v>1</v>
      </c>
      <c r="H373" s="37">
        <v>200</v>
      </c>
      <c r="I373" s="37">
        <f t="shared" si="11"/>
        <v>200</v>
      </c>
      <c r="J373" s="233" t="s">
        <v>6831</v>
      </c>
      <c r="K373" s="233" t="s">
        <v>5599</v>
      </c>
      <c r="L373" s="107"/>
      <c r="M373" s="435"/>
    </row>
    <row r="374" spans="2:13" hidden="1">
      <c r="B374" s="321" t="s">
        <v>9115</v>
      </c>
      <c r="C374" s="595"/>
      <c r="D374" s="255" t="s">
        <v>9573</v>
      </c>
      <c r="E374" s="239" t="s">
        <v>9191</v>
      </c>
      <c r="F374" s="234" t="s">
        <v>9123</v>
      </c>
      <c r="G374" s="232">
        <v>1</v>
      </c>
      <c r="H374" s="37">
        <v>10</v>
      </c>
      <c r="I374" s="37">
        <f t="shared" si="11"/>
        <v>10</v>
      </c>
      <c r="J374" s="233" t="s">
        <v>6845</v>
      </c>
      <c r="K374" s="233" t="s">
        <v>5608</v>
      </c>
      <c r="L374" s="107"/>
      <c r="M374" s="435"/>
    </row>
    <row r="375" spans="2:13" hidden="1">
      <c r="B375" s="321" t="s">
        <v>9115</v>
      </c>
      <c r="C375" s="595"/>
      <c r="D375" s="255" t="s">
        <v>9574</v>
      </c>
      <c r="E375" s="239" t="s">
        <v>9191</v>
      </c>
      <c r="F375" s="234" t="s">
        <v>8908</v>
      </c>
      <c r="G375" s="232">
        <v>1</v>
      </c>
      <c r="H375" s="37">
        <v>1</v>
      </c>
      <c r="I375" s="37">
        <f t="shared" si="11"/>
        <v>1</v>
      </c>
      <c r="J375" s="233" t="s">
        <v>6851</v>
      </c>
      <c r="K375" s="233" t="s">
        <v>5615</v>
      </c>
      <c r="L375" s="107"/>
      <c r="M375" s="435"/>
    </row>
    <row r="376" spans="2:13" hidden="1">
      <c r="B376" s="321" t="s">
        <v>9115</v>
      </c>
      <c r="C376" s="595"/>
      <c r="D376" s="255" t="s">
        <v>9575</v>
      </c>
      <c r="E376" s="239" t="s">
        <v>9191</v>
      </c>
      <c r="F376" s="234" t="s">
        <v>8908</v>
      </c>
      <c r="G376" s="232">
        <v>1</v>
      </c>
      <c r="H376" s="37">
        <v>1</v>
      </c>
      <c r="I376" s="37">
        <f t="shared" si="11"/>
        <v>1</v>
      </c>
      <c r="J376" s="233" t="s">
        <v>6851</v>
      </c>
      <c r="K376" s="233" t="s">
        <v>5619</v>
      </c>
      <c r="L376" s="107"/>
      <c r="M376" s="435"/>
    </row>
    <row r="377" spans="2:13" hidden="1">
      <c r="B377" s="321" t="s">
        <v>9115</v>
      </c>
      <c r="C377" s="595"/>
      <c r="D377" s="255" t="s">
        <v>9576</v>
      </c>
      <c r="E377" s="239" t="s">
        <v>9191</v>
      </c>
      <c r="F377" s="234" t="s">
        <v>8908</v>
      </c>
      <c r="G377" s="232">
        <v>1</v>
      </c>
      <c r="H377" s="37">
        <v>1</v>
      </c>
      <c r="I377" s="37">
        <f t="shared" si="11"/>
        <v>1</v>
      </c>
      <c r="J377" s="233" t="s">
        <v>6851</v>
      </c>
      <c r="K377" s="233" t="s">
        <v>5622</v>
      </c>
      <c r="L377" s="107"/>
      <c r="M377" s="435"/>
    </row>
    <row r="378" spans="2:13" hidden="1">
      <c r="B378" s="321" t="s">
        <v>9115</v>
      </c>
      <c r="C378" s="595"/>
      <c r="D378" s="254" t="s">
        <v>9577</v>
      </c>
      <c r="E378" s="234" t="s">
        <v>9191</v>
      </c>
      <c r="F378" s="234" t="s">
        <v>9201</v>
      </c>
      <c r="G378" s="232">
        <v>1</v>
      </c>
      <c r="H378" s="37">
        <v>1</v>
      </c>
      <c r="I378" s="37">
        <f t="shared" si="11"/>
        <v>1</v>
      </c>
      <c r="J378" s="236" t="s">
        <v>9200</v>
      </c>
      <c r="K378" s="237" t="s">
        <v>5683</v>
      </c>
      <c r="L378" s="107"/>
      <c r="M378" s="435"/>
    </row>
    <row r="379" spans="2:13" ht="17.25" hidden="1" thickBot="1">
      <c r="B379" s="380" t="s">
        <v>9115</v>
      </c>
      <c r="C379" s="596"/>
      <c r="D379" s="396" t="s">
        <v>9578</v>
      </c>
      <c r="E379" s="382" t="s">
        <v>1244</v>
      </c>
      <c r="F379" s="382" t="s">
        <v>1244</v>
      </c>
      <c r="G379" s="383">
        <v>1</v>
      </c>
      <c r="H379" s="384">
        <v>2</v>
      </c>
      <c r="I379" s="384">
        <f t="shared" si="11"/>
        <v>2</v>
      </c>
      <c r="J379" s="385" t="s">
        <v>6848</v>
      </c>
      <c r="K379" s="385" t="s">
        <v>5627</v>
      </c>
      <c r="L379" s="386"/>
      <c r="M379" s="436"/>
    </row>
    <row r="380" spans="2:13" hidden="1">
      <c r="B380" s="388" t="s">
        <v>9124</v>
      </c>
      <c r="C380" s="594" t="s">
        <v>9113</v>
      </c>
      <c r="D380" s="389" t="s">
        <v>9579</v>
      </c>
      <c r="E380" s="399" t="s">
        <v>9125</v>
      </c>
      <c r="F380" s="399" t="s">
        <v>9126</v>
      </c>
      <c r="G380" s="391">
        <v>1</v>
      </c>
      <c r="H380" s="392">
        <v>135</v>
      </c>
      <c r="I380" s="392">
        <f t="shared" si="11"/>
        <v>135</v>
      </c>
      <c r="J380" s="393" t="s">
        <v>6832</v>
      </c>
      <c r="K380" s="393" t="s">
        <v>5631</v>
      </c>
      <c r="L380" s="394"/>
      <c r="M380" s="434"/>
    </row>
    <row r="381" spans="2:13" hidden="1">
      <c r="B381" s="321" t="s">
        <v>9124</v>
      </c>
      <c r="C381" s="595"/>
      <c r="D381" s="254" t="s">
        <v>9580</v>
      </c>
      <c r="E381" s="234" t="s">
        <v>9127</v>
      </c>
      <c r="F381" s="234" t="s">
        <v>9128</v>
      </c>
      <c r="G381" s="232">
        <v>1</v>
      </c>
      <c r="H381" s="37">
        <v>135</v>
      </c>
      <c r="I381" s="37">
        <f t="shared" si="11"/>
        <v>135</v>
      </c>
      <c r="J381" s="233"/>
      <c r="K381" s="233" t="s">
        <v>5634</v>
      </c>
      <c r="L381" s="107"/>
      <c r="M381" s="435"/>
    </row>
    <row r="382" spans="2:13" hidden="1">
      <c r="B382" s="321" t="s">
        <v>9124</v>
      </c>
      <c r="C382" s="595"/>
      <c r="D382" s="255" t="s">
        <v>9581</v>
      </c>
      <c r="E382" s="239" t="s">
        <v>9192</v>
      </c>
      <c r="F382" s="234" t="s">
        <v>9129</v>
      </c>
      <c r="G382" s="232">
        <v>1</v>
      </c>
      <c r="H382" s="37">
        <v>200</v>
      </c>
      <c r="I382" s="37">
        <f t="shared" si="11"/>
        <v>200</v>
      </c>
      <c r="J382" s="233"/>
      <c r="K382" s="233" t="s">
        <v>5637</v>
      </c>
      <c r="L382" s="107"/>
      <c r="M382" s="435"/>
    </row>
    <row r="383" spans="2:13" hidden="1">
      <c r="B383" s="321" t="s">
        <v>9124</v>
      </c>
      <c r="C383" s="595"/>
      <c r="D383" s="255" t="s">
        <v>9582</v>
      </c>
      <c r="E383" s="239" t="s">
        <v>9192</v>
      </c>
      <c r="F383" s="234" t="s">
        <v>9130</v>
      </c>
      <c r="G383" s="232">
        <v>1</v>
      </c>
      <c r="H383" s="37">
        <v>60</v>
      </c>
      <c r="I383" s="37">
        <f t="shared" si="11"/>
        <v>60</v>
      </c>
      <c r="J383" s="233"/>
      <c r="K383" s="233" t="s">
        <v>5639</v>
      </c>
      <c r="L383" s="107"/>
      <c r="M383" s="435"/>
    </row>
    <row r="384" spans="2:13" hidden="1">
      <c r="B384" s="321" t="s">
        <v>9124</v>
      </c>
      <c r="C384" s="595"/>
      <c r="D384" s="255" t="s">
        <v>9583</v>
      </c>
      <c r="E384" s="239" t="s">
        <v>9192</v>
      </c>
      <c r="F384" s="234" t="s">
        <v>9131</v>
      </c>
      <c r="G384" s="232">
        <v>1</v>
      </c>
      <c r="H384" s="37">
        <v>200</v>
      </c>
      <c r="I384" s="37">
        <f t="shared" si="11"/>
        <v>200</v>
      </c>
      <c r="J384" s="233"/>
      <c r="K384" s="233" t="s">
        <v>5641</v>
      </c>
      <c r="L384" s="107"/>
      <c r="M384" s="435"/>
    </row>
    <row r="385" spans="2:13" hidden="1">
      <c r="B385" s="321" t="s">
        <v>9124</v>
      </c>
      <c r="C385" s="595"/>
      <c r="D385" s="255" t="s">
        <v>9584</v>
      </c>
      <c r="E385" s="239" t="s">
        <v>9192</v>
      </c>
      <c r="F385" s="234" t="s">
        <v>8908</v>
      </c>
      <c r="G385" s="232">
        <v>1</v>
      </c>
      <c r="H385" s="37">
        <v>1</v>
      </c>
      <c r="I385" s="37">
        <f t="shared" si="11"/>
        <v>1</v>
      </c>
      <c r="J385" s="233"/>
      <c r="K385" s="233" t="s">
        <v>5643</v>
      </c>
      <c r="L385" s="107"/>
      <c r="M385" s="435"/>
    </row>
    <row r="386" spans="2:13" hidden="1">
      <c r="B386" s="321" t="s">
        <v>9124</v>
      </c>
      <c r="C386" s="595"/>
      <c r="D386" s="255" t="s">
        <v>9585</v>
      </c>
      <c r="E386" s="239" t="s">
        <v>9192</v>
      </c>
      <c r="F386" s="234" t="s">
        <v>8908</v>
      </c>
      <c r="G386" s="232">
        <v>1</v>
      </c>
      <c r="H386" s="37">
        <v>1</v>
      </c>
      <c r="I386" s="37">
        <f t="shared" si="11"/>
        <v>1</v>
      </c>
      <c r="J386" s="233"/>
      <c r="K386" s="233" t="s">
        <v>5645</v>
      </c>
      <c r="L386" s="107"/>
      <c r="M386" s="435"/>
    </row>
    <row r="387" spans="2:13" hidden="1">
      <c r="B387" s="321" t="s">
        <v>9124</v>
      </c>
      <c r="C387" s="595"/>
      <c r="D387" s="255" t="s">
        <v>9586</v>
      </c>
      <c r="E387" s="239" t="s">
        <v>9192</v>
      </c>
      <c r="F387" s="234" t="s">
        <v>8908</v>
      </c>
      <c r="G387" s="232">
        <v>1</v>
      </c>
      <c r="H387" s="37">
        <v>1</v>
      </c>
      <c r="I387" s="37">
        <f t="shared" si="11"/>
        <v>1</v>
      </c>
      <c r="J387" s="233"/>
      <c r="K387" s="233" t="s">
        <v>5647</v>
      </c>
      <c r="L387" s="107"/>
      <c r="M387" s="435"/>
    </row>
    <row r="388" spans="2:13" ht="17.25" hidden="1" thickBot="1">
      <c r="B388" s="380" t="s">
        <v>9124</v>
      </c>
      <c r="C388" s="596"/>
      <c r="D388" s="396" t="s">
        <v>9587</v>
      </c>
      <c r="E388" s="422" t="s">
        <v>1246</v>
      </c>
      <c r="F388" s="422" t="s">
        <v>1246</v>
      </c>
      <c r="G388" s="383">
        <v>1</v>
      </c>
      <c r="H388" s="384">
        <v>2</v>
      </c>
      <c r="I388" s="384">
        <f t="shared" si="11"/>
        <v>2</v>
      </c>
      <c r="J388" s="385"/>
      <c r="K388" s="385" t="s">
        <v>5649</v>
      </c>
      <c r="L388" s="386"/>
      <c r="M388" s="436"/>
    </row>
    <row r="389" spans="2:13" hidden="1">
      <c r="B389" s="388" t="s">
        <v>9132</v>
      </c>
      <c r="C389" s="594" t="s">
        <v>9133</v>
      </c>
      <c r="D389" s="389" t="s">
        <v>9588</v>
      </c>
      <c r="E389" s="399" t="s">
        <v>9134</v>
      </c>
      <c r="F389" s="399" t="s">
        <v>9126</v>
      </c>
      <c r="G389" s="391">
        <v>1</v>
      </c>
      <c r="H389" s="392">
        <v>10</v>
      </c>
      <c r="I389" s="392">
        <f t="shared" si="11"/>
        <v>10</v>
      </c>
      <c r="J389" s="393"/>
      <c r="K389" s="393" t="s">
        <v>5650</v>
      </c>
      <c r="L389" s="394"/>
      <c r="M389" s="434"/>
    </row>
    <row r="390" spans="2:13" hidden="1">
      <c r="B390" s="321" t="s">
        <v>9132</v>
      </c>
      <c r="C390" s="595"/>
      <c r="D390" s="254" t="s">
        <v>9589</v>
      </c>
      <c r="E390" s="234" t="s">
        <v>9134</v>
      </c>
      <c r="F390" s="234" t="s">
        <v>9126</v>
      </c>
      <c r="G390" s="232">
        <v>1</v>
      </c>
      <c r="H390" s="37">
        <v>10</v>
      </c>
      <c r="I390" s="37">
        <f t="shared" si="11"/>
        <v>10</v>
      </c>
      <c r="J390" s="233"/>
      <c r="K390" s="233" t="s">
        <v>5651</v>
      </c>
      <c r="L390" s="107"/>
      <c r="M390" s="435"/>
    </row>
    <row r="391" spans="2:13" hidden="1">
      <c r="B391" s="321" t="s">
        <v>9132</v>
      </c>
      <c r="C391" s="595"/>
      <c r="D391" s="254" t="s">
        <v>9590</v>
      </c>
      <c r="E391" s="234" t="s">
        <v>9135</v>
      </c>
      <c r="F391" s="234" t="s">
        <v>9128</v>
      </c>
      <c r="G391" s="232">
        <v>1</v>
      </c>
      <c r="H391" s="37">
        <v>10</v>
      </c>
      <c r="I391" s="37">
        <f t="shared" si="11"/>
        <v>10</v>
      </c>
      <c r="J391" s="233"/>
      <c r="K391" s="233" t="s">
        <v>5652</v>
      </c>
      <c r="L391" s="107"/>
      <c r="M391" s="435"/>
    </row>
    <row r="392" spans="2:13" hidden="1">
      <c r="B392" s="321" t="s">
        <v>9132</v>
      </c>
      <c r="C392" s="595"/>
      <c r="D392" s="254" t="s">
        <v>9591</v>
      </c>
      <c r="E392" s="234" t="s">
        <v>9135</v>
      </c>
      <c r="F392" s="234" t="s">
        <v>9128</v>
      </c>
      <c r="G392" s="232">
        <v>1</v>
      </c>
      <c r="H392" s="37">
        <v>10</v>
      </c>
      <c r="I392" s="37">
        <f t="shared" si="11"/>
        <v>10</v>
      </c>
      <c r="J392" s="233"/>
      <c r="K392" s="233" t="s">
        <v>5653</v>
      </c>
      <c r="L392" s="107"/>
      <c r="M392" s="435"/>
    </row>
    <row r="393" spans="2:13" hidden="1">
      <c r="B393" s="321" t="s">
        <v>9132</v>
      </c>
      <c r="C393" s="595"/>
      <c r="D393" s="255" t="s">
        <v>9592</v>
      </c>
      <c r="E393" s="239" t="s">
        <v>9193</v>
      </c>
      <c r="F393" s="234" t="s">
        <v>9136</v>
      </c>
      <c r="G393" s="232">
        <v>1</v>
      </c>
      <c r="H393" s="37">
        <v>500</v>
      </c>
      <c r="I393" s="37">
        <f t="shared" si="11"/>
        <v>500</v>
      </c>
      <c r="J393" s="233"/>
      <c r="K393" s="233" t="s">
        <v>5654</v>
      </c>
      <c r="L393" s="107"/>
      <c r="M393" s="435"/>
    </row>
    <row r="394" spans="2:13" hidden="1">
      <c r="B394" s="321" t="s">
        <v>9132</v>
      </c>
      <c r="C394" s="595"/>
      <c r="D394" s="255" t="s">
        <v>9593</v>
      </c>
      <c r="E394" s="249" t="s">
        <v>9193</v>
      </c>
      <c r="F394" s="250" t="s">
        <v>8961</v>
      </c>
      <c r="G394" s="245">
        <v>1</v>
      </c>
      <c r="H394" s="246">
        <v>200</v>
      </c>
      <c r="I394" s="246">
        <f t="shared" si="11"/>
        <v>200</v>
      </c>
      <c r="J394" s="233"/>
      <c r="K394" s="233" t="s">
        <v>5655</v>
      </c>
      <c r="L394" s="107"/>
      <c r="M394" s="435"/>
    </row>
    <row r="395" spans="2:13" hidden="1">
      <c r="B395" s="321" t="s">
        <v>9132</v>
      </c>
      <c r="C395" s="595"/>
      <c r="D395" s="255" t="s">
        <v>9594</v>
      </c>
      <c r="E395" s="239" t="s">
        <v>9193</v>
      </c>
      <c r="F395" s="234" t="s">
        <v>9137</v>
      </c>
      <c r="G395" s="232">
        <v>1</v>
      </c>
      <c r="H395" s="37">
        <v>10</v>
      </c>
      <c r="I395" s="37">
        <f t="shared" si="11"/>
        <v>10</v>
      </c>
      <c r="J395" s="233"/>
      <c r="K395" s="233" t="s">
        <v>5656</v>
      </c>
      <c r="L395" s="107"/>
      <c r="M395" s="435"/>
    </row>
    <row r="396" spans="2:13" hidden="1">
      <c r="B396" s="321" t="s">
        <v>9132</v>
      </c>
      <c r="C396" s="595"/>
      <c r="D396" s="255" t="s">
        <v>9595</v>
      </c>
      <c r="E396" s="239" t="s">
        <v>9193</v>
      </c>
      <c r="F396" s="234" t="s">
        <v>9137</v>
      </c>
      <c r="G396" s="232">
        <v>1</v>
      </c>
      <c r="H396" s="37">
        <v>10</v>
      </c>
      <c r="I396" s="37">
        <f t="shared" si="11"/>
        <v>10</v>
      </c>
      <c r="J396" s="233"/>
      <c r="K396" s="233" t="s">
        <v>5657</v>
      </c>
      <c r="L396" s="107"/>
      <c r="M396" s="435"/>
    </row>
    <row r="397" spans="2:13" hidden="1">
      <c r="B397" s="321" t="s">
        <v>9132</v>
      </c>
      <c r="C397" s="595"/>
      <c r="D397" s="255" t="s">
        <v>9596</v>
      </c>
      <c r="E397" s="239" t="s">
        <v>9193</v>
      </c>
      <c r="F397" s="234" t="s">
        <v>9137</v>
      </c>
      <c r="G397" s="232">
        <v>1</v>
      </c>
      <c r="H397" s="37">
        <v>10</v>
      </c>
      <c r="I397" s="37">
        <f t="shared" si="11"/>
        <v>10</v>
      </c>
      <c r="J397" s="233"/>
      <c r="K397" s="233" t="s">
        <v>5658</v>
      </c>
      <c r="L397" s="107"/>
      <c r="M397" s="435"/>
    </row>
    <row r="398" spans="2:13" hidden="1">
      <c r="B398" s="321" t="s">
        <v>9132</v>
      </c>
      <c r="C398" s="595"/>
      <c r="D398" s="255" t="s">
        <v>9597</v>
      </c>
      <c r="E398" s="239" t="s">
        <v>9193</v>
      </c>
      <c r="F398" s="234" t="s">
        <v>9138</v>
      </c>
      <c r="G398" s="232">
        <v>1</v>
      </c>
      <c r="H398" s="37">
        <v>420</v>
      </c>
      <c r="I398" s="37">
        <f t="shared" si="11"/>
        <v>420</v>
      </c>
      <c r="J398" s="233"/>
      <c r="K398" s="233" t="s">
        <v>5659</v>
      </c>
      <c r="L398" s="107"/>
      <c r="M398" s="435"/>
    </row>
    <row r="399" spans="2:13" hidden="1">
      <c r="B399" s="321" t="s">
        <v>9132</v>
      </c>
      <c r="C399" s="595"/>
      <c r="D399" s="255" t="s">
        <v>9598</v>
      </c>
      <c r="E399" s="239" t="s">
        <v>9193</v>
      </c>
      <c r="F399" s="234" t="s">
        <v>9138</v>
      </c>
      <c r="G399" s="232">
        <v>1</v>
      </c>
      <c r="H399" s="37">
        <v>420</v>
      </c>
      <c r="I399" s="37">
        <f t="shared" si="11"/>
        <v>420</v>
      </c>
      <c r="J399" s="233"/>
      <c r="K399" s="233" t="s">
        <v>5661</v>
      </c>
      <c r="L399" s="107"/>
      <c r="M399" s="435"/>
    </row>
    <row r="400" spans="2:13" hidden="1">
      <c r="B400" s="321" t="s">
        <v>9132</v>
      </c>
      <c r="C400" s="595"/>
      <c r="D400" s="255" t="s">
        <v>9599</v>
      </c>
      <c r="E400" s="239" t="s">
        <v>9193</v>
      </c>
      <c r="F400" s="234" t="s">
        <v>9138</v>
      </c>
      <c r="G400" s="232">
        <v>1</v>
      </c>
      <c r="H400" s="37">
        <v>420</v>
      </c>
      <c r="I400" s="37">
        <f t="shared" si="11"/>
        <v>420</v>
      </c>
      <c r="J400" s="233"/>
      <c r="K400" s="233" t="s">
        <v>5662</v>
      </c>
      <c r="L400" s="107"/>
      <c r="M400" s="435"/>
    </row>
    <row r="401" spans="2:13" hidden="1">
      <c r="B401" s="321" t="s">
        <v>9132</v>
      </c>
      <c r="C401" s="595"/>
      <c r="D401" s="255" t="s">
        <v>9600</v>
      </c>
      <c r="E401" s="239" t="s">
        <v>9193</v>
      </c>
      <c r="F401" s="234" t="s">
        <v>9138</v>
      </c>
      <c r="G401" s="232">
        <v>1</v>
      </c>
      <c r="H401" s="37">
        <v>420</v>
      </c>
      <c r="I401" s="37">
        <f t="shared" si="11"/>
        <v>420</v>
      </c>
      <c r="J401" s="233"/>
      <c r="K401" s="233" t="s">
        <v>5663</v>
      </c>
      <c r="L401" s="107"/>
      <c r="M401" s="435"/>
    </row>
    <row r="402" spans="2:13" hidden="1">
      <c r="B402" s="321" t="s">
        <v>9132</v>
      </c>
      <c r="C402" s="595"/>
      <c r="D402" s="255" t="s">
        <v>9601</v>
      </c>
      <c r="E402" s="239" t="s">
        <v>9193</v>
      </c>
      <c r="F402" s="234" t="s">
        <v>9139</v>
      </c>
      <c r="G402" s="232">
        <v>1</v>
      </c>
      <c r="H402" s="37">
        <v>435</v>
      </c>
      <c r="I402" s="37">
        <f t="shared" si="11"/>
        <v>435</v>
      </c>
      <c r="J402" s="233"/>
      <c r="K402" s="233" t="s">
        <v>5664</v>
      </c>
      <c r="L402" s="107"/>
      <c r="M402" s="435"/>
    </row>
    <row r="403" spans="2:13" hidden="1">
      <c r="B403" s="321" t="s">
        <v>9132</v>
      </c>
      <c r="C403" s="595"/>
      <c r="D403" s="255" t="s">
        <v>9602</v>
      </c>
      <c r="E403" s="239" t="s">
        <v>9193</v>
      </c>
      <c r="F403" s="234" t="s">
        <v>9139</v>
      </c>
      <c r="G403" s="232">
        <v>1</v>
      </c>
      <c r="H403" s="37">
        <v>435</v>
      </c>
      <c r="I403" s="37">
        <f t="shared" si="11"/>
        <v>435</v>
      </c>
      <c r="J403" s="233"/>
      <c r="K403" s="233" t="s">
        <v>5666</v>
      </c>
      <c r="L403" s="107"/>
      <c r="M403" s="435"/>
    </row>
    <row r="404" spans="2:13" hidden="1">
      <c r="B404" s="321" t="s">
        <v>9132</v>
      </c>
      <c r="C404" s="595"/>
      <c r="D404" s="255" t="s">
        <v>9603</v>
      </c>
      <c r="E404" s="239" t="s">
        <v>9193</v>
      </c>
      <c r="F404" s="234" t="s">
        <v>9129</v>
      </c>
      <c r="G404" s="232">
        <v>1</v>
      </c>
      <c r="H404" s="37">
        <v>1</v>
      </c>
      <c r="I404" s="37">
        <f t="shared" si="11"/>
        <v>1</v>
      </c>
      <c r="J404" s="233"/>
      <c r="K404" s="233" t="s">
        <v>5667</v>
      </c>
      <c r="L404" s="107"/>
      <c r="M404" s="435"/>
    </row>
    <row r="405" spans="2:13" hidden="1">
      <c r="B405" s="321" t="s">
        <v>9132</v>
      </c>
      <c r="C405" s="595"/>
      <c r="D405" s="255" t="s">
        <v>9604</v>
      </c>
      <c r="E405" s="239" t="s">
        <v>9193</v>
      </c>
      <c r="F405" s="234" t="s">
        <v>9129</v>
      </c>
      <c r="G405" s="232">
        <v>1</v>
      </c>
      <c r="H405" s="37">
        <v>1</v>
      </c>
      <c r="I405" s="37">
        <f t="shared" si="11"/>
        <v>1</v>
      </c>
      <c r="J405" s="233"/>
      <c r="K405" s="233" t="s">
        <v>5668</v>
      </c>
      <c r="L405" s="107"/>
      <c r="M405" s="435"/>
    </row>
    <row r="406" spans="2:13" hidden="1">
      <c r="B406" s="321" t="s">
        <v>9132</v>
      </c>
      <c r="C406" s="595"/>
      <c r="D406" s="255" t="s">
        <v>9605</v>
      </c>
      <c r="E406" s="239" t="s">
        <v>9193</v>
      </c>
      <c r="F406" s="234" t="s">
        <v>9129</v>
      </c>
      <c r="G406" s="232">
        <v>1</v>
      </c>
      <c r="H406" s="37">
        <v>200</v>
      </c>
      <c r="I406" s="37">
        <f t="shared" si="11"/>
        <v>200</v>
      </c>
      <c r="J406" s="233"/>
      <c r="K406" s="233" t="s">
        <v>5669</v>
      </c>
      <c r="L406" s="107"/>
      <c r="M406" s="435"/>
    </row>
    <row r="407" spans="2:13" hidden="1">
      <c r="B407" s="321" t="s">
        <v>9132</v>
      </c>
      <c r="C407" s="595"/>
      <c r="D407" s="255" t="s">
        <v>9606</v>
      </c>
      <c r="E407" s="239" t="s">
        <v>9193</v>
      </c>
      <c r="F407" s="234" t="s">
        <v>9140</v>
      </c>
      <c r="G407" s="232">
        <v>1</v>
      </c>
      <c r="H407" s="37">
        <v>10</v>
      </c>
      <c r="I407" s="37">
        <f t="shared" si="11"/>
        <v>10</v>
      </c>
      <c r="J407" s="233"/>
      <c r="K407" s="233" t="s">
        <v>5670</v>
      </c>
      <c r="L407" s="107"/>
      <c r="M407" s="435"/>
    </row>
    <row r="408" spans="2:13" hidden="1">
      <c r="B408" s="321" t="s">
        <v>9132</v>
      </c>
      <c r="C408" s="595"/>
      <c r="D408" s="255" t="s">
        <v>9607</v>
      </c>
      <c r="E408" s="239" t="s">
        <v>9193</v>
      </c>
      <c r="F408" s="234" t="s">
        <v>9140</v>
      </c>
      <c r="G408" s="232">
        <v>1</v>
      </c>
      <c r="H408" s="37">
        <v>10</v>
      </c>
      <c r="I408" s="37">
        <f t="shared" si="11"/>
        <v>10</v>
      </c>
      <c r="J408" s="233"/>
      <c r="K408" s="233" t="s">
        <v>5671</v>
      </c>
      <c r="L408" s="107"/>
      <c r="M408" s="435"/>
    </row>
    <row r="409" spans="2:13" hidden="1">
      <c r="B409" s="321" t="s">
        <v>9132</v>
      </c>
      <c r="C409" s="595"/>
      <c r="D409" s="255" t="s">
        <v>9608</v>
      </c>
      <c r="E409" s="239" t="s">
        <v>9193</v>
      </c>
      <c r="F409" s="234" t="s">
        <v>9140</v>
      </c>
      <c r="G409" s="232">
        <v>1</v>
      </c>
      <c r="H409" s="37">
        <v>10</v>
      </c>
      <c r="I409" s="37">
        <f t="shared" si="11"/>
        <v>10</v>
      </c>
      <c r="J409" s="233"/>
      <c r="K409" s="233" t="s">
        <v>5672</v>
      </c>
      <c r="L409" s="107"/>
      <c r="M409" s="435"/>
    </row>
    <row r="410" spans="2:13" hidden="1">
      <c r="B410" s="321" t="s">
        <v>9132</v>
      </c>
      <c r="C410" s="595"/>
      <c r="D410" s="255" t="s">
        <v>9609</v>
      </c>
      <c r="E410" s="239" t="s">
        <v>9193</v>
      </c>
      <c r="F410" s="234" t="s">
        <v>9141</v>
      </c>
      <c r="G410" s="232">
        <v>1</v>
      </c>
      <c r="H410" s="37">
        <v>500</v>
      </c>
      <c r="I410" s="37">
        <f t="shared" si="11"/>
        <v>500</v>
      </c>
      <c r="J410" s="233"/>
      <c r="K410" s="233" t="s">
        <v>5673</v>
      </c>
      <c r="L410" s="107"/>
      <c r="M410" s="435"/>
    </row>
    <row r="411" spans="2:13" hidden="1">
      <c r="B411" s="321" t="s">
        <v>9132</v>
      </c>
      <c r="C411" s="595"/>
      <c r="D411" s="255" t="s">
        <v>9610</v>
      </c>
      <c r="E411" s="239" t="s">
        <v>9193</v>
      </c>
      <c r="F411" s="234" t="s">
        <v>9141</v>
      </c>
      <c r="G411" s="232">
        <v>1</v>
      </c>
      <c r="H411" s="37">
        <v>500</v>
      </c>
      <c r="I411" s="37">
        <f t="shared" si="11"/>
        <v>500</v>
      </c>
      <c r="J411" s="233"/>
      <c r="K411" s="233" t="s">
        <v>5675</v>
      </c>
      <c r="L411" s="107"/>
      <c r="M411" s="435"/>
    </row>
    <row r="412" spans="2:13" hidden="1">
      <c r="B412" s="321" t="s">
        <v>9132</v>
      </c>
      <c r="C412" s="595"/>
      <c r="D412" s="255" t="s">
        <v>9611</v>
      </c>
      <c r="E412" s="239" t="s">
        <v>9193</v>
      </c>
      <c r="F412" s="234" t="s">
        <v>9142</v>
      </c>
      <c r="G412" s="232">
        <v>1</v>
      </c>
      <c r="H412" s="37">
        <v>400</v>
      </c>
      <c r="I412" s="37">
        <f t="shared" si="11"/>
        <v>400</v>
      </c>
      <c r="J412" s="233"/>
      <c r="K412" s="233" t="s">
        <v>5676</v>
      </c>
      <c r="L412" s="107"/>
      <c r="M412" s="435"/>
    </row>
    <row r="413" spans="2:13" hidden="1">
      <c r="B413" s="321" t="s">
        <v>9132</v>
      </c>
      <c r="C413" s="595"/>
      <c r="D413" s="255" t="s">
        <v>9612</v>
      </c>
      <c r="E413" s="239" t="s">
        <v>9193</v>
      </c>
      <c r="F413" s="234" t="s">
        <v>9120</v>
      </c>
      <c r="G413" s="232">
        <v>1</v>
      </c>
      <c r="H413" s="37">
        <v>60</v>
      </c>
      <c r="I413" s="37">
        <f t="shared" ref="I413:I476" si="12">G413*H413</f>
        <v>60</v>
      </c>
      <c r="J413" s="233"/>
      <c r="K413" s="233" t="s">
        <v>5678</v>
      </c>
      <c r="L413" s="107"/>
      <c r="M413" s="435"/>
    </row>
    <row r="414" spans="2:13" hidden="1">
      <c r="B414" s="321" t="s">
        <v>9132</v>
      </c>
      <c r="C414" s="595"/>
      <c r="D414" s="255" t="s">
        <v>9613</v>
      </c>
      <c r="E414" s="239" t="s">
        <v>9193</v>
      </c>
      <c r="F414" s="234"/>
      <c r="G414" s="232">
        <v>1</v>
      </c>
      <c r="H414" s="37">
        <v>500</v>
      </c>
      <c r="I414" s="37">
        <f t="shared" si="12"/>
        <v>500</v>
      </c>
      <c r="J414" s="233"/>
      <c r="K414" s="233" t="s">
        <v>9143</v>
      </c>
      <c r="L414" s="107"/>
      <c r="M414" s="435"/>
    </row>
    <row r="415" spans="2:13" hidden="1">
      <c r="B415" s="321" t="s">
        <v>9132</v>
      </c>
      <c r="C415" s="595"/>
      <c r="D415" s="255" t="s">
        <v>9614</v>
      </c>
      <c r="E415" s="239" t="s">
        <v>9193</v>
      </c>
      <c r="F415" s="234"/>
      <c r="G415" s="232">
        <v>1</v>
      </c>
      <c r="H415" s="37">
        <v>500</v>
      </c>
      <c r="I415" s="37">
        <f t="shared" si="12"/>
        <v>500</v>
      </c>
      <c r="J415" s="233"/>
      <c r="K415" s="233" t="s">
        <v>9144</v>
      </c>
      <c r="L415" s="107"/>
      <c r="M415" s="435"/>
    </row>
    <row r="416" spans="2:13" hidden="1">
      <c r="B416" s="321" t="s">
        <v>9132</v>
      </c>
      <c r="C416" s="595"/>
      <c r="D416" s="255" t="s">
        <v>9615</v>
      </c>
      <c r="E416" s="239" t="s">
        <v>9193</v>
      </c>
      <c r="F416" s="234"/>
      <c r="G416" s="232">
        <v>1</v>
      </c>
      <c r="H416" s="37">
        <v>500</v>
      </c>
      <c r="I416" s="37">
        <f t="shared" si="12"/>
        <v>500</v>
      </c>
      <c r="J416" s="233"/>
      <c r="K416" s="233" t="s">
        <v>9145</v>
      </c>
      <c r="L416" s="107"/>
      <c r="M416" s="435"/>
    </row>
    <row r="417" spans="2:13" hidden="1">
      <c r="B417" s="321" t="s">
        <v>9132</v>
      </c>
      <c r="C417" s="595"/>
      <c r="D417" s="255" t="s">
        <v>9616</v>
      </c>
      <c r="E417" s="239" t="s">
        <v>9193</v>
      </c>
      <c r="F417" s="234"/>
      <c r="G417" s="232">
        <v>1</v>
      </c>
      <c r="H417" s="37">
        <v>500</v>
      </c>
      <c r="I417" s="37">
        <f t="shared" si="12"/>
        <v>500</v>
      </c>
      <c r="J417" s="233"/>
      <c r="K417" s="233" t="s">
        <v>9146</v>
      </c>
      <c r="L417" s="107"/>
      <c r="M417" s="435"/>
    </row>
    <row r="418" spans="2:13" hidden="1">
      <c r="B418" s="321" t="s">
        <v>9132</v>
      </c>
      <c r="C418" s="595"/>
      <c r="D418" s="255" t="s">
        <v>9617</v>
      </c>
      <c r="E418" s="239" t="s">
        <v>9193</v>
      </c>
      <c r="F418" s="234"/>
      <c r="G418" s="232">
        <v>1</v>
      </c>
      <c r="H418" s="37">
        <v>500</v>
      </c>
      <c r="I418" s="37">
        <f t="shared" si="12"/>
        <v>500</v>
      </c>
      <c r="J418" s="233"/>
      <c r="K418" s="233" t="s">
        <v>9147</v>
      </c>
      <c r="L418" s="107"/>
      <c r="M418" s="435"/>
    </row>
    <row r="419" spans="2:13" hidden="1">
      <c r="B419" s="321" t="s">
        <v>9132</v>
      </c>
      <c r="C419" s="595"/>
      <c r="D419" s="255" t="s">
        <v>9618</v>
      </c>
      <c r="E419" s="239" t="s">
        <v>9193</v>
      </c>
      <c r="F419" s="234"/>
      <c r="G419" s="232">
        <v>1</v>
      </c>
      <c r="H419" s="37">
        <v>500</v>
      </c>
      <c r="I419" s="37">
        <f t="shared" si="12"/>
        <v>500</v>
      </c>
      <c r="J419" s="233"/>
      <c r="K419" s="233" t="s">
        <v>9148</v>
      </c>
      <c r="L419" s="107"/>
      <c r="M419" s="435"/>
    </row>
    <row r="420" spans="2:13" hidden="1">
      <c r="B420" s="321" t="s">
        <v>9132</v>
      </c>
      <c r="C420" s="595"/>
      <c r="D420" s="255" t="s">
        <v>9619</v>
      </c>
      <c r="E420" s="239" t="s">
        <v>9193</v>
      </c>
      <c r="F420" s="234" t="s">
        <v>8908</v>
      </c>
      <c r="G420" s="232">
        <v>1</v>
      </c>
      <c r="H420" s="37">
        <v>1</v>
      </c>
      <c r="I420" s="37">
        <f t="shared" si="12"/>
        <v>1</v>
      </c>
      <c r="J420" s="233"/>
      <c r="K420" s="233" t="s">
        <v>5679</v>
      </c>
      <c r="L420" s="107"/>
      <c r="M420" s="435"/>
    </row>
    <row r="421" spans="2:13" hidden="1">
      <c r="B421" s="321" t="s">
        <v>9132</v>
      </c>
      <c r="C421" s="595"/>
      <c r="D421" s="255" t="s">
        <v>9620</v>
      </c>
      <c r="E421" s="239" t="s">
        <v>9193</v>
      </c>
      <c r="F421" s="234" t="s">
        <v>8908</v>
      </c>
      <c r="G421" s="232">
        <v>1</v>
      </c>
      <c r="H421" s="37">
        <v>1</v>
      </c>
      <c r="I421" s="37">
        <f t="shared" si="12"/>
        <v>1</v>
      </c>
      <c r="J421" s="233"/>
      <c r="K421" s="233" t="s">
        <v>5680</v>
      </c>
      <c r="L421" s="107"/>
      <c r="M421" s="435"/>
    </row>
    <row r="422" spans="2:13" hidden="1">
      <c r="B422" s="321" t="s">
        <v>9132</v>
      </c>
      <c r="C422" s="595"/>
      <c r="D422" s="255" t="s">
        <v>9621</v>
      </c>
      <c r="E422" s="239" t="s">
        <v>9193</v>
      </c>
      <c r="F422" s="234" t="s">
        <v>8908</v>
      </c>
      <c r="G422" s="232">
        <v>1</v>
      </c>
      <c r="H422" s="37">
        <v>1</v>
      </c>
      <c r="I422" s="37">
        <f t="shared" si="12"/>
        <v>1</v>
      </c>
      <c r="J422" s="233"/>
      <c r="K422" s="233" t="s">
        <v>5681</v>
      </c>
      <c r="L422" s="107"/>
      <c r="M422" s="435"/>
    </row>
    <row r="423" spans="2:13" ht="17.25" hidden="1" thickBot="1">
      <c r="B423" s="380" t="s">
        <v>9132</v>
      </c>
      <c r="C423" s="596"/>
      <c r="D423" s="396" t="s">
        <v>9622</v>
      </c>
      <c r="E423" s="422" t="s">
        <v>1248</v>
      </c>
      <c r="F423" s="422"/>
      <c r="G423" s="383">
        <v>1</v>
      </c>
      <c r="H423" s="384">
        <v>2</v>
      </c>
      <c r="I423" s="384">
        <f t="shared" si="12"/>
        <v>2</v>
      </c>
      <c r="J423" s="385"/>
      <c r="K423" s="385" t="s">
        <v>5682</v>
      </c>
      <c r="L423" s="386"/>
      <c r="M423" s="436"/>
    </row>
    <row r="424" spans="2:13" ht="17.25" hidden="1" thickBot="1">
      <c r="B424" s="423" t="s">
        <v>9149</v>
      </c>
      <c r="C424" s="410"/>
      <c r="D424" s="411" t="s">
        <v>9623</v>
      </c>
      <c r="E424" s="424" t="s">
        <v>9150</v>
      </c>
      <c r="F424" s="424"/>
      <c r="G424" s="413">
        <v>1</v>
      </c>
      <c r="H424" s="414">
        <v>1</v>
      </c>
      <c r="I424" s="414">
        <f t="shared" si="12"/>
        <v>1</v>
      </c>
      <c r="J424" s="425" t="s">
        <v>6854</v>
      </c>
      <c r="K424" s="426" t="s">
        <v>5458</v>
      </c>
      <c r="L424" s="394"/>
      <c r="M424" s="434"/>
    </row>
    <row r="425" spans="2:13" hidden="1">
      <c r="B425" s="427" t="s">
        <v>9151</v>
      </c>
      <c r="C425" s="591"/>
      <c r="D425" s="428" t="s">
        <v>9624</v>
      </c>
      <c r="E425" s="429" t="s">
        <v>9152</v>
      </c>
      <c r="F425" s="429" t="s">
        <v>9153</v>
      </c>
      <c r="G425" s="391">
        <v>1</v>
      </c>
      <c r="H425" s="392">
        <v>29.82</v>
      </c>
      <c r="I425" s="392">
        <f t="shared" si="12"/>
        <v>29.82</v>
      </c>
      <c r="J425" s="393" t="s">
        <v>6635</v>
      </c>
      <c r="K425" s="393" t="s">
        <v>6633</v>
      </c>
      <c r="L425" s="107"/>
      <c r="M425" s="435"/>
    </row>
    <row r="426" spans="2:13" hidden="1">
      <c r="B426" s="361" t="s">
        <v>9151</v>
      </c>
      <c r="C426" s="592"/>
      <c r="D426" s="258" t="s">
        <v>9625</v>
      </c>
      <c r="E426" s="238" t="s">
        <v>9154</v>
      </c>
      <c r="F426" s="238" t="s">
        <v>9153</v>
      </c>
      <c r="G426" s="232">
        <v>1</v>
      </c>
      <c r="H426" s="37">
        <v>29.82</v>
      </c>
      <c r="I426" s="37">
        <f t="shared" si="12"/>
        <v>29.82</v>
      </c>
      <c r="J426" s="233" t="s">
        <v>6635</v>
      </c>
      <c r="K426" s="233" t="s">
        <v>6637</v>
      </c>
      <c r="L426" s="107"/>
      <c r="M426" s="435"/>
    </row>
    <row r="427" spans="2:13" hidden="1">
      <c r="B427" s="361" t="s">
        <v>9151</v>
      </c>
      <c r="C427" s="592"/>
      <c r="D427" s="258" t="s">
        <v>9626</v>
      </c>
      <c r="E427" s="238" t="s">
        <v>9155</v>
      </c>
      <c r="F427" s="238" t="s">
        <v>9153</v>
      </c>
      <c r="G427" s="232">
        <v>1</v>
      </c>
      <c r="H427" s="37">
        <v>29.82</v>
      </c>
      <c r="I427" s="37">
        <f t="shared" si="12"/>
        <v>29.82</v>
      </c>
      <c r="J427" s="233" t="s">
        <v>6635</v>
      </c>
      <c r="K427" s="233" t="s">
        <v>6638</v>
      </c>
      <c r="L427" s="107"/>
      <c r="M427" s="435"/>
    </row>
    <row r="428" spans="2:13" hidden="1">
      <c r="B428" s="361" t="s">
        <v>9151</v>
      </c>
      <c r="C428" s="592"/>
      <c r="D428" s="258" t="s">
        <v>9627</v>
      </c>
      <c r="E428" s="238" t="s">
        <v>9156</v>
      </c>
      <c r="F428" s="238" t="s">
        <v>9153</v>
      </c>
      <c r="G428" s="232">
        <v>1</v>
      </c>
      <c r="H428" s="37">
        <v>29.82</v>
      </c>
      <c r="I428" s="37">
        <f t="shared" si="12"/>
        <v>29.82</v>
      </c>
      <c r="J428" s="233" t="s">
        <v>6635</v>
      </c>
      <c r="K428" s="233" t="s">
        <v>6639</v>
      </c>
      <c r="L428" s="107"/>
      <c r="M428" s="435"/>
    </row>
    <row r="429" spans="2:13" hidden="1">
      <c r="B429" s="361" t="s">
        <v>9151</v>
      </c>
      <c r="C429" s="592"/>
      <c r="D429" s="258" t="s">
        <v>9628</v>
      </c>
      <c r="E429" s="238" t="s">
        <v>9157</v>
      </c>
      <c r="F429" s="238" t="s">
        <v>9153</v>
      </c>
      <c r="G429" s="232">
        <v>1</v>
      </c>
      <c r="H429" s="37">
        <v>29.82</v>
      </c>
      <c r="I429" s="37">
        <f t="shared" si="12"/>
        <v>29.82</v>
      </c>
      <c r="J429" s="233" t="s">
        <v>6635</v>
      </c>
      <c r="K429" s="233" t="s">
        <v>6640</v>
      </c>
      <c r="L429" s="107"/>
      <c r="M429" s="435"/>
    </row>
    <row r="430" spans="2:13" hidden="1">
      <c r="B430" s="361" t="s">
        <v>9151</v>
      </c>
      <c r="C430" s="592"/>
      <c r="D430" s="258" t="s">
        <v>9629</v>
      </c>
      <c r="E430" s="238" t="s">
        <v>9158</v>
      </c>
      <c r="F430" s="238" t="s">
        <v>9153</v>
      </c>
      <c r="G430" s="232">
        <v>1</v>
      </c>
      <c r="H430" s="37">
        <v>29.82</v>
      </c>
      <c r="I430" s="37">
        <f t="shared" si="12"/>
        <v>29.82</v>
      </c>
      <c r="J430" s="233" t="s">
        <v>6635</v>
      </c>
      <c r="K430" s="233" t="s">
        <v>6641</v>
      </c>
      <c r="L430" s="107"/>
      <c r="M430" s="435"/>
    </row>
    <row r="431" spans="2:13" hidden="1">
      <c r="B431" s="361" t="s">
        <v>9151</v>
      </c>
      <c r="C431" s="592"/>
      <c r="D431" s="258" t="s">
        <v>9630</v>
      </c>
      <c r="E431" s="238" t="s">
        <v>9159</v>
      </c>
      <c r="F431" s="238" t="s">
        <v>9153</v>
      </c>
      <c r="G431" s="232">
        <v>1</v>
      </c>
      <c r="H431" s="37">
        <v>29.82</v>
      </c>
      <c r="I431" s="37">
        <f t="shared" si="12"/>
        <v>29.82</v>
      </c>
      <c r="J431" s="233" t="s">
        <v>6635</v>
      </c>
      <c r="K431" s="233" t="s">
        <v>6642</v>
      </c>
      <c r="L431" s="107"/>
      <c r="M431" s="435"/>
    </row>
    <row r="432" spans="2:13" hidden="1">
      <c r="B432" s="361" t="s">
        <v>9151</v>
      </c>
      <c r="C432" s="592"/>
      <c r="D432" s="258" t="s">
        <v>9631</v>
      </c>
      <c r="E432" s="238" t="s">
        <v>9160</v>
      </c>
      <c r="F432" s="238" t="s">
        <v>9153</v>
      </c>
      <c r="G432" s="232">
        <v>1</v>
      </c>
      <c r="H432" s="37">
        <v>29.82</v>
      </c>
      <c r="I432" s="37">
        <f t="shared" si="12"/>
        <v>29.82</v>
      </c>
      <c r="J432" s="233" t="s">
        <v>6635</v>
      </c>
      <c r="K432" s="233" t="s">
        <v>6643</v>
      </c>
      <c r="L432" s="107"/>
      <c r="M432" s="435"/>
    </row>
    <row r="433" spans="2:13" hidden="1">
      <c r="B433" s="361" t="s">
        <v>9151</v>
      </c>
      <c r="C433" s="592"/>
      <c r="D433" s="258" t="s">
        <v>9632</v>
      </c>
      <c r="E433" s="238" t="s">
        <v>9161</v>
      </c>
      <c r="F433" s="238" t="s">
        <v>9153</v>
      </c>
      <c r="G433" s="232">
        <v>1</v>
      </c>
      <c r="H433" s="37">
        <v>29.82</v>
      </c>
      <c r="I433" s="37">
        <f t="shared" si="12"/>
        <v>29.82</v>
      </c>
      <c r="J433" s="233" t="s">
        <v>6635</v>
      </c>
      <c r="K433" s="233" t="s">
        <v>6644</v>
      </c>
      <c r="L433" s="107"/>
      <c r="M433" s="435"/>
    </row>
    <row r="434" spans="2:13" hidden="1">
      <c r="B434" s="361" t="s">
        <v>9151</v>
      </c>
      <c r="C434" s="592"/>
      <c r="D434" s="258" t="s">
        <v>9633</v>
      </c>
      <c r="E434" s="238" t="s">
        <v>9162</v>
      </c>
      <c r="F434" s="238" t="s">
        <v>9153</v>
      </c>
      <c r="G434" s="232">
        <v>1</v>
      </c>
      <c r="H434" s="37">
        <v>29.82</v>
      </c>
      <c r="I434" s="37">
        <f t="shared" si="12"/>
        <v>29.82</v>
      </c>
      <c r="J434" s="233" t="s">
        <v>6635</v>
      </c>
      <c r="K434" s="233" t="s">
        <v>6645</v>
      </c>
      <c r="L434" s="107"/>
      <c r="M434" s="435"/>
    </row>
    <row r="435" spans="2:13" hidden="1">
      <c r="B435" s="361" t="s">
        <v>9151</v>
      </c>
      <c r="C435" s="592"/>
      <c r="D435" s="258" t="s">
        <v>9634</v>
      </c>
      <c r="E435" s="238" t="s">
        <v>9163</v>
      </c>
      <c r="F435" s="238" t="s">
        <v>9153</v>
      </c>
      <c r="G435" s="232">
        <v>1</v>
      </c>
      <c r="H435" s="37">
        <v>29.82</v>
      </c>
      <c r="I435" s="37">
        <f t="shared" si="12"/>
        <v>29.82</v>
      </c>
      <c r="J435" s="233" t="s">
        <v>6635</v>
      </c>
      <c r="K435" s="233" t="s">
        <v>6646</v>
      </c>
      <c r="L435" s="107"/>
      <c r="M435" s="435"/>
    </row>
    <row r="436" spans="2:13" hidden="1">
      <c r="B436" s="361" t="s">
        <v>9151</v>
      </c>
      <c r="C436" s="592"/>
      <c r="D436" s="259" t="s">
        <v>9635</v>
      </c>
      <c r="E436" s="240" t="s">
        <v>9164</v>
      </c>
      <c r="F436" s="238" t="s">
        <v>9153</v>
      </c>
      <c r="G436" s="232">
        <v>1</v>
      </c>
      <c r="H436" s="37">
        <v>29.82</v>
      </c>
      <c r="I436" s="37">
        <f t="shared" si="12"/>
        <v>29.82</v>
      </c>
      <c r="J436" s="233" t="s">
        <v>6635</v>
      </c>
      <c r="K436" s="233" t="s">
        <v>6647</v>
      </c>
      <c r="L436" s="107"/>
      <c r="M436" s="435"/>
    </row>
    <row r="437" spans="2:13" hidden="1">
      <c r="B437" s="361" t="s">
        <v>9151</v>
      </c>
      <c r="C437" s="592"/>
      <c r="D437" s="259" t="s">
        <v>9636</v>
      </c>
      <c r="E437" s="240" t="s">
        <v>9164</v>
      </c>
      <c r="F437" s="238" t="s">
        <v>9153</v>
      </c>
      <c r="G437" s="232">
        <v>1</v>
      </c>
      <c r="H437" s="37">
        <v>29.82</v>
      </c>
      <c r="I437" s="37">
        <f t="shared" si="12"/>
        <v>29.82</v>
      </c>
      <c r="J437" s="233" t="s">
        <v>6635</v>
      </c>
      <c r="K437" s="233" t="s">
        <v>6648</v>
      </c>
      <c r="L437" s="107"/>
      <c r="M437" s="435"/>
    </row>
    <row r="438" spans="2:13" hidden="1">
      <c r="B438" s="361" t="s">
        <v>9151</v>
      </c>
      <c r="C438" s="592"/>
      <c r="D438" s="259" t="s">
        <v>9637</v>
      </c>
      <c r="E438" s="240" t="s">
        <v>9164</v>
      </c>
      <c r="F438" s="238" t="s">
        <v>9153</v>
      </c>
      <c r="G438" s="232">
        <v>1</v>
      </c>
      <c r="H438" s="37">
        <v>29.82</v>
      </c>
      <c r="I438" s="37">
        <f t="shared" si="12"/>
        <v>29.82</v>
      </c>
      <c r="J438" s="233" t="s">
        <v>6635</v>
      </c>
      <c r="K438" s="233" t="s">
        <v>6649</v>
      </c>
      <c r="L438" s="107"/>
      <c r="M438" s="435"/>
    </row>
    <row r="439" spans="2:13" hidden="1">
      <c r="B439" s="361" t="s">
        <v>9151</v>
      </c>
      <c r="C439" s="592"/>
      <c r="D439" s="259" t="s">
        <v>9638</v>
      </c>
      <c r="E439" s="240" t="s">
        <v>9164</v>
      </c>
      <c r="F439" s="238" t="s">
        <v>9153</v>
      </c>
      <c r="G439" s="232">
        <v>1</v>
      </c>
      <c r="H439" s="37">
        <v>29.82</v>
      </c>
      <c r="I439" s="37">
        <f t="shared" si="12"/>
        <v>29.82</v>
      </c>
      <c r="J439" s="233" t="s">
        <v>6635</v>
      </c>
      <c r="K439" s="233" t="s">
        <v>6650</v>
      </c>
      <c r="L439" s="107"/>
      <c r="M439" s="435"/>
    </row>
    <row r="440" spans="2:13" hidden="1">
      <c r="B440" s="361" t="s">
        <v>9151</v>
      </c>
      <c r="C440" s="592"/>
      <c r="D440" s="259" t="s">
        <v>9639</v>
      </c>
      <c r="E440" s="240" t="s">
        <v>9164</v>
      </c>
      <c r="F440" s="238" t="s">
        <v>9153</v>
      </c>
      <c r="G440" s="232">
        <v>1</v>
      </c>
      <c r="H440" s="37">
        <v>29.82</v>
      </c>
      <c r="I440" s="37">
        <f t="shared" si="12"/>
        <v>29.82</v>
      </c>
      <c r="J440" s="233" t="s">
        <v>6635</v>
      </c>
      <c r="K440" s="233" t="s">
        <v>6651</v>
      </c>
      <c r="L440" s="107"/>
      <c r="M440" s="435"/>
    </row>
    <row r="441" spans="2:13" hidden="1">
      <c r="B441" s="361" t="s">
        <v>9151</v>
      </c>
      <c r="C441" s="592"/>
      <c r="D441" s="259" t="s">
        <v>9640</v>
      </c>
      <c r="E441" s="240" t="s">
        <v>9164</v>
      </c>
      <c r="F441" s="238" t="s">
        <v>9153</v>
      </c>
      <c r="G441" s="232">
        <v>1</v>
      </c>
      <c r="H441" s="37">
        <v>29.82</v>
      </c>
      <c r="I441" s="37">
        <f t="shared" si="12"/>
        <v>29.82</v>
      </c>
      <c r="J441" s="233" t="s">
        <v>6635</v>
      </c>
      <c r="K441" s="233" t="s">
        <v>6652</v>
      </c>
      <c r="L441" s="107"/>
      <c r="M441" s="435"/>
    </row>
    <row r="442" spans="2:13" hidden="1">
      <c r="B442" s="361" t="s">
        <v>9151</v>
      </c>
      <c r="C442" s="592"/>
      <c r="D442" s="259" t="s">
        <v>9641</v>
      </c>
      <c r="E442" s="240" t="s">
        <v>9164</v>
      </c>
      <c r="F442" s="238" t="s">
        <v>9153</v>
      </c>
      <c r="G442" s="232">
        <v>1</v>
      </c>
      <c r="H442" s="37">
        <v>29.82</v>
      </c>
      <c r="I442" s="37">
        <f t="shared" si="12"/>
        <v>29.82</v>
      </c>
      <c r="J442" s="233" t="s">
        <v>6635</v>
      </c>
      <c r="K442" s="233" t="s">
        <v>6653</v>
      </c>
      <c r="L442" s="107"/>
      <c r="M442" s="435"/>
    </row>
    <row r="443" spans="2:13" hidden="1">
      <c r="B443" s="361" t="s">
        <v>9151</v>
      </c>
      <c r="C443" s="592"/>
      <c r="D443" s="259" t="s">
        <v>9642</v>
      </c>
      <c r="E443" s="240" t="s">
        <v>9164</v>
      </c>
      <c r="F443" s="238" t="s">
        <v>9153</v>
      </c>
      <c r="G443" s="232">
        <v>1</v>
      </c>
      <c r="H443" s="37">
        <v>29.82</v>
      </c>
      <c r="I443" s="37">
        <f t="shared" si="12"/>
        <v>29.82</v>
      </c>
      <c r="J443" s="233" t="s">
        <v>6635</v>
      </c>
      <c r="K443" s="233" t="s">
        <v>6654</v>
      </c>
      <c r="L443" s="107"/>
      <c r="M443" s="435"/>
    </row>
    <row r="444" spans="2:13" hidden="1">
      <c r="B444" s="361" t="s">
        <v>9151</v>
      </c>
      <c r="C444" s="592"/>
      <c r="D444" s="259" t="s">
        <v>9643</v>
      </c>
      <c r="E444" s="240" t="s">
        <v>9164</v>
      </c>
      <c r="F444" s="238" t="s">
        <v>9153</v>
      </c>
      <c r="G444" s="232">
        <v>1</v>
      </c>
      <c r="H444" s="37">
        <v>29.82</v>
      </c>
      <c r="I444" s="37">
        <f t="shared" si="12"/>
        <v>29.82</v>
      </c>
      <c r="J444" s="233" t="s">
        <v>6635</v>
      </c>
      <c r="K444" s="233" t="s">
        <v>6655</v>
      </c>
      <c r="L444" s="107"/>
      <c r="M444" s="435"/>
    </row>
    <row r="445" spans="2:13" hidden="1">
      <c r="B445" s="361" t="s">
        <v>9151</v>
      </c>
      <c r="C445" s="592"/>
      <c r="D445" s="259" t="s">
        <v>9644</v>
      </c>
      <c r="E445" s="240" t="s">
        <v>9164</v>
      </c>
      <c r="F445" s="238" t="s">
        <v>9153</v>
      </c>
      <c r="G445" s="232">
        <v>1</v>
      </c>
      <c r="H445" s="37">
        <v>29.82</v>
      </c>
      <c r="I445" s="37">
        <f t="shared" si="12"/>
        <v>29.82</v>
      </c>
      <c r="J445" s="233" t="s">
        <v>6635</v>
      </c>
      <c r="K445" s="233" t="s">
        <v>6656</v>
      </c>
      <c r="L445" s="107"/>
      <c r="M445" s="435"/>
    </row>
    <row r="446" spans="2:13" hidden="1">
      <c r="B446" s="361" t="s">
        <v>9151</v>
      </c>
      <c r="C446" s="592"/>
      <c r="D446" s="259" t="s">
        <v>9645</v>
      </c>
      <c r="E446" s="240" t="s">
        <v>9164</v>
      </c>
      <c r="F446" s="238" t="s">
        <v>9153</v>
      </c>
      <c r="G446" s="232">
        <v>1</v>
      </c>
      <c r="H446" s="37">
        <v>29.82</v>
      </c>
      <c r="I446" s="37">
        <f t="shared" si="12"/>
        <v>29.82</v>
      </c>
      <c r="J446" s="233" t="s">
        <v>6635</v>
      </c>
      <c r="K446" s="233" t="s">
        <v>6657</v>
      </c>
      <c r="L446" s="107"/>
      <c r="M446" s="435"/>
    </row>
    <row r="447" spans="2:13" hidden="1">
      <c r="B447" s="361" t="s">
        <v>9151</v>
      </c>
      <c r="C447" s="592"/>
      <c r="D447" s="259" t="s">
        <v>9646</v>
      </c>
      <c r="E447" s="240" t="s">
        <v>9164</v>
      </c>
      <c r="F447" s="238" t="s">
        <v>9153</v>
      </c>
      <c r="G447" s="232">
        <v>1</v>
      </c>
      <c r="H447" s="37">
        <v>29.82</v>
      </c>
      <c r="I447" s="37">
        <f t="shared" si="12"/>
        <v>29.82</v>
      </c>
      <c r="J447" s="233" t="s">
        <v>6635</v>
      </c>
      <c r="K447" s="233" t="s">
        <v>6658</v>
      </c>
      <c r="L447" s="107"/>
      <c r="M447" s="435"/>
    </row>
    <row r="448" spans="2:13" hidden="1">
      <c r="B448" s="361" t="s">
        <v>9151</v>
      </c>
      <c r="C448" s="592"/>
      <c r="D448" s="259" t="s">
        <v>9647</v>
      </c>
      <c r="E448" s="240" t="s">
        <v>9164</v>
      </c>
      <c r="F448" s="238" t="s">
        <v>9153</v>
      </c>
      <c r="G448" s="232">
        <v>1</v>
      </c>
      <c r="H448" s="37">
        <v>29.82</v>
      </c>
      <c r="I448" s="37">
        <f t="shared" si="12"/>
        <v>29.82</v>
      </c>
      <c r="J448" s="233" t="s">
        <v>6635</v>
      </c>
      <c r="K448" s="233" t="s">
        <v>6659</v>
      </c>
      <c r="L448" s="107"/>
      <c r="M448" s="435"/>
    </row>
    <row r="449" spans="2:13" hidden="1">
      <c r="B449" s="361" t="s">
        <v>9151</v>
      </c>
      <c r="C449" s="592"/>
      <c r="D449" s="259" t="s">
        <v>9648</v>
      </c>
      <c r="E449" s="240" t="s">
        <v>9164</v>
      </c>
      <c r="F449" s="238" t="s">
        <v>9153</v>
      </c>
      <c r="G449" s="232">
        <v>1</v>
      </c>
      <c r="H449" s="37">
        <v>29.82</v>
      </c>
      <c r="I449" s="37">
        <f t="shared" si="12"/>
        <v>29.82</v>
      </c>
      <c r="J449" s="233" t="s">
        <v>6635</v>
      </c>
      <c r="K449" s="233" t="s">
        <v>6660</v>
      </c>
      <c r="L449" s="107"/>
      <c r="M449" s="435"/>
    </row>
    <row r="450" spans="2:13" hidden="1">
      <c r="B450" s="361" t="s">
        <v>9151</v>
      </c>
      <c r="C450" s="592"/>
      <c r="D450" s="259" t="s">
        <v>9649</v>
      </c>
      <c r="E450" s="240" t="s">
        <v>9164</v>
      </c>
      <c r="F450" s="238" t="s">
        <v>9153</v>
      </c>
      <c r="G450" s="232">
        <v>1</v>
      </c>
      <c r="H450" s="37">
        <v>29.82</v>
      </c>
      <c r="I450" s="37">
        <f t="shared" si="12"/>
        <v>29.82</v>
      </c>
      <c r="J450" s="233" t="s">
        <v>6635</v>
      </c>
      <c r="K450" s="233" t="s">
        <v>6661</v>
      </c>
      <c r="L450" s="107"/>
      <c r="M450" s="435"/>
    </row>
    <row r="451" spans="2:13" hidden="1">
      <c r="B451" s="361" t="s">
        <v>9151</v>
      </c>
      <c r="C451" s="592"/>
      <c r="D451" s="259" t="s">
        <v>9650</v>
      </c>
      <c r="E451" s="240" t="s">
        <v>9164</v>
      </c>
      <c r="F451" s="238" t="s">
        <v>9153</v>
      </c>
      <c r="G451" s="232">
        <v>1</v>
      </c>
      <c r="H451" s="37">
        <v>29.82</v>
      </c>
      <c r="I451" s="37">
        <f t="shared" si="12"/>
        <v>29.82</v>
      </c>
      <c r="J451" s="233" t="s">
        <v>6635</v>
      </c>
      <c r="K451" s="233" t="s">
        <v>6662</v>
      </c>
      <c r="L451" s="107"/>
      <c r="M451" s="435"/>
    </row>
    <row r="452" spans="2:13" hidden="1">
      <c r="B452" s="361" t="s">
        <v>9151</v>
      </c>
      <c r="C452" s="592"/>
      <c r="D452" s="259" t="s">
        <v>9651</v>
      </c>
      <c r="E452" s="240" t="s">
        <v>9164</v>
      </c>
      <c r="F452" s="238" t="s">
        <v>9153</v>
      </c>
      <c r="G452" s="232">
        <v>1</v>
      </c>
      <c r="H452" s="37">
        <v>29.82</v>
      </c>
      <c r="I452" s="37">
        <f t="shared" si="12"/>
        <v>29.82</v>
      </c>
      <c r="J452" s="233" t="s">
        <v>6635</v>
      </c>
      <c r="K452" s="233" t="s">
        <v>6663</v>
      </c>
      <c r="L452" s="107"/>
      <c r="M452" s="435"/>
    </row>
    <row r="453" spans="2:13" hidden="1">
      <c r="B453" s="361" t="s">
        <v>9151</v>
      </c>
      <c r="C453" s="592"/>
      <c r="D453" s="259" t="s">
        <v>9652</v>
      </c>
      <c r="E453" s="240" t="s">
        <v>9164</v>
      </c>
      <c r="F453" s="238" t="s">
        <v>9153</v>
      </c>
      <c r="G453" s="232">
        <v>1</v>
      </c>
      <c r="H453" s="37">
        <v>29.82</v>
      </c>
      <c r="I453" s="37">
        <f t="shared" si="12"/>
        <v>29.82</v>
      </c>
      <c r="J453" s="233" t="s">
        <v>6635</v>
      </c>
      <c r="K453" s="233" t="s">
        <v>6664</v>
      </c>
      <c r="L453" s="107"/>
      <c r="M453" s="435"/>
    </row>
    <row r="454" spans="2:13" hidden="1">
      <c r="B454" s="361" t="s">
        <v>9151</v>
      </c>
      <c r="C454" s="592"/>
      <c r="D454" s="259" t="s">
        <v>9653</v>
      </c>
      <c r="E454" s="240" t="s">
        <v>9164</v>
      </c>
      <c r="F454" s="238" t="s">
        <v>9153</v>
      </c>
      <c r="G454" s="232">
        <v>1</v>
      </c>
      <c r="H454" s="37">
        <v>29.82</v>
      </c>
      <c r="I454" s="37">
        <f t="shared" si="12"/>
        <v>29.82</v>
      </c>
      <c r="J454" s="233" t="s">
        <v>6635</v>
      </c>
      <c r="K454" s="233" t="s">
        <v>6665</v>
      </c>
      <c r="L454" s="107"/>
      <c r="M454" s="435"/>
    </row>
    <row r="455" spans="2:13" hidden="1">
      <c r="B455" s="361" t="s">
        <v>9151</v>
      </c>
      <c r="C455" s="592"/>
      <c r="D455" s="259" t="s">
        <v>9654</v>
      </c>
      <c r="E455" s="241" t="s">
        <v>9165</v>
      </c>
      <c r="F455" s="238" t="s">
        <v>9153</v>
      </c>
      <c r="G455" s="232">
        <v>1</v>
      </c>
      <c r="H455" s="37">
        <v>29.82</v>
      </c>
      <c r="I455" s="37">
        <f t="shared" si="12"/>
        <v>29.82</v>
      </c>
      <c r="J455" s="233" t="s">
        <v>6635</v>
      </c>
      <c r="K455" s="233" t="s">
        <v>6666</v>
      </c>
      <c r="L455" s="107"/>
      <c r="M455" s="435"/>
    </row>
    <row r="456" spans="2:13" hidden="1">
      <c r="B456" s="361" t="s">
        <v>9151</v>
      </c>
      <c r="C456" s="592"/>
      <c r="D456" s="259" t="s">
        <v>9655</v>
      </c>
      <c r="E456" s="241" t="s">
        <v>9165</v>
      </c>
      <c r="F456" s="238" t="s">
        <v>9153</v>
      </c>
      <c r="G456" s="232">
        <v>1</v>
      </c>
      <c r="H456" s="37">
        <v>29.82</v>
      </c>
      <c r="I456" s="37">
        <f t="shared" si="12"/>
        <v>29.82</v>
      </c>
      <c r="J456" s="233" t="s">
        <v>6635</v>
      </c>
      <c r="K456" s="233" t="s">
        <v>6667</v>
      </c>
      <c r="L456" s="107"/>
      <c r="M456" s="435"/>
    </row>
    <row r="457" spans="2:13" hidden="1">
      <c r="B457" s="361" t="s">
        <v>9151</v>
      </c>
      <c r="C457" s="592"/>
      <c r="D457" s="259" t="s">
        <v>9656</v>
      </c>
      <c r="E457" s="241" t="s">
        <v>9165</v>
      </c>
      <c r="F457" s="238" t="s">
        <v>9153</v>
      </c>
      <c r="G457" s="232">
        <v>1</v>
      </c>
      <c r="H457" s="37">
        <v>29.82</v>
      </c>
      <c r="I457" s="37">
        <f t="shared" si="12"/>
        <v>29.82</v>
      </c>
      <c r="J457" s="233" t="s">
        <v>6635</v>
      </c>
      <c r="K457" s="233" t="s">
        <v>6668</v>
      </c>
      <c r="L457" s="107"/>
      <c r="M457" s="435"/>
    </row>
    <row r="458" spans="2:13" hidden="1">
      <c r="B458" s="361" t="s">
        <v>9151</v>
      </c>
      <c r="C458" s="592"/>
      <c r="D458" s="259" t="s">
        <v>9657</v>
      </c>
      <c r="E458" s="241" t="s">
        <v>9165</v>
      </c>
      <c r="F458" s="238" t="s">
        <v>9153</v>
      </c>
      <c r="G458" s="232">
        <v>1</v>
      </c>
      <c r="H458" s="37">
        <v>29.82</v>
      </c>
      <c r="I458" s="37">
        <f t="shared" si="12"/>
        <v>29.82</v>
      </c>
      <c r="J458" s="233" t="s">
        <v>6635</v>
      </c>
      <c r="K458" s="233" t="s">
        <v>6669</v>
      </c>
      <c r="L458" s="107"/>
      <c r="M458" s="435"/>
    </row>
    <row r="459" spans="2:13" hidden="1">
      <c r="B459" s="361" t="s">
        <v>9151</v>
      </c>
      <c r="C459" s="592"/>
      <c r="D459" s="259" t="s">
        <v>9658</v>
      </c>
      <c r="E459" s="241" t="s">
        <v>9165</v>
      </c>
      <c r="F459" s="238" t="s">
        <v>9153</v>
      </c>
      <c r="G459" s="232">
        <v>1</v>
      </c>
      <c r="H459" s="37">
        <v>29.82</v>
      </c>
      <c r="I459" s="37">
        <f t="shared" si="12"/>
        <v>29.82</v>
      </c>
      <c r="J459" s="233" t="s">
        <v>6635</v>
      </c>
      <c r="K459" s="233" t="s">
        <v>6670</v>
      </c>
      <c r="L459" s="107"/>
      <c r="M459" s="435"/>
    </row>
    <row r="460" spans="2:13" hidden="1">
      <c r="B460" s="361" t="s">
        <v>9151</v>
      </c>
      <c r="C460" s="592"/>
      <c r="D460" s="259" t="s">
        <v>9659</v>
      </c>
      <c r="E460" s="241" t="s">
        <v>9165</v>
      </c>
      <c r="F460" s="238" t="s">
        <v>9153</v>
      </c>
      <c r="G460" s="232">
        <v>1</v>
      </c>
      <c r="H460" s="37">
        <v>29.82</v>
      </c>
      <c r="I460" s="37">
        <f t="shared" si="12"/>
        <v>29.82</v>
      </c>
      <c r="J460" s="233" t="s">
        <v>6635</v>
      </c>
      <c r="K460" s="233" t="s">
        <v>6671</v>
      </c>
      <c r="L460" s="107"/>
      <c r="M460" s="435"/>
    </row>
    <row r="461" spans="2:13" hidden="1">
      <c r="B461" s="361" t="s">
        <v>9151</v>
      </c>
      <c r="C461" s="592"/>
      <c r="D461" s="259" t="s">
        <v>9660</v>
      </c>
      <c r="E461" s="241" t="s">
        <v>9165</v>
      </c>
      <c r="F461" s="238" t="s">
        <v>9153</v>
      </c>
      <c r="G461" s="232">
        <v>1</v>
      </c>
      <c r="H461" s="37">
        <v>29.82</v>
      </c>
      <c r="I461" s="37">
        <f t="shared" si="12"/>
        <v>29.82</v>
      </c>
      <c r="J461" s="233" t="s">
        <v>6635</v>
      </c>
      <c r="K461" s="233" t="s">
        <v>6672</v>
      </c>
      <c r="L461" s="107"/>
      <c r="M461" s="435"/>
    </row>
    <row r="462" spans="2:13" hidden="1">
      <c r="B462" s="361" t="s">
        <v>9151</v>
      </c>
      <c r="C462" s="592"/>
      <c r="D462" s="259" t="s">
        <v>9661</v>
      </c>
      <c r="E462" s="241" t="s">
        <v>9165</v>
      </c>
      <c r="F462" s="238" t="s">
        <v>9153</v>
      </c>
      <c r="G462" s="232">
        <v>1</v>
      </c>
      <c r="H462" s="37">
        <v>29.82</v>
      </c>
      <c r="I462" s="37">
        <f t="shared" si="12"/>
        <v>29.82</v>
      </c>
      <c r="J462" s="233" t="s">
        <v>6635</v>
      </c>
      <c r="K462" s="233" t="s">
        <v>6673</v>
      </c>
      <c r="L462" s="107"/>
      <c r="M462" s="435"/>
    </row>
    <row r="463" spans="2:13" hidden="1">
      <c r="B463" s="361" t="s">
        <v>9151</v>
      </c>
      <c r="C463" s="592"/>
      <c r="D463" s="259" t="s">
        <v>9662</v>
      </c>
      <c r="E463" s="241" t="s">
        <v>9165</v>
      </c>
      <c r="F463" s="238" t="s">
        <v>9153</v>
      </c>
      <c r="G463" s="232">
        <v>1</v>
      </c>
      <c r="H463" s="37">
        <v>29.82</v>
      </c>
      <c r="I463" s="37">
        <f t="shared" si="12"/>
        <v>29.82</v>
      </c>
      <c r="J463" s="233" t="s">
        <v>6635</v>
      </c>
      <c r="K463" s="233" t="s">
        <v>6674</v>
      </c>
      <c r="L463" s="107"/>
      <c r="M463" s="435"/>
    </row>
    <row r="464" spans="2:13" hidden="1">
      <c r="B464" s="361" t="s">
        <v>9151</v>
      </c>
      <c r="C464" s="592"/>
      <c r="D464" s="259" t="s">
        <v>9663</v>
      </c>
      <c r="E464" s="241" t="s">
        <v>9165</v>
      </c>
      <c r="F464" s="238" t="s">
        <v>9153</v>
      </c>
      <c r="G464" s="232">
        <v>1</v>
      </c>
      <c r="H464" s="37">
        <v>29.82</v>
      </c>
      <c r="I464" s="37">
        <f t="shared" si="12"/>
        <v>29.82</v>
      </c>
      <c r="J464" s="233" t="s">
        <v>6635</v>
      </c>
      <c r="K464" s="233" t="s">
        <v>6675</v>
      </c>
      <c r="L464" s="107"/>
      <c r="M464" s="435"/>
    </row>
    <row r="465" spans="2:13" hidden="1">
      <c r="B465" s="361" t="s">
        <v>9151</v>
      </c>
      <c r="C465" s="592"/>
      <c r="D465" s="259" t="s">
        <v>9664</v>
      </c>
      <c r="E465" s="241" t="s">
        <v>9165</v>
      </c>
      <c r="F465" s="238" t="s">
        <v>9153</v>
      </c>
      <c r="G465" s="232">
        <v>1</v>
      </c>
      <c r="H465" s="37">
        <v>29.82</v>
      </c>
      <c r="I465" s="37">
        <f t="shared" si="12"/>
        <v>29.82</v>
      </c>
      <c r="J465" s="233" t="s">
        <v>6635</v>
      </c>
      <c r="K465" s="233" t="s">
        <v>6676</v>
      </c>
      <c r="L465" s="107"/>
      <c r="M465" s="435"/>
    </row>
    <row r="466" spans="2:13" hidden="1">
      <c r="B466" s="361" t="s">
        <v>9151</v>
      </c>
      <c r="C466" s="592"/>
      <c r="D466" s="259" t="s">
        <v>9665</v>
      </c>
      <c r="E466" s="241" t="s">
        <v>9165</v>
      </c>
      <c r="F466" s="238" t="s">
        <v>9153</v>
      </c>
      <c r="G466" s="232">
        <v>1</v>
      </c>
      <c r="H466" s="37">
        <v>29.82</v>
      </c>
      <c r="I466" s="37">
        <f t="shared" si="12"/>
        <v>29.82</v>
      </c>
      <c r="J466" s="233" t="s">
        <v>6635</v>
      </c>
      <c r="K466" s="233" t="s">
        <v>6677</v>
      </c>
      <c r="L466" s="107"/>
      <c r="M466" s="435"/>
    </row>
    <row r="467" spans="2:13" hidden="1">
      <c r="B467" s="361" t="s">
        <v>9151</v>
      </c>
      <c r="C467" s="592"/>
      <c r="D467" s="259" t="s">
        <v>9666</v>
      </c>
      <c r="E467" s="241" t="s">
        <v>9165</v>
      </c>
      <c r="F467" s="238" t="s">
        <v>9153</v>
      </c>
      <c r="G467" s="232">
        <v>1</v>
      </c>
      <c r="H467" s="37">
        <v>29.82</v>
      </c>
      <c r="I467" s="37">
        <f t="shared" si="12"/>
        <v>29.82</v>
      </c>
      <c r="J467" s="233" t="s">
        <v>6635</v>
      </c>
      <c r="K467" s="233" t="s">
        <v>6678</v>
      </c>
      <c r="L467" s="107"/>
      <c r="M467" s="435"/>
    </row>
    <row r="468" spans="2:13" hidden="1">
      <c r="B468" s="361" t="s">
        <v>9151</v>
      </c>
      <c r="C468" s="592"/>
      <c r="D468" s="259" t="s">
        <v>9667</v>
      </c>
      <c r="E468" s="241" t="s">
        <v>9165</v>
      </c>
      <c r="F468" s="238" t="s">
        <v>9153</v>
      </c>
      <c r="G468" s="232">
        <v>1</v>
      </c>
      <c r="H468" s="37">
        <v>29.82</v>
      </c>
      <c r="I468" s="37">
        <f t="shared" si="12"/>
        <v>29.82</v>
      </c>
      <c r="J468" s="233" t="s">
        <v>6635</v>
      </c>
      <c r="K468" s="233" t="s">
        <v>6679</v>
      </c>
      <c r="L468" s="107"/>
      <c r="M468" s="435"/>
    </row>
    <row r="469" spans="2:13" hidden="1">
      <c r="B469" s="361" t="s">
        <v>9151</v>
      </c>
      <c r="C469" s="592"/>
      <c r="D469" s="259" t="s">
        <v>9668</v>
      </c>
      <c r="E469" s="241" t="s">
        <v>9165</v>
      </c>
      <c r="F469" s="238" t="s">
        <v>9153</v>
      </c>
      <c r="G469" s="232">
        <v>1</v>
      </c>
      <c r="H469" s="37">
        <v>29.82</v>
      </c>
      <c r="I469" s="37">
        <f t="shared" si="12"/>
        <v>29.82</v>
      </c>
      <c r="J469" s="233" t="s">
        <v>6635</v>
      </c>
      <c r="K469" s="233" t="s">
        <v>6680</v>
      </c>
      <c r="L469" s="107"/>
      <c r="M469" s="435"/>
    </row>
    <row r="470" spans="2:13" hidden="1">
      <c r="B470" s="361" t="s">
        <v>9151</v>
      </c>
      <c r="C470" s="592"/>
      <c r="D470" s="259" t="s">
        <v>9669</v>
      </c>
      <c r="E470" s="241" t="s">
        <v>9165</v>
      </c>
      <c r="F470" s="238" t="s">
        <v>9153</v>
      </c>
      <c r="G470" s="232">
        <v>1</v>
      </c>
      <c r="H470" s="37">
        <v>29.82</v>
      </c>
      <c r="I470" s="37">
        <f t="shared" si="12"/>
        <v>29.82</v>
      </c>
      <c r="J470" s="233" t="s">
        <v>6635</v>
      </c>
      <c r="K470" s="233" t="s">
        <v>6681</v>
      </c>
      <c r="L470" s="107"/>
      <c r="M470" s="435"/>
    </row>
    <row r="471" spans="2:13" hidden="1">
      <c r="B471" s="361" t="s">
        <v>9151</v>
      </c>
      <c r="C471" s="592"/>
      <c r="D471" s="259" t="s">
        <v>9670</v>
      </c>
      <c r="E471" s="241" t="s">
        <v>9165</v>
      </c>
      <c r="F471" s="238" t="s">
        <v>9153</v>
      </c>
      <c r="G471" s="232">
        <v>1</v>
      </c>
      <c r="H471" s="37">
        <v>29.82</v>
      </c>
      <c r="I471" s="37">
        <f t="shared" si="12"/>
        <v>29.82</v>
      </c>
      <c r="J471" s="233" t="s">
        <v>6635</v>
      </c>
      <c r="K471" s="233" t="s">
        <v>6682</v>
      </c>
      <c r="L471" s="107"/>
      <c r="M471" s="435"/>
    </row>
    <row r="472" spans="2:13" hidden="1">
      <c r="B472" s="361" t="s">
        <v>9151</v>
      </c>
      <c r="C472" s="592"/>
      <c r="D472" s="259" t="s">
        <v>9671</v>
      </c>
      <c r="E472" s="241" t="s">
        <v>9165</v>
      </c>
      <c r="F472" s="238" t="s">
        <v>9153</v>
      </c>
      <c r="G472" s="232">
        <v>1</v>
      </c>
      <c r="H472" s="37">
        <v>29.82</v>
      </c>
      <c r="I472" s="37">
        <f t="shared" si="12"/>
        <v>29.82</v>
      </c>
      <c r="J472" s="233" t="s">
        <v>6635</v>
      </c>
      <c r="K472" s="233" t="s">
        <v>6683</v>
      </c>
      <c r="L472" s="107"/>
      <c r="M472" s="435"/>
    </row>
    <row r="473" spans="2:13" hidden="1">
      <c r="B473" s="361" t="s">
        <v>9151</v>
      </c>
      <c r="C473" s="592"/>
      <c r="D473" s="259" t="s">
        <v>9672</v>
      </c>
      <c r="E473" s="241" t="s">
        <v>9165</v>
      </c>
      <c r="F473" s="238" t="s">
        <v>9153</v>
      </c>
      <c r="G473" s="232">
        <v>1</v>
      </c>
      <c r="H473" s="37">
        <v>29.82</v>
      </c>
      <c r="I473" s="37">
        <f t="shared" si="12"/>
        <v>29.82</v>
      </c>
      <c r="J473" s="233" t="s">
        <v>6635</v>
      </c>
      <c r="K473" s="233" t="s">
        <v>6684</v>
      </c>
      <c r="L473" s="107"/>
      <c r="M473" s="435"/>
    </row>
    <row r="474" spans="2:13" hidden="1">
      <c r="B474" s="361" t="s">
        <v>9151</v>
      </c>
      <c r="C474" s="592"/>
      <c r="D474" s="259" t="s">
        <v>9673</v>
      </c>
      <c r="E474" s="241" t="s">
        <v>9165</v>
      </c>
      <c r="F474" s="238" t="s">
        <v>9153</v>
      </c>
      <c r="G474" s="232">
        <v>1</v>
      </c>
      <c r="H474" s="37">
        <v>29.82</v>
      </c>
      <c r="I474" s="37">
        <f t="shared" si="12"/>
        <v>29.82</v>
      </c>
      <c r="J474" s="233" t="s">
        <v>6635</v>
      </c>
      <c r="K474" s="233" t="s">
        <v>6685</v>
      </c>
      <c r="L474" s="107"/>
      <c r="M474" s="435"/>
    </row>
    <row r="475" spans="2:13" hidden="1">
      <c r="B475" s="361" t="s">
        <v>9151</v>
      </c>
      <c r="C475" s="592"/>
      <c r="D475" s="259" t="s">
        <v>9674</v>
      </c>
      <c r="E475" s="241" t="s">
        <v>9165</v>
      </c>
      <c r="F475" s="238" t="s">
        <v>9153</v>
      </c>
      <c r="G475" s="232">
        <v>1</v>
      </c>
      <c r="H475" s="37">
        <v>29.82</v>
      </c>
      <c r="I475" s="37">
        <f t="shared" si="12"/>
        <v>29.82</v>
      </c>
      <c r="J475" s="233" t="s">
        <v>6635</v>
      </c>
      <c r="K475" s="233" t="s">
        <v>6686</v>
      </c>
      <c r="L475" s="107"/>
      <c r="M475" s="435"/>
    </row>
    <row r="476" spans="2:13" hidden="1">
      <c r="B476" s="361" t="s">
        <v>9151</v>
      </c>
      <c r="C476" s="592"/>
      <c r="D476" s="259" t="s">
        <v>9675</v>
      </c>
      <c r="E476" s="241" t="s">
        <v>9165</v>
      </c>
      <c r="F476" s="238" t="s">
        <v>9153</v>
      </c>
      <c r="G476" s="232">
        <v>1</v>
      </c>
      <c r="H476" s="37">
        <v>29.82</v>
      </c>
      <c r="I476" s="37">
        <f t="shared" si="12"/>
        <v>29.82</v>
      </c>
      <c r="J476" s="233" t="s">
        <v>6635</v>
      </c>
      <c r="K476" s="233" t="s">
        <v>6687</v>
      </c>
      <c r="L476" s="107"/>
      <c r="M476" s="435"/>
    </row>
    <row r="477" spans="2:13" hidden="1">
      <c r="B477" s="361" t="s">
        <v>9151</v>
      </c>
      <c r="C477" s="592"/>
      <c r="D477" s="259" t="s">
        <v>9676</v>
      </c>
      <c r="E477" s="241" t="s">
        <v>9165</v>
      </c>
      <c r="F477" s="238" t="s">
        <v>9153</v>
      </c>
      <c r="G477" s="232">
        <v>1</v>
      </c>
      <c r="H477" s="37">
        <v>29.82</v>
      </c>
      <c r="I477" s="37">
        <f t="shared" ref="I477:I487" si="13">G477*H477</f>
        <v>29.82</v>
      </c>
      <c r="J477" s="233" t="s">
        <v>6635</v>
      </c>
      <c r="K477" s="233" t="s">
        <v>6688</v>
      </c>
      <c r="L477" s="107"/>
      <c r="M477" s="435"/>
    </row>
    <row r="478" spans="2:13" hidden="1">
      <c r="B478" s="361" t="s">
        <v>9151</v>
      </c>
      <c r="C478" s="592"/>
      <c r="D478" s="259" t="s">
        <v>9677</v>
      </c>
      <c r="E478" s="241" t="s">
        <v>9165</v>
      </c>
      <c r="F478" s="238" t="s">
        <v>9153</v>
      </c>
      <c r="G478" s="232">
        <v>1</v>
      </c>
      <c r="H478" s="37">
        <v>29.82</v>
      </c>
      <c r="I478" s="37">
        <f t="shared" si="13"/>
        <v>29.82</v>
      </c>
      <c r="J478" s="233" t="s">
        <v>6635</v>
      </c>
      <c r="K478" s="233" t="s">
        <v>6689</v>
      </c>
      <c r="L478" s="107"/>
      <c r="M478" s="435"/>
    </row>
    <row r="479" spans="2:13" hidden="1">
      <c r="B479" s="361" t="s">
        <v>9151</v>
      </c>
      <c r="C479" s="592"/>
      <c r="D479" s="259" t="s">
        <v>9678</v>
      </c>
      <c r="E479" s="241" t="s">
        <v>9165</v>
      </c>
      <c r="F479" s="238" t="s">
        <v>9153</v>
      </c>
      <c r="G479" s="232">
        <v>1</v>
      </c>
      <c r="H479" s="37">
        <v>29.82</v>
      </c>
      <c r="I479" s="37">
        <f t="shared" si="13"/>
        <v>29.82</v>
      </c>
      <c r="J479" s="233" t="s">
        <v>6635</v>
      </c>
      <c r="K479" s="233" t="s">
        <v>6690</v>
      </c>
      <c r="L479" s="107"/>
      <c r="M479" s="435"/>
    </row>
    <row r="480" spans="2:13" hidden="1">
      <c r="B480" s="361" t="s">
        <v>9151</v>
      </c>
      <c r="C480" s="592"/>
      <c r="D480" s="259" t="s">
        <v>9679</v>
      </c>
      <c r="E480" s="241" t="s">
        <v>9165</v>
      </c>
      <c r="F480" s="238" t="s">
        <v>9153</v>
      </c>
      <c r="G480" s="232">
        <v>1</v>
      </c>
      <c r="H480" s="37">
        <v>29.82</v>
      </c>
      <c r="I480" s="37">
        <f t="shared" si="13"/>
        <v>29.82</v>
      </c>
      <c r="J480" s="233" t="s">
        <v>6635</v>
      </c>
      <c r="K480" s="233" t="s">
        <v>6694</v>
      </c>
      <c r="L480" s="107"/>
      <c r="M480" s="435"/>
    </row>
    <row r="481" spans="2:13" hidden="1">
      <c r="B481" s="361" t="s">
        <v>9151</v>
      </c>
      <c r="C481" s="592"/>
      <c r="D481" s="259" t="s">
        <v>9680</v>
      </c>
      <c r="E481" s="241" t="s">
        <v>9165</v>
      </c>
      <c r="F481" s="238" t="s">
        <v>9153</v>
      </c>
      <c r="G481" s="232">
        <v>1</v>
      </c>
      <c r="H481" s="37">
        <v>29.82</v>
      </c>
      <c r="I481" s="37">
        <f t="shared" si="13"/>
        <v>29.82</v>
      </c>
      <c r="J481" s="233" t="s">
        <v>6635</v>
      </c>
      <c r="K481" s="233" t="s">
        <v>6695</v>
      </c>
      <c r="L481" s="107"/>
      <c r="M481" s="435"/>
    </row>
    <row r="482" spans="2:13" hidden="1">
      <c r="B482" s="361" t="s">
        <v>9151</v>
      </c>
      <c r="C482" s="592"/>
      <c r="D482" s="259" t="s">
        <v>9681</v>
      </c>
      <c r="E482" s="241" t="s">
        <v>9165</v>
      </c>
      <c r="F482" s="238" t="s">
        <v>9153</v>
      </c>
      <c r="G482" s="232">
        <v>1</v>
      </c>
      <c r="H482" s="37">
        <v>29.82</v>
      </c>
      <c r="I482" s="37">
        <f t="shared" si="13"/>
        <v>29.82</v>
      </c>
      <c r="J482" s="233" t="s">
        <v>6635</v>
      </c>
      <c r="K482" s="233" t="s">
        <v>6696</v>
      </c>
      <c r="L482" s="107"/>
      <c r="M482" s="435"/>
    </row>
    <row r="483" spans="2:13" hidden="1">
      <c r="B483" s="361" t="s">
        <v>9151</v>
      </c>
      <c r="C483" s="592"/>
      <c r="D483" s="259" t="s">
        <v>9682</v>
      </c>
      <c r="E483" s="241" t="s">
        <v>9165</v>
      </c>
      <c r="F483" s="238" t="s">
        <v>9153</v>
      </c>
      <c r="G483" s="232">
        <v>1</v>
      </c>
      <c r="H483" s="37">
        <v>29.82</v>
      </c>
      <c r="I483" s="37">
        <f t="shared" si="13"/>
        <v>29.82</v>
      </c>
      <c r="J483" s="233" t="s">
        <v>6635</v>
      </c>
      <c r="K483" s="233" t="s">
        <v>6699</v>
      </c>
      <c r="L483" s="107"/>
      <c r="M483" s="435"/>
    </row>
    <row r="484" spans="2:13" hidden="1">
      <c r="B484" s="361" t="s">
        <v>9151</v>
      </c>
      <c r="C484" s="592"/>
      <c r="D484" s="259" t="s">
        <v>9683</v>
      </c>
      <c r="E484" s="241" t="s">
        <v>9165</v>
      </c>
      <c r="F484" s="238" t="s">
        <v>9153</v>
      </c>
      <c r="G484" s="232">
        <v>1</v>
      </c>
      <c r="H484" s="37">
        <v>29.82</v>
      </c>
      <c r="I484" s="37">
        <f t="shared" si="13"/>
        <v>29.82</v>
      </c>
      <c r="J484" s="233" t="s">
        <v>6635</v>
      </c>
      <c r="K484" s="233" t="s">
        <v>6700</v>
      </c>
      <c r="L484" s="107"/>
      <c r="M484" s="435"/>
    </row>
    <row r="485" spans="2:13" hidden="1">
      <c r="B485" s="361" t="s">
        <v>9151</v>
      </c>
      <c r="C485" s="592"/>
      <c r="D485" s="259" t="s">
        <v>9684</v>
      </c>
      <c r="E485" s="241" t="s">
        <v>9165</v>
      </c>
      <c r="F485" s="238" t="s">
        <v>9153</v>
      </c>
      <c r="G485" s="232">
        <v>1</v>
      </c>
      <c r="H485" s="37">
        <v>29.82</v>
      </c>
      <c r="I485" s="37">
        <f t="shared" si="13"/>
        <v>29.82</v>
      </c>
      <c r="J485" s="233" t="s">
        <v>6635</v>
      </c>
      <c r="K485" s="233" t="s">
        <v>6703</v>
      </c>
      <c r="L485" s="107"/>
      <c r="M485" s="435"/>
    </row>
    <row r="486" spans="2:13" ht="17.25" hidden="1" thickBot="1">
      <c r="B486" s="361" t="s">
        <v>9151</v>
      </c>
      <c r="C486" s="592"/>
      <c r="D486" s="259" t="s">
        <v>9685</v>
      </c>
      <c r="E486" s="241" t="s">
        <v>9165</v>
      </c>
      <c r="F486" s="238" t="s">
        <v>9153</v>
      </c>
      <c r="G486" s="232">
        <v>1</v>
      </c>
      <c r="H486" s="37">
        <v>29.82</v>
      </c>
      <c r="I486" s="37">
        <f t="shared" si="13"/>
        <v>29.82</v>
      </c>
      <c r="J486" s="233" t="s">
        <v>6635</v>
      </c>
      <c r="K486" s="233" t="s">
        <v>6704</v>
      </c>
      <c r="L486" s="386"/>
      <c r="M486" s="436"/>
    </row>
    <row r="487" spans="2:13" ht="17.25" hidden="1" thickBot="1">
      <c r="B487" s="430" t="s">
        <v>9151</v>
      </c>
      <c r="C487" s="593"/>
      <c r="D487" s="431" t="s">
        <v>9686</v>
      </c>
      <c r="E487" s="432" t="s">
        <v>9165</v>
      </c>
      <c r="F487" s="433" t="s">
        <v>9153</v>
      </c>
      <c r="G487" s="383">
        <v>1</v>
      </c>
      <c r="H487" s="384">
        <v>29.82</v>
      </c>
      <c r="I487" s="384">
        <f t="shared" si="13"/>
        <v>29.82</v>
      </c>
      <c r="J487" s="385" t="s">
        <v>6635</v>
      </c>
      <c r="K487" s="385" t="s">
        <v>6705</v>
      </c>
    </row>
  </sheetData>
  <autoFilter ref="B2:K487" xr:uid="{00000000-0009-0000-0000-00000B000000}">
    <filterColumn colId="0">
      <filters>
        <filter val="DR RDS"/>
        <filter val="DR SMS"/>
        <filter val="DR 공통 DB"/>
        <filter val="DR 내부 UI"/>
        <filter val="DR 대량협상/채권주문"/>
        <filter val="DR 미할당"/>
        <filter val="DR 배치/백업"/>
        <filter val="DR 배포"/>
        <filter val="DR 외부 UI"/>
        <filter val="DR 유가 대량매칭"/>
        <filter val="DR 유가 매매지원"/>
        <filter val="DR 유가 매매지원 DB"/>
        <filter val="DR 유가 매칭"/>
        <filter val="DR 유가 접속"/>
        <filter val="DR 채권 대량매칭"/>
        <filter val="DR 채권 매매지원"/>
        <filter val="DR 채권 매매지원 DB"/>
        <filter val="DR 채권 매칭"/>
        <filter val="DR 채권 접속"/>
        <filter val="DR 채널 공통"/>
        <filter val="DR 코스닥 대량매칭"/>
        <filter val="DR 코스닥 매매지원"/>
        <filter val="DR 코스닥 매매지원 DB"/>
        <filter val="DR 코스닥 매칭"/>
        <filter val="DR 코스닥 접속"/>
      </filters>
    </filterColumn>
  </autoFilter>
  <sortState xmlns:xlrd2="http://schemas.microsoft.com/office/spreadsheetml/2017/richdata2" ref="B2:J97">
    <sortCondition ref="F2:F97"/>
  </sortState>
  <mergeCells count="32">
    <mergeCell ref="B1:H1"/>
    <mergeCell ref="J1:M1"/>
    <mergeCell ref="C27:C40"/>
    <mergeCell ref="C41:C56"/>
    <mergeCell ref="C3:C14"/>
    <mergeCell ref="C15:C26"/>
    <mergeCell ref="C96:C97"/>
    <mergeCell ref="C98:C109"/>
    <mergeCell ref="C57:C80"/>
    <mergeCell ref="C81:C93"/>
    <mergeCell ref="C136:C151"/>
    <mergeCell ref="C152:C170"/>
    <mergeCell ref="C110:C121"/>
    <mergeCell ref="C122:C135"/>
    <mergeCell ref="C195:C208"/>
    <mergeCell ref="C209:C224"/>
    <mergeCell ref="C171:C182"/>
    <mergeCell ref="C183:C194"/>
    <mergeCell ref="C258:C271"/>
    <mergeCell ref="C272:C286"/>
    <mergeCell ref="C225:C243"/>
    <mergeCell ref="C246:C257"/>
    <mergeCell ref="C315:C333"/>
    <mergeCell ref="C425:C487"/>
    <mergeCell ref="C380:C388"/>
    <mergeCell ref="C389:C423"/>
    <mergeCell ref="C334:C347"/>
    <mergeCell ref="C287:C300"/>
    <mergeCell ref="C301:C314"/>
    <mergeCell ref="C361:C368"/>
    <mergeCell ref="C369:C379"/>
    <mergeCell ref="C349:C360"/>
  </mergeCells>
  <phoneticPr fontId="1" type="noConversion"/>
  <pageMargins left="0" right="0" top="0.74803149606299213" bottom="0.74803149606299213" header="0.31496062992125984" footer="0.31496062992125984"/>
  <pageSetup scale="60" orientation="landscape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H576"/>
  <sheetViews>
    <sheetView workbookViewId="0">
      <selection activeCell="G2" sqref="G2"/>
    </sheetView>
  </sheetViews>
  <sheetFormatPr defaultRowHeight="16.5"/>
  <cols>
    <col min="1" max="1" width="15" style="145" customWidth="1"/>
    <col min="2" max="2" width="17.875" style="79" customWidth="1"/>
    <col min="3" max="3" width="21.125" customWidth="1"/>
    <col min="4" max="4" width="10.5" customWidth="1"/>
    <col min="5" max="6" width="21.125" customWidth="1"/>
    <col min="7" max="7" width="24.75" customWidth="1"/>
  </cols>
  <sheetData>
    <row r="1" spans="1:8" ht="24" customHeight="1">
      <c r="A1" s="280" t="s">
        <v>10265</v>
      </c>
      <c r="B1" s="281" t="s">
        <v>10264</v>
      </c>
      <c r="C1" s="281" t="s">
        <v>10266</v>
      </c>
      <c r="D1" s="281" t="s">
        <v>5934</v>
      </c>
      <c r="E1" s="281" t="s">
        <v>5935</v>
      </c>
      <c r="F1" s="281" t="s">
        <v>5936</v>
      </c>
      <c r="G1" s="282" t="s">
        <v>8565</v>
      </c>
      <c r="H1" s="281" t="s">
        <v>5937</v>
      </c>
    </row>
    <row r="2" spans="1:8">
      <c r="A2" s="194" t="s">
        <v>7846</v>
      </c>
      <c r="B2" s="84" t="s">
        <v>476</v>
      </c>
      <c r="C2" s="263" t="s">
        <v>5938</v>
      </c>
      <c r="D2" s="263" t="s">
        <v>5939</v>
      </c>
      <c r="E2" s="263">
        <v>131072640</v>
      </c>
      <c r="F2" s="142">
        <f>E2/1024/1024</f>
        <v>125.0006103515625</v>
      </c>
      <c r="G2" s="128"/>
      <c r="H2" s="608">
        <v>7</v>
      </c>
    </row>
    <row r="3" spans="1:8">
      <c r="A3" s="194" t="s">
        <v>8121</v>
      </c>
      <c r="B3" s="84" t="s">
        <v>476</v>
      </c>
      <c r="C3" s="263" t="s">
        <v>5940</v>
      </c>
      <c r="D3" s="263" t="s">
        <v>5941</v>
      </c>
      <c r="E3" s="263">
        <v>83886720</v>
      </c>
      <c r="F3" s="142">
        <f t="shared" ref="F3:F66" si="0">E3/1024/1024</f>
        <v>80.0006103515625</v>
      </c>
      <c r="G3" s="128"/>
      <c r="H3" s="608"/>
    </row>
    <row r="4" spans="1:8">
      <c r="A4" s="194" t="s">
        <v>7850</v>
      </c>
      <c r="B4" s="84" t="s">
        <v>476</v>
      </c>
      <c r="C4" s="263" t="s">
        <v>5942</v>
      </c>
      <c r="D4" s="263" t="s">
        <v>5943</v>
      </c>
      <c r="E4" s="263">
        <v>210240</v>
      </c>
      <c r="F4" s="142">
        <f t="shared" si="0"/>
        <v>0.20050048828125</v>
      </c>
      <c r="G4" s="128"/>
      <c r="H4" s="608"/>
    </row>
    <row r="5" spans="1:8">
      <c r="A5" s="194" t="s">
        <v>8123</v>
      </c>
      <c r="B5" s="84" t="s">
        <v>476</v>
      </c>
      <c r="C5" s="110" t="s">
        <v>5944</v>
      </c>
      <c r="D5" s="110" t="s">
        <v>5945</v>
      </c>
      <c r="E5" s="110">
        <v>210240</v>
      </c>
      <c r="F5" s="142">
        <f t="shared" si="0"/>
        <v>0.20050048828125</v>
      </c>
      <c r="G5" s="128"/>
      <c r="H5" s="608"/>
    </row>
    <row r="6" spans="1:8">
      <c r="A6" s="194" t="s">
        <v>7852</v>
      </c>
      <c r="B6" s="84" t="s">
        <v>476</v>
      </c>
      <c r="C6" s="110" t="s">
        <v>5946</v>
      </c>
      <c r="D6" s="110" t="s">
        <v>5947</v>
      </c>
      <c r="E6" s="110">
        <v>210240</v>
      </c>
      <c r="F6" s="142">
        <f t="shared" si="0"/>
        <v>0.20050048828125</v>
      </c>
      <c r="G6" s="128"/>
      <c r="H6" s="608"/>
    </row>
    <row r="7" spans="1:8">
      <c r="A7" s="194" t="s">
        <v>8129</v>
      </c>
      <c r="B7" s="84" t="s">
        <v>476</v>
      </c>
      <c r="C7" s="110" t="s">
        <v>5948</v>
      </c>
      <c r="D7" s="110" t="s">
        <v>5949</v>
      </c>
      <c r="E7" s="110">
        <v>13107840</v>
      </c>
      <c r="F7" s="142">
        <f t="shared" si="0"/>
        <v>12.5006103515625</v>
      </c>
      <c r="G7" s="128"/>
      <c r="H7" s="608"/>
    </row>
    <row r="8" spans="1:8">
      <c r="A8" s="194" t="s">
        <v>7849</v>
      </c>
      <c r="B8" s="84" t="s">
        <v>476</v>
      </c>
      <c r="C8" s="110" t="s">
        <v>5950</v>
      </c>
      <c r="D8" s="110" t="s">
        <v>5951</v>
      </c>
      <c r="E8" s="110">
        <v>8389440</v>
      </c>
      <c r="F8" s="142">
        <f t="shared" si="0"/>
        <v>8.00079345703125</v>
      </c>
      <c r="G8" s="128"/>
      <c r="H8" s="608"/>
    </row>
    <row r="9" spans="1:8">
      <c r="A9" s="194" t="s">
        <v>8130</v>
      </c>
      <c r="B9" s="84" t="s">
        <v>486</v>
      </c>
      <c r="C9" s="110" t="s">
        <v>5952</v>
      </c>
      <c r="D9" s="110" t="s">
        <v>5939</v>
      </c>
      <c r="E9" s="110">
        <v>131072640</v>
      </c>
      <c r="F9" s="142">
        <f t="shared" si="0"/>
        <v>125.0006103515625</v>
      </c>
      <c r="G9" s="128"/>
      <c r="H9" s="608">
        <v>7</v>
      </c>
    </row>
    <row r="10" spans="1:8">
      <c r="A10" s="194" t="s">
        <v>8121</v>
      </c>
      <c r="B10" s="84" t="s">
        <v>486</v>
      </c>
      <c r="C10" s="110" t="s">
        <v>5940</v>
      </c>
      <c r="D10" s="110" t="s">
        <v>5941</v>
      </c>
      <c r="E10" s="110">
        <v>83886720</v>
      </c>
      <c r="F10" s="142">
        <f t="shared" si="0"/>
        <v>80.0006103515625</v>
      </c>
      <c r="G10" s="128"/>
      <c r="H10" s="608"/>
    </row>
    <row r="11" spans="1:8">
      <c r="A11" s="194" t="s">
        <v>8122</v>
      </c>
      <c r="B11" s="84" t="s">
        <v>486</v>
      </c>
      <c r="C11" s="110" t="s">
        <v>5942</v>
      </c>
      <c r="D11" s="110" t="s">
        <v>5943</v>
      </c>
      <c r="E11" s="110">
        <v>210240</v>
      </c>
      <c r="F11" s="142">
        <f t="shared" si="0"/>
        <v>0.20050048828125</v>
      </c>
      <c r="G11" s="128"/>
      <c r="H11" s="608"/>
    </row>
    <row r="12" spans="1:8">
      <c r="A12" s="194" t="s">
        <v>8123</v>
      </c>
      <c r="B12" s="84" t="s">
        <v>486</v>
      </c>
      <c r="C12" s="110" t="s">
        <v>5944</v>
      </c>
      <c r="D12" s="110" t="s">
        <v>5945</v>
      </c>
      <c r="E12" s="110">
        <v>210240</v>
      </c>
      <c r="F12" s="142">
        <f t="shared" si="0"/>
        <v>0.20050048828125</v>
      </c>
      <c r="G12" s="128"/>
      <c r="H12" s="608"/>
    </row>
    <row r="13" spans="1:8">
      <c r="A13" s="194" t="s">
        <v>8124</v>
      </c>
      <c r="B13" s="84" t="s">
        <v>486</v>
      </c>
      <c r="C13" s="110" t="s">
        <v>5946</v>
      </c>
      <c r="D13" s="110" t="s">
        <v>5947</v>
      </c>
      <c r="E13" s="110">
        <v>210240</v>
      </c>
      <c r="F13" s="142">
        <f t="shared" si="0"/>
        <v>0.20050048828125</v>
      </c>
      <c r="G13" s="128"/>
      <c r="H13" s="608"/>
    </row>
    <row r="14" spans="1:8">
      <c r="A14" s="194" t="s">
        <v>7866</v>
      </c>
      <c r="B14" s="84" t="s">
        <v>486</v>
      </c>
      <c r="C14" s="110" t="s">
        <v>5953</v>
      </c>
      <c r="D14" s="110" t="s">
        <v>5949</v>
      </c>
      <c r="E14" s="110">
        <v>13107840</v>
      </c>
      <c r="F14" s="142">
        <f t="shared" si="0"/>
        <v>12.5006103515625</v>
      </c>
      <c r="G14" s="128"/>
      <c r="H14" s="608"/>
    </row>
    <row r="15" spans="1:8">
      <c r="A15" s="194" t="s">
        <v>8125</v>
      </c>
      <c r="B15" s="84" t="s">
        <v>486</v>
      </c>
      <c r="C15" s="110" t="s">
        <v>5950</v>
      </c>
      <c r="D15" s="110" t="s">
        <v>5951</v>
      </c>
      <c r="E15" s="110">
        <v>8389440</v>
      </c>
      <c r="F15" s="142">
        <f t="shared" si="0"/>
        <v>8.00079345703125</v>
      </c>
      <c r="G15" s="128"/>
      <c r="H15" s="608"/>
    </row>
    <row r="16" spans="1:8">
      <c r="A16" s="194" t="s">
        <v>8131</v>
      </c>
      <c r="B16" s="264" t="s">
        <v>494</v>
      </c>
      <c r="C16" s="110" t="s">
        <v>5954</v>
      </c>
      <c r="D16" s="110" t="s">
        <v>5939</v>
      </c>
      <c r="E16" s="110">
        <v>131072640</v>
      </c>
      <c r="F16" s="142">
        <f t="shared" si="0"/>
        <v>125.0006103515625</v>
      </c>
      <c r="G16" s="128"/>
      <c r="H16" s="609">
        <v>7</v>
      </c>
    </row>
    <row r="17" spans="1:8">
      <c r="A17" s="194" t="s">
        <v>7848</v>
      </c>
      <c r="B17" s="264" t="s">
        <v>494</v>
      </c>
      <c r="C17" s="110" t="s">
        <v>5940</v>
      </c>
      <c r="D17" s="110" t="s">
        <v>5941</v>
      </c>
      <c r="E17" s="110">
        <v>83886720</v>
      </c>
      <c r="F17" s="142">
        <f t="shared" si="0"/>
        <v>80.0006103515625</v>
      </c>
      <c r="G17" s="128"/>
      <c r="H17" s="609"/>
    </row>
    <row r="18" spans="1:8">
      <c r="A18" s="194" t="s">
        <v>8132</v>
      </c>
      <c r="B18" s="264" t="s">
        <v>494</v>
      </c>
      <c r="C18" s="110" t="s">
        <v>5942</v>
      </c>
      <c r="D18" s="110" t="s">
        <v>5943</v>
      </c>
      <c r="E18" s="110">
        <v>210240</v>
      </c>
      <c r="F18" s="142">
        <f t="shared" si="0"/>
        <v>0.20050048828125</v>
      </c>
      <c r="G18" s="128"/>
      <c r="H18" s="609"/>
    </row>
    <row r="19" spans="1:8">
      <c r="A19" s="194" t="s">
        <v>7851</v>
      </c>
      <c r="B19" s="264" t="s">
        <v>494</v>
      </c>
      <c r="C19" s="110" t="s">
        <v>5944</v>
      </c>
      <c r="D19" s="110" t="s">
        <v>5945</v>
      </c>
      <c r="E19" s="110">
        <v>210240</v>
      </c>
      <c r="F19" s="142">
        <f t="shared" si="0"/>
        <v>0.20050048828125</v>
      </c>
      <c r="G19" s="128"/>
      <c r="H19" s="609"/>
    </row>
    <row r="20" spans="1:8">
      <c r="A20" s="194" t="s">
        <v>7852</v>
      </c>
      <c r="B20" s="264" t="s">
        <v>494</v>
      </c>
      <c r="C20" s="110" t="s">
        <v>5946</v>
      </c>
      <c r="D20" s="110" t="s">
        <v>5947</v>
      </c>
      <c r="E20" s="110">
        <v>210240</v>
      </c>
      <c r="F20" s="142">
        <f t="shared" si="0"/>
        <v>0.20050048828125</v>
      </c>
      <c r="G20" s="128"/>
      <c r="H20" s="609"/>
    </row>
    <row r="21" spans="1:8">
      <c r="A21" s="194" t="s">
        <v>8133</v>
      </c>
      <c r="B21" s="264" t="s">
        <v>494</v>
      </c>
      <c r="C21" s="110" t="s">
        <v>5955</v>
      </c>
      <c r="D21" s="110" t="s">
        <v>5949</v>
      </c>
      <c r="E21" s="110">
        <v>13107840</v>
      </c>
      <c r="F21" s="142">
        <f t="shared" si="0"/>
        <v>12.5006103515625</v>
      </c>
      <c r="G21" s="128"/>
      <c r="H21" s="609"/>
    </row>
    <row r="22" spans="1:8">
      <c r="A22" s="194" t="s">
        <v>8125</v>
      </c>
      <c r="B22" s="264" t="s">
        <v>494</v>
      </c>
      <c r="C22" s="110" t="s">
        <v>5950</v>
      </c>
      <c r="D22" s="110" t="s">
        <v>5951</v>
      </c>
      <c r="E22" s="143">
        <v>8389440</v>
      </c>
      <c r="F22" s="142">
        <f t="shared" si="0"/>
        <v>8.00079345703125</v>
      </c>
      <c r="G22" s="128"/>
      <c r="H22" s="609"/>
    </row>
    <row r="23" spans="1:8">
      <c r="A23" s="194" t="s">
        <v>7826</v>
      </c>
      <c r="B23" s="264" t="s">
        <v>473</v>
      </c>
      <c r="C23" s="110" t="s">
        <v>5956</v>
      </c>
      <c r="D23" s="110" t="s">
        <v>5939</v>
      </c>
      <c r="E23" s="110">
        <v>52429440</v>
      </c>
      <c r="F23" s="142">
        <f t="shared" si="0"/>
        <v>50.0006103515625</v>
      </c>
      <c r="G23" s="128"/>
      <c r="H23" s="609">
        <v>9</v>
      </c>
    </row>
    <row r="24" spans="1:8">
      <c r="A24" s="194" t="s">
        <v>8134</v>
      </c>
      <c r="B24" s="264" t="s">
        <v>473</v>
      </c>
      <c r="C24" s="110" t="s">
        <v>5957</v>
      </c>
      <c r="D24" s="110" t="s">
        <v>5941</v>
      </c>
      <c r="E24" s="110">
        <v>68158080</v>
      </c>
      <c r="F24" s="142">
        <f t="shared" si="0"/>
        <v>65.0006103515625</v>
      </c>
      <c r="G24" s="128"/>
      <c r="H24" s="609"/>
    </row>
    <row r="25" spans="1:8">
      <c r="A25" s="194" t="s">
        <v>8135</v>
      </c>
      <c r="B25" s="264" t="s">
        <v>473</v>
      </c>
      <c r="C25" s="110" t="s">
        <v>5958</v>
      </c>
      <c r="D25" s="110" t="s">
        <v>5951</v>
      </c>
      <c r="E25" s="110">
        <v>115344000</v>
      </c>
      <c r="F25" s="142">
        <f t="shared" si="0"/>
        <v>110.0006103515625</v>
      </c>
      <c r="G25" s="128"/>
      <c r="H25" s="609"/>
    </row>
    <row r="26" spans="1:8">
      <c r="A26" s="194" t="s">
        <v>8136</v>
      </c>
      <c r="B26" s="264" t="s">
        <v>473</v>
      </c>
      <c r="C26" s="110" t="s">
        <v>5959</v>
      </c>
      <c r="D26" s="110" t="s">
        <v>5943</v>
      </c>
      <c r="E26" s="110">
        <v>210240</v>
      </c>
      <c r="F26" s="142">
        <f t="shared" si="0"/>
        <v>0.20050048828125</v>
      </c>
      <c r="G26" s="128"/>
      <c r="H26" s="609"/>
    </row>
    <row r="27" spans="1:8">
      <c r="A27" s="194" t="s">
        <v>8126</v>
      </c>
      <c r="B27" s="264" t="s">
        <v>473</v>
      </c>
      <c r="C27" s="110" t="s">
        <v>5960</v>
      </c>
      <c r="D27" s="110" t="s">
        <v>5945</v>
      </c>
      <c r="E27" s="110">
        <v>210240</v>
      </c>
      <c r="F27" s="142">
        <f t="shared" si="0"/>
        <v>0.20050048828125</v>
      </c>
      <c r="G27" s="128"/>
      <c r="H27" s="609"/>
    </row>
    <row r="28" spans="1:8">
      <c r="A28" s="194" t="s">
        <v>8127</v>
      </c>
      <c r="B28" s="264" t="s">
        <v>473</v>
      </c>
      <c r="C28" s="110" t="s">
        <v>5961</v>
      </c>
      <c r="D28" s="110" t="s">
        <v>5947</v>
      </c>
      <c r="E28" s="110">
        <v>210240</v>
      </c>
      <c r="F28" s="142">
        <f t="shared" si="0"/>
        <v>0.20050048828125</v>
      </c>
      <c r="G28" s="128"/>
      <c r="H28" s="609"/>
    </row>
    <row r="29" spans="1:8">
      <c r="A29" s="194" t="s">
        <v>8128</v>
      </c>
      <c r="B29" s="264" t="s">
        <v>473</v>
      </c>
      <c r="C29" s="110" t="s">
        <v>5962</v>
      </c>
      <c r="D29" s="110" t="s">
        <v>5949</v>
      </c>
      <c r="E29" s="110">
        <v>13632000</v>
      </c>
      <c r="F29" s="142">
        <f t="shared" si="0"/>
        <v>13.00048828125</v>
      </c>
      <c r="G29" s="128"/>
      <c r="H29" s="609"/>
    </row>
    <row r="30" spans="1:8">
      <c r="A30" s="194" t="s">
        <v>8137</v>
      </c>
      <c r="B30" s="264" t="s">
        <v>473</v>
      </c>
      <c r="C30" s="110" t="s">
        <v>5963</v>
      </c>
      <c r="D30" s="110" t="s">
        <v>5964</v>
      </c>
      <c r="E30" s="110">
        <v>6816000</v>
      </c>
      <c r="F30" s="142">
        <f t="shared" si="0"/>
        <v>6.500244140625</v>
      </c>
      <c r="G30" s="128"/>
      <c r="H30" s="609"/>
    </row>
    <row r="31" spans="1:8">
      <c r="A31" s="194" t="s">
        <v>7831</v>
      </c>
      <c r="B31" s="264" t="s">
        <v>473</v>
      </c>
      <c r="C31" s="110" t="s">
        <v>5965</v>
      </c>
      <c r="D31" s="110" t="s">
        <v>5966</v>
      </c>
      <c r="E31" s="110">
        <v>11534400</v>
      </c>
      <c r="F31" s="142">
        <f t="shared" si="0"/>
        <v>11.00006103515625</v>
      </c>
      <c r="G31" s="128"/>
      <c r="H31" s="609"/>
    </row>
    <row r="32" spans="1:8">
      <c r="A32" s="194" t="s">
        <v>7863</v>
      </c>
      <c r="B32" s="264" t="s">
        <v>482</v>
      </c>
      <c r="C32" s="110" t="s">
        <v>5967</v>
      </c>
      <c r="D32" s="110" t="s">
        <v>5939</v>
      </c>
      <c r="E32" s="110">
        <v>52429440</v>
      </c>
      <c r="F32" s="142">
        <f t="shared" si="0"/>
        <v>50.0006103515625</v>
      </c>
      <c r="G32" s="128"/>
      <c r="H32" s="609">
        <v>9</v>
      </c>
    </row>
    <row r="33" spans="1:8">
      <c r="A33" s="194" t="s">
        <v>7828</v>
      </c>
      <c r="B33" s="264" t="s">
        <v>482</v>
      </c>
      <c r="C33" s="263" t="s">
        <v>5957</v>
      </c>
      <c r="D33" s="263" t="s">
        <v>5941</v>
      </c>
      <c r="E33" s="263">
        <v>68158080</v>
      </c>
      <c r="F33" s="142">
        <f t="shared" si="0"/>
        <v>65.0006103515625</v>
      </c>
      <c r="G33" s="128"/>
      <c r="H33" s="609"/>
    </row>
    <row r="34" spans="1:8">
      <c r="A34" s="194" t="s">
        <v>7829</v>
      </c>
      <c r="B34" s="264" t="s">
        <v>482</v>
      </c>
      <c r="C34" s="263" t="s">
        <v>5958</v>
      </c>
      <c r="D34" s="263" t="s">
        <v>5951</v>
      </c>
      <c r="E34" s="263">
        <v>115344000</v>
      </c>
      <c r="F34" s="142">
        <f t="shared" si="0"/>
        <v>110.0006103515625</v>
      </c>
      <c r="G34" s="128"/>
      <c r="H34" s="609"/>
    </row>
    <row r="35" spans="1:8">
      <c r="A35" s="194" t="s">
        <v>7832</v>
      </c>
      <c r="B35" s="264" t="s">
        <v>482</v>
      </c>
      <c r="C35" s="263" t="s">
        <v>5959</v>
      </c>
      <c r="D35" s="263" t="s">
        <v>5943</v>
      </c>
      <c r="E35" s="263">
        <v>210240</v>
      </c>
      <c r="F35" s="142">
        <f t="shared" si="0"/>
        <v>0.20050048828125</v>
      </c>
      <c r="G35" s="128"/>
      <c r="H35" s="609"/>
    </row>
    <row r="36" spans="1:8">
      <c r="A36" s="194" t="s">
        <v>7833</v>
      </c>
      <c r="B36" s="264" t="s">
        <v>482</v>
      </c>
      <c r="C36" s="110" t="s">
        <v>5960</v>
      </c>
      <c r="D36" s="110" t="s">
        <v>5945</v>
      </c>
      <c r="E36" s="110">
        <v>210240</v>
      </c>
      <c r="F36" s="142">
        <f t="shared" si="0"/>
        <v>0.20050048828125</v>
      </c>
      <c r="G36" s="128"/>
      <c r="H36" s="609"/>
    </row>
    <row r="37" spans="1:8">
      <c r="A37" s="194" t="s">
        <v>7834</v>
      </c>
      <c r="B37" s="264" t="s">
        <v>482</v>
      </c>
      <c r="C37" s="110" t="s">
        <v>5961</v>
      </c>
      <c r="D37" s="110" t="s">
        <v>5947</v>
      </c>
      <c r="E37" s="110">
        <v>210240</v>
      </c>
      <c r="F37" s="142">
        <f t="shared" si="0"/>
        <v>0.20050048828125</v>
      </c>
      <c r="G37" s="128"/>
      <c r="H37" s="609"/>
    </row>
    <row r="38" spans="1:8">
      <c r="A38" s="194" t="s">
        <v>7864</v>
      </c>
      <c r="B38" s="264" t="s">
        <v>482</v>
      </c>
      <c r="C38" s="110" t="s">
        <v>5968</v>
      </c>
      <c r="D38" s="110" t="s">
        <v>5949</v>
      </c>
      <c r="E38" s="110">
        <v>5243520</v>
      </c>
      <c r="F38" s="142">
        <f t="shared" si="0"/>
        <v>5.0006103515625</v>
      </c>
      <c r="G38" s="128"/>
      <c r="H38" s="609"/>
    </row>
    <row r="39" spans="1:8">
      <c r="A39" s="194" t="s">
        <v>7830</v>
      </c>
      <c r="B39" s="264" t="s">
        <v>482</v>
      </c>
      <c r="C39" s="110" t="s">
        <v>5963</v>
      </c>
      <c r="D39" s="110" t="s">
        <v>5964</v>
      </c>
      <c r="E39" s="110">
        <v>6816000</v>
      </c>
      <c r="F39" s="142">
        <f t="shared" si="0"/>
        <v>6.500244140625</v>
      </c>
      <c r="G39" s="128"/>
      <c r="H39" s="609"/>
    </row>
    <row r="40" spans="1:8">
      <c r="A40" s="194" t="s">
        <v>7831</v>
      </c>
      <c r="B40" s="264" t="s">
        <v>482</v>
      </c>
      <c r="C40" s="110" t="s">
        <v>5965</v>
      </c>
      <c r="D40" s="110" t="s">
        <v>5966</v>
      </c>
      <c r="E40" s="110">
        <v>11534400</v>
      </c>
      <c r="F40" s="142">
        <f t="shared" si="0"/>
        <v>11.00006103515625</v>
      </c>
      <c r="G40" s="128"/>
      <c r="H40" s="609"/>
    </row>
    <row r="41" spans="1:8">
      <c r="A41" s="194" t="s">
        <v>8138</v>
      </c>
      <c r="B41" s="158" t="s">
        <v>474</v>
      </c>
      <c r="C41" s="110" t="s">
        <v>5969</v>
      </c>
      <c r="D41" s="110" t="s">
        <v>5939</v>
      </c>
      <c r="E41" s="110">
        <v>52429440</v>
      </c>
      <c r="F41" s="142">
        <f t="shared" si="0"/>
        <v>50.0006103515625</v>
      </c>
      <c r="G41" s="128"/>
      <c r="H41" s="609">
        <v>11</v>
      </c>
    </row>
    <row r="42" spans="1:8">
      <c r="A42" s="194" t="s">
        <v>7837</v>
      </c>
      <c r="B42" s="158" t="s">
        <v>474</v>
      </c>
      <c r="C42" s="110" t="s">
        <v>5970</v>
      </c>
      <c r="D42" s="110" t="s">
        <v>5941</v>
      </c>
      <c r="E42" s="110">
        <v>47185920</v>
      </c>
      <c r="F42" s="142">
        <f t="shared" si="0"/>
        <v>45</v>
      </c>
      <c r="G42" s="128"/>
      <c r="H42" s="609"/>
    </row>
    <row r="43" spans="1:8">
      <c r="A43" s="194" t="s">
        <v>7838</v>
      </c>
      <c r="B43" s="158" t="s">
        <v>474</v>
      </c>
      <c r="C43" s="110" t="s">
        <v>5971</v>
      </c>
      <c r="D43" s="110" t="s">
        <v>5951</v>
      </c>
      <c r="E43" s="110">
        <v>7340160</v>
      </c>
      <c r="F43" s="142">
        <f t="shared" si="0"/>
        <v>7.0001220703125</v>
      </c>
      <c r="G43" s="128"/>
      <c r="H43" s="609"/>
    </row>
    <row r="44" spans="1:8">
      <c r="A44" s="194" t="s">
        <v>7839</v>
      </c>
      <c r="B44" s="158" t="s">
        <v>474</v>
      </c>
      <c r="C44" s="110" t="s">
        <v>5972</v>
      </c>
      <c r="D44" s="110" t="s">
        <v>5964</v>
      </c>
      <c r="E44" s="110">
        <v>115344000</v>
      </c>
      <c r="F44" s="142">
        <f t="shared" si="0"/>
        <v>110.0006103515625</v>
      </c>
      <c r="G44" s="128"/>
      <c r="H44" s="609"/>
    </row>
    <row r="45" spans="1:8">
      <c r="A45" s="194" t="s">
        <v>7843</v>
      </c>
      <c r="B45" s="158" t="s">
        <v>474</v>
      </c>
      <c r="C45" s="110" t="s">
        <v>5973</v>
      </c>
      <c r="D45" s="110" t="s">
        <v>5943</v>
      </c>
      <c r="E45" s="110">
        <v>210240</v>
      </c>
      <c r="F45" s="142">
        <f t="shared" si="0"/>
        <v>0.20050048828125</v>
      </c>
      <c r="G45" s="128"/>
      <c r="H45" s="609"/>
    </row>
    <row r="46" spans="1:8">
      <c r="A46" s="194" t="s">
        <v>7844</v>
      </c>
      <c r="B46" s="158" t="s">
        <v>474</v>
      </c>
      <c r="C46" s="110" t="s">
        <v>5974</v>
      </c>
      <c r="D46" s="110" t="s">
        <v>5945</v>
      </c>
      <c r="E46" s="110">
        <v>210240</v>
      </c>
      <c r="F46" s="142">
        <f t="shared" si="0"/>
        <v>0.20050048828125</v>
      </c>
      <c r="G46" s="128"/>
      <c r="H46" s="609"/>
    </row>
    <row r="47" spans="1:8">
      <c r="A47" s="194" t="s">
        <v>7845</v>
      </c>
      <c r="B47" s="158" t="s">
        <v>474</v>
      </c>
      <c r="C47" s="110" t="s">
        <v>5975</v>
      </c>
      <c r="D47" s="110" t="s">
        <v>5947</v>
      </c>
      <c r="E47" s="110">
        <v>210240</v>
      </c>
      <c r="F47" s="142">
        <f t="shared" si="0"/>
        <v>0.20050048828125</v>
      </c>
      <c r="G47" s="128"/>
      <c r="H47" s="609"/>
    </row>
    <row r="48" spans="1:8">
      <c r="A48" s="194" t="s">
        <v>8139</v>
      </c>
      <c r="B48" s="158" t="s">
        <v>474</v>
      </c>
      <c r="C48" s="110" t="s">
        <v>5976</v>
      </c>
      <c r="D48" s="110" t="s">
        <v>5949</v>
      </c>
      <c r="E48" s="110">
        <v>5243520</v>
      </c>
      <c r="F48" s="142">
        <f t="shared" si="0"/>
        <v>5.0006103515625</v>
      </c>
      <c r="G48" s="128"/>
      <c r="H48" s="609"/>
    </row>
    <row r="49" spans="1:8">
      <c r="A49" s="194" t="s">
        <v>7840</v>
      </c>
      <c r="B49" s="158" t="s">
        <v>474</v>
      </c>
      <c r="C49" s="110" t="s">
        <v>5977</v>
      </c>
      <c r="D49" s="110" t="s">
        <v>5966</v>
      </c>
      <c r="E49" s="110">
        <v>4719360</v>
      </c>
      <c r="F49" s="142">
        <f t="shared" si="0"/>
        <v>4.500732421875</v>
      </c>
      <c r="G49" s="128"/>
      <c r="H49" s="609"/>
    </row>
    <row r="50" spans="1:8">
      <c r="A50" s="194" t="s">
        <v>7841</v>
      </c>
      <c r="B50" s="158" t="s">
        <v>474</v>
      </c>
      <c r="C50" s="110" t="s">
        <v>5978</v>
      </c>
      <c r="D50" s="110" t="s">
        <v>5979</v>
      </c>
      <c r="E50" s="110">
        <v>1049280</v>
      </c>
      <c r="F50" s="142">
        <f t="shared" si="0"/>
        <v>1.00067138671875</v>
      </c>
      <c r="G50" s="128"/>
      <c r="H50" s="609"/>
    </row>
    <row r="51" spans="1:8">
      <c r="A51" s="194" t="s">
        <v>7842</v>
      </c>
      <c r="B51" s="158" t="s">
        <v>474</v>
      </c>
      <c r="C51" s="110" t="s">
        <v>5980</v>
      </c>
      <c r="D51" s="110" t="s">
        <v>5981</v>
      </c>
      <c r="E51" s="110">
        <v>11534400</v>
      </c>
      <c r="F51" s="142">
        <f t="shared" si="0"/>
        <v>11.00006103515625</v>
      </c>
      <c r="G51" s="128"/>
      <c r="H51" s="609"/>
    </row>
    <row r="52" spans="1:8">
      <c r="A52" s="194" t="s">
        <v>7861</v>
      </c>
      <c r="B52" s="158" t="s">
        <v>483</v>
      </c>
      <c r="C52" s="110" t="s">
        <v>5982</v>
      </c>
      <c r="D52" s="110" t="s">
        <v>5939</v>
      </c>
      <c r="E52" s="110">
        <v>52429440</v>
      </c>
      <c r="F52" s="142">
        <f t="shared" si="0"/>
        <v>50.0006103515625</v>
      </c>
      <c r="G52" s="128"/>
      <c r="H52" s="609">
        <v>11</v>
      </c>
    </row>
    <row r="53" spans="1:8">
      <c r="A53" s="194" t="s">
        <v>7837</v>
      </c>
      <c r="B53" s="158" t="s">
        <v>483</v>
      </c>
      <c r="C53" s="110" t="s">
        <v>5970</v>
      </c>
      <c r="D53" s="110" t="s">
        <v>5941</v>
      </c>
      <c r="E53" s="110">
        <v>47185920</v>
      </c>
      <c r="F53" s="142">
        <f t="shared" si="0"/>
        <v>45</v>
      </c>
      <c r="G53" s="128"/>
      <c r="H53" s="609"/>
    </row>
    <row r="54" spans="1:8">
      <c r="A54" s="194" t="s">
        <v>7838</v>
      </c>
      <c r="B54" s="158" t="s">
        <v>483</v>
      </c>
      <c r="C54" s="110" t="s">
        <v>5971</v>
      </c>
      <c r="D54" s="110" t="s">
        <v>5951</v>
      </c>
      <c r="E54" s="110">
        <v>7340160</v>
      </c>
      <c r="F54" s="142">
        <f t="shared" si="0"/>
        <v>7.0001220703125</v>
      </c>
      <c r="G54" s="128"/>
      <c r="H54" s="609"/>
    </row>
    <row r="55" spans="1:8">
      <c r="A55" s="194" t="s">
        <v>7839</v>
      </c>
      <c r="B55" s="158" t="s">
        <v>483</v>
      </c>
      <c r="C55" s="110" t="s">
        <v>5972</v>
      </c>
      <c r="D55" s="110" t="s">
        <v>5964</v>
      </c>
      <c r="E55" s="110">
        <v>115344000</v>
      </c>
      <c r="F55" s="142">
        <f t="shared" si="0"/>
        <v>110.0006103515625</v>
      </c>
      <c r="G55" s="128"/>
      <c r="H55" s="609"/>
    </row>
    <row r="56" spans="1:8">
      <c r="A56" s="194" t="s">
        <v>7843</v>
      </c>
      <c r="B56" s="158" t="s">
        <v>483</v>
      </c>
      <c r="C56" s="110" t="s">
        <v>5973</v>
      </c>
      <c r="D56" s="110" t="s">
        <v>5943</v>
      </c>
      <c r="E56" s="110">
        <v>210240</v>
      </c>
      <c r="F56" s="142">
        <f t="shared" si="0"/>
        <v>0.20050048828125</v>
      </c>
      <c r="G56" s="128"/>
      <c r="H56" s="609"/>
    </row>
    <row r="57" spans="1:8">
      <c r="A57" s="194" t="s">
        <v>7844</v>
      </c>
      <c r="B57" s="158" t="s">
        <v>483</v>
      </c>
      <c r="C57" s="110" t="s">
        <v>5974</v>
      </c>
      <c r="D57" s="110" t="s">
        <v>5945</v>
      </c>
      <c r="E57" s="110">
        <v>210240</v>
      </c>
      <c r="F57" s="142">
        <f t="shared" si="0"/>
        <v>0.20050048828125</v>
      </c>
      <c r="G57" s="128"/>
      <c r="H57" s="609"/>
    </row>
    <row r="58" spans="1:8">
      <c r="A58" s="194" t="s">
        <v>8140</v>
      </c>
      <c r="B58" s="158" t="s">
        <v>483</v>
      </c>
      <c r="C58" s="110" t="s">
        <v>5975</v>
      </c>
      <c r="D58" s="110" t="s">
        <v>5947</v>
      </c>
      <c r="E58" s="110">
        <v>210240</v>
      </c>
      <c r="F58" s="142">
        <f t="shared" si="0"/>
        <v>0.20050048828125</v>
      </c>
      <c r="G58" s="128"/>
      <c r="H58" s="609"/>
    </row>
    <row r="59" spans="1:8">
      <c r="A59" s="194" t="s">
        <v>8141</v>
      </c>
      <c r="B59" s="158" t="s">
        <v>483</v>
      </c>
      <c r="C59" s="110" t="s">
        <v>5983</v>
      </c>
      <c r="D59" s="110" t="s">
        <v>5949</v>
      </c>
      <c r="E59" s="110">
        <v>5243520</v>
      </c>
      <c r="F59" s="142">
        <f t="shared" si="0"/>
        <v>5.0006103515625</v>
      </c>
      <c r="G59" s="128"/>
      <c r="H59" s="609"/>
    </row>
    <row r="60" spans="1:8">
      <c r="A60" s="194" t="s">
        <v>7840</v>
      </c>
      <c r="B60" s="158" t="s">
        <v>483</v>
      </c>
      <c r="C60" s="110" t="s">
        <v>5977</v>
      </c>
      <c r="D60" s="110" t="s">
        <v>5966</v>
      </c>
      <c r="E60" s="110">
        <v>4719360</v>
      </c>
      <c r="F60" s="142">
        <f t="shared" si="0"/>
        <v>4.500732421875</v>
      </c>
      <c r="G60" s="128"/>
      <c r="H60" s="609"/>
    </row>
    <row r="61" spans="1:8">
      <c r="A61" s="194" t="s">
        <v>7841</v>
      </c>
      <c r="B61" s="158" t="s">
        <v>483</v>
      </c>
      <c r="C61" s="110" t="s">
        <v>5978</v>
      </c>
      <c r="D61" s="110" t="s">
        <v>5979</v>
      </c>
      <c r="E61" s="110">
        <v>1049280</v>
      </c>
      <c r="F61" s="142">
        <f t="shared" si="0"/>
        <v>1.00067138671875</v>
      </c>
      <c r="G61" s="128"/>
      <c r="H61" s="609"/>
    </row>
    <row r="62" spans="1:8">
      <c r="A62" s="194" t="s">
        <v>7842</v>
      </c>
      <c r="B62" s="158" t="s">
        <v>483</v>
      </c>
      <c r="C62" s="110" t="s">
        <v>5980</v>
      </c>
      <c r="D62" s="110" t="s">
        <v>5981</v>
      </c>
      <c r="E62" s="110">
        <v>11534400</v>
      </c>
      <c r="F62" s="142">
        <f t="shared" si="0"/>
        <v>11.00006103515625</v>
      </c>
      <c r="G62" s="128"/>
      <c r="H62" s="609"/>
    </row>
    <row r="63" spans="1:8">
      <c r="A63" s="194" t="s">
        <v>7815</v>
      </c>
      <c r="B63" s="158" t="s">
        <v>470</v>
      </c>
      <c r="C63" s="110" t="s">
        <v>5984</v>
      </c>
      <c r="D63" s="110" t="s">
        <v>5939</v>
      </c>
      <c r="E63" s="110">
        <v>52429440</v>
      </c>
      <c r="F63" s="142">
        <f t="shared" si="0"/>
        <v>50.0006103515625</v>
      </c>
      <c r="G63" s="128"/>
      <c r="H63" s="610">
        <v>11</v>
      </c>
    </row>
    <row r="64" spans="1:8">
      <c r="A64" s="194" t="s">
        <v>7817</v>
      </c>
      <c r="B64" s="158" t="s">
        <v>470</v>
      </c>
      <c r="C64" s="110" t="s">
        <v>5985</v>
      </c>
      <c r="D64" s="110" t="s">
        <v>5941</v>
      </c>
      <c r="E64" s="110">
        <v>68158080</v>
      </c>
      <c r="F64" s="142">
        <f t="shared" si="0"/>
        <v>65.0006103515625</v>
      </c>
      <c r="G64" s="128"/>
      <c r="H64" s="611"/>
    </row>
    <row r="65" spans="1:8">
      <c r="A65" s="194" t="s">
        <v>7818</v>
      </c>
      <c r="B65" s="158" t="s">
        <v>470</v>
      </c>
      <c r="C65" s="110" t="s">
        <v>5986</v>
      </c>
      <c r="D65" s="110" t="s">
        <v>5951</v>
      </c>
      <c r="E65" s="110">
        <v>110100480</v>
      </c>
      <c r="F65" s="142">
        <f t="shared" si="0"/>
        <v>105</v>
      </c>
      <c r="G65" s="128"/>
      <c r="H65" s="611"/>
    </row>
    <row r="66" spans="1:8">
      <c r="A66" s="194" t="s">
        <v>7819</v>
      </c>
      <c r="B66" s="158" t="s">
        <v>470</v>
      </c>
      <c r="C66" s="110" t="s">
        <v>5987</v>
      </c>
      <c r="D66" s="110" t="s">
        <v>5964</v>
      </c>
      <c r="E66" s="110">
        <v>115344000</v>
      </c>
      <c r="F66" s="142">
        <f t="shared" si="0"/>
        <v>110.0006103515625</v>
      </c>
      <c r="G66" s="128"/>
      <c r="H66" s="611"/>
    </row>
    <row r="67" spans="1:8">
      <c r="A67" s="194" t="s">
        <v>7823</v>
      </c>
      <c r="B67" s="158" t="s">
        <v>470</v>
      </c>
      <c r="C67" s="110" t="s">
        <v>5988</v>
      </c>
      <c r="D67" s="110" t="s">
        <v>5943</v>
      </c>
      <c r="E67" s="110">
        <v>210240</v>
      </c>
      <c r="F67" s="142">
        <f t="shared" ref="F67:F130" si="1">E67/1024/1024</f>
        <v>0.20050048828125</v>
      </c>
      <c r="G67" s="128"/>
      <c r="H67" s="611"/>
    </row>
    <row r="68" spans="1:8">
      <c r="A68" s="194" t="s">
        <v>7824</v>
      </c>
      <c r="B68" s="158" t="s">
        <v>470</v>
      </c>
      <c r="C68" s="110" t="s">
        <v>5989</v>
      </c>
      <c r="D68" s="110" t="s">
        <v>5945</v>
      </c>
      <c r="E68" s="110">
        <v>210240</v>
      </c>
      <c r="F68" s="142">
        <f t="shared" si="1"/>
        <v>0.20050048828125</v>
      </c>
      <c r="G68" s="128"/>
      <c r="H68" s="611"/>
    </row>
    <row r="69" spans="1:8">
      <c r="A69" s="194" t="s">
        <v>7825</v>
      </c>
      <c r="B69" s="158" t="s">
        <v>470</v>
      </c>
      <c r="C69" s="110" t="s">
        <v>5990</v>
      </c>
      <c r="D69" s="110" t="s">
        <v>5947</v>
      </c>
      <c r="E69" s="110">
        <v>210240</v>
      </c>
      <c r="F69" s="142">
        <f t="shared" si="1"/>
        <v>0.20050048828125</v>
      </c>
      <c r="G69" s="128"/>
      <c r="H69" s="611"/>
    </row>
    <row r="70" spans="1:8">
      <c r="A70" s="194" t="s">
        <v>8142</v>
      </c>
      <c r="B70" s="158" t="s">
        <v>470</v>
      </c>
      <c r="C70" s="110" t="s">
        <v>5991</v>
      </c>
      <c r="D70" s="110" t="s">
        <v>5949</v>
      </c>
      <c r="E70" s="110">
        <v>5243520</v>
      </c>
      <c r="F70" s="142">
        <f t="shared" si="1"/>
        <v>5.0006103515625</v>
      </c>
      <c r="G70" s="128"/>
      <c r="H70" s="611"/>
    </row>
    <row r="71" spans="1:8">
      <c r="A71" s="194" t="s">
        <v>7820</v>
      </c>
      <c r="B71" s="158" t="s">
        <v>470</v>
      </c>
      <c r="C71" s="110" t="s">
        <v>5992</v>
      </c>
      <c r="D71" s="110" t="s">
        <v>5966</v>
      </c>
      <c r="E71" s="110">
        <v>6816000</v>
      </c>
      <c r="F71" s="142">
        <f t="shared" si="1"/>
        <v>6.500244140625</v>
      </c>
      <c r="G71" s="128"/>
      <c r="H71" s="611"/>
    </row>
    <row r="72" spans="1:8">
      <c r="A72" s="194" t="s">
        <v>7821</v>
      </c>
      <c r="B72" s="158" t="s">
        <v>470</v>
      </c>
      <c r="C72" s="110" t="s">
        <v>5993</v>
      </c>
      <c r="D72" s="110" t="s">
        <v>5979</v>
      </c>
      <c r="E72" s="110">
        <v>11534400</v>
      </c>
      <c r="F72" s="142">
        <f t="shared" si="1"/>
        <v>11.00006103515625</v>
      </c>
      <c r="G72" s="128"/>
      <c r="H72" s="611"/>
    </row>
    <row r="73" spans="1:8">
      <c r="A73" s="194" t="s">
        <v>7822</v>
      </c>
      <c r="B73" s="158" t="s">
        <v>470</v>
      </c>
      <c r="C73" s="110" t="s">
        <v>5994</v>
      </c>
      <c r="D73" s="110" t="s">
        <v>5981</v>
      </c>
      <c r="E73" s="110">
        <v>11534400</v>
      </c>
      <c r="F73" s="142">
        <f t="shared" si="1"/>
        <v>11.00006103515625</v>
      </c>
      <c r="G73" s="128"/>
      <c r="H73" s="612"/>
    </row>
    <row r="74" spans="1:8">
      <c r="A74" s="194" t="s">
        <v>7859</v>
      </c>
      <c r="B74" s="158" t="s">
        <v>479</v>
      </c>
      <c r="C74" s="110" t="s">
        <v>5995</v>
      </c>
      <c r="D74" s="110" t="s">
        <v>5939</v>
      </c>
      <c r="E74" s="110">
        <v>52429440</v>
      </c>
      <c r="F74" s="142">
        <f t="shared" si="1"/>
        <v>50.0006103515625</v>
      </c>
      <c r="G74" s="128"/>
      <c r="H74" s="610">
        <v>11</v>
      </c>
    </row>
    <row r="75" spans="1:8">
      <c r="A75" s="194" t="s">
        <v>7817</v>
      </c>
      <c r="B75" s="158" t="s">
        <v>479</v>
      </c>
      <c r="C75" s="110" t="s">
        <v>5985</v>
      </c>
      <c r="D75" s="110" t="s">
        <v>5941</v>
      </c>
      <c r="E75" s="110">
        <v>68158080</v>
      </c>
      <c r="F75" s="142">
        <f t="shared" si="1"/>
        <v>65.0006103515625</v>
      </c>
      <c r="G75" s="128"/>
      <c r="H75" s="611"/>
    </row>
    <row r="76" spans="1:8">
      <c r="A76" s="194" t="s">
        <v>7818</v>
      </c>
      <c r="B76" s="158" t="s">
        <v>479</v>
      </c>
      <c r="C76" s="110" t="s">
        <v>5986</v>
      </c>
      <c r="D76" s="110" t="s">
        <v>5951</v>
      </c>
      <c r="E76" s="110">
        <v>110100480</v>
      </c>
      <c r="F76" s="142">
        <f t="shared" si="1"/>
        <v>105</v>
      </c>
      <c r="G76" s="128"/>
      <c r="H76" s="611"/>
    </row>
    <row r="77" spans="1:8">
      <c r="A77" s="194" t="s">
        <v>7819</v>
      </c>
      <c r="B77" s="158" t="s">
        <v>479</v>
      </c>
      <c r="C77" s="110" t="s">
        <v>5987</v>
      </c>
      <c r="D77" s="110" t="s">
        <v>5964</v>
      </c>
      <c r="E77" s="110">
        <v>115344000</v>
      </c>
      <c r="F77" s="142">
        <f t="shared" si="1"/>
        <v>110.0006103515625</v>
      </c>
      <c r="G77" s="128"/>
      <c r="H77" s="611"/>
    </row>
    <row r="78" spans="1:8">
      <c r="A78" s="194" t="s">
        <v>7823</v>
      </c>
      <c r="B78" s="158" t="s">
        <v>479</v>
      </c>
      <c r="C78" s="110" t="s">
        <v>5988</v>
      </c>
      <c r="D78" s="110" t="s">
        <v>5943</v>
      </c>
      <c r="E78" s="110">
        <v>210240</v>
      </c>
      <c r="F78" s="142">
        <f t="shared" si="1"/>
        <v>0.20050048828125</v>
      </c>
      <c r="G78" s="128"/>
      <c r="H78" s="611"/>
    </row>
    <row r="79" spans="1:8">
      <c r="A79" s="194" t="s">
        <v>7824</v>
      </c>
      <c r="B79" s="158" t="s">
        <v>479</v>
      </c>
      <c r="C79" s="110" t="s">
        <v>5989</v>
      </c>
      <c r="D79" s="110" t="s">
        <v>5945</v>
      </c>
      <c r="E79" s="110">
        <v>210240</v>
      </c>
      <c r="F79" s="142">
        <f t="shared" si="1"/>
        <v>0.20050048828125</v>
      </c>
      <c r="G79" s="128"/>
      <c r="H79" s="611"/>
    </row>
    <row r="80" spans="1:8">
      <c r="A80" s="194" t="s">
        <v>7825</v>
      </c>
      <c r="B80" s="158" t="s">
        <v>479</v>
      </c>
      <c r="C80" s="110" t="s">
        <v>5990</v>
      </c>
      <c r="D80" s="110" t="s">
        <v>5947</v>
      </c>
      <c r="E80" s="110">
        <v>210240</v>
      </c>
      <c r="F80" s="142">
        <f t="shared" si="1"/>
        <v>0.20050048828125</v>
      </c>
      <c r="G80" s="128"/>
      <c r="H80" s="611"/>
    </row>
    <row r="81" spans="1:8">
      <c r="A81" s="194" t="s">
        <v>7860</v>
      </c>
      <c r="B81" s="158" t="s">
        <v>479</v>
      </c>
      <c r="C81" s="110" t="s">
        <v>5996</v>
      </c>
      <c r="D81" s="110" t="s">
        <v>5949</v>
      </c>
      <c r="E81" s="110">
        <v>5243520</v>
      </c>
      <c r="F81" s="142">
        <f t="shared" si="1"/>
        <v>5.0006103515625</v>
      </c>
      <c r="G81" s="128"/>
      <c r="H81" s="611"/>
    </row>
    <row r="82" spans="1:8">
      <c r="A82" s="194" t="s">
        <v>8143</v>
      </c>
      <c r="B82" s="158" t="s">
        <v>479</v>
      </c>
      <c r="C82" s="110" t="s">
        <v>5992</v>
      </c>
      <c r="D82" s="110" t="s">
        <v>5966</v>
      </c>
      <c r="E82" s="110">
        <v>6816000</v>
      </c>
      <c r="F82" s="142">
        <f t="shared" si="1"/>
        <v>6.500244140625</v>
      </c>
      <c r="G82" s="128"/>
      <c r="H82" s="611"/>
    </row>
    <row r="83" spans="1:8">
      <c r="A83" s="194" t="s">
        <v>7821</v>
      </c>
      <c r="B83" s="158" t="s">
        <v>479</v>
      </c>
      <c r="C83" s="110" t="s">
        <v>5993</v>
      </c>
      <c r="D83" s="110" t="s">
        <v>5979</v>
      </c>
      <c r="E83" s="110">
        <v>11534400</v>
      </c>
      <c r="F83" s="142">
        <f t="shared" si="1"/>
        <v>11.00006103515625</v>
      </c>
      <c r="G83" s="128"/>
      <c r="H83" s="611"/>
    </row>
    <row r="84" spans="1:8">
      <c r="A84" s="194" t="s">
        <v>7822</v>
      </c>
      <c r="B84" s="158" t="s">
        <v>479</v>
      </c>
      <c r="C84" s="110" t="s">
        <v>5994</v>
      </c>
      <c r="D84" s="110" t="s">
        <v>5981</v>
      </c>
      <c r="E84" s="110">
        <v>11534400</v>
      </c>
      <c r="F84" s="142">
        <f t="shared" si="1"/>
        <v>11.00006103515625</v>
      </c>
      <c r="G84" s="128"/>
      <c r="H84" s="612"/>
    </row>
    <row r="85" spans="1:8">
      <c r="A85" s="194" t="s">
        <v>7855</v>
      </c>
      <c r="B85" s="158" t="s">
        <v>492</v>
      </c>
      <c r="C85" s="110" t="s">
        <v>5997</v>
      </c>
      <c r="D85" s="110" t="s">
        <v>5939</v>
      </c>
      <c r="E85" s="110">
        <v>52429440</v>
      </c>
      <c r="F85" s="142">
        <f t="shared" si="1"/>
        <v>50.0006103515625</v>
      </c>
      <c r="G85" s="128"/>
      <c r="H85" s="609">
        <v>11</v>
      </c>
    </row>
    <row r="86" spans="1:8">
      <c r="A86" s="194" t="s">
        <v>7817</v>
      </c>
      <c r="B86" s="158" t="s">
        <v>492</v>
      </c>
      <c r="C86" s="110" t="s">
        <v>5985</v>
      </c>
      <c r="D86" s="110" t="s">
        <v>5941</v>
      </c>
      <c r="E86" s="110">
        <v>68158080</v>
      </c>
      <c r="F86" s="142">
        <f t="shared" si="1"/>
        <v>65.0006103515625</v>
      </c>
      <c r="G86" s="128"/>
      <c r="H86" s="609"/>
    </row>
    <row r="87" spans="1:8">
      <c r="A87" s="194" t="s">
        <v>7818</v>
      </c>
      <c r="B87" s="158" t="s">
        <v>492</v>
      </c>
      <c r="C87" s="110" t="s">
        <v>5986</v>
      </c>
      <c r="D87" s="110" t="s">
        <v>5951</v>
      </c>
      <c r="E87" s="110">
        <v>110100480</v>
      </c>
      <c r="F87" s="142">
        <f t="shared" si="1"/>
        <v>105</v>
      </c>
      <c r="G87" s="128"/>
      <c r="H87" s="609"/>
    </row>
    <row r="88" spans="1:8">
      <c r="A88" s="194" t="s">
        <v>7819</v>
      </c>
      <c r="B88" s="158" t="s">
        <v>492</v>
      </c>
      <c r="C88" s="110" t="s">
        <v>5987</v>
      </c>
      <c r="D88" s="110" t="s">
        <v>5964</v>
      </c>
      <c r="E88" s="110">
        <v>115344000</v>
      </c>
      <c r="F88" s="142">
        <f t="shared" si="1"/>
        <v>110.0006103515625</v>
      </c>
      <c r="G88" s="128"/>
      <c r="H88" s="609"/>
    </row>
    <row r="89" spans="1:8">
      <c r="A89" s="194" t="s">
        <v>7823</v>
      </c>
      <c r="B89" s="158" t="s">
        <v>492</v>
      </c>
      <c r="C89" s="110" t="s">
        <v>5988</v>
      </c>
      <c r="D89" s="110" t="s">
        <v>5943</v>
      </c>
      <c r="E89" s="110">
        <v>210240</v>
      </c>
      <c r="F89" s="142">
        <f t="shared" si="1"/>
        <v>0.20050048828125</v>
      </c>
      <c r="G89" s="128"/>
      <c r="H89" s="609"/>
    </row>
    <row r="90" spans="1:8">
      <c r="A90" s="194" t="s">
        <v>7824</v>
      </c>
      <c r="B90" s="158" t="s">
        <v>492</v>
      </c>
      <c r="C90" s="110" t="s">
        <v>5989</v>
      </c>
      <c r="D90" s="110" t="s">
        <v>5945</v>
      </c>
      <c r="E90" s="110">
        <v>210240</v>
      </c>
      <c r="F90" s="142">
        <f t="shared" si="1"/>
        <v>0.20050048828125</v>
      </c>
      <c r="G90" s="128"/>
      <c r="H90" s="609"/>
    </row>
    <row r="91" spans="1:8">
      <c r="A91" s="194" t="s">
        <v>7825</v>
      </c>
      <c r="B91" s="158" t="s">
        <v>492</v>
      </c>
      <c r="C91" s="110" t="s">
        <v>5990</v>
      </c>
      <c r="D91" s="110" t="s">
        <v>5947</v>
      </c>
      <c r="E91" s="110">
        <v>210240</v>
      </c>
      <c r="F91" s="142">
        <f t="shared" si="1"/>
        <v>0.20050048828125</v>
      </c>
      <c r="G91" s="128"/>
      <c r="H91" s="609"/>
    </row>
    <row r="92" spans="1:8">
      <c r="A92" s="194" t="s">
        <v>7856</v>
      </c>
      <c r="B92" s="158" t="s">
        <v>492</v>
      </c>
      <c r="C92" s="110" t="s">
        <v>5998</v>
      </c>
      <c r="D92" s="110" t="s">
        <v>5949</v>
      </c>
      <c r="E92" s="110">
        <v>5243520</v>
      </c>
      <c r="F92" s="142">
        <f t="shared" si="1"/>
        <v>5.0006103515625</v>
      </c>
      <c r="G92" s="128"/>
      <c r="H92" s="609"/>
    </row>
    <row r="93" spans="1:8">
      <c r="A93" s="194" t="s">
        <v>7820</v>
      </c>
      <c r="B93" s="158" t="s">
        <v>492</v>
      </c>
      <c r="C93" s="110" t="s">
        <v>5992</v>
      </c>
      <c r="D93" s="110" t="s">
        <v>5966</v>
      </c>
      <c r="E93" s="110">
        <v>6816000</v>
      </c>
      <c r="F93" s="142">
        <f t="shared" si="1"/>
        <v>6.500244140625</v>
      </c>
      <c r="G93" s="128"/>
      <c r="H93" s="609"/>
    </row>
    <row r="94" spans="1:8">
      <c r="A94" s="194" t="s">
        <v>7821</v>
      </c>
      <c r="B94" s="158" t="s">
        <v>492</v>
      </c>
      <c r="C94" s="110" t="s">
        <v>5993</v>
      </c>
      <c r="D94" s="110" t="s">
        <v>5979</v>
      </c>
      <c r="E94" s="110">
        <v>11534400</v>
      </c>
      <c r="F94" s="142">
        <f t="shared" si="1"/>
        <v>11.00006103515625</v>
      </c>
      <c r="G94" s="128"/>
      <c r="H94" s="609"/>
    </row>
    <row r="95" spans="1:8">
      <c r="A95" s="194" t="s">
        <v>7822</v>
      </c>
      <c r="B95" s="158" t="s">
        <v>492</v>
      </c>
      <c r="C95" s="110" t="s">
        <v>5994</v>
      </c>
      <c r="D95" s="110" t="s">
        <v>5981</v>
      </c>
      <c r="E95" s="110">
        <v>11534400</v>
      </c>
      <c r="F95" s="142">
        <f t="shared" si="1"/>
        <v>11.00006103515625</v>
      </c>
      <c r="G95" s="128"/>
      <c r="H95" s="609"/>
    </row>
    <row r="96" spans="1:8">
      <c r="A96" s="194" t="s">
        <v>7799</v>
      </c>
      <c r="B96" s="158" t="s">
        <v>467</v>
      </c>
      <c r="C96" s="110" t="s">
        <v>5999</v>
      </c>
      <c r="D96" s="110" t="s">
        <v>5949</v>
      </c>
      <c r="E96" s="110">
        <v>26214720</v>
      </c>
      <c r="F96" s="142">
        <f t="shared" si="1"/>
        <v>25.00030517578125</v>
      </c>
      <c r="G96" s="128"/>
      <c r="H96" s="609">
        <v>16</v>
      </c>
    </row>
    <row r="97" spans="1:8">
      <c r="A97" s="194" t="s">
        <v>7801</v>
      </c>
      <c r="B97" s="158" t="s">
        <v>467</v>
      </c>
      <c r="C97" s="110" t="s">
        <v>6000</v>
      </c>
      <c r="D97" s="110" t="s">
        <v>5951</v>
      </c>
      <c r="E97" s="110">
        <v>220200960</v>
      </c>
      <c r="F97" s="142">
        <f t="shared" si="1"/>
        <v>210</v>
      </c>
      <c r="G97" s="128"/>
      <c r="H97" s="609"/>
    </row>
    <row r="98" spans="1:8">
      <c r="A98" s="194" t="s">
        <v>7803</v>
      </c>
      <c r="B98" s="158" t="s">
        <v>467</v>
      </c>
      <c r="C98" s="110" t="s">
        <v>6001</v>
      </c>
      <c r="D98" s="110" t="s">
        <v>5966</v>
      </c>
      <c r="E98" s="110">
        <v>36700800</v>
      </c>
      <c r="F98" s="142">
        <f t="shared" si="1"/>
        <v>35.0006103515625</v>
      </c>
      <c r="G98" s="128"/>
      <c r="H98" s="609"/>
    </row>
    <row r="99" spans="1:8">
      <c r="A99" s="194" t="s">
        <v>7804</v>
      </c>
      <c r="B99" s="158" t="s">
        <v>467</v>
      </c>
      <c r="C99" s="110" t="s">
        <v>6002</v>
      </c>
      <c r="D99" s="110" t="s">
        <v>5979</v>
      </c>
      <c r="E99" s="110">
        <v>550502400</v>
      </c>
      <c r="F99" s="142">
        <f t="shared" si="1"/>
        <v>525</v>
      </c>
      <c r="G99" s="128"/>
      <c r="H99" s="609"/>
    </row>
    <row r="100" spans="1:8">
      <c r="A100" s="194" t="s">
        <v>7805</v>
      </c>
      <c r="B100" s="158" t="s">
        <v>467</v>
      </c>
      <c r="C100" s="110" t="s">
        <v>6003</v>
      </c>
      <c r="D100" s="110" t="s">
        <v>5981</v>
      </c>
      <c r="E100" s="110">
        <v>309330240</v>
      </c>
      <c r="F100" s="142">
        <f t="shared" si="1"/>
        <v>295.00030517578125</v>
      </c>
      <c r="G100" s="128"/>
      <c r="H100" s="609"/>
    </row>
    <row r="101" spans="1:8">
      <c r="A101" s="194" t="s">
        <v>7802</v>
      </c>
      <c r="B101" s="158" t="s">
        <v>467</v>
      </c>
      <c r="C101" s="110" t="s">
        <v>6004</v>
      </c>
      <c r="D101" s="110" t="s">
        <v>5964</v>
      </c>
      <c r="E101" s="110">
        <v>20972160</v>
      </c>
      <c r="F101" s="142">
        <f t="shared" si="1"/>
        <v>20.0006103515625</v>
      </c>
      <c r="G101" s="128"/>
      <c r="H101" s="609"/>
    </row>
    <row r="102" spans="1:8">
      <c r="A102" s="194" t="s">
        <v>7806</v>
      </c>
      <c r="B102" s="158" t="s">
        <v>467</v>
      </c>
      <c r="C102" s="110" t="s">
        <v>6005</v>
      </c>
      <c r="D102" s="110" t="s">
        <v>6006</v>
      </c>
      <c r="E102" s="110">
        <v>20972160</v>
      </c>
      <c r="F102" s="142">
        <f t="shared" si="1"/>
        <v>20.0006103515625</v>
      </c>
      <c r="G102" s="128"/>
      <c r="H102" s="609"/>
    </row>
    <row r="103" spans="1:8">
      <c r="A103" s="194" t="s">
        <v>7812</v>
      </c>
      <c r="B103" s="158" t="s">
        <v>467</v>
      </c>
      <c r="C103" s="110" t="s">
        <v>6007</v>
      </c>
      <c r="D103" s="110" t="s">
        <v>5945</v>
      </c>
      <c r="E103" s="110">
        <v>210240</v>
      </c>
      <c r="F103" s="142">
        <f t="shared" si="1"/>
        <v>0.20050048828125</v>
      </c>
      <c r="G103" s="128"/>
      <c r="H103" s="609"/>
    </row>
    <row r="104" spans="1:8">
      <c r="A104" s="194" t="s">
        <v>8144</v>
      </c>
      <c r="B104" s="158" t="s">
        <v>467</v>
      </c>
      <c r="C104" s="110" t="s">
        <v>6008</v>
      </c>
      <c r="D104" s="110" t="s">
        <v>5947</v>
      </c>
      <c r="E104" s="110">
        <v>210240</v>
      </c>
      <c r="F104" s="142">
        <f t="shared" si="1"/>
        <v>0.20050048828125</v>
      </c>
      <c r="G104" s="128"/>
      <c r="H104" s="609"/>
    </row>
    <row r="105" spans="1:8">
      <c r="A105" s="194" t="s">
        <v>8145</v>
      </c>
      <c r="B105" s="158" t="s">
        <v>467</v>
      </c>
      <c r="C105" s="110" t="s">
        <v>6009</v>
      </c>
      <c r="D105" s="110" t="s">
        <v>5941</v>
      </c>
      <c r="E105" s="110">
        <v>210240</v>
      </c>
      <c r="F105" s="142">
        <f t="shared" si="1"/>
        <v>0.20050048828125</v>
      </c>
      <c r="G105" s="128"/>
      <c r="H105" s="609"/>
    </row>
    <row r="106" spans="1:8">
      <c r="A106" s="194" t="s">
        <v>8146</v>
      </c>
      <c r="B106" s="158" t="s">
        <v>467</v>
      </c>
      <c r="C106" s="110" t="s">
        <v>6010</v>
      </c>
      <c r="D106" s="110" t="s">
        <v>6011</v>
      </c>
      <c r="E106" s="110">
        <v>2621760</v>
      </c>
      <c r="F106" s="142">
        <f t="shared" si="1"/>
        <v>2.50030517578125</v>
      </c>
      <c r="G106" s="128"/>
      <c r="H106" s="609"/>
    </row>
    <row r="107" spans="1:8">
      <c r="A107" s="194" t="s">
        <v>8147</v>
      </c>
      <c r="B107" s="158" t="s">
        <v>467</v>
      </c>
      <c r="C107" s="110" t="s">
        <v>6012</v>
      </c>
      <c r="D107" s="110" t="s">
        <v>6013</v>
      </c>
      <c r="E107" s="110">
        <v>22020480</v>
      </c>
      <c r="F107" s="142">
        <f t="shared" si="1"/>
        <v>21.0003662109375</v>
      </c>
      <c r="G107" s="128"/>
      <c r="H107" s="609"/>
    </row>
    <row r="108" spans="1:8">
      <c r="A108" s="194" t="s">
        <v>8148</v>
      </c>
      <c r="B108" s="158" t="s">
        <v>467</v>
      </c>
      <c r="C108" s="110" t="s">
        <v>6014</v>
      </c>
      <c r="D108" s="110" t="s">
        <v>6015</v>
      </c>
      <c r="E108" s="110">
        <v>59769600</v>
      </c>
      <c r="F108" s="142">
        <f t="shared" si="1"/>
        <v>57.000732421875</v>
      </c>
      <c r="G108" s="128"/>
      <c r="H108" s="609"/>
    </row>
    <row r="109" spans="1:8">
      <c r="A109" s="194" t="s">
        <v>7811</v>
      </c>
      <c r="B109" s="158" t="s">
        <v>467</v>
      </c>
      <c r="C109" s="110" t="s">
        <v>6016</v>
      </c>
      <c r="D109" s="110" t="s">
        <v>6017</v>
      </c>
      <c r="E109" s="110">
        <v>34603200</v>
      </c>
      <c r="F109" s="142">
        <f t="shared" si="1"/>
        <v>33.00018310546875</v>
      </c>
      <c r="G109" s="128"/>
      <c r="H109" s="609"/>
    </row>
    <row r="110" spans="1:8">
      <c r="A110" s="194" t="s">
        <v>7798</v>
      </c>
      <c r="B110" s="158" t="s">
        <v>467</v>
      </c>
      <c r="C110" s="110" t="s">
        <v>6018</v>
      </c>
      <c r="D110" s="110" t="s">
        <v>6019</v>
      </c>
      <c r="E110" s="110">
        <v>3145920</v>
      </c>
      <c r="F110" s="142">
        <f t="shared" si="1"/>
        <v>3.00018310546875</v>
      </c>
      <c r="G110" s="128"/>
      <c r="H110" s="609"/>
    </row>
    <row r="111" spans="1:8">
      <c r="A111" s="194" t="s">
        <v>7797</v>
      </c>
      <c r="B111" s="158" t="s">
        <v>467</v>
      </c>
      <c r="C111" s="110" t="s">
        <v>6020</v>
      </c>
      <c r="D111" s="110" t="s">
        <v>6021</v>
      </c>
      <c r="E111" s="110">
        <v>3145920</v>
      </c>
      <c r="F111" s="142">
        <f t="shared" si="1"/>
        <v>3.00018310546875</v>
      </c>
      <c r="G111" s="128"/>
      <c r="H111" s="609"/>
    </row>
    <row r="112" spans="1:8">
      <c r="A112" s="194" t="s">
        <v>7853</v>
      </c>
      <c r="B112" s="158" t="s">
        <v>489</v>
      </c>
      <c r="C112" s="110" t="s">
        <v>6022</v>
      </c>
      <c r="D112" s="110" t="s">
        <v>5949</v>
      </c>
      <c r="E112" s="110">
        <v>26214720</v>
      </c>
      <c r="F112" s="142">
        <f t="shared" si="1"/>
        <v>25.00030517578125</v>
      </c>
      <c r="G112" s="128"/>
      <c r="H112" s="609">
        <v>16</v>
      </c>
    </row>
    <row r="113" spans="1:8">
      <c r="A113" s="194" t="s">
        <v>7801</v>
      </c>
      <c r="B113" s="158" t="s">
        <v>489</v>
      </c>
      <c r="C113" s="110" t="s">
        <v>6000</v>
      </c>
      <c r="D113" s="110" t="s">
        <v>5951</v>
      </c>
      <c r="E113" s="110">
        <v>220200960</v>
      </c>
      <c r="F113" s="142">
        <f t="shared" si="1"/>
        <v>210</v>
      </c>
      <c r="G113" s="128"/>
      <c r="H113" s="609"/>
    </row>
    <row r="114" spans="1:8">
      <c r="A114" s="194" t="s">
        <v>7803</v>
      </c>
      <c r="B114" s="158" t="s">
        <v>489</v>
      </c>
      <c r="C114" s="110" t="s">
        <v>6001</v>
      </c>
      <c r="D114" s="110" t="s">
        <v>5966</v>
      </c>
      <c r="E114" s="110">
        <v>36700800</v>
      </c>
      <c r="F114" s="142">
        <f t="shared" si="1"/>
        <v>35.0006103515625</v>
      </c>
      <c r="G114" s="128"/>
      <c r="H114" s="609"/>
    </row>
    <row r="115" spans="1:8">
      <c r="A115" s="194" t="s">
        <v>7804</v>
      </c>
      <c r="B115" s="158" t="s">
        <v>489</v>
      </c>
      <c r="C115" s="110" t="s">
        <v>6002</v>
      </c>
      <c r="D115" s="110" t="s">
        <v>5979</v>
      </c>
      <c r="E115" s="110">
        <v>550502400</v>
      </c>
      <c r="F115" s="142">
        <f t="shared" si="1"/>
        <v>525</v>
      </c>
      <c r="G115" s="128"/>
      <c r="H115" s="609"/>
    </row>
    <row r="116" spans="1:8">
      <c r="A116" s="194" t="s">
        <v>7805</v>
      </c>
      <c r="B116" s="158" t="s">
        <v>489</v>
      </c>
      <c r="C116" s="110" t="s">
        <v>6003</v>
      </c>
      <c r="D116" s="110" t="s">
        <v>5981</v>
      </c>
      <c r="E116" s="110">
        <v>309330240</v>
      </c>
      <c r="F116" s="142">
        <f t="shared" si="1"/>
        <v>295.00030517578125</v>
      </c>
      <c r="G116" s="128"/>
      <c r="H116" s="609"/>
    </row>
    <row r="117" spans="1:8">
      <c r="A117" s="194" t="s">
        <v>7802</v>
      </c>
      <c r="B117" s="158" t="s">
        <v>489</v>
      </c>
      <c r="C117" s="110" t="s">
        <v>6004</v>
      </c>
      <c r="D117" s="110" t="s">
        <v>5964</v>
      </c>
      <c r="E117" s="110">
        <v>20972160</v>
      </c>
      <c r="F117" s="142">
        <f t="shared" si="1"/>
        <v>20.0006103515625</v>
      </c>
      <c r="G117" s="128"/>
      <c r="H117" s="609"/>
    </row>
    <row r="118" spans="1:8">
      <c r="A118" s="194" t="s">
        <v>7806</v>
      </c>
      <c r="B118" s="158" t="s">
        <v>489</v>
      </c>
      <c r="C118" s="110" t="s">
        <v>6005</v>
      </c>
      <c r="D118" s="110" t="s">
        <v>6006</v>
      </c>
      <c r="E118" s="110">
        <v>20972160</v>
      </c>
      <c r="F118" s="142">
        <f t="shared" si="1"/>
        <v>20.0006103515625</v>
      </c>
      <c r="G118" s="128"/>
      <c r="H118" s="609"/>
    </row>
    <row r="119" spans="1:8">
      <c r="A119" s="194" t="s">
        <v>8149</v>
      </c>
      <c r="B119" s="158" t="s">
        <v>489</v>
      </c>
      <c r="C119" s="110" t="s">
        <v>6007</v>
      </c>
      <c r="D119" s="110" t="s">
        <v>5945</v>
      </c>
      <c r="E119" s="110">
        <v>210240</v>
      </c>
      <c r="F119" s="142">
        <f t="shared" si="1"/>
        <v>0.20050048828125</v>
      </c>
      <c r="G119" s="128"/>
      <c r="H119" s="609"/>
    </row>
    <row r="120" spans="1:8">
      <c r="A120" s="194" t="s">
        <v>8144</v>
      </c>
      <c r="B120" s="158" t="s">
        <v>489</v>
      </c>
      <c r="C120" s="110" t="s">
        <v>6008</v>
      </c>
      <c r="D120" s="110" t="s">
        <v>5947</v>
      </c>
      <c r="E120" s="110">
        <v>210240</v>
      </c>
      <c r="F120" s="142">
        <f t="shared" si="1"/>
        <v>0.20050048828125</v>
      </c>
      <c r="G120" s="128"/>
      <c r="H120" s="609"/>
    </row>
    <row r="121" spans="1:8">
      <c r="A121" s="194" t="s">
        <v>7814</v>
      </c>
      <c r="B121" s="158" t="s">
        <v>489</v>
      </c>
      <c r="C121" s="110" t="s">
        <v>6009</v>
      </c>
      <c r="D121" s="110" t="s">
        <v>5941</v>
      </c>
      <c r="E121" s="110">
        <v>210240</v>
      </c>
      <c r="F121" s="142">
        <f t="shared" si="1"/>
        <v>0.20050048828125</v>
      </c>
      <c r="G121" s="128"/>
      <c r="H121" s="609"/>
    </row>
    <row r="122" spans="1:8">
      <c r="A122" s="194" t="s">
        <v>7854</v>
      </c>
      <c r="B122" s="158" t="s">
        <v>489</v>
      </c>
      <c r="C122" s="110" t="s">
        <v>6023</v>
      </c>
      <c r="D122" s="110" t="s">
        <v>6011</v>
      </c>
      <c r="E122" s="110">
        <v>2621760</v>
      </c>
      <c r="F122" s="142">
        <f t="shared" si="1"/>
        <v>2.50030517578125</v>
      </c>
      <c r="G122" s="128"/>
      <c r="H122" s="609"/>
    </row>
    <row r="123" spans="1:8">
      <c r="A123" s="194" t="s">
        <v>7807</v>
      </c>
      <c r="B123" s="158" t="s">
        <v>489</v>
      </c>
      <c r="C123" s="110" t="s">
        <v>6012</v>
      </c>
      <c r="D123" s="110" t="s">
        <v>6013</v>
      </c>
      <c r="E123" s="110">
        <v>22020480</v>
      </c>
      <c r="F123" s="142">
        <f t="shared" si="1"/>
        <v>21.0003662109375</v>
      </c>
      <c r="G123" s="128"/>
      <c r="H123" s="609"/>
    </row>
    <row r="124" spans="1:8">
      <c r="A124" s="194" t="s">
        <v>7808</v>
      </c>
      <c r="B124" s="158" t="s">
        <v>489</v>
      </c>
      <c r="C124" s="110" t="s">
        <v>6014</v>
      </c>
      <c r="D124" s="110" t="s">
        <v>6015</v>
      </c>
      <c r="E124" s="110">
        <v>59769600</v>
      </c>
      <c r="F124" s="142">
        <f t="shared" si="1"/>
        <v>57.000732421875</v>
      </c>
      <c r="G124" s="128"/>
      <c r="H124" s="609"/>
    </row>
    <row r="125" spans="1:8">
      <c r="A125" s="194" t="s">
        <v>7811</v>
      </c>
      <c r="B125" s="158" t="s">
        <v>489</v>
      </c>
      <c r="C125" s="110" t="s">
        <v>6016</v>
      </c>
      <c r="D125" s="110" t="s">
        <v>6017</v>
      </c>
      <c r="E125" s="110">
        <v>34603200</v>
      </c>
      <c r="F125" s="142">
        <f t="shared" si="1"/>
        <v>33.00018310546875</v>
      </c>
      <c r="G125" s="128"/>
      <c r="H125" s="609"/>
    </row>
    <row r="126" spans="1:8">
      <c r="A126" s="194" t="s">
        <v>7798</v>
      </c>
      <c r="B126" s="158" t="s">
        <v>489</v>
      </c>
      <c r="C126" s="110" t="s">
        <v>6018</v>
      </c>
      <c r="D126" s="110" t="s">
        <v>6019</v>
      </c>
      <c r="E126" s="110">
        <v>3145920</v>
      </c>
      <c r="F126" s="142">
        <f t="shared" si="1"/>
        <v>3.00018310546875</v>
      </c>
      <c r="G126" s="128"/>
      <c r="H126" s="609"/>
    </row>
    <row r="127" spans="1:8">
      <c r="A127" s="194" t="s">
        <v>7797</v>
      </c>
      <c r="B127" s="158" t="s">
        <v>489</v>
      </c>
      <c r="C127" s="110" t="s">
        <v>6020</v>
      </c>
      <c r="D127" s="110" t="s">
        <v>6021</v>
      </c>
      <c r="E127" s="110">
        <v>3145920</v>
      </c>
      <c r="F127" s="142">
        <f t="shared" si="1"/>
        <v>3.00018310546875</v>
      </c>
      <c r="G127" s="128"/>
      <c r="H127" s="609"/>
    </row>
    <row r="128" spans="1:8">
      <c r="A128" s="194" t="s">
        <v>7956</v>
      </c>
      <c r="B128" s="158" t="s">
        <v>385</v>
      </c>
      <c r="C128" s="110" t="s">
        <v>6024</v>
      </c>
      <c r="D128" s="110" t="s">
        <v>5939</v>
      </c>
      <c r="E128" s="110">
        <v>152043840</v>
      </c>
      <c r="F128" s="142">
        <f t="shared" si="1"/>
        <v>145.00030517578125</v>
      </c>
      <c r="G128" s="128"/>
      <c r="H128" s="609">
        <v>11</v>
      </c>
    </row>
    <row r="129" spans="1:8">
      <c r="A129" s="194" t="s">
        <v>7937</v>
      </c>
      <c r="B129" s="158" t="s">
        <v>385</v>
      </c>
      <c r="C129" s="110" t="s">
        <v>6025</v>
      </c>
      <c r="D129" s="110" t="s">
        <v>5941</v>
      </c>
      <c r="E129" s="110">
        <v>104857920</v>
      </c>
      <c r="F129" s="142">
        <f t="shared" si="1"/>
        <v>100.00030517578125</v>
      </c>
      <c r="G129" s="128"/>
      <c r="H129" s="609"/>
    </row>
    <row r="130" spans="1:8">
      <c r="A130" s="194" t="s">
        <v>7938</v>
      </c>
      <c r="B130" s="158" t="s">
        <v>385</v>
      </c>
      <c r="C130" s="110" t="s">
        <v>6026</v>
      </c>
      <c r="D130" s="110" t="s">
        <v>5951</v>
      </c>
      <c r="E130" s="110">
        <v>73400640</v>
      </c>
      <c r="F130" s="142">
        <f t="shared" si="1"/>
        <v>70.00030517578125</v>
      </c>
      <c r="G130" s="128"/>
      <c r="H130" s="609"/>
    </row>
    <row r="131" spans="1:8">
      <c r="A131" s="194" t="s">
        <v>7939</v>
      </c>
      <c r="B131" s="158" t="s">
        <v>385</v>
      </c>
      <c r="C131" s="110" t="s">
        <v>6027</v>
      </c>
      <c r="D131" s="110" t="s">
        <v>5964</v>
      </c>
      <c r="E131" s="110">
        <v>115344000</v>
      </c>
      <c r="F131" s="142">
        <f t="shared" ref="F131:F194" si="2">E131/1024/1024</f>
        <v>110.0006103515625</v>
      </c>
      <c r="G131" s="128"/>
      <c r="H131" s="609"/>
    </row>
    <row r="132" spans="1:8">
      <c r="A132" s="194" t="s">
        <v>7943</v>
      </c>
      <c r="B132" s="158" t="s">
        <v>385</v>
      </c>
      <c r="C132" s="110" t="s">
        <v>6028</v>
      </c>
      <c r="D132" s="110" t="s">
        <v>5943</v>
      </c>
      <c r="E132" s="110">
        <v>210240</v>
      </c>
      <c r="F132" s="142">
        <f t="shared" si="2"/>
        <v>0.20050048828125</v>
      </c>
      <c r="G132" s="128"/>
      <c r="H132" s="609"/>
    </row>
    <row r="133" spans="1:8">
      <c r="A133" s="194" t="s">
        <v>7944</v>
      </c>
      <c r="B133" s="158" t="s">
        <v>385</v>
      </c>
      <c r="C133" s="110" t="s">
        <v>6029</v>
      </c>
      <c r="D133" s="110" t="s">
        <v>5945</v>
      </c>
      <c r="E133" s="110">
        <v>210240</v>
      </c>
      <c r="F133" s="142">
        <f t="shared" si="2"/>
        <v>0.20050048828125</v>
      </c>
      <c r="G133" s="128"/>
      <c r="H133" s="609"/>
    </row>
    <row r="134" spans="1:8">
      <c r="A134" s="194" t="s">
        <v>8150</v>
      </c>
      <c r="B134" s="158" t="s">
        <v>385</v>
      </c>
      <c r="C134" s="110" t="s">
        <v>6030</v>
      </c>
      <c r="D134" s="110" t="s">
        <v>5947</v>
      </c>
      <c r="E134" s="110">
        <v>210240</v>
      </c>
      <c r="F134" s="142">
        <f t="shared" si="2"/>
        <v>0.20050048828125</v>
      </c>
      <c r="G134" s="128"/>
      <c r="H134" s="609"/>
    </row>
    <row r="135" spans="1:8">
      <c r="A135" s="194" t="s">
        <v>8151</v>
      </c>
      <c r="B135" s="158" t="s">
        <v>385</v>
      </c>
      <c r="C135" s="110" t="s">
        <v>6031</v>
      </c>
      <c r="D135" s="110" t="s">
        <v>5949</v>
      </c>
      <c r="E135" s="110">
        <v>15204480</v>
      </c>
      <c r="F135" s="142">
        <f t="shared" si="2"/>
        <v>14.5001220703125</v>
      </c>
      <c r="G135" s="128"/>
      <c r="H135" s="609"/>
    </row>
    <row r="136" spans="1:8">
      <c r="A136" s="194" t="s">
        <v>8152</v>
      </c>
      <c r="B136" s="158" t="s">
        <v>385</v>
      </c>
      <c r="C136" s="110" t="s">
        <v>6032</v>
      </c>
      <c r="D136" s="110" t="s">
        <v>5966</v>
      </c>
      <c r="E136" s="110">
        <v>10486080</v>
      </c>
      <c r="F136" s="142">
        <f t="shared" si="2"/>
        <v>10.00030517578125</v>
      </c>
      <c r="G136" s="128"/>
      <c r="H136" s="609"/>
    </row>
    <row r="137" spans="1:8">
      <c r="A137" s="194" t="s">
        <v>7941</v>
      </c>
      <c r="B137" s="158" t="s">
        <v>385</v>
      </c>
      <c r="C137" s="110" t="s">
        <v>6033</v>
      </c>
      <c r="D137" s="110" t="s">
        <v>5979</v>
      </c>
      <c r="E137" s="110">
        <v>7340160</v>
      </c>
      <c r="F137" s="142">
        <f t="shared" si="2"/>
        <v>7.0001220703125</v>
      </c>
      <c r="G137" s="128"/>
      <c r="H137" s="609"/>
    </row>
    <row r="138" spans="1:8">
      <c r="A138" s="194" t="s">
        <v>7942</v>
      </c>
      <c r="B138" s="158" t="s">
        <v>385</v>
      </c>
      <c r="C138" s="110" t="s">
        <v>6034</v>
      </c>
      <c r="D138" s="110" t="s">
        <v>5981</v>
      </c>
      <c r="E138" s="110">
        <v>11534400</v>
      </c>
      <c r="F138" s="142">
        <f t="shared" si="2"/>
        <v>11.00006103515625</v>
      </c>
      <c r="G138" s="128"/>
      <c r="H138" s="609"/>
    </row>
    <row r="139" spans="1:8">
      <c r="A139" s="194" t="s">
        <v>7945</v>
      </c>
      <c r="B139" s="158" t="s">
        <v>372</v>
      </c>
      <c r="C139" s="110" t="s">
        <v>6035</v>
      </c>
      <c r="D139" s="110" t="s">
        <v>5939</v>
      </c>
      <c r="E139" s="110">
        <v>152043840</v>
      </c>
      <c r="F139" s="142">
        <f t="shared" si="2"/>
        <v>145.00030517578125</v>
      </c>
      <c r="G139" s="128"/>
      <c r="H139" s="610">
        <v>11</v>
      </c>
    </row>
    <row r="140" spans="1:8">
      <c r="A140" s="194" t="s">
        <v>7937</v>
      </c>
      <c r="B140" s="158" t="s">
        <v>372</v>
      </c>
      <c r="C140" s="110" t="s">
        <v>6025</v>
      </c>
      <c r="D140" s="110" t="s">
        <v>5941</v>
      </c>
      <c r="E140" s="110">
        <v>104857920</v>
      </c>
      <c r="F140" s="142">
        <f t="shared" si="2"/>
        <v>100.00030517578125</v>
      </c>
      <c r="G140" s="128"/>
      <c r="H140" s="611"/>
    </row>
    <row r="141" spans="1:8">
      <c r="A141" s="194" t="s">
        <v>7938</v>
      </c>
      <c r="B141" s="158" t="s">
        <v>372</v>
      </c>
      <c r="C141" s="110" t="s">
        <v>6026</v>
      </c>
      <c r="D141" s="110" t="s">
        <v>5951</v>
      </c>
      <c r="E141" s="110">
        <v>73400640</v>
      </c>
      <c r="F141" s="142">
        <f t="shared" si="2"/>
        <v>70.00030517578125</v>
      </c>
      <c r="G141" s="128"/>
      <c r="H141" s="611"/>
    </row>
    <row r="142" spans="1:8">
      <c r="A142" s="194" t="s">
        <v>7939</v>
      </c>
      <c r="B142" s="158" t="s">
        <v>372</v>
      </c>
      <c r="C142" s="144" t="s">
        <v>6027</v>
      </c>
      <c r="D142" s="144" t="s">
        <v>5964</v>
      </c>
      <c r="E142" s="144">
        <v>115344000</v>
      </c>
      <c r="F142" s="142">
        <f t="shared" si="2"/>
        <v>110.0006103515625</v>
      </c>
      <c r="G142" s="128"/>
      <c r="H142" s="611"/>
    </row>
    <row r="143" spans="1:8">
      <c r="A143" s="194" t="s">
        <v>7943</v>
      </c>
      <c r="B143" s="158" t="s">
        <v>372</v>
      </c>
      <c r="C143" s="144" t="s">
        <v>6028</v>
      </c>
      <c r="D143" s="144" t="s">
        <v>5943</v>
      </c>
      <c r="E143" s="144">
        <v>210240</v>
      </c>
      <c r="F143" s="142">
        <f t="shared" si="2"/>
        <v>0.20050048828125</v>
      </c>
      <c r="G143" s="128"/>
      <c r="H143" s="611"/>
    </row>
    <row r="144" spans="1:8">
      <c r="A144" s="194" t="s">
        <v>7944</v>
      </c>
      <c r="B144" s="158" t="s">
        <v>372</v>
      </c>
      <c r="C144" s="144" t="s">
        <v>6029</v>
      </c>
      <c r="D144" s="144" t="s">
        <v>5945</v>
      </c>
      <c r="E144" s="144">
        <v>210240</v>
      </c>
      <c r="F144" s="142">
        <f t="shared" si="2"/>
        <v>0.20050048828125</v>
      </c>
      <c r="G144" s="128"/>
      <c r="H144" s="611"/>
    </row>
    <row r="145" spans="1:8">
      <c r="A145" s="194" t="s">
        <v>7946</v>
      </c>
      <c r="B145" s="158" t="s">
        <v>372</v>
      </c>
      <c r="C145" s="144" t="s">
        <v>6030</v>
      </c>
      <c r="D145" s="144" t="s">
        <v>5947</v>
      </c>
      <c r="E145" s="144">
        <v>210240</v>
      </c>
      <c r="F145" s="142">
        <f t="shared" si="2"/>
        <v>0.20050048828125</v>
      </c>
      <c r="G145" s="128"/>
      <c r="H145" s="611"/>
    </row>
    <row r="146" spans="1:8">
      <c r="A146" s="194" t="s">
        <v>8153</v>
      </c>
      <c r="B146" s="158" t="s">
        <v>372</v>
      </c>
      <c r="C146" s="144" t="s">
        <v>6036</v>
      </c>
      <c r="D146" s="144" t="s">
        <v>5949</v>
      </c>
      <c r="E146" s="144">
        <v>15204480</v>
      </c>
      <c r="F146" s="142">
        <f t="shared" si="2"/>
        <v>14.5001220703125</v>
      </c>
      <c r="G146" s="128"/>
      <c r="H146" s="611"/>
    </row>
    <row r="147" spans="1:8">
      <c r="A147" s="194" t="s">
        <v>7940</v>
      </c>
      <c r="B147" s="158" t="s">
        <v>372</v>
      </c>
      <c r="C147" s="144" t="s">
        <v>6032</v>
      </c>
      <c r="D147" s="144" t="s">
        <v>5966</v>
      </c>
      <c r="E147" s="144">
        <v>10486080</v>
      </c>
      <c r="F147" s="142">
        <f t="shared" si="2"/>
        <v>10.00030517578125</v>
      </c>
      <c r="G147" s="128"/>
      <c r="H147" s="611"/>
    </row>
    <row r="148" spans="1:8">
      <c r="A148" s="194" t="s">
        <v>7941</v>
      </c>
      <c r="B148" s="158" t="s">
        <v>372</v>
      </c>
      <c r="C148" s="144" t="s">
        <v>6033</v>
      </c>
      <c r="D148" s="144" t="s">
        <v>5979</v>
      </c>
      <c r="E148" s="144">
        <v>7340160</v>
      </c>
      <c r="F148" s="142">
        <f t="shared" si="2"/>
        <v>7.0001220703125</v>
      </c>
      <c r="G148" s="128"/>
      <c r="H148" s="611"/>
    </row>
    <row r="149" spans="1:8">
      <c r="A149" s="194" t="s">
        <v>7942</v>
      </c>
      <c r="B149" s="158" t="s">
        <v>372</v>
      </c>
      <c r="C149" s="144" t="s">
        <v>6034</v>
      </c>
      <c r="D149" s="144" t="s">
        <v>5981</v>
      </c>
      <c r="E149" s="144">
        <v>11534400</v>
      </c>
      <c r="F149" s="142">
        <f t="shared" si="2"/>
        <v>11.00006103515625</v>
      </c>
      <c r="G149" s="128"/>
      <c r="H149" s="612"/>
    </row>
    <row r="150" spans="1:8">
      <c r="A150" s="194" t="s">
        <v>7878</v>
      </c>
      <c r="B150" s="158" t="s">
        <v>340</v>
      </c>
      <c r="C150" s="144" t="s">
        <v>6037</v>
      </c>
      <c r="D150" s="144" t="s">
        <v>5939</v>
      </c>
      <c r="E150" s="144">
        <v>120586560</v>
      </c>
      <c r="F150" s="142">
        <f t="shared" si="2"/>
        <v>115.00030517578125</v>
      </c>
      <c r="G150" s="128"/>
      <c r="H150" s="609">
        <v>11</v>
      </c>
    </row>
    <row r="151" spans="1:8">
      <c r="A151" s="194" t="s">
        <v>7880</v>
      </c>
      <c r="B151" s="158" t="s">
        <v>340</v>
      </c>
      <c r="C151" s="144" t="s">
        <v>6038</v>
      </c>
      <c r="D151" s="144" t="s">
        <v>5941</v>
      </c>
      <c r="E151" s="144">
        <v>104857920</v>
      </c>
      <c r="F151" s="142">
        <f t="shared" si="2"/>
        <v>100.00030517578125</v>
      </c>
      <c r="G151" s="128"/>
      <c r="H151" s="609"/>
    </row>
    <row r="152" spans="1:8">
      <c r="A152" s="194" t="s">
        <v>7881</v>
      </c>
      <c r="B152" s="158" t="s">
        <v>340</v>
      </c>
      <c r="C152" s="144" t="s">
        <v>6039</v>
      </c>
      <c r="D152" s="144" t="s">
        <v>5951</v>
      </c>
      <c r="E152" s="144">
        <v>7340160</v>
      </c>
      <c r="F152" s="142">
        <f t="shared" si="2"/>
        <v>7.0001220703125</v>
      </c>
      <c r="G152" s="128"/>
      <c r="H152" s="609"/>
    </row>
    <row r="153" spans="1:8">
      <c r="A153" s="194" t="s">
        <v>7882</v>
      </c>
      <c r="B153" s="158" t="s">
        <v>340</v>
      </c>
      <c r="C153" s="144" t="s">
        <v>6040</v>
      </c>
      <c r="D153" s="144" t="s">
        <v>5964</v>
      </c>
      <c r="E153" s="144">
        <v>115344000</v>
      </c>
      <c r="F153" s="142">
        <f t="shared" si="2"/>
        <v>110.0006103515625</v>
      </c>
      <c r="G153" s="128"/>
      <c r="H153" s="609"/>
    </row>
    <row r="154" spans="1:8">
      <c r="A154" s="194" t="s">
        <v>7886</v>
      </c>
      <c r="B154" s="158" t="s">
        <v>340</v>
      </c>
      <c r="C154" s="144" t="s">
        <v>6041</v>
      </c>
      <c r="D154" s="144" t="s">
        <v>5943</v>
      </c>
      <c r="E154" s="144">
        <v>210240</v>
      </c>
      <c r="F154" s="142">
        <f t="shared" si="2"/>
        <v>0.20050048828125</v>
      </c>
      <c r="G154" s="128"/>
      <c r="H154" s="609"/>
    </row>
    <row r="155" spans="1:8">
      <c r="A155" s="194" t="s">
        <v>7887</v>
      </c>
      <c r="B155" s="158" t="s">
        <v>340</v>
      </c>
      <c r="C155" s="144" t="s">
        <v>6042</v>
      </c>
      <c r="D155" s="144" t="s">
        <v>5945</v>
      </c>
      <c r="E155" s="144">
        <v>210240</v>
      </c>
      <c r="F155" s="142">
        <f t="shared" si="2"/>
        <v>0.20050048828125</v>
      </c>
      <c r="G155" s="128"/>
      <c r="H155" s="609"/>
    </row>
    <row r="156" spans="1:8">
      <c r="A156" s="194" t="s">
        <v>7888</v>
      </c>
      <c r="B156" s="158" t="s">
        <v>340</v>
      </c>
      <c r="C156" s="144" t="s">
        <v>6043</v>
      </c>
      <c r="D156" s="144" t="s">
        <v>5947</v>
      </c>
      <c r="E156" s="144">
        <v>210240</v>
      </c>
      <c r="F156" s="142">
        <f t="shared" si="2"/>
        <v>0.20050048828125</v>
      </c>
      <c r="G156" s="128"/>
      <c r="H156" s="609"/>
    </row>
    <row r="157" spans="1:8">
      <c r="A157" s="194" t="s">
        <v>7879</v>
      </c>
      <c r="B157" s="158" t="s">
        <v>340</v>
      </c>
      <c r="C157" s="144" t="s">
        <v>6044</v>
      </c>
      <c r="D157" s="144" t="s">
        <v>5949</v>
      </c>
      <c r="E157" s="144">
        <v>12059520</v>
      </c>
      <c r="F157" s="142">
        <f t="shared" si="2"/>
        <v>11.5008544921875</v>
      </c>
      <c r="G157" s="128"/>
      <c r="H157" s="609"/>
    </row>
    <row r="158" spans="1:8">
      <c r="A158" s="194" t="s">
        <v>8155</v>
      </c>
      <c r="B158" s="158" t="s">
        <v>340</v>
      </c>
      <c r="C158" s="144" t="s">
        <v>6045</v>
      </c>
      <c r="D158" s="144" t="s">
        <v>5966</v>
      </c>
      <c r="E158" s="144">
        <v>10486080</v>
      </c>
      <c r="F158" s="142">
        <f t="shared" si="2"/>
        <v>10.00030517578125</v>
      </c>
      <c r="G158" s="128"/>
      <c r="H158" s="609"/>
    </row>
    <row r="159" spans="1:8">
      <c r="A159" s="194" t="s">
        <v>7884</v>
      </c>
      <c r="B159" s="158" t="s">
        <v>340</v>
      </c>
      <c r="C159" s="144" t="s">
        <v>6046</v>
      </c>
      <c r="D159" s="144" t="s">
        <v>5979</v>
      </c>
      <c r="E159" s="144">
        <v>1049280</v>
      </c>
      <c r="F159" s="142">
        <f t="shared" si="2"/>
        <v>1.00067138671875</v>
      </c>
      <c r="G159" s="128"/>
      <c r="H159" s="609"/>
    </row>
    <row r="160" spans="1:8">
      <c r="A160" s="194" t="s">
        <v>7885</v>
      </c>
      <c r="B160" s="158" t="s">
        <v>340</v>
      </c>
      <c r="C160" s="144" t="s">
        <v>6047</v>
      </c>
      <c r="D160" s="144" t="s">
        <v>5981</v>
      </c>
      <c r="E160" s="144">
        <v>11534400</v>
      </c>
      <c r="F160" s="142">
        <f t="shared" si="2"/>
        <v>11.00006103515625</v>
      </c>
      <c r="G160" s="128"/>
      <c r="H160" s="609"/>
    </row>
    <row r="161" spans="1:8">
      <c r="A161" s="194" t="s">
        <v>7930</v>
      </c>
      <c r="B161" s="158" t="s">
        <v>356</v>
      </c>
      <c r="C161" s="144" t="s">
        <v>6048</v>
      </c>
      <c r="D161" s="144" t="s">
        <v>5939</v>
      </c>
      <c r="E161" s="144">
        <v>120586560</v>
      </c>
      <c r="F161" s="142">
        <f t="shared" si="2"/>
        <v>115.00030517578125</v>
      </c>
      <c r="G161" s="128"/>
      <c r="H161" s="609">
        <v>11</v>
      </c>
    </row>
    <row r="162" spans="1:8">
      <c r="A162" s="194" t="s">
        <v>7880</v>
      </c>
      <c r="B162" s="158" t="s">
        <v>356</v>
      </c>
      <c r="C162" s="144" t="s">
        <v>6038</v>
      </c>
      <c r="D162" s="144" t="s">
        <v>5941</v>
      </c>
      <c r="E162" s="144">
        <v>104857920</v>
      </c>
      <c r="F162" s="142">
        <f t="shared" si="2"/>
        <v>100.00030517578125</v>
      </c>
      <c r="G162" s="128"/>
      <c r="H162" s="609"/>
    </row>
    <row r="163" spans="1:8">
      <c r="A163" s="194" t="s">
        <v>7881</v>
      </c>
      <c r="B163" s="158" t="s">
        <v>356</v>
      </c>
      <c r="C163" s="144" t="s">
        <v>6039</v>
      </c>
      <c r="D163" s="144" t="s">
        <v>5951</v>
      </c>
      <c r="E163" s="144">
        <v>7340160</v>
      </c>
      <c r="F163" s="142">
        <f t="shared" si="2"/>
        <v>7.0001220703125</v>
      </c>
      <c r="G163" s="128"/>
      <c r="H163" s="609"/>
    </row>
    <row r="164" spans="1:8">
      <c r="A164" s="194" t="s">
        <v>7882</v>
      </c>
      <c r="B164" s="158" t="s">
        <v>356</v>
      </c>
      <c r="C164" s="144" t="s">
        <v>6040</v>
      </c>
      <c r="D164" s="144" t="s">
        <v>5964</v>
      </c>
      <c r="E164" s="144">
        <v>115344000</v>
      </c>
      <c r="F164" s="142">
        <f t="shared" si="2"/>
        <v>110.0006103515625</v>
      </c>
      <c r="G164" s="128"/>
      <c r="H164" s="609"/>
    </row>
    <row r="165" spans="1:8">
      <c r="A165" s="194" t="s">
        <v>7886</v>
      </c>
      <c r="B165" s="158" t="s">
        <v>356</v>
      </c>
      <c r="C165" s="144" t="s">
        <v>6041</v>
      </c>
      <c r="D165" s="144" t="s">
        <v>5943</v>
      </c>
      <c r="E165" s="144">
        <v>210240</v>
      </c>
      <c r="F165" s="142">
        <f t="shared" si="2"/>
        <v>0.20050048828125</v>
      </c>
      <c r="G165" s="128"/>
      <c r="H165" s="609"/>
    </row>
    <row r="166" spans="1:8">
      <c r="A166" s="194" t="s">
        <v>7887</v>
      </c>
      <c r="B166" s="158" t="s">
        <v>356</v>
      </c>
      <c r="C166" s="144" t="s">
        <v>6042</v>
      </c>
      <c r="D166" s="144" t="s">
        <v>5945</v>
      </c>
      <c r="E166" s="144">
        <v>210240</v>
      </c>
      <c r="F166" s="142">
        <f t="shared" si="2"/>
        <v>0.20050048828125</v>
      </c>
      <c r="G166" s="128"/>
      <c r="H166" s="609"/>
    </row>
    <row r="167" spans="1:8">
      <c r="A167" s="194" t="s">
        <v>8154</v>
      </c>
      <c r="B167" s="158" t="s">
        <v>356</v>
      </c>
      <c r="C167" s="144" t="s">
        <v>6043</v>
      </c>
      <c r="D167" s="144" t="s">
        <v>5947</v>
      </c>
      <c r="E167" s="144">
        <v>210240</v>
      </c>
      <c r="F167" s="142">
        <f t="shared" si="2"/>
        <v>0.20050048828125</v>
      </c>
      <c r="G167" s="128"/>
      <c r="H167" s="609"/>
    </row>
    <row r="168" spans="1:8">
      <c r="A168" s="194" t="s">
        <v>8156</v>
      </c>
      <c r="B168" s="158" t="s">
        <v>356</v>
      </c>
      <c r="C168" s="144" t="s">
        <v>6049</v>
      </c>
      <c r="D168" s="144" t="s">
        <v>5949</v>
      </c>
      <c r="E168" s="144">
        <v>12059520</v>
      </c>
      <c r="F168" s="142">
        <f t="shared" si="2"/>
        <v>11.5008544921875</v>
      </c>
      <c r="G168" s="128"/>
      <c r="H168" s="609"/>
    </row>
    <row r="169" spans="1:8">
      <c r="A169" s="194" t="s">
        <v>8157</v>
      </c>
      <c r="B169" s="158" t="s">
        <v>356</v>
      </c>
      <c r="C169" s="144" t="s">
        <v>6045</v>
      </c>
      <c r="D169" s="144" t="s">
        <v>5966</v>
      </c>
      <c r="E169" s="144">
        <v>10486080</v>
      </c>
      <c r="F169" s="142">
        <f t="shared" si="2"/>
        <v>10.00030517578125</v>
      </c>
      <c r="G169" s="128"/>
      <c r="H169" s="609"/>
    </row>
    <row r="170" spans="1:8">
      <c r="A170" s="194" t="s">
        <v>7884</v>
      </c>
      <c r="B170" s="158" t="s">
        <v>356</v>
      </c>
      <c r="C170" s="144" t="s">
        <v>6046</v>
      </c>
      <c r="D170" s="144" t="s">
        <v>5979</v>
      </c>
      <c r="E170" s="144">
        <v>1049280</v>
      </c>
      <c r="F170" s="142">
        <f t="shared" si="2"/>
        <v>1.00067138671875</v>
      </c>
      <c r="G170" s="128"/>
      <c r="H170" s="609"/>
    </row>
    <row r="171" spans="1:8">
      <c r="A171" s="194" t="s">
        <v>7885</v>
      </c>
      <c r="B171" s="158" t="s">
        <v>356</v>
      </c>
      <c r="C171" s="144" t="s">
        <v>6047</v>
      </c>
      <c r="D171" s="144" t="s">
        <v>5981</v>
      </c>
      <c r="E171" s="144">
        <v>11534400</v>
      </c>
      <c r="F171" s="142">
        <f t="shared" si="2"/>
        <v>11.00006103515625</v>
      </c>
      <c r="G171" s="128"/>
      <c r="H171" s="609"/>
    </row>
    <row r="172" spans="1:8">
      <c r="A172" s="194" t="s">
        <v>7867</v>
      </c>
      <c r="B172" s="158" t="s">
        <v>341</v>
      </c>
      <c r="C172" s="144" t="s">
        <v>6050</v>
      </c>
      <c r="D172" s="144" t="s">
        <v>5939</v>
      </c>
      <c r="E172" s="144">
        <v>120586560</v>
      </c>
      <c r="F172" s="142">
        <f t="shared" si="2"/>
        <v>115.00030517578125</v>
      </c>
      <c r="G172" s="128"/>
      <c r="H172" s="609">
        <v>11</v>
      </c>
    </row>
    <row r="173" spans="1:8">
      <c r="A173" s="194" t="s">
        <v>7869</v>
      </c>
      <c r="B173" s="158" t="s">
        <v>341</v>
      </c>
      <c r="C173" s="144" t="s">
        <v>6051</v>
      </c>
      <c r="D173" s="144" t="s">
        <v>5943</v>
      </c>
      <c r="E173" s="144">
        <v>104857920</v>
      </c>
      <c r="F173" s="142">
        <f t="shared" si="2"/>
        <v>100.00030517578125</v>
      </c>
      <c r="G173" s="128"/>
      <c r="H173" s="609"/>
    </row>
    <row r="174" spans="1:8">
      <c r="A174" s="194" t="s">
        <v>7870</v>
      </c>
      <c r="B174" s="158" t="s">
        <v>341</v>
      </c>
      <c r="C174" s="144" t="s">
        <v>6052</v>
      </c>
      <c r="D174" s="144" t="s">
        <v>5945</v>
      </c>
      <c r="E174" s="144">
        <v>7340160</v>
      </c>
      <c r="F174" s="142">
        <f t="shared" si="2"/>
        <v>7.0001220703125</v>
      </c>
      <c r="G174" s="128"/>
      <c r="H174" s="609"/>
    </row>
    <row r="175" spans="1:8">
      <c r="A175" s="194" t="s">
        <v>7871</v>
      </c>
      <c r="B175" s="158" t="s">
        <v>341</v>
      </c>
      <c r="C175" s="144" t="s">
        <v>6053</v>
      </c>
      <c r="D175" s="144" t="s">
        <v>5947</v>
      </c>
      <c r="E175" s="144">
        <v>115344000</v>
      </c>
      <c r="F175" s="142">
        <f t="shared" si="2"/>
        <v>110.0006103515625</v>
      </c>
      <c r="G175" s="128"/>
      <c r="H175" s="609"/>
    </row>
    <row r="176" spans="1:8">
      <c r="A176" s="194" t="s">
        <v>7875</v>
      </c>
      <c r="B176" s="158" t="s">
        <v>341</v>
      </c>
      <c r="C176" s="144" t="s">
        <v>6054</v>
      </c>
      <c r="D176" s="144" t="s">
        <v>5966</v>
      </c>
      <c r="E176" s="144">
        <v>210240</v>
      </c>
      <c r="F176" s="142">
        <f t="shared" si="2"/>
        <v>0.20050048828125</v>
      </c>
      <c r="G176" s="128"/>
      <c r="H176" s="609"/>
    </row>
    <row r="177" spans="1:8">
      <c r="A177" s="194" t="s">
        <v>7876</v>
      </c>
      <c r="B177" s="158" t="s">
        <v>341</v>
      </c>
      <c r="C177" s="144" t="s">
        <v>6055</v>
      </c>
      <c r="D177" s="144" t="s">
        <v>5979</v>
      </c>
      <c r="E177" s="144">
        <v>210240</v>
      </c>
      <c r="F177" s="142">
        <f t="shared" si="2"/>
        <v>0.20050048828125</v>
      </c>
      <c r="G177" s="128"/>
      <c r="H177" s="609"/>
    </row>
    <row r="178" spans="1:8">
      <c r="A178" s="194" t="s">
        <v>8158</v>
      </c>
      <c r="B178" s="158" t="s">
        <v>341</v>
      </c>
      <c r="C178" s="144" t="s">
        <v>6056</v>
      </c>
      <c r="D178" s="144" t="s">
        <v>5981</v>
      </c>
      <c r="E178" s="144">
        <v>210240</v>
      </c>
      <c r="F178" s="142">
        <f t="shared" si="2"/>
        <v>0.20050048828125</v>
      </c>
      <c r="G178" s="128"/>
      <c r="H178" s="609"/>
    </row>
    <row r="179" spans="1:8">
      <c r="A179" s="194" t="s">
        <v>8159</v>
      </c>
      <c r="B179" s="158" t="s">
        <v>341</v>
      </c>
      <c r="C179" s="144" t="s">
        <v>6057</v>
      </c>
      <c r="D179" s="144" t="s">
        <v>5949</v>
      </c>
      <c r="E179" s="144">
        <v>12059520</v>
      </c>
      <c r="F179" s="142">
        <f t="shared" si="2"/>
        <v>11.5008544921875</v>
      </c>
      <c r="G179" s="128"/>
      <c r="H179" s="609"/>
    </row>
    <row r="180" spans="1:8">
      <c r="A180" s="194" t="s">
        <v>7872</v>
      </c>
      <c r="B180" s="158" t="s">
        <v>341</v>
      </c>
      <c r="C180" s="144" t="s">
        <v>6058</v>
      </c>
      <c r="D180" s="144" t="s">
        <v>5941</v>
      </c>
      <c r="E180" s="144">
        <v>10486080</v>
      </c>
      <c r="F180" s="142">
        <f t="shared" si="2"/>
        <v>10.00030517578125</v>
      </c>
      <c r="G180" s="128"/>
      <c r="H180" s="609"/>
    </row>
    <row r="181" spans="1:8">
      <c r="A181" s="194" t="s">
        <v>7873</v>
      </c>
      <c r="B181" s="158" t="s">
        <v>341</v>
      </c>
      <c r="C181" s="144" t="s">
        <v>6059</v>
      </c>
      <c r="D181" s="144" t="s">
        <v>5951</v>
      </c>
      <c r="E181" s="144">
        <v>1049280</v>
      </c>
      <c r="F181" s="142">
        <f t="shared" si="2"/>
        <v>1.00067138671875</v>
      </c>
      <c r="G181" s="128"/>
      <c r="H181" s="609"/>
    </row>
    <row r="182" spans="1:8">
      <c r="A182" s="194" t="s">
        <v>7874</v>
      </c>
      <c r="B182" s="158" t="s">
        <v>341</v>
      </c>
      <c r="C182" s="144" t="s">
        <v>6060</v>
      </c>
      <c r="D182" s="144" t="s">
        <v>5964</v>
      </c>
      <c r="E182" s="144">
        <v>11534400</v>
      </c>
      <c r="F182" s="142">
        <f t="shared" si="2"/>
        <v>11.00006103515625</v>
      </c>
      <c r="G182" s="128"/>
      <c r="H182" s="609"/>
    </row>
    <row r="183" spans="1:8">
      <c r="A183" s="194" t="s">
        <v>8160</v>
      </c>
      <c r="B183" s="158" t="s">
        <v>357</v>
      </c>
      <c r="C183" s="144" t="s">
        <v>6061</v>
      </c>
      <c r="D183" s="144" t="s">
        <v>5939</v>
      </c>
      <c r="E183" s="144">
        <v>120586560</v>
      </c>
      <c r="F183" s="142">
        <f t="shared" si="2"/>
        <v>115.00030517578125</v>
      </c>
      <c r="G183" s="128"/>
      <c r="H183" s="609">
        <v>11</v>
      </c>
    </row>
    <row r="184" spans="1:8">
      <c r="A184" s="194" t="s">
        <v>7869</v>
      </c>
      <c r="B184" s="158" t="s">
        <v>357</v>
      </c>
      <c r="C184" s="144" t="s">
        <v>6051</v>
      </c>
      <c r="D184" s="144" t="s">
        <v>5943</v>
      </c>
      <c r="E184" s="144">
        <v>104857920</v>
      </c>
      <c r="F184" s="142">
        <f t="shared" si="2"/>
        <v>100.00030517578125</v>
      </c>
      <c r="G184" s="128"/>
      <c r="H184" s="609"/>
    </row>
    <row r="185" spans="1:8">
      <c r="A185" s="194" t="s">
        <v>7870</v>
      </c>
      <c r="B185" s="158" t="s">
        <v>357</v>
      </c>
      <c r="C185" s="144" t="s">
        <v>6052</v>
      </c>
      <c r="D185" s="144" t="s">
        <v>5945</v>
      </c>
      <c r="E185" s="144">
        <v>7340160</v>
      </c>
      <c r="F185" s="142">
        <f t="shared" si="2"/>
        <v>7.0001220703125</v>
      </c>
      <c r="G185" s="128"/>
      <c r="H185" s="609"/>
    </row>
    <row r="186" spans="1:8">
      <c r="A186" s="194" t="s">
        <v>7871</v>
      </c>
      <c r="B186" s="158" t="s">
        <v>357</v>
      </c>
      <c r="C186" s="144" t="s">
        <v>6053</v>
      </c>
      <c r="D186" s="144" t="s">
        <v>5947</v>
      </c>
      <c r="E186" s="144">
        <v>115344000</v>
      </c>
      <c r="F186" s="142">
        <f t="shared" si="2"/>
        <v>110.0006103515625</v>
      </c>
      <c r="G186" s="128"/>
      <c r="H186" s="609"/>
    </row>
    <row r="187" spans="1:8">
      <c r="A187" s="194" t="s">
        <v>7875</v>
      </c>
      <c r="B187" s="158" t="s">
        <v>357</v>
      </c>
      <c r="C187" s="144" t="s">
        <v>6054</v>
      </c>
      <c r="D187" s="144" t="s">
        <v>5966</v>
      </c>
      <c r="E187" s="144">
        <v>210240</v>
      </c>
      <c r="F187" s="142">
        <f t="shared" si="2"/>
        <v>0.20050048828125</v>
      </c>
      <c r="G187" s="128"/>
      <c r="H187" s="609"/>
    </row>
    <row r="188" spans="1:8">
      <c r="A188" s="194" t="s">
        <v>7876</v>
      </c>
      <c r="B188" s="158" t="s">
        <v>357</v>
      </c>
      <c r="C188" s="144" t="s">
        <v>6055</v>
      </c>
      <c r="D188" s="144" t="s">
        <v>5979</v>
      </c>
      <c r="E188" s="144">
        <v>210240</v>
      </c>
      <c r="F188" s="142">
        <f t="shared" si="2"/>
        <v>0.20050048828125</v>
      </c>
      <c r="G188" s="128"/>
      <c r="H188" s="609"/>
    </row>
    <row r="189" spans="1:8">
      <c r="A189" s="194" t="s">
        <v>8158</v>
      </c>
      <c r="B189" s="158" t="s">
        <v>357</v>
      </c>
      <c r="C189" s="144" t="s">
        <v>6056</v>
      </c>
      <c r="D189" s="144" t="s">
        <v>5981</v>
      </c>
      <c r="E189" s="144">
        <v>210240</v>
      </c>
      <c r="F189" s="142">
        <f t="shared" si="2"/>
        <v>0.20050048828125</v>
      </c>
      <c r="G189" s="128"/>
      <c r="H189" s="609"/>
    </row>
    <row r="190" spans="1:8">
      <c r="A190" s="194" t="s">
        <v>7929</v>
      </c>
      <c r="B190" s="158" t="s">
        <v>357</v>
      </c>
      <c r="C190" s="144" t="s">
        <v>6062</v>
      </c>
      <c r="D190" s="144" t="s">
        <v>5949</v>
      </c>
      <c r="E190" s="144">
        <v>12059520</v>
      </c>
      <c r="F190" s="142">
        <f t="shared" si="2"/>
        <v>11.5008544921875</v>
      </c>
      <c r="G190" s="128"/>
      <c r="H190" s="609"/>
    </row>
    <row r="191" spans="1:8">
      <c r="A191" s="194" t="s">
        <v>7872</v>
      </c>
      <c r="B191" s="158" t="s">
        <v>357</v>
      </c>
      <c r="C191" s="144" t="s">
        <v>6058</v>
      </c>
      <c r="D191" s="144" t="s">
        <v>5941</v>
      </c>
      <c r="E191" s="144">
        <v>10486080</v>
      </c>
      <c r="F191" s="142">
        <f t="shared" si="2"/>
        <v>10.00030517578125</v>
      </c>
      <c r="G191" s="128"/>
      <c r="H191" s="609"/>
    </row>
    <row r="192" spans="1:8">
      <c r="A192" s="194" t="s">
        <v>7873</v>
      </c>
      <c r="B192" s="158" t="s">
        <v>357</v>
      </c>
      <c r="C192" s="144" t="s">
        <v>6059</v>
      </c>
      <c r="D192" s="144" t="s">
        <v>5951</v>
      </c>
      <c r="E192" s="144">
        <v>1049280</v>
      </c>
      <c r="F192" s="142">
        <f t="shared" si="2"/>
        <v>1.00067138671875</v>
      </c>
      <c r="G192" s="128"/>
      <c r="H192" s="609"/>
    </row>
    <row r="193" spans="1:8">
      <c r="A193" s="194" t="s">
        <v>7874</v>
      </c>
      <c r="B193" s="158" t="s">
        <v>357</v>
      </c>
      <c r="C193" s="144" t="s">
        <v>6060</v>
      </c>
      <c r="D193" s="144" t="s">
        <v>5964</v>
      </c>
      <c r="E193" s="144">
        <v>11534400</v>
      </c>
      <c r="F193" s="142">
        <f t="shared" si="2"/>
        <v>11.00006103515625</v>
      </c>
      <c r="G193" s="128"/>
      <c r="H193" s="609"/>
    </row>
    <row r="194" spans="1:8">
      <c r="A194" s="194" t="s">
        <v>7900</v>
      </c>
      <c r="B194" s="158" t="s">
        <v>348</v>
      </c>
      <c r="C194" s="144" t="s">
        <v>6063</v>
      </c>
      <c r="D194" s="144" t="s">
        <v>5939</v>
      </c>
      <c r="E194" s="144">
        <v>141557760</v>
      </c>
      <c r="F194" s="142">
        <f t="shared" si="2"/>
        <v>135</v>
      </c>
      <c r="G194" s="128"/>
      <c r="H194" s="610">
        <v>12</v>
      </c>
    </row>
    <row r="195" spans="1:8">
      <c r="A195" s="194" t="s">
        <v>7902</v>
      </c>
      <c r="B195" s="158" t="s">
        <v>348</v>
      </c>
      <c r="C195" s="144" t="s">
        <v>6064</v>
      </c>
      <c r="D195" s="144" t="s">
        <v>5941</v>
      </c>
      <c r="E195" s="144">
        <v>104857920</v>
      </c>
      <c r="F195" s="142">
        <f t="shared" ref="F195:F258" si="3">E195/1024/1024</f>
        <v>100.00030517578125</v>
      </c>
      <c r="G195" s="128"/>
      <c r="H195" s="611"/>
    </row>
    <row r="196" spans="1:8">
      <c r="A196" s="194" t="s">
        <v>7903</v>
      </c>
      <c r="B196" s="158" t="s">
        <v>348</v>
      </c>
      <c r="C196" s="144" t="s">
        <v>6065</v>
      </c>
      <c r="D196" s="144" t="s">
        <v>5951</v>
      </c>
      <c r="E196" s="144">
        <v>7340160</v>
      </c>
      <c r="F196" s="142">
        <f t="shared" si="3"/>
        <v>7.0001220703125</v>
      </c>
      <c r="G196" s="128"/>
      <c r="H196" s="611"/>
    </row>
    <row r="197" spans="1:8">
      <c r="A197" s="194" t="s">
        <v>7904</v>
      </c>
      <c r="B197" s="158" t="s">
        <v>348</v>
      </c>
      <c r="C197" s="144" t="s">
        <v>6066</v>
      </c>
      <c r="D197" s="144" t="s">
        <v>5964</v>
      </c>
      <c r="E197" s="144">
        <v>115344000</v>
      </c>
      <c r="F197" s="142">
        <f t="shared" si="3"/>
        <v>110.0006103515625</v>
      </c>
      <c r="G197" s="128"/>
      <c r="H197" s="611"/>
    </row>
    <row r="198" spans="1:8">
      <c r="A198" s="194" t="s">
        <v>7905</v>
      </c>
      <c r="B198" s="158" t="s">
        <v>348</v>
      </c>
      <c r="C198" s="144" t="s">
        <v>6067</v>
      </c>
      <c r="D198" s="144" t="s">
        <v>5966</v>
      </c>
      <c r="E198" s="144">
        <v>115344000</v>
      </c>
      <c r="F198" s="142">
        <f t="shared" si="3"/>
        <v>110.0006103515625</v>
      </c>
      <c r="G198" s="128"/>
      <c r="H198" s="611"/>
    </row>
    <row r="199" spans="1:8">
      <c r="A199" s="194" t="s">
        <v>7909</v>
      </c>
      <c r="B199" s="158" t="s">
        <v>348</v>
      </c>
      <c r="C199" s="144" t="s">
        <v>6068</v>
      </c>
      <c r="D199" s="144" t="s">
        <v>5943</v>
      </c>
      <c r="E199" s="144">
        <v>210240</v>
      </c>
      <c r="F199" s="142">
        <f t="shared" si="3"/>
        <v>0.20050048828125</v>
      </c>
      <c r="G199" s="128"/>
      <c r="H199" s="611"/>
    </row>
    <row r="200" spans="1:8">
      <c r="A200" s="194" t="s">
        <v>8161</v>
      </c>
      <c r="B200" s="158" t="s">
        <v>348</v>
      </c>
      <c r="C200" s="144" t="s">
        <v>6069</v>
      </c>
      <c r="D200" s="144" t="s">
        <v>5945</v>
      </c>
      <c r="E200" s="144">
        <v>210240</v>
      </c>
      <c r="F200" s="142">
        <f t="shared" si="3"/>
        <v>0.20050048828125</v>
      </c>
      <c r="G200" s="128"/>
      <c r="H200" s="611"/>
    </row>
    <row r="201" spans="1:8">
      <c r="A201" s="194" t="s">
        <v>8162</v>
      </c>
      <c r="B201" s="158" t="s">
        <v>348</v>
      </c>
      <c r="C201" s="144" t="s">
        <v>6070</v>
      </c>
      <c r="D201" s="144" t="s">
        <v>5947</v>
      </c>
      <c r="E201" s="144">
        <v>210240</v>
      </c>
      <c r="F201" s="142">
        <f t="shared" si="3"/>
        <v>0.20050048828125</v>
      </c>
      <c r="G201" s="128"/>
      <c r="H201" s="611"/>
    </row>
    <row r="202" spans="1:8">
      <c r="A202" s="194" t="s">
        <v>7901</v>
      </c>
      <c r="B202" s="158" t="s">
        <v>348</v>
      </c>
      <c r="C202" s="144" t="s">
        <v>6071</v>
      </c>
      <c r="D202" s="144" t="s">
        <v>5949</v>
      </c>
      <c r="E202" s="144">
        <v>14156160</v>
      </c>
      <c r="F202" s="142">
        <f t="shared" si="3"/>
        <v>13.5003662109375</v>
      </c>
      <c r="G202" s="128"/>
      <c r="H202" s="611"/>
    </row>
    <row r="203" spans="1:8">
      <c r="A203" s="194" t="s">
        <v>7906</v>
      </c>
      <c r="B203" s="158" t="s">
        <v>348</v>
      </c>
      <c r="C203" s="144" t="s">
        <v>6072</v>
      </c>
      <c r="D203" s="144" t="s">
        <v>5979</v>
      </c>
      <c r="E203" s="144">
        <v>10486080</v>
      </c>
      <c r="F203" s="142">
        <f t="shared" si="3"/>
        <v>10.00030517578125</v>
      </c>
      <c r="G203" s="128"/>
      <c r="H203" s="611"/>
    </row>
    <row r="204" spans="1:8">
      <c r="A204" s="194" t="s">
        <v>7907</v>
      </c>
      <c r="B204" s="158" t="s">
        <v>348</v>
      </c>
      <c r="C204" s="144" t="s">
        <v>6073</v>
      </c>
      <c r="D204" s="144" t="s">
        <v>5981</v>
      </c>
      <c r="E204" s="144">
        <v>1049280</v>
      </c>
      <c r="F204" s="142">
        <f t="shared" si="3"/>
        <v>1.00067138671875</v>
      </c>
      <c r="G204" s="128"/>
      <c r="H204" s="611"/>
    </row>
    <row r="205" spans="1:8">
      <c r="A205" s="194" t="s">
        <v>7908</v>
      </c>
      <c r="B205" s="158" t="s">
        <v>348</v>
      </c>
      <c r="C205" s="144" t="s">
        <v>6074</v>
      </c>
      <c r="D205" s="144" t="s">
        <v>6006</v>
      </c>
      <c r="E205" s="144">
        <v>11534400</v>
      </c>
      <c r="F205" s="142">
        <f t="shared" si="3"/>
        <v>11.00006103515625</v>
      </c>
      <c r="G205" s="128"/>
      <c r="H205" s="612"/>
    </row>
    <row r="206" spans="1:8">
      <c r="A206" s="194" t="s">
        <v>7934</v>
      </c>
      <c r="B206" s="158" t="s">
        <v>364</v>
      </c>
      <c r="C206" s="144" t="s">
        <v>6075</v>
      </c>
      <c r="D206" s="144" t="s">
        <v>5939</v>
      </c>
      <c r="E206" s="144">
        <v>141557760</v>
      </c>
      <c r="F206" s="142">
        <f t="shared" si="3"/>
        <v>135</v>
      </c>
      <c r="G206" s="128"/>
      <c r="H206" s="610">
        <v>12</v>
      </c>
    </row>
    <row r="207" spans="1:8">
      <c r="A207" s="194" t="s">
        <v>7902</v>
      </c>
      <c r="B207" s="158" t="s">
        <v>364</v>
      </c>
      <c r="C207" s="144" t="s">
        <v>6064</v>
      </c>
      <c r="D207" s="144" t="s">
        <v>5941</v>
      </c>
      <c r="E207" s="144">
        <v>104857920</v>
      </c>
      <c r="F207" s="142">
        <f t="shared" si="3"/>
        <v>100.00030517578125</v>
      </c>
      <c r="G207" s="128"/>
      <c r="H207" s="611"/>
    </row>
    <row r="208" spans="1:8">
      <c r="A208" s="194" t="s">
        <v>7903</v>
      </c>
      <c r="B208" s="158" t="s">
        <v>364</v>
      </c>
      <c r="C208" s="144" t="s">
        <v>6065</v>
      </c>
      <c r="D208" s="144" t="s">
        <v>5951</v>
      </c>
      <c r="E208" s="144">
        <v>7340160</v>
      </c>
      <c r="F208" s="142">
        <f t="shared" si="3"/>
        <v>7.0001220703125</v>
      </c>
      <c r="G208" s="128"/>
      <c r="H208" s="611"/>
    </row>
    <row r="209" spans="1:8">
      <c r="A209" s="194" t="s">
        <v>7904</v>
      </c>
      <c r="B209" s="158" t="s">
        <v>364</v>
      </c>
      <c r="C209" s="144" t="s">
        <v>6066</v>
      </c>
      <c r="D209" s="144" t="s">
        <v>5964</v>
      </c>
      <c r="E209" s="144">
        <v>115344000</v>
      </c>
      <c r="F209" s="142">
        <f t="shared" si="3"/>
        <v>110.0006103515625</v>
      </c>
      <c r="G209" s="128"/>
      <c r="H209" s="611"/>
    </row>
    <row r="210" spans="1:8">
      <c r="A210" s="194" t="s">
        <v>7905</v>
      </c>
      <c r="B210" s="158" t="s">
        <v>364</v>
      </c>
      <c r="C210" s="144" t="s">
        <v>6067</v>
      </c>
      <c r="D210" s="144" t="s">
        <v>5966</v>
      </c>
      <c r="E210" s="144">
        <v>115344000</v>
      </c>
      <c r="F210" s="142">
        <f t="shared" si="3"/>
        <v>110.0006103515625</v>
      </c>
      <c r="G210" s="128"/>
      <c r="H210" s="611"/>
    </row>
    <row r="211" spans="1:8">
      <c r="A211" s="194" t="s">
        <v>7909</v>
      </c>
      <c r="B211" s="158" t="s">
        <v>364</v>
      </c>
      <c r="C211" s="144" t="s">
        <v>6068</v>
      </c>
      <c r="D211" s="144" t="s">
        <v>5943</v>
      </c>
      <c r="E211" s="144">
        <v>210240</v>
      </c>
      <c r="F211" s="142">
        <f t="shared" si="3"/>
        <v>0.20050048828125</v>
      </c>
      <c r="G211" s="128"/>
      <c r="H211" s="611"/>
    </row>
    <row r="212" spans="1:8">
      <c r="A212" s="194" t="s">
        <v>7910</v>
      </c>
      <c r="B212" s="158" t="s">
        <v>364</v>
      </c>
      <c r="C212" s="144" t="s">
        <v>6069</v>
      </c>
      <c r="D212" s="144" t="s">
        <v>5945</v>
      </c>
      <c r="E212" s="144">
        <v>210240</v>
      </c>
      <c r="F212" s="142">
        <f t="shared" si="3"/>
        <v>0.20050048828125</v>
      </c>
      <c r="G212" s="128"/>
      <c r="H212" s="611"/>
    </row>
    <row r="213" spans="1:8">
      <c r="A213" s="194" t="s">
        <v>8162</v>
      </c>
      <c r="B213" s="158" t="s">
        <v>364</v>
      </c>
      <c r="C213" s="144" t="s">
        <v>6070</v>
      </c>
      <c r="D213" s="144" t="s">
        <v>5947</v>
      </c>
      <c r="E213" s="144">
        <v>210240</v>
      </c>
      <c r="F213" s="142">
        <f t="shared" si="3"/>
        <v>0.20050048828125</v>
      </c>
      <c r="G213" s="128"/>
      <c r="H213" s="611"/>
    </row>
    <row r="214" spans="1:8">
      <c r="A214" s="194" t="s">
        <v>7935</v>
      </c>
      <c r="B214" s="158" t="s">
        <v>364</v>
      </c>
      <c r="C214" s="144" t="s">
        <v>6076</v>
      </c>
      <c r="D214" s="144" t="s">
        <v>5949</v>
      </c>
      <c r="E214" s="144">
        <v>14156160</v>
      </c>
      <c r="F214" s="142">
        <f t="shared" si="3"/>
        <v>13.5003662109375</v>
      </c>
      <c r="G214" s="128"/>
      <c r="H214" s="611"/>
    </row>
    <row r="215" spans="1:8">
      <c r="A215" s="194" t="s">
        <v>7906</v>
      </c>
      <c r="B215" s="158" t="s">
        <v>364</v>
      </c>
      <c r="C215" s="144" t="s">
        <v>6072</v>
      </c>
      <c r="D215" s="144" t="s">
        <v>5979</v>
      </c>
      <c r="E215" s="144">
        <v>10486080</v>
      </c>
      <c r="F215" s="142">
        <f t="shared" si="3"/>
        <v>10.00030517578125</v>
      </c>
      <c r="G215" s="128"/>
      <c r="H215" s="611"/>
    </row>
    <row r="216" spans="1:8">
      <c r="A216" s="194" t="s">
        <v>8163</v>
      </c>
      <c r="B216" s="158" t="s">
        <v>364</v>
      </c>
      <c r="C216" s="144" t="s">
        <v>6073</v>
      </c>
      <c r="D216" s="144" t="s">
        <v>5981</v>
      </c>
      <c r="E216" s="144">
        <v>1049280</v>
      </c>
      <c r="F216" s="142">
        <f t="shared" si="3"/>
        <v>1.00067138671875</v>
      </c>
      <c r="G216" s="128"/>
      <c r="H216" s="611"/>
    </row>
    <row r="217" spans="1:8">
      <c r="A217" s="194" t="s">
        <v>8164</v>
      </c>
      <c r="B217" s="158" t="s">
        <v>364</v>
      </c>
      <c r="C217" s="144" t="s">
        <v>6074</v>
      </c>
      <c r="D217" s="144" t="s">
        <v>6006</v>
      </c>
      <c r="E217" s="144">
        <v>11534400</v>
      </c>
      <c r="F217" s="142">
        <f t="shared" si="3"/>
        <v>11.00006103515625</v>
      </c>
      <c r="G217" s="128"/>
      <c r="H217" s="612"/>
    </row>
    <row r="218" spans="1:8">
      <c r="A218" s="194" t="s">
        <v>8165</v>
      </c>
      <c r="B218" s="158" t="s">
        <v>345</v>
      </c>
      <c r="C218" s="144" t="s">
        <v>6077</v>
      </c>
      <c r="D218" s="144" t="s">
        <v>5939</v>
      </c>
      <c r="E218" s="144">
        <v>52429440</v>
      </c>
      <c r="F218" s="142">
        <f t="shared" si="3"/>
        <v>50.0006103515625</v>
      </c>
      <c r="G218" s="128"/>
      <c r="H218" s="610">
        <v>11</v>
      </c>
    </row>
    <row r="219" spans="1:8">
      <c r="A219" s="194" t="s">
        <v>7891</v>
      </c>
      <c r="B219" s="158" t="s">
        <v>345</v>
      </c>
      <c r="C219" s="144" t="s">
        <v>6078</v>
      </c>
      <c r="D219" s="144" t="s">
        <v>5941</v>
      </c>
      <c r="E219" s="144">
        <v>73400640</v>
      </c>
      <c r="F219" s="142">
        <f t="shared" si="3"/>
        <v>70.00030517578125</v>
      </c>
      <c r="G219" s="128"/>
      <c r="H219" s="611"/>
    </row>
    <row r="220" spans="1:8">
      <c r="A220" s="194" t="s">
        <v>7892</v>
      </c>
      <c r="B220" s="158" t="s">
        <v>345</v>
      </c>
      <c r="C220" s="144" t="s">
        <v>6079</v>
      </c>
      <c r="D220" s="144" t="s">
        <v>5951</v>
      </c>
      <c r="E220" s="144">
        <v>36700800</v>
      </c>
      <c r="F220" s="142">
        <f t="shared" si="3"/>
        <v>35.0006103515625</v>
      </c>
      <c r="G220" s="128"/>
      <c r="H220" s="611"/>
    </row>
    <row r="221" spans="1:8">
      <c r="A221" s="194" t="s">
        <v>7893</v>
      </c>
      <c r="B221" s="158" t="s">
        <v>345</v>
      </c>
      <c r="C221" s="144" t="s">
        <v>6080</v>
      </c>
      <c r="D221" s="144" t="s">
        <v>5964</v>
      </c>
      <c r="E221" s="144">
        <v>36700800</v>
      </c>
      <c r="F221" s="142">
        <f t="shared" si="3"/>
        <v>35.0006103515625</v>
      </c>
      <c r="G221" s="128"/>
      <c r="H221" s="611"/>
    </row>
    <row r="222" spans="1:8">
      <c r="A222" s="194" t="s">
        <v>7897</v>
      </c>
      <c r="B222" s="158" t="s">
        <v>345</v>
      </c>
      <c r="C222" s="144" t="s">
        <v>6081</v>
      </c>
      <c r="D222" s="144" t="s">
        <v>5943</v>
      </c>
      <c r="E222" s="144">
        <v>210240</v>
      </c>
      <c r="F222" s="142">
        <f t="shared" si="3"/>
        <v>0.20050048828125</v>
      </c>
      <c r="G222" s="128"/>
      <c r="H222" s="611"/>
    </row>
    <row r="223" spans="1:8">
      <c r="A223" s="194" t="s">
        <v>7898</v>
      </c>
      <c r="B223" s="158" t="s">
        <v>345</v>
      </c>
      <c r="C223" s="144" t="s">
        <v>6082</v>
      </c>
      <c r="D223" s="144" t="s">
        <v>5945</v>
      </c>
      <c r="E223" s="144">
        <v>210240</v>
      </c>
      <c r="F223" s="142">
        <f t="shared" si="3"/>
        <v>0.20050048828125</v>
      </c>
      <c r="G223" s="128"/>
      <c r="H223" s="611"/>
    </row>
    <row r="224" spans="1:8">
      <c r="A224" s="194" t="s">
        <v>7899</v>
      </c>
      <c r="B224" s="158" t="s">
        <v>345</v>
      </c>
      <c r="C224" s="144" t="s">
        <v>6083</v>
      </c>
      <c r="D224" s="144" t="s">
        <v>5947</v>
      </c>
      <c r="E224" s="144">
        <v>210240</v>
      </c>
      <c r="F224" s="142">
        <f t="shared" si="3"/>
        <v>0.20050048828125</v>
      </c>
      <c r="G224" s="128"/>
      <c r="H224" s="611"/>
    </row>
    <row r="225" spans="1:8">
      <c r="A225" s="194" t="s">
        <v>7890</v>
      </c>
      <c r="B225" s="158" t="s">
        <v>345</v>
      </c>
      <c r="C225" s="144" t="s">
        <v>6084</v>
      </c>
      <c r="D225" s="144" t="s">
        <v>5949</v>
      </c>
      <c r="E225" s="144">
        <v>5243520</v>
      </c>
      <c r="F225" s="142">
        <f t="shared" si="3"/>
        <v>5.0006103515625</v>
      </c>
      <c r="G225" s="128"/>
      <c r="H225" s="611"/>
    </row>
    <row r="226" spans="1:8">
      <c r="A226" s="194" t="s">
        <v>8166</v>
      </c>
      <c r="B226" s="158" t="s">
        <v>345</v>
      </c>
      <c r="C226" s="144" t="s">
        <v>6085</v>
      </c>
      <c r="D226" s="144" t="s">
        <v>5966</v>
      </c>
      <c r="E226" s="144">
        <v>8389440</v>
      </c>
      <c r="F226" s="142">
        <f t="shared" si="3"/>
        <v>8.00079345703125</v>
      </c>
      <c r="G226" s="128"/>
      <c r="H226" s="611"/>
    </row>
    <row r="227" spans="1:8">
      <c r="A227" s="194" t="s">
        <v>7895</v>
      </c>
      <c r="B227" s="158" t="s">
        <v>345</v>
      </c>
      <c r="C227" s="144" t="s">
        <v>6086</v>
      </c>
      <c r="D227" s="144" t="s">
        <v>5979</v>
      </c>
      <c r="E227" s="144">
        <v>4195200</v>
      </c>
      <c r="F227" s="142">
        <f t="shared" si="3"/>
        <v>4.0008544921875</v>
      </c>
      <c r="G227" s="128"/>
      <c r="H227" s="611"/>
    </row>
    <row r="228" spans="1:8">
      <c r="A228" s="194" t="s">
        <v>7896</v>
      </c>
      <c r="B228" s="158" t="s">
        <v>345</v>
      </c>
      <c r="C228" s="144" t="s">
        <v>6087</v>
      </c>
      <c r="D228" s="144" t="s">
        <v>5981</v>
      </c>
      <c r="E228" s="144">
        <v>3670080</v>
      </c>
      <c r="F228" s="142">
        <f t="shared" si="3"/>
        <v>3.50006103515625</v>
      </c>
      <c r="G228" s="128"/>
      <c r="H228" s="611"/>
    </row>
    <row r="229" spans="1:8">
      <c r="A229" s="194" t="s">
        <v>7932</v>
      </c>
      <c r="B229" s="158" t="s">
        <v>361</v>
      </c>
      <c r="C229" s="144" t="s">
        <v>6088</v>
      </c>
      <c r="D229" s="144" t="s">
        <v>5939</v>
      </c>
      <c r="E229" s="144">
        <v>52429440</v>
      </c>
      <c r="F229" s="142">
        <f t="shared" si="3"/>
        <v>50.0006103515625</v>
      </c>
      <c r="G229" s="128"/>
      <c r="H229" s="610">
        <v>11</v>
      </c>
    </row>
    <row r="230" spans="1:8">
      <c r="A230" s="194" t="s">
        <v>7891</v>
      </c>
      <c r="B230" s="158" t="s">
        <v>361</v>
      </c>
      <c r="C230" s="144" t="s">
        <v>6078</v>
      </c>
      <c r="D230" s="144" t="s">
        <v>5941</v>
      </c>
      <c r="E230" s="144">
        <v>73400640</v>
      </c>
      <c r="F230" s="142">
        <f t="shared" si="3"/>
        <v>70.00030517578125</v>
      </c>
      <c r="G230" s="128"/>
      <c r="H230" s="611"/>
    </row>
    <row r="231" spans="1:8">
      <c r="A231" s="194" t="s">
        <v>7892</v>
      </c>
      <c r="B231" s="158" t="s">
        <v>361</v>
      </c>
      <c r="C231" s="144" t="s">
        <v>6079</v>
      </c>
      <c r="D231" s="144" t="s">
        <v>5951</v>
      </c>
      <c r="E231" s="144">
        <v>36700800</v>
      </c>
      <c r="F231" s="142">
        <f t="shared" si="3"/>
        <v>35.0006103515625</v>
      </c>
      <c r="G231" s="128"/>
      <c r="H231" s="611"/>
    </row>
    <row r="232" spans="1:8">
      <c r="A232" s="194" t="s">
        <v>7893</v>
      </c>
      <c r="B232" s="158" t="s">
        <v>361</v>
      </c>
      <c r="C232" s="144" t="s">
        <v>6080</v>
      </c>
      <c r="D232" s="144" t="s">
        <v>5964</v>
      </c>
      <c r="E232" s="144">
        <v>36700800</v>
      </c>
      <c r="F232" s="142">
        <f t="shared" si="3"/>
        <v>35.0006103515625</v>
      </c>
      <c r="G232" s="128"/>
      <c r="H232" s="611"/>
    </row>
    <row r="233" spans="1:8">
      <c r="A233" s="194" t="s">
        <v>7897</v>
      </c>
      <c r="B233" s="158" t="s">
        <v>361</v>
      </c>
      <c r="C233" s="144" t="s">
        <v>6081</v>
      </c>
      <c r="D233" s="144" t="s">
        <v>5943</v>
      </c>
      <c r="E233" s="144">
        <v>210240</v>
      </c>
      <c r="F233" s="142">
        <f t="shared" si="3"/>
        <v>0.20050048828125</v>
      </c>
      <c r="G233" s="128"/>
      <c r="H233" s="611"/>
    </row>
    <row r="234" spans="1:8">
      <c r="A234" s="194" t="s">
        <v>7898</v>
      </c>
      <c r="B234" s="158" t="s">
        <v>361</v>
      </c>
      <c r="C234" s="144" t="s">
        <v>6082</v>
      </c>
      <c r="D234" s="144" t="s">
        <v>5945</v>
      </c>
      <c r="E234" s="144">
        <v>210240</v>
      </c>
      <c r="F234" s="142">
        <f t="shared" si="3"/>
        <v>0.20050048828125</v>
      </c>
      <c r="G234" s="128"/>
      <c r="H234" s="611"/>
    </row>
    <row r="235" spans="1:8">
      <c r="A235" s="194" t="s">
        <v>7899</v>
      </c>
      <c r="B235" s="158" t="s">
        <v>361</v>
      </c>
      <c r="C235" s="144" t="s">
        <v>6083</v>
      </c>
      <c r="D235" s="144" t="s">
        <v>5947</v>
      </c>
      <c r="E235" s="144">
        <v>210240</v>
      </c>
      <c r="F235" s="142">
        <f t="shared" si="3"/>
        <v>0.20050048828125</v>
      </c>
      <c r="G235" s="128"/>
      <c r="H235" s="611"/>
    </row>
    <row r="236" spans="1:8">
      <c r="A236" s="194" t="s">
        <v>7933</v>
      </c>
      <c r="B236" s="158" t="s">
        <v>361</v>
      </c>
      <c r="C236" s="144" t="s">
        <v>6089</v>
      </c>
      <c r="D236" s="144" t="s">
        <v>5949</v>
      </c>
      <c r="E236" s="144">
        <v>5243520</v>
      </c>
      <c r="F236" s="142">
        <f t="shared" si="3"/>
        <v>5.0006103515625</v>
      </c>
      <c r="G236" s="128"/>
      <c r="H236" s="611"/>
    </row>
    <row r="237" spans="1:8">
      <c r="A237" s="194" t="s">
        <v>8167</v>
      </c>
      <c r="B237" s="158" t="s">
        <v>361</v>
      </c>
      <c r="C237" s="144" t="s">
        <v>6085</v>
      </c>
      <c r="D237" s="144" t="s">
        <v>5966</v>
      </c>
      <c r="E237" s="144">
        <v>8389440</v>
      </c>
      <c r="F237" s="142">
        <f t="shared" si="3"/>
        <v>8.00079345703125</v>
      </c>
      <c r="G237" s="128"/>
      <c r="H237" s="611"/>
    </row>
    <row r="238" spans="1:8">
      <c r="A238" s="194" t="s">
        <v>7895</v>
      </c>
      <c r="B238" s="158" t="s">
        <v>361</v>
      </c>
      <c r="C238" s="144" t="s">
        <v>6086</v>
      </c>
      <c r="D238" s="144" t="s">
        <v>5979</v>
      </c>
      <c r="E238" s="144">
        <v>4195200</v>
      </c>
      <c r="F238" s="142">
        <f t="shared" si="3"/>
        <v>4.0008544921875</v>
      </c>
      <c r="G238" s="128"/>
      <c r="H238" s="611"/>
    </row>
    <row r="239" spans="1:8">
      <c r="A239" s="194" t="s">
        <v>8168</v>
      </c>
      <c r="B239" s="158" t="s">
        <v>361</v>
      </c>
      <c r="C239" s="144" t="s">
        <v>6087</v>
      </c>
      <c r="D239" s="144" t="s">
        <v>5981</v>
      </c>
      <c r="E239" s="144">
        <v>3670080</v>
      </c>
      <c r="F239" s="142">
        <f t="shared" si="3"/>
        <v>3.50006103515625</v>
      </c>
      <c r="G239" s="128"/>
      <c r="H239" s="611"/>
    </row>
    <row r="240" spans="1:8">
      <c r="A240" s="194" t="s">
        <v>7960</v>
      </c>
      <c r="B240" s="158" t="s">
        <v>392</v>
      </c>
      <c r="C240" s="144" t="s">
        <v>6090</v>
      </c>
      <c r="D240" s="144" t="s">
        <v>5949</v>
      </c>
      <c r="E240" s="144">
        <v>73400640</v>
      </c>
      <c r="F240" s="142">
        <f t="shared" si="3"/>
        <v>70.00030517578125</v>
      </c>
      <c r="G240" s="128"/>
      <c r="H240" s="610">
        <v>16</v>
      </c>
    </row>
    <row r="241" spans="1:8">
      <c r="A241" s="194" t="s">
        <v>7914</v>
      </c>
      <c r="B241" s="158" t="s">
        <v>392</v>
      </c>
      <c r="C241" s="144" t="s">
        <v>6091</v>
      </c>
      <c r="D241" s="144" t="s">
        <v>5951</v>
      </c>
      <c r="E241" s="144">
        <v>262144320</v>
      </c>
      <c r="F241" s="142">
        <f t="shared" si="3"/>
        <v>250.00030517578125</v>
      </c>
      <c r="G241" s="128"/>
      <c r="H241" s="611"/>
    </row>
    <row r="242" spans="1:8">
      <c r="A242" s="194" t="s">
        <v>7916</v>
      </c>
      <c r="B242" s="158" t="s">
        <v>392</v>
      </c>
      <c r="C242" s="144" t="s">
        <v>6092</v>
      </c>
      <c r="D242" s="144" t="s">
        <v>5966</v>
      </c>
      <c r="E242" s="144">
        <v>36700800</v>
      </c>
      <c r="F242" s="142">
        <f t="shared" si="3"/>
        <v>35.0006103515625</v>
      </c>
      <c r="G242" s="128"/>
      <c r="H242" s="611"/>
    </row>
    <row r="243" spans="1:8">
      <c r="A243" s="194" t="s">
        <v>7917</v>
      </c>
      <c r="B243" s="158" t="s">
        <v>392</v>
      </c>
      <c r="C243" s="144" t="s">
        <v>6093</v>
      </c>
      <c r="D243" s="144" t="s">
        <v>5979</v>
      </c>
      <c r="E243" s="144">
        <v>461374080</v>
      </c>
      <c r="F243" s="142">
        <f t="shared" si="3"/>
        <v>440.0006103515625</v>
      </c>
      <c r="G243" s="128"/>
      <c r="H243" s="611"/>
    </row>
    <row r="244" spans="1:8">
      <c r="A244" s="194" t="s">
        <v>7918</v>
      </c>
      <c r="B244" s="158" t="s">
        <v>392</v>
      </c>
      <c r="C244" s="144" t="s">
        <v>6094</v>
      </c>
      <c r="D244" s="144" t="s">
        <v>5981</v>
      </c>
      <c r="E244" s="144">
        <v>260047680</v>
      </c>
      <c r="F244" s="142">
        <f t="shared" si="3"/>
        <v>248.00079345703125</v>
      </c>
      <c r="G244" s="128"/>
      <c r="H244" s="611"/>
    </row>
    <row r="245" spans="1:8">
      <c r="A245" s="194" t="s">
        <v>7915</v>
      </c>
      <c r="B245" s="158" t="s">
        <v>392</v>
      </c>
      <c r="C245" s="144" t="s">
        <v>6095</v>
      </c>
      <c r="D245" s="144" t="s">
        <v>5964</v>
      </c>
      <c r="E245" s="144">
        <v>20972160</v>
      </c>
      <c r="F245" s="142">
        <f t="shared" si="3"/>
        <v>20.0006103515625</v>
      </c>
      <c r="G245" s="128"/>
      <c r="H245" s="611"/>
    </row>
    <row r="246" spans="1:8">
      <c r="A246" s="194" t="s">
        <v>7919</v>
      </c>
      <c r="B246" s="158" t="s">
        <v>392</v>
      </c>
      <c r="C246" s="144" t="s">
        <v>6096</v>
      </c>
      <c r="D246" s="144" t="s">
        <v>6006</v>
      </c>
      <c r="E246" s="144">
        <v>20972160</v>
      </c>
      <c r="F246" s="142">
        <f t="shared" si="3"/>
        <v>20.0006103515625</v>
      </c>
      <c r="G246" s="128"/>
      <c r="H246" s="611"/>
    </row>
    <row r="247" spans="1:8">
      <c r="A247" s="194" t="s">
        <v>7925</v>
      </c>
      <c r="B247" s="158" t="s">
        <v>392</v>
      </c>
      <c r="C247" s="144" t="s">
        <v>6097</v>
      </c>
      <c r="D247" s="144" t="s">
        <v>5945</v>
      </c>
      <c r="E247" s="144">
        <v>210240</v>
      </c>
      <c r="F247" s="142">
        <f t="shared" si="3"/>
        <v>0.20050048828125</v>
      </c>
      <c r="G247" s="128"/>
      <c r="H247" s="611"/>
    </row>
    <row r="248" spans="1:8">
      <c r="A248" s="194" t="s">
        <v>7926</v>
      </c>
      <c r="B248" s="158" t="s">
        <v>392</v>
      </c>
      <c r="C248" s="144" t="s">
        <v>6098</v>
      </c>
      <c r="D248" s="144" t="s">
        <v>5947</v>
      </c>
      <c r="E248" s="144">
        <v>210240</v>
      </c>
      <c r="F248" s="142">
        <f t="shared" si="3"/>
        <v>0.20050048828125</v>
      </c>
      <c r="G248" s="128"/>
      <c r="H248" s="611"/>
    </row>
    <row r="249" spans="1:8">
      <c r="A249" s="194" t="s">
        <v>7927</v>
      </c>
      <c r="B249" s="158" t="s">
        <v>392</v>
      </c>
      <c r="C249" s="144" t="s">
        <v>6099</v>
      </c>
      <c r="D249" s="144" t="s">
        <v>5941</v>
      </c>
      <c r="E249" s="144">
        <v>210240</v>
      </c>
      <c r="F249" s="142">
        <f t="shared" si="3"/>
        <v>0.20050048828125</v>
      </c>
      <c r="G249" s="128"/>
      <c r="H249" s="611"/>
    </row>
    <row r="250" spans="1:8">
      <c r="A250" s="194" t="s">
        <v>7961</v>
      </c>
      <c r="B250" s="158" t="s">
        <v>392</v>
      </c>
      <c r="C250" s="144" t="s">
        <v>6100</v>
      </c>
      <c r="D250" s="144" t="s">
        <v>6011</v>
      </c>
      <c r="E250" s="144">
        <v>7340160</v>
      </c>
      <c r="F250" s="142">
        <f t="shared" si="3"/>
        <v>7.0001220703125</v>
      </c>
      <c r="G250" s="128"/>
      <c r="H250" s="611"/>
    </row>
    <row r="251" spans="1:8">
      <c r="A251" s="194" t="s">
        <v>7920</v>
      </c>
      <c r="B251" s="158" t="s">
        <v>392</v>
      </c>
      <c r="C251" s="144" t="s">
        <v>6101</v>
      </c>
      <c r="D251" s="144" t="s">
        <v>6013</v>
      </c>
      <c r="E251" s="144">
        <v>26214720</v>
      </c>
      <c r="F251" s="142">
        <f t="shared" si="3"/>
        <v>25.00030517578125</v>
      </c>
      <c r="G251" s="128"/>
      <c r="H251" s="611"/>
    </row>
    <row r="252" spans="1:8">
      <c r="A252" s="194" t="s">
        <v>8169</v>
      </c>
      <c r="B252" s="158" t="s">
        <v>392</v>
      </c>
      <c r="C252" s="144" t="s">
        <v>6102</v>
      </c>
      <c r="D252" s="144" t="s">
        <v>6015</v>
      </c>
      <c r="E252" s="144">
        <v>89129280</v>
      </c>
      <c r="F252" s="142">
        <f t="shared" si="3"/>
        <v>85.00030517578125</v>
      </c>
      <c r="G252" s="128"/>
      <c r="H252" s="611"/>
    </row>
    <row r="253" spans="1:8">
      <c r="A253" s="194" t="s">
        <v>8170</v>
      </c>
      <c r="B253" s="158" t="s">
        <v>392</v>
      </c>
      <c r="C253" s="144" t="s">
        <v>6103</v>
      </c>
      <c r="D253" s="144" t="s">
        <v>6017</v>
      </c>
      <c r="E253" s="144">
        <v>25166400</v>
      </c>
      <c r="F253" s="142">
        <f t="shared" si="3"/>
        <v>24.00054931640625</v>
      </c>
      <c r="G253" s="128"/>
      <c r="H253" s="611"/>
    </row>
    <row r="254" spans="1:8">
      <c r="A254" s="194" t="s">
        <v>8171</v>
      </c>
      <c r="B254" s="158" t="s">
        <v>392</v>
      </c>
      <c r="C254" s="144" t="s">
        <v>6104</v>
      </c>
      <c r="D254" s="144" t="s">
        <v>6019</v>
      </c>
      <c r="E254" s="144">
        <v>3145920</v>
      </c>
      <c r="F254" s="142">
        <f t="shared" si="3"/>
        <v>3.00018310546875</v>
      </c>
      <c r="G254" s="128"/>
      <c r="H254" s="611"/>
    </row>
    <row r="255" spans="1:8">
      <c r="A255" s="194" t="s">
        <v>7924</v>
      </c>
      <c r="B255" s="158" t="s">
        <v>392</v>
      </c>
      <c r="C255" s="144" t="s">
        <v>6105</v>
      </c>
      <c r="D255" s="144" t="s">
        <v>6021</v>
      </c>
      <c r="E255" s="144">
        <v>3145920</v>
      </c>
      <c r="F255" s="142">
        <f t="shared" si="3"/>
        <v>3.00018310546875</v>
      </c>
      <c r="G255" s="128"/>
      <c r="H255" s="612"/>
    </row>
    <row r="256" spans="1:8">
      <c r="A256" s="194" t="s">
        <v>7912</v>
      </c>
      <c r="B256" s="158" t="s">
        <v>351</v>
      </c>
      <c r="C256" s="144" t="s">
        <v>6106</v>
      </c>
      <c r="D256" s="144" t="s">
        <v>5949</v>
      </c>
      <c r="E256" s="144">
        <v>73400640</v>
      </c>
      <c r="F256" s="142">
        <f t="shared" si="3"/>
        <v>70.00030517578125</v>
      </c>
      <c r="G256" s="128"/>
      <c r="H256" s="610">
        <v>16</v>
      </c>
    </row>
    <row r="257" spans="1:8">
      <c r="A257" s="194" t="s">
        <v>7914</v>
      </c>
      <c r="B257" s="158" t="s">
        <v>351</v>
      </c>
      <c r="C257" s="144" t="s">
        <v>6091</v>
      </c>
      <c r="D257" s="144" t="s">
        <v>5951</v>
      </c>
      <c r="E257" s="144">
        <v>262144320</v>
      </c>
      <c r="F257" s="142">
        <f t="shared" si="3"/>
        <v>250.00030517578125</v>
      </c>
      <c r="G257" s="128"/>
      <c r="H257" s="611"/>
    </row>
    <row r="258" spans="1:8">
      <c r="A258" s="194" t="s">
        <v>7916</v>
      </c>
      <c r="B258" s="158" t="s">
        <v>351</v>
      </c>
      <c r="C258" s="144" t="s">
        <v>6092</v>
      </c>
      <c r="D258" s="144" t="s">
        <v>5966</v>
      </c>
      <c r="E258" s="144">
        <v>36700800</v>
      </c>
      <c r="F258" s="142">
        <f t="shared" si="3"/>
        <v>35.0006103515625</v>
      </c>
      <c r="G258" s="128"/>
      <c r="H258" s="611"/>
    </row>
    <row r="259" spans="1:8">
      <c r="A259" s="194" t="s">
        <v>7917</v>
      </c>
      <c r="B259" s="158" t="s">
        <v>351</v>
      </c>
      <c r="C259" s="144" t="s">
        <v>6093</v>
      </c>
      <c r="D259" s="144" t="s">
        <v>5979</v>
      </c>
      <c r="E259" s="144">
        <v>461374080</v>
      </c>
      <c r="F259" s="142">
        <f t="shared" ref="F259:F322" si="4">E259/1024/1024</f>
        <v>440.0006103515625</v>
      </c>
      <c r="G259" s="128"/>
      <c r="H259" s="611"/>
    </row>
    <row r="260" spans="1:8">
      <c r="A260" s="194" t="s">
        <v>7918</v>
      </c>
      <c r="B260" s="158" t="s">
        <v>351</v>
      </c>
      <c r="C260" s="144" t="s">
        <v>6094</v>
      </c>
      <c r="D260" s="144" t="s">
        <v>5981</v>
      </c>
      <c r="E260" s="144">
        <v>260047680</v>
      </c>
      <c r="F260" s="142">
        <f t="shared" si="4"/>
        <v>248.00079345703125</v>
      </c>
      <c r="G260" s="128"/>
      <c r="H260" s="611"/>
    </row>
    <row r="261" spans="1:8">
      <c r="A261" s="194" t="s">
        <v>7915</v>
      </c>
      <c r="B261" s="158" t="s">
        <v>351</v>
      </c>
      <c r="C261" s="144" t="s">
        <v>6095</v>
      </c>
      <c r="D261" s="144" t="s">
        <v>5964</v>
      </c>
      <c r="E261" s="144">
        <v>20972160</v>
      </c>
      <c r="F261" s="142">
        <f t="shared" si="4"/>
        <v>20.0006103515625</v>
      </c>
      <c r="G261" s="128"/>
      <c r="H261" s="611"/>
    </row>
    <row r="262" spans="1:8">
      <c r="A262" s="194" t="s">
        <v>7919</v>
      </c>
      <c r="B262" s="158" t="s">
        <v>351</v>
      </c>
      <c r="C262" s="144" t="s">
        <v>6096</v>
      </c>
      <c r="D262" s="144" t="s">
        <v>6006</v>
      </c>
      <c r="E262" s="144">
        <v>20972160</v>
      </c>
      <c r="F262" s="142">
        <f t="shared" si="4"/>
        <v>20.0006103515625</v>
      </c>
      <c r="G262" s="128"/>
      <c r="H262" s="611"/>
    </row>
    <row r="263" spans="1:8">
      <c r="A263" s="194" t="s">
        <v>7925</v>
      </c>
      <c r="B263" s="158" t="s">
        <v>351</v>
      </c>
      <c r="C263" s="144" t="s">
        <v>6097</v>
      </c>
      <c r="D263" s="144" t="s">
        <v>5945</v>
      </c>
      <c r="E263" s="144">
        <v>210240</v>
      </c>
      <c r="F263" s="142">
        <f t="shared" si="4"/>
        <v>0.20050048828125</v>
      </c>
      <c r="G263" s="128"/>
      <c r="H263" s="611"/>
    </row>
    <row r="264" spans="1:8">
      <c r="A264" s="194" t="s">
        <v>8172</v>
      </c>
      <c r="B264" s="158" t="s">
        <v>351</v>
      </c>
      <c r="C264" s="144" t="s">
        <v>6098</v>
      </c>
      <c r="D264" s="144" t="s">
        <v>5947</v>
      </c>
      <c r="E264" s="144">
        <v>210240</v>
      </c>
      <c r="F264" s="142">
        <f t="shared" si="4"/>
        <v>0.20050048828125</v>
      </c>
      <c r="G264" s="128"/>
      <c r="H264" s="611"/>
    </row>
    <row r="265" spans="1:8">
      <c r="A265" s="194" t="s">
        <v>8173</v>
      </c>
      <c r="B265" s="158" t="s">
        <v>351</v>
      </c>
      <c r="C265" s="144" t="s">
        <v>6099</v>
      </c>
      <c r="D265" s="144" t="s">
        <v>5941</v>
      </c>
      <c r="E265" s="144">
        <v>210240</v>
      </c>
      <c r="F265" s="142">
        <f t="shared" si="4"/>
        <v>0.20050048828125</v>
      </c>
      <c r="G265" s="128"/>
      <c r="H265" s="611"/>
    </row>
    <row r="266" spans="1:8">
      <c r="A266" s="194" t="s">
        <v>7913</v>
      </c>
      <c r="B266" s="158" t="s">
        <v>351</v>
      </c>
      <c r="C266" s="144" t="s">
        <v>6107</v>
      </c>
      <c r="D266" s="144" t="s">
        <v>6011</v>
      </c>
      <c r="E266" s="144">
        <v>7340160</v>
      </c>
      <c r="F266" s="142">
        <f t="shared" si="4"/>
        <v>7.0001220703125</v>
      </c>
      <c r="G266" s="128"/>
      <c r="H266" s="611"/>
    </row>
    <row r="267" spans="1:8">
      <c r="A267" s="194" t="s">
        <v>7920</v>
      </c>
      <c r="B267" s="158" t="s">
        <v>351</v>
      </c>
      <c r="C267" s="144" t="s">
        <v>6101</v>
      </c>
      <c r="D267" s="144" t="s">
        <v>6013</v>
      </c>
      <c r="E267" s="144">
        <v>26214720</v>
      </c>
      <c r="F267" s="142">
        <f t="shared" si="4"/>
        <v>25.00030517578125</v>
      </c>
      <c r="G267" s="128"/>
      <c r="H267" s="611"/>
    </row>
    <row r="268" spans="1:8">
      <c r="A268" s="194" t="s">
        <v>7922</v>
      </c>
      <c r="B268" s="158" t="s">
        <v>351</v>
      </c>
      <c r="C268" s="144" t="s">
        <v>6102</v>
      </c>
      <c r="D268" s="144" t="s">
        <v>6015</v>
      </c>
      <c r="E268" s="144">
        <v>89129280</v>
      </c>
      <c r="F268" s="142">
        <f t="shared" si="4"/>
        <v>85.00030517578125</v>
      </c>
      <c r="G268" s="128"/>
      <c r="H268" s="611"/>
    </row>
    <row r="269" spans="1:8">
      <c r="A269" s="194" t="s">
        <v>7923</v>
      </c>
      <c r="B269" s="158" t="s">
        <v>351</v>
      </c>
      <c r="C269" s="144" t="s">
        <v>6103</v>
      </c>
      <c r="D269" s="144" t="s">
        <v>6017</v>
      </c>
      <c r="E269" s="144">
        <v>25166400</v>
      </c>
      <c r="F269" s="142">
        <f t="shared" si="4"/>
        <v>24.00054931640625</v>
      </c>
      <c r="G269" s="128"/>
      <c r="H269" s="611"/>
    </row>
    <row r="270" spans="1:8">
      <c r="A270" s="194" t="s">
        <v>7921</v>
      </c>
      <c r="B270" s="158" t="s">
        <v>351</v>
      </c>
      <c r="C270" s="144" t="s">
        <v>6104</v>
      </c>
      <c r="D270" s="144" t="s">
        <v>6019</v>
      </c>
      <c r="E270" s="144">
        <v>3145920</v>
      </c>
      <c r="F270" s="142">
        <f t="shared" si="4"/>
        <v>3.00018310546875</v>
      </c>
      <c r="G270" s="128"/>
      <c r="H270" s="611"/>
    </row>
    <row r="271" spans="1:8">
      <c r="A271" s="194" t="s">
        <v>8174</v>
      </c>
      <c r="B271" s="158" t="s">
        <v>351</v>
      </c>
      <c r="C271" s="144" t="s">
        <v>6105</v>
      </c>
      <c r="D271" s="144" t="s">
        <v>6021</v>
      </c>
      <c r="E271" s="144">
        <v>3145920</v>
      </c>
      <c r="F271" s="142">
        <f t="shared" si="4"/>
        <v>3.00018310546875</v>
      </c>
      <c r="G271" s="128"/>
      <c r="H271" s="612"/>
    </row>
    <row r="272" spans="1:8">
      <c r="A272" s="194" t="s">
        <v>7958</v>
      </c>
      <c r="B272" s="158" t="s">
        <v>399</v>
      </c>
      <c r="C272" s="144" t="s">
        <v>6108</v>
      </c>
      <c r="D272" s="144" t="s">
        <v>5939</v>
      </c>
      <c r="E272" s="144">
        <v>162529920</v>
      </c>
      <c r="F272" s="142">
        <f t="shared" si="4"/>
        <v>155.0006103515625</v>
      </c>
      <c r="G272" s="128"/>
      <c r="H272" s="613">
        <v>9</v>
      </c>
    </row>
    <row r="273" spans="1:8">
      <c r="A273" s="194" t="s">
        <v>7949</v>
      </c>
      <c r="B273" s="158" t="s">
        <v>399</v>
      </c>
      <c r="C273" s="144" t="s">
        <v>6109</v>
      </c>
      <c r="D273" s="144" t="s">
        <v>5941</v>
      </c>
      <c r="E273" s="144">
        <v>104857920</v>
      </c>
      <c r="F273" s="142">
        <f t="shared" si="4"/>
        <v>100.00030517578125</v>
      </c>
      <c r="G273" s="128"/>
      <c r="H273" s="614"/>
    </row>
    <row r="274" spans="1:8">
      <c r="A274" s="194" t="s">
        <v>7950</v>
      </c>
      <c r="B274" s="158" t="s">
        <v>399</v>
      </c>
      <c r="C274" s="144" t="s">
        <v>6110</v>
      </c>
      <c r="D274" s="144" t="s">
        <v>5951</v>
      </c>
      <c r="E274" s="144">
        <v>13632000</v>
      </c>
      <c r="F274" s="142">
        <f t="shared" si="4"/>
        <v>13.00048828125</v>
      </c>
      <c r="G274" s="128"/>
      <c r="H274" s="614"/>
    </row>
    <row r="275" spans="1:8">
      <c r="A275" s="194" t="s">
        <v>7953</v>
      </c>
      <c r="B275" s="158" t="s">
        <v>399</v>
      </c>
      <c r="C275" s="144" t="s">
        <v>6111</v>
      </c>
      <c r="D275" s="144" t="s">
        <v>5943</v>
      </c>
      <c r="E275" s="144">
        <v>210240</v>
      </c>
      <c r="F275" s="142">
        <f t="shared" si="4"/>
        <v>0.20050048828125</v>
      </c>
      <c r="G275" s="128"/>
      <c r="H275" s="614"/>
    </row>
    <row r="276" spans="1:8">
      <c r="A276" s="194" t="s">
        <v>7954</v>
      </c>
      <c r="B276" s="158" t="s">
        <v>399</v>
      </c>
      <c r="C276" s="144" t="s">
        <v>6112</v>
      </c>
      <c r="D276" s="144" t="s">
        <v>5945</v>
      </c>
      <c r="E276" s="144">
        <v>210240</v>
      </c>
      <c r="F276" s="142">
        <f t="shared" si="4"/>
        <v>0.20050048828125</v>
      </c>
      <c r="G276" s="128"/>
      <c r="H276" s="614"/>
    </row>
    <row r="277" spans="1:8">
      <c r="A277" s="194" t="s">
        <v>7955</v>
      </c>
      <c r="B277" s="158" t="s">
        <v>399</v>
      </c>
      <c r="C277" s="144" t="s">
        <v>6113</v>
      </c>
      <c r="D277" s="144" t="s">
        <v>5947</v>
      </c>
      <c r="E277" s="144">
        <v>210240</v>
      </c>
      <c r="F277" s="142">
        <f t="shared" si="4"/>
        <v>0.20050048828125</v>
      </c>
      <c r="G277" s="128"/>
      <c r="H277" s="614"/>
    </row>
    <row r="278" spans="1:8">
      <c r="A278" s="194" t="s">
        <v>7959</v>
      </c>
      <c r="B278" s="158" t="s">
        <v>399</v>
      </c>
      <c r="C278" s="144" t="s">
        <v>6114</v>
      </c>
      <c r="D278" s="144" t="s">
        <v>5949</v>
      </c>
      <c r="E278" s="144">
        <v>13107840</v>
      </c>
      <c r="F278" s="142">
        <f t="shared" si="4"/>
        <v>12.5006103515625</v>
      </c>
      <c r="G278" s="128"/>
      <c r="H278" s="614"/>
    </row>
    <row r="279" spans="1:8">
      <c r="A279" s="194" t="s">
        <v>7951</v>
      </c>
      <c r="B279" s="158" t="s">
        <v>399</v>
      </c>
      <c r="C279" s="144" t="s">
        <v>6115</v>
      </c>
      <c r="D279" s="144" t="s">
        <v>5964</v>
      </c>
      <c r="E279" s="144">
        <v>8389440</v>
      </c>
      <c r="F279" s="142">
        <f t="shared" si="4"/>
        <v>8.00079345703125</v>
      </c>
      <c r="G279" s="128"/>
      <c r="H279" s="614"/>
    </row>
    <row r="280" spans="1:8">
      <c r="A280" s="194" t="s">
        <v>7952</v>
      </c>
      <c r="B280" s="158" t="s">
        <v>399</v>
      </c>
      <c r="C280" s="144" t="s">
        <v>6116</v>
      </c>
      <c r="D280" s="144" t="s">
        <v>5966</v>
      </c>
      <c r="E280" s="144">
        <v>2097600</v>
      </c>
      <c r="F280" s="142">
        <f t="shared" si="4"/>
        <v>2.00042724609375</v>
      </c>
      <c r="G280" s="128"/>
      <c r="H280" s="615"/>
    </row>
    <row r="281" spans="1:8">
      <c r="A281" s="194" t="s">
        <v>8175</v>
      </c>
      <c r="B281" s="158" t="s">
        <v>381</v>
      </c>
      <c r="C281" s="144" t="s">
        <v>6117</v>
      </c>
      <c r="D281" s="144" t="s">
        <v>5939</v>
      </c>
      <c r="E281" s="144">
        <v>162529920</v>
      </c>
      <c r="F281" s="142">
        <f t="shared" si="4"/>
        <v>155.0006103515625</v>
      </c>
      <c r="G281" s="128"/>
      <c r="H281" s="613">
        <v>9</v>
      </c>
    </row>
    <row r="282" spans="1:8">
      <c r="A282" s="194" t="s">
        <v>7949</v>
      </c>
      <c r="B282" s="158" t="s">
        <v>381</v>
      </c>
      <c r="C282" s="144" t="s">
        <v>6109</v>
      </c>
      <c r="D282" s="144" t="s">
        <v>5941</v>
      </c>
      <c r="E282" s="144">
        <v>104857920</v>
      </c>
      <c r="F282" s="142">
        <f t="shared" si="4"/>
        <v>100.00030517578125</v>
      </c>
      <c r="G282" s="128"/>
      <c r="H282" s="614"/>
    </row>
    <row r="283" spans="1:8">
      <c r="A283" s="194" t="s">
        <v>7950</v>
      </c>
      <c r="B283" s="158" t="s">
        <v>381</v>
      </c>
      <c r="C283" s="144" t="s">
        <v>6110</v>
      </c>
      <c r="D283" s="144" t="s">
        <v>5951</v>
      </c>
      <c r="E283" s="144">
        <v>13632000</v>
      </c>
      <c r="F283" s="142">
        <f t="shared" si="4"/>
        <v>13.00048828125</v>
      </c>
      <c r="G283" s="128"/>
      <c r="H283" s="614"/>
    </row>
    <row r="284" spans="1:8">
      <c r="A284" s="194" t="s">
        <v>7953</v>
      </c>
      <c r="B284" s="158" t="s">
        <v>381</v>
      </c>
      <c r="C284" s="144" t="s">
        <v>6111</v>
      </c>
      <c r="D284" s="144" t="s">
        <v>5943</v>
      </c>
      <c r="E284" s="144">
        <v>210240</v>
      </c>
      <c r="F284" s="142">
        <f t="shared" si="4"/>
        <v>0.20050048828125</v>
      </c>
      <c r="G284" s="128"/>
      <c r="H284" s="614"/>
    </row>
    <row r="285" spans="1:8">
      <c r="A285" s="194" t="s">
        <v>7954</v>
      </c>
      <c r="B285" s="158" t="s">
        <v>381</v>
      </c>
      <c r="C285" s="144" t="s">
        <v>6112</v>
      </c>
      <c r="D285" s="144" t="s">
        <v>5945</v>
      </c>
      <c r="E285" s="144">
        <v>210240</v>
      </c>
      <c r="F285" s="142">
        <f t="shared" si="4"/>
        <v>0.20050048828125</v>
      </c>
      <c r="G285" s="128"/>
      <c r="H285" s="614"/>
    </row>
    <row r="286" spans="1:8">
      <c r="A286" s="194" t="s">
        <v>7955</v>
      </c>
      <c r="B286" s="158" t="s">
        <v>381</v>
      </c>
      <c r="C286" s="144" t="s">
        <v>6113</v>
      </c>
      <c r="D286" s="144" t="s">
        <v>5947</v>
      </c>
      <c r="E286" s="144">
        <v>210240</v>
      </c>
      <c r="F286" s="142">
        <f t="shared" si="4"/>
        <v>0.20050048828125</v>
      </c>
      <c r="G286" s="128"/>
      <c r="H286" s="614"/>
    </row>
    <row r="287" spans="1:8">
      <c r="A287" s="194" t="s">
        <v>7948</v>
      </c>
      <c r="B287" s="158" t="s">
        <v>381</v>
      </c>
      <c r="C287" s="144" t="s">
        <v>6118</v>
      </c>
      <c r="D287" s="144" t="s">
        <v>5949</v>
      </c>
      <c r="E287" s="144">
        <v>13107840</v>
      </c>
      <c r="F287" s="142">
        <f t="shared" si="4"/>
        <v>12.5006103515625</v>
      </c>
      <c r="G287" s="128"/>
      <c r="H287" s="614"/>
    </row>
    <row r="288" spans="1:8">
      <c r="A288" s="194" t="s">
        <v>8176</v>
      </c>
      <c r="B288" s="158" t="s">
        <v>381</v>
      </c>
      <c r="C288" s="144" t="s">
        <v>6115</v>
      </c>
      <c r="D288" s="144" t="s">
        <v>5964</v>
      </c>
      <c r="E288" s="144">
        <v>8389440</v>
      </c>
      <c r="F288" s="142">
        <f t="shared" si="4"/>
        <v>8.00079345703125</v>
      </c>
      <c r="G288" s="128"/>
      <c r="H288" s="614"/>
    </row>
    <row r="289" spans="1:8">
      <c r="A289" s="194" t="s">
        <v>7952</v>
      </c>
      <c r="B289" s="158" t="s">
        <v>381</v>
      </c>
      <c r="C289" s="144" t="s">
        <v>6116</v>
      </c>
      <c r="D289" s="144" t="s">
        <v>5966</v>
      </c>
      <c r="E289" s="144">
        <v>2097600</v>
      </c>
      <c r="F289" s="142">
        <f t="shared" si="4"/>
        <v>2.00042724609375</v>
      </c>
      <c r="G289" s="128"/>
      <c r="H289" s="615"/>
    </row>
    <row r="290" spans="1:8">
      <c r="A290" s="194" t="s">
        <v>7963</v>
      </c>
      <c r="B290" s="158" t="s">
        <v>378</v>
      </c>
      <c r="C290" s="144" t="s">
        <v>6119</v>
      </c>
      <c r="D290" s="144" t="s">
        <v>5945</v>
      </c>
      <c r="E290" s="144">
        <v>36700800</v>
      </c>
      <c r="F290" s="142">
        <f t="shared" si="4"/>
        <v>35.0006103515625</v>
      </c>
      <c r="G290" s="128"/>
      <c r="H290" s="613">
        <v>11</v>
      </c>
    </row>
    <row r="291" spans="1:8">
      <c r="A291" s="194" t="s">
        <v>7964</v>
      </c>
      <c r="B291" s="158" t="s">
        <v>378</v>
      </c>
      <c r="C291" s="144" t="s">
        <v>6120</v>
      </c>
      <c r="D291" s="144" t="s">
        <v>5947</v>
      </c>
      <c r="E291" s="144">
        <v>734003520</v>
      </c>
      <c r="F291" s="142">
        <f t="shared" si="4"/>
        <v>700.00030517578125</v>
      </c>
      <c r="G291" s="128"/>
      <c r="H291" s="614"/>
    </row>
    <row r="292" spans="1:8">
      <c r="A292" s="194" t="s">
        <v>7965</v>
      </c>
      <c r="B292" s="158" t="s">
        <v>378</v>
      </c>
      <c r="C292" s="144" t="s">
        <v>6121</v>
      </c>
      <c r="D292" s="144" t="s">
        <v>5941</v>
      </c>
      <c r="E292" s="144">
        <v>220200960</v>
      </c>
      <c r="F292" s="142">
        <f t="shared" si="4"/>
        <v>210</v>
      </c>
      <c r="G292" s="128"/>
      <c r="H292" s="614"/>
    </row>
    <row r="293" spans="1:8">
      <c r="A293" s="194" t="s">
        <v>7966</v>
      </c>
      <c r="B293" s="158" t="s">
        <v>378</v>
      </c>
      <c r="C293" s="144" t="s">
        <v>6122</v>
      </c>
      <c r="D293" s="144" t="s">
        <v>5951</v>
      </c>
      <c r="E293" s="144">
        <v>68158080</v>
      </c>
      <c r="F293" s="142">
        <f t="shared" si="4"/>
        <v>65.0006103515625</v>
      </c>
      <c r="G293" s="128"/>
      <c r="H293" s="614"/>
    </row>
    <row r="294" spans="1:8">
      <c r="A294" s="194" t="s">
        <v>7971</v>
      </c>
      <c r="B294" s="158" t="s">
        <v>378</v>
      </c>
      <c r="C294" s="144" t="s">
        <v>6123</v>
      </c>
      <c r="D294" s="144" t="s">
        <v>5949</v>
      </c>
      <c r="E294" s="144">
        <v>210240</v>
      </c>
      <c r="F294" s="142">
        <f t="shared" si="4"/>
        <v>0.20050048828125</v>
      </c>
      <c r="G294" s="128"/>
      <c r="H294" s="614"/>
    </row>
    <row r="295" spans="1:8">
      <c r="A295" s="194" t="s">
        <v>7972</v>
      </c>
      <c r="B295" s="158" t="s">
        <v>378</v>
      </c>
      <c r="C295" s="144" t="s">
        <v>6124</v>
      </c>
      <c r="D295" s="144" t="s">
        <v>6011</v>
      </c>
      <c r="E295" s="144">
        <v>210240</v>
      </c>
      <c r="F295" s="142">
        <f t="shared" si="4"/>
        <v>0.20050048828125</v>
      </c>
      <c r="G295" s="128"/>
      <c r="H295" s="614"/>
    </row>
    <row r="296" spans="1:8">
      <c r="A296" s="194" t="s">
        <v>7973</v>
      </c>
      <c r="B296" s="158" t="s">
        <v>378</v>
      </c>
      <c r="C296" s="144" t="s">
        <v>6125</v>
      </c>
      <c r="D296" s="144" t="s">
        <v>5943</v>
      </c>
      <c r="E296" s="144">
        <v>210240</v>
      </c>
      <c r="F296" s="142">
        <f t="shared" si="4"/>
        <v>0.20050048828125</v>
      </c>
      <c r="G296" s="128"/>
      <c r="H296" s="614"/>
    </row>
    <row r="297" spans="1:8">
      <c r="A297" s="194" t="s">
        <v>7967</v>
      </c>
      <c r="B297" s="158" t="s">
        <v>378</v>
      </c>
      <c r="C297" s="144" t="s">
        <v>6126</v>
      </c>
      <c r="D297" s="144" t="s">
        <v>5964</v>
      </c>
      <c r="E297" s="144">
        <v>3670080</v>
      </c>
      <c r="F297" s="142">
        <f t="shared" si="4"/>
        <v>3.50006103515625</v>
      </c>
      <c r="G297" s="128"/>
      <c r="H297" s="614"/>
    </row>
    <row r="298" spans="1:8">
      <c r="A298" s="194" t="s">
        <v>7968</v>
      </c>
      <c r="B298" s="158" t="s">
        <v>378</v>
      </c>
      <c r="C298" s="144" t="s">
        <v>6127</v>
      </c>
      <c r="D298" s="144" t="s">
        <v>5966</v>
      </c>
      <c r="E298" s="144">
        <v>73400640</v>
      </c>
      <c r="F298" s="142">
        <f t="shared" si="4"/>
        <v>70.00030517578125</v>
      </c>
      <c r="G298" s="128"/>
      <c r="H298" s="614"/>
    </row>
    <row r="299" spans="1:8">
      <c r="A299" s="194" t="s">
        <v>7969</v>
      </c>
      <c r="B299" s="158" t="s">
        <v>378</v>
      </c>
      <c r="C299" s="144" t="s">
        <v>6128</v>
      </c>
      <c r="D299" s="144" t="s">
        <v>5979</v>
      </c>
      <c r="E299" s="144">
        <v>22020480</v>
      </c>
      <c r="F299" s="142">
        <f t="shared" si="4"/>
        <v>21.0003662109375</v>
      </c>
      <c r="G299" s="128"/>
      <c r="H299" s="614"/>
    </row>
    <row r="300" spans="1:8">
      <c r="A300" s="194" t="s">
        <v>7970</v>
      </c>
      <c r="B300" s="158" t="s">
        <v>378</v>
      </c>
      <c r="C300" s="144" t="s">
        <v>6129</v>
      </c>
      <c r="D300" s="144" t="s">
        <v>5981</v>
      </c>
      <c r="E300" s="144">
        <v>6816000</v>
      </c>
      <c r="F300" s="142">
        <f t="shared" si="4"/>
        <v>6.500244140625</v>
      </c>
      <c r="G300" s="128"/>
      <c r="H300" s="615"/>
    </row>
    <row r="301" spans="1:8">
      <c r="A301" s="194" t="s">
        <v>7963</v>
      </c>
      <c r="B301" s="158" t="s">
        <v>388</v>
      </c>
      <c r="C301" s="144" t="s">
        <v>6119</v>
      </c>
      <c r="D301" s="144" t="s">
        <v>5945</v>
      </c>
      <c r="E301" s="144">
        <v>36700800</v>
      </c>
      <c r="F301" s="142">
        <f t="shared" si="4"/>
        <v>35.0006103515625</v>
      </c>
      <c r="G301" s="128"/>
      <c r="H301" s="613">
        <v>11</v>
      </c>
    </row>
    <row r="302" spans="1:8">
      <c r="A302" s="194" t="s">
        <v>7964</v>
      </c>
      <c r="B302" s="158" t="s">
        <v>388</v>
      </c>
      <c r="C302" s="144" t="s">
        <v>6120</v>
      </c>
      <c r="D302" s="144" t="s">
        <v>5947</v>
      </c>
      <c r="E302" s="144">
        <v>734003520</v>
      </c>
      <c r="F302" s="142">
        <f t="shared" si="4"/>
        <v>700.00030517578125</v>
      </c>
      <c r="G302" s="128"/>
      <c r="H302" s="614"/>
    </row>
    <row r="303" spans="1:8">
      <c r="A303" s="194" t="s">
        <v>7965</v>
      </c>
      <c r="B303" s="158" t="s">
        <v>388</v>
      </c>
      <c r="C303" s="144" t="s">
        <v>6121</v>
      </c>
      <c r="D303" s="144" t="s">
        <v>5941</v>
      </c>
      <c r="E303" s="144">
        <v>220200960</v>
      </c>
      <c r="F303" s="142">
        <f t="shared" si="4"/>
        <v>210</v>
      </c>
      <c r="G303" s="128"/>
      <c r="H303" s="614"/>
    </row>
    <row r="304" spans="1:8">
      <c r="A304" s="194" t="s">
        <v>7966</v>
      </c>
      <c r="B304" s="158" t="s">
        <v>388</v>
      </c>
      <c r="C304" s="144" t="s">
        <v>6122</v>
      </c>
      <c r="D304" s="144" t="s">
        <v>5951</v>
      </c>
      <c r="E304" s="144">
        <v>68158080</v>
      </c>
      <c r="F304" s="142">
        <f t="shared" si="4"/>
        <v>65.0006103515625</v>
      </c>
      <c r="G304" s="128"/>
      <c r="H304" s="614"/>
    </row>
    <row r="305" spans="1:8">
      <c r="A305" s="194" t="s">
        <v>7971</v>
      </c>
      <c r="B305" s="158" t="s">
        <v>388</v>
      </c>
      <c r="C305" s="144" t="s">
        <v>6123</v>
      </c>
      <c r="D305" s="144" t="s">
        <v>5949</v>
      </c>
      <c r="E305" s="144">
        <v>210240</v>
      </c>
      <c r="F305" s="142">
        <f t="shared" si="4"/>
        <v>0.20050048828125</v>
      </c>
      <c r="G305" s="128"/>
      <c r="H305" s="614"/>
    </row>
    <row r="306" spans="1:8">
      <c r="A306" s="194" t="s">
        <v>7972</v>
      </c>
      <c r="B306" s="158" t="s">
        <v>388</v>
      </c>
      <c r="C306" s="144" t="s">
        <v>6124</v>
      </c>
      <c r="D306" s="144" t="s">
        <v>6011</v>
      </c>
      <c r="E306" s="144">
        <v>210240</v>
      </c>
      <c r="F306" s="142">
        <f t="shared" si="4"/>
        <v>0.20050048828125</v>
      </c>
      <c r="G306" s="128"/>
      <c r="H306" s="614"/>
    </row>
    <row r="307" spans="1:8">
      <c r="A307" s="194" t="s">
        <v>7973</v>
      </c>
      <c r="B307" s="158" t="s">
        <v>388</v>
      </c>
      <c r="C307" s="144" t="s">
        <v>6125</v>
      </c>
      <c r="D307" s="144" t="s">
        <v>5943</v>
      </c>
      <c r="E307" s="144">
        <v>210240</v>
      </c>
      <c r="F307" s="142">
        <f t="shared" si="4"/>
        <v>0.20050048828125</v>
      </c>
      <c r="G307" s="128"/>
      <c r="H307" s="614"/>
    </row>
    <row r="308" spans="1:8">
      <c r="A308" s="194" t="s">
        <v>7967</v>
      </c>
      <c r="B308" s="158" t="s">
        <v>388</v>
      </c>
      <c r="C308" s="144" t="s">
        <v>6126</v>
      </c>
      <c r="D308" s="144" t="s">
        <v>5964</v>
      </c>
      <c r="E308" s="144">
        <v>3670080</v>
      </c>
      <c r="F308" s="142">
        <f t="shared" si="4"/>
        <v>3.50006103515625</v>
      </c>
      <c r="G308" s="128"/>
      <c r="H308" s="614"/>
    </row>
    <row r="309" spans="1:8">
      <c r="A309" s="194" t="s">
        <v>7968</v>
      </c>
      <c r="B309" s="158" t="s">
        <v>388</v>
      </c>
      <c r="C309" s="144" t="s">
        <v>6127</v>
      </c>
      <c r="D309" s="144" t="s">
        <v>5966</v>
      </c>
      <c r="E309" s="144">
        <v>73400640</v>
      </c>
      <c r="F309" s="142">
        <f t="shared" si="4"/>
        <v>70.00030517578125</v>
      </c>
      <c r="G309" s="128"/>
      <c r="H309" s="614"/>
    </row>
    <row r="310" spans="1:8">
      <c r="A310" s="194" t="s">
        <v>7969</v>
      </c>
      <c r="B310" s="158" t="s">
        <v>388</v>
      </c>
      <c r="C310" s="144" t="s">
        <v>6128</v>
      </c>
      <c r="D310" s="144" t="s">
        <v>5979</v>
      </c>
      <c r="E310" s="144">
        <v>22020480</v>
      </c>
      <c r="F310" s="142">
        <f t="shared" si="4"/>
        <v>21.0003662109375</v>
      </c>
      <c r="G310" s="128"/>
      <c r="H310" s="614"/>
    </row>
    <row r="311" spans="1:8">
      <c r="A311" s="194" t="s">
        <v>7970</v>
      </c>
      <c r="B311" s="158" t="s">
        <v>388</v>
      </c>
      <c r="C311" s="144" t="s">
        <v>6129</v>
      </c>
      <c r="D311" s="144" t="s">
        <v>5981</v>
      </c>
      <c r="E311" s="144">
        <v>6816000</v>
      </c>
      <c r="F311" s="142">
        <f t="shared" si="4"/>
        <v>6.500244140625</v>
      </c>
      <c r="G311" s="128"/>
      <c r="H311" s="615"/>
    </row>
    <row r="312" spans="1:8">
      <c r="A312" s="194" t="s">
        <v>8030</v>
      </c>
      <c r="B312" s="158" t="s">
        <v>443</v>
      </c>
      <c r="C312" s="144" t="s">
        <v>6130</v>
      </c>
      <c r="D312" s="144" t="s">
        <v>5939</v>
      </c>
      <c r="E312" s="144">
        <v>225444480</v>
      </c>
      <c r="F312" s="142">
        <f t="shared" si="4"/>
        <v>215.0006103515625</v>
      </c>
      <c r="G312" s="128"/>
      <c r="H312" s="616">
        <v>7</v>
      </c>
    </row>
    <row r="313" spans="1:8">
      <c r="A313" s="194" t="s">
        <v>7976</v>
      </c>
      <c r="B313" s="158" t="s">
        <v>443</v>
      </c>
      <c r="C313" s="144" t="s">
        <v>6131</v>
      </c>
      <c r="D313" s="144" t="s">
        <v>5941</v>
      </c>
      <c r="E313" s="144">
        <v>83886720</v>
      </c>
      <c r="F313" s="142">
        <f t="shared" si="4"/>
        <v>80.0006103515625</v>
      </c>
      <c r="G313" s="128"/>
      <c r="H313" s="616"/>
    </row>
    <row r="314" spans="1:8">
      <c r="A314" s="194" t="s">
        <v>7978</v>
      </c>
      <c r="B314" s="158" t="s">
        <v>443</v>
      </c>
      <c r="C314" s="144" t="s">
        <v>6132</v>
      </c>
      <c r="D314" s="144" t="s">
        <v>5943</v>
      </c>
      <c r="E314" s="144">
        <v>210240</v>
      </c>
      <c r="F314" s="142">
        <f t="shared" si="4"/>
        <v>0.20050048828125</v>
      </c>
      <c r="G314" s="128"/>
      <c r="H314" s="616"/>
    </row>
    <row r="315" spans="1:8">
      <c r="A315" s="194" t="s">
        <v>7979</v>
      </c>
      <c r="B315" s="158" t="s">
        <v>443</v>
      </c>
      <c r="C315" s="144" t="s">
        <v>6133</v>
      </c>
      <c r="D315" s="144" t="s">
        <v>5945</v>
      </c>
      <c r="E315" s="144">
        <v>210240</v>
      </c>
      <c r="F315" s="142">
        <f t="shared" si="4"/>
        <v>0.20050048828125</v>
      </c>
      <c r="G315" s="128"/>
      <c r="H315" s="616"/>
    </row>
    <row r="316" spans="1:8">
      <c r="A316" s="194" t="s">
        <v>7980</v>
      </c>
      <c r="B316" s="158" t="s">
        <v>443</v>
      </c>
      <c r="C316" s="144" t="s">
        <v>6134</v>
      </c>
      <c r="D316" s="144" t="s">
        <v>5947</v>
      </c>
      <c r="E316" s="144">
        <v>210240</v>
      </c>
      <c r="F316" s="142">
        <f t="shared" si="4"/>
        <v>0.20050048828125</v>
      </c>
      <c r="G316" s="128"/>
      <c r="H316" s="616"/>
    </row>
    <row r="317" spans="1:8">
      <c r="A317" s="194" t="s">
        <v>8031</v>
      </c>
      <c r="B317" s="158" t="s">
        <v>443</v>
      </c>
      <c r="C317" s="144" t="s">
        <v>6135</v>
      </c>
      <c r="D317" s="144" t="s">
        <v>5949</v>
      </c>
      <c r="E317" s="144">
        <v>22544640</v>
      </c>
      <c r="F317" s="142">
        <f t="shared" si="4"/>
        <v>21.500244140625</v>
      </c>
      <c r="G317" s="128"/>
      <c r="H317" s="616"/>
    </row>
    <row r="318" spans="1:8">
      <c r="A318" s="194" t="s">
        <v>7977</v>
      </c>
      <c r="B318" s="158" t="s">
        <v>443</v>
      </c>
      <c r="C318" s="144" t="s">
        <v>6136</v>
      </c>
      <c r="D318" s="144" t="s">
        <v>5951</v>
      </c>
      <c r="E318" s="144">
        <v>8389440</v>
      </c>
      <c r="F318" s="142">
        <f t="shared" si="4"/>
        <v>8.00079345703125</v>
      </c>
      <c r="G318" s="128"/>
      <c r="H318" s="616"/>
    </row>
    <row r="319" spans="1:8">
      <c r="A319" s="194" t="s">
        <v>8040</v>
      </c>
      <c r="B319" s="158" t="s">
        <v>455</v>
      </c>
      <c r="C319" s="144" t="s">
        <v>6137</v>
      </c>
      <c r="D319" s="144" t="s">
        <v>5939</v>
      </c>
      <c r="E319" s="144">
        <v>225444480</v>
      </c>
      <c r="F319" s="142">
        <f t="shared" si="4"/>
        <v>215.0006103515625</v>
      </c>
      <c r="G319" s="128"/>
      <c r="H319" s="616">
        <v>7</v>
      </c>
    </row>
    <row r="320" spans="1:8">
      <c r="A320" s="194" t="s">
        <v>7976</v>
      </c>
      <c r="B320" s="158" t="s">
        <v>455</v>
      </c>
      <c r="C320" s="144" t="s">
        <v>6131</v>
      </c>
      <c r="D320" s="144" t="s">
        <v>5941</v>
      </c>
      <c r="E320" s="144">
        <v>83886720</v>
      </c>
      <c r="F320" s="142">
        <f t="shared" si="4"/>
        <v>80.0006103515625</v>
      </c>
      <c r="G320" s="128"/>
      <c r="H320" s="616"/>
    </row>
    <row r="321" spans="1:8">
      <c r="A321" s="194" t="s">
        <v>7978</v>
      </c>
      <c r="B321" s="158" t="s">
        <v>455</v>
      </c>
      <c r="C321" s="144" t="s">
        <v>6132</v>
      </c>
      <c r="D321" s="144" t="s">
        <v>5943</v>
      </c>
      <c r="E321" s="144">
        <v>210240</v>
      </c>
      <c r="F321" s="142">
        <f t="shared" si="4"/>
        <v>0.20050048828125</v>
      </c>
      <c r="G321" s="128"/>
      <c r="H321" s="616"/>
    </row>
    <row r="322" spans="1:8">
      <c r="A322" s="194" t="s">
        <v>7979</v>
      </c>
      <c r="B322" s="158" t="s">
        <v>455</v>
      </c>
      <c r="C322" s="144" t="s">
        <v>6133</v>
      </c>
      <c r="D322" s="144" t="s">
        <v>5945</v>
      </c>
      <c r="E322" s="144">
        <v>210240</v>
      </c>
      <c r="F322" s="142">
        <f t="shared" si="4"/>
        <v>0.20050048828125</v>
      </c>
      <c r="G322" s="128"/>
      <c r="H322" s="616"/>
    </row>
    <row r="323" spans="1:8">
      <c r="A323" s="194" t="s">
        <v>7980</v>
      </c>
      <c r="B323" s="158" t="s">
        <v>455</v>
      </c>
      <c r="C323" s="144" t="s">
        <v>6134</v>
      </c>
      <c r="D323" s="144" t="s">
        <v>5947</v>
      </c>
      <c r="E323" s="144">
        <v>210240</v>
      </c>
      <c r="F323" s="142">
        <f t="shared" ref="F323:F386" si="5">E323/1024/1024</f>
        <v>0.20050048828125</v>
      </c>
      <c r="G323" s="128"/>
      <c r="H323" s="616"/>
    </row>
    <row r="324" spans="1:8">
      <c r="A324" s="194" t="s">
        <v>8041</v>
      </c>
      <c r="B324" s="158" t="s">
        <v>455</v>
      </c>
      <c r="C324" s="144" t="s">
        <v>6138</v>
      </c>
      <c r="D324" s="144" t="s">
        <v>5949</v>
      </c>
      <c r="E324" s="144">
        <v>22544640</v>
      </c>
      <c r="F324" s="142">
        <f t="shared" si="5"/>
        <v>21.500244140625</v>
      </c>
      <c r="G324" s="128"/>
      <c r="H324" s="616"/>
    </row>
    <row r="325" spans="1:8">
      <c r="A325" s="194" t="s">
        <v>8177</v>
      </c>
      <c r="B325" s="158" t="s">
        <v>455</v>
      </c>
      <c r="C325" s="144" t="s">
        <v>6136</v>
      </c>
      <c r="D325" s="144" t="s">
        <v>5951</v>
      </c>
      <c r="E325" s="144">
        <v>8389440</v>
      </c>
      <c r="F325" s="142">
        <f t="shared" si="5"/>
        <v>8.00079345703125</v>
      </c>
      <c r="G325" s="128"/>
      <c r="H325" s="616"/>
    </row>
    <row r="326" spans="1:8">
      <c r="A326" s="194" t="s">
        <v>7974</v>
      </c>
      <c r="B326" s="158" t="s">
        <v>464</v>
      </c>
      <c r="C326" s="144" t="s">
        <v>6139</v>
      </c>
      <c r="D326" s="144" t="s">
        <v>5939</v>
      </c>
      <c r="E326" s="144">
        <v>225444480</v>
      </c>
      <c r="F326" s="142">
        <f t="shared" si="5"/>
        <v>215.0006103515625</v>
      </c>
      <c r="G326" s="128"/>
      <c r="H326" s="616">
        <v>7</v>
      </c>
    </row>
    <row r="327" spans="1:8">
      <c r="A327" s="194" t="s">
        <v>7976</v>
      </c>
      <c r="B327" s="158" t="s">
        <v>464</v>
      </c>
      <c r="C327" s="144" t="s">
        <v>6131</v>
      </c>
      <c r="D327" s="144" t="s">
        <v>5941</v>
      </c>
      <c r="E327" s="144">
        <v>83886720</v>
      </c>
      <c r="F327" s="142">
        <f t="shared" si="5"/>
        <v>80.0006103515625</v>
      </c>
      <c r="G327" s="128"/>
      <c r="H327" s="616"/>
    </row>
    <row r="328" spans="1:8">
      <c r="A328" s="194" t="s">
        <v>7978</v>
      </c>
      <c r="B328" s="158" t="s">
        <v>464</v>
      </c>
      <c r="C328" s="144" t="s">
        <v>6132</v>
      </c>
      <c r="D328" s="144" t="s">
        <v>5943</v>
      </c>
      <c r="E328" s="144">
        <v>210240</v>
      </c>
      <c r="F328" s="142">
        <f t="shared" si="5"/>
        <v>0.20050048828125</v>
      </c>
      <c r="G328" s="128"/>
      <c r="H328" s="616"/>
    </row>
    <row r="329" spans="1:8">
      <c r="A329" s="194" t="s">
        <v>7979</v>
      </c>
      <c r="B329" s="158" t="s">
        <v>464</v>
      </c>
      <c r="C329" s="144" t="s">
        <v>6133</v>
      </c>
      <c r="D329" s="144" t="s">
        <v>5945</v>
      </c>
      <c r="E329" s="144">
        <v>210240</v>
      </c>
      <c r="F329" s="142">
        <f t="shared" si="5"/>
        <v>0.20050048828125</v>
      </c>
      <c r="G329" s="128"/>
      <c r="H329" s="616"/>
    </row>
    <row r="330" spans="1:8">
      <c r="A330" s="194" t="s">
        <v>7980</v>
      </c>
      <c r="B330" s="158" t="s">
        <v>464</v>
      </c>
      <c r="C330" s="144" t="s">
        <v>6134</v>
      </c>
      <c r="D330" s="144" t="s">
        <v>5947</v>
      </c>
      <c r="E330" s="144">
        <v>210240</v>
      </c>
      <c r="F330" s="142">
        <f t="shared" si="5"/>
        <v>0.20050048828125</v>
      </c>
      <c r="G330" s="128"/>
      <c r="H330" s="616"/>
    </row>
    <row r="331" spans="1:8">
      <c r="A331" s="194" t="s">
        <v>7975</v>
      </c>
      <c r="B331" s="158" t="s">
        <v>464</v>
      </c>
      <c r="C331" s="144" t="s">
        <v>6140</v>
      </c>
      <c r="D331" s="144" t="s">
        <v>5949</v>
      </c>
      <c r="E331" s="144">
        <v>22544640</v>
      </c>
      <c r="F331" s="142">
        <f t="shared" si="5"/>
        <v>21.500244140625</v>
      </c>
      <c r="G331" s="128"/>
      <c r="H331" s="616"/>
    </row>
    <row r="332" spans="1:8">
      <c r="A332" s="194" t="s">
        <v>7977</v>
      </c>
      <c r="B332" s="158" t="s">
        <v>464</v>
      </c>
      <c r="C332" s="144" t="s">
        <v>6136</v>
      </c>
      <c r="D332" s="144" t="s">
        <v>5951</v>
      </c>
      <c r="E332" s="144">
        <v>8389440</v>
      </c>
      <c r="F332" s="142">
        <f t="shared" si="5"/>
        <v>8.00079345703125</v>
      </c>
      <c r="G332" s="128"/>
      <c r="H332" s="616"/>
    </row>
    <row r="333" spans="1:8">
      <c r="A333" s="194" t="s">
        <v>7992</v>
      </c>
      <c r="B333" s="158" t="s">
        <v>437</v>
      </c>
      <c r="C333" s="144" t="s">
        <v>6141</v>
      </c>
      <c r="D333" s="144" t="s">
        <v>5939</v>
      </c>
      <c r="E333" s="144">
        <v>52429440</v>
      </c>
      <c r="F333" s="142">
        <f t="shared" si="5"/>
        <v>50.0006103515625</v>
      </c>
      <c r="G333" s="128"/>
      <c r="H333" s="616">
        <v>9</v>
      </c>
    </row>
    <row r="334" spans="1:8">
      <c r="A334" s="194" t="s">
        <v>7994</v>
      </c>
      <c r="B334" s="158" t="s">
        <v>437</v>
      </c>
      <c r="C334" s="144" t="s">
        <v>6142</v>
      </c>
      <c r="D334" s="144" t="s">
        <v>5941</v>
      </c>
      <c r="E334" s="144">
        <v>78643200</v>
      </c>
      <c r="F334" s="142">
        <f t="shared" si="5"/>
        <v>75</v>
      </c>
      <c r="G334" s="128"/>
      <c r="H334" s="616"/>
    </row>
    <row r="335" spans="1:8">
      <c r="A335" s="194" t="s">
        <v>7995</v>
      </c>
      <c r="B335" s="158" t="s">
        <v>437</v>
      </c>
      <c r="C335" s="144" t="s">
        <v>6143</v>
      </c>
      <c r="D335" s="144" t="s">
        <v>5951</v>
      </c>
      <c r="E335" s="144">
        <v>115344000</v>
      </c>
      <c r="F335" s="142">
        <f t="shared" si="5"/>
        <v>110.0006103515625</v>
      </c>
      <c r="G335" s="128"/>
      <c r="H335" s="616"/>
    </row>
    <row r="336" spans="1:8">
      <c r="A336" s="194" t="s">
        <v>7998</v>
      </c>
      <c r="B336" s="158" t="s">
        <v>437</v>
      </c>
      <c r="C336" s="144" t="s">
        <v>6144</v>
      </c>
      <c r="D336" s="144" t="s">
        <v>5943</v>
      </c>
      <c r="E336" s="144">
        <v>210240</v>
      </c>
      <c r="F336" s="142">
        <f t="shared" si="5"/>
        <v>0.20050048828125</v>
      </c>
      <c r="G336" s="128"/>
      <c r="H336" s="616"/>
    </row>
    <row r="337" spans="1:8">
      <c r="A337" s="194" t="s">
        <v>7999</v>
      </c>
      <c r="B337" s="158" t="s">
        <v>437</v>
      </c>
      <c r="C337" s="144" t="s">
        <v>6145</v>
      </c>
      <c r="D337" s="144" t="s">
        <v>5945</v>
      </c>
      <c r="E337" s="144">
        <v>210240</v>
      </c>
      <c r="F337" s="142">
        <f t="shared" si="5"/>
        <v>0.20050048828125</v>
      </c>
      <c r="G337" s="128"/>
      <c r="H337" s="616"/>
    </row>
    <row r="338" spans="1:8">
      <c r="A338" s="194" t="s">
        <v>8000</v>
      </c>
      <c r="B338" s="158" t="s">
        <v>437</v>
      </c>
      <c r="C338" s="144" t="s">
        <v>6146</v>
      </c>
      <c r="D338" s="144" t="s">
        <v>5947</v>
      </c>
      <c r="E338" s="144">
        <v>210240</v>
      </c>
      <c r="F338" s="142">
        <f t="shared" si="5"/>
        <v>0.20050048828125</v>
      </c>
      <c r="G338" s="128"/>
      <c r="H338" s="616"/>
    </row>
    <row r="339" spans="1:8">
      <c r="A339" s="194" t="s">
        <v>7993</v>
      </c>
      <c r="B339" s="158" t="s">
        <v>437</v>
      </c>
      <c r="C339" s="144" t="s">
        <v>6147</v>
      </c>
      <c r="D339" s="144" t="s">
        <v>5949</v>
      </c>
      <c r="E339" s="144">
        <v>5243520</v>
      </c>
      <c r="F339" s="142">
        <f t="shared" si="5"/>
        <v>5.0006103515625</v>
      </c>
      <c r="G339" s="128"/>
      <c r="H339" s="616"/>
    </row>
    <row r="340" spans="1:8">
      <c r="A340" s="194" t="s">
        <v>7996</v>
      </c>
      <c r="B340" s="158" t="s">
        <v>437</v>
      </c>
      <c r="C340" s="144" t="s">
        <v>6148</v>
      </c>
      <c r="D340" s="144" t="s">
        <v>5964</v>
      </c>
      <c r="E340" s="144">
        <v>7864320</v>
      </c>
      <c r="F340" s="142">
        <f t="shared" si="5"/>
        <v>7.5</v>
      </c>
      <c r="G340" s="128"/>
      <c r="H340" s="616"/>
    </row>
    <row r="341" spans="1:8">
      <c r="A341" s="194" t="s">
        <v>7997</v>
      </c>
      <c r="B341" s="158" t="s">
        <v>437</v>
      </c>
      <c r="C341" s="144" t="s">
        <v>6149</v>
      </c>
      <c r="D341" s="144" t="s">
        <v>5966</v>
      </c>
      <c r="E341" s="144">
        <v>11534400</v>
      </c>
      <c r="F341" s="142">
        <f t="shared" si="5"/>
        <v>11.00006103515625</v>
      </c>
      <c r="G341" s="128"/>
      <c r="H341" s="616"/>
    </row>
    <row r="342" spans="1:8">
      <c r="A342" s="194" t="s">
        <v>8034</v>
      </c>
      <c r="B342" s="158" t="s">
        <v>449</v>
      </c>
      <c r="C342" s="144" t="s">
        <v>6150</v>
      </c>
      <c r="D342" s="144" t="s">
        <v>5939</v>
      </c>
      <c r="E342" s="144">
        <v>52429440</v>
      </c>
      <c r="F342" s="142">
        <f t="shared" si="5"/>
        <v>50.0006103515625</v>
      </c>
      <c r="G342" s="128"/>
      <c r="H342" s="616">
        <v>9</v>
      </c>
    </row>
    <row r="343" spans="1:8">
      <c r="A343" s="194" t="s">
        <v>7994</v>
      </c>
      <c r="B343" s="158" t="s">
        <v>449</v>
      </c>
      <c r="C343" s="144" t="s">
        <v>6142</v>
      </c>
      <c r="D343" s="144" t="s">
        <v>5941</v>
      </c>
      <c r="E343" s="144">
        <v>78643200</v>
      </c>
      <c r="F343" s="142">
        <f t="shared" si="5"/>
        <v>75</v>
      </c>
      <c r="G343" s="128"/>
      <c r="H343" s="616"/>
    </row>
    <row r="344" spans="1:8">
      <c r="A344" s="194" t="s">
        <v>7995</v>
      </c>
      <c r="B344" s="158" t="s">
        <v>449</v>
      </c>
      <c r="C344" s="144" t="s">
        <v>6143</v>
      </c>
      <c r="D344" s="144" t="s">
        <v>5951</v>
      </c>
      <c r="E344" s="144">
        <v>115344000</v>
      </c>
      <c r="F344" s="142">
        <f t="shared" si="5"/>
        <v>110.0006103515625</v>
      </c>
      <c r="G344" s="128"/>
      <c r="H344" s="616"/>
    </row>
    <row r="345" spans="1:8">
      <c r="A345" s="194" t="s">
        <v>7998</v>
      </c>
      <c r="B345" s="158" t="s">
        <v>449</v>
      </c>
      <c r="C345" s="144" t="s">
        <v>6144</v>
      </c>
      <c r="D345" s="144" t="s">
        <v>5943</v>
      </c>
      <c r="E345" s="144">
        <v>210240</v>
      </c>
      <c r="F345" s="142">
        <f t="shared" si="5"/>
        <v>0.20050048828125</v>
      </c>
      <c r="G345" s="128"/>
      <c r="H345" s="616"/>
    </row>
    <row r="346" spans="1:8">
      <c r="A346" s="194" t="s">
        <v>7999</v>
      </c>
      <c r="B346" s="158" t="s">
        <v>449</v>
      </c>
      <c r="C346" s="144" t="s">
        <v>6145</v>
      </c>
      <c r="D346" s="144" t="s">
        <v>5945</v>
      </c>
      <c r="E346" s="144">
        <v>210240</v>
      </c>
      <c r="F346" s="142">
        <f t="shared" si="5"/>
        <v>0.20050048828125</v>
      </c>
      <c r="G346" s="128"/>
      <c r="H346" s="616"/>
    </row>
    <row r="347" spans="1:8">
      <c r="A347" s="194" t="s">
        <v>8000</v>
      </c>
      <c r="B347" s="158" t="s">
        <v>449</v>
      </c>
      <c r="C347" s="144" t="s">
        <v>6146</v>
      </c>
      <c r="D347" s="144" t="s">
        <v>5947</v>
      </c>
      <c r="E347" s="144">
        <v>210240</v>
      </c>
      <c r="F347" s="142">
        <f t="shared" si="5"/>
        <v>0.20050048828125</v>
      </c>
      <c r="G347" s="128"/>
      <c r="H347" s="616"/>
    </row>
    <row r="348" spans="1:8">
      <c r="A348" s="194" t="s">
        <v>8178</v>
      </c>
      <c r="B348" s="158" t="s">
        <v>449</v>
      </c>
      <c r="C348" s="144" t="s">
        <v>6151</v>
      </c>
      <c r="D348" s="144" t="s">
        <v>5949</v>
      </c>
      <c r="E348" s="144">
        <v>5243520</v>
      </c>
      <c r="F348" s="142">
        <f t="shared" si="5"/>
        <v>5.0006103515625</v>
      </c>
      <c r="G348" s="128"/>
      <c r="H348" s="616"/>
    </row>
    <row r="349" spans="1:8">
      <c r="A349" s="194" t="s">
        <v>7996</v>
      </c>
      <c r="B349" s="158" t="s">
        <v>449</v>
      </c>
      <c r="C349" s="144" t="s">
        <v>6148</v>
      </c>
      <c r="D349" s="144" t="s">
        <v>5964</v>
      </c>
      <c r="E349" s="144">
        <v>7864320</v>
      </c>
      <c r="F349" s="142">
        <f t="shared" si="5"/>
        <v>7.5</v>
      </c>
      <c r="G349" s="128"/>
      <c r="H349" s="616"/>
    </row>
    <row r="350" spans="1:8">
      <c r="A350" s="194" t="s">
        <v>7997</v>
      </c>
      <c r="B350" s="158" t="s">
        <v>449</v>
      </c>
      <c r="C350" s="144" t="s">
        <v>6149</v>
      </c>
      <c r="D350" s="144" t="s">
        <v>5966</v>
      </c>
      <c r="E350" s="144">
        <v>11534400</v>
      </c>
      <c r="F350" s="142">
        <f t="shared" si="5"/>
        <v>11.00006103515625</v>
      </c>
      <c r="G350" s="128"/>
      <c r="H350" s="616"/>
    </row>
    <row r="351" spans="1:8">
      <c r="A351" s="194" t="s">
        <v>8179</v>
      </c>
      <c r="B351" s="158" t="s">
        <v>441</v>
      </c>
      <c r="C351" s="144" t="s">
        <v>6152</v>
      </c>
      <c r="D351" s="144" t="s">
        <v>5939</v>
      </c>
      <c r="E351" s="144">
        <v>52429440</v>
      </c>
      <c r="F351" s="142">
        <f t="shared" si="5"/>
        <v>50.0006103515625</v>
      </c>
      <c r="G351" s="128"/>
      <c r="H351" s="616">
        <v>11</v>
      </c>
    </row>
    <row r="352" spans="1:8">
      <c r="A352" s="194" t="s">
        <v>8003</v>
      </c>
      <c r="B352" s="158" t="s">
        <v>441</v>
      </c>
      <c r="C352" s="144" t="s">
        <v>6153</v>
      </c>
      <c r="D352" s="144" t="s">
        <v>5941</v>
      </c>
      <c r="E352" s="144">
        <v>47185920</v>
      </c>
      <c r="F352" s="142">
        <f t="shared" si="5"/>
        <v>45</v>
      </c>
      <c r="G352" s="128"/>
      <c r="H352" s="616"/>
    </row>
    <row r="353" spans="1:8">
      <c r="A353" s="194" t="s">
        <v>8004</v>
      </c>
      <c r="B353" s="158" t="s">
        <v>441</v>
      </c>
      <c r="C353" s="144" t="s">
        <v>6154</v>
      </c>
      <c r="D353" s="144" t="s">
        <v>5951</v>
      </c>
      <c r="E353" s="144">
        <v>7340160</v>
      </c>
      <c r="F353" s="142">
        <f t="shared" si="5"/>
        <v>7.0001220703125</v>
      </c>
      <c r="G353" s="128"/>
      <c r="H353" s="616"/>
    </row>
    <row r="354" spans="1:8">
      <c r="A354" s="194" t="s">
        <v>8005</v>
      </c>
      <c r="B354" s="158" t="s">
        <v>441</v>
      </c>
      <c r="C354" s="144" t="s">
        <v>6155</v>
      </c>
      <c r="D354" s="144" t="s">
        <v>5964</v>
      </c>
      <c r="E354" s="144">
        <v>115344000</v>
      </c>
      <c r="F354" s="142">
        <f t="shared" si="5"/>
        <v>110.0006103515625</v>
      </c>
      <c r="G354" s="128"/>
      <c r="H354" s="616"/>
    </row>
    <row r="355" spans="1:8">
      <c r="A355" s="194" t="s">
        <v>8009</v>
      </c>
      <c r="B355" s="158" t="s">
        <v>441</v>
      </c>
      <c r="C355" s="144" t="s">
        <v>6156</v>
      </c>
      <c r="D355" s="144" t="s">
        <v>5943</v>
      </c>
      <c r="E355" s="144">
        <v>210240</v>
      </c>
      <c r="F355" s="142">
        <f t="shared" si="5"/>
        <v>0.20050048828125</v>
      </c>
      <c r="G355" s="128"/>
      <c r="H355" s="616"/>
    </row>
    <row r="356" spans="1:8">
      <c r="A356" s="194" t="s">
        <v>8010</v>
      </c>
      <c r="B356" s="158" t="s">
        <v>441</v>
      </c>
      <c r="C356" s="144" t="s">
        <v>6157</v>
      </c>
      <c r="D356" s="144" t="s">
        <v>5945</v>
      </c>
      <c r="E356" s="144">
        <v>210240</v>
      </c>
      <c r="F356" s="142">
        <f t="shared" si="5"/>
        <v>0.20050048828125</v>
      </c>
      <c r="G356" s="128"/>
      <c r="H356" s="616"/>
    </row>
    <row r="357" spans="1:8">
      <c r="A357" s="194" t="s">
        <v>8180</v>
      </c>
      <c r="B357" s="158" t="s">
        <v>441</v>
      </c>
      <c r="C357" s="144" t="s">
        <v>6158</v>
      </c>
      <c r="D357" s="144" t="s">
        <v>5947</v>
      </c>
      <c r="E357" s="144">
        <v>210240</v>
      </c>
      <c r="F357" s="142">
        <f t="shared" si="5"/>
        <v>0.20050048828125</v>
      </c>
      <c r="G357" s="128"/>
      <c r="H357" s="616"/>
    </row>
    <row r="358" spans="1:8">
      <c r="A358" s="194" t="s">
        <v>8181</v>
      </c>
      <c r="B358" s="158" t="s">
        <v>441</v>
      </c>
      <c r="C358" s="144" t="s">
        <v>6159</v>
      </c>
      <c r="D358" s="144" t="s">
        <v>5949</v>
      </c>
      <c r="E358" s="144">
        <v>5243520</v>
      </c>
      <c r="F358" s="142">
        <f t="shared" si="5"/>
        <v>5.0006103515625</v>
      </c>
      <c r="G358" s="128"/>
      <c r="H358" s="616"/>
    </row>
    <row r="359" spans="1:8">
      <c r="A359" s="194" t="s">
        <v>8006</v>
      </c>
      <c r="B359" s="158" t="s">
        <v>441</v>
      </c>
      <c r="C359" s="144" t="s">
        <v>6160</v>
      </c>
      <c r="D359" s="144" t="s">
        <v>5966</v>
      </c>
      <c r="E359" s="144">
        <v>4719360</v>
      </c>
      <c r="F359" s="142">
        <f t="shared" si="5"/>
        <v>4.500732421875</v>
      </c>
      <c r="G359" s="128"/>
      <c r="H359" s="616"/>
    </row>
    <row r="360" spans="1:8">
      <c r="A360" s="194" t="s">
        <v>8007</v>
      </c>
      <c r="B360" s="158" t="s">
        <v>441</v>
      </c>
      <c r="C360" s="144" t="s">
        <v>6161</v>
      </c>
      <c r="D360" s="144" t="s">
        <v>5979</v>
      </c>
      <c r="E360" s="144">
        <v>1049280</v>
      </c>
      <c r="F360" s="142">
        <f t="shared" si="5"/>
        <v>1.00067138671875</v>
      </c>
      <c r="G360" s="128"/>
      <c r="H360" s="616"/>
    </row>
    <row r="361" spans="1:8">
      <c r="A361" s="194" t="s">
        <v>8008</v>
      </c>
      <c r="B361" s="158" t="s">
        <v>441</v>
      </c>
      <c r="C361" s="144" t="s">
        <v>6162</v>
      </c>
      <c r="D361" s="144" t="s">
        <v>5981</v>
      </c>
      <c r="E361" s="144">
        <v>11534400</v>
      </c>
      <c r="F361" s="142">
        <f t="shared" si="5"/>
        <v>11.00006103515625</v>
      </c>
      <c r="G361" s="128"/>
      <c r="H361" s="616"/>
    </row>
    <row r="362" spans="1:8">
      <c r="A362" s="194" t="s">
        <v>8038</v>
      </c>
      <c r="B362" s="158" t="s">
        <v>453</v>
      </c>
      <c r="C362" s="144" t="s">
        <v>6163</v>
      </c>
      <c r="D362" s="144" t="s">
        <v>5939</v>
      </c>
      <c r="E362" s="144">
        <v>52429440</v>
      </c>
      <c r="F362" s="142">
        <f t="shared" si="5"/>
        <v>50.0006103515625</v>
      </c>
      <c r="G362" s="128"/>
      <c r="H362" s="616">
        <v>11</v>
      </c>
    </row>
    <row r="363" spans="1:8">
      <c r="A363" s="194" t="s">
        <v>8003</v>
      </c>
      <c r="B363" s="158" t="s">
        <v>453</v>
      </c>
      <c r="C363" s="144" t="s">
        <v>6153</v>
      </c>
      <c r="D363" s="144" t="s">
        <v>5941</v>
      </c>
      <c r="E363" s="144">
        <v>47185920</v>
      </c>
      <c r="F363" s="142">
        <f t="shared" si="5"/>
        <v>45</v>
      </c>
      <c r="G363" s="128"/>
      <c r="H363" s="616"/>
    </row>
    <row r="364" spans="1:8">
      <c r="A364" s="194" t="s">
        <v>8004</v>
      </c>
      <c r="B364" s="158" t="s">
        <v>453</v>
      </c>
      <c r="C364" s="144" t="s">
        <v>6154</v>
      </c>
      <c r="D364" s="144" t="s">
        <v>5951</v>
      </c>
      <c r="E364" s="144">
        <v>7340160</v>
      </c>
      <c r="F364" s="142">
        <f t="shared" si="5"/>
        <v>7.0001220703125</v>
      </c>
      <c r="G364" s="128"/>
      <c r="H364" s="616"/>
    </row>
    <row r="365" spans="1:8">
      <c r="A365" s="194" t="s">
        <v>8005</v>
      </c>
      <c r="B365" s="158" t="s">
        <v>453</v>
      </c>
      <c r="C365" s="144" t="s">
        <v>6155</v>
      </c>
      <c r="D365" s="144" t="s">
        <v>5964</v>
      </c>
      <c r="E365" s="144">
        <v>115344000</v>
      </c>
      <c r="F365" s="142">
        <f t="shared" si="5"/>
        <v>110.0006103515625</v>
      </c>
      <c r="G365" s="128"/>
      <c r="H365" s="616"/>
    </row>
    <row r="366" spans="1:8">
      <c r="A366" s="194" t="s">
        <v>8009</v>
      </c>
      <c r="B366" s="158" t="s">
        <v>453</v>
      </c>
      <c r="C366" s="144" t="s">
        <v>6156</v>
      </c>
      <c r="D366" s="144" t="s">
        <v>5943</v>
      </c>
      <c r="E366" s="144">
        <v>210240</v>
      </c>
      <c r="F366" s="142">
        <f t="shared" si="5"/>
        <v>0.20050048828125</v>
      </c>
      <c r="G366" s="128"/>
      <c r="H366" s="616"/>
    </row>
    <row r="367" spans="1:8">
      <c r="A367" s="194" t="s">
        <v>8010</v>
      </c>
      <c r="B367" s="158" t="s">
        <v>453</v>
      </c>
      <c r="C367" s="144" t="s">
        <v>6157</v>
      </c>
      <c r="D367" s="144" t="s">
        <v>5945</v>
      </c>
      <c r="E367" s="144">
        <v>210240</v>
      </c>
      <c r="F367" s="142">
        <f t="shared" si="5"/>
        <v>0.20050048828125</v>
      </c>
      <c r="G367" s="128"/>
      <c r="H367" s="616"/>
    </row>
    <row r="368" spans="1:8">
      <c r="A368" s="194" t="s">
        <v>8011</v>
      </c>
      <c r="B368" s="158" t="s">
        <v>453</v>
      </c>
      <c r="C368" s="144" t="s">
        <v>6158</v>
      </c>
      <c r="D368" s="144" t="s">
        <v>5947</v>
      </c>
      <c r="E368" s="144">
        <v>210240</v>
      </c>
      <c r="F368" s="142">
        <f t="shared" si="5"/>
        <v>0.20050048828125</v>
      </c>
      <c r="G368" s="128"/>
      <c r="H368" s="616"/>
    </row>
    <row r="369" spans="1:8">
      <c r="A369" s="194" t="s">
        <v>8182</v>
      </c>
      <c r="B369" s="158" t="s">
        <v>453</v>
      </c>
      <c r="C369" s="144" t="s">
        <v>6164</v>
      </c>
      <c r="D369" s="144" t="s">
        <v>5949</v>
      </c>
      <c r="E369" s="144">
        <v>5243520</v>
      </c>
      <c r="F369" s="142">
        <f t="shared" si="5"/>
        <v>5.0006103515625</v>
      </c>
      <c r="G369" s="128"/>
      <c r="H369" s="616"/>
    </row>
    <row r="370" spans="1:8">
      <c r="A370" s="194" t="s">
        <v>8006</v>
      </c>
      <c r="B370" s="158" t="s">
        <v>453</v>
      </c>
      <c r="C370" s="144" t="s">
        <v>6160</v>
      </c>
      <c r="D370" s="144" t="s">
        <v>5966</v>
      </c>
      <c r="E370" s="144">
        <v>4719360</v>
      </c>
      <c r="F370" s="142">
        <f t="shared" si="5"/>
        <v>4.500732421875</v>
      </c>
      <c r="G370" s="128"/>
      <c r="H370" s="616"/>
    </row>
    <row r="371" spans="1:8">
      <c r="A371" s="194" t="s">
        <v>8007</v>
      </c>
      <c r="B371" s="158" t="s">
        <v>453</v>
      </c>
      <c r="C371" s="144" t="s">
        <v>6161</v>
      </c>
      <c r="D371" s="144" t="s">
        <v>5979</v>
      </c>
      <c r="E371" s="144">
        <v>1049280</v>
      </c>
      <c r="F371" s="142">
        <f t="shared" si="5"/>
        <v>1.00067138671875</v>
      </c>
      <c r="G371" s="128"/>
      <c r="H371" s="616"/>
    </row>
    <row r="372" spans="1:8">
      <c r="A372" s="194" t="s">
        <v>8008</v>
      </c>
      <c r="B372" s="158" t="s">
        <v>453</v>
      </c>
      <c r="C372" s="144" t="s">
        <v>6162</v>
      </c>
      <c r="D372" s="144" t="s">
        <v>5981</v>
      </c>
      <c r="E372" s="144">
        <v>11534400</v>
      </c>
      <c r="F372" s="142">
        <f t="shared" si="5"/>
        <v>11.00006103515625</v>
      </c>
      <c r="G372" s="128"/>
      <c r="H372" s="616"/>
    </row>
    <row r="373" spans="1:8">
      <c r="A373" s="194" t="s">
        <v>7981</v>
      </c>
      <c r="B373" s="158" t="s">
        <v>438</v>
      </c>
      <c r="C373" s="144" t="s">
        <v>6165</v>
      </c>
      <c r="D373" s="144" t="s">
        <v>5939</v>
      </c>
      <c r="E373" s="144">
        <v>52429440</v>
      </c>
      <c r="F373" s="142">
        <f t="shared" si="5"/>
        <v>50.0006103515625</v>
      </c>
      <c r="G373" s="128"/>
      <c r="H373" s="616">
        <v>11</v>
      </c>
    </row>
    <row r="374" spans="1:8">
      <c r="A374" s="194" t="s">
        <v>7983</v>
      </c>
      <c r="B374" s="158" t="s">
        <v>438</v>
      </c>
      <c r="C374" s="144" t="s">
        <v>6166</v>
      </c>
      <c r="D374" s="144" t="s">
        <v>5941</v>
      </c>
      <c r="E374" s="144">
        <v>78643200</v>
      </c>
      <c r="F374" s="142">
        <f t="shared" si="5"/>
        <v>75</v>
      </c>
      <c r="G374" s="128"/>
      <c r="H374" s="616"/>
    </row>
    <row r="375" spans="1:8">
      <c r="A375" s="194" t="s">
        <v>7984</v>
      </c>
      <c r="B375" s="158" t="s">
        <v>438</v>
      </c>
      <c r="C375" s="144" t="s">
        <v>6167</v>
      </c>
      <c r="D375" s="144" t="s">
        <v>5951</v>
      </c>
      <c r="E375" s="144">
        <v>110100480</v>
      </c>
      <c r="F375" s="142">
        <f t="shared" si="5"/>
        <v>105</v>
      </c>
      <c r="G375" s="128"/>
      <c r="H375" s="616"/>
    </row>
    <row r="376" spans="1:8">
      <c r="A376" s="194" t="s">
        <v>7985</v>
      </c>
      <c r="B376" s="158" t="s">
        <v>438</v>
      </c>
      <c r="C376" s="144" t="s">
        <v>6168</v>
      </c>
      <c r="D376" s="144" t="s">
        <v>5964</v>
      </c>
      <c r="E376" s="144">
        <v>115344000</v>
      </c>
      <c r="F376" s="142">
        <f t="shared" si="5"/>
        <v>110.0006103515625</v>
      </c>
      <c r="G376" s="128"/>
      <c r="H376" s="616"/>
    </row>
    <row r="377" spans="1:8">
      <c r="A377" s="194" t="s">
        <v>7989</v>
      </c>
      <c r="B377" s="158" t="s">
        <v>438</v>
      </c>
      <c r="C377" s="144" t="s">
        <v>6169</v>
      </c>
      <c r="D377" s="144" t="s">
        <v>5943</v>
      </c>
      <c r="E377" s="144">
        <v>210240</v>
      </c>
      <c r="F377" s="142">
        <f t="shared" si="5"/>
        <v>0.20050048828125</v>
      </c>
      <c r="G377" s="128"/>
      <c r="H377" s="616"/>
    </row>
    <row r="378" spans="1:8">
      <c r="A378" s="194" t="s">
        <v>7990</v>
      </c>
      <c r="B378" s="158" t="s">
        <v>438</v>
      </c>
      <c r="C378" s="144" t="s">
        <v>6170</v>
      </c>
      <c r="D378" s="144" t="s">
        <v>5945</v>
      </c>
      <c r="E378" s="144">
        <v>210240</v>
      </c>
      <c r="F378" s="142">
        <f t="shared" si="5"/>
        <v>0.20050048828125</v>
      </c>
      <c r="G378" s="128"/>
      <c r="H378" s="616"/>
    </row>
    <row r="379" spans="1:8">
      <c r="A379" s="194" t="s">
        <v>8183</v>
      </c>
      <c r="B379" s="158" t="s">
        <v>438</v>
      </c>
      <c r="C379" s="144" t="s">
        <v>6171</v>
      </c>
      <c r="D379" s="144" t="s">
        <v>5947</v>
      </c>
      <c r="E379" s="144">
        <v>210240</v>
      </c>
      <c r="F379" s="142">
        <f t="shared" si="5"/>
        <v>0.20050048828125</v>
      </c>
      <c r="G379" s="128"/>
      <c r="H379" s="616"/>
    </row>
    <row r="380" spans="1:8">
      <c r="A380" s="194" t="s">
        <v>8184</v>
      </c>
      <c r="B380" s="158" t="s">
        <v>438</v>
      </c>
      <c r="C380" s="144" t="s">
        <v>6172</v>
      </c>
      <c r="D380" s="144" t="s">
        <v>5949</v>
      </c>
      <c r="E380" s="144">
        <v>5243520</v>
      </c>
      <c r="F380" s="142">
        <f t="shared" si="5"/>
        <v>5.0006103515625</v>
      </c>
      <c r="G380" s="128"/>
      <c r="H380" s="616"/>
    </row>
    <row r="381" spans="1:8">
      <c r="A381" s="194" t="s">
        <v>7986</v>
      </c>
      <c r="B381" s="158" t="s">
        <v>438</v>
      </c>
      <c r="C381" s="144" t="s">
        <v>6173</v>
      </c>
      <c r="D381" s="144" t="s">
        <v>5966</v>
      </c>
      <c r="E381" s="144">
        <v>7864320</v>
      </c>
      <c r="F381" s="142">
        <f t="shared" si="5"/>
        <v>7.5</v>
      </c>
      <c r="G381" s="128"/>
      <c r="H381" s="616"/>
    </row>
    <row r="382" spans="1:8">
      <c r="A382" s="194" t="s">
        <v>7987</v>
      </c>
      <c r="B382" s="158" t="s">
        <v>438</v>
      </c>
      <c r="C382" s="144" t="s">
        <v>6174</v>
      </c>
      <c r="D382" s="144" t="s">
        <v>5979</v>
      </c>
      <c r="E382" s="144">
        <v>11534400</v>
      </c>
      <c r="F382" s="142">
        <f t="shared" si="5"/>
        <v>11.00006103515625</v>
      </c>
      <c r="G382" s="128"/>
      <c r="H382" s="616"/>
    </row>
    <row r="383" spans="1:8">
      <c r="A383" s="194" t="s">
        <v>8185</v>
      </c>
      <c r="B383" s="158" t="s">
        <v>438</v>
      </c>
      <c r="C383" s="144" t="s">
        <v>6175</v>
      </c>
      <c r="D383" s="144" t="s">
        <v>5981</v>
      </c>
      <c r="E383" s="144">
        <v>11534400</v>
      </c>
      <c r="F383" s="142">
        <f t="shared" si="5"/>
        <v>11.00006103515625</v>
      </c>
      <c r="G383" s="128"/>
      <c r="H383" s="616"/>
    </row>
    <row r="384" spans="1:8">
      <c r="A384" s="194" t="s">
        <v>8036</v>
      </c>
      <c r="B384" s="158" t="s">
        <v>450</v>
      </c>
      <c r="C384" s="144" t="s">
        <v>6176</v>
      </c>
      <c r="D384" s="144" t="s">
        <v>5939</v>
      </c>
      <c r="E384" s="144">
        <v>52429440</v>
      </c>
      <c r="F384" s="142">
        <f t="shared" si="5"/>
        <v>50.0006103515625</v>
      </c>
      <c r="G384" s="128"/>
      <c r="H384" s="616">
        <v>11</v>
      </c>
    </row>
    <row r="385" spans="1:8">
      <c r="A385" s="194" t="s">
        <v>7983</v>
      </c>
      <c r="B385" s="158" t="s">
        <v>450</v>
      </c>
      <c r="C385" s="144" t="s">
        <v>6166</v>
      </c>
      <c r="D385" s="144" t="s">
        <v>5941</v>
      </c>
      <c r="E385" s="144">
        <v>78643200</v>
      </c>
      <c r="F385" s="142">
        <f t="shared" si="5"/>
        <v>75</v>
      </c>
      <c r="G385" s="128"/>
      <c r="H385" s="616"/>
    </row>
    <row r="386" spans="1:8">
      <c r="A386" s="194" t="s">
        <v>7984</v>
      </c>
      <c r="B386" s="158" t="s">
        <v>450</v>
      </c>
      <c r="C386" s="144" t="s">
        <v>6167</v>
      </c>
      <c r="D386" s="144" t="s">
        <v>5951</v>
      </c>
      <c r="E386" s="144">
        <v>110100480</v>
      </c>
      <c r="F386" s="142">
        <f t="shared" si="5"/>
        <v>105</v>
      </c>
      <c r="G386" s="128"/>
      <c r="H386" s="616"/>
    </row>
    <row r="387" spans="1:8">
      <c r="A387" s="194" t="s">
        <v>7985</v>
      </c>
      <c r="B387" s="158" t="s">
        <v>450</v>
      </c>
      <c r="C387" s="144" t="s">
        <v>6168</v>
      </c>
      <c r="D387" s="144" t="s">
        <v>5964</v>
      </c>
      <c r="E387" s="144">
        <v>115344000</v>
      </c>
      <c r="F387" s="142">
        <f t="shared" ref="F387:F450" si="6">E387/1024/1024</f>
        <v>110.0006103515625</v>
      </c>
      <c r="G387" s="128"/>
      <c r="H387" s="616"/>
    </row>
    <row r="388" spans="1:8">
      <c r="A388" s="194" t="s">
        <v>7989</v>
      </c>
      <c r="B388" s="158" t="s">
        <v>450</v>
      </c>
      <c r="C388" s="144" t="s">
        <v>6169</v>
      </c>
      <c r="D388" s="144" t="s">
        <v>5943</v>
      </c>
      <c r="E388" s="144">
        <v>210240</v>
      </c>
      <c r="F388" s="142">
        <f t="shared" si="6"/>
        <v>0.20050048828125</v>
      </c>
      <c r="G388" s="128"/>
      <c r="H388" s="616"/>
    </row>
    <row r="389" spans="1:8">
      <c r="A389" s="194" t="s">
        <v>7990</v>
      </c>
      <c r="B389" s="158" t="s">
        <v>450</v>
      </c>
      <c r="C389" s="144" t="s">
        <v>6170</v>
      </c>
      <c r="D389" s="144" t="s">
        <v>5945</v>
      </c>
      <c r="E389" s="144">
        <v>210240</v>
      </c>
      <c r="F389" s="142">
        <f t="shared" si="6"/>
        <v>0.20050048828125</v>
      </c>
      <c r="G389" s="128"/>
      <c r="H389" s="616"/>
    </row>
    <row r="390" spans="1:8">
      <c r="A390" s="194" t="s">
        <v>7991</v>
      </c>
      <c r="B390" s="158" t="s">
        <v>450</v>
      </c>
      <c r="C390" s="144" t="s">
        <v>6171</v>
      </c>
      <c r="D390" s="144" t="s">
        <v>5947</v>
      </c>
      <c r="E390" s="144">
        <v>210240</v>
      </c>
      <c r="F390" s="142">
        <f t="shared" si="6"/>
        <v>0.20050048828125</v>
      </c>
      <c r="G390" s="128"/>
      <c r="H390" s="616"/>
    </row>
    <row r="391" spans="1:8">
      <c r="A391" s="194" t="s">
        <v>8186</v>
      </c>
      <c r="B391" s="158" t="s">
        <v>450</v>
      </c>
      <c r="C391" s="144" t="s">
        <v>6177</v>
      </c>
      <c r="D391" s="144" t="s">
        <v>5949</v>
      </c>
      <c r="E391" s="144">
        <v>5243520</v>
      </c>
      <c r="F391" s="142">
        <f t="shared" si="6"/>
        <v>5.0006103515625</v>
      </c>
      <c r="G391" s="128"/>
      <c r="H391" s="616"/>
    </row>
    <row r="392" spans="1:8">
      <c r="A392" s="194" t="s">
        <v>7986</v>
      </c>
      <c r="B392" s="158" t="s">
        <v>450</v>
      </c>
      <c r="C392" s="144" t="s">
        <v>6173</v>
      </c>
      <c r="D392" s="144" t="s">
        <v>5966</v>
      </c>
      <c r="E392" s="144">
        <v>7864320</v>
      </c>
      <c r="F392" s="142">
        <f t="shared" si="6"/>
        <v>7.5</v>
      </c>
      <c r="G392" s="128"/>
      <c r="H392" s="616"/>
    </row>
    <row r="393" spans="1:8">
      <c r="A393" s="194" t="s">
        <v>7987</v>
      </c>
      <c r="B393" s="158" t="s">
        <v>450</v>
      </c>
      <c r="C393" s="144" t="s">
        <v>6174</v>
      </c>
      <c r="D393" s="144" t="s">
        <v>5979</v>
      </c>
      <c r="E393" s="144">
        <v>11534400</v>
      </c>
      <c r="F393" s="142">
        <f t="shared" si="6"/>
        <v>11.00006103515625</v>
      </c>
      <c r="G393" s="128"/>
      <c r="H393" s="616"/>
    </row>
    <row r="394" spans="1:8">
      <c r="A394" s="194" t="s">
        <v>7988</v>
      </c>
      <c r="B394" s="158" t="s">
        <v>450</v>
      </c>
      <c r="C394" s="144" t="s">
        <v>6175</v>
      </c>
      <c r="D394" s="144" t="s">
        <v>5981</v>
      </c>
      <c r="E394" s="144">
        <v>11534400</v>
      </c>
      <c r="F394" s="142">
        <f t="shared" si="6"/>
        <v>11.00006103515625</v>
      </c>
      <c r="G394" s="128"/>
      <c r="H394" s="616"/>
    </row>
    <row r="395" spans="1:8">
      <c r="A395" s="194" t="s">
        <v>8028</v>
      </c>
      <c r="B395" s="158" t="s">
        <v>461</v>
      </c>
      <c r="C395" s="144" t="s">
        <v>6178</v>
      </c>
      <c r="D395" s="144" t="s">
        <v>5939</v>
      </c>
      <c r="E395" s="144">
        <v>52429440</v>
      </c>
      <c r="F395" s="142">
        <f t="shared" si="6"/>
        <v>50.0006103515625</v>
      </c>
      <c r="G395" s="128"/>
      <c r="H395" s="616">
        <v>11</v>
      </c>
    </row>
    <row r="396" spans="1:8">
      <c r="A396" s="194" t="s">
        <v>7983</v>
      </c>
      <c r="B396" s="158" t="s">
        <v>461</v>
      </c>
      <c r="C396" s="144" t="s">
        <v>6166</v>
      </c>
      <c r="D396" s="144" t="s">
        <v>5941</v>
      </c>
      <c r="E396" s="144">
        <v>78643200</v>
      </c>
      <c r="F396" s="142">
        <f t="shared" si="6"/>
        <v>75</v>
      </c>
      <c r="G396" s="128"/>
      <c r="H396" s="616"/>
    </row>
    <row r="397" spans="1:8">
      <c r="A397" s="194" t="s">
        <v>7984</v>
      </c>
      <c r="B397" s="158" t="s">
        <v>461</v>
      </c>
      <c r="C397" s="144" t="s">
        <v>6167</v>
      </c>
      <c r="D397" s="144" t="s">
        <v>5951</v>
      </c>
      <c r="E397" s="144">
        <v>110100480</v>
      </c>
      <c r="F397" s="142">
        <f t="shared" si="6"/>
        <v>105</v>
      </c>
      <c r="G397" s="128"/>
      <c r="H397" s="616"/>
    </row>
    <row r="398" spans="1:8">
      <c r="A398" s="194" t="s">
        <v>7985</v>
      </c>
      <c r="B398" s="158" t="s">
        <v>461</v>
      </c>
      <c r="C398" s="144" t="s">
        <v>6168</v>
      </c>
      <c r="D398" s="144" t="s">
        <v>5964</v>
      </c>
      <c r="E398" s="144">
        <v>115344000</v>
      </c>
      <c r="F398" s="142">
        <f t="shared" si="6"/>
        <v>110.0006103515625</v>
      </c>
      <c r="G398" s="128"/>
      <c r="H398" s="616"/>
    </row>
    <row r="399" spans="1:8">
      <c r="A399" s="194" t="s">
        <v>7989</v>
      </c>
      <c r="B399" s="158" t="s">
        <v>461</v>
      </c>
      <c r="C399" s="144" t="s">
        <v>6169</v>
      </c>
      <c r="D399" s="144" t="s">
        <v>5943</v>
      </c>
      <c r="E399" s="144">
        <v>210240</v>
      </c>
      <c r="F399" s="142">
        <f t="shared" si="6"/>
        <v>0.20050048828125</v>
      </c>
      <c r="G399" s="128"/>
      <c r="H399" s="616"/>
    </row>
    <row r="400" spans="1:8">
      <c r="A400" s="194" t="s">
        <v>7990</v>
      </c>
      <c r="B400" s="158" t="s">
        <v>461</v>
      </c>
      <c r="C400" s="144" t="s">
        <v>6170</v>
      </c>
      <c r="D400" s="144" t="s">
        <v>5945</v>
      </c>
      <c r="E400" s="144">
        <v>210240</v>
      </c>
      <c r="F400" s="142">
        <f t="shared" si="6"/>
        <v>0.20050048828125</v>
      </c>
      <c r="G400" s="128"/>
      <c r="H400" s="616"/>
    </row>
    <row r="401" spans="1:8">
      <c r="A401" s="194" t="s">
        <v>8183</v>
      </c>
      <c r="B401" s="158" t="s">
        <v>461</v>
      </c>
      <c r="C401" s="144" t="s">
        <v>6171</v>
      </c>
      <c r="D401" s="144" t="s">
        <v>5947</v>
      </c>
      <c r="E401" s="144">
        <v>210240</v>
      </c>
      <c r="F401" s="142">
        <f t="shared" si="6"/>
        <v>0.20050048828125</v>
      </c>
      <c r="G401" s="128"/>
      <c r="H401" s="616"/>
    </row>
    <row r="402" spans="1:8">
      <c r="A402" s="194" t="s">
        <v>8187</v>
      </c>
      <c r="B402" s="158" t="s">
        <v>461</v>
      </c>
      <c r="C402" s="144" t="s">
        <v>6179</v>
      </c>
      <c r="D402" s="144" t="s">
        <v>5949</v>
      </c>
      <c r="E402" s="144">
        <v>5243520</v>
      </c>
      <c r="F402" s="142">
        <f t="shared" si="6"/>
        <v>5.0006103515625</v>
      </c>
      <c r="G402" s="128"/>
      <c r="H402" s="616"/>
    </row>
    <row r="403" spans="1:8">
      <c r="A403" s="194" t="s">
        <v>7986</v>
      </c>
      <c r="B403" s="158" t="s">
        <v>461</v>
      </c>
      <c r="C403" s="144" t="s">
        <v>6173</v>
      </c>
      <c r="D403" s="144" t="s">
        <v>5966</v>
      </c>
      <c r="E403" s="144">
        <v>7864320</v>
      </c>
      <c r="F403" s="142">
        <f t="shared" si="6"/>
        <v>7.5</v>
      </c>
      <c r="G403" s="128"/>
      <c r="H403" s="616"/>
    </row>
    <row r="404" spans="1:8">
      <c r="A404" s="194" t="s">
        <v>7987</v>
      </c>
      <c r="B404" s="158" t="s">
        <v>461</v>
      </c>
      <c r="C404" s="144" t="s">
        <v>6174</v>
      </c>
      <c r="D404" s="144" t="s">
        <v>5979</v>
      </c>
      <c r="E404" s="144">
        <v>11534400</v>
      </c>
      <c r="F404" s="142">
        <f t="shared" si="6"/>
        <v>11.00006103515625</v>
      </c>
      <c r="G404" s="128"/>
      <c r="H404" s="616"/>
    </row>
    <row r="405" spans="1:8">
      <c r="A405" s="194" t="s">
        <v>7988</v>
      </c>
      <c r="B405" s="158" t="s">
        <v>461</v>
      </c>
      <c r="C405" s="144" t="s">
        <v>6175</v>
      </c>
      <c r="D405" s="144" t="s">
        <v>5981</v>
      </c>
      <c r="E405" s="144">
        <v>11534400</v>
      </c>
      <c r="F405" s="142">
        <f t="shared" si="6"/>
        <v>11.00006103515625</v>
      </c>
      <c r="G405" s="128"/>
      <c r="H405" s="616"/>
    </row>
    <row r="406" spans="1:8">
      <c r="A406" s="194" t="s">
        <v>8032</v>
      </c>
      <c r="B406" s="158" t="s">
        <v>446</v>
      </c>
      <c r="C406" s="144" t="s">
        <v>6180</v>
      </c>
      <c r="D406" s="144" t="s">
        <v>5949</v>
      </c>
      <c r="E406" s="144">
        <v>26214720</v>
      </c>
      <c r="F406" s="142">
        <f t="shared" si="6"/>
        <v>25.00030517578125</v>
      </c>
      <c r="G406" s="128"/>
      <c r="H406" s="616">
        <v>16</v>
      </c>
    </row>
    <row r="407" spans="1:8">
      <c r="A407" s="194" t="s">
        <v>8014</v>
      </c>
      <c r="B407" s="158" t="s">
        <v>446</v>
      </c>
      <c r="C407" s="144" t="s">
        <v>6181</v>
      </c>
      <c r="D407" s="144" t="s">
        <v>5951</v>
      </c>
      <c r="E407" s="144">
        <v>849346560</v>
      </c>
      <c r="F407" s="142">
        <f t="shared" si="6"/>
        <v>810</v>
      </c>
      <c r="G407" s="128"/>
      <c r="H407" s="616"/>
    </row>
    <row r="408" spans="1:8">
      <c r="A408" s="194" t="s">
        <v>8016</v>
      </c>
      <c r="B408" s="158" t="s">
        <v>446</v>
      </c>
      <c r="C408" s="144" t="s">
        <v>6182</v>
      </c>
      <c r="D408" s="144" t="s">
        <v>5966</v>
      </c>
      <c r="E408" s="144">
        <v>36700800</v>
      </c>
      <c r="F408" s="142">
        <f t="shared" si="6"/>
        <v>35.0006103515625</v>
      </c>
      <c r="G408" s="128"/>
      <c r="H408" s="616"/>
    </row>
    <row r="409" spans="1:8">
      <c r="A409" s="194" t="s">
        <v>8017</v>
      </c>
      <c r="B409" s="158" t="s">
        <v>446</v>
      </c>
      <c r="C409" s="144" t="s">
        <v>6183</v>
      </c>
      <c r="D409" s="144" t="s">
        <v>5979</v>
      </c>
      <c r="E409" s="144">
        <v>1814037120</v>
      </c>
      <c r="F409" s="142">
        <f t="shared" si="6"/>
        <v>1730.0006103515625</v>
      </c>
      <c r="G409" s="128"/>
      <c r="H409" s="616"/>
    </row>
    <row r="410" spans="1:8">
      <c r="A410" s="194" t="s">
        <v>8018</v>
      </c>
      <c r="B410" s="158" t="s">
        <v>446</v>
      </c>
      <c r="C410" s="144" t="s">
        <v>6184</v>
      </c>
      <c r="D410" s="144" t="s">
        <v>5981</v>
      </c>
      <c r="E410" s="144">
        <v>1069547520</v>
      </c>
      <c r="F410" s="142">
        <f t="shared" si="6"/>
        <v>1020</v>
      </c>
      <c r="G410" s="128"/>
      <c r="H410" s="616"/>
    </row>
    <row r="411" spans="1:8">
      <c r="A411" s="194" t="s">
        <v>8015</v>
      </c>
      <c r="B411" s="158" t="s">
        <v>446</v>
      </c>
      <c r="C411" s="144" t="s">
        <v>6185</v>
      </c>
      <c r="D411" s="144" t="s">
        <v>5964</v>
      </c>
      <c r="E411" s="144">
        <v>20972160</v>
      </c>
      <c r="F411" s="142">
        <f t="shared" si="6"/>
        <v>20.0006103515625</v>
      </c>
      <c r="G411" s="128"/>
      <c r="H411" s="616"/>
    </row>
    <row r="412" spans="1:8">
      <c r="A412" s="194" t="s">
        <v>8019</v>
      </c>
      <c r="B412" s="158" t="s">
        <v>446</v>
      </c>
      <c r="C412" s="144" t="s">
        <v>6186</v>
      </c>
      <c r="D412" s="144" t="s">
        <v>6006</v>
      </c>
      <c r="E412" s="144">
        <v>20972160</v>
      </c>
      <c r="F412" s="142">
        <f t="shared" si="6"/>
        <v>20.0006103515625</v>
      </c>
      <c r="G412" s="128"/>
      <c r="H412" s="616"/>
    </row>
    <row r="413" spans="1:8">
      <c r="A413" s="194" t="s">
        <v>8025</v>
      </c>
      <c r="B413" s="158" t="s">
        <v>446</v>
      </c>
      <c r="C413" s="144" t="s">
        <v>6187</v>
      </c>
      <c r="D413" s="144" t="s">
        <v>5945</v>
      </c>
      <c r="E413" s="144">
        <v>210240</v>
      </c>
      <c r="F413" s="142">
        <f t="shared" si="6"/>
        <v>0.20050048828125</v>
      </c>
      <c r="G413" s="128"/>
      <c r="H413" s="616"/>
    </row>
    <row r="414" spans="1:8">
      <c r="A414" s="194" t="s">
        <v>8026</v>
      </c>
      <c r="B414" s="158" t="s">
        <v>446</v>
      </c>
      <c r="C414" s="144" t="s">
        <v>6188</v>
      </c>
      <c r="D414" s="144" t="s">
        <v>5947</v>
      </c>
      <c r="E414" s="144">
        <v>210240</v>
      </c>
      <c r="F414" s="142">
        <f t="shared" si="6"/>
        <v>0.20050048828125</v>
      </c>
      <c r="G414" s="128"/>
      <c r="H414" s="616"/>
    </row>
    <row r="415" spans="1:8">
      <c r="A415" s="194" t="s">
        <v>8027</v>
      </c>
      <c r="B415" s="158" t="s">
        <v>446</v>
      </c>
      <c r="C415" s="144" t="s">
        <v>6189</v>
      </c>
      <c r="D415" s="144" t="s">
        <v>5941</v>
      </c>
      <c r="E415" s="144">
        <v>210240</v>
      </c>
      <c r="F415" s="142">
        <f t="shared" si="6"/>
        <v>0.20050048828125</v>
      </c>
      <c r="G415" s="128"/>
      <c r="H415" s="616"/>
    </row>
    <row r="416" spans="1:8">
      <c r="A416" s="194" t="s">
        <v>8033</v>
      </c>
      <c r="B416" s="158" t="s">
        <v>446</v>
      </c>
      <c r="C416" s="144" t="s">
        <v>6190</v>
      </c>
      <c r="D416" s="144" t="s">
        <v>6011</v>
      </c>
      <c r="E416" s="144">
        <v>2621760</v>
      </c>
      <c r="F416" s="142">
        <f t="shared" si="6"/>
        <v>2.50030517578125</v>
      </c>
      <c r="G416" s="128"/>
      <c r="H416" s="616"/>
    </row>
    <row r="417" spans="1:8">
      <c r="A417" s="194" t="s">
        <v>8020</v>
      </c>
      <c r="B417" s="158" t="s">
        <v>446</v>
      </c>
      <c r="C417" s="144" t="s">
        <v>6191</v>
      </c>
      <c r="D417" s="144" t="s">
        <v>6013</v>
      </c>
      <c r="E417" s="144">
        <v>84935040</v>
      </c>
      <c r="F417" s="142">
        <f t="shared" si="6"/>
        <v>81.0003662109375</v>
      </c>
      <c r="G417" s="128"/>
      <c r="H417" s="616"/>
    </row>
    <row r="418" spans="1:8">
      <c r="A418" s="194" t="s">
        <v>8022</v>
      </c>
      <c r="B418" s="158" t="s">
        <v>446</v>
      </c>
      <c r="C418" s="144" t="s">
        <v>6192</v>
      </c>
      <c r="D418" s="144" t="s">
        <v>6015</v>
      </c>
      <c r="E418" s="144">
        <v>416284800</v>
      </c>
      <c r="F418" s="142">
        <f t="shared" si="6"/>
        <v>397.0001220703125</v>
      </c>
      <c r="G418" s="128"/>
      <c r="H418" s="616"/>
    </row>
    <row r="419" spans="1:8">
      <c r="A419" s="194" t="s">
        <v>8023</v>
      </c>
      <c r="B419" s="158" t="s">
        <v>446</v>
      </c>
      <c r="C419" s="144" t="s">
        <v>6193</v>
      </c>
      <c r="D419" s="144" t="s">
        <v>6017</v>
      </c>
      <c r="E419" s="144">
        <v>235929600</v>
      </c>
      <c r="F419" s="142">
        <f t="shared" si="6"/>
        <v>225</v>
      </c>
      <c r="G419" s="128"/>
      <c r="H419" s="616"/>
    </row>
    <row r="420" spans="1:8">
      <c r="A420" s="194" t="s">
        <v>8021</v>
      </c>
      <c r="B420" s="158" t="s">
        <v>446</v>
      </c>
      <c r="C420" s="144" t="s">
        <v>6194</v>
      </c>
      <c r="D420" s="144" t="s">
        <v>6019</v>
      </c>
      <c r="E420" s="144">
        <v>3145920</v>
      </c>
      <c r="F420" s="142">
        <f t="shared" si="6"/>
        <v>3.00018310546875</v>
      </c>
      <c r="G420" s="128"/>
      <c r="H420" s="616"/>
    </row>
    <row r="421" spans="1:8">
      <c r="A421" s="194" t="s">
        <v>8024</v>
      </c>
      <c r="B421" s="158" t="s">
        <v>446</v>
      </c>
      <c r="C421" s="144" t="s">
        <v>6195</v>
      </c>
      <c r="D421" s="144" t="s">
        <v>6021</v>
      </c>
      <c r="E421" s="144">
        <v>3145920</v>
      </c>
      <c r="F421" s="142">
        <f t="shared" si="6"/>
        <v>3.00018310546875</v>
      </c>
      <c r="G421" s="128"/>
      <c r="H421" s="616"/>
    </row>
    <row r="422" spans="1:8">
      <c r="A422" s="194" t="s">
        <v>8188</v>
      </c>
      <c r="B422" s="158" t="s">
        <v>459</v>
      </c>
      <c r="C422" s="144" t="s">
        <v>6196</v>
      </c>
      <c r="D422" s="144" t="s">
        <v>5949</v>
      </c>
      <c r="E422" s="144">
        <v>26214720</v>
      </c>
      <c r="F422" s="142">
        <f t="shared" si="6"/>
        <v>25.00030517578125</v>
      </c>
      <c r="G422" s="128"/>
      <c r="H422" s="616">
        <v>16</v>
      </c>
    </row>
    <row r="423" spans="1:8">
      <c r="A423" s="194" t="s">
        <v>8014</v>
      </c>
      <c r="B423" s="158" t="s">
        <v>459</v>
      </c>
      <c r="C423" s="144" t="s">
        <v>6181</v>
      </c>
      <c r="D423" s="144" t="s">
        <v>5951</v>
      </c>
      <c r="E423" s="144">
        <v>849346560</v>
      </c>
      <c r="F423" s="142">
        <f t="shared" si="6"/>
        <v>810</v>
      </c>
      <c r="G423" s="128"/>
      <c r="H423" s="616"/>
    </row>
    <row r="424" spans="1:8">
      <c r="A424" s="194" t="s">
        <v>8016</v>
      </c>
      <c r="B424" s="158" t="s">
        <v>459</v>
      </c>
      <c r="C424" s="144" t="s">
        <v>6182</v>
      </c>
      <c r="D424" s="144" t="s">
        <v>5966</v>
      </c>
      <c r="E424" s="144">
        <v>36700800</v>
      </c>
      <c r="F424" s="142">
        <f t="shared" si="6"/>
        <v>35.0006103515625</v>
      </c>
      <c r="G424" s="128"/>
      <c r="H424" s="616"/>
    </row>
    <row r="425" spans="1:8">
      <c r="A425" s="194" t="s">
        <v>8017</v>
      </c>
      <c r="B425" s="158" t="s">
        <v>459</v>
      </c>
      <c r="C425" s="144" t="s">
        <v>6183</v>
      </c>
      <c r="D425" s="144" t="s">
        <v>5979</v>
      </c>
      <c r="E425" s="144">
        <v>1814037120</v>
      </c>
      <c r="F425" s="142">
        <f t="shared" si="6"/>
        <v>1730.0006103515625</v>
      </c>
      <c r="G425" s="128"/>
      <c r="H425" s="616"/>
    </row>
    <row r="426" spans="1:8">
      <c r="A426" s="194" t="s">
        <v>8018</v>
      </c>
      <c r="B426" s="158" t="s">
        <v>459</v>
      </c>
      <c r="C426" s="144" t="s">
        <v>6184</v>
      </c>
      <c r="D426" s="144" t="s">
        <v>5981</v>
      </c>
      <c r="E426" s="144">
        <v>1069547520</v>
      </c>
      <c r="F426" s="142">
        <f t="shared" si="6"/>
        <v>1020</v>
      </c>
      <c r="G426" s="128"/>
      <c r="H426" s="616"/>
    </row>
    <row r="427" spans="1:8">
      <c r="A427" s="194" t="s">
        <v>8015</v>
      </c>
      <c r="B427" s="158" t="s">
        <v>459</v>
      </c>
      <c r="C427" s="144" t="s">
        <v>6185</v>
      </c>
      <c r="D427" s="144" t="s">
        <v>5964</v>
      </c>
      <c r="E427" s="144">
        <v>20972160</v>
      </c>
      <c r="F427" s="142">
        <f t="shared" si="6"/>
        <v>20.0006103515625</v>
      </c>
      <c r="G427" s="128"/>
      <c r="H427" s="616"/>
    </row>
    <row r="428" spans="1:8">
      <c r="A428" s="194" t="s">
        <v>8019</v>
      </c>
      <c r="B428" s="158" t="s">
        <v>459</v>
      </c>
      <c r="C428" s="144" t="s">
        <v>6186</v>
      </c>
      <c r="D428" s="144" t="s">
        <v>6006</v>
      </c>
      <c r="E428" s="144">
        <v>20972160</v>
      </c>
      <c r="F428" s="142">
        <f t="shared" si="6"/>
        <v>20.0006103515625</v>
      </c>
      <c r="G428" s="128"/>
      <c r="H428" s="616"/>
    </row>
    <row r="429" spans="1:8">
      <c r="A429" s="194" t="s">
        <v>8025</v>
      </c>
      <c r="B429" s="158" t="s">
        <v>459</v>
      </c>
      <c r="C429" s="144" t="s">
        <v>6187</v>
      </c>
      <c r="D429" s="144" t="s">
        <v>5945</v>
      </c>
      <c r="E429" s="144">
        <v>210240</v>
      </c>
      <c r="F429" s="142">
        <f t="shared" si="6"/>
        <v>0.20050048828125</v>
      </c>
      <c r="G429" s="128"/>
      <c r="H429" s="616"/>
    </row>
    <row r="430" spans="1:8">
      <c r="A430" s="194" t="s">
        <v>8189</v>
      </c>
      <c r="B430" s="158" t="s">
        <v>459</v>
      </c>
      <c r="C430" s="144" t="s">
        <v>6188</v>
      </c>
      <c r="D430" s="144" t="s">
        <v>5947</v>
      </c>
      <c r="E430" s="144">
        <v>210240</v>
      </c>
      <c r="F430" s="142">
        <f t="shared" si="6"/>
        <v>0.20050048828125</v>
      </c>
      <c r="G430" s="128"/>
      <c r="H430" s="616"/>
    </row>
    <row r="431" spans="1:8">
      <c r="A431" s="194" t="s">
        <v>8190</v>
      </c>
      <c r="B431" s="158" t="s">
        <v>459</v>
      </c>
      <c r="C431" s="144" t="s">
        <v>6189</v>
      </c>
      <c r="D431" s="144" t="s">
        <v>5941</v>
      </c>
      <c r="E431" s="144">
        <v>210240</v>
      </c>
      <c r="F431" s="142">
        <f t="shared" si="6"/>
        <v>0.20050048828125</v>
      </c>
      <c r="G431" s="128"/>
      <c r="H431" s="616"/>
    </row>
    <row r="432" spans="1:8">
      <c r="A432" s="194" t="s">
        <v>8013</v>
      </c>
      <c r="B432" s="158" t="s">
        <v>459</v>
      </c>
      <c r="C432" s="144" t="s">
        <v>6197</v>
      </c>
      <c r="D432" s="144" t="s">
        <v>6011</v>
      </c>
      <c r="E432" s="144">
        <v>2621760</v>
      </c>
      <c r="F432" s="142">
        <f t="shared" si="6"/>
        <v>2.50030517578125</v>
      </c>
      <c r="G432" s="128"/>
      <c r="H432" s="616"/>
    </row>
    <row r="433" spans="1:8">
      <c r="A433" s="194" t="s">
        <v>8020</v>
      </c>
      <c r="B433" s="158" t="s">
        <v>459</v>
      </c>
      <c r="C433" s="144" t="s">
        <v>6191</v>
      </c>
      <c r="D433" s="144" t="s">
        <v>6013</v>
      </c>
      <c r="E433" s="144">
        <v>84935040</v>
      </c>
      <c r="F433" s="142">
        <f t="shared" si="6"/>
        <v>81.0003662109375</v>
      </c>
      <c r="G433" s="128"/>
      <c r="H433" s="616"/>
    </row>
    <row r="434" spans="1:8">
      <c r="A434" s="194" t="s">
        <v>8022</v>
      </c>
      <c r="B434" s="158" t="s">
        <v>459</v>
      </c>
      <c r="C434" s="144" t="s">
        <v>6192</v>
      </c>
      <c r="D434" s="144" t="s">
        <v>6015</v>
      </c>
      <c r="E434" s="144">
        <v>416284800</v>
      </c>
      <c r="F434" s="142">
        <f t="shared" si="6"/>
        <v>397.0001220703125</v>
      </c>
      <c r="G434" s="128"/>
      <c r="H434" s="616"/>
    </row>
    <row r="435" spans="1:8">
      <c r="A435" s="194" t="s">
        <v>8023</v>
      </c>
      <c r="B435" s="158" t="s">
        <v>459</v>
      </c>
      <c r="C435" s="144" t="s">
        <v>6193</v>
      </c>
      <c r="D435" s="144" t="s">
        <v>6017</v>
      </c>
      <c r="E435" s="144">
        <v>235929600</v>
      </c>
      <c r="F435" s="142">
        <f t="shared" si="6"/>
        <v>225</v>
      </c>
      <c r="G435" s="128"/>
      <c r="H435" s="616"/>
    </row>
    <row r="436" spans="1:8">
      <c r="A436" s="194" t="s">
        <v>8021</v>
      </c>
      <c r="B436" s="158" t="s">
        <v>459</v>
      </c>
      <c r="C436" s="144" t="s">
        <v>6194</v>
      </c>
      <c r="D436" s="144" t="s">
        <v>6019</v>
      </c>
      <c r="E436" s="144">
        <v>3145920</v>
      </c>
      <c r="F436" s="142">
        <f t="shared" si="6"/>
        <v>3.00018310546875</v>
      </c>
      <c r="G436" s="128"/>
      <c r="H436" s="616"/>
    </row>
    <row r="437" spans="1:8">
      <c r="A437" s="194" t="s">
        <v>8024</v>
      </c>
      <c r="B437" s="158" t="s">
        <v>459</v>
      </c>
      <c r="C437" s="144" t="s">
        <v>6195</v>
      </c>
      <c r="D437" s="144" t="s">
        <v>6021</v>
      </c>
      <c r="E437" s="144">
        <v>3145920</v>
      </c>
      <c r="F437" s="142">
        <f t="shared" si="6"/>
        <v>3.00018310546875</v>
      </c>
      <c r="G437" s="128"/>
      <c r="H437" s="616"/>
    </row>
    <row r="438" spans="1:8">
      <c r="A438" s="194" t="s">
        <v>8073</v>
      </c>
      <c r="B438" s="158" t="s">
        <v>411</v>
      </c>
      <c r="C438" s="144" t="s">
        <v>6198</v>
      </c>
      <c r="D438" s="144" t="s">
        <v>5939</v>
      </c>
      <c r="E438" s="144">
        <v>786432000</v>
      </c>
      <c r="F438" s="142">
        <f t="shared" si="6"/>
        <v>750</v>
      </c>
      <c r="G438" s="128"/>
      <c r="H438" s="616">
        <v>7</v>
      </c>
    </row>
    <row r="439" spans="1:8">
      <c r="A439" s="194" t="s">
        <v>8075</v>
      </c>
      <c r="B439" s="158" t="s">
        <v>411</v>
      </c>
      <c r="C439" s="144" t="s">
        <v>6199</v>
      </c>
      <c r="D439" s="144" t="s">
        <v>5941</v>
      </c>
      <c r="E439" s="144">
        <v>78643200</v>
      </c>
      <c r="F439" s="142">
        <f t="shared" si="6"/>
        <v>75</v>
      </c>
      <c r="G439" s="128"/>
      <c r="H439" s="616"/>
    </row>
    <row r="440" spans="1:8">
      <c r="A440" s="194" t="s">
        <v>8077</v>
      </c>
      <c r="B440" s="158" t="s">
        <v>411</v>
      </c>
      <c r="C440" s="144" t="s">
        <v>6200</v>
      </c>
      <c r="D440" s="144" t="s">
        <v>5943</v>
      </c>
      <c r="E440" s="144">
        <v>210240</v>
      </c>
      <c r="F440" s="142">
        <f t="shared" si="6"/>
        <v>0.20050048828125</v>
      </c>
      <c r="G440" s="128"/>
      <c r="H440" s="616"/>
    </row>
    <row r="441" spans="1:8">
      <c r="A441" s="194" t="s">
        <v>8088</v>
      </c>
      <c r="B441" s="158" t="s">
        <v>411</v>
      </c>
      <c r="C441" s="144" t="s">
        <v>6201</v>
      </c>
      <c r="D441" s="144" t="s">
        <v>5945</v>
      </c>
      <c r="E441" s="144">
        <v>210240</v>
      </c>
      <c r="F441" s="142">
        <f t="shared" si="6"/>
        <v>0.20050048828125</v>
      </c>
      <c r="G441" s="128"/>
      <c r="H441" s="616"/>
    </row>
    <row r="442" spans="1:8">
      <c r="A442" s="194" t="s">
        <v>8079</v>
      </c>
      <c r="B442" s="158" t="s">
        <v>411</v>
      </c>
      <c r="C442" s="144" t="s">
        <v>6202</v>
      </c>
      <c r="D442" s="144" t="s">
        <v>5947</v>
      </c>
      <c r="E442" s="144">
        <v>210240</v>
      </c>
      <c r="F442" s="142">
        <f t="shared" si="6"/>
        <v>0.20050048828125</v>
      </c>
      <c r="G442" s="128"/>
      <c r="H442" s="616"/>
    </row>
    <row r="443" spans="1:8">
      <c r="A443" s="194" t="s">
        <v>8074</v>
      </c>
      <c r="B443" s="158" t="s">
        <v>411</v>
      </c>
      <c r="C443" s="144" t="s">
        <v>6203</v>
      </c>
      <c r="D443" s="144" t="s">
        <v>5949</v>
      </c>
      <c r="E443" s="144">
        <v>78643200</v>
      </c>
      <c r="F443" s="142">
        <f t="shared" si="6"/>
        <v>75</v>
      </c>
      <c r="G443" s="128"/>
      <c r="H443" s="616"/>
    </row>
    <row r="444" spans="1:8">
      <c r="A444" s="194" t="s">
        <v>8076</v>
      </c>
      <c r="B444" s="158" t="s">
        <v>411</v>
      </c>
      <c r="C444" s="144" t="s">
        <v>6204</v>
      </c>
      <c r="D444" s="144" t="s">
        <v>5951</v>
      </c>
      <c r="E444" s="144">
        <v>7864320</v>
      </c>
      <c r="F444" s="142">
        <f t="shared" si="6"/>
        <v>7.5</v>
      </c>
      <c r="G444" s="128"/>
      <c r="H444" s="616"/>
    </row>
    <row r="445" spans="1:8">
      <c r="A445" s="194" t="s">
        <v>8191</v>
      </c>
      <c r="B445" s="158" t="s">
        <v>423</v>
      </c>
      <c r="C445" s="144" t="s">
        <v>6205</v>
      </c>
      <c r="D445" s="144" t="s">
        <v>5939</v>
      </c>
      <c r="E445" s="144">
        <v>786432000</v>
      </c>
      <c r="F445" s="142">
        <f t="shared" si="6"/>
        <v>750</v>
      </c>
      <c r="G445" s="128"/>
      <c r="H445" s="616">
        <v>7</v>
      </c>
    </row>
    <row r="446" spans="1:8">
      <c r="A446" s="194" t="s">
        <v>8075</v>
      </c>
      <c r="B446" s="158" t="s">
        <v>423</v>
      </c>
      <c r="C446" s="144" t="s">
        <v>6199</v>
      </c>
      <c r="D446" s="144" t="s">
        <v>5941</v>
      </c>
      <c r="E446" s="144">
        <v>78643200</v>
      </c>
      <c r="F446" s="142">
        <f t="shared" si="6"/>
        <v>75</v>
      </c>
      <c r="G446" s="128"/>
      <c r="H446" s="616"/>
    </row>
    <row r="447" spans="1:8">
      <c r="A447" s="194" t="s">
        <v>8077</v>
      </c>
      <c r="B447" s="158" t="s">
        <v>423</v>
      </c>
      <c r="C447" s="144" t="s">
        <v>6200</v>
      </c>
      <c r="D447" s="144" t="s">
        <v>5943</v>
      </c>
      <c r="E447" s="144">
        <v>210240</v>
      </c>
      <c r="F447" s="142">
        <f t="shared" si="6"/>
        <v>0.20050048828125</v>
      </c>
      <c r="G447" s="128"/>
      <c r="H447" s="616"/>
    </row>
    <row r="448" spans="1:8">
      <c r="A448" s="194" t="s">
        <v>8088</v>
      </c>
      <c r="B448" s="158" t="s">
        <v>423</v>
      </c>
      <c r="C448" s="144" t="s">
        <v>6201</v>
      </c>
      <c r="D448" s="144" t="s">
        <v>5945</v>
      </c>
      <c r="E448" s="144">
        <v>210240</v>
      </c>
      <c r="F448" s="142">
        <f t="shared" si="6"/>
        <v>0.20050048828125</v>
      </c>
      <c r="G448" s="128"/>
      <c r="H448" s="616"/>
    </row>
    <row r="449" spans="1:8">
      <c r="A449" s="194" t="s">
        <v>8079</v>
      </c>
      <c r="B449" s="158" t="s">
        <v>423</v>
      </c>
      <c r="C449" s="144" t="s">
        <v>6202</v>
      </c>
      <c r="D449" s="144" t="s">
        <v>5947</v>
      </c>
      <c r="E449" s="144">
        <v>210240</v>
      </c>
      <c r="F449" s="142">
        <f t="shared" si="6"/>
        <v>0.20050048828125</v>
      </c>
      <c r="G449" s="128"/>
      <c r="H449" s="616"/>
    </row>
    <row r="450" spans="1:8">
      <c r="A450" s="194" t="s">
        <v>8087</v>
      </c>
      <c r="B450" s="158" t="s">
        <v>423</v>
      </c>
      <c r="C450" s="144" t="s">
        <v>6206</v>
      </c>
      <c r="D450" s="144" t="s">
        <v>5949</v>
      </c>
      <c r="E450" s="144">
        <v>78643200</v>
      </c>
      <c r="F450" s="142">
        <f t="shared" si="6"/>
        <v>75</v>
      </c>
      <c r="G450" s="128"/>
      <c r="H450" s="616"/>
    </row>
    <row r="451" spans="1:8">
      <c r="A451" s="194" t="s">
        <v>8076</v>
      </c>
      <c r="B451" s="158" t="s">
        <v>423</v>
      </c>
      <c r="C451" s="144" t="s">
        <v>6204</v>
      </c>
      <c r="D451" s="144" t="s">
        <v>5951</v>
      </c>
      <c r="E451" s="144">
        <v>7864320</v>
      </c>
      <c r="F451" s="142">
        <f t="shared" ref="F451:F514" si="7">E451/1024/1024</f>
        <v>7.5</v>
      </c>
      <c r="G451" s="128"/>
      <c r="H451" s="616"/>
    </row>
    <row r="452" spans="1:8">
      <c r="A452" s="194" t="s">
        <v>8115</v>
      </c>
      <c r="B452" s="158" t="s">
        <v>435</v>
      </c>
      <c r="C452" s="144" t="s">
        <v>6207</v>
      </c>
      <c r="D452" s="144" t="s">
        <v>5939</v>
      </c>
      <c r="E452" s="144">
        <v>786432000</v>
      </c>
      <c r="F452" s="142">
        <f t="shared" si="7"/>
        <v>750</v>
      </c>
      <c r="G452" s="128"/>
      <c r="H452" s="616">
        <v>7</v>
      </c>
    </row>
    <row r="453" spans="1:8">
      <c r="A453" s="194" t="s">
        <v>8075</v>
      </c>
      <c r="B453" s="158" t="s">
        <v>435</v>
      </c>
      <c r="C453" s="144" t="s">
        <v>6199</v>
      </c>
      <c r="D453" s="144" t="s">
        <v>5941</v>
      </c>
      <c r="E453" s="144">
        <v>78643200</v>
      </c>
      <c r="F453" s="142">
        <f t="shared" si="7"/>
        <v>75</v>
      </c>
      <c r="G453" s="128"/>
      <c r="H453" s="616"/>
    </row>
    <row r="454" spans="1:8">
      <c r="A454" s="194" t="s">
        <v>8077</v>
      </c>
      <c r="B454" s="158" t="s">
        <v>435</v>
      </c>
      <c r="C454" s="144" t="s">
        <v>6200</v>
      </c>
      <c r="D454" s="144" t="s">
        <v>5943</v>
      </c>
      <c r="E454" s="144">
        <v>210240</v>
      </c>
      <c r="F454" s="142">
        <f t="shared" si="7"/>
        <v>0.20050048828125</v>
      </c>
      <c r="G454" s="128"/>
      <c r="H454" s="616"/>
    </row>
    <row r="455" spans="1:8">
      <c r="A455" s="194" t="s">
        <v>8088</v>
      </c>
      <c r="B455" s="158" t="s">
        <v>435</v>
      </c>
      <c r="C455" s="144" t="s">
        <v>6201</v>
      </c>
      <c r="D455" s="144" t="s">
        <v>5945</v>
      </c>
      <c r="E455" s="144">
        <v>210240</v>
      </c>
      <c r="F455" s="142">
        <f t="shared" si="7"/>
        <v>0.20050048828125</v>
      </c>
      <c r="G455" s="128"/>
      <c r="H455" s="616"/>
    </row>
    <row r="456" spans="1:8">
      <c r="A456" s="194" t="s">
        <v>8079</v>
      </c>
      <c r="B456" s="158" t="s">
        <v>435</v>
      </c>
      <c r="C456" s="144" t="s">
        <v>6202</v>
      </c>
      <c r="D456" s="144" t="s">
        <v>5947</v>
      </c>
      <c r="E456" s="144">
        <v>210240</v>
      </c>
      <c r="F456" s="142">
        <f t="shared" si="7"/>
        <v>0.20050048828125</v>
      </c>
      <c r="G456" s="128"/>
      <c r="H456" s="616"/>
    </row>
    <row r="457" spans="1:8">
      <c r="A457" s="194" t="s">
        <v>8116</v>
      </c>
      <c r="B457" s="158" t="s">
        <v>435</v>
      </c>
      <c r="C457" s="144" t="s">
        <v>6208</v>
      </c>
      <c r="D457" s="144" t="s">
        <v>5949</v>
      </c>
      <c r="E457" s="144">
        <v>78643200</v>
      </c>
      <c r="F457" s="142">
        <f t="shared" si="7"/>
        <v>75</v>
      </c>
      <c r="G457" s="128"/>
      <c r="H457" s="616"/>
    </row>
    <row r="458" spans="1:8">
      <c r="A458" s="194" t="s">
        <v>8076</v>
      </c>
      <c r="B458" s="158" t="s">
        <v>435</v>
      </c>
      <c r="C458" s="144" t="s">
        <v>6204</v>
      </c>
      <c r="D458" s="144" t="s">
        <v>5951</v>
      </c>
      <c r="E458" s="144">
        <v>7864320</v>
      </c>
      <c r="F458" s="142">
        <f t="shared" si="7"/>
        <v>7.5</v>
      </c>
      <c r="G458" s="128"/>
      <c r="H458" s="616"/>
    </row>
    <row r="459" spans="1:8">
      <c r="A459" s="194" t="s">
        <v>8064</v>
      </c>
      <c r="B459" s="158" t="s">
        <v>408</v>
      </c>
      <c r="C459" s="144" t="s">
        <v>6209</v>
      </c>
      <c r="D459" s="144" t="s">
        <v>5939</v>
      </c>
      <c r="E459" s="144">
        <v>52429440</v>
      </c>
      <c r="F459" s="142">
        <f t="shared" si="7"/>
        <v>50.0006103515625</v>
      </c>
      <c r="G459" s="128"/>
      <c r="H459" s="616">
        <v>9</v>
      </c>
    </row>
    <row r="460" spans="1:8">
      <c r="A460" s="194" t="s">
        <v>8066</v>
      </c>
      <c r="B460" s="158" t="s">
        <v>408</v>
      </c>
      <c r="C460" s="144" t="s">
        <v>6210</v>
      </c>
      <c r="D460" s="144" t="s">
        <v>5941</v>
      </c>
      <c r="E460" s="144">
        <v>78643200</v>
      </c>
      <c r="F460" s="142">
        <f t="shared" si="7"/>
        <v>75</v>
      </c>
      <c r="G460" s="128"/>
      <c r="H460" s="616"/>
    </row>
    <row r="461" spans="1:8">
      <c r="A461" s="194" t="s">
        <v>8067</v>
      </c>
      <c r="B461" s="158" t="s">
        <v>408</v>
      </c>
      <c r="C461" s="144" t="s">
        <v>6211</v>
      </c>
      <c r="D461" s="144" t="s">
        <v>5951</v>
      </c>
      <c r="E461" s="144">
        <v>115344000</v>
      </c>
      <c r="F461" s="142">
        <f t="shared" si="7"/>
        <v>110.0006103515625</v>
      </c>
      <c r="G461" s="128"/>
      <c r="H461" s="616"/>
    </row>
    <row r="462" spans="1:8">
      <c r="A462" s="194" t="s">
        <v>8070</v>
      </c>
      <c r="B462" s="158" t="s">
        <v>408</v>
      </c>
      <c r="C462" s="144" t="s">
        <v>6212</v>
      </c>
      <c r="D462" s="144" t="s">
        <v>5943</v>
      </c>
      <c r="E462" s="144">
        <v>210240</v>
      </c>
      <c r="F462" s="142">
        <f t="shared" si="7"/>
        <v>0.20050048828125</v>
      </c>
      <c r="G462" s="128"/>
      <c r="H462" s="616"/>
    </row>
    <row r="463" spans="1:8">
      <c r="A463" s="194" t="s">
        <v>8192</v>
      </c>
      <c r="B463" s="158" t="s">
        <v>408</v>
      </c>
      <c r="C463" s="144" t="s">
        <v>6213</v>
      </c>
      <c r="D463" s="144" t="s">
        <v>5945</v>
      </c>
      <c r="E463" s="144">
        <v>210240</v>
      </c>
      <c r="F463" s="142">
        <f t="shared" si="7"/>
        <v>0.20050048828125</v>
      </c>
      <c r="G463" s="128"/>
      <c r="H463" s="616"/>
    </row>
    <row r="464" spans="1:8">
      <c r="A464" s="194" t="s">
        <v>8072</v>
      </c>
      <c r="B464" s="158" t="s">
        <v>408</v>
      </c>
      <c r="C464" s="144" t="s">
        <v>6214</v>
      </c>
      <c r="D464" s="144" t="s">
        <v>5947</v>
      </c>
      <c r="E464" s="144">
        <v>210240</v>
      </c>
      <c r="F464" s="142">
        <f t="shared" si="7"/>
        <v>0.20050048828125</v>
      </c>
      <c r="G464" s="128"/>
      <c r="H464" s="616"/>
    </row>
    <row r="465" spans="1:8">
      <c r="A465" s="194" t="s">
        <v>8193</v>
      </c>
      <c r="B465" s="158" t="s">
        <v>408</v>
      </c>
      <c r="C465" s="144" t="s">
        <v>6215</v>
      </c>
      <c r="D465" s="144" t="s">
        <v>5949</v>
      </c>
      <c r="E465" s="144">
        <v>5243520</v>
      </c>
      <c r="F465" s="142">
        <f t="shared" si="7"/>
        <v>5.0006103515625</v>
      </c>
      <c r="G465" s="128"/>
      <c r="H465" s="616"/>
    </row>
    <row r="466" spans="1:8">
      <c r="A466" s="194" t="s">
        <v>8068</v>
      </c>
      <c r="B466" s="158" t="s">
        <v>408</v>
      </c>
      <c r="C466" s="144" t="s">
        <v>6216</v>
      </c>
      <c r="D466" s="144" t="s">
        <v>5964</v>
      </c>
      <c r="E466" s="144">
        <v>7864320</v>
      </c>
      <c r="F466" s="142">
        <f t="shared" si="7"/>
        <v>7.5</v>
      </c>
      <c r="G466" s="128"/>
      <c r="H466" s="616"/>
    </row>
    <row r="467" spans="1:8">
      <c r="A467" s="194" t="s">
        <v>8069</v>
      </c>
      <c r="B467" s="158" t="s">
        <v>408</v>
      </c>
      <c r="C467" s="144" t="s">
        <v>6217</v>
      </c>
      <c r="D467" s="144" t="s">
        <v>5966</v>
      </c>
      <c r="E467" s="144">
        <v>11534400</v>
      </c>
      <c r="F467" s="142">
        <f t="shared" si="7"/>
        <v>11.00006103515625</v>
      </c>
      <c r="G467" s="128"/>
      <c r="H467" s="616"/>
    </row>
    <row r="468" spans="1:8">
      <c r="A468" s="194" t="s">
        <v>8084</v>
      </c>
      <c r="B468" s="158" t="s">
        <v>420</v>
      </c>
      <c r="C468" s="144" t="s">
        <v>6218</v>
      </c>
      <c r="D468" s="144" t="s">
        <v>5939</v>
      </c>
      <c r="E468" s="144">
        <v>52429440</v>
      </c>
      <c r="F468" s="142">
        <f t="shared" si="7"/>
        <v>50.0006103515625</v>
      </c>
      <c r="G468" s="128"/>
      <c r="H468" s="616">
        <v>9</v>
      </c>
    </row>
    <row r="469" spans="1:8">
      <c r="A469" s="194" t="s">
        <v>8066</v>
      </c>
      <c r="B469" s="158" t="s">
        <v>420</v>
      </c>
      <c r="C469" s="144" t="s">
        <v>6210</v>
      </c>
      <c r="D469" s="144" t="s">
        <v>5941</v>
      </c>
      <c r="E469" s="144">
        <v>78643200</v>
      </c>
      <c r="F469" s="142">
        <f t="shared" si="7"/>
        <v>75</v>
      </c>
      <c r="G469" s="128"/>
      <c r="H469" s="616"/>
    </row>
    <row r="470" spans="1:8">
      <c r="A470" s="194" t="s">
        <v>8067</v>
      </c>
      <c r="B470" s="158" t="s">
        <v>420</v>
      </c>
      <c r="C470" s="144" t="s">
        <v>6211</v>
      </c>
      <c r="D470" s="144" t="s">
        <v>5951</v>
      </c>
      <c r="E470" s="144">
        <v>115344000</v>
      </c>
      <c r="F470" s="142">
        <f t="shared" si="7"/>
        <v>110.0006103515625</v>
      </c>
      <c r="G470" s="128"/>
      <c r="H470" s="616"/>
    </row>
    <row r="471" spans="1:8">
      <c r="A471" s="194" t="s">
        <v>8070</v>
      </c>
      <c r="B471" s="158" t="s">
        <v>420</v>
      </c>
      <c r="C471" s="144" t="s">
        <v>6212</v>
      </c>
      <c r="D471" s="144" t="s">
        <v>5943</v>
      </c>
      <c r="E471" s="144">
        <v>210240</v>
      </c>
      <c r="F471" s="142">
        <f t="shared" si="7"/>
        <v>0.20050048828125</v>
      </c>
      <c r="G471" s="128"/>
      <c r="H471" s="616"/>
    </row>
    <row r="472" spans="1:8">
      <c r="A472" s="194" t="s">
        <v>8192</v>
      </c>
      <c r="B472" s="158" t="s">
        <v>420</v>
      </c>
      <c r="C472" s="144" t="s">
        <v>6213</v>
      </c>
      <c r="D472" s="144" t="s">
        <v>5945</v>
      </c>
      <c r="E472" s="144">
        <v>210240</v>
      </c>
      <c r="F472" s="142">
        <f t="shared" si="7"/>
        <v>0.20050048828125</v>
      </c>
      <c r="G472" s="128"/>
      <c r="H472" s="616"/>
    </row>
    <row r="473" spans="1:8">
      <c r="A473" s="194" t="s">
        <v>8072</v>
      </c>
      <c r="B473" s="158" t="s">
        <v>420</v>
      </c>
      <c r="C473" s="144" t="s">
        <v>6214</v>
      </c>
      <c r="D473" s="144" t="s">
        <v>5947</v>
      </c>
      <c r="E473" s="144">
        <v>210240</v>
      </c>
      <c r="F473" s="142">
        <f t="shared" si="7"/>
        <v>0.20050048828125</v>
      </c>
      <c r="G473" s="128"/>
      <c r="H473" s="616"/>
    </row>
    <row r="474" spans="1:8">
      <c r="A474" s="194" t="s">
        <v>8194</v>
      </c>
      <c r="B474" s="158" t="s">
        <v>420</v>
      </c>
      <c r="C474" s="144" t="s">
        <v>6219</v>
      </c>
      <c r="D474" s="144" t="s">
        <v>5949</v>
      </c>
      <c r="E474" s="144">
        <v>5243520</v>
      </c>
      <c r="F474" s="142">
        <f t="shared" si="7"/>
        <v>5.0006103515625</v>
      </c>
      <c r="G474" s="128"/>
      <c r="H474" s="616"/>
    </row>
    <row r="475" spans="1:8">
      <c r="A475" s="194" t="s">
        <v>8195</v>
      </c>
      <c r="B475" s="158" t="s">
        <v>420</v>
      </c>
      <c r="C475" s="144" t="s">
        <v>6216</v>
      </c>
      <c r="D475" s="144" t="s">
        <v>5964</v>
      </c>
      <c r="E475" s="144">
        <v>7864320</v>
      </c>
      <c r="F475" s="142">
        <f t="shared" si="7"/>
        <v>7.5</v>
      </c>
      <c r="G475" s="128"/>
      <c r="H475" s="616"/>
    </row>
    <row r="476" spans="1:8">
      <c r="A476" s="194" t="s">
        <v>8069</v>
      </c>
      <c r="B476" s="158" t="s">
        <v>420</v>
      </c>
      <c r="C476" s="144" t="s">
        <v>6217</v>
      </c>
      <c r="D476" s="144" t="s">
        <v>5966</v>
      </c>
      <c r="E476" s="144">
        <v>11534400</v>
      </c>
      <c r="F476" s="142">
        <f t="shared" si="7"/>
        <v>11.00006103515625</v>
      </c>
      <c r="G476" s="128"/>
      <c r="H476" s="616"/>
    </row>
    <row r="477" spans="1:8">
      <c r="A477" s="194" t="s">
        <v>8053</v>
      </c>
      <c r="B477" s="158" t="s">
        <v>405</v>
      </c>
      <c r="C477" s="144" t="s">
        <v>6220</v>
      </c>
      <c r="D477" s="144" t="s">
        <v>5939</v>
      </c>
      <c r="E477" s="144">
        <v>52429440</v>
      </c>
      <c r="F477" s="142">
        <f t="shared" si="7"/>
        <v>50.0006103515625</v>
      </c>
      <c r="G477" s="128"/>
      <c r="H477" s="616">
        <v>11</v>
      </c>
    </row>
    <row r="478" spans="1:8">
      <c r="A478" s="194" t="s">
        <v>8055</v>
      </c>
      <c r="B478" s="158" t="s">
        <v>405</v>
      </c>
      <c r="C478" s="144" t="s">
        <v>6221</v>
      </c>
      <c r="D478" s="144" t="s">
        <v>5941</v>
      </c>
      <c r="E478" s="144">
        <v>47185920</v>
      </c>
      <c r="F478" s="142">
        <f t="shared" si="7"/>
        <v>45</v>
      </c>
      <c r="G478" s="128"/>
      <c r="H478" s="616"/>
    </row>
    <row r="479" spans="1:8">
      <c r="A479" s="194" t="s">
        <v>8056</v>
      </c>
      <c r="B479" s="158" t="s">
        <v>405</v>
      </c>
      <c r="C479" s="144" t="s">
        <v>6222</v>
      </c>
      <c r="D479" s="144" t="s">
        <v>5951</v>
      </c>
      <c r="E479" s="144">
        <v>7340160</v>
      </c>
      <c r="F479" s="142">
        <f t="shared" si="7"/>
        <v>7.0001220703125</v>
      </c>
      <c r="G479" s="128"/>
      <c r="H479" s="616"/>
    </row>
    <row r="480" spans="1:8">
      <c r="A480" s="194" t="s">
        <v>8057</v>
      </c>
      <c r="B480" s="158" t="s">
        <v>405</v>
      </c>
      <c r="C480" s="144" t="s">
        <v>6223</v>
      </c>
      <c r="D480" s="144" t="s">
        <v>5964</v>
      </c>
      <c r="E480" s="144">
        <v>115344000</v>
      </c>
      <c r="F480" s="142">
        <f t="shared" si="7"/>
        <v>110.0006103515625</v>
      </c>
      <c r="G480" s="128"/>
      <c r="H480" s="616"/>
    </row>
    <row r="481" spans="1:8">
      <c r="A481" s="194" t="s">
        <v>8061</v>
      </c>
      <c r="B481" s="158" t="s">
        <v>405</v>
      </c>
      <c r="C481" s="144" t="s">
        <v>6224</v>
      </c>
      <c r="D481" s="144" t="s">
        <v>5943</v>
      </c>
      <c r="E481" s="144">
        <v>210240</v>
      </c>
      <c r="F481" s="142">
        <f t="shared" si="7"/>
        <v>0.20050048828125</v>
      </c>
      <c r="G481" s="128"/>
      <c r="H481" s="616"/>
    </row>
    <row r="482" spans="1:8">
      <c r="A482" s="194" t="s">
        <v>8062</v>
      </c>
      <c r="B482" s="158" t="s">
        <v>405</v>
      </c>
      <c r="C482" s="144" t="s">
        <v>6225</v>
      </c>
      <c r="D482" s="144" t="s">
        <v>5945</v>
      </c>
      <c r="E482" s="144">
        <v>210240</v>
      </c>
      <c r="F482" s="142">
        <f t="shared" si="7"/>
        <v>0.20050048828125</v>
      </c>
      <c r="G482" s="128"/>
      <c r="H482" s="616"/>
    </row>
    <row r="483" spans="1:8">
      <c r="A483" s="194" t="s">
        <v>8196</v>
      </c>
      <c r="B483" s="158" t="s">
        <v>405</v>
      </c>
      <c r="C483" s="144" t="s">
        <v>6226</v>
      </c>
      <c r="D483" s="144" t="s">
        <v>5947</v>
      </c>
      <c r="E483" s="144">
        <v>210240</v>
      </c>
      <c r="F483" s="142">
        <f t="shared" si="7"/>
        <v>0.20050048828125</v>
      </c>
      <c r="G483" s="128"/>
      <c r="H483" s="616"/>
    </row>
    <row r="484" spans="1:8">
      <c r="A484" s="194" t="s">
        <v>8197</v>
      </c>
      <c r="B484" s="158" t="s">
        <v>405</v>
      </c>
      <c r="C484" s="144" t="s">
        <v>6227</v>
      </c>
      <c r="D484" s="144" t="s">
        <v>5949</v>
      </c>
      <c r="E484" s="144">
        <v>5243520</v>
      </c>
      <c r="F484" s="142">
        <f t="shared" si="7"/>
        <v>5.0006103515625</v>
      </c>
      <c r="G484" s="128"/>
      <c r="H484" s="616"/>
    </row>
    <row r="485" spans="1:8">
      <c r="A485" s="194" t="s">
        <v>8058</v>
      </c>
      <c r="B485" s="158" t="s">
        <v>405</v>
      </c>
      <c r="C485" s="144" t="s">
        <v>6228</v>
      </c>
      <c r="D485" s="144" t="s">
        <v>5966</v>
      </c>
      <c r="E485" s="144">
        <v>4719360</v>
      </c>
      <c r="F485" s="142">
        <f t="shared" si="7"/>
        <v>4.500732421875</v>
      </c>
      <c r="G485" s="128"/>
      <c r="H485" s="616"/>
    </row>
    <row r="486" spans="1:8">
      <c r="A486" s="194" t="s">
        <v>8059</v>
      </c>
      <c r="B486" s="158" t="s">
        <v>405</v>
      </c>
      <c r="C486" s="144" t="s">
        <v>6229</v>
      </c>
      <c r="D486" s="144" t="s">
        <v>5979</v>
      </c>
      <c r="E486" s="144">
        <v>1049280</v>
      </c>
      <c r="F486" s="142">
        <f t="shared" si="7"/>
        <v>1.00067138671875</v>
      </c>
      <c r="G486" s="128"/>
      <c r="H486" s="616"/>
    </row>
    <row r="487" spans="1:8">
      <c r="A487" s="194" t="s">
        <v>8060</v>
      </c>
      <c r="B487" s="158" t="s">
        <v>405</v>
      </c>
      <c r="C487" s="144" t="s">
        <v>6230</v>
      </c>
      <c r="D487" s="144" t="s">
        <v>5981</v>
      </c>
      <c r="E487" s="144">
        <v>11534400</v>
      </c>
      <c r="F487" s="142">
        <f t="shared" si="7"/>
        <v>11.00006103515625</v>
      </c>
      <c r="G487" s="128"/>
      <c r="H487" s="616"/>
    </row>
    <row r="488" spans="1:8">
      <c r="A488" s="194" t="s">
        <v>8080</v>
      </c>
      <c r="B488" s="158" t="s">
        <v>417</v>
      </c>
      <c r="C488" s="144" t="s">
        <v>6231</v>
      </c>
      <c r="D488" s="144" t="s">
        <v>5939</v>
      </c>
      <c r="E488" s="144">
        <v>52429440</v>
      </c>
      <c r="F488" s="142">
        <f t="shared" si="7"/>
        <v>50.0006103515625</v>
      </c>
      <c r="G488" s="128"/>
      <c r="H488" s="616">
        <v>11</v>
      </c>
    </row>
    <row r="489" spans="1:8">
      <c r="A489" s="194" t="s">
        <v>8055</v>
      </c>
      <c r="B489" s="158" t="s">
        <v>417</v>
      </c>
      <c r="C489" s="144" t="s">
        <v>6221</v>
      </c>
      <c r="D489" s="144" t="s">
        <v>5941</v>
      </c>
      <c r="E489" s="144">
        <v>47185920</v>
      </c>
      <c r="F489" s="142">
        <f t="shared" si="7"/>
        <v>45</v>
      </c>
      <c r="G489" s="128"/>
      <c r="H489" s="616"/>
    </row>
    <row r="490" spans="1:8">
      <c r="A490" s="194" t="s">
        <v>8056</v>
      </c>
      <c r="B490" s="158" t="s">
        <v>417</v>
      </c>
      <c r="C490" s="144" t="s">
        <v>6222</v>
      </c>
      <c r="D490" s="144" t="s">
        <v>5951</v>
      </c>
      <c r="E490" s="144">
        <v>7340160</v>
      </c>
      <c r="F490" s="142">
        <f t="shared" si="7"/>
        <v>7.0001220703125</v>
      </c>
      <c r="G490" s="128"/>
      <c r="H490" s="616"/>
    </row>
    <row r="491" spans="1:8">
      <c r="A491" s="194" t="s">
        <v>8057</v>
      </c>
      <c r="B491" s="158" t="s">
        <v>417</v>
      </c>
      <c r="C491" s="144" t="s">
        <v>6223</v>
      </c>
      <c r="D491" s="144" t="s">
        <v>5964</v>
      </c>
      <c r="E491" s="144">
        <v>115344000</v>
      </c>
      <c r="F491" s="142">
        <f t="shared" si="7"/>
        <v>110.0006103515625</v>
      </c>
      <c r="G491" s="128"/>
      <c r="H491" s="616"/>
    </row>
    <row r="492" spans="1:8">
      <c r="A492" s="194" t="s">
        <v>8061</v>
      </c>
      <c r="B492" s="158" t="s">
        <v>417</v>
      </c>
      <c r="C492" s="144" t="s">
        <v>6224</v>
      </c>
      <c r="D492" s="144" t="s">
        <v>5943</v>
      </c>
      <c r="E492" s="144">
        <v>210240</v>
      </c>
      <c r="F492" s="142">
        <f t="shared" si="7"/>
        <v>0.20050048828125</v>
      </c>
      <c r="G492" s="128"/>
      <c r="H492" s="616"/>
    </row>
    <row r="493" spans="1:8">
      <c r="A493" s="194" t="s">
        <v>8062</v>
      </c>
      <c r="B493" s="158" t="s">
        <v>417</v>
      </c>
      <c r="C493" s="144" t="s">
        <v>6225</v>
      </c>
      <c r="D493" s="144" t="s">
        <v>5945</v>
      </c>
      <c r="E493" s="144">
        <v>210240</v>
      </c>
      <c r="F493" s="142">
        <f t="shared" si="7"/>
        <v>0.20050048828125</v>
      </c>
      <c r="G493" s="128"/>
      <c r="H493" s="616"/>
    </row>
    <row r="494" spans="1:8">
      <c r="A494" s="194" t="s">
        <v>8196</v>
      </c>
      <c r="B494" s="158" t="s">
        <v>417</v>
      </c>
      <c r="C494" s="144" t="s">
        <v>6226</v>
      </c>
      <c r="D494" s="144" t="s">
        <v>5947</v>
      </c>
      <c r="E494" s="144">
        <v>210240</v>
      </c>
      <c r="F494" s="142">
        <f t="shared" si="7"/>
        <v>0.20050048828125</v>
      </c>
      <c r="G494" s="128"/>
      <c r="H494" s="616"/>
    </row>
    <row r="495" spans="1:8">
      <c r="A495" s="194" t="s">
        <v>8081</v>
      </c>
      <c r="B495" s="158" t="s">
        <v>417</v>
      </c>
      <c r="C495" s="144" t="s">
        <v>6232</v>
      </c>
      <c r="D495" s="144" t="s">
        <v>5949</v>
      </c>
      <c r="E495" s="144">
        <v>5243520</v>
      </c>
      <c r="F495" s="142">
        <f t="shared" si="7"/>
        <v>5.0006103515625</v>
      </c>
      <c r="G495" s="128"/>
      <c r="H495" s="616"/>
    </row>
    <row r="496" spans="1:8">
      <c r="A496" s="194" t="s">
        <v>8058</v>
      </c>
      <c r="B496" s="158" t="s">
        <v>417</v>
      </c>
      <c r="C496" s="144" t="s">
        <v>6228</v>
      </c>
      <c r="D496" s="144" t="s">
        <v>5966</v>
      </c>
      <c r="E496" s="144">
        <v>4719360</v>
      </c>
      <c r="F496" s="142">
        <f t="shared" si="7"/>
        <v>4.500732421875</v>
      </c>
      <c r="G496" s="128"/>
      <c r="H496" s="616"/>
    </row>
    <row r="497" spans="1:8">
      <c r="A497" s="194" t="s">
        <v>8059</v>
      </c>
      <c r="B497" s="158" t="s">
        <v>417</v>
      </c>
      <c r="C497" s="144" t="s">
        <v>6229</v>
      </c>
      <c r="D497" s="144" t="s">
        <v>5979</v>
      </c>
      <c r="E497" s="144">
        <v>1049280</v>
      </c>
      <c r="F497" s="142">
        <f t="shared" si="7"/>
        <v>1.00067138671875</v>
      </c>
      <c r="G497" s="128"/>
      <c r="H497" s="616"/>
    </row>
    <row r="498" spans="1:8">
      <c r="A498" s="194" t="s">
        <v>8060</v>
      </c>
      <c r="B498" s="158" t="s">
        <v>417</v>
      </c>
      <c r="C498" s="144" t="s">
        <v>6230</v>
      </c>
      <c r="D498" s="144" t="s">
        <v>5981</v>
      </c>
      <c r="E498" s="144">
        <v>11534400</v>
      </c>
      <c r="F498" s="142">
        <f t="shared" si="7"/>
        <v>11.00006103515625</v>
      </c>
      <c r="G498" s="128"/>
      <c r="H498" s="616"/>
    </row>
    <row r="499" spans="1:8">
      <c r="A499" s="194" t="s">
        <v>8042</v>
      </c>
      <c r="B499" s="158" t="s">
        <v>402</v>
      </c>
      <c r="C499" s="144" t="s">
        <v>6233</v>
      </c>
      <c r="D499" s="144" t="s">
        <v>5939</v>
      </c>
      <c r="E499" s="144">
        <v>52429440</v>
      </c>
      <c r="F499" s="142">
        <f t="shared" si="7"/>
        <v>50.0006103515625</v>
      </c>
      <c r="G499" s="128"/>
      <c r="H499" s="616">
        <v>11</v>
      </c>
    </row>
    <row r="500" spans="1:8">
      <c r="A500" s="194" t="s">
        <v>8044</v>
      </c>
      <c r="B500" s="158" t="s">
        <v>402</v>
      </c>
      <c r="C500" s="144" t="s">
        <v>6234</v>
      </c>
      <c r="D500" s="144" t="s">
        <v>5941</v>
      </c>
      <c r="E500" s="144">
        <v>78643200</v>
      </c>
      <c r="F500" s="142">
        <f t="shared" si="7"/>
        <v>75</v>
      </c>
      <c r="G500" s="128"/>
      <c r="H500" s="616"/>
    </row>
    <row r="501" spans="1:8">
      <c r="A501" s="194" t="s">
        <v>8045</v>
      </c>
      <c r="B501" s="158" t="s">
        <v>402</v>
      </c>
      <c r="C501" s="144" t="s">
        <v>6235</v>
      </c>
      <c r="D501" s="144" t="s">
        <v>5951</v>
      </c>
      <c r="E501" s="144">
        <v>104857920</v>
      </c>
      <c r="F501" s="142">
        <f t="shared" si="7"/>
        <v>100.00030517578125</v>
      </c>
      <c r="G501" s="128"/>
      <c r="H501" s="616"/>
    </row>
    <row r="502" spans="1:8">
      <c r="A502" s="194" t="s">
        <v>8046</v>
      </c>
      <c r="B502" s="158" t="s">
        <v>402</v>
      </c>
      <c r="C502" s="144" t="s">
        <v>6236</v>
      </c>
      <c r="D502" s="144" t="s">
        <v>5964</v>
      </c>
      <c r="E502" s="144">
        <v>115344000</v>
      </c>
      <c r="F502" s="142">
        <f t="shared" si="7"/>
        <v>110.0006103515625</v>
      </c>
      <c r="G502" s="128"/>
      <c r="H502" s="616"/>
    </row>
    <row r="503" spans="1:8">
      <c r="A503" s="194" t="s">
        <v>8050</v>
      </c>
      <c r="B503" s="158" t="s">
        <v>402</v>
      </c>
      <c r="C503" s="144" t="s">
        <v>6237</v>
      </c>
      <c r="D503" s="144" t="s">
        <v>5943</v>
      </c>
      <c r="E503" s="144">
        <v>210240</v>
      </c>
      <c r="F503" s="142">
        <f t="shared" si="7"/>
        <v>0.20050048828125</v>
      </c>
      <c r="G503" s="128"/>
      <c r="H503" s="616"/>
    </row>
    <row r="504" spans="1:8">
      <c r="A504" s="194" t="s">
        <v>8051</v>
      </c>
      <c r="B504" s="158" t="s">
        <v>402</v>
      </c>
      <c r="C504" s="144" t="s">
        <v>6238</v>
      </c>
      <c r="D504" s="144" t="s">
        <v>5945</v>
      </c>
      <c r="E504" s="144">
        <v>210240</v>
      </c>
      <c r="F504" s="142">
        <f t="shared" si="7"/>
        <v>0.20050048828125</v>
      </c>
      <c r="G504" s="128"/>
      <c r="H504" s="616"/>
    </row>
    <row r="505" spans="1:8">
      <c r="A505" s="194" t="s">
        <v>8052</v>
      </c>
      <c r="B505" s="158" t="s">
        <v>402</v>
      </c>
      <c r="C505" s="144" t="s">
        <v>6239</v>
      </c>
      <c r="D505" s="144" t="s">
        <v>5947</v>
      </c>
      <c r="E505" s="144">
        <v>210240</v>
      </c>
      <c r="F505" s="142">
        <f t="shared" si="7"/>
        <v>0.20050048828125</v>
      </c>
      <c r="G505" s="128"/>
      <c r="H505" s="616"/>
    </row>
    <row r="506" spans="1:8">
      <c r="A506" s="194" t="s">
        <v>8043</v>
      </c>
      <c r="B506" s="158" t="s">
        <v>402</v>
      </c>
      <c r="C506" s="144" t="s">
        <v>6240</v>
      </c>
      <c r="D506" s="144" t="s">
        <v>5949</v>
      </c>
      <c r="E506" s="144">
        <v>5243520</v>
      </c>
      <c r="F506" s="142">
        <f t="shared" si="7"/>
        <v>5.0006103515625</v>
      </c>
      <c r="G506" s="128"/>
      <c r="H506" s="616"/>
    </row>
    <row r="507" spans="1:8">
      <c r="A507" s="194" t="s">
        <v>8047</v>
      </c>
      <c r="B507" s="158" t="s">
        <v>402</v>
      </c>
      <c r="C507" s="144" t="s">
        <v>6241</v>
      </c>
      <c r="D507" s="144" t="s">
        <v>5966</v>
      </c>
      <c r="E507" s="144">
        <v>7864320</v>
      </c>
      <c r="F507" s="142">
        <f t="shared" si="7"/>
        <v>7.5</v>
      </c>
      <c r="G507" s="128"/>
      <c r="H507" s="616"/>
    </row>
    <row r="508" spans="1:8">
      <c r="A508" s="194" t="s">
        <v>8048</v>
      </c>
      <c r="B508" s="158" t="s">
        <v>402</v>
      </c>
      <c r="C508" s="144" t="s">
        <v>6242</v>
      </c>
      <c r="D508" s="144" t="s">
        <v>5979</v>
      </c>
      <c r="E508" s="144">
        <v>10486080</v>
      </c>
      <c r="F508" s="142">
        <f t="shared" si="7"/>
        <v>10.00030517578125</v>
      </c>
      <c r="G508" s="128"/>
      <c r="H508" s="616"/>
    </row>
    <row r="509" spans="1:8">
      <c r="A509" s="194" t="s">
        <v>8049</v>
      </c>
      <c r="B509" s="158" t="s">
        <v>402</v>
      </c>
      <c r="C509" s="144" t="s">
        <v>6243</v>
      </c>
      <c r="D509" s="144" t="s">
        <v>5981</v>
      </c>
      <c r="E509" s="144">
        <v>11534400</v>
      </c>
      <c r="F509" s="142">
        <f t="shared" si="7"/>
        <v>11.00006103515625</v>
      </c>
      <c r="G509" s="128"/>
      <c r="H509" s="616"/>
    </row>
    <row r="510" spans="1:8">
      <c r="A510" s="194" t="s">
        <v>8118</v>
      </c>
      <c r="B510" s="158" t="s">
        <v>414</v>
      </c>
      <c r="C510" s="144" t="s">
        <v>6244</v>
      </c>
      <c r="D510" s="144" t="s">
        <v>5939</v>
      </c>
      <c r="E510" s="144">
        <v>52429440</v>
      </c>
      <c r="F510" s="142">
        <f t="shared" si="7"/>
        <v>50.0006103515625</v>
      </c>
      <c r="G510" s="128"/>
      <c r="H510" s="616">
        <v>11</v>
      </c>
    </row>
    <row r="511" spans="1:8">
      <c r="A511" s="194" t="s">
        <v>8044</v>
      </c>
      <c r="B511" s="158" t="s">
        <v>414</v>
      </c>
      <c r="C511" s="144" t="s">
        <v>6234</v>
      </c>
      <c r="D511" s="144" t="s">
        <v>5941</v>
      </c>
      <c r="E511" s="144">
        <v>78643200</v>
      </c>
      <c r="F511" s="142">
        <f t="shared" si="7"/>
        <v>75</v>
      </c>
      <c r="G511" s="128"/>
      <c r="H511" s="616"/>
    </row>
    <row r="512" spans="1:8">
      <c r="A512" s="194" t="s">
        <v>8045</v>
      </c>
      <c r="B512" s="158" t="s">
        <v>414</v>
      </c>
      <c r="C512" s="144" t="s">
        <v>6235</v>
      </c>
      <c r="D512" s="144" t="s">
        <v>5951</v>
      </c>
      <c r="E512" s="144">
        <v>104857920</v>
      </c>
      <c r="F512" s="142">
        <f t="shared" si="7"/>
        <v>100.00030517578125</v>
      </c>
      <c r="G512" s="128"/>
      <c r="H512" s="616"/>
    </row>
    <row r="513" spans="1:8">
      <c r="A513" s="194" t="s">
        <v>8046</v>
      </c>
      <c r="B513" s="158" t="s">
        <v>414</v>
      </c>
      <c r="C513" s="144" t="s">
        <v>6236</v>
      </c>
      <c r="D513" s="144" t="s">
        <v>5964</v>
      </c>
      <c r="E513" s="144">
        <v>115344000</v>
      </c>
      <c r="F513" s="142">
        <f t="shared" si="7"/>
        <v>110.0006103515625</v>
      </c>
      <c r="G513" s="128"/>
      <c r="H513" s="616"/>
    </row>
    <row r="514" spans="1:8">
      <c r="A514" s="194" t="s">
        <v>8050</v>
      </c>
      <c r="B514" s="158" t="s">
        <v>414</v>
      </c>
      <c r="C514" s="144" t="s">
        <v>6237</v>
      </c>
      <c r="D514" s="144" t="s">
        <v>5943</v>
      </c>
      <c r="E514" s="144">
        <v>210240</v>
      </c>
      <c r="F514" s="142">
        <f t="shared" si="7"/>
        <v>0.20050048828125</v>
      </c>
      <c r="G514" s="128"/>
      <c r="H514" s="616"/>
    </row>
    <row r="515" spans="1:8">
      <c r="A515" s="194" t="s">
        <v>8051</v>
      </c>
      <c r="B515" s="158" t="s">
        <v>414</v>
      </c>
      <c r="C515" s="144" t="s">
        <v>6238</v>
      </c>
      <c r="D515" s="144" t="s">
        <v>5945</v>
      </c>
      <c r="E515" s="144">
        <v>210240</v>
      </c>
      <c r="F515" s="142">
        <f t="shared" ref="F515:F573" si="8">E515/1024/1024</f>
        <v>0.20050048828125</v>
      </c>
      <c r="G515" s="128"/>
      <c r="H515" s="616"/>
    </row>
    <row r="516" spans="1:8">
      <c r="A516" s="194" t="s">
        <v>8198</v>
      </c>
      <c r="B516" s="158" t="s">
        <v>414</v>
      </c>
      <c r="C516" s="144" t="s">
        <v>6239</v>
      </c>
      <c r="D516" s="144" t="s">
        <v>5947</v>
      </c>
      <c r="E516" s="144">
        <v>210240</v>
      </c>
      <c r="F516" s="142">
        <f t="shared" si="8"/>
        <v>0.20050048828125</v>
      </c>
      <c r="G516" s="128"/>
      <c r="H516" s="616"/>
    </row>
    <row r="517" spans="1:8">
      <c r="A517" s="194" t="s">
        <v>8199</v>
      </c>
      <c r="B517" s="158" t="s">
        <v>414</v>
      </c>
      <c r="C517" s="144" t="s">
        <v>6245</v>
      </c>
      <c r="D517" s="144" t="s">
        <v>5949</v>
      </c>
      <c r="E517" s="144">
        <v>5243520</v>
      </c>
      <c r="F517" s="142">
        <f t="shared" si="8"/>
        <v>5.0006103515625</v>
      </c>
      <c r="G517" s="128"/>
      <c r="H517" s="616"/>
    </row>
    <row r="518" spans="1:8">
      <c r="A518" s="194" t="s">
        <v>8047</v>
      </c>
      <c r="B518" s="158" t="s">
        <v>414</v>
      </c>
      <c r="C518" s="144" t="s">
        <v>6241</v>
      </c>
      <c r="D518" s="144" t="s">
        <v>5966</v>
      </c>
      <c r="E518" s="144">
        <v>7864320</v>
      </c>
      <c r="F518" s="142">
        <f t="shared" si="8"/>
        <v>7.5</v>
      </c>
      <c r="G518" s="128"/>
      <c r="H518" s="616"/>
    </row>
    <row r="519" spans="1:8">
      <c r="A519" s="194" t="s">
        <v>8048</v>
      </c>
      <c r="B519" s="158" t="s">
        <v>414</v>
      </c>
      <c r="C519" s="144" t="s">
        <v>6242</v>
      </c>
      <c r="D519" s="144" t="s">
        <v>5979</v>
      </c>
      <c r="E519" s="144">
        <v>10486080</v>
      </c>
      <c r="F519" s="142">
        <f t="shared" si="8"/>
        <v>10.00030517578125</v>
      </c>
      <c r="G519" s="128"/>
      <c r="H519" s="616"/>
    </row>
    <row r="520" spans="1:8">
      <c r="A520" s="194" t="s">
        <v>8049</v>
      </c>
      <c r="B520" s="158" t="s">
        <v>414</v>
      </c>
      <c r="C520" s="144" t="s">
        <v>6243</v>
      </c>
      <c r="D520" s="144" t="s">
        <v>5981</v>
      </c>
      <c r="E520" s="144">
        <v>11534400</v>
      </c>
      <c r="F520" s="142">
        <f t="shared" si="8"/>
        <v>11.00006103515625</v>
      </c>
      <c r="G520" s="128"/>
      <c r="H520" s="616"/>
    </row>
    <row r="521" spans="1:8">
      <c r="A521" s="194" t="s">
        <v>8113</v>
      </c>
      <c r="B521" s="158" t="s">
        <v>432</v>
      </c>
      <c r="C521" s="144" t="s">
        <v>6246</v>
      </c>
      <c r="D521" s="144" t="s">
        <v>5939</v>
      </c>
      <c r="E521" s="144">
        <v>52429440</v>
      </c>
      <c r="F521" s="142">
        <f t="shared" si="8"/>
        <v>50.0006103515625</v>
      </c>
      <c r="G521" s="128"/>
      <c r="H521" s="616">
        <v>11</v>
      </c>
    </row>
    <row r="522" spans="1:8">
      <c r="A522" s="194" t="s">
        <v>8044</v>
      </c>
      <c r="B522" s="158" t="s">
        <v>432</v>
      </c>
      <c r="C522" s="144" t="s">
        <v>6234</v>
      </c>
      <c r="D522" s="144" t="s">
        <v>5941</v>
      </c>
      <c r="E522" s="144">
        <v>78643200</v>
      </c>
      <c r="F522" s="142">
        <f t="shared" si="8"/>
        <v>75</v>
      </c>
      <c r="G522" s="128"/>
      <c r="H522" s="616"/>
    </row>
    <row r="523" spans="1:8">
      <c r="A523" s="194" t="s">
        <v>8045</v>
      </c>
      <c r="B523" s="158" t="s">
        <v>432</v>
      </c>
      <c r="C523" s="144" t="s">
        <v>6235</v>
      </c>
      <c r="D523" s="144" t="s">
        <v>5951</v>
      </c>
      <c r="E523" s="144">
        <v>104857920</v>
      </c>
      <c r="F523" s="142">
        <f t="shared" si="8"/>
        <v>100.00030517578125</v>
      </c>
      <c r="G523" s="128"/>
      <c r="H523" s="616"/>
    </row>
    <row r="524" spans="1:8">
      <c r="A524" s="194" t="s">
        <v>8046</v>
      </c>
      <c r="B524" s="158" t="s">
        <v>432</v>
      </c>
      <c r="C524" s="144" t="s">
        <v>6236</v>
      </c>
      <c r="D524" s="144" t="s">
        <v>5964</v>
      </c>
      <c r="E524" s="144">
        <v>115344000</v>
      </c>
      <c r="F524" s="142">
        <f t="shared" si="8"/>
        <v>110.0006103515625</v>
      </c>
      <c r="G524" s="128"/>
      <c r="H524" s="616"/>
    </row>
    <row r="525" spans="1:8">
      <c r="A525" s="194" t="s">
        <v>8050</v>
      </c>
      <c r="B525" s="158" t="s">
        <v>432</v>
      </c>
      <c r="C525" s="144" t="s">
        <v>6237</v>
      </c>
      <c r="D525" s="144" t="s">
        <v>5943</v>
      </c>
      <c r="E525" s="144">
        <v>210240</v>
      </c>
      <c r="F525" s="142">
        <f t="shared" si="8"/>
        <v>0.20050048828125</v>
      </c>
      <c r="G525" s="128"/>
      <c r="H525" s="616"/>
    </row>
    <row r="526" spans="1:8">
      <c r="A526" s="194" t="s">
        <v>8051</v>
      </c>
      <c r="B526" s="158" t="s">
        <v>432</v>
      </c>
      <c r="C526" s="144" t="s">
        <v>6238</v>
      </c>
      <c r="D526" s="144" t="s">
        <v>5945</v>
      </c>
      <c r="E526" s="144">
        <v>210240</v>
      </c>
      <c r="F526" s="142">
        <f t="shared" si="8"/>
        <v>0.20050048828125</v>
      </c>
      <c r="G526" s="128"/>
      <c r="H526" s="616"/>
    </row>
    <row r="527" spans="1:8">
      <c r="A527" s="194" t="s">
        <v>8198</v>
      </c>
      <c r="B527" s="158" t="s">
        <v>432</v>
      </c>
      <c r="C527" s="144" t="s">
        <v>6239</v>
      </c>
      <c r="D527" s="144" t="s">
        <v>5947</v>
      </c>
      <c r="E527" s="144">
        <v>210240</v>
      </c>
      <c r="F527" s="142">
        <f t="shared" si="8"/>
        <v>0.20050048828125</v>
      </c>
      <c r="G527" s="128"/>
      <c r="H527" s="616"/>
    </row>
    <row r="528" spans="1:8">
      <c r="A528" s="194" t="s">
        <v>8200</v>
      </c>
      <c r="B528" s="158" t="s">
        <v>432</v>
      </c>
      <c r="C528" s="144" t="s">
        <v>6247</v>
      </c>
      <c r="D528" s="144" t="s">
        <v>5949</v>
      </c>
      <c r="E528" s="144">
        <v>5243520</v>
      </c>
      <c r="F528" s="142">
        <f t="shared" si="8"/>
        <v>5.0006103515625</v>
      </c>
      <c r="G528" s="128"/>
      <c r="H528" s="616"/>
    </row>
    <row r="529" spans="1:8">
      <c r="A529" s="194" t="s">
        <v>8047</v>
      </c>
      <c r="B529" s="158" t="s">
        <v>432</v>
      </c>
      <c r="C529" s="144" t="s">
        <v>6241</v>
      </c>
      <c r="D529" s="144" t="s">
        <v>5966</v>
      </c>
      <c r="E529" s="144">
        <v>7864320</v>
      </c>
      <c r="F529" s="142">
        <f t="shared" si="8"/>
        <v>7.5</v>
      </c>
      <c r="G529" s="128"/>
      <c r="H529" s="616"/>
    </row>
    <row r="530" spans="1:8">
      <c r="A530" s="194" t="s">
        <v>8048</v>
      </c>
      <c r="B530" s="158" t="s">
        <v>432</v>
      </c>
      <c r="C530" s="144" t="s">
        <v>6242</v>
      </c>
      <c r="D530" s="144" t="s">
        <v>5979</v>
      </c>
      <c r="E530" s="144">
        <v>10486080</v>
      </c>
      <c r="F530" s="142">
        <f t="shared" si="8"/>
        <v>10.00030517578125</v>
      </c>
      <c r="G530" s="128"/>
      <c r="H530" s="616"/>
    </row>
    <row r="531" spans="1:8">
      <c r="A531" s="194" t="s">
        <v>8049</v>
      </c>
      <c r="B531" s="158" t="s">
        <v>432</v>
      </c>
      <c r="C531" s="144" t="s">
        <v>6243</v>
      </c>
      <c r="D531" s="144" t="s">
        <v>5981</v>
      </c>
      <c r="E531" s="144">
        <v>11534400</v>
      </c>
      <c r="F531" s="142">
        <f t="shared" si="8"/>
        <v>11.00006103515625</v>
      </c>
      <c r="G531" s="128"/>
      <c r="H531" s="616"/>
    </row>
    <row r="532" spans="1:8">
      <c r="A532" s="194" t="s">
        <v>8089</v>
      </c>
      <c r="B532" s="158" t="s">
        <v>426</v>
      </c>
      <c r="C532" s="144" t="s">
        <v>6248</v>
      </c>
      <c r="D532" s="144" t="s">
        <v>5949</v>
      </c>
      <c r="E532" s="144">
        <v>26214720</v>
      </c>
      <c r="F532" s="142">
        <f t="shared" si="8"/>
        <v>25.00030517578125</v>
      </c>
      <c r="G532" s="128"/>
      <c r="H532" s="616">
        <v>21</v>
      </c>
    </row>
    <row r="533" spans="1:8">
      <c r="A533" s="194" t="s">
        <v>8091</v>
      </c>
      <c r="B533" s="158" t="s">
        <v>426</v>
      </c>
      <c r="C533" s="144" t="s">
        <v>6249</v>
      </c>
      <c r="D533" s="144" t="s">
        <v>5951</v>
      </c>
      <c r="E533" s="144">
        <v>686817600</v>
      </c>
      <c r="F533" s="142">
        <f t="shared" si="8"/>
        <v>655.00030517578125</v>
      </c>
      <c r="G533" s="128"/>
      <c r="H533" s="616"/>
    </row>
    <row r="534" spans="1:8">
      <c r="A534" s="194" t="s">
        <v>8092</v>
      </c>
      <c r="B534" s="158" t="s">
        <v>426</v>
      </c>
      <c r="C534" s="144" t="s">
        <v>6250</v>
      </c>
      <c r="D534" s="144" t="s">
        <v>5964</v>
      </c>
      <c r="E534" s="144">
        <v>686817600</v>
      </c>
      <c r="F534" s="142">
        <f t="shared" si="8"/>
        <v>655.00030517578125</v>
      </c>
      <c r="G534" s="128"/>
      <c r="H534" s="616"/>
    </row>
    <row r="535" spans="1:8">
      <c r="A535" s="194" t="s">
        <v>8101</v>
      </c>
      <c r="B535" s="158" t="s">
        <v>426</v>
      </c>
      <c r="C535" s="144" t="s">
        <v>6251</v>
      </c>
      <c r="D535" s="144" t="s">
        <v>6021</v>
      </c>
      <c r="E535" s="144">
        <v>36700800</v>
      </c>
      <c r="F535" s="142">
        <f t="shared" si="8"/>
        <v>35.0006103515625</v>
      </c>
      <c r="G535" s="128"/>
      <c r="H535" s="616"/>
    </row>
    <row r="536" spans="1:8">
      <c r="A536" s="194" t="s">
        <v>8095</v>
      </c>
      <c r="B536" s="158" t="s">
        <v>426</v>
      </c>
      <c r="C536" s="144" t="s">
        <v>6252</v>
      </c>
      <c r="D536" s="144" t="s">
        <v>5981</v>
      </c>
      <c r="E536" s="144">
        <v>938475840</v>
      </c>
      <c r="F536" s="142">
        <f t="shared" si="8"/>
        <v>895.00030517578125</v>
      </c>
      <c r="G536" s="128"/>
      <c r="H536" s="616"/>
    </row>
    <row r="537" spans="1:8">
      <c r="A537" s="194" t="s">
        <v>8096</v>
      </c>
      <c r="B537" s="158" t="s">
        <v>426</v>
      </c>
      <c r="C537" s="144" t="s">
        <v>6253</v>
      </c>
      <c r="D537" s="144" t="s">
        <v>6006</v>
      </c>
      <c r="E537" s="144">
        <v>938475840</v>
      </c>
      <c r="F537" s="142">
        <f t="shared" si="8"/>
        <v>895.00030517578125</v>
      </c>
      <c r="G537" s="128"/>
      <c r="H537" s="616"/>
    </row>
    <row r="538" spans="1:8">
      <c r="A538" s="194" t="s">
        <v>8112</v>
      </c>
      <c r="B538" s="158" t="s">
        <v>426</v>
      </c>
      <c r="C538" s="144" t="s">
        <v>6254</v>
      </c>
      <c r="D538" s="144" t="s">
        <v>6013</v>
      </c>
      <c r="E538" s="144">
        <v>938475840</v>
      </c>
      <c r="F538" s="142">
        <f t="shared" si="8"/>
        <v>895.00030517578125</v>
      </c>
      <c r="G538" s="128"/>
      <c r="H538" s="616"/>
    </row>
    <row r="539" spans="1:8">
      <c r="A539" s="194" t="s">
        <v>8201</v>
      </c>
      <c r="B539" s="158" t="s">
        <v>426</v>
      </c>
      <c r="C539" s="144" t="s">
        <v>6255</v>
      </c>
      <c r="D539" s="144" t="s">
        <v>6019</v>
      </c>
      <c r="E539" s="144">
        <v>938475840</v>
      </c>
      <c r="F539" s="142">
        <f t="shared" si="8"/>
        <v>895.00030517578125</v>
      </c>
      <c r="G539" s="128"/>
      <c r="H539" s="616"/>
    </row>
    <row r="540" spans="1:8">
      <c r="A540" s="194" t="s">
        <v>8099</v>
      </c>
      <c r="B540" s="158" t="s">
        <v>426</v>
      </c>
      <c r="C540" s="144" t="s">
        <v>6256</v>
      </c>
      <c r="D540" s="144" t="s">
        <v>6015</v>
      </c>
      <c r="E540" s="144">
        <v>1032847680</v>
      </c>
      <c r="F540" s="142">
        <f t="shared" si="8"/>
        <v>985.00030517578125</v>
      </c>
      <c r="G540" s="128"/>
      <c r="H540" s="616"/>
    </row>
    <row r="541" spans="1:8">
      <c r="A541" s="194" t="s">
        <v>8100</v>
      </c>
      <c r="B541" s="158" t="s">
        <v>426</v>
      </c>
      <c r="C541" s="144" t="s">
        <v>6257</v>
      </c>
      <c r="D541" s="144" t="s">
        <v>6017</v>
      </c>
      <c r="E541" s="144">
        <v>1032847680</v>
      </c>
      <c r="F541" s="142">
        <f t="shared" si="8"/>
        <v>985.00030517578125</v>
      </c>
      <c r="G541" s="128"/>
      <c r="H541" s="616"/>
    </row>
    <row r="542" spans="1:8">
      <c r="A542" s="194" t="s">
        <v>8093</v>
      </c>
      <c r="B542" s="158" t="s">
        <v>426</v>
      </c>
      <c r="C542" s="144" t="s">
        <v>6258</v>
      </c>
      <c r="D542" s="144" t="s">
        <v>5966</v>
      </c>
      <c r="E542" s="144">
        <v>20972160</v>
      </c>
      <c r="F542" s="142">
        <f t="shared" si="8"/>
        <v>20.0006103515625</v>
      </c>
      <c r="G542" s="128"/>
      <c r="H542" s="616"/>
    </row>
    <row r="543" spans="1:8">
      <c r="A543" s="194" t="s">
        <v>8094</v>
      </c>
      <c r="B543" s="158" t="s">
        <v>426</v>
      </c>
      <c r="C543" s="144" t="s">
        <v>6259</v>
      </c>
      <c r="D543" s="144" t="s">
        <v>5979</v>
      </c>
      <c r="E543" s="144">
        <v>20972160</v>
      </c>
      <c r="F543" s="142">
        <f t="shared" si="8"/>
        <v>20.0006103515625</v>
      </c>
      <c r="G543" s="128"/>
      <c r="H543" s="616"/>
    </row>
    <row r="544" spans="1:8">
      <c r="A544" s="194" t="s">
        <v>8107</v>
      </c>
      <c r="B544" s="158" t="s">
        <v>426</v>
      </c>
      <c r="C544" s="144" t="s">
        <v>6260</v>
      </c>
      <c r="D544" s="144" t="s">
        <v>5945</v>
      </c>
      <c r="E544" s="144">
        <v>210240</v>
      </c>
      <c r="F544" s="142">
        <f t="shared" si="8"/>
        <v>0.20050048828125</v>
      </c>
      <c r="G544" s="128"/>
      <c r="H544" s="616"/>
    </row>
    <row r="545" spans="1:8">
      <c r="A545" s="194" t="s">
        <v>8108</v>
      </c>
      <c r="B545" s="158" t="s">
        <v>426</v>
      </c>
      <c r="C545" s="144" t="s">
        <v>6261</v>
      </c>
      <c r="D545" s="144" t="s">
        <v>5947</v>
      </c>
      <c r="E545" s="144">
        <v>210240</v>
      </c>
      <c r="F545" s="142">
        <f t="shared" si="8"/>
        <v>0.20050048828125</v>
      </c>
      <c r="G545" s="128"/>
      <c r="H545" s="616"/>
    </row>
    <row r="546" spans="1:8">
      <c r="A546" s="194" t="s">
        <v>8202</v>
      </c>
      <c r="B546" s="158" t="s">
        <v>426</v>
      </c>
      <c r="C546" s="144" t="s">
        <v>6262</v>
      </c>
      <c r="D546" s="144" t="s">
        <v>5941</v>
      </c>
      <c r="E546" s="144">
        <v>210240</v>
      </c>
      <c r="F546" s="142">
        <f t="shared" si="8"/>
        <v>0.20050048828125</v>
      </c>
      <c r="G546" s="128"/>
      <c r="H546" s="616"/>
    </row>
    <row r="547" spans="1:8">
      <c r="A547" s="194" t="s">
        <v>8090</v>
      </c>
      <c r="B547" s="158" t="s">
        <v>426</v>
      </c>
      <c r="C547" s="144" t="s">
        <v>6263</v>
      </c>
      <c r="D547" s="144" t="s">
        <v>6011</v>
      </c>
      <c r="E547" s="144">
        <v>2621760</v>
      </c>
      <c r="F547" s="142">
        <f t="shared" si="8"/>
        <v>2.50030517578125</v>
      </c>
      <c r="G547" s="128"/>
      <c r="H547" s="616"/>
    </row>
    <row r="548" spans="1:8">
      <c r="A548" s="194" t="s">
        <v>8102</v>
      </c>
      <c r="B548" s="158" t="s">
        <v>426</v>
      </c>
      <c r="C548" s="144" t="s">
        <v>6264</v>
      </c>
      <c r="D548" s="144" t="s">
        <v>6265</v>
      </c>
      <c r="E548" s="144">
        <v>137363520</v>
      </c>
      <c r="F548" s="142">
        <f t="shared" si="8"/>
        <v>131.00006103515625</v>
      </c>
      <c r="G548" s="128"/>
      <c r="H548" s="616"/>
    </row>
    <row r="549" spans="1:8">
      <c r="A549" s="194" t="s">
        <v>8104</v>
      </c>
      <c r="B549" s="158" t="s">
        <v>426</v>
      </c>
      <c r="C549" s="144" t="s">
        <v>6266</v>
      </c>
      <c r="D549" s="144" t="s">
        <v>6267</v>
      </c>
      <c r="E549" s="144">
        <v>661652160</v>
      </c>
      <c r="F549" s="142">
        <f t="shared" si="8"/>
        <v>631.00067138671875</v>
      </c>
      <c r="G549" s="128"/>
      <c r="H549" s="616"/>
    </row>
    <row r="550" spans="1:8">
      <c r="A550" s="194" t="s">
        <v>8105</v>
      </c>
      <c r="B550" s="158" t="s">
        <v>426</v>
      </c>
      <c r="C550" s="144" t="s">
        <v>6268</v>
      </c>
      <c r="D550" s="144" t="s">
        <v>6269</v>
      </c>
      <c r="E550" s="144">
        <v>206569920</v>
      </c>
      <c r="F550" s="142">
        <f t="shared" si="8"/>
        <v>197.00042724609375</v>
      </c>
      <c r="G550" s="128"/>
      <c r="H550" s="616"/>
    </row>
    <row r="551" spans="1:8">
      <c r="A551" s="194" t="s">
        <v>8103</v>
      </c>
      <c r="B551" s="158" t="s">
        <v>426</v>
      </c>
      <c r="C551" s="144" t="s">
        <v>6270</v>
      </c>
      <c r="D551" s="144" t="s">
        <v>6271</v>
      </c>
      <c r="E551" s="144">
        <v>3145920</v>
      </c>
      <c r="F551" s="142">
        <f t="shared" si="8"/>
        <v>3.00018310546875</v>
      </c>
      <c r="G551" s="128"/>
      <c r="H551" s="616"/>
    </row>
    <row r="552" spans="1:8">
      <c r="A552" s="194" t="s">
        <v>8106</v>
      </c>
      <c r="B552" s="158" t="s">
        <v>426</v>
      </c>
      <c r="C552" s="144" t="s">
        <v>6272</v>
      </c>
      <c r="D552" s="144" t="s">
        <v>6273</v>
      </c>
      <c r="E552" s="144">
        <v>3145920</v>
      </c>
      <c r="F552" s="142">
        <f t="shared" si="8"/>
        <v>3.00018310546875</v>
      </c>
      <c r="G552" s="128"/>
      <c r="H552" s="616"/>
    </row>
    <row r="553" spans="1:8">
      <c r="A553" s="194" t="s">
        <v>8203</v>
      </c>
      <c r="B553" s="158" t="s">
        <v>429</v>
      </c>
      <c r="C553" s="144" t="s">
        <v>6274</v>
      </c>
      <c r="D553" s="144" t="s">
        <v>5949</v>
      </c>
      <c r="E553" s="144">
        <v>26214720</v>
      </c>
      <c r="F553" s="142">
        <f t="shared" si="8"/>
        <v>25.00030517578125</v>
      </c>
      <c r="G553" s="128"/>
      <c r="H553" s="616">
        <v>21</v>
      </c>
    </row>
    <row r="554" spans="1:8">
      <c r="A554" s="194" t="s">
        <v>8091</v>
      </c>
      <c r="B554" s="158" t="s">
        <v>429</v>
      </c>
      <c r="C554" s="144" t="s">
        <v>6249</v>
      </c>
      <c r="D554" s="144" t="s">
        <v>5951</v>
      </c>
      <c r="E554" s="144">
        <v>686817600</v>
      </c>
      <c r="F554" s="142">
        <f t="shared" si="8"/>
        <v>655.00030517578125</v>
      </c>
      <c r="G554" s="128"/>
      <c r="H554" s="616"/>
    </row>
    <row r="555" spans="1:8">
      <c r="A555" s="194" t="s">
        <v>8092</v>
      </c>
      <c r="B555" s="158" t="s">
        <v>429</v>
      </c>
      <c r="C555" s="144" t="s">
        <v>6250</v>
      </c>
      <c r="D555" s="144" t="s">
        <v>5964</v>
      </c>
      <c r="E555" s="144">
        <v>686817600</v>
      </c>
      <c r="F555" s="142">
        <f t="shared" si="8"/>
        <v>655.00030517578125</v>
      </c>
      <c r="G555" s="128"/>
      <c r="H555" s="616"/>
    </row>
    <row r="556" spans="1:8">
      <c r="A556" s="194" t="s">
        <v>8101</v>
      </c>
      <c r="B556" s="158" t="s">
        <v>429</v>
      </c>
      <c r="C556" s="144" t="s">
        <v>6251</v>
      </c>
      <c r="D556" s="144" t="s">
        <v>5979</v>
      </c>
      <c r="E556" s="144">
        <v>36700800</v>
      </c>
      <c r="F556" s="142">
        <f t="shared" si="8"/>
        <v>35.0006103515625</v>
      </c>
      <c r="G556" s="128"/>
      <c r="H556" s="616"/>
    </row>
    <row r="557" spans="1:8">
      <c r="A557" s="194" t="s">
        <v>8095</v>
      </c>
      <c r="B557" s="158" t="s">
        <v>429</v>
      </c>
      <c r="C557" s="144" t="s">
        <v>6252</v>
      </c>
      <c r="D557" s="144" t="s">
        <v>5981</v>
      </c>
      <c r="E557" s="144">
        <v>938475840</v>
      </c>
      <c r="F557" s="142">
        <f t="shared" si="8"/>
        <v>895.00030517578125</v>
      </c>
      <c r="G557" s="128"/>
      <c r="H557" s="616"/>
    </row>
    <row r="558" spans="1:8">
      <c r="A558" s="194" t="s">
        <v>8096</v>
      </c>
      <c r="B558" s="158" t="s">
        <v>429</v>
      </c>
      <c r="C558" s="144" t="s">
        <v>6253</v>
      </c>
      <c r="D558" s="144" t="s">
        <v>6006</v>
      </c>
      <c r="E558" s="144">
        <v>938475840</v>
      </c>
      <c r="F558" s="142">
        <f t="shared" si="8"/>
        <v>895.00030517578125</v>
      </c>
      <c r="G558" s="128"/>
      <c r="H558" s="616"/>
    </row>
    <row r="559" spans="1:8">
      <c r="A559" s="194" t="s">
        <v>8112</v>
      </c>
      <c r="B559" s="158" t="s">
        <v>429</v>
      </c>
      <c r="C559" s="144" t="s">
        <v>6254</v>
      </c>
      <c r="D559" s="144" t="s">
        <v>6013</v>
      </c>
      <c r="E559" s="144">
        <v>938475840</v>
      </c>
      <c r="F559" s="142">
        <f t="shared" si="8"/>
        <v>895.00030517578125</v>
      </c>
      <c r="G559" s="128"/>
      <c r="H559" s="616"/>
    </row>
    <row r="560" spans="1:8">
      <c r="A560" s="194" t="s">
        <v>8204</v>
      </c>
      <c r="B560" s="158" t="s">
        <v>429</v>
      </c>
      <c r="C560" s="144" t="s">
        <v>6255</v>
      </c>
      <c r="D560" s="144" t="s">
        <v>6019</v>
      </c>
      <c r="E560" s="144">
        <v>938475840</v>
      </c>
      <c r="F560" s="142">
        <f t="shared" si="8"/>
        <v>895.00030517578125</v>
      </c>
      <c r="G560" s="128"/>
      <c r="H560" s="616"/>
    </row>
    <row r="561" spans="1:8">
      <c r="A561" s="194" t="s">
        <v>8205</v>
      </c>
      <c r="B561" s="158" t="s">
        <v>429</v>
      </c>
      <c r="C561" s="144" t="s">
        <v>6256</v>
      </c>
      <c r="D561" s="144" t="s">
        <v>6015</v>
      </c>
      <c r="E561" s="144">
        <v>1032847680</v>
      </c>
      <c r="F561" s="142">
        <f t="shared" si="8"/>
        <v>985.00030517578125</v>
      </c>
      <c r="G561" s="128"/>
      <c r="H561" s="616"/>
    </row>
    <row r="562" spans="1:8">
      <c r="A562" s="194" t="s">
        <v>8206</v>
      </c>
      <c r="B562" s="158" t="s">
        <v>429</v>
      </c>
      <c r="C562" s="144" t="s">
        <v>6257</v>
      </c>
      <c r="D562" s="144" t="s">
        <v>6017</v>
      </c>
      <c r="E562" s="144">
        <v>1032847680</v>
      </c>
      <c r="F562" s="142">
        <f t="shared" si="8"/>
        <v>985.00030517578125</v>
      </c>
      <c r="G562" s="128"/>
      <c r="H562" s="616"/>
    </row>
    <row r="563" spans="1:8">
      <c r="A563" s="194" t="s">
        <v>8207</v>
      </c>
      <c r="B563" s="158" t="s">
        <v>429</v>
      </c>
      <c r="C563" s="144" t="s">
        <v>6258</v>
      </c>
      <c r="D563" s="144" t="s">
        <v>5966</v>
      </c>
      <c r="E563" s="144">
        <v>20972160</v>
      </c>
      <c r="F563" s="142">
        <f t="shared" si="8"/>
        <v>20.0006103515625</v>
      </c>
      <c r="G563" s="128"/>
      <c r="H563" s="616"/>
    </row>
    <row r="564" spans="1:8">
      <c r="A564" s="194" t="s">
        <v>8094</v>
      </c>
      <c r="B564" s="158" t="s">
        <v>429</v>
      </c>
      <c r="C564" s="144" t="s">
        <v>6259</v>
      </c>
      <c r="D564" s="144" t="s">
        <v>6021</v>
      </c>
      <c r="E564" s="144">
        <v>20972160</v>
      </c>
      <c r="F564" s="142">
        <f t="shared" si="8"/>
        <v>20.0006103515625</v>
      </c>
      <c r="G564" s="128"/>
      <c r="H564" s="616"/>
    </row>
    <row r="565" spans="1:8">
      <c r="A565" s="194" t="s">
        <v>8107</v>
      </c>
      <c r="B565" s="158" t="s">
        <v>429</v>
      </c>
      <c r="C565" s="144" t="s">
        <v>6260</v>
      </c>
      <c r="D565" s="144" t="s">
        <v>5945</v>
      </c>
      <c r="E565" s="144">
        <v>210240</v>
      </c>
      <c r="F565" s="142">
        <f t="shared" si="8"/>
        <v>0.20050048828125</v>
      </c>
      <c r="G565" s="128"/>
      <c r="H565" s="616"/>
    </row>
    <row r="566" spans="1:8">
      <c r="A566" s="194" t="s">
        <v>8208</v>
      </c>
      <c r="B566" s="158" t="s">
        <v>429</v>
      </c>
      <c r="C566" s="144" t="s">
        <v>6261</v>
      </c>
      <c r="D566" s="144" t="s">
        <v>5947</v>
      </c>
      <c r="E566" s="144">
        <v>210240</v>
      </c>
      <c r="F566" s="142">
        <f t="shared" si="8"/>
        <v>0.20050048828125</v>
      </c>
      <c r="G566" s="128"/>
      <c r="H566" s="616"/>
    </row>
    <row r="567" spans="1:8">
      <c r="A567" s="194" t="s">
        <v>8109</v>
      </c>
      <c r="B567" s="158" t="s">
        <v>429</v>
      </c>
      <c r="C567" s="144" t="s">
        <v>6262</v>
      </c>
      <c r="D567" s="144" t="s">
        <v>5941</v>
      </c>
      <c r="E567" s="144">
        <v>210240</v>
      </c>
      <c r="F567" s="142">
        <f t="shared" si="8"/>
        <v>0.20050048828125</v>
      </c>
      <c r="G567" s="128"/>
      <c r="H567" s="616"/>
    </row>
    <row r="568" spans="1:8">
      <c r="A568" s="194" t="s">
        <v>8111</v>
      </c>
      <c r="B568" s="158" t="s">
        <v>429</v>
      </c>
      <c r="C568" s="144" t="s">
        <v>6275</v>
      </c>
      <c r="D568" s="144" t="s">
        <v>6011</v>
      </c>
      <c r="E568" s="144">
        <v>2621760</v>
      </c>
      <c r="F568" s="142">
        <f t="shared" si="8"/>
        <v>2.50030517578125</v>
      </c>
      <c r="G568" s="128"/>
      <c r="H568" s="616"/>
    </row>
    <row r="569" spans="1:8">
      <c r="A569" s="194" t="s">
        <v>8102</v>
      </c>
      <c r="B569" s="158" t="s">
        <v>429</v>
      </c>
      <c r="C569" s="144" t="s">
        <v>6264</v>
      </c>
      <c r="D569" s="144" t="s">
        <v>6265</v>
      </c>
      <c r="E569" s="144">
        <v>137363520</v>
      </c>
      <c r="F569" s="142">
        <f t="shared" si="8"/>
        <v>131.00006103515625</v>
      </c>
      <c r="G569" s="128"/>
      <c r="H569" s="616"/>
    </row>
    <row r="570" spans="1:8">
      <c r="A570" s="194" t="s">
        <v>8104</v>
      </c>
      <c r="B570" s="158" t="s">
        <v>429</v>
      </c>
      <c r="C570" s="144" t="s">
        <v>6266</v>
      </c>
      <c r="D570" s="144" t="s">
        <v>6267</v>
      </c>
      <c r="E570" s="144">
        <v>661652160</v>
      </c>
      <c r="F570" s="142">
        <f t="shared" si="8"/>
        <v>631.00067138671875</v>
      </c>
      <c r="G570" s="128"/>
      <c r="H570" s="616"/>
    </row>
    <row r="571" spans="1:8">
      <c r="A571" s="194" t="s">
        <v>8105</v>
      </c>
      <c r="B571" s="158" t="s">
        <v>429</v>
      </c>
      <c r="C571" s="144" t="s">
        <v>6268</v>
      </c>
      <c r="D571" s="144" t="s">
        <v>6269</v>
      </c>
      <c r="E571" s="144">
        <v>206569920</v>
      </c>
      <c r="F571" s="142">
        <f t="shared" si="8"/>
        <v>197.00042724609375</v>
      </c>
      <c r="G571" s="128"/>
      <c r="H571" s="616"/>
    </row>
    <row r="572" spans="1:8">
      <c r="A572" s="194" t="s">
        <v>8103</v>
      </c>
      <c r="B572" s="158" t="s">
        <v>429</v>
      </c>
      <c r="C572" s="144" t="s">
        <v>6270</v>
      </c>
      <c r="D572" s="144" t="s">
        <v>6271</v>
      </c>
      <c r="E572" s="144">
        <v>3145920</v>
      </c>
      <c r="F572" s="142">
        <f t="shared" si="8"/>
        <v>3.00018310546875</v>
      </c>
      <c r="G572" s="128"/>
      <c r="H572" s="616"/>
    </row>
    <row r="573" spans="1:8">
      <c r="A573" s="194" t="s">
        <v>8106</v>
      </c>
      <c r="B573" s="158" t="s">
        <v>429</v>
      </c>
      <c r="C573" s="144" t="s">
        <v>6272</v>
      </c>
      <c r="D573" s="144" t="s">
        <v>6273</v>
      </c>
      <c r="E573" s="144">
        <v>3145920</v>
      </c>
      <c r="F573" s="142">
        <f t="shared" si="8"/>
        <v>3.00018310546875</v>
      </c>
      <c r="G573" s="128"/>
      <c r="H573" s="616"/>
    </row>
    <row r="574" spans="1:8">
      <c r="A574" s="268" t="s">
        <v>9690</v>
      </c>
      <c r="B574" s="110" t="s">
        <v>10036</v>
      </c>
      <c r="C574" s="128" t="s">
        <v>10037</v>
      </c>
      <c r="D574" s="144" t="s">
        <v>10041</v>
      </c>
      <c r="E574" s="128"/>
      <c r="F574" s="142">
        <v>220</v>
      </c>
      <c r="G574" s="128"/>
      <c r="H574" s="128">
        <v>1</v>
      </c>
    </row>
    <row r="576" spans="1:8">
      <c r="F576" s="146">
        <f>SUM(F2:F573)</f>
        <v>46834.432067871094</v>
      </c>
      <c r="H576" s="147">
        <f>SUM(H2:H573)</f>
        <v>572</v>
      </c>
    </row>
  </sheetData>
  <mergeCells count="52">
    <mergeCell ref="H477:H487"/>
    <mergeCell ref="H488:H498"/>
    <mergeCell ref="H499:H509"/>
    <mergeCell ref="H553:H573"/>
    <mergeCell ref="H510:H520"/>
    <mergeCell ref="H521:H531"/>
    <mergeCell ref="H532:H552"/>
    <mergeCell ref="H468:H476"/>
    <mergeCell ref="H351:H361"/>
    <mergeCell ref="H362:H372"/>
    <mergeCell ref="H373:H383"/>
    <mergeCell ref="H384:H394"/>
    <mergeCell ref="H395:H405"/>
    <mergeCell ref="H406:H421"/>
    <mergeCell ref="H422:H437"/>
    <mergeCell ref="H438:H444"/>
    <mergeCell ref="H445:H451"/>
    <mergeCell ref="H452:H458"/>
    <mergeCell ref="H459:H467"/>
    <mergeCell ref="H342:H350"/>
    <mergeCell ref="H281:H289"/>
    <mergeCell ref="H290:H300"/>
    <mergeCell ref="H229:H239"/>
    <mergeCell ref="H240:H255"/>
    <mergeCell ref="H256:H271"/>
    <mergeCell ref="H301:H311"/>
    <mergeCell ref="H312:H318"/>
    <mergeCell ref="H319:H325"/>
    <mergeCell ref="H326:H332"/>
    <mergeCell ref="H333:H341"/>
    <mergeCell ref="H161:H171"/>
    <mergeCell ref="H172:H182"/>
    <mergeCell ref="H183:H193"/>
    <mergeCell ref="H272:H280"/>
    <mergeCell ref="H194:H205"/>
    <mergeCell ref="H206:H217"/>
    <mergeCell ref="H218:H228"/>
    <mergeCell ref="H139:H149"/>
    <mergeCell ref="H150:H160"/>
    <mergeCell ref="H85:H95"/>
    <mergeCell ref="H96:H111"/>
    <mergeCell ref="H112:H127"/>
    <mergeCell ref="H74:H84"/>
    <mergeCell ref="H23:H31"/>
    <mergeCell ref="H32:H40"/>
    <mergeCell ref="H41:H51"/>
    <mergeCell ref="H128:H138"/>
    <mergeCell ref="H2:H8"/>
    <mergeCell ref="H9:H15"/>
    <mergeCell ref="H16:H22"/>
    <mergeCell ref="H52:H62"/>
    <mergeCell ref="H63:H73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S115"/>
  <sheetViews>
    <sheetView workbookViewId="0">
      <selection activeCell="R19" sqref="R19"/>
    </sheetView>
  </sheetViews>
  <sheetFormatPr defaultRowHeight="16.5"/>
  <cols>
    <col min="1" max="2" width="16.5" style="324" customWidth="1"/>
    <col min="3" max="3" width="1.625" style="346" customWidth="1"/>
    <col min="4" max="4" width="16.5" style="324" customWidth="1"/>
    <col min="5" max="5" width="1.5" style="351" customWidth="1"/>
    <col min="6" max="6" width="16.5" style="324" customWidth="1"/>
    <col min="7" max="7" width="2.125" style="346" customWidth="1"/>
    <col min="8" max="8" width="16.5" style="324" customWidth="1"/>
    <col min="9" max="9" width="1.875" style="346" customWidth="1"/>
    <col min="10" max="10" width="16.5" style="324" customWidth="1"/>
    <col min="11" max="11" width="16.5" style="462" customWidth="1"/>
    <col min="12" max="12" width="1.5" style="346" customWidth="1"/>
    <col min="13" max="14" width="16.5" style="324" customWidth="1"/>
    <col min="15" max="16" width="9" style="323"/>
    <col min="17" max="17" width="12.875" style="323" customWidth="1"/>
    <col min="18" max="18" width="21.375" style="323" bestFit="1" customWidth="1"/>
    <col min="19" max="19" width="13.75" bestFit="1" customWidth="1"/>
    <col min="20" max="20" width="21.375" bestFit="1" customWidth="1"/>
  </cols>
  <sheetData>
    <row r="1" spans="1:18" ht="46.5" customHeight="1">
      <c r="A1" s="618" t="s">
        <v>10277</v>
      </c>
      <c r="B1" s="618"/>
      <c r="C1" s="447"/>
      <c r="D1" s="448" t="s">
        <v>10269</v>
      </c>
      <c r="E1" s="449"/>
      <c r="F1" s="448" t="s">
        <v>10270</v>
      </c>
      <c r="G1" s="447"/>
      <c r="H1" s="448" t="s">
        <v>10271</v>
      </c>
      <c r="I1" s="447"/>
      <c r="J1" s="448" t="s">
        <v>10272</v>
      </c>
      <c r="K1" s="458" t="s">
        <v>10352</v>
      </c>
      <c r="L1" s="447"/>
      <c r="M1" s="450" t="s">
        <v>10278</v>
      </c>
      <c r="N1" s="448"/>
    </row>
    <row r="2" spans="1:18">
      <c r="A2" s="466" t="s">
        <v>10246</v>
      </c>
      <c r="B2" s="336" t="s">
        <v>10248</v>
      </c>
      <c r="C2" s="347"/>
      <c r="D2" s="341" t="s">
        <v>10247</v>
      </c>
      <c r="F2" s="352" t="s">
        <v>10249</v>
      </c>
      <c r="G2" s="347"/>
      <c r="H2" s="459" t="s">
        <v>10250</v>
      </c>
      <c r="I2" s="347"/>
      <c r="J2" s="358" t="s">
        <v>10078</v>
      </c>
      <c r="K2" s="459"/>
      <c r="L2" s="347"/>
      <c r="M2" s="359" t="s">
        <v>10251</v>
      </c>
      <c r="N2" s="332" t="s">
        <v>10252</v>
      </c>
      <c r="P2" s="325" t="s">
        <v>10189</v>
      </c>
      <c r="Q2" s="325" t="s">
        <v>10337</v>
      </c>
      <c r="R2" s="325" t="s">
        <v>9693</v>
      </c>
    </row>
    <row r="3" spans="1:18">
      <c r="A3" s="331" t="s">
        <v>10253</v>
      </c>
      <c r="B3" s="336" t="s">
        <v>10255</v>
      </c>
      <c r="C3" s="347"/>
      <c r="D3" s="341" t="s">
        <v>10254</v>
      </c>
      <c r="F3" s="352" t="s">
        <v>10256</v>
      </c>
      <c r="G3" s="347"/>
      <c r="H3" s="353" t="s">
        <v>10258</v>
      </c>
      <c r="I3" s="347"/>
      <c r="J3" s="358" t="s">
        <v>10257</v>
      </c>
      <c r="K3" s="459" t="s">
        <v>10257</v>
      </c>
      <c r="L3" s="347"/>
      <c r="M3" s="359" t="s">
        <v>10259</v>
      </c>
      <c r="N3" s="332" t="s">
        <v>10260</v>
      </c>
      <c r="P3" s="326" t="s">
        <v>10190</v>
      </c>
      <c r="Q3" s="623" t="s">
        <v>10191</v>
      </c>
      <c r="R3" s="619" t="s">
        <v>10275</v>
      </c>
    </row>
    <row r="4" spans="1:18">
      <c r="A4" s="333" t="s">
        <v>10261</v>
      </c>
      <c r="B4" s="337" t="s">
        <v>10261</v>
      </c>
      <c r="C4" s="348"/>
      <c r="D4" s="342" t="s">
        <v>10261</v>
      </c>
      <c r="F4" s="337" t="s">
        <v>10261</v>
      </c>
      <c r="G4" s="348"/>
      <c r="H4" s="354" t="s">
        <v>10261</v>
      </c>
      <c r="I4" s="348"/>
      <c r="J4" s="354" t="s">
        <v>10261</v>
      </c>
      <c r="K4" s="460" t="s">
        <v>10261</v>
      </c>
      <c r="L4" s="348"/>
      <c r="M4" s="342" t="s">
        <v>10261</v>
      </c>
      <c r="N4" s="333" t="s">
        <v>10261</v>
      </c>
      <c r="P4" s="327" t="s">
        <v>10192</v>
      </c>
      <c r="Q4" s="617"/>
      <c r="R4" s="620"/>
    </row>
    <row r="5" spans="1:18">
      <c r="A5" s="333">
        <f>COUNTA(A6:A1048576)</f>
        <v>78</v>
      </c>
      <c r="B5" s="337">
        <f>COUNTA(B6:B1048576)</f>
        <v>78</v>
      </c>
      <c r="C5" s="348"/>
      <c r="D5" s="342">
        <f>COUNTA(D6:D1048576)</f>
        <v>73</v>
      </c>
      <c r="F5" s="337">
        <f>COUNTA(F6:F1048576)</f>
        <v>73</v>
      </c>
      <c r="G5" s="348"/>
      <c r="H5" s="354">
        <f>COUNTA(H6:H1048576)</f>
        <v>102</v>
      </c>
      <c r="I5" s="348"/>
      <c r="J5" s="354">
        <f>COUNTA(J6:J1048576)</f>
        <v>17</v>
      </c>
      <c r="K5" s="461" t="s">
        <v>10386</v>
      </c>
      <c r="L5" s="348"/>
      <c r="M5" s="342">
        <f>COUNTA(M6:M1048576)</f>
        <v>3</v>
      </c>
      <c r="N5" s="333">
        <f>COUNTA(N6:N1048576)</f>
        <v>0</v>
      </c>
      <c r="P5" s="326" t="s">
        <v>10193</v>
      </c>
      <c r="Q5" s="617"/>
      <c r="R5" s="620"/>
    </row>
    <row r="6" spans="1:18">
      <c r="A6" s="328" t="s">
        <v>690</v>
      </c>
      <c r="B6" s="338" t="s">
        <v>690</v>
      </c>
      <c r="C6" s="349"/>
      <c r="D6" s="343" t="s">
        <v>9707</v>
      </c>
      <c r="F6" s="338" t="s">
        <v>9726</v>
      </c>
      <c r="G6" s="349"/>
      <c r="H6" s="355" t="s">
        <v>9751</v>
      </c>
      <c r="I6" s="349"/>
      <c r="J6" s="355" t="s">
        <v>9781</v>
      </c>
      <c r="K6" s="465" t="s">
        <v>10354</v>
      </c>
      <c r="L6" s="349"/>
      <c r="M6" s="343" t="s">
        <v>10194</v>
      </c>
      <c r="N6" s="328"/>
      <c r="P6" s="328" t="s">
        <v>10195</v>
      </c>
      <c r="Q6" s="617"/>
      <c r="R6" s="621"/>
    </row>
    <row r="7" spans="1:18">
      <c r="A7" s="328" t="s">
        <v>692</v>
      </c>
      <c r="B7" s="338" t="s">
        <v>692</v>
      </c>
      <c r="C7" s="349"/>
      <c r="D7" s="343" t="s">
        <v>712</v>
      </c>
      <c r="F7" s="338" t="s">
        <v>9727</v>
      </c>
      <c r="G7" s="349"/>
      <c r="H7" s="355" t="s">
        <v>9752</v>
      </c>
      <c r="I7" s="349"/>
      <c r="J7" s="355" t="s">
        <v>9782</v>
      </c>
      <c r="K7" s="465" t="s">
        <v>10355</v>
      </c>
      <c r="L7" s="349"/>
      <c r="M7" s="343" t="s">
        <v>10196</v>
      </c>
      <c r="N7" s="328"/>
      <c r="P7" s="328" t="s">
        <v>10197</v>
      </c>
      <c r="Q7" s="617" t="s">
        <v>10197</v>
      </c>
      <c r="R7" s="619" t="s">
        <v>10269</v>
      </c>
    </row>
    <row r="8" spans="1:18">
      <c r="A8" s="328" t="s">
        <v>694</v>
      </c>
      <c r="B8" s="338" t="s">
        <v>694</v>
      </c>
      <c r="C8" s="349"/>
      <c r="D8" s="343" t="s">
        <v>713</v>
      </c>
      <c r="F8" s="338" t="s">
        <v>9728</v>
      </c>
      <c r="G8" s="349"/>
      <c r="H8" s="355" t="s">
        <v>9753</v>
      </c>
      <c r="I8" s="349"/>
      <c r="J8" s="355" t="s">
        <v>9783</v>
      </c>
      <c r="K8" s="465" t="s">
        <v>10356</v>
      </c>
      <c r="L8" s="349"/>
      <c r="M8" s="343" t="s">
        <v>10198</v>
      </c>
      <c r="N8" s="328"/>
      <c r="P8" s="328" t="s">
        <v>10199</v>
      </c>
      <c r="Q8" s="617"/>
      <c r="R8" s="621"/>
    </row>
    <row r="9" spans="1:18">
      <c r="A9" s="328" t="s">
        <v>696</v>
      </c>
      <c r="B9" s="338" t="s">
        <v>696</v>
      </c>
      <c r="C9" s="349"/>
      <c r="D9" s="343" t="s">
        <v>715</v>
      </c>
      <c r="F9" s="338" t="s">
        <v>9729</v>
      </c>
      <c r="G9" s="349"/>
      <c r="H9" s="355" t="s">
        <v>9754</v>
      </c>
      <c r="I9" s="349"/>
      <c r="J9" s="355" t="s">
        <v>9784</v>
      </c>
      <c r="K9" s="465" t="s">
        <v>10357</v>
      </c>
      <c r="L9" s="349"/>
      <c r="M9" s="343"/>
      <c r="N9" s="328"/>
      <c r="P9" s="328" t="s">
        <v>10200</v>
      </c>
      <c r="Q9" s="617" t="s">
        <v>10199</v>
      </c>
      <c r="R9" s="619" t="s">
        <v>10270</v>
      </c>
    </row>
    <row r="10" spans="1:18">
      <c r="A10" s="328" t="s">
        <v>698</v>
      </c>
      <c r="B10" s="338" t="s">
        <v>698</v>
      </c>
      <c r="C10" s="349"/>
      <c r="D10" s="343" t="s">
        <v>716</v>
      </c>
      <c r="F10" s="338" t="s">
        <v>9730</v>
      </c>
      <c r="G10" s="349"/>
      <c r="H10" s="355" t="s">
        <v>9755</v>
      </c>
      <c r="I10" s="349"/>
      <c r="J10" s="355" t="s">
        <v>9785</v>
      </c>
      <c r="K10" s="465" t="s">
        <v>10358</v>
      </c>
      <c r="L10" s="349"/>
      <c r="M10" s="343"/>
      <c r="N10" s="328"/>
      <c r="P10" s="328" t="s">
        <v>10201</v>
      </c>
      <c r="Q10" s="617"/>
      <c r="R10" s="621"/>
    </row>
    <row r="11" spans="1:18">
      <c r="A11" s="328" t="s">
        <v>699</v>
      </c>
      <c r="B11" s="338" t="s">
        <v>699</v>
      </c>
      <c r="C11" s="349"/>
      <c r="D11" s="343" t="s">
        <v>717</v>
      </c>
      <c r="F11" s="338" t="s">
        <v>9731</v>
      </c>
      <c r="G11" s="349"/>
      <c r="H11" s="355" t="s">
        <v>9756</v>
      </c>
      <c r="I11" s="349"/>
      <c r="J11" s="356" t="s">
        <v>10082</v>
      </c>
      <c r="K11" s="465" t="s">
        <v>10359</v>
      </c>
      <c r="L11" s="349"/>
      <c r="M11" s="343"/>
      <c r="N11" s="328"/>
      <c r="P11" s="328" t="s">
        <v>10202</v>
      </c>
      <c r="Q11" s="617" t="s">
        <v>10203</v>
      </c>
      <c r="R11" s="619" t="s">
        <v>10271</v>
      </c>
    </row>
    <row r="12" spans="1:18">
      <c r="A12" s="328" t="s">
        <v>9694</v>
      </c>
      <c r="B12" s="338" t="s">
        <v>9694</v>
      </c>
      <c r="C12" s="349"/>
      <c r="D12" s="343" t="s">
        <v>718</v>
      </c>
      <c r="F12" s="338" t="s">
        <v>9732</v>
      </c>
      <c r="G12" s="349"/>
      <c r="H12" s="355" t="s">
        <v>9757</v>
      </c>
      <c r="I12" s="349"/>
      <c r="J12" s="356" t="s">
        <v>10087</v>
      </c>
      <c r="K12" s="465" t="s">
        <v>10360</v>
      </c>
      <c r="L12" s="349"/>
      <c r="M12" s="343"/>
      <c r="N12" s="328"/>
      <c r="P12" s="328" t="s">
        <v>10204</v>
      </c>
      <c r="Q12" s="617"/>
      <c r="R12" s="621"/>
    </row>
    <row r="13" spans="1:18">
      <c r="A13" s="328" t="s">
        <v>700</v>
      </c>
      <c r="B13" s="338" t="s">
        <v>700</v>
      </c>
      <c r="C13" s="349"/>
      <c r="D13" s="343" t="s">
        <v>9708</v>
      </c>
      <c r="F13" s="338" t="s">
        <v>9733</v>
      </c>
      <c r="G13" s="349"/>
      <c r="H13" s="355" t="s">
        <v>9758</v>
      </c>
      <c r="I13" s="349"/>
      <c r="J13" s="356" t="s">
        <v>10092</v>
      </c>
      <c r="K13" s="465" t="s">
        <v>10361</v>
      </c>
      <c r="L13" s="349"/>
      <c r="M13" s="343"/>
      <c r="N13" s="328"/>
      <c r="P13" s="328" t="s">
        <v>10205</v>
      </c>
      <c r="Q13" s="617" t="s">
        <v>10205</v>
      </c>
      <c r="R13" s="619" t="s">
        <v>10272</v>
      </c>
    </row>
    <row r="14" spans="1:18">
      <c r="A14" s="328" t="s">
        <v>701</v>
      </c>
      <c r="B14" s="338" t="s">
        <v>701</v>
      </c>
      <c r="C14" s="349"/>
      <c r="D14" s="343" t="s">
        <v>9709</v>
      </c>
      <c r="F14" s="338" t="s">
        <v>9734</v>
      </c>
      <c r="G14" s="349"/>
      <c r="H14" s="355" t="s">
        <v>9759</v>
      </c>
      <c r="I14" s="349"/>
      <c r="J14" s="356" t="s">
        <v>10097</v>
      </c>
      <c r="K14" s="465" t="s">
        <v>10362</v>
      </c>
      <c r="L14" s="349"/>
      <c r="M14" s="343"/>
      <c r="N14" s="328"/>
      <c r="P14" s="328" t="s">
        <v>10206</v>
      </c>
      <c r="Q14" s="617"/>
      <c r="R14" s="621"/>
    </row>
    <row r="15" spans="1:18">
      <c r="A15" s="328" t="s">
        <v>702</v>
      </c>
      <c r="B15" s="338" t="s">
        <v>702</v>
      </c>
      <c r="C15" s="349"/>
      <c r="D15" s="343" t="s">
        <v>9710</v>
      </c>
      <c r="F15" s="338" t="s">
        <v>9735</v>
      </c>
      <c r="G15" s="349"/>
      <c r="H15" s="355" t="s">
        <v>9760</v>
      </c>
      <c r="I15" s="349"/>
      <c r="J15" s="356" t="s">
        <v>10102</v>
      </c>
      <c r="K15" s="465" t="s">
        <v>10363</v>
      </c>
      <c r="L15" s="349"/>
      <c r="M15" s="343"/>
      <c r="N15" s="328"/>
      <c r="P15" s="328" t="s">
        <v>10203</v>
      </c>
      <c r="Q15" s="617" t="s">
        <v>10206</v>
      </c>
      <c r="R15" s="622" t="s">
        <v>10276</v>
      </c>
    </row>
    <row r="16" spans="1:18">
      <c r="A16" s="328" t="s">
        <v>9695</v>
      </c>
      <c r="B16" s="338" t="s">
        <v>9695</v>
      </c>
      <c r="C16" s="349"/>
      <c r="D16" s="343" t="s">
        <v>9711</v>
      </c>
      <c r="F16" s="338" t="s">
        <v>9736</v>
      </c>
      <c r="G16" s="349"/>
      <c r="H16" s="355" t="s">
        <v>9761</v>
      </c>
      <c r="I16" s="349"/>
      <c r="J16" s="355" t="s">
        <v>9863</v>
      </c>
      <c r="K16" s="465" t="s">
        <v>10364</v>
      </c>
      <c r="L16" s="349"/>
      <c r="M16" s="343"/>
      <c r="N16" s="328"/>
      <c r="P16" s="328" t="s">
        <v>10207</v>
      </c>
      <c r="Q16" s="617"/>
      <c r="R16" s="620"/>
    </row>
    <row r="17" spans="1:19">
      <c r="A17" s="328" t="s">
        <v>9696</v>
      </c>
      <c r="B17" s="338" t="s">
        <v>9696</v>
      </c>
      <c r="C17" s="349"/>
      <c r="D17" s="343" t="s">
        <v>9712</v>
      </c>
      <c r="F17" s="338" t="s">
        <v>9737</v>
      </c>
      <c r="G17" s="349"/>
      <c r="H17" s="355" t="s">
        <v>9762</v>
      </c>
      <c r="I17" s="349"/>
      <c r="J17" s="355" t="s">
        <v>9864</v>
      </c>
      <c r="K17" s="465" t="s">
        <v>10365</v>
      </c>
      <c r="L17" s="349"/>
      <c r="M17" s="343"/>
      <c r="N17" s="328"/>
      <c r="P17" s="328" t="s">
        <v>10208</v>
      </c>
      <c r="Q17" s="617"/>
      <c r="R17" s="620"/>
    </row>
    <row r="18" spans="1:19">
      <c r="A18" s="328" t="s">
        <v>9697</v>
      </c>
      <c r="B18" s="338" t="s">
        <v>9697</v>
      </c>
      <c r="C18" s="349"/>
      <c r="D18" s="343" t="s">
        <v>9713</v>
      </c>
      <c r="F18" s="338" t="s">
        <v>9738</v>
      </c>
      <c r="G18" s="349"/>
      <c r="H18" s="355" t="s">
        <v>9763</v>
      </c>
      <c r="I18" s="349"/>
      <c r="J18" s="355" t="s">
        <v>9865</v>
      </c>
      <c r="K18" s="465" t="s">
        <v>10366</v>
      </c>
      <c r="L18" s="349"/>
      <c r="M18" s="343"/>
      <c r="N18" s="328"/>
      <c r="P18" s="328" t="s">
        <v>10209</v>
      </c>
      <c r="Q18" s="617"/>
      <c r="R18" s="621"/>
    </row>
    <row r="19" spans="1:19">
      <c r="A19" s="328" t="s">
        <v>9698</v>
      </c>
      <c r="B19" s="338" t="s">
        <v>9698</v>
      </c>
      <c r="C19" s="349"/>
      <c r="D19" s="343" t="s">
        <v>9714</v>
      </c>
      <c r="F19" s="338" t="s">
        <v>9739</v>
      </c>
      <c r="G19" s="349"/>
      <c r="H19" s="355" t="s">
        <v>9764</v>
      </c>
      <c r="I19" s="349"/>
      <c r="J19" s="357" t="s">
        <v>10223</v>
      </c>
      <c r="K19" s="465" t="s">
        <v>10367</v>
      </c>
      <c r="L19" s="349"/>
      <c r="M19" s="343"/>
      <c r="N19" s="328"/>
      <c r="P19" s="326"/>
      <c r="Q19" s="326" t="s">
        <v>10208</v>
      </c>
      <c r="R19" s="326" t="s">
        <v>10210</v>
      </c>
    </row>
    <row r="20" spans="1:19">
      <c r="A20" s="328" t="s">
        <v>9699</v>
      </c>
      <c r="B20" s="338" t="s">
        <v>9699</v>
      </c>
      <c r="C20" s="349"/>
      <c r="D20" s="343" t="s">
        <v>9715</v>
      </c>
      <c r="F20" s="338" t="s">
        <v>9740</v>
      </c>
      <c r="G20" s="349"/>
      <c r="H20" s="355" t="s">
        <v>9765</v>
      </c>
      <c r="I20" s="349"/>
      <c r="J20" s="357" t="s">
        <v>10228</v>
      </c>
      <c r="K20" s="465" t="s">
        <v>10368</v>
      </c>
      <c r="L20" s="349"/>
      <c r="M20" s="343"/>
      <c r="N20" s="328"/>
    </row>
    <row r="21" spans="1:19">
      <c r="A21" s="328" t="s">
        <v>9700</v>
      </c>
      <c r="B21" s="338" t="s">
        <v>9700</v>
      </c>
      <c r="C21" s="349"/>
      <c r="D21" s="343" t="s">
        <v>9716</v>
      </c>
      <c r="F21" s="338" t="s">
        <v>9741</v>
      </c>
      <c r="G21" s="349"/>
      <c r="H21" s="355" t="s">
        <v>9766</v>
      </c>
      <c r="I21" s="349"/>
      <c r="J21" s="357" t="s">
        <v>10233</v>
      </c>
      <c r="K21" s="465" t="s">
        <v>10369</v>
      </c>
      <c r="L21" s="349"/>
      <c r="M21" s="343"/>
      <c r="N21" s="328"/>
    </row>
    <row r="22" spans="1:19">
      <c r="A22" s="328" t="s">
        <v>703</v>
      </c>
      <c r="B22" s="338" t="s">
        <v>703</v>
      </c>
      <c r="C22" s="349"/>
      <c r="D22" s="343" t="s">
        <v>9717</v>
      </c>
      <c r="F22" s="338" t="s">
        <v>9742</v>
      </c>
      <c r="G22" s="349"/>
      <c r="H22" s="355" t="s">
        <v>9767</v>
      </c>
      <c r="I22" s="349"/>
      <c r="J22" s="357" t="s">
        <v>10238</v>
      </c>
      <c r="K22" s="465" t="s">
        <v>10370</v>
      </c>
      <c r="L22" s="349"/>
      <c r="M22" s="343"/>
      <c r="N22" s="328"/>
      <c r="Q22" s="455" t="s">
        <v>10336</v>
      </c>
      <c r="R22" s="455" t="s">
        <v>10338</v>
      </c>
    </row>
    <row r="23" spans="1:19">
      <c r="A23" s="328" t="s">
        <v>704</v>
      </c>
      <c r="B23" s="338" t="s">
        <v>704</v>
      </c>
      <c r="C23" s="349"/>
      <c r="D23" s="343" t="s">
        <v>9718</v>
      </c>
      <c r="F23" s="338" t="s">
        <v>9743</v>
      </c>
      <c r="G23" s="349"/>
      <c r="H23" s="355" t="s">
        <v>9768</v>
      </c>
      <c r="I23" s="349"/>
      <c r="J23" s="355"/>
      <c r="K23" s="465" t="s">
        <v>10371</v>
      </c>
      <c r="L23" s="349"/>
      <c r="M23" s="343"/>
      <c r="N23" s="328"/>
      <c r="Q23" s="456" t="s">
        <v>10319</v>
      </c>
      <c r="R23" s="107" t="s">
        <v>10321</v>
      </c>
      <c r="S23" t="s">
        <v>10350</v>
      </c>
    </row>
    <row r="24" spans="1:19">
      <c r="A24" s="328" t="s">
        <v>705</v>
      </c>
      <c r="B24" s="338" t="s">
        <v>705</v>
      </c>
      <c r="C24" s="349"/>
      <c r="D24" s="343" t="s">
        <v>9719</v>
      </c>
      <c r="F24" s="338" t="s">
        <v>9744</v>
      </c>
      <c r="G24" s="349"/>
      <c r="H24" s="355" t="s">
        <v>9769</v>
      </c>
      <c r="I24" s="349"/>
      <c r="J24" s="355"/>
      <c r="K24" s="465" t="s">
        <v>10372</v>
      </c>
      <c r="L24" s="349"/>
      <c r="M24" s="343"/>
      <c r="N24" s="328"/>
      <c r="Q24" s="66" t="s">
        <v>10339</v>
      </c>
      <c r="R24" s="107" t="s">
        <v>10322</v>
      </c>
    </row>
    <row r="25" spans="1:19">
      <c r="A25" s="328" t="s">
        <v>706</v>
      </c>
      <c r="B25" s="338" t="s">
        <v>706</v>
      </c>
      <c r="C25" s="349"/>
      <c r="D25" s="343" t="s">
        <v>9720</v>
      </c>
      <c r="F25" s="338" t="s">
        <v>9745</v>
      </c>
      <c r="G25" s="349"/>
      <c r="H25" s="355" t="s">
        <v>9770</v>
      </c>
      <c r="I25" s="349"/>
      <c r="J25" s="355"/>
      <c r="K25" s="465" t="s">
        <v>10373</v>
      </c>
      <c r="L25" s="349"/>
      <c r="M25" s="343"/>
      <c r="N25" s="328"/>
      <c r="Q25" s="66" t="s">
        <v>10340</v>
      </c>
      <c r="R25" s="107" t="s">
        <v>10323</v>
      </c>
    </row>
    <row r="26" spans="1:19">
      <c r="A26" s="328" t="s">
        <v>707</v>
      </c>
      <c r="B26" s="338" t="s">
        <v>707</v>
      </c>
      <c r="C26" s="349"/>
      <c r="D26" s="343" t="s">
        <v>9721</v>
      </c>
      <c r="F26" s="338" t="s">
        <v>9746</v>
      </c>
      <c r="G26" s="349"/>
      <c r="H26" s="355" t="s">
        <v>9771</v>
      </c>
      <c r="I26" s="349"/>
      <c r="J26" s="355"/>
      <c r="K26" s="465" t="s">
        <v>10374</v>
      </c>
      <c r="L26" s="349"/>
      <c r="M26" s="343"/>
      <c r="N26" s="328"/>
      <c r="Q26" s="456" t="s">
        <v>5399</v>
      </c>
      <c r="R26" s="107" t="s">
        <v>10353</v>
      </c>
      <c r="S26" t="s">
        <v>10351</v>
      </c>
    </row>
    <row r="27" spans="1:19">
      <c r="A27" s="328" t="s">
        <v>708</v>
      </c>
      <c r="B27" s="338" t="s">
        <v>708</v>
      </c>
      <c r="C27" s="349"/>
      <c r="D27" s="343" t="s">
        <v>9722</v>
      </c>
      <c r="F27" s="338" t="s">
        <v>9747</v>
      </c>
      <c r="G27" s="349"/>
      <c r="H27" s="355" t="s">
        <v>9772</v>
      </c>
      <c r="I27" s="349"/>
      <c r="J27" s="355"/>
      <c r="K27" s="465" t="s">
        <v>10375</v>
      </c>
      <c r="L27" s="349"/>
      <c r="M27" s="343"/>
      <c r="N27" s="328"/>
      <c r="Q27" s="66" t="s">
        <v>10341</v>
      </c>
      <c r="R27" s="107" t="s">
        <v>10324</v>
      </c>
    </row>
    <row r="28" spans="1:19">
      <c r="A28" s="328" t="s">
        <v>709</v>
      </c>
      <c r="B28" s="338" t="s">
        <v>709</v>
      </c>
      <c r="C28" s="349"/>
      <c r="D28" s="343" t="s">
        <v>9723</v>
      </c>
      <c r="F28" s="338" t="s">
        <v>9748</v>
      </c>
      <c r="G28" s="349"/>
      <c r="H28" s="355" t="s">
        <v>9773</v>
      </c>
      <c r="I28" s="349"/>
      <c r="J28" s="355"/>
      <c r="K28" s="465" t="s">
        <v>10376</v>
      </c>
      <c r="L28" s="349"/>
      <c r="M28" s="343"/>
      <c r="N28" s="328"/>
      <c r="Q28" s="66" t="s">
        <v>10342</v>
      </c>
      <c r="R28" s="107" t="s">
        <v>10325</v>
      </c>
    </row>
    <row r="29" spans="1:19">
      <c r="A29" s="328" t="s">
        <v>711</v>
      </c>
      <c r="B29" s="338" t="s">
        <v>711</v>
      </c>
      <c r="C29" s="349"/>
      <c r="D29" s="343" t="s">
        <v>9724</v>
      </c>
      <c r="F29" s="338" t="s">
        <v>9749</v>
      </c>
      <c r="G29" s="349"/>
      <c r="H29" s="355" t="s">
        <v>9774</v>
      </c>
      <c r="I29" s="349"/>
      <c r="J29" s="355"/>
      <c r="K29" s="465" t="s">
        <v>10377</v>
      </c>
      <c r="L29" s="349"/>
      <c r="M29" s="343"/>
      <c r="N29" s="328"/>
      <c r="Q29" s="66" t="s">
        <v>10343</v>
      </c>
      <c r="R29" s="107" t="s">
        <v>10326</v>
      </c>
    </row>
    <row r="30" spans="1:19">
      <c r="A30" s="328" t="s">
        <v>9701</v>
      </c>
      <c r="B30" s="338" t="s">
        <v>9701</v>
      </c>
      <c r="C30" s="349"/>
      <c r="D30" s="343" t="s">
        <v>9725</v>
      </c>
      <c r="F30" s="338" t="s">
        <v>9750</v>
      </c>
      <c r="G30" s="349"/>
      <c r="H30" s="355" t="s">
        <v>9775</v>
      </c>
      <c r="I30" s="349"/>
      <c r="J30" s="355"/>
      <c r="K30" s="465" t="s">
        <v>10378</v>
      </c>
      <c r="L30" s="349"/>
      <c r="M30" s="343"/>
      <c r="N30" s="328"/>
      <c r="Q30" s="66" t="s">
        <v>5407</v>
      </c>
      <c r="R30" s="107" t="s">
        <v>10327</v>
      </c>
    </row>
    <row r="31" spans="1:19">
      <c r="A31" s="328" t="s">
        <v>9702</v>
      </c>
      <c r="B31" s="338" t="s">
        <v>9702</v>
      </c>
      <c r="C31" s="349"/>
      <c r="D31" s="343" t="s">
        <v>9794</v>
      </c>
      <c r="F31" s="338" t="s">
        <v>9796</v>
      </c>
      <c r="G31" s="349"/>
      <c r="H31" s="355" t="s">
        <v>9776</v>
      </c>
      <c r="I31" s="349"/>
      <c r="J31" s="355"/>
      <c r="K31" s="465" t="s">
        <v>10379</v>
      </c>
      <c r="L31" s="349"/>
      <c r="M31" s="343"/>
      <c r="N31" s="328"/>
      <c r="Q31" s="66" t="s">
        <v>10344</v>
      </c>
      <c r="R31" s="107" t="s">
        <v>10328</v>
      </c>
    </row>
    <row r="32" spans="1:19">
      <c r="A32" s="328" t="s">
        <v>9703</v>
      </c>
      <c r="B32" s="338" t="s">
        <v>9703</v>
      </c>
      <c r="C32" s="349"/>
      <c r="D32" s="343" t="s">
        <v>9795</v>
      </c>
      <c r="F32" s="338" t="s">
        <v>9797</v>
      </c>
      <c r="G32" s="349"/>
      <c r="H32" s="355" t="s">
        <v>9777</v>
      </c>
      <c r="I32" s="349"/>
      <c r="J32" s="355"/>
      <c r="K32" s="465" t="s">
        <v>10380</v>
      </c>
      <c r="L32" s="349"/>
      <c r="M32" s="343"/>
      <c r="N32" s="328"/>
      <c r="Q32" s="66" t="s">
        <v>10345</v>
      </c>
      <c r="R32" s="107" t="s">
        <v>10329</v>
      </c>
    </row>
    <row r="33" spans="1:19">
      <c r="A33" s="328" t="s">
        <v>9704</v>
      </c>
      <c r="B33" s="338" t="s">
        <v>9704</v>
      </c>
      <c r="C33" s="349"/>
      <c r="D33" s="344" t="s">
        <v>10080</v>
      </c>
      <c r="F33" s="339" t="s">
        <v>10081</v>
      </c>
      <c r="G33" s="349"/>
      <c r="H33" s="355" t="s">
        <v>9778</v>
      </c>
      <c r="I33" s="349"/>
      <c r="J33" s="355"/>
      <c r="K33" s="465" t="s">
        <v>10381</v>
      </c>
      <c r="L33" s="349"/>
      <c r="M33" s="343"/>
      <c r="N33" s="328"/>
      <c r="Q33" s="456" t="s">
        <v>10346</v>
      </c>
      <c r="R33" s="107" t="s">
        <v>10330</v>
      </c>
      <c r="S33" t="s">
        <v>10385</v>
      </c>
    </row>
    <row r="34" spans="1:19">
      <c r="A34" s="328" t="s">
        <v>9705</v>
      </c>
      <c r="B34" s="338" t="s">
        <v>9705</v>
      </c>
      <c r="C34" s="349"/>
      <c r="D34" s="344" t="s">
        <v>10085</v>
      </c>
      <c r="F34" s="339" t="s">
        <v>10086</v>
      </c>
      <c r="G34" s="349"/>
      <c r="H34" s="355" t="s">
        <v>9779</v>
      </c>
      <c r="I34" s="349"/>
      <c r="J34" s="355"/>
      <c r="K34" s="465" t="s">
        <v>10382</v>
      </c>
      <c r="L34" s="349"/>
      <c r="M34" s="343"/>
      <c r="N34" s="328"/>
      <c r="Q34" s="66" t="s">
        <v>5409</v>
      </c>
      <c r="R34" s="107" t="s">
        <v>10331</v>
      </c>
    </row>
    <row r="35" spans="1:19">
      <c r="A35" s="328" t="s">
        <v>9706</v>
      </c>
      <c r="B35" s="338" t="s">
        <v>9706</v>
      </c>
      <c r="C35" s="349"/>
      <c r="D35" s="344" t="s">
        <v>10090</v>
      </c>
      <c r="F35" s="339" t="s">
        <v>10091</v>
      </c>
      <c r="G35" s="349"/>
      <c r="H35" s="355" t="s">
        <v>9780</v>
      </c>
      <c r="I35" s="349"/>
      <c r="J35" s="355"/>
      <c r="K35" s="463" t="s">
        <v>9781</v>
      </c>
      <c r="L35" s="349"/>
      <c r="M35" s="343"/>
      <c r="N35" s="328"/>
      <c r="Q35" s="66" t="s">
        <v>10347</v>
      </c>
      <c r="R35" s="107" t="s">
        <v>10332</v>
      </c>
    </row>
    <row r="36" spans="1:19">
      <c r="A36" s="328" t="s">
        <v>9792</v>
      </c>
      <c r="B36" s="338" t="s">
        <v>9792</v>
      </c>
      <c r="C36" s="349"/>
      <c r="D36" s="344" t="s">
        <v>10095</v>
      </c>
      <c r="F36" s="339" t="s">
        <v>10096</v>
      </c>
      <c r="G36" s="349"/>
      <c r="H36" s="355" t="s">
        <v>9791</v>
      </c>
      <c r="I36" s="349"/>
      <c r="J36" s="355"/>
      <c r="K36" s="463" t="s">
        <v>9782</v>
      </c>
      <c r="L36" s="349"/>
      <c r="M36" s="343"/>
      <c r="N36" s="328"/>
      <c r="Q36" s="66" t="s">
        <v>10348</v>
      </c>
      <c r="R36" s="107" t="s">
        <v>10333</v>
      </c>
    </row>
    <row r="37" spans="1:19">
      <c r="A37" s="328" t="s">
        <v>9793</v>
      </c>
      <c r="B37" s="338" t="s">
        <v>9793</v>
      </c>
      <c r="C37" s="349"/>
      <c r="D37" s="344" t="s">
        <v>10100</v>
      </c>
      <c r="F37" s="339" t="s">
        <v>10101</v>
      </c>
      <c r="G37" s="349"/>
      <c r="H37" s="355" t="s">
        <v>9786</v>
      </c>
      <c r="I37" s="349"/>
      <c r="J37" s="355"/>
      <c r="K37" s="463" t="s">
        <v>9783</v>
      </c>
      <c r="L37" s="349"/>
      <c r="M37" s="343"/>
      <c r="N37" s="328"/>
      <c r="Q37" s="66" t="s">
        <v>10349</v>
      </c>
      <c r="R37" s="107" t="s">
        <v>10334</v>
      </c>
    </row>
    <row r="38" spans="1:19">
      <c r="A38" s="329" t="s">
        <v>10079</v>
      </c>
      <c r="B38" s="339" t="s">
        <v>10079</v>
      </c>
      <c r="C38" s="350"/>
      <c r="D38" s="344" t="s">
        <v>10105</v>
      </c>
      <c r="F38" s="339" t="s">
        <v>10106</v>
      </c>
      <c r="G38" s="349"/>
      <c r="H38" s="355" t="s">
        <v>9787</v>
      </c>
      <c r="I38" s="349"/>
      <c r="J38" s="355"/>
      <c r="K38" s="463" t="s">
        <v>9784</v>
      </c>
      <c r="L38" s="349"/>
      <c r="M38" s="343"/>
      <c r="N38" s="328"/>
      <c r="Q38" s="66" t="s">
        <v>5417</v>
      </c>
      <c r="R38" s="107" t="s">
        <v>10335</v>
      </c>
    </row>
    <row r="39" spans="1:19">
      <c r="A39" s="329" t="s">
        <v>10084</v>
      </c>
      <c r="B39" s="339" t="s">
        <v>10084</v>
      </c>
      <c r="C39" s="350"/>
      <c r="D39" s="344" t="s">
        <v>10109</v>
      </c>
      <c r="F39" s="339" t="s">
        <v>10110</v>
      </c>
      <c r="G39" s="349"/>
      <c r="H39" s="355" t="s">
        <v>9788</v>
      </c>
      <c r="I39" s="349"/>
      <c r="J39" s="355"/>
      <c r="K39" s="463" t="s">
        <v>9785</v>
      </c>
      <c r="L39" s="349"/>
      <c r="M39" s="343"/>
      <c r="N39" s="328"/>
    </row>
    <row r="40" spans="1:19">
      <c r="A40" s="329" t="s">
        <v>10089</v>
      </c>
      <c r="B40" s="339" t="s">
        <v>10089</v>
      </c>
      <c r="C40" s="350"/>
      <c r="D40" s="344" t="s">
        <v>10113</v>
      </c>
      <c r="F40" s="339" t="s">
        <v>10114</v>
      </c>
      <c r="G40" s="349"/>
      <c r="H40" s="355" t="s">
        <v>9789</v>
      </c>
      <c r="I40" s="349"/>
      <c r="J40" s="355"/>
      <c r="K40" s="464" t="s">
        <v>10082</v>
      </c>
      <c r="L40" s="349"/>
      <c r="M40" s="343"/>
      <c r="N40" s="328"/>
    </row>
    <row r="41" spans="1:19">
      <c r="A41" s="329" t="s">
        <v>10094</v>
      </c>
      <c r="B41" s="339" t="s">
        <v>10094</v>
      </c>
      <c r="C41" s="350"/>
      <c r="D41" s="344" t="s">
        <v>10117</v>
      </c>
      <c r="F41" s="339" t="s">
        <v>10118</v>
      </c>
      <c r="G41" s="349"/>
      <c r="H41" s="355" t="s">
        <v>9790</v>
      </c>
      <c r="I41" s="349"/>
      <c r="J41" s="355"/>
      <c r="K41" s="464" t="s">
        <v>10087</v>
      </c>
      <c r="L41" s="349"/>
      <c r="M41" s="343"/>
      <c r="N41" s="328"/>
    </row>
    <row r="42" spans="1:19">
      <c r="A42" s="329" t="s">
        <v>10099</v>
      </c>
      <c r="B42" s="339" t="s">
        <v>10099</v>
      </c>
      <c r="C42" s="350"/>
      <c r="D42" s="344" t="s">
        <v>10121</v>
      </c>
      <c r="F42" s="339" t="s">
        <v>10122</v>
      </c>
      <c r="G42" s="349"/>
      <c r="H42" s="355" t="s">
        <v>9798</v>
      </c>
      <c r="I42" s="349"/>
      <c r="J42" s="355"/>
      <c r="K42" s="464" t="s">
        <v>10092</v>
      </c>
      <c r="L42" s="349"/>
      <c r="M42" s="343"/>
      <c r="N42" s="328"/>
    </row>
    <row r="43" spans="1:19">
      <c r="A43" s="329" t="s">
        <v>10104</v>
      </c>
      <c r="B43" s="339" t="s">
        <v>10104</v>
      </c>
      <c r="C43" s="350"/>
      <c r="D43" s="344" t="s">
        <v>10125</v>
      </c>
      <c r="F43" s="339" t="s">
        <v>10126</v>
      </c>
      <c r="G43" s="349"/>
      <c r="H43" s="355" t="s">
        <v>9799</v>
      </c>
      <c r="I43" s="349"/>
      <c r="J43" s="355"/>
      <c r="K43" s="464" t="s">
        <v>10097</v>
      </c>
      <c r="L43" s="349"/>
      <c r="M43" s="343"/>
      <c r="N43" s="328"/>
    </row>
    <row r="44" spans="1:19">
      <c r="A44" s="329" t="s">
        <v>10108</v>
      </c>
      <c r="B44" s="339" t="s">
        <v>10108</v>
      </c>
      <c r="C44" s="350"/>
      <c r="D44" s="344" t="s">
        <v>10129</v>
      </c>
      <c r="F44" s="339" t="s">
        <v>10130</v>
      </c>
      <c r="G44" s="349"/>
      <c r="H44" s="356" t="s">
        <v>10083</v>
      </c>
      <c r="I44" s="349"/>
      <c r="J44" s="355"/>
      <c r="K44" s="464" t="s">
        <v>10102</v>
      </c>
      <c r="L44" s="349"/>
      <c r="M44" s="343"/>
      <c r="N44" s="328"/>
    </row>
    <row r="45" spans="1:19">
      <c r="A45" s="329" t="s">
        <v>10112</v>
      </c>
      <c r="B45" s="339" t="s">
        <v>10112</v>
      </c>
      <c r="C45" s="350"/>
      <c r="D45" s="344" t="s">
        <v>10133</v>
      </c>
      <c r="F45" s="339" t="s">
        <v>10134</v>
      </c>
      <c r="G45" s="350"/>
      <c r="H45" s="356" t="s">
        <v>10088</v>
      </c>
      <c r="I45" s="350"/>
      <c r="K45" s="463" t="s">
        <v>9863</v>
      </c>
      <c r="L45" s="349"/>
      <c r="M45" s="343"/>
      <c r="N45" s="328"/>
    </row>
    <row r="46" spans="1:19">
      <c r="A46" s="329" t="s">
        <v>10116</v>
      </c>
      <c r="B46" s="339" t="s">
        <v>10116</v>
      </c>
      <c r="C46" s="350"/>
      <c r="D46" s="344" t="s">
        <v>10137</v>
      </c>
      <c r="F46" s="339" t="s">
        <v>10138</v>
      </c>
      <c r="G46" s="350"/>
      <c r="H46" s="356" t="s">
        <v>10093</v>
      </c>
      <c r="I46" s="350"/>
      <c r="K46" s="463" t="s">
        <v>9864</v>
      </c>
      <c r="L46" s="349"/>
      <c r="M46" s="343"/>
      <c r="N46" s="328"/>
    </row>
    <row r="47" spans="1:19">
      <c r="A47" s="329" t="s">
        <v>10120</v>
      </c>
      <c r="B47" s="339" t="s">
        <v>10120</v>
      </c>
      <c r="C47" s="350"/>
      <c r="D47" s="344" t="s">
        <v>10141</v>
      </c>
      <c r="F47" s="339" t="s">
        <v>10142</v>
      </c>
      <c r="G47" s="350"/>
      <c r="H47" s="356" t="s">
        <v>10098</v>
      </c>
      <c r="I47" s="350"/>
      <c r="K47" s="463" t="s">
        <v>9865</v>
      </c>
      <c r="L47" s="349"/>
      <c r="M47" s="343"/>
      <c r="N47" s="328"/>
    </row>
    <row r="48" spans="1:19">
      <c r="A48" s="329" t="s">
        <v>10124</v>
      </c>
      <c r="B48" s="339" t="s">
        <v>10124</v>
      </c>
      <c r="C48" s="350"/>
      <c r="D48" s="344" t="s">
        <v>10145</v>
      </c>
      <c r="F48" s="339" t="s">
        <v>10146</v>
      </c>
      <c r="G48" s="350"/>
      <c r="H48" s="356" t="s">
        <v>10103</v>
      </c>
      <c r="I48" s="350"/>
      <c r="K48" s="463" t="s">
        <v>9726</v>
      </c>
      <c r="L48" s="349"/>
      <c r="M48" s="343"/>
      <c r="N48" s="328"/>
    </row>
    <row r="49" spans="1:14">
      <c r="A49" s="329" t="s">
        <v>10128</v>
      </c>
      <c r="B49" s="339" t="s">
        <v>10128</v>
      </c>
      <c r="C49" s="350"/>
      <c r="D49" s="344" t="s">
        <v>10148</v>
      </c>
      <c r="F49" s="339" t="s">
        <v>10149</v>
      </c>
      <c r="G49" s="350"/>
      <c r="H49" s="356" t="s">
        <v>10107</v>
      </c>
      <c r="I49" s="350"/>
      <c r="K49" s="463" t="s">
        <v>9727</v>
      </c>
      <c r="L49" s="349"/>
      <c r="M49" s="343"/>
      <c r="N49" s="328"/>
    </row>
    <row r="50" spans="1:14">
      <c r="A50" s="329" t="s">
        <v>10132</v>
      </c>
      <c r="B50" s="339" t="s">
        <v>10132</v>
      </c>
      <c r="C50" s="350"/>
      <c r="D50" s="344" t="s">
        <v>10152</v>
      </c>
      <c r="F50" s="339" t="s">
        <v>10153</v>
      </c>
      <c r="G50" s="350"/>
      <c r="H50" s="356" t="s">
        <v>10111</v>
      </c>
      <c r="I50" s="350"/>
      <c r="K50" s="463" t="s">
        <v>9728</v>
      </c>
      <c r="L50" s="349"/>
      <c r="M50" s="343"/>
      <c r="N50" s="328"/>
    </row>
    <row r="51" spans="1:14">
      <c r="A51" s="329" t="s">
        <v>10136</v>
      </c>
      <c r="B51" s="339" t="s">
        <v>10136</v>
      </c>
      <c r="C51" s="350"/>
      <c r="D51" s="344" t="s">
        <v>10156</v>
      </c>
      <c r="F51" s="339" t="s">
        <v>10157</v>
      </c>
      <c r="G51" s="350"/>
      <c r="H51" s="356" t="s">
        <v>10115</v>
      </c>
      <c r="I51" s="350"/>
      <c r="K51" s="463" t="s">
        <v>9729</v>
      </c>
      <c r="L51" s="349"/>
      <c r="M51" s="343"/>
      <c r="N51" s="328"/>
    </row>
    <row r="52" spans="1:14">
      <c r="A52" s="329" t="s">
        <v>10140</v>
      </c>
      <c r="B52" s="339" t="s">
        <v>10140</v>
      </c>
      <c r="C52" s="350"/>
      <c r="D52" s="344" t="s">
        <v>10160</v>
      </c>
      <c r="F52" s="339" t="s">
        <v>10161</v>
      </c>
      <c r="G52" s="350"/>
      <c r="H52" s="356" t="s">
        <v>10119</v>
      </c>
      <c r="I52" s="350"/>
      <c r="K52" s="463" t="s">
        <v>9730</v>
      </c>
      <c r="L52" s="349"/>
      <c r="M52" s="343"/>
      <c r="N52" s="328"/>
    </row>
    <row r="53" spans="1:14">
      <c r="A53" s="329" t="s">
        <v>10144</v>
      </c>
      <c r="B53" s="339" t="s">
        <v>10144</v>
      </c>
      <c r="C53" s="350"/>
      <c r="D53" s="344" t="s">
        <v>10164</v>
      </c>
      <c r="F53" s="339" t="s">
        <v>10165</v>
      </c>
      <c r="G53" s="350"/>
      <c r="H53" s="356" t="s">
        <v>10123</v>
      </c>
      <c r="I53" s="350"/>
      <c r="J53" s="355"/>
      <c r="K53" s="463" t="s">
        <v>9731</v>
      </c>
      <c r="L53" s="349"/>
      <c r="M53" s="343"/>
      <c r="N53" s="328"/>
    </row>
    <row r="54" spans="1:14">
      <c r="A54" s="329" t="s">
        <v>10211</v>
      </c>
      <c r="B54" s="339" t="s">
        <v>10211</v>
      </c>
      <c r="C54" s="350"/>
      <c r="D54" s="344" t="s">
        <v>10168</v>
      </c>
      <c r="F54" s="339" t="s">
        <v>10169</v>
      </c>
      <c r="G54" s="350"/>
      <c r="H54" s="356" t="s">
        <v>10127</v>
      </c>
      <c r="I54" s="350"/>
      <c r="J54" s="355"/>
      <c r="K54" s="463" t="s">
        <v>9732</v>
      </c>
      <c r="L54" s="349"/>
      <c r="M54" s="343"/>
      <c r="N54" s="328"/>
    </row>
    <row r="55" spans="1:14">
      <c r="A55" s="329" t="s">
        <v>10151</v>
      </c>
      <c r="B55" s="339" t="s">
        <v>10151</v>
      </c>
      <c r="C55" s="350"/>
      <c r="D55" s="344" t="s">
        <v>10173</v>
      </c>
      <c r="F55" s="339" t="s">
        <v>10174</v>
      </c>
      <c r="G55" s="350"/>
      <c r="H55" s="356" t="s">
        <v>10131</v>
      </c>
      <c r="I55" s="350"/>
      <c r="J55" s="355"/>
      <c r="K55" s="463" t="s">
        <v>9733</v>
      </c>
      <c r="L55" s="349"/>
      <c r="M55" s="343"/>
      <c r="N55" s="328"/>
    </row>
    <row r="56" spans="1:14">
      <c r="A56" s="329" t="s">
        <v>10155</v>
      </c>
      <c r="B56" s="339" t="s">
        <v>10155</v>
      </c>
      <c r="C56" s="350"/>
      <c r="D56" s="344" t="s">
        <v>10177</v>
      </c>
      <c r="F56" s="339" t="s">
        <v>10178</v>
      </c>
      <c r="G56" s="350"/>
      <c r="H56" s="356" t="s">
        <v>10135</v>
      </c>
      <c r="I56" s="350"/>
      <c r="J56" s="355"/>
      <c r="K56" s="463" t="s">
        <v>9734</v>
      </c>
      <c r="L56" s="349"/>
      <c r="M56" s="343"/>
      <c r="N56" s="328"/>
    </row>
    <row r="57" spans="1:14">
      <c r="A57" s="329" t="s">
        <v>10159</v>
      </c>
      <c r="B57" s="339" t="s">
        <v>10159</v>
      </c>
      <c r="C57" s="350"/>
      <c r="D57" s="344" t="s">
        <v>10213</v>
      </c>
      <c r="F57" s="339" t="s">
        <v>10214</v>
      </c>
      <c r="G57" s="350"/>
      <c r="H57" s="356" t="s">
        <v>10139</v>
      </c>
      <c r="I57" s="350"/>
      <c r="J57" s="355"/>
      <c r="K57" s="463" t="s">
        <v>9735</v>
      </c>
      <c r="L57" s="349"/>
      <c r="M57" s="343"/>
      <c r="N57" s="328"/>
    </row>
    <row r="58" spans="1:14">
      <c r="A58" s="329" t="s">
        <v>10163</v>
      </c>
      <c r="B58" s="339" t="s">
        <v>10163</v>
      </c>
      <c r="C58" s="350"/>
      <c r="D58" s="344" t="s">
        <v>10216</v>
      </c>
      <c r="F58" s="339" t="s">
        <v>10217</v>
      </c>
      <c r="G58" s="350"/>
      <c r="H58" s="356" t="s">
        <v>10143</v>
      </c>
      <c r="I58" s="350"/>
      <c r="J58" s="355"/>
      <c r="K58" s="463" t="s">
        <v>9736</v>
      </c>
      <c r="L58" s="349"/>
      <c r="M58" s="343"/>
      <c r="N58" s="328"/>
    </row>
    <row r="59" spans="1:14">
      <c r="A59" s="329" t="s">
        <v>10167</v>
      </c>
      <c r="B59" s="339" t="s">
        <v>10167</v>
      </c>
      <c r="C59" s="350"/>
      <c r="D59" s="343" t="s">
        <v>9815</v>
      </c>
      <c r="F59" s="338" t="s">
        <v>9830</v>
      </c>
      <c r="G59" s="350"/>
      <c r="H59" s="356" t="s">
        <v>10147</v>
      </c>
      <c r="I59" s="350"/>
      <c r="J59" s="355"/>
      <c r="K59" s="463" t="s">
        <v>9737</v>
      </c>
      <c r="L59" s="349"/>
      <c r="M59" s="343"/>
      <c r="N59" s="328"/>
    </row>
    <row r="60" spans="1:14">
      <c r="A60" s="329" t="s">
        <v>10172</v>
      </c>
      <c r="B60" s="339" t="s">
        <v>10172</v>
      </c>
      <c r="C60" s="349"/>
      <c r="D60" s="343" t="s">
        <v>9816</v>
      </c>
      <c r="F60" s="338" t="s">
        <v>9831</v>
      </c>
      <c r="G60" s="350"/>
      <c r="H60" s="356" t="s">
        <v>10150</v>
      </c>
      <c r="I60" s="350"/>
      <c r="J60" s="355"/>
      <c r="K60" s="463" t="s">
        <v>9738</v>
      </c>
      <c r="L60" s="349"/>
      <c r="M60" s="343"/>
      <c r="N60" s="328"/>
    </row>
    <row r="61" spans="1:14">
      <c r="A61" s="329" t="s">
        <v>10176</v>
      </c>
      <c r="B61" s="339" t="s">
        <v>10176</v>
      </c>
      <c r="C61" s="350"/>
      <c r="D61" s="343" t="s">
        <v>9817</v>
      </c>
      <c r="F61" s="338" t="s">
        <v>9832</v>
      </c>
      <c r="G61" s="350"/>
      <c r="H61" s="356" t="s">
        <v>10154</v>
      </c>
      <c r="I61" s="350"/>
      <c r="J61" s="355"/>
      <c r="K61" s="463" t="s">
        <v>9739</v>
      </c>
      <c r="L61" s="349"/>
      <c r="M61" s="343"/>
      <c r="N61" s="328"/>
    </row>
    <row r="62" spans="1:14">
      <c r="A62" s="329" t="s">
        <v>10212</v>
      </c>
      <c r="B62" s="339" t="s">
        <v>10212</v>
      </c>
      <c r="C62" s="350"/>
      <c r="D62" s="343" t="s">
        <v>9818</v>
      </c>
      <c r="F62" s="338" t="s">
        <v>9833</v>
      </c>
      <c r="G62" s="350"/>
      <c r="H62" s="356" t="s">
        <v>10158</v>
      </c>
      <c r="I62" s="350"/>
      <c r="J62" s="355"/>
      <c r="K62" s="463" t="s">
        <v>9740</v>
      </c>
      <c r="L62" s="349"/>
      <c r="M62" s="343"/>
      <c r="N62" s="328"/>
    </row>
    <row r="63" spans="1:14">
      <c r="A63" s="329" t="s">
        <v>10215</v>
      </c>
      <c r="B63" s="339" t="s">
        <v>10215</v>
      </c>
      <c r="C63" s="350"/>
      <c r="D63" s="343" t="s">
        <v>9819</v>
      </c>
      <c r="F63" s="338" t="s">
        <v>9834</v>
      </c>
      <c r="G63" s="350"/>
      <c r="H63" s="356" t="s">
        <v>10162</v>
      </c>
      <c r="I63" s="350"/>
      <c r="J63" s="355"/>
      <c r="K63" s="463" t="s">
        <v>9741</v>
      </c>
      <c r="L63" s="349"/>
      <c r="M63" s="343"/>
      <c r="N63" s="328"/>
    </row>
    <row r="64" spans="1:14">
      <c r="A64" s="328" t="s">
        <v>9800</v>
      </c>
      <c r="B64" s="338" t="s">
        <v>9800</v>
      </c>
      <c r="C64" s="350"/>
      <c r="D64" s="343" t="s">
        <v>9820</v>
      </c>
      <c r="F64" s="338" t="s">
        <v>9835</v>
      </c>
      <c r="G64" s="350"/>
      <c r="H64" s="356" t="s">
        <v>10166</v>
      </c>
      <c r="I64" s="350"/>
      <c r="J64" s="355"/>
      <c r="K64" s="463" t="s">
        <v>9742</v>
      </c>
      <c r="L64" s="349"/>
      <c r="M64" s="343"/>
      <c r="N64" s="328"/>
    </row>
    <row r="65" spans="1:14">
      <c r="A65" s="328" t="s">
        <v>9801</v>
      </c>
      <c r="B65" s="338" t="s">
        <v>9801</v>
      </c>
      <c r="C65" s="349"/>
      <c r="D65" s="343" t="s">
        <v>9821</v>
      </c>
      <c r="F65" s="338" t="s">
        <v>9836</v>
      </c>
      <c r="G65" s="350"/>
      <c r="H65" s="356" t="s">
        <v>10170</v>
      </c>
      <c r="I65" s="350"/>
      <c r="J65" s="355"/>
      <c r="K65" s="463" t="s">
        <v>9743</v>
      </c>
      <c r="L65" s="349"/>
      <c r="M65" s="343"/>
      <c r="N65" s="328"/>
    </row>
    <row r="66" spans="1:14">
      <c r="A66" s="328" t="s">
        <v>9802</v>
      </c>
      <c r="B66" s="338" t="s">
        <v>9802</v>
      </c>
      <c r="C66" s="349"/>
      <c r="D66" s="343" t="s">
        <v>9822</v>
      </c>
      <c r="F66" s="338" t="s">
        <v>9837</v>
      </c>
      <c r="G66" s="350"/>
      <c r="H66" s="356" t="s">
        <v>10171</v>
      </c>
      <c r="I66" s="350"/>
      <c r="J66" s="355"/>
      <c r="K66" s="463" t="s">
        <v>9744</v>
      </c>
      <c r="L66" s="349"/>
      <c r="M66" s="343"/>
      <c r="N66" s="328"/>
    </row>
    <row r="67" spans="1:14">
      <c r="A67" s="328" t="s">
        <v>9803</v>
      </c>
      <c r="B67" s="338" t="s">
        <v>9803</v>
      </c>
      <c r="C67" s="349"/>
      <c r="D67" s="343" t="s">
        <v>9823</v>
      </c>
      <c r="F67" s="338" t="s">
        <v>9838</v>
      </c>
      <c r="G67" s="349"/>
      <c r="H67" s="356" t="s">
        <v>10175</v>
      </c>
      <c r="I67" s="350"/>
      <c r="J67" s="355"/>
      <c r="K67" s="463" t="s">
        <v>9745</v>
      </c>
      <c r="L67" s="349"/>
      <c r="M67" s="343"/>
      <c r="N67" s="328"/>
    </row>
    <row r="68" spans="1:14">
      <c r="A68" s="328" t="s">
        <v>9804</v>
      </c>
      <c r="B68" s="338" t="s">
        <v>9804</v>
      </c>
      <c r="C68" s="349"/>
      <c r="D68" s="343" t="s">
        <v>9824</v>
      </c>
      <c r="F68" s="338" t="s">
        <v>9839</v>
      </c>
      <c r="G68" s="350"/>
      <c r="H68" s="356" t="s">
        <v>10179</v>
      </c>
      <c r="I68" s="350"/>
      <c r="J68" s="355"/>
      <c r="K68" s="463" t="s">
        <v>9746</v>
      </c>
      <c r="L68" s="349"/>
      <c r="M68" s="343"/>
      <c r="N68" s="328"/>
    </row>
    <row r="69" spans="1:14">
      <c r="A69" s="328" t="s">
        <v>9805</v>
      </c>
      <c r="B69" s="338" t="s">
        <v>9805</v>
      </c>
      <c r="C69" s="349"/>
      <c r="D69" s="343" t="s">
        <v>9825</v>
      </c>
      <c r="F69" s="338" t="s">
        <v>9840</v>
      </c>
      <c r="G69" s="350"/>
      <c r="H69" s="356" t="s">
        <v>10180</v>
      </c>
      <c r="I69" s="350"/>
      <c r="J69" s="355"/>
      <c r="K69" s="463" t="s">
        <v>9747</v>
      </c>
      <c r="L69" s="349"/>
      <c r="M69" s="343"/>
      <c r="N69" s="328"/>
    </row>
    <row r="70" spans="1:14">
      <c r="A70" s="328" t="s">
        <v>9806</v>
      </c>
      <c r="B70" s="338" t="s">
        <v>9806</v>
      </c>
      <c r="C70" s="349"/>
      <c r="D70" s="343" t="s">
        <v>9826</v>
      </c>
      <c r="F70" s="338" t="s">
        <v>9841</v>
      </c>
      <c r="G70" s="350"/>
      <c r="H70" s="356" t="s">
        <v>10181</v>
      </c>
      <c r="I70" s="350"/>
      <c r="J70" s="355"/>
      <c r="K70" s="463" t="s">
        <v>9748</v>
      </c>
      <c r="L70" s="349"/>
      <c r="M70" s="343"/>
      <c r="N70" s="328"/>
    </row>
    <row r="71" spans="1:14">
      <c r="A71" s="328" t="s">
        <v>9807</v>
      </c>
      <c r="B71" s="338" t="s">
        <v>9807</v>
      </c>
      <c r="C71" s="349"/>
      <c r="D71" s="343" t="s">
        <v>9827</v>
      </c>
      <c r="F71" s="338" t="s">
        <v>9842</v>
      </c>
      <c r="G71" s="350"/>
      <c r="H71" s="356" t="s">
        <v>10182</v>
      </c>
      <c r="I71" s="350"/>
      <c r="J71" s="355"/>
      <c r="K71" s="463" t="s">
        <v>9749</v>
      </c>
      <c r="L71" s="349"/>
      <c r="M71" s="343"/>
      <c r="N71" s="328"/>
    </row>
    <row r="72" spans="1:14">
      <c r="A72" s="328" t="s">
        <v>9808</v>
      </c>
      <c r="B72" s="338" t="s">
        <v>9808</v>
      </c>
      <c r="C72" s="349"/>
      <c r="D72" s="343" t="s">
        <v>9828</v>
      </c>
      <c r="F72" s="338" t="s">
        <v>9843</v>
      </c>
      <c r="G72" s="349"/>
      <c r="H72" s="356" t="s">
        <v>10183</v>
      </c>
      <c r="I72" s="349"/>
      <c r="J72" s="355"/>
      <c r="K72" s="463" t="s">
        <v>9750</v>
      </c>
      <c r="L72" s="349"/>
      <c r="M72" s="343"/>
      <c r="N72" s="328"/>
    </row>
    <row r="73" spans="1:14">
      <c r="A73" s="328" t="s">
        <v>9809</v>
      </c>
      <c r="B73" s="338" t="s">
        <v>9809</v>
      </c>
      <c r="C73" s="349"/>
      <c r="D73" s="343" t="s">
        <v>9829</v>
      </c>
      <c r="F73" s="338" t="s">
        <v>9844</v>
      </c>
      <c r="G73" s="349"/>
      <c r="H73" s="356" t="s">
        <v>10184</v>
      </c>
      <c r="I73" s="350"/>
      <c r="J73" s="338"/>
      <c r="K73" s="463" t="s">
        <v>9796</v>
      </c>
      <c r="L73" s="349"/>
      <c r="M73" s="343"/>
      <c r="N73" s="328"/>
    </row>
    <row r="74" spans="1:14">
      <c r="A74" s="328" t="s">
        <v>9810</v>
      </c>
      <c r="B74" s="338" t="s">
        <v>9810</v>
      </c>
      <c r="C74" s="349"/>
      <c r="D74" s="345" t="s">
        <v>10221</v>
      </c>
      <c r="F74" s="340" t="s">
        <v>10222</v>
      </c>
      <c r="G74" s="349"/>
      <c r="H74" s="356" t="s">
        <v>10185</v>
      </c>
      <c r="I74" s="350"/>
      <c r="J74" s="338"/>
      <c r="K74" s="463" t="s">
        <v>9797</v>
      </c>
      <c r="L74" s="349"/>
      <c r="M74" s="343"/>
      <c r="N74" s="328"/>
    </row>
    <row r="75" spans="1:14">
      <c r="A75" s="328" t="s">
        <v>9811</v>
      </c>
      <c r="B75" s="338" t="s">
        <v>9811</v>
      </c>
      <c r="C75" s="349"/>
      <c r="D75" s="345" t="s">
        <v>10226</v>
      </c>
      <c r="F75" s="340" t="s">
        <v>10227</v>
      </c>
      <c r="G75" s="349"/>
      <c r="H75" s="356" t="s">
        <v>10186</v>
      </c>
      <c r="I75" s="349"/>
      <c r="J75" s="338"/>
      <c r="K75" s="464" t="s">
        <v>10081</v>
      </c>
      <c r="L75" s="349"/>
      <c r="M75" s="343"/>
      <c r="N75" s="328"/>
    </row>
    <row r="76" spans="1:14">
      <c r="A76" s="328" t="s">
        <v>9812</v>
      </c>
      <c r="B76" s="338" t="s">
        <v>9812</v>
      </c>
      <c r="C76" s="349"/>
      <c r="D76" s="345" t="s">
        <v>10231</v>
      </c>
      <c r="F76" s="340" t="s">
        <v>10232</v>
      </c>
      <c r="G76" s="349"/>
      <c r="H76" s="356" t="s">
        <v>10187</v>
      </c>
      <c r="I76" s="350"/>
      <c r="J76" s="338"/>
      <c r="K76" s="464" t="s">
        <v>10086</v>
      </c>
      <c r="L76" s="349"/>
      <c r="M76" s="343"/>
      <c r="N76" s="328"/>
    </row>
    <row r="77" spans="1:14">
      <c r="A77" s="328" t="s">
        <v>9813</v>
      </c>
      <c r="B77" s="338" t="s">
        <v>9813</v>
      </c>
      <c r="C77" s="349"/>
      <c r="D77" s="345" t="s">
        <v>10236</v>
      </c>
      <c r="F77" s="340" t="s">
        <v>10237</v>
      </c>
      <c r="G77" s="349"/>
      <c r="H77" s="356" t="s">
        <v>10188</v>
      </c>
      <c r="I77" s="350"/>
      <c r="J77" s="338"/>
      <c r="K77" s="464" t="s">
        <v>10091</v>
      </c>
      <c r="L77" s="349"/>
      <c r="M77" s="343"/>
      <c r="N77" s="328"/>
    </row>
    <row r="78" spans="1:14">
      <c r="A78" s="328" t="s">
        <v>9814</v>
      </c>
      <c r="B78" s="338" t="s">
        <v>9814</v>
      </c>
      <c r="C78" s="349"/>
      <c r="D78" s="345" t="s">
        <v>10241</v>
      </c>
      <c r="F78" s="340" t="s">
        <v>10242</v>
      </c>
      <c r="G78" s="349"/>
      <c r="H78" s="356" t="s">
        <v>10218</v>
      </c>
      <c r="I78" s="350"/>
      <c r="J78" s="338"/>
      <c r="K78" s="464" t="s">
        <v>10096</v>
      </c>
      <c r="L78" s="349"/>
      <c r="M78" s="343"/>
      <c r="N78" s="328"/>
    </row>
    <row r="79" spans="1:14">
      <c r="A79" s="328" t="s">
        <v>10220</v>
      </c>
      <c r="B79" s="338" t="s">
        <v>10220</v>
      </c>
      <c r="C79" s="349"/>
      <c r="G79" s="349"/>
      <c r="H79" s="356" t="s">
        <v>10219</v>
      </c>
      <c r="I79" s="350"/>
      <c r="J79" s="338"/>
      <c r="K79" s="464" t="s">
        <v>10101</v>
      </c>
      <c r="L79" s="349"/>
      <c r="M79" s="343"/>
      <c r="N79" s="328"/>
    </row>
    <row r="80" spans="1:14">
      <c r="A80" s="328" t="s">
        <v>10225</v>
      </c>
      <c r="B80" s="338" t="s">
        <v>10225</v>
      </c>
      <c r="C80" s="349"/>
      <c r="D80" s="328"/>
      <c r="F80" s="338"/>
      <c r="G80" s="349"/>
      <c r="H80" s="355" t="s">
        <v>9845</v>
      </c>
      <c r="I80" s="350"/>
      <c r="J80" s="338"/>
      <c r="K80" s="464" t="s">
        <v>10106</v>
      </c>
      <c r="L80" s="349"/>
      <c r="M80" s="343"/>
      <c r="N80" s="328"/>
    </row>
    <row r="81" spans="1:14">
      <c r="A81" s="330" t="s">
        <v>10230</v>
      </c>
      <c r="B81" s="340" t="s">
        <v>10230</v>
      </c>
      <c r="C81" s="349"/>
      <c r="D81" s="327"/>
      <c r="F81" s="327"/>
      <c r="G81" s="349"/>
      <c r="H81" s="355" t="s">
        <v>9846</v>
      </c>
      <c r="I81" s="350"/>
      <c r="J81" s="338"/>
      <c r="K81" s="464" t="s">
        <v>10110</v>
      </c>
      <c r="L81" s="349"/>
      <c r="M81" s="343"/>
      <c r="N81" s="328"/>
    </row>
    <row r="82" spans="1:14">
      <c r="A82" s="330" t="s">
        <v>10235</v>
      </c>
      <c r="B82" s="340" t="s">
        <v>10235</v>
      </c>
      <c r="C82" s="349"/>
      <c r="D82" s="327"/>
      <c r="F82" s="327"/>
      <c r="G82" s="349"/>
      <c r="H82" s="355" t="s">
        <v>9847</v>
      </c>
      <c r="I82" s="350"/>
      <c r="J82" s="338"/>
      <c r="K82" s="464" t="s">
        <v>10114</v>
      </c>
      <c r="L82" s="349"/>
      <c r="M82" s="343"/>
      <c r="N82" s="328"/>
    </row>
    <row r="83" spans="1:14">
      <c r="A83" s="330" t="s">
        <v>10240</v>
      </c>
      <c r="B83" s="340" t="s">
        <v>10240</v>
      </c>
      <c r="C83" s="349"/>
      <c r="D83" s="327"/>
      <c r="F83" s="327"/>
      <c r="G83" s="349"/>
      <c r="H83" s="355" t="s">
        <v>9848</v>
      </c>
      <c r="I83" s="349"/>
      <c r="J83" s="457"/>
      <c r="K83" s="464" t="s">
        <v>10118</v>
      </c>
      <c r="L83" s="349"/>
      <c r="M83" s="343"/>
      <c r="N83" s="328"/>
    </row>
    <row r="84" spans="1:14">
      <c r="A84" s="328"/>
      <c r="B84" s="338"/>
      <c r="C84" s="349"/>
      <c r="D84" s="327"/>
      <c r="F84" s="327"/>
      <c r="G84" s="349"/>
      <c r="H84" s="355" t="s">
        <v>9849</v>
      </c>
      <c r="I84" s="349"/>
      <c r="J84" s="457"/>
      <c r="K84" s="464" t="s">
        <v>10122</v>
      </c>
      <c r="L84" s="349"/>
      <c r="M84" s="343"/>
      <c r="N84" s="328"/>
    </row>
    <row r="85" spans="1:14">
      <c r="A85" s="327"/>
      <c r="B85" s="327"/>
      <c r="C85" s="349"/>
      <c r="D85" s="327"/>
      <c r="F85" s="327"/>
      <c r="G85" s="349"/>
      <c r="H85" s="355" t="s">
        <v>9850</v>
      </c>
      <c r="I85" s="349"/>
      <c r="J85" s="457"/>
      <c r="K85" s="464" t="s">
        <v>10126</v>
      </c>
      <c r="L85" s="349"/>
      <c r="M85" s="343"/>
      <c r="N85" s="328"/>
    </row>
    <row r="86" spans="1:14">
      <c r="A86" s="327"/>
      <c r="B86" s="327"/>
      <c r="C86" s="349"/>
      <c r="D86" s="327"/>
      <c r="F86" s="327"/>
      <c r="G86" s="349"/>
      <c r="H86" s="355" t="s">
        <v>9851</v>
      </c>
      <c r="I86" s="349"/>
      <c r="J86" s="338"/>
      <c r="K86" s="464" t="s">
        <v>10130</v>
      </c>
      <c r="L86" s="350"/>
      <c r="M86" s="343"/>
      <c r="N86" s="328"/>
    </row>
    <row r="87" spans="1:14">
      <c r="A87" s="327"/>
      <c r="B87" s="327"/>
      <c r="C87" s="349"/>
      <c r="D87" s="328"/>
      <c r="F87" s="328"/>
      <c r="G87" s="349"/>
      <c r="H87" s="355" t="s">
        <v>9852</v>
      </c>
      <c r="I87" s="349"/>
      <c r="J87" s="338"/>
      <c r="K87" s="464" t="s">
        <v>10134</v>
      </c>
      <c r="L87" s="350"/>
      <c r="M87" s="343"/>
      <c r="N87" s="328"/>
    </row>
    <row r="88" spans="1:14">
      <c r="A88" s="327"/>
      <c r="B88" s="327"/>
      <c r="C88" s="349"/>
      <c r="D88" s="327"/>
      <c r="F88" s="327"/>
      <c r="G88" s="349"/>
      <c r="H88" s="355" t="s">
        <v>9853</v>
      </c>
      <c r="I88" s="349"/>
      <c r="J88" s="338"/>
      <c r="K88" s="464" t="s">
        <v>10138</v>
      </c>
      <c r="L88" s="350"/>
      <c r="M88" s="343"/>
      <c r="N88" s="328"/>
    </row>
    <row r="89" spans="1:14">
      <c r="A89" s="327"/>
      <c r="B89" s="327"/>
      <c r="C89" s="349"/>
      <c r="D89" s="327"/>
      <c r="F89" s="327"/>
      <c r="G89" s="349"/>
      <c r="H89" s="355" t="s">
        <v>9854</v>
      </c>
      <c r="I89" s="349"/>
      <c r="J89" s="338"/>
      <c r="K89" s="464" t="s">
        <v>10142</v>
      </c>
      <c r="L89" s="350"/>
      <c r="M89" s="343"/>
      <c r="N89" s="328"/>
    </row>
    <row r="90" spans="1:14">
      <c r="A90" s="328"/>
      <c r="B90" s="328"/>
      <c r="C90" s="349"/>
      <c r="D90" s="327"/>
      <c r="F90" s="327"/>
      <c r="G90" s="349"/>
      <c r="H90" s="355" t="s">
        <v>9855</v>
      </c>
      <c r="I90" s="349"/>
      <c r="J90" s="338"/>
      <c r="K90" s="464" t="s">
        <v>10146</v>
      </c>
      <c r="L90" s="350"/>
      <c r="M90" s="343"/>
      <c r="N90" s="328"/>
    </row>
    <row r="91" spans="1:14">
      <c r="A91" s="328"/>
      <c r="B91" s="328"/>
      <c r="C91" s="349"/>
      <c r="D91" s="327"/>
      <c r="F91" s="327"/>
      <c r="G91" s="349"/>
      <c r="H91" s="355" t="s">
        <v>9856</v>
      </c>
      <c r="I91" s="349"/>
      <c r="J91" s="355"/>
      <c r="K91" s="464" t="s">
        <v>10149</v>
      </c>
      <c r="L91" s="349"/>
      <c r="M91" s="343"/>
      <c r="N91" s="328"/>
    </row>
    <row r="92" spans="1:14">
      <c r="A92" s="327"/>
      <c r="B92" s="327"/>
      <c r="C92" s="349"/>
      <c r="D92" s="327"/>
      <c r="F92" s="327"/>
      <c r="G92" s="349"/>
      <c r="H92" s="355" t="s">
        <v>9857</v>
      </c>
      <c r="I92" s="349"/>
      <c r="J92" s="355"/>
      <c r="K92" s="464" t="s">
        <v>10153</v>
      </c>
      <c r="L92" s="349"/>
      <c r="M92" s="343"/>
      <c r="N92" s="328"/>
    </row>
    <row r="93" spans="1:14">
      <c r="A93" s="327"/>
      <c r="B93" s="327"/>
      <c r="C93" s="349"/>
      <c r="D93" s="327"/>
      <c r="F93" s="327"/>
      <c r="G93" s="349"/>
      <c r="H93" s="355" t="s">
        <v>9858</v>
      </c>
      <c r="I93" s="349"/>
      <c r="J93" s="355"/>
      <c r="K93" s="464" t="s">
        <v>10157</v>
      </c>
      <c r="L93" s="349"/>
      <c r="M93" s="343"/>
      <c r="N93" s="328"/>
    </row>
    <row r="94" spans="1:14">
      <c r="A94" s="327"/>
      <c r="B94" s="327"/>
      <c r="C94" s="349"/>
      <c r="D94" s="327"/>
      <c r="F94" s="327"/>
      <c r="G94" s="349"/>
      <c r="H94" s="355" t="s">
        <v>9859</v>
      </c>
      <c r="I94" s="349"/>
      <c r="J94" s="355"/>
      <c r="K94" s="464" t="s">
        <v>10161</v>
      </c>
      <c r="L94" s="349"/>
      <c r="M94" s="343"/>
      <c r="N94" s="328"/>
    </row>
    <row r="95" spans="1:14">
      <c r="A95" s="327"/>
      <c r="B95" s="327"/>
      <c r="C95" s="349"/>
      <c r="D95" s="327"/>
      <c r="F95" s="327"/>
      <c r="G95" s="349"/>
      <c r="H95" s="355" t="s">
        <v>9860</v>
      </c>
      <c r="I95" s="349"/>
      <c r="J95" s="355"/>
      <c r="K95" s="464" t="s">
        <v>10165</v>
      </c>
      <c r="L95" s="349"/>
      <c r="M95" s="343"/>
      <c r="N95" s="328"/>
    </row>
    <row r="96" spans="1:14">
      <c r="A96" s="327"/>
      <c r="B96" s="327"/>
      <c r="C96" s="349"/>
      <c r="D96" s="327"/>
      <c r="F96" s="327"/>
      <c r="G96" s="349"/>
      <c r="H96" s="355" t="s">
        <v>9861</v>
      </c>
      <c r="I96" s="349"/>
      <c r="J96" s="355"/>
      <c r="K96" s="464" t="s">
        <v>10169</v>
      </c>
      <c r="L96" s="349"/>
      <c r="M96" s="343"/>
      <c r="N96" s="328"/>
    </row>
    <row r="97" spans="1:14">
      <c r="A97" s="327"/>
      <c r="B97" s="327"/>
      <c r="C97" s="349"/>
      <c r="D97" s="327"/>
      <c r="F97" s="327"/>
      <c r="G97" s="349"/>
      <c r="H97" s="355" t="s">
        <v>9862</v>
      </c>
      <c r="I97" s="349"/>
      <c r="J97" s="355"/>
      <c r="K97" s="464" t="s">
        <v>10174</v>
      </c>
      <c r="L97" s="349"/>
      <c r="M97" s="343"/>
      <c r="N97" s="328"/>
    </row>
    <row r="98" spans="1:14">
      <c r="A98" s="327"/>
      <c r="B98" s="327"/>
      <c r="C98" s="349"/>
      <c r="D98" s="327"/>
      <c r="F98" s="327"/>
      <c r="G98" s="349"/>
      <c r="H98" s="355" t="s">
        <v>9866</v>
      </c>
      <c r="I98" s="349"/>
      <c r="J98" s="355"/>
      <c r="K98" s="464" t="s">
        <v>10178</v>
      </c>
      <c r="L98" s="349"/>
      <c r="M98" s="343"/>
      <c r="N98" s="328"/>
    </row>
    <row r="99" spans="1:14">
      <c r="A99" s="327"/>
      <c r="B99" s="327"/>
      <c r="C99" s="350"/>
      <c r="D99" s="327"/>
      <c r="F99" s="327"/>
      <c r="G99" s="349"/>
      <c r="H99" s="355" t="s">
        <v>9867</v>
      </c>
      <c r="I99" s="349"/>
      <c r="J99" s="355"/>
      <c r="K99" s="464" t="s">
        <v>10383</v>
      </c>
      <c r="L99" s="349"/>
      <c r="M99" s="343"/>
      <c r="N99" s="328"/>
    </row>
    <row r="100" spans="1:14">
      <c r="A100" s="327"/>
      <c r="B100" s="327"/>
      <c r="C100" s="350"/>
      <c r="D100" s="327"/>
      <c r="F100" s="327"/>
      <c r="G100" s="349"/>
      <c r="H100" s="355" t="s">
        <v>9868</v>
      </c>
      <c r="I100" s="349"/>
      <c r="J100" s="355"/>
      <c r="K100" s="464" t="s">
        <v>10384</v>
      </c>
      <c r="L100" s="349"/>
      <c r="M100" s="343"/>
      <c r="N100" s="328"/>
    </row>
    <row r="101" spans="1:14">
      <c r="A101" s="327"/>
      <c r="B101" s="327"/>
      <c r="C101" s="350"/>
      <c r="D101" s="327"/>
      <c r="F101" s="327"/>
      <c r="G101" s="349"/>
      <c r="H101" s="357" t="s">
        <v>10224</v>
      </c>
      <c r="I101" s="349"/>
      <c r="J101" s="355"/>
      <c r="K101" s="463" t="s">
        <v>9830</v>
      </c>
      <c r="L101" s="349"/>
      <c r="M101" s="343"/>
      <c r="N101" s="328"/>
    </row>
    <row r="102" spans="1:14">
      <c r="A102" s="327"/>
      <c r="B102" s="327"/>
      <c r="C102" s="349"/>
      <c r="D102" s="327"/>
      <c r="F102" s="327"/>
      <c r="G102" s="349"/>
      <c r="H102" s="357" t="s">
        <v>10229</v>
      </c>
      <c r="I102" s="349"/>
      <c r="J102" s="355"/>
      <c r="K102" s="463" t="s">
        <v>9831</v>
      </c>
      <c r="L102" s="349"/>
      <c r="M102" s="343"/>
      <c r="N102" s="328"/>
    </row>
    <row r="103" spans="1:14">
      <c r="A103" s="327"/>
      <c r="B103" s="327"/>
      <c r="C103" s="349"/>
      <c r="D103" s="327"/>
      <c r="F103" s="327"/>
      <c r="G103" s="349"/>
      <c r="H103" s="357" t="s">
        <v>10234</v>
      </c>
      <c r="I103" s="349"/>
      <c r="J103" s="355"/>
      <c r="K103" s="463" t="s">
        <v>9832</v>
      </c>
      <c r="L103" s="349"/>
      <c r="M103" s="343"/>
      <c r="N103" s="328"/>
    </row>
    <row r="104" spans="1:14">
      <c r="A104" s="327"/>
      <c r="B104" s="327"/>
      <c r="D104" s="327"/>
      <c r="F104" s="327"/>
      <c r="G104" s="350"/>
      <c r="H104" s="357" t="s">
        <v>10239</v>
      </c>
      <c r="I104" s="350"/>
      <c r="J104" s="457"/>
      <c r="K104" s="463" t="s">
        <v>9833</v>
      </c>
      <c r="L104" s="349"/>
      <c r="M104" s="343"/>
      <c r="N104" s="328"/>
    </row>
    <row r="105" spans="1:14">
      <c r="A105" s="327"/>
      <c r="B105" s="327"/>
      <c r="D105" s="327"/>
      <c r="F105" s="327"/>
      <c r="G105" s="350"/>
      <c r="H105" s="357" t="s">
        <v>10243</v>
      </c>
      <c r="I105" s="350"/>
      <c r="J105" s="457"/>
      <c r="K105" s="463" t="s">
        <v>9834</v>
      </c>
      <c r="L105" s="349"/>
      <c r="M105" s="343"/>
      <c r="N105" s="328"/>
    </row>
    <row r="106" spans="1:14">
      <c r="A106" s="327"/>
      <c r="B106" s="327"/>
      <c r="D106" s="327"/>
      <c r="F106" s="327"/>
      <c r="G106" s="350"/>
      <c r="H106" s="357" t="s">
        <v>10244</v>
      </c>
      <c r="I106" s="350"/>
      <c r="J106" s="457"/>
      <c r="K106" s="463" t="s">
        <v>9835</v>
      </c>
      <c r="L106" s="349"/>
      <c r="M106" s="343"/>
      <c r="N106" s="328"/>
    </row>
    <row r="107" spans="1:14">
      <c r="A107" s="327"/>
      <c r="B107" s="327"/>
      <c r="D107" s="327"/>
      <c r="F107" s="327"/>
      <c r="G107" s="350"/>
      <c r="H107" s="357" t="s">
        <v>10245</v>
      </c>
      <c r="I107" s="350"/>
      <c r="J107" s="457"/>
      <c r="K107" s="463" t="s">
        <v>9836</v>
      </c>
      <c r="L107" s="349"/>
      <c r="M107" s="343"/>
      <c r="N107" s="328"/>
    </row>
    <row r="108" spans="1:14">
      <c r="K108" s="463" t="s">
        <v>9837</v>
      </c>
    </row>
    <row r="109" spans="1:14">
      <c r="K109" s="463" t="s">
        <v>9838</v>
      </c>
    </row>
    <row r="110" spans="1:14">
      <c r="K110" s="463" t="s">
        <v>9839</v>
      </c>
    </row>
    <row r="111" spans="1:14">
      <c r="K111" s="463" t="s">
        <v>9840</v>
      </c>
    </row>
    <row r="112" spans="1:14">
      <c r="K112" s="463" t="s">
        <v>9841</v>
      </c>
    </row>
    <row r="113" spans="11:11">
      <c r="K113" s="463" t="s">
        <v>9842</v>
      </c>
    </row>
    <row r="114" spans="11:11">
      <c r="K114" s="463" t="s">
        <v>9843</v>
      </c>
    </row>
    <row r="115" spans="11:11">
      <c r="K115" s="463" t="s">
        <v>9844</v>
      </c>
    </row>
  </sheetData>
  <mergeCells count="13">
    <mergeCell ref="Q15:Q18"/>
    <mergeCell ref="A1:B1"/>
    <mergeCell ref="R3:R6"/>
    <mergeCell ref="R7:R8"/>
    <mergeCell ref="R9:R10"/>
    <mergeCell ref="R11:R12"/>
    <mergeCell ref="R13:R14"/>
    <mergeCell ref="R15:R18"/>
    <mergeCell ref="Q3:Q6"/>
    <mergeCell ref="Q7:Q8"/>
    <mergeCell ref="Q9:Q10"/>
    <mergeCell ref="Q11:Q12"/>
    <mergeCell ref="Q13:Q14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K362"/>
  <sheetViews>
    <sheetView workbookViewId="0">
      <pane ySplit="1" topLeftCell="A226" activePane="bottomLeft" state="frozen"/>
      <selection pane="bottomLeft" activeCell="J14" sqref="J14"/>
    </sheetView>
  </sheetViews>
  <sheetFormatPr defaultRowHeight="16.5"/>
  <cols>
    <col min="1" max="1" width="25.5" bestFit="1" customWidth="1"/>
    <col min="2" max="2" width="15.625" hidden="1" customWidth="1"/>
    <col min="3" max="3" width="13.875" bestFit="1" customWidth="1"/>
    <col min="4" max="4" width="16.5" bestFit="1" customWidth="1"/>
    <col min="5" max="5" width="11.75" hidden="1" customWidth="1"/>
    <col min="7" max="7" width="19.25" customWidth="1"/>
    <col min="8" max="8" width="24.25" customWidth="1"/>
  </cols>
  <sheetData>
    <row r="1" spans="1:11">
      <c r="A1" s="269" t="s">
        <v>10280</v>
      </c>
      <c r="B1" s="269"/>
      <c r="C1" s="269" t="s">
        <v>9691</v>
      </c>
      <c r="D1" s="452" t="s">
        <v>10035</v>
      </c>
      <c r="E1" s="269"/>
      <c r="F1" s="269" t="s">
        <v>9692</v>
      </c>
      <c r="G1" s="269"/>
      <c r="H1" s="269" t="s">
        <v>9693</v>
      </c>
    </row>
    <row r="2" spans="1:11">
      <c r="A2" s="270" t="s">
        <v>690</v>
      </c>
      <c r="B2" s="66" t="str">
        <f>(LEFT($A2,2))&amp;":"&amp;(RIGHT($A2,2))</f>
        <v>00:00</v>
      </c>
      <c r="C2" s="139" t="s">
        <v>691</v>
      </c>
      <c r="D2" s="270" t="s">
        <v>690</v>
      </c>
      <c r="E2" s="451" t="str">
        <f>(LEFT(D2,2)&amp;":"&amp;(RIGHT($D2,2)))</f>
        <v>00:00</v>
      </c>
      <c r="F2" s="273">
        <v>1572864000</v>
      </c>
      <c r="G2" s="274">
        <f>F2/2048/1024</f>
        <v>750</v>
      </c>
      <c r="H2" s="271"/>
      <c r="K2" t="str">
        <f>(LEFT(A2,2))&amp;":"&amp;(RIGHT(A2,2))</f>
        <v>00:00</v>
      </c>
    </row>
    <row r="3" spans="1:11">
      <c r="A3" s="270" t="s">
        <v>692</v>
      </c>
      <c r="B3" s="66" t="str">
        <f t="shared" ref="B3:B66" si="0">(LEFT($A3,2))&amp;":"&amp;(RIGHT($A3,2))</f>
        <v>00:01</v>
      </c>
      <c r="C3" s="139" t="s">
        <v>693</v>
      </c>
      <c r="D3" s="270" t="s">
        <v>692</v>
      </c>
      <c r="E3" s="451" t="str">
        <f t="shared" ref="E3:E66" si="1">(LEFT(D3,2)&amp;":"&amp;(RIGHT($D3,2)))</f>
        <v>00:01</v>
      </c>
      <c r="F3" s="273">
        <v>1572864000</v>
      </c>
      <c r="G3" s="274">
        <f t="shared" ref="G3:G66" si="2">F3/2048/1024</f>
        <v>750</v>
      </c>
      <c r="H3" s="271"/>
    </row>
    <row r="4" spans="1:11">
      <c r="A4" s="270" t="s">
        <v>694</v>
      </c>
      <c r="B4" s="66" t="str">
        <f t="shared" si="0"/>
        <v>00:02</v>
      </c>
      <c r="C4" s="139" t="s">
        <v>695</v>
      </c>
      <c r="D4" s="270" t="s">
        <v>694</v>
      </c>
      <c r="E4" s="451" t="str">
        <f t="shared" si="1"/>
        <v>00:02</v>
      </c>
      <c r="F4" s="273">
        <v>1572864000</v>
      </c>
      <c r="G4" s="274">
        <f t="shared" si="2"/>
        <v>750</v>
      </c>
      <c r="H4" s="271"/>
    </row>
    <row r="5" spans="1:11">
      <c r="A5" s="270" t="s">
        <v>696</v>
      </c>
      <c r="B5" s="66" t="str">
        <f t="shared" si="0"/>
        <v>00:03</v>
      </c>
      <c r="C5" s="139" t="s">
        <v>697</v>
      </c>
      <c r="D5" s="270" t="s">
        <v>696</v>
      </c>
      <c r="E5" s="451" t="str">
        <f t="shared" si="1"/>
        <v>00:03</v>
      </c>
      <c r="F5" s="273">
        <v>157286400</v>
      </c>
      <c r="G5" s="274">
        <f t="shared" si="2"/>
        <v>75</v>
      </c>
      <c r="H5" s="271"/>
    </row>
    <row r="6" spans="1:11">
      <c r="A6" s="270" t="s">
        <v>698</v>
      </c>
      <c r="B6" s="66" t="str">
        <f t="shared" si="0"/>
        <v>00:04</v>
      </c>
      <c r="C6" s="139" t="s">
        <v>159</v>
      </c>
      <c r="D6" s="270" t="s">
        <v>698</v>
      </c>
      <c r="E6" s="451" t="str">
        <f t="shared" si="1"/>
        <v>00:04</v>
      </c>
      <c r="F6" s="273">
        <v>104858880</v>
      </c>
      <c r="G6" s="274">
        <f t="shared" si="2"/>
        <v>50.0006103515625</v>
      </c>
      <c r="H6" s="271"/>
    </row>
    <row r="7" spans="1:11">
      <c r="A7" s="270" t="s">
        <v>699</v>
      </c>
      <c r="B7" s="66" t="str">
        <f t="shared" si="0"/>
        <v>00:05</v>
      </c>
      <c r="C7" s="139" t="s">
        <v>6606</v>
      </c>
      <c r="D7" s="270" t="s">
        <v>699</v>
      </c>
      <c r="E7" s="451" t="str">
        <f t="shared" si="1"/>
        <v>00:05</v>
      </c>
      <c r="F7" s="273">
        <v>104858880</v>
      </c>
      <c r="G7" s="274">
        <f t="shared" si="2"/>
        <v>50.0006103515625</v>
      </c>
      <c r="H7" s="271"/>
    </row>
    <row r="8" spans="1:11">
      <c r="A8" s="270" t="s">
        <v>9694</v>
      </c>
      <c r="B8" s="66" t="str">
        <f t="shared" si="0"/>
        <v>00:06</v>
      </c>
      <c r="C8" s="139" t="s">
        <v>143</v>
      </c>
      <c r="D8" s="270" t="s">
        <v>9694</v>
      </c>
      <c r="E8" s="451" t="str">
        <f t="shared" si="1"/>
        <v>00:06</v>
      </c>
      <c r="F8" s="273">
        <v>157286400</v>
      </c>
      <c r="G8" s="274">
        <f t="shared" si="2"/>
        <v>75</v>
      </c>
      <c r="H8" s="271"/>
    </row>
    <row r="9" spans="1:11">
      <c r="A9" s="270" t="s">
        <v>700</v>
      </c>
      <c r="B9" s="66" t="str">
        <f t="shared" si="0"/>
        <v>00:07</v>
      </c>
      <c r="C9" s="139" t="s">
        <v>136</v>
      </c>
      <c r="D9" s="270" t="s">
        <v>700</v>
      </c>
      <c r="E9" s="451" t="str">
        <f t="shared" si="1"/>
        <v>00:07</v>
      </c>
      <c r="F9" s="273">
        <v>230688000</v>
      </c>
      <c r="G9" s="274">
        <f t="shared" si="2"/>
        <v>110.0006103515625</v>
      </c>
      <c r="H9" s="271"/>
    </row>
    <row r="10" spans="1:11">
      <c r="A10" s="270" t="s">
        <v>701</v>
      </c>
      <c r="B10" s="66" t="str">
        <f t="shared" si="0"/>
        <v>00:08</v>
      </c>
      <c r="C10" s="139" t="s">
        <v>147</v>
      </c>
      <c r="D10" s="270" t="s">
        <v>701</v>
      </c>
      <c r="E10" s="451" t="str">
        <f t="shared" si="1"/>
        <v>00:08</v>
      </c>
      <c r="F10" s="273">
        <v>104858880</v>
      </c>
      <c r="G10" s="274">
        <f t="shared" si="2"/>
        <v>50.0006103515625</v>
      </c>
      <c r="H10" s="271"/>
    </row>
    <row r="11" spans="1:11">
      <c r="A11" s="270" t="s">
        <v>702</v>
      </c>
      <c r="B11" s="66" t="str">
        <f t="shared" si="0"/>
        <v>00:09</v>
      </c>
      <c r="C11" s="139" t="s">
        <v>145</v>
      </c>
      <c r="D11" s="270" t="s">
        <v>702</v>
      </c>
      <c r="E11" s="451" t="str">
        <f t="shared" si="1"/>
        <v>00:09</v>
      </c>
      <c r="F11" s="273">
        <v>104858880</v>
      </c>
      <c r="G11" s="274">
        <f t="shared" si="2"/>
        <v>50.0006103515625</v>
      </c>
      <c r="H11" s="271"/>
    </row>
    <row r="12" spans="1:11">
      <c r="A12" s="270" t="s">
        <v>9695</v>
      </c>
      <c r="B12" s="66" t="str">
        <f t="shared" si="0"/>
        <v>00:0a</v>
      </c>
      <c r="C12" s="139" t="s">
        <v>142</v>
      </c>
      <c r="D12" s="270" t="s">
        <v>9695</v>
      </c>
      <c r="E12" s="451" t="str">
        <f t="shared" si="1"/>
        <v>00:0a</v>
      </c>
      <c r="F12" s="273">
        <v>94371840</v>
      </c>
      <c r="G12" s="274">
        <f t="shared" si="2"/>
        <v>45</v>
      </c>
      <c r="H12" s="271"/>
    </row>
    <row r="13" spans="1:11">
      <c r="A13" s="270" t="s">
        <v>9696</v>
      </c>
      <c r="B13" s="66" t="str">
        <f t="shared" si="0"/>
        <v>00:0b</v>
      </c>
      <c r="C13" s="139" t="s">
        <v>139</v>
      </c>
      <c r="D13" s="270" t="s">
        <v>9696</v>
      </c>
      <c r="E13" s="451" t="str">
        <f t="shared" si="1"/>
        <v>00:0b</v>
      </c>
      <c r="F13" s="273">
        <v>14680320</v>
      </c>
      <c r="G13" s="274">
        <f t="shared" si="2"/>
        <v>7.0001220703125</v>
      </c>
      <c r="H13" s="271"/>
    </row>
    <row r="14" spans="1:11">
      <c r="A14" s="270" t="s">
        <v>9697</v>
      </c>
      <c r="B14" s="66" t="str">
        <f t="shared" si="0"/>
        <v>00:0c</v>
      </c>
      <c r="C14" s="139" t="s">
        <v>136</v>
      </c>
      <c r="D14" s="270" t="s">
        <v>9697</v>
      </c>
      <c r="E14" s="451" t="str">
        <f t="shared" si="1"/>
        <v>00:0c</v>
      </c>
      <c r="F14" s="273">
        <v>230688000</v>
      </c>
      <c r="G14" s="274">
        <f t="shared" si="2"/>
        <v>110.0006103515625</v>
      </c>
      <c r="H14" s="271"/>
    </row>
    <row r="15" spans="1:11">
      <c r="A15" s="270" t="s">
        <v>9698</v>
      </c>
      <c r="B15" s="66" t="str">
        <f t="shared" si="0"/>
        <v>00:0d</v>
      </c>
      <c r="C15" s="139" t="s">
        <v>87</v>
      </c>
      <c r="D15" s="270" t="s">
        <v>9698</v>
      </c>
      <c r="E15" s="451" t="str">
        <f t="shared" si="1"/>
        <v>00:0d</v>
      </c>
      <c r="F15" s="273">
        <v>104858880</v>
      </c>
      <c r="G15" s="274">
        <f t="shared" si="2"/>
        <v>50.0006103515625</v>
      </c>
      <c r="H15" s="271"/>
    </row>
    <row r="16" spans="1:11">
      <c r="A16" s="270" t="s">
        <v>9699</v>
      </c>
      <c r="B16" s="66" t="str">
        <f t="shared" si="0"/>
        <v>00:0e</v>
      </c>
      <c r="C16" s="139" t="s">
        <v>85</v>
      </c>
      <c r="D16" s="270" t="s">
        <v>9699</v>
      </c>
      <c r="E16" s="451" t="str">
        <f t="shared" si="1"/>
        <v>00:0e</v>
      </c>
      <c r="F16" s="273">
        <v>104858880</v>
      </c>
      <c r="G16" s="274">
        <f t="shared" si="2"/>
        <v>50.0006103515625</v>
      </c>
      <c r="H16" s="271"/>
    </row>
    <row r="17" spans="1:8">
      <c r="A17" s="270" t="s">
        <v>9700</v>
      </c>
      <c r="B17" s="66" t="str">
        <f t="shared" si="0"/>
        <v>00:0f</v>
      </c>
      <c r="C17" s="139" t="s">
        <v>111</v>
      </c>
      <c r="D17" s="270" t="s">
        <v>9700</v>
      </c>
      <c r="E17" s="451" t="str">
        <f t="shared" si="1"/>
        <v>00:0f</v>
      </c>
      <c r="F17" s="273">
        <v>104858880</v>
      </c>
      <c r="G17" s="274">
        <f t="shared" si="2"/>
        <v>50.0006103515625</v>
      </c>
      <c r="H17" s="271"/>
    </row>
    <row r="18" spans="1:8">
      <c r="A18" s="270" t="s">
        <v>703</v>
      </c>
      <c r="B18" s="66" t="str">
        <f t="shared" si="0"/>
        <v>00:10</v>
      </c>
      <c r="C18" s="139" t="s">
        <v>82</v>
      </c>
      <c r="D18" s="270" t="s">
        <v>703</v>
      </c>
      <c r="E18" s="451" t="str">
        <f t="shared" si="1"/>
        <v>00:10</v>
      </c>
      <c r="F18" s="273">
        <v>157286400</v>
      </c>
      <c r="G18" s="274">
        <f t="shared" si="2"/>
        <v>75</v>
      </c>
      <c r="H18" s="271"/>
    </row>
    <row r="19" spans="1:8">
      <c r="A19" s="270" t="s">
        <v>704</v>
      </c>
      <c r="B19" s="66" t="str">
        <f t="shared" si="0"/>
        <v>00:11</v>
      </c>
      <c r="C19" s="139" t="s">
        <v>110</v>
      </c>
      <c r="D19" s="270" t="s">
        <v>704</v>
      </c>
      <c r="E19" s="451" t="str">
        <f t="shared" si="1"/>
        <v>00:11</v>
      </c>
      <c r="F19" s="273">
        <v>209715840</v>
      </c>
      <c r="G19" s="274">
        <f t="shared" si="2"/>
        <v>100.00030517578125</v>
      </c>
      <c r="H19" s="271"/>
    </row>
    <row r="20" spans="1:8">
      <c r="A20" s="270" t="s">
        <v>705</v>
      </c>
      <c r="B20" s="66" t="str">
        <f t="shared" si="0"/>
        <v>00:12</v>
      </c>
      <c r="C20" s="139" t="s">
        <v>109</v>
      </c>
      <c r="D20" s="270" t="s">
        <v>705</v>
      </c>
      <c r="E20" s="451" t="str">
        <f t="shared" si="1"/>
        <v>00:12</v>
      </c>
      <c r="F20" s="273">
        <v>230688000</v>
      </c>
      <c r="G20" s="274">
        <f t="shared" si="2"/>
        <v>110.0006103515625</v>
      </c>
      <c r="H20" s="271"/>
    </row>
    <row r="21" spans="1:8">
      <c r="A21" s="270" t="s">
        <v>706</v>
      </c>
      <c r="B21" s="66" t="str">
        <f t="shared" si="0"/>
        <v>00:13</v>
      </c>
      <c r="C21" s="139" t="s">
        <v>87</v>
      </c>
      <c r="D21" s="270" t="s">
        <v>706</v>
      </c>
      <c r="E21" s="451" t="str">
        <f t="shared" si="1"/>
        <v>00:13</v>
      </c>
      <c r="F21" s="273">
        <v>52429440</v>
      </c>
      <c r="G21" s="274">
        <f t="shared" si="2"/>
        <v>25.00030517578125</v>
      </c>
      <c r="H21" s="271"/>
    </row>
    <row r="22" spans="1:8">
      <c r="A22" s="270" t="s">
        <v>707</v>
      </c>
      <c r="B22" s="66" t="str">
        <f t="shared" si="0"/>
        <v>00:14</v>
      </c>
      <c r="C22" s="139" t="s">
        <v>85</v>
      </c>
      <c r="D22" s="270" t="s">
        <v>707</v>
      </c>
      <c r="E22" s="451" t="str">
        <f t="shared" si="1"/>
        <v>00:14</v>
      </c>
      <c r="F22" s="273">
        <v>52429440</v>
      </c>
      <c r="G22" s="274">
        <f t="shared" si="2"/>
        <v>25.00030517578125</v>
      </c>
      <c r="H22" s="271"/>
    </row>
    <row r="23" spans="1:8">
      <c r="A23" s="270" t="s">
        <v>708</v>
      </c>
      <c r="B23" s="66" t="str">
        <f t="shared" si="0"/>
        <v>00:15</v>
      </c>
      <c r="C23" s="139" t="s">
        <v>82</v>
      </c>
      <c r="D23" s="270" t="s">
        <v>708</v>
      </c>
      <c r="E23" s="451" t="str">
        <f t="shared" si="1"/>
        <v>00:15</v>
      </c>
      <c r="F23" s="273">
        <v>1373635200</v>
      </c>
      <c r="G23" s="274">
        <f t="shared" si="2"/>
        <v>655.00030517578125</v>
      </c>
      <c r="H23" s="271"/>
    </row>
    <row r="24" spans="1:8">
      <c r="A24" s="270" t="s">
        <v>709</v>
      </c>
      <c r="B24" s="66" t="str">
        <f t="shared" si="0"/>
        <v>00:16</v>
      </c>
      <c r="C24" s="139" t="s">
        <v>82</v>
      </c>
      <c r="D24" s="270" t="s">
        <v>709</v>
      </c>
      <c r="E24" s="451" t="str">
        <f t="shared" si="1"/>
        <v>00:16</v>
      </c>
      <c r="F24" s="273">
        <v>1373635200</v>
      </c>
      <c r="G24" s="274">
        <f t="shared" si="2"/>
        <v>655.00030517578125</v>
      </c>
      <c r="H24" s="271"/>
    </row>
    <row r="25" spans="1:8">
      <c r="A25" s="270" t="s">
        <v>711</v>
      </c>
      <c r="B25" s="66" t="str">
        <f t="shared" si="0"/>
        <v>00:18</v>
      </c>
      <c r="C25" s="139" t="s">
        <v>719</v>
      </c>
      <c r="D25" s="270" t="s">
        <v>711</v>
      </c>
      <c r="E25" s="451" t="str">
        <f t="shared" si="1"/>
        <v>00:18</v>
      </c>
      <c r="F25" s="273">
        <v>73401600</v>
      </c>
      <c r="G25" s="274">
        <f t="shared" si="2"/>
        <v>35.0006103515625</v>
      </c>
      <c r="H25" s="271"/>
    </row>
    <row r="26" spans="1:8">
      <c r="A26" s="270" t="s">
        <v>9701</v>
      </c>
      <c r="B26" s="66" t="str">
        <f t="shared" si="0"/>
        <v>00:19</v>
      </c>
      <c r="C26" s="139" t="s">
        <v>76</v>
      </c>
      <c r="D26" s="270" t="s">
        <v>9701</v>
      </c>
      <c r="E26" s="451" t="str">
        <f t="shared" si="1"/>
        <v>00:19</v>
      </c>
      <c r="F26" s="273">
        <v>1876951680</v>
      </c>
      <c r="G26" s="274">
        <f t="shared" si="2"/>
        <v>895.00030517578125</v>
      </c>
      <c r="H26" s="271"/>
    </row>
    <row r="27" spans="1:8">
      <c r="A27" s="270" t="s">
        <v>9702</v>
      </c>
      <c r="B27" s="66" t="str">
        <f t="shared" si="0"/>
        <v>00:1a</v>
      </c>
      <c r="C27" s="139" t="s">
        <v>76</v>
      </c>
      <c r="D27" s="270" t="s">
        <v>9702</v>
      </c>
      <c r="E27" s="451" t="str">
        <f t="shared" si="1"/>
        <v>00:1a</v>
      </c>
      <c r="F27" s="273">
        <v>1876951680</v>
      </c>
      <c r="G27" s="274">
        <f t="shared" si="2"/>
        <v>895.00030517578125</v>
      </c>
      <c r="H27" s="271"/>
    </row>
    <row r="28" spans="1:8">
      <c r="A28" s="270" t="s">
        <v>9703</v>
      </c>
      <c r="B28" s="66" t="str">
        <f t="shared" si="0"/>
        <v>00:1b</v>
      </c>
      <c r="C28" s="139" t="s">
        <v>76</v>
      </c>
      <c r="D28" s="270" t="s">
        <v>9703</v>
      </c>
      <c r="E28" s="451" t="str">
        <f t="shared" si="1"/>
        <v>00:1b</v>
      </c>
      <c r="F28" s="273">
        <v>1876951680</v>
      </c>
      <c r="G28" s="274">
        <f t="shared" si="2"/>
        <v>895.00030517578125</v>
      </c>
      <c r="H28" s="271"/>
    </row>
    <row r="29" spans="1:8">
      <c r="A29" s="270" t="s">
        <v>9704</v>
      </c>
      <c r="B29" s="66" t="str">
        <f t="shared" si="0"/>
        <v>00:1c</v>
      </c>
      <c r="C29" s="139" t="s">
        <v>76</v>
      </c>
      <c r="D29" s="270" t="s">
        <v>9704</v>
      </c>
      <c r="E29" s="451" t="str">
        <f t="shared" si="1"/>
        <v>00:1c</v>
      </c>
      <c r="F29" s="273">
        <v>1876951680</v>
      </c>
      <c r="G29" s="274">
        <f t="shared" si="2"/>
        <v>895.00030517578125</v>
      </c>
      <c r="H29" s="271"/>
    </row>
    <row r="30" spans="1:8">
      <c r="A30" s="270" t="s">
        <v>9705</v>
      </c>
      <c r="B30" s="66" t="str">
        <f t="shared" si="0"/>
        <v>00:1d</v>
      </c>
      <c r="C30" s="139" t="s">
        <v>71</v>
      </c>
      <c r="D30" s="270" t="s">
        <v>9705</v>
      </c>
      <c r="E30" s="451" t="str">
        <f t="shared" si="1"/>
        <v>00:1d</v>
      </c>
      <c r="F30" s="273">
        <v>2065695360</v>
      </c>
      <c r="G30" s="274">
        <f t="shared" si="2"/>
        <v>985.00030517578125</v>
      </c>
      <c r="H30" s="271"/>
    </row>
    <row r="31" spans="1:8">
      <c r="A31" s="270" t="s">
        <v>9706</v>
      </c>
      <c r="B31" s="66" t="str">
        <f t="shared" si="0"/>
        <v>00:1e</v>
      </c>
      <c r="C31" s="139" t="s">
        <v>71</v>
      </c>
      <c r="D31" s="270" t="s">
        <v>9706</v>
      </c>
      <c r="E31" s="451" t="str">
        <f t="shared" si="1"/>
        <v>00:1e</v>
      </c>
      <c r="F31" s="273">
        <v>2065695360</v>
      </c>
      <c r="G31" s="274">
        <f t="shared" si="2"/>
        <v>985.00030517578125</v>
      </c>
      <c r="H31" s="271"/>
    </row>
    <row r="32" spans="1:8">
      <c r="A32" s="270" t="s">
        <v>9707</v>
      </c>
      <c r="B32" s="66" t="str">
        <f t="shared" si="0"/>
        <v>00:1f</v>
      </c>
      <c r="C32" s="139" t="s">
        <v>691</v>
      </c>
      <c r="D32" s="270" t="s">
        <v>9707</v>
      </c>
      <c r="E32" s="451" t="str">
        <f t="shared" si="1"/>
        <v>00:1f</v>
      </c>
      <c r="F32" s="273">
        <v>450888960</v>
      </c>
      <c r="G32" s="274">
        <f t="shared" si="2"/>
        <v>215.0006103515625</v>
      </c>
      <c r="H32" s="271"/>
    </row>
    <row r="33" spans="1:8">
      <c r="A33" s="270" t="s">
        <v>712</v>
      </c>
      <c r="B33" s="66" t="str">
        <f t="shared" si="0"/>
        <v>00:20</v>
      </c>
      <c r="C33" s="139" t="s">
        <v>693</v>
      </c>
      <c r="D33" s="270" t="s">
        <v>712</v>
      </c>
      <c r="E33" s="451" t="str">
        <f t="shared" si="1"/>
        <v>00:20</v>
      </c>
      <c r="F33" s="273">
        <v>450888960</v>
      </c>
      <c r="G33" s="274">
        <f t="shared" si="2"/>
        <v>215.0006103515625</v>
      </c>
      <c r="H33" s="271"/>
    </row>
    <row r="34" spans="1:8">
      <c r="A34" s="270" t="s">
        <v>713</v>
      </c>
      <c r="B34" s="66" t="str">
        <f t="shared" si="0"/>
        <v>00:21</v>
      </c>
      <c r="C34" s="139" t="s">
        <v>695</v>
      </c>
      <c r="D34" s="270" t="s">
        <v>713</v>
      </c>
      <c r="E34" s="451" t="str">
        <f t="shared" si="1"/>
        <v>00:21</v>
      </c>
      <c r="F34" s="273">
        <v>450888960</v>
      </c>
      <c r="G34" s="274">
        <f t="shared" si="2"/>
        <v>215.0006103515625</v>
      </c>
      <c r="H34" s="271"/>
    </row>
    <row r="35" spans="1:8">
      <c r="A35" s="270" t="s">
        <v>715</v>
      </c>
      <c r="B35" s="66" t="str">
        <f t="shared" si="0"/>
        <v>00:22</v>
      </c>
      <c r="C35" s="139" t="s">
        <v>697</v>
      </c>
      <c r="D35" s="270" t="s">
        <v>715</v>
      </c>
      <c r="E35" s="451" t="str">
        <f t="shared" si="1"/>
        <v>00:22</v>
      </c>
      <c r="F35" s="273">
        <v>167773440</v>
      </c>
      <c r="G35" s="274">
        <f t="shared" si="2"/>
        <v>80.0006103515625</v>
      </c>
      <c r="H35" s="271"/>
    </row>
    <row r="36" spans="1:8">
      <c r="A36" s="270" t="s">
        <v>716</v>
      </c>
      <c r="B36" s="66" t="str">
        <f t="shared" si="0"/>
        <v>00:23</v>
      </c>
      <c r="C36" s="139" t="s">
        <v>159</v>
      </c>
      <c r="D36" s="270" t="s">
        <v>716</v>
      </c>
      <c r="E36" s="451" t="str">
        <f t="shared" si="1"/>
        <v>00:23</v>
      </c>
      <c r="F36" s="273">
        <v>104858880</v>
      </c>
      <c r="G36" s="274">
        <f t="shared" si="2"/>
        <v>50.0006103515625</v>
      </c>
      <c r="H36" s="271"/>
    </row>
    <row r="37" spans="1:8">
      <c r="A37" s="270" t="s">
        <v>717</v>
      </c>
      <c r="B37" s="66" t="str">
        <f t="shared" si="0"/>
        <v>00:24</v>
      </c>
      <c r="C37" s="139" t="s">
        <v>157</v>
      </c>
      <c r="D37" s="270" t="s">
        <v>717</v>
      </c>
      <c r="E37" s="451" t="str">
        <f t="shared" si="1"/>
        <v>00:24</v>
      </c>
      <c r="F37" s="273">
        <v>104858880</v>
      </c>
      <c r="G37" s="274">
        <f t="shared" si="2"/>
        <v>50.0006103515625</v>
      </c>
      <c r="H37" s="271"/>
    </row>
    <row r="38" spans="1:8">
      <c r="A38" s="270" t="s">
        <v>718</v>
      </c>
      <c r="B38" s="66" t="str">
        <f t="shared" si="0"/>
        <v>00:25</v>
      </c>
      <c r="C38" s="139" t="s">
        <v>143</v>
      </c>
      <c r="D38" s="270" t="s">
        <v>718</v>
      </c>
      <c r="E38" s="451" t="str">
        <f t="shared" si="1"/>
        <v>00:25</v>
      </c>
      <c r="F38" s="273">
        <v>157286400</v>
      </c>
      <c r="G38" s="274">
        <f t="shared" si="2"/>
        <v>75</v>
      </c>
      <c r="H38" s="271"/>
    </row>
    <row r="39" spans="1:8">
      <c r="A39" s="270" t="s">
        <v>9708</v>
      </c>
      <c r="B39" s="66" t="str">
        <f t="shared" si="0"/>
        <v>00:26</v>
      </c>
      <c r="C39" s="139" t="s">
        <v>136</v>
      </c>
      <c r="D39" s="270" t="s">
        <v>9708</v>
      </c>
      <c r="E39" s="451" t="str">
        <f t="shared" si="1"/>
        <v>00:26</v>
      </c>
      <c r="F39" s="273">
        <v>230688000</v>
      </c>
      <c r="G39" s="274">
        <f t="shared" si="2"/>
        <v>110.0006103515625</v>
      </c>
      <c r="H39" s="271"/>
    </row>
    <row r="40" spans="1:8">
      <c r="A40" s="270" t="s">
        <v>9709</v>
      </c>
      <c r="B40" s="66" t="str">
        <f t="shared" si="0"/>
        <v>00:27</v>
      </c>
      <c r="C40" s="139" t="s">
        <v>147</v>
      </c>
      <c r="D40" s="270" t="s">
        <v>9709</v>
      </c>
      <c r="E40" s="451" t="str">
        <f t="shared" si="1"/>
        <v>00:27</v>
      </c>
      <c r="F40" s="273">
        <v>104858880</v>
      </c>
      <c r="G40" s="274">
        <f t="shared" si="2"/>
        <v>50.0006103515625</v>
      </c>
      <c r="H40" s="271"/>
    </row>
    <row r="41" spans="1:8">
      <c r="A41" s="270" t="s">
        <v>9710</v>
      </c>
      <c r="B41" s="66" t="str">
        <f t="shared" si="0"/>
        <v>00:28</v>
      </c>
      <c r="C41" s="139" t="s">
        <v>145</v>
      </c>
      <c r="D41" s="270" t="s">
        <v>9710</v>
      </c>
      <c r="E41" s="451" t="str">
        <f t="shared" si="1"/>
        <v>00:28</v>
      </c>
      <c r="F41" s="273">
        <v>104858880</v>
      </c>
      <c r="G41" s="274">
        <f t="shared" si="2"/>
        <v>50.0006103515625</v>
      </c>
      <c r="H41" s="271"/>
    </row>
    <row r="42" spans="1:8">
      <c r="A42" s="270" t="s">
        <v>9711</v>
      </c>
      <c r="B42" s="66" t="str">
        <f t="shared" si="0"/>
        <v>00:29</v>
      </c>
      <c r="C42" s="139" t="s">
        <v>142</v>
      </c>
      <c r="D42" s="270" t="s">
        <v>9711</v>
      </c>
      <c r="E42" s="451" t="str">
        <f t="shared" si="1"/>
        <v>00:29</v>
      </c>
      <c r="F42" s="273">
        <v>94371840</v>
      </c>
      <c r="G42" s="274">
        <f t="shared" si="2"/>
        <v>45</v>
      </c>
      <c r="H42" s="271"/>
    </row>
    <row r="43" spans="1:8">
      <c r="A43" s="270" t="s">
        <v>9712</v>
      </c>
      <c r="B43" s="66" t="str">
        <f t="shared" si="0"/>
        <v>00:2a</v>
      </c>
      <c r="C43" s="139" t="s">
        <v>139</v>
      </c>
      <c r="D43" s="270" t="s">
        <v>9712</v>
      </c>
      <c r="E43" s="451" t="str">
        <f t="shared" si="1"/>
        <v>00:2a</v>
      </c>
      <c r="F43" s="273">
        <v>14680320</v>
      </c>
      <c r="G43" s="274">
        <f t="shared" si="2"/>
        <v>7.0001220703125</v>
      </c>
      <c r="H43" s="271"/>
    </row>
    <row r="44" spans="1:8">
      <c r="A44" s="270" t="s">
        <v>9713</v>
      </c>
      <c r="B44" s="66" t="str">
        <f t="shared" si="0"/>
        <v>00:2b</v>
      </c>
      <c r="C44" s="139" t="s">
        <v>136</v>
      </c>
      <c r="D44" s="270" t="s">
        <v>9713</v>
      </c>
      <c r="E44" s="451" t="str">
        <f t="shared" si="1"/>
        <v>00:2b</v>
      </c>
      <c r="F44" s="273">
        <v>230688000</v>
      </c>
      <c r="G44" s="274">
        <f t="shared" si="2"/>
        <v>110.0006103515625</v>
      </c>
      <c r="H44" s="271"/>
    </row>
    <row r="45" spans="1:8">
      <c r="A45" s="270" t="s">
        <v>9714</v>
      </c>
      <c r="B45" s="66" t="str">
        <f t="shared" si="0"/>
        <v>00:2c</v>
      </c>
      <c r="C45" s="139" t="s">
        <v>87</v>
      </c>
      <c r="D45" s="270" t="s">
        <v>9714</v>
      </c>
      <c r="E45" s="451" t="str">
        <f t="shared" si="1"/>
        <v>00:2c</v>
      </c>
      <c r="F45" s="273">
        <v>104858880</v>
      </c>
      <c r="G45" s="274">
        <f t="shared" si="2"/>
        <v>50.0006103515625</v>
      </c>
      <c r="H45" s="271"/>
    </row>
    <row r="46" spans="1:8">
      <c r="A46" s="270" t="s">
        <v>9715</v>
      </c>
      <c r="B46" s="66" t="str">
        <f t="shared" si="0"/>
        <v>00:2d</v>
      </c>
      <c r="C46" s="139" t="s">
        <v>85</v>
      </c>
      <c r="D46" s="270" t="s">
        <v>9715</v>
      </c>
      <c r="E46" s="451" t="str">
        <f t="shared" si="1"/>
        <v>00:2d</v>
      </c>
      <c r="F46" s="273">
        <v>104858880</v>
      </c>
      <c r="G46" s="274">
        <f t="shared" si="2"/>
        <v>50.0006103515625</v>
      </c>
      <c r="H46" s="271"/>
    </row>
    <row r="47" spans="1:8">
      <c r="A47" s="270" t="s">
        <v>9716</v>
      </c>
      <c r="B47" s="66" t="str">
        <f t="shared" si="0"/>
        <v>00:2e</v>
      </c>
      <c r="C47" s="139" t="s">
        <v>111</v>
      </c>
      <c r="D47" s="270" t="s">
        <v>9716</v>
      </c>
      <c r="E47" s="451" t="str">
        <f t="shared" si="1"/>
        <v>00:2e</v>
      </c>
      <c r="F47" s="273">
        <v>104858880</v>
      </c>
      <c r="G47" s="274">
        <f t="shared" si="2"/>
        <v>50.0006103515625</v>
      </c>
      <c r="H47" s="271"/>
    </row>
    <row r="48" spans="1:8">
      <c r="A48" s="270" t="s">
        <v>9717</v>
      </c>
      <c r="B48" s="66" t="str">
        <f t="shared" si="0"/>
        <v>00:2f</v>
      </c>
      <c r="C48" s="139" t="s">
        <v>82</v>
      </c>
      <c r="D48" s="270" t="s">
        <v>9717</v>
      </c>
      <c r="E48" s="451" t="str">
        <f t="shared" si="1"/>
        <v>00:2f</v>
      </c>
      <c r="F48" s="273">
        <v>157286400</v>
      </c>
      <c r="G48" s="274">
        <f t="shared" si="2"/>
        <v>75</v>
      </c>
      <c r="H48" s="271"/>
    </row>
    <row r="49" spans="1:8">
      <c r="A49" s="270" t="s">
        <v>9718</v>
      </c>
      <c r="B49" s="66" t="str">
        <f t="shared" si="0"/>
        <v>00:30</v>
      </c>
      <c r="C49" s="139" t="s">
        <v>110</v>
      </c>
      <c r="D49" s="270" t="s">
        <v>9718</v>
      </c>
      <c r="E49" s="451" t="str">
        <f t="shared" si="1"/>
        <v>00:30</v>
      </c>
      <c r="F49" s="273">
        <v>220200960</v>
      </c>
      <c r="G49" s="274">
        <f t="shared" si="2"/>
        <v>105</v>
      </c>
      <c r="H49" s="271"/>
    </row>
    <row r="50" spans="1:8">
      <c r="A50" s="270" t="s">
        <v>9719</v>
      </c>
      <c r="B50" s="66" t="str">
        <f t="shared" si="0"/>
        <v>00:31</v>
      </c>
      <c r="C50" s="139" t="s">
        <v>109</v>
      </c>
      <c r="D50" s="270" t="s">
        <v>9719</v>
      </c>
      <c r="E50" s="451" t="str">
        <f t="shared" si="1"/>
        <v>00:31</v>
      </c>
      <c r="F50" s="273">
        <v>230688000</v>
      </c>
      <c r="G50" s="274">
        <f t="shared" si="2"/>
        <v>110.0006103515625</v>
      </c>
      <c r="H50" s="271"/>
    </row>
    <row r="51" spans="1:8">
      <c r="A51" s="270" t="s">
        <v>9720</v>
      </c>
      <c r="B51" s="66" t="str">
        <f t="shared" si="0"/>
        <v>00:32</v>
      </c>
      <c r="C51" s="139" t="s">
        <v>87</v>
      </c>
      <c r="D51" s="270" t="s">
        <v>9720</v>
      </c>
      <c r="E51" s="451" t="str">
        <f t="shared" si="1"/>
        <v>00:32</v>
      </c>
      <c r="F51" s="273">
        <v>52429440</v>
      </c>
      <c r="G51" s="274">
        <f t="shared" si="2"/>
        <v>25.00030517578125</v>
      </c>
      <c r="H51" s="271"/>
    </row>
    <row r="52" spans="1:8">
      <c r="A52" s="270" t="s">
        <v>9721</v>
      </c>
      <c r="B52" s="66" t="str">
        <f t="shared" si="0"/>
        <v>00:33</v>
      </c>
      <c r="C52" s="139" t="s">
        <v>85</v>
      </c>
      <c r="D52" s="270" t="s">
        <v>9721</v>
      </c>
      <c r="E52" s="451" t="str">
        <f t="shared" si="1"/>
        <v>00:33</v>
      </c>
      <c r="F52" s="273">
        <v>52429440</v>
      </c>
      <c r="G52" s="274">
        <f t="shared" si="2"/>
        <v>25.00030517578125</v>
      </c>
      <c r="H52" s="271"/>
    </row>
    <row r="53" spans="1:8">
      <c r="A53" s="270" t="s">
        <v>9722</v>
      </c>
      <c r="B53" s="66" t="str">
        <f t="shared" si="0"/>
        <v>00:34</v>
      </c>
      <c r="C53" s="139" t="s">
        <v>82</v>
      </c>
      <c r="D53" s="270" t="s">
        <v>9722</v>
      </c>
      <c r="E53" s="451" t="str">
        <f t="shared" si="1"/>
        <v>00:34</v>
      </c>
      <c r="F53" s="273">
        <v>1698693120</v>
      </c>
      <c r="G53" s="274">
        <f t="shared" si="2"/>
        <v>810</v>
      </c>
      <c r="H53" s="271"/>
    </row>
    <row r="54" spans="1:8">
      <c r="A54" s="270" t="s">
        <v>9723</v>
      </c>
      <c r="B54" s="66" t="str">
        <f t="shared" si="0"/>
        <v>00:36</v>
      </c>
      <c r="C54" s="139" t="s">
        <v>746</v>
      </c>
      <c r="D54" s="270" t="s">
        <v>9723</v>
      </c>
      <c r="E54" s="451" t="str">
        <f t="shared" si="1"/>
        <v>00:36</v>
      </c>
      <c r="F54" s="273">
        <v>73401600</v>
      </c>
      <c r="G54" s="274">
        <f t="shared" si="2"/>
        <v>35.0006103515625</v>
      </c>
      <c r="H54" s="271"/>
    </row>
    <row r="55" spans="1:8">
      <c r="A55" s="270" t="s">
        <v>9724</v>
      </c>
      <c r="B55" s="66" t="str">
        <f t="shared" si="0"/>
        <v>00:37</v>
      </c>
      <c r="C55" s="139" t="s">
        <v>76</v>
      </c>
      <c r="D55" s="270" t="s">
        <v>9724</v>
      </c>
      <c r="E55" s="451" t="str">
        <f t="shared" si="1"/>
        <v>00:37</v>
      </c>
      <c r="F55" s="273">
        <v>3628074240</v>
      </c>
      <c r="G55" s="274">
        <f t="shared" si="2"/>
        <v>1730.0006103515625</v>
      </c>
      <c r="H55" s="271"/>
    </row>
    <row r="56" spans="1:8">
      <c r="A56" s="270" t="s">
        <v>9725</v>
      </c>
      <c r="B56" s="66" t="str">
        <f t="shared" si="0"/>
        <v>00:38</v>
      </c>
      <c r="C56" s="139" t="s">
        <v>71</v>
      </c>
      <c r="D56" s="270" t="s">
        <v>9725</v>
      </c>
      <c r="E56" s="451" t="str">
        <f t="shared" si="1"/>
        <v>00:38</v>
      </c>
      <c r="F56" s="273">
        <v>2139095040</v>
      </c>
      <c r="G56" s="274">
        <f t="shared" si="2"/>
        <v>1020</v>
      </c>
      <c r="H56" s="271"/>
    </row>
    <row r="57" spans="1:8">
      <c r="A57" s="270" t="s">
        <v>9726</v>
      </c>
      <c r="B57" s="66" t="str">
        <f t="shared" si="0"/>
        <v>00:39</v>
      </c>
      <c r="C57" s="139" t="s">
        <v>691</v>
      </c>
      <c r="D57" s="270" t="s">
        <v>9726</v>
      </c>
      <c r="E57" s="451" t="str">
        <f t="shared" si="1"/>
        <v>00:39</v>
      </c>
      <c r="F57" s="273">
        <v>262145280</v>
      </c>
      <c r="G57" s="274">
        <f t="shared" si="2"/>
        <v>125.0006103515625</v>
      </c>
      <c r="H57" s="271"/>
    </row>
    <row r="58" spans="1:8">
      <c r="A58" s="270" t="s">
        <v>9727</v>
      </c>
      <c r="B58" s="66" t="str">
        <f t="shared" si="0"/>
        <v>00:3a</v>
      </c>
      <c r="C58" s="139" t="s">
        <v>693</v>
      </c>
      <c r="D58" s="270" t="s">
        <v>9727</v>
      </c>
      <c r="E58" s="451" t="str">
        <f t="shared" si="1"/>
        <v>00:3a</v>
      </c>
      <c r="F58" s="273">
        <v>262145280</v>
      </c>
      <c r="G58" s="274">
        <f t="shared" si="2"/>
        <v>125.0006103515625</v>
      </c>
      <c r="H58" s="271"/>
    </row>
    <row r="59" spans="1:8">
      <c r="A59" s="270" t="s">
        <v>9728</v>
      </c>
      <c r="B59" s="66" t="str">
        <f t="shared" si="0"/>
        <v>00:3b</v>
      </c>
      <c r="C59" s="139" t="s">
        <v>695</v>
      </c>
      <c r="D59" s="270" t="s">
        <v>9728</v>
      </c>
      <c r="E59" s="451" t="str">
        <f t="shared" si="1"/>
        <v>00:3b</v>
      </c>
      <c r="F59" s="273">
        <v>262145280</v>
      </c>
      <c r="G59" s="274">
        <f t="shared" si="2"/>
        <v>125.0006103515625</v>
      </c>
      <c r="H59" s="271"/>
    </row>
    <row r="60" spans="1:8">
      <c r="A60" s="270" t="s">
        <v>9729</v>
      </c>
      <c r="B60" s="66" t="str">
        <f t="shared" si="0"/>
        <v>00:3c</v>
      </c>
      <c r="C60" s="139" t="s">
        <v>697</v>
      </c>
      <c r="D60" s="270" t="s">
        <v>9729</v>
      </c>
      <c r="E60" s="451" t="str">
        <f t="shared" si="1"/>
        <v>00:3c</v>
      </c>
      <c r="F60" s="273">
        <v>167773440</v>
      </c>
      <c r="G60" s="274">
        <f t="shared" si="2"/>
        <v>80.0006103515625</v>
      </c>
      <c r="H60" s="271"/>
    </row>
    <row r="61" spans="1:8">
      <c r="A61" s="270" t="s">
        <v>9730</v>
      </c>
      <c r="B61" s="66" t="str">
        <f t="shared" si="0"/>
        <v>00:3d</v>
      </c>
      <c r="C61" s="139" t="s">
        <v>159</v>
      </c>
      <c r="D61" s="270" t="s">
        <v>9730</v>
      </c>
      <c r="E61" s="451" t="str">
        <f t="shared" si="1"/>
        <v>00:3d</v>
      </c>
      <c r="F61" s="273">
        <v>104858880</v>
      </c>
      <c r="G61" s="274">
        <f t="shared" si="2"/>
        <v>50.0006103515625</v>
      </c>
      <c r="H61" s="271"/>
    </row>
    <row r="62" spans="1:8">
      <c r="A62" s="270" t="s">
        <v>9731</v>
      </c>
      <c r="B62" s="66" t="str">
        <f t="shared" si="0"/>
        <v>00:3e</v>
      </c>
      <c r="C62" s="139" t="s">
        <v>157</v>
      </c>
      <c r="D62" s="270" t="s">
        <v>9731</v>
      </c>
      <c r="E62" s="451" t="str">
        <f t="shared" si="1"/>
        <v>00:3e</v>
      </c>
      <c r="F62" s="273">
        <v>104858880</v>
      </c>
      <c r="G62" s="274">
        <f t="shared" si="2"/>
        <v>50.0006103515625</v>
      </c>
      <c r="H62" s="271"/>
    </row>
    <row r="63" spans="1:8">
      <c r="A63" s="270" t="s">
        <v>9732</v>
      </c>
      <c r="B63" s="66" t="str">
        <f t="shared" si="0"/>
        <v>00:3f</v>
      </c>
      <c r="C63" s="139" t="s">
        <v>143</v>
      </c>
      <c r="D63" s="270" t="s">
        <v>9732</v>
      </c>
      <c r="E63" s="451" t="str">
        <f t="shared" si="1"/>
        <v>00:3f</v>
      </c>
      <c r="F63" s="273">
        <v>136316160</v>
      </c>
      <c r="G63" s="274">
        <f t="shared" si="2"/>
        <v>65.0006103515625</v>
      </c>
      <c r="H63" s="271"/>
    </row>
    <row r="64" spans="1:8">
      <c r="A64" s="270" t="s">
        <v>9733</v>
      </c>
      <c r="B64" s="66" t="str">
        <f t="shared" si="0"/>
        <v>00:40</v>
      </c>
      <c r="C64" s="139" t="s">
        <v>136</v>
      </c>
      <c r="D64" s="270" t="s">
        <v>9733</v>
      </c>
      <c r="E64" s="451" t="str">
        <f t="shared" si="1"/>
        <v>00:40</v>
      </c>
      <c r="F64" s="273">
        <v>230688000</v>
      </c>
      <c r="G64" s="274">
        <f t="shared" si="2"/>
        <v>110.0006103515625</v>
      </c>
      <c r="H64" s="271"/>
    </row>
    <row r="65" spans="1:8">
      <c r="A65" s="270" t="s">
        <v>9734</v>
      </c>
      <c r="B65" s="66" t="str">
        <f t="shared" si="0"/>
        <v>00:41</v>
      </c>
      <c r="C65" s="139" t="s">
        <v>147</v>
      </c>
      <c r="D65" s="270" t="s">
        <v>9734</v>
      </c>
      <c r="E65" s="451" t="str">
        <f t="shared" si="1"/>
        <v>00:41</v>
      </c>
      <c r="F65" s="273">
        <v>104858880</v>
      </c>
      <c r="G65" s="274">
        <f t="shared" si="2"/>
        <v>50.0006103515625</v>
      </c>
      <c r="H65" s="271"/>
    </row>
    <row r="66" spans="1:8">
      <c r="A66" s="270" t="s">
        <v>9735</v>
      </c>
      <c r="B66" s="66" t="str">
        <f t="shared" si="0"/>
        <v>00:42</v>
      </c>
      <c r="C66" s="139" t="s">
        <v>145</v>
      </c>
      <c r="D66" s="270" t="s">
        <v>9735</v>
      </c>
      <c r="E66" s="451" t="str">
        <f t="shared" si="1"/>
        <v>00:42</v>
      </c>
      <c r="F66" s="273">
        <v>104858880</v>
      </c>
      <c r="G66" s="274">
        <f t="shared" si="2"/>
        <v>50.0006103515625</v>
      </c>
      <c r="H66" s="271"/>
    </row>
    <row r="67" spans="1:8">
      <c r="A67" s="270" t="s">
        <v>9736</v>
      </c>
      <c r="B67" s="66" t="str">
        <f t="shared" ref="B67:B130" si="3">(LEFT($A67,2))&amp;":"&amp;(RIGHT($A67,2))</f>
        <v>00:43</v>
      </c>
      <c r="C67" s="139" t="s">
        <v>142</v>
      </c>
      <c r="D67" s="270" t="s">
        <v>9736</v>
      </c>
      <c r="E67" s="451" t="str">
        <f t="shared" ref="E67:E130" si="4">(LEFT(D67,2)&amp;":"&amp;(RIGHT($D67,2)))</f>
        <v>00:43</v>
      </c>
      <c r="F67" s="273">
        <v>94371840</v>
      </c>
      <c r="G67" s="274">
        <f t="shared" ref="G67:G130" si="5">F67/2048/1024</f>
        <v>45</v>
      </c>
      <c r="H67" s="271"/>
    </row>
    <row r="68" spans="1:8">
      <c r="A68" s="270" t="s">
        <v>9737</v>
      </c>
      <c r="B68" s="66" t="str">
        <f t="shared" si="3"/>
        <v>00:44</v>
      </c>
      <c r="C68" s="139" t="s">
        <v>139</v>
      </c>
      <c r="D68" s="270" t="s">
        <v>9737</v>
      </c>
      <c r="E68" s="451" t="str">
        <f t="shared" si="4"/>
        <v>00:44</v>
      </c>
      <c r="F68" s="273">
        <v>14680320</v>
      </c>
      <c r="G68" s="274">
        <f t="shared" si="5"/>
        <v>7.0001220703125</v>
      </c>
      <c r="H68" s="271"/>
    </row>
    <row r="69" spans="1:8">
      <c r="A69" s="270" t="s">
        <v>9738</v>
      </c>
      <c r="B69" s="66" t="str">
        <f t="shared" si="3"/>
        <v>00:45</v>
      </c>
      <c r="C69" s="139" t="s">
        <v>136</v>
      </c>
      <c r="D69" s="270" t="s">
        <v>9738</v>
      </c>
      <c r="E69" s="451" t="str">
        <f t="shared" si="4"/>
        <v>00:45</v>
      </c>
      <c r="F69" s="273">
        <v>230688000</v>
      </c>
      <c r="G69" s="274">
        <f t="shared" si="5"/>
        <v>110.0006103515625</v>
      </c>
      <c r="H69" s="271"/>
    </row>
    <row r="70" spans="1:8">
      <c r="A70" s="270" t="s">
        <v>9739</v>
      </c>
      <c r="B70" s="66" t="str">
        <f t="shared" si="3"/>
        <v>00:46</v>
      </c>
      <c r="C70" s="139" t="s">
        <v>87</v>
      </c>
      <c r="D70" s="270" t="s">
        <v>9739</v>
      </c>
      <c r="E70" s="451" t="str">
        <f t="shared" si="4"/>
        <v>00:46</v>
      </c>
      <c r="F70" s="273">
        <v>104858880</v>
      </c>
      <c r="G70" s="274">
        <f t="shared" si="5"/>
        <v>50.0006103515625</v>
      </c>
      <c r="H70" s="271"/>
    </row>
    <row r="71" spans="1:8">
      <c r="A71" s="270" t="s">
        <v>9740</v>
      </c>
      <c r="B71" s="66" t="str">
        <f t="shared" si="3"/>
        <v>00:47</v>
      </c>
      <c r="C71" s="139" t="s">
        <v>85</v>
      </c>
      <c r="D71" s="270" t="s">
        <v>9740</v>
      </c>
      <c r="E71" s="451" t="str">
        <f t="shared" si="4"/>
        <v>00:47</v>
      </c>
      <c r="F71" s="273">
        <v>104858880</v>
      </c>
      <c r="G71" s="274">
        <f t="shared" si="5"/>
        <v>50.0006103515625</v>
      </c>
      <c r="H71" s="271"/>
    </row>
    <row r="72" spans="1:8">
      <c r="A72" s="270" t="s">
        <v>9741</v>
      </c>
      <c r="B72" s="66" t="str">
        <f t="shared" si="3"/>
        <v>00:48</v>
      </c>
      <c r="C72" s="139" t="s">
        <v>111</v>
      </c>
      <c r="D72" s="270" t="s">
        <v>9741</v>
      </c>
      <c r="E72" s="451" t="str">
        <f t="shared" si="4"/>
        <v>00:48</v>
      </c>
      <c r="F72" s="273">
        <v>104858880</v>
      </c>
      <c r="G72" s="274">
        <f t="shared" si="5"/>
        <v>50.0006103515625</v>
      </c>
      <c r="H72" s="271"/>
    </row>
    <row r="73" spans="1:8">
      <c r="A73" s="270" t="s">
        <v>9742</v>
      </c>
      <c r="B73" s="66" t="str">
        <f t="shared" si="3"/>
        <v>00:49</v>
      </c>
      <c r="C73" s="139" t="s">
        <v>82</v>
      </c>
      <c r="D73" s="270" t="s">
        <v>9742</v>
      </c>
      <c r="E73" s="451" t="str">
        <f t="shared" si="4"/>
        <v>00:49</v>
      </c>
      <c r="F73" s="273">
        <v>136316160</v>
      </c>
      <c r="G73" s="274">
        <f t="shared" si="5"/>
        <v>65.0006103515625</v>
      </c>
      <c r="H73" s="271"/>
    </row>
    <row r="74" spans="1:8">
      <c r="A74" s="270" t="s">
        <v>9743</v>
      </c>
      <c r="B74" s="66" t="str">
        <f t="shared" si="3"/>
        <v>00:4a</v>
      </c>
      <c r="C74" s="139" t="s">
        <v>110</v>
      </c>
      <c r="D74" s="270" t="s">
        <v>9743</v>
      </c>
      <c r="E74" s="451" t="str">
        <f t="shared" si="4"/>
        <v>00:4a</v>
      </c>
      <c r="F74" s="273">
        <v>220200960</v>
      </c>
      <c r="G74" s="274">
        <f t="shared" si="5"/>
        <v>105</v>
      </c>
      <c r="H74" s="271"/>
    </row>
    <row r="75" spans="1:8">
      <c r="A75" s="270" t="s">
        <v>9744</v>
      </c>
      <c r="B75" s="66" t="str">
        <f t="shared" si="3"/>
        <v>00:4b</v>
      </c>
      <c r="C75" s="139" t="s">
        <v>109</v>
      </c>
      <c r="D75" s="270" t="s">
        <v>9744</v>
      </c>
      <c r="E75" s="451" t="str">
        <f t="shared" si="4"/>
        <v>00:4b</v>
      </c>
      <c r="F75" s="273">
        <v>230688000</v>
      </c>
      <c r="G75" s="274">
        <f t="shared" si="5"/>
        <v>110.0006103515625</v>
      </c>
      <c r="H75" s="271"/>
    </row>
    <row r="76" spans="1:8">
      <c r="A76" s="270" t="s">
        <v>9745</v>
      </c>
      <c r="B76" s="66" t="str">
        <f t="shared" si="3"/>
        <v>00:4c</v>
      </c>
      <c r="C76" s="139" t="s">
        <v>87</v>
      </c>
      <c r="D76" s="270" t="s">
        <v>9745</v>
      </c>
      <c r="E76" s="451" t="str">
        <f t="shared" si="4"/>
        <v>00:4c</v>
      </c>
      <c r="F76" s="273">
        <v>52429440</v>
      </c>
      <c r="G76" s="274">
        <f t="shared" si="5"/>
        <v>25.00030517578125</v>
      </c>
      <c r="H76" s="271"/>
    </row>
    <row r="77" spans="1:8">
      <c r="A77" s="270" t="s">
        <v>9746</v>
      </c>
      <c r="B77" s="66" t="str">
        <f t="shared" si="3"/>
        <v>00:4d</v>
      </c>
      <c r="C77" s="139" t="s">
        <v>85</v>
      </c>
      <c r="D77" s="270" t="s">
        <v>9746</v>
      </c>
      <c r="E77" s="451" t="str">
        <f t="shared" si="4"/>
        <v>00:4d</v>
      </c>
      <c r="F77" s="273">
        <v>52429440</v>
      </c>
      <c r="G77" s="274">
        <f t="shared" si="5"/>
        <v>25.00030517578125</v>
      </c>
      <c r="H77" s="271"/>
    </row>
    <row r="78" spans="1:8">
      <c r="A78" s="270" t="s">
        <v>9747</v>
      </c>
      <c r="B78" s="66" t="str">
        <f t="shared" si="3"/>
        <v>00:4e</v>
      </c>
      <c r="C78" s="139" t="s">
        <v>82</v>
      </c>
      <c r="D78" s="270" t="s">
        <v>9747</v>
      </c>
      <c r="E78" s="451" t="str">
        <f t="shared" si="4"/>
        <v>00:4e</v>
      </c>
      <c r="F78" s="273">
        <v>440401920</v>
      </c>
      <c r="G78" s="274">
        <f t="shared" si="5"/>
        <v>210</v>
      </c>
      <c r="H78" s="271"/>
    </row>
    <row r="79" spans="1:8">
      <c r="A79" s="270" t="s">
        <v>9748</v>
      </c>
      <c r="B79" s="66" t="str">
        <f t="shared" si="3"/>
        <v>00:50</v>
      </c>
      <c r="C79" s="139" t="s">
        <v>719</v>
      </c>
      <c r="D79" s="270" t="s">
        <v>9748</v>
      </c>
      <c r="E79" s="451" t="str">
        <f t="shared" si="4"/>
        <v>00:50</v>
      </c>
      <c r="F79" s="273">
        <v>73401600</v>
      </c>
      <c r="G79" s="274">
        <f t="shared" si="5"/>
        <v>35.0006103515625</v>
      </c>
      <c r="H79" s="271"/>
    </row>
    <row r="80" spans="1:8">
      <c r="A80" s="270" t="s">
        <v>9749</v>
      </c>
      <c r="B80" s="66" t="str">
        <f t="shared" si="3"/>
        <v>00:51</v>
      </c>
      <c r="C80" s="139" t="s">
        <v>76</v>
      </c>
      <c r="D80" s="270" t="s">
        <v>9749</v>
      </c>
      <c r="E80" s="451" t="str">
        <f t="shared" si="4"/>
        <v>00:51</v>
      </c>
      <c r="F80" s="273">
        <v>1101004800</v>
      </c>
      <c r="G80" s="274">
        <f t="shared" si="5"/>
        <v>525</v>
      </c>
      <c r="H80" s="271"/>
    </row>
    <row r="81" spans="1:8">
      <c r="A81" s="270" t="s">
        <v>9750</v>
      </c>
      <c r="B81" s="66" t="str">
        <f t="shared" si="3"/>
        <v>00:52</v>
      </c>
      <c r="C81" s="139" t="s">
        <v>71</v>
      </c>
      <c r="D81" s="270" t="s">
        <v>9750</v>
      </c>
      <c r="E81" s="451" t="str">
        <f t="shared" si="4"/>
        <v>00:52</v>
      </c>
      <c r="F81" s="273">
        <v>618660480</v>
      </c>
      <c r="G81" s="274">
        <f t="shared" si="5"/>
        <v>295.00030517578125</v>
      </c>
      <c r="H81" s="271"/>
    </row>
    <row r="82" spans="1:8">
      <c r="A82" s="270" t="s">
        <v>9751</v>
      </c>
      <c r="B82" s="66" t="str">
        <f t="shared" si="3"/>
        <v>00:53</v>
      </c>
      <c r="C82" s="139" t="s">
        <v>691</v>
      </c>
      <c r="D82" s="270" t="s">
        <v>9751</v>
      </c>
      <c r="E82" s="451" t="str">
        <f t="shared" si="4"/>
        <v>00:53</v>
      </c>
      <c r="F82" s="273">
        <v>325059840</v>
      </c>
      <c r="G82" s="274">
        <f t="shared" si="5"/>
        <v>155.0006103515625</v>
      </c>
      <c r="H82" s="271"/>
    </row>
    <row r="83" spans="1:8">
      <c r="A83" s="270" t="s">
        <v>9752</v>
      </c>
      <c r="B83" s="66" t="str">
        <f t="shared" si="3"/>
        <v>00:54</v>
      </c>
      <c r="C83" s="139" t="s">
        <v>693</v>
      </c>
      <c r="D83" s="270" t="s">
        <v>9752</v>
      </c>
      <c r="E83" s="451" t="str">
        <f t="shared" si="4"/>
        <v>00:54</v>
      </c>
      <c r="F83" s="273">
        <v>325059840</v>
      </c>
      <c r="G83" s="274">
        <f t="shared" si="5"/>
        <v>155.0006103515625</v>
      </c>
      <c r="H83" s="271"/>
    </row>
    <row r="84" spans="1:8">
      <c r="A84" s="270" t="s">
        <v>9753</v>
      </c>
      <c r="B84" s="66" t="str">
        <f t="shared" si="3"/>
        <v>00:55</v>
      </c>
      <c r="C84" s="139" t="s">
        <v>697</v>
      </c>
      <c r="D84" s="270" t="s">
        <v>9753</v>
      </c>
      <c r="E84" s="451" t="str">
        <f t="shared" si="4"/>
        <v>00:55</v>
      </c>
      <c r="F84" s="273">
        <v>209715840</v>
      </c>
      <c r="G84" s="274">
        <f t="shared" si="5"/>
        <v>100.00030517578125</v>
      </c>
      <c r="H84" s="271"/>
    </row>
    <row r="85" spans="1:8">
      <c r="A85" s="270" t="s">
        <v>9754</v>
      </c>
      <c r="B85" s="66" t="str">
        <f t="shared" si="3"/>
        <v>00:56</v>
      </c>
      <c r="C85" s="139" t="s">
        <v>6607</v>
      </c>
      <c r="D85" s="270" t="s">
        <v>9754</v>
      </c>
      <c r="E85" s="451" t="str">
        <f t="shared" si="4"/>
        <v>00:56</v>
      </c>
      <c r="F85" s="273">
        <v>27264000</v>
      </c>
      <c r="G85" s="274">
        <f t="shared" si="5"/>
        <v>13.00048828125</v>
      </c>
      <c r="H85" s="271"/>
    </row>
    <row r="86" spans="1:8">
      <c r="A86" s="270" t="s">
        <v>9755</v>
      </c>
      <c r="B86" s="66" t="str">
        <f t="shared" si="3"/>
        <v>00:57</v>
      </c>
      <c r="C86" s="139" t="s">
        <v>6608</v>
      </c>
      <c r="D86" s="270" t="s">
        <v>9755</v>
      </c>
      <c r="E86" s="451" t="str">
        <f t="shared" si="4"/>
        <v>00:57</v>
      </c>
      <c r="F86" s="273">
        <v>241173120</v>
      </c>
      <c r="G86" s="274">
        <f t="shared" si="5"/>
        <v>115.00030517578125</v>
      </c>
      <c r="H86" s="271"/>
    </row>
    <row r="87" spans="1:8">
      <c r="A87" s="270" t="s">
        <v>9756</v>
      </c>
      <c r="B87" s="66" t="str">
        <f t="shared" si="3"/>
        <v>00:58</v>
      </c>
      <c r="C87" s="139" t="s">
        <v>6609</v>
      </c>
      <c r="D87" s="270" t="s">
        <v>9756</v>
      </c>
      <c r="E87" s="451" t="str">
        <f t="shared" si="4"/>
        <v>00:58</v>
      </c>
      <c r="F87" s="273">
        <v>241173120</v>
      </c>
      <c r="G87" s="274">
        <f t="shared" si="5"/>
        <v>115.00030517578125</v>
      </c>
      <c r="H87" s="271"/>
    </row>
    <row r="88" spans="1:8">
      <c r="A88" s="270" t="s">
        <v>9757</v>
      </c>
      <c r="B88" s="66" t="str">
        <f t="shared" si="3"/>
        <v>00:59</v>
      </c>
      <c r="C88" s="139" t="s">
        <v>6610</v>
      </c>
      <c r="D88" s="270" t="s">
        <v>9757</v>
      </c>
      <c r="E88" s="451" t="str">
        <f t="shared" si="4"/>
        <v>00:59</v>
      </c>
      <c r="F88" s="273">
        <v>209715840</v>
      </c>
      <c r="G88" s="274">
        <f t="shared" si="5"/>
        <v>100.00030517578125</v>
      </c>
      <c r="H88" s="271"/>
    </row>
    <row r="89" spans="1:8">
      <c r="A89" s="270" t="s">
        <v>9758</v>
      </c>
      <c r="B89" s="66" t="str">
        <f t="shared" si="3"/>
        <v>00:5a</v>
      </c>
      <c r="C89" s="139" t="s">
        <v>6611</v>
      </c>
      <c r="D89" s="270" t="s">
        <v>9758</v>
      </c>
      <c r="E89" s="451" t="str">
        <f t="shared" si="4"/>
        <v>00:5a</v>
      </c>
      <c r="F89" s="273">
        <v>14680320</v>
      </c>
      <c r="G89" s="274">
        <f t="shared" si="5"/>
        <v>7.0001220703125</v>
      </c>
      <c r="H89" s="271"/>
    </row>
    <row r="90" spans="1:8">
      <c r="A90" s="270" t="s">
        <v>9759</v>
      </c>
      <c r="B90" s="66" t="str">
        <f t="shared" si="3"/>
        <v>00:5b</v>
      </c>
      <c r="C90" s="139" t="s">
        <v>6612</v>
      </c>
      <c r="D90" s="270" t="s">
        <v>9759</v>
      </c>
      <c r="E90" s="451" t="str">
        <f t="shared" si="4"/>
        <v>00:5b</v>
      </c>
      <c r="F90" s="273">
        <v>230688000</v>
      </c>
      <c r="G90" s="274">
        <f t="shared" si="5"/>
        <v>110.0006103515625</v>
      </c>
      <c r="H90" s="271"/>
    </row>
    <row r="91" spans="1:8">
      <c r="A91" s="270" t="s">
        <v>9760</v>
      </c>
      <c r="B91" s="66" t="str">
        <f t="shared" si="3"/>
        <v>00:5c</v>
      </c>
      <c r="C91" s="139" t="s">
        <v>6613</v>
      </c>
      <c r="D91" s="270" t="s">
        <v>9760</v>
      </c>
      <c r="E91" s="451" t="str">
        <f t="shared" si="4"/>
        <v>00:5c</v>
      </c>
      <c r="F91" s="273">
        <v>283115520</v>
      </c>
      <c r="G91" s="274">
        <f t="shared" si="5"/>
        <v>135</v>
      </c>
      <c r="H91" s="271"/>
    </row>
    <row r="92" spans="1:8">
      <c r="A92" s="270" t="s">
        <v>9761</v>
      </c>
      <c r="B92" s="66" t="str">
        <f t="shared" si="3"/>
        <v>00:5d</v>
      </c>
      <c r="C92" s="139" t="s">
        <v>6614</v>
      </c>
      <c r="D92" s="270" t="s">
        <v>9761</v>
      </c>
      <c r="E92" s="451" t="str">
        <f t="shared" si="4"/>
        <v>00:5d</v>
      </c>
      <c r="F92" s="273">
        <v>283115520</v>
      </c>
      <c r="G92" s="274">
        <f t="shared" si="5"/>
        <v>135</v>
      </c>
      <c r="H92" s="271"/>
    </row>
    <row r="93" spans="1:8">
      <c r="A93" s="270" t="s">
        <v>9762</v>
      </c>
      <c r="B93" s="66" t="str">
        <f t="shared" si="3"/>
        <v>00:5e</v>
      </c>
      <c r="C93" s="139" t="s">
        <v>6615</v>
      </c>
      <c r="D93" s="270" t="s">
        <v>9762</v>
      </c>
      <c r="E93" s="451" t="str">
        <f t="shared" si="4"/>
        <v>00:5e</v>
      </c>
      <c r="F93" s="273">
        <v>209715840</v>
      </c>
      <c r="G93" s="274">
        <f t="shared" si="5"/>
        <v>100.00030517578125</v>
      </c>
      <c r="H93" s="271"/>
    </row>
    <row r="94" spans="1:8">
      <c r="A94" s="270" t="s">
        <v>9763</v>
      </c>
      <c r="B94" s="66" t="str">
        <f t="shared" si="3"/>
        <v>00:5f</v>
      </c>
      <c r="C94" s="139" t="s">
        <v>6616</v>
      </c>
      <c r="D94" s="270" t="s">
        <v>9763</v>
      </c>
      <c r="E94" s="451" t="str">
        <f t="shared" si="4"/>
        <v>00:5f</v>
      </c>
      <c r="F94" s="273">
        <v>14680320</v>
      </c>
      <c r="G94" s="274">
        <f t="shared" si="5"/>
        <v>7.0001220703125</v>
      </c>
      <c r="H94" s="271"/>
    </row>
    <row r="95" spans="1:8">
      <c r="A95" s="270" t="s">
        <v>9764</v>
      </c>
      <c r="B95" s="66" t="str">
        <f t="shared" si="3"/>
        <v>00:60</v>
      </c>
      <c r="C95" s="139" t="s">
        <v>6617</v>
      </c>
      <c r="D95" s="270" t="s">
        <v>9764</v>
      </c>
      <c r="E95" s="451" t="str">
        <f t="shared" si="4"/>
        <v>00:60</v>
      </c>
      <c r="F95" s="273">
        <v>230688000</v>
      </c>
      <c r="G95" s="274">
        <f t="shared" si="5"/>
        <v>110.0006103515625</v>
      </c>
      <c r="H95" s="271"/>
    </row>
    <row r="96" spans="1:8">
      <c r="A96" s="270" t="s">
        <v>9765</v>
      </c>
      <c r="B96" s="66" t="str">
        <f t="shared" si="3"/>
        <v>00:61</v>
      </c>
      <c r="C96" s="139" t="s">
        <v>6618</v>
      </c>
      <c r="D96" s="270" t="s">
        <v>9765</v>
      </c>
      <c r="E96" s="451" t="str">
        <f t="shared" si="4"/>
        <v>00:61</v>
      </c>
      <c r="F96" s="273">
        <v>104858880</v>
      </c>
      <c r="G96" s="274">
        <f t="shared" si="5"/>
        <v>50.0006103515625</v>
      </c>
      <c r="H96" s="271"/>
    </row>
    <row r="97" spans="1:8">
      <c r="A97" s="270" t="s">
        <v>9766</v>
      </c>
      <c r="B97" s="66" t="str">
        <f t="shared" si="3"/>
        <v>00:62</v>
      </c>
      <c r="C97" s="139" t="s">
        <v>6619</v>
      </c>
      <c r="D97" s="270" t="s">
        <v>9766</v>
      </c>
      <c r="E97" s="451" t="str">
        <f t="shared" si="4"/>
        <v>00:62</v>
      </c>
      <c r="F97" s="273">
        <v>104858880</v>
      </c>
      <c r="G97" s="274">
        <f t="shared" si="5"/>
        <v>50.0006103515625</v>
      </c>
      <c r="H97" s="271"/>
    </row>
    <row r="98" spans="1:8">
      <c r="A98" s="270" t="s">
        <v>9767</v>
      </c>
      <c r="B98" s="66" t="str">
        <f t="shared" si="3"/>
        <v>00:63</v>
      </c>
      <c r="C98" s="139" t="s">
        <v>6620</v>
      </c>
      <c r="D98" s="270" t="s">
        <v>9767</v>
      </c>
      <c r="E98" s="451" t="str">
        <f t="shared" si="4"/>
        <v>00:63</v>
      </c>
      <c r="F98" s="273">
        <v>146801280</v>
      </c>
      <c r="G98" s="274">
        <f t="shared" si="5"/>
        <v>70.00030517578125</v>
      </c>
      <c r="H98" s="271"/>
    </row>
    <row r="99" spans="1:8">
      <c r="A99" s="270" t="s">
        <v>9768</v>
      </c>
      <c r="B99" s="66" t="str">
        <f t="shared" si="3"/>
        <v>00:64</v>
      </c>
      <c r="C99" s="139" t="s">
        <v>6621</v>
      </c>
      <c r="D99" s="270" t="s">
        <v>9768</v>
      </c>
      <c r="E99" s="451" t="str">
        <f t="shared" si="4"/>
        <v>00:64</v>
      </c>
      <c r="F99" s="273">
        <v>73401600</v>
      </c>
      <c r="G99" s="274">
        <f t="shared" si="5"/>
        <v>35.0006103515625</v>
      </c>
      <c r="H99" s="271"/>
    </row>
    <row r="100" spans="1:8">
      <c r="A100" s="270" t="s">
        <v>9769</v>
      </c>
      <c r="B100" s="66" t="str">
        <f t="shared" si="3"/>
        <v>00:65</v>
      </c>
      <c r="C100" s="139" t="s">
        <v>6622</v>
      </c>
      <c r="D100" s="270" t="s">
        <v>9769</v>
      </c>
      <c r="E100" s="451" t="str">
        <f t="shared" si="4"/>
        <v>00:65</v>
      </c>
      <c r="F100" s="273">
        <v>73401600</v>
      </c>
      <c r="G100" s="274">
        <f t="shared" si="5"/>
        <v>35.0006103515625</v>
      </c>
      <c r="H100" s="271"/>
    </row>
    <row r="101" spans="1:8">
      <c r="A101" s="270" t="s">
        <v>9770</v>
      </c>
      <c r="B101" s="66" t="str">
        <f t="shared" si="3"/>
        <v>00:66</v>
      </c>
      <c r="C101" s="139" t="s">
        <v>6623</v>
      </c>
      <c r="D101" s="270" t="s">
        <v>9770</v>
      </c>
      <c r="E101" s="451" t="str">
        <f t="shared" si="4"/>
        <v>00:66</v>
      </c>
      <c r="F101" s="273">
        <v>304087680</v>
      </c>
      <c r="G101" s="274">
        <f t="shared" si="5"/>
        <v>145.00030517578125</v>
      </c>
      <c r="H101" s="271"/>
    </row>
    <row r="102" spans="1:8">
      <c r="A102" s="270" t="s">
        <v>9771</v>
      </c>
      <c r="B102" s="66" t="str">
        <f t="shared" si="3"/>
        <v>00:67</v>
      </c>
      <c r="C102" s="139" t="s">
        <v>6624</v>
      </c>
      <c r="D102" s="270" t="s">
        <v>9771</v>
      </c>
      <c r="E102" s="451" t="str">
        <f t="shared" si="4"/>
        <v>00:67</v>
      </c>
      <c r="F102" s="273">
        <v>304087680</v>
      </c>
      <c r="G102" s="274">
        <f t="shared" si="5"/>
        <v>145.00030517578125</v>
      </c>
      <c r="H102" s="271"/>
    </row>
    <row r="103" spans="1:8">
      <c r="A103" s="270" t="s">
        <v>9772</v>
      </c>
      <c r="B103" s="66" t="str">
        <f t="shared" si="3"/>
        <v>00:68</v>
      </c>
      <c r="C103" s="139" t="s">
        <v>6625</v>
      </c>
      <c r="D103" s="270" t="s">
        <v>9772</v>
      </c>
      <c r="E103" s="451" t="str">
        <f t="shared" si="4"/>
        <v>00:68</v>
      </c>
      <c r="F103" s="273">
        <v>209715840</v>
      </c>
      <c r="G103" s="274">
        <f t="shared" si="5"/>
        <v>100.00030517578125</v>
      </c>
      <c r="H103" s="271"/>
    </row>
    <row r="104" spans="1:8">
      <c r="A104" s="270" t="s">
        <v>9773</v>
      </c>
      <c r="B104" s="66" t="str">
        <f t="shared" si="3"/>
        <v>00:69</v>
      </c>
      <c r="C104" s="139" t="s">
        <v>6626</v>
      </c>
      <c r="D104" s="270" t="s">
        <v>9773</v>
      </c>
      <c r="E104" s="451" t="str">
        <f t="shared" si="4"/>
        <v>00:69</v>
      </c>
      <c r="F104" s="273">
        <v>146801280</v>
      </c>
      <c r="G104" s="274">
        <f t="shared" si="5"/>
        <v>70.00030517578125</v>
      </c>
      <c r="H104" s="271"/>
    </row>
    <row r="105" spans="1:8">
      <c r="A105" s="270" t="s">
        <v>9774</v>
      </c>
      <c r="B105" s="66" t="str">
        <f t="shared" si="3"/>
        <v>00:6a</v>
      </c>
      <c r="C105" s="139" t="s">
        <v>6627</v>
      </c>
      <c r="D105" s="270" t="s">
        <v>9774</v>
      </c>
      <c r="E105" s="451" t="str">
        <f t="shared" si="4"/>
        <v>00:6a</v>
      </c>
      <c r="F105" s="273">
        <v>230688000</v>
      </c>
      <c r="G105" s="274">
        <f t="shared" si="5"/>
        <v>110.0006103515625</v>
      </c>
      <c r="H105" s="271"/>
    </row>
    <row r="106" spans="1:8">
      <c r="A106" s="270" t="s">
        <v>9775</v>
      </c>
      <c r="B106" s="66" t="str">
        <f t="shared" si="3"/>
        <v>00:6b</v>
      </c>
      <c r="C106" s="139" t="s">
        <v>6618</v>
      </c>
      <c r="D106" s="270" t="s">
        <v>9775</v>
      </c>
      <c r="E106" s="451" t="str">
        <f t="shared" si="4"/>
        <v>00:6b</v>
      </c>
      <c r="F106" s="273">
        <v>146801280</v>
      </c>
      <c r="G106" s="274">
        <f t="shared" si="5"/>
        <v>70.00030517578125</v>
      </c>
      <c r="H106" s="271"/>
    </row>
    <row r="107" spans="1:8">
      <c r="A107" s="270" t="s">
        <v>9776</v>
      </c>
      <c r="B107" s="66" t="str">
        <f t="shared" si="3"/>
        <v>00:6c</v>
      </c>
      <c r="C107" s="139" t="s">
        <v>6619</v>
      </c>
      <c r="D107" s="270" t="s">
        <v>9776</v>
      </c>
      <c r="E107" s="451" t="str">
        <f t="shared" si="4"/>
        <v>00:6c</v>
      </c>
      <c r="F107" s="273">
        <v>146801280</v>
      </c>
      <c r="G107" s="274">
        <f t="shared" si="5"/>
        <v>70.00030517578125</v>
      </c>
      <c r="H107" s="271"/>
    </row>
    <row r="108" spans="1:8">
      <c r="A108" s="270" t="s">
        <v>9777</v>
      </c>
      <c r="B108" s="66" t="str">
        <f t="shared" si="3"/>
        <v>00:6d</v>
      </c>
      <c r="C108" s="139" t="s">
        <v>6620</v>
      </c>
      <c r="D108" s="270" t="s">
        <v>9777</v>
      </c>
      <c r="E108" s="451" t="str">
        <f t="shared" si="4"/>
        <v>00:6d</v>
      </c>
      <c r="F108" s="273">
        <v>524288640</v>
      </c>
      <c r="G108" s="274">
        <f t="shared" si="5"/>
        <v>250.00030517578125</v>
      </c>
      <c r="H108" s="271"/>
    </row>
    <row r="109" spans="1:8">
      <c r="A109" s="270" t="s">
        <v>9778</v>
      </c>
      <c r="B109" s="66" t="str">
        <f t="shared" si="3"/>
        <v>00:6f</v>
      </c>
      <c r="C109" s="139" t="s">
        <v>6628</v>
      </c>
      <c r="D109" s="270" t="s">
        <v>9778</v>
      </c>
      <c r="E109" s="451" t="str">
        <f t="shared" si="4"/>
        <v>00:6f</v>
      </c>
      <c r="F109" s="273">
        <v>73401600</v>
      </c>
      <c r="G109" s="274">
        <f t="shared" si="5"/>
        <v>35.0006103515625</v>
      </c>
      <c r="H109" s="271"/>
    </row>
    <row r="110" spans="1:8">
      <c r="A110" s="270" t="s">
        <v>9779</v>
      </c>
      <c r="B110" s="66" t="str">
        <f t="shared" si="3"/>
        <v>00:70</v>
      </c>
      <c r="C110" s="139" t="s">
        <v>6629</v>
      </c>
      <c r="D110" s="270" t="s">
        <v>9779</v>
      </c>
      <c r="E110" s="451" t="str">
        <f t="shared" si="4"/>
        <v>00:70</v>
      </c>
      <c r="F110" s="273">
        <v>922748160</v>
      </c>
      <c r="G110" s="274">
        <f t="shared" si="5"/>
        <v>440.0006103515625</v>
      </c>
      <c r="H110" s="271"/>
    </row>
    <row r="111" spans="1:8">
      <c r="A111" s="270" t="s">
        <v>9780</v>
      </c>
      <c r="B111" s="66" t="str">
        <f t="shared" si="3"/>
        <v>00:71</v>
      </c>
      <c r="C111" s="139" t="s">
        <v>6630</v>
      </c>
      <c r="D111" s="270" t="s">
        <v>9780</v>
      </c>
      <c r="E111" s="451" t="str">
        <f t="shared" si="4"/>
        <v>00:71</v>
      </c>
      <c r="F111" s="273">
        <v>520095360</v>
      </c>
      <c r="G111" s="274">
        <f t="shared" si="5"/>
        <v>248.00079345703125</v>
      </c>
      <c r="H111" s="271"/>
    </row>
    <row r="112" spans="1:8">
      <c r="A112" s="270" t="s">
        <v>9781</v>
      </c>
      <c r="B112" s="66" t="str">
        <f t="shared" si="3"/>
        <v>00:72</v>
      </c>
      <c r="C112" s="139" t="s">
        <v>714</v>
      </c>
      <c r="D112" s="270" t="s">
        <v>9781</v>
      </c>
      <c r="E112" s="451" t="str">
        <f t="shared" si="4"/>
        <v>00:72</v>
      </c>
      <c r="F112" s="273">
        <v>73401600</v>
      </c>
      <c r="G112" s="274">
        <f t="shared" si="5"/>
        <v>35.0006103515625</v>
      </c>
      <c r="H112" s="271"/>
    </row>
    <row r="113" spans="1:8">
      <c r="A113" s="270" t="s">
        <v>9782</v>
      </c>
      <c r="B113" s="66" t="str">
        <f t="shared" si="3"/>
        <v>00:73</v>
      </c>
      <c r="C113" s="139" t="s">
        <v>30</v>
      </c>
      <c r="D113" s="270" t="s">
        <v>9782</v>
      </c>
      <c r="E113" s="451" t="str">
        <f t="shared" si="4"/>
        <v>00:73</v>
      </c>
      <c r="F113" s="273">
        <v>1468007040</v>
      </c>
      <c r="G113" s="274">
        <f t="shared" si="5"/>
        <v>700.00030517578125</v>
      </c>
      <c r="H113" s="271"/>
    </row>
    <row r="114" spans="1:8">
      <c r="A114" s="270" t="s">
        <v>9783</v>
      </c>
      <c r="B114" s="66" t="str">
        <f t="shared" si="3"/>
        <v>00:74</v>
      </c>
      <c r="C114" s="139" t="s">
        <v>28</v>
      </c>
      <c r="D114" s="270" t="s">
        <v>9783</v>
      </c>
      <c r="E114" s="451" t="str">
        <f t="shared" si="4"/>
        <v>00:74</v>
      </c>
      <c r="F114" s="273">
        <v>440401920</v>
      </c>
      <c r="G114" s="274">
        <f t="shared" si="5"/>
        <v>210</v>
      </c>
      <c r="H114" s="271"/>
    </row>
    <row r="115" spans="1:8">
      <c r="A115" s="270" t="s">
        <v>9784</v>
      </c>
      <c r="B115" s="66" t="str">
        <f t="shared" si="3"/>
        <v>00:75</v>
      </c>
      <c r="C115" s="139" t="s">
        <v>26</v>
      </c>
      <c r="D115" s="270" t="s">
        <v>9784</v>
      </c>
      <c r="E115" s="451" t="str">
        <f t="shared" si="4"/>
        <v>00:75</v>
      </c>
      <c r="F115" s="273">
        <v>136316160</v>
      </c>
      <c r="G115" s="274">
        <f t="shared" si="5"/>
        <v>65.0006103515625</v>
      </c>
      <c r="H115" s="271"/>
    </row>
    <row r="116" spans="1:8">
      <c r="A116" s="270" t="s">
        <v>9785</v>
      </c>
      <c r="B116" s="66" t="str">
        <f t="shared" si="3"/>
        <v>00:76</v>
      </c>
      <c r="C116" s="139" t="s">
        <v>6631</v>
      </c>
      <c r="D116" s="270" t="s">
        <v>9785</v>
      </c>
      <c r="E116" s="451" t="str">
        <f t="shared" si="4"/>
        <v>00:76</v>
      </c>
      <c r="F116" s="273">
        <v>461374080</v>
      </c>
      <c r="G116" s="274">
        <f t="shared" si="5"/>
        <v>220.00030517578125</v>
      </c>
      <c r="H116" s="271"/>
    </row>
    <row r="117" spans="1:8">
      <c r="A117" s="270" t="s">
        <v>9786</v>
      </c>
      <c r="B117" s="66" t="str">
        <f t="shared" si="3"/>
        <v>00:77</v>
      </c>
      <c r="C117" s="139" t="s">
        <v>6608</v>
      </c>
      <c r="D117" s="270" t="s">
        <v>9786</v>
      </c>
      <c r="E117" s="451" t="str">
        <f t="shared" si="4"/>
        <v>00:77</v>
      </c>
      <c r="F117" s="273">
        <v>241173120</v>
      </c>
      <c r="G117" s="274">
        <f t="shared" si="5"/>
        <v>115.00030517578125</v>
      </c>
      <c r="H117" s="271"/>
    </row>
    <row r="118" spans="1:8">
      <c r="A118" s="270" t="s">
        <v>9787</v>
      </c>
      <c r="B118" s="66" t="str">
        <f t="shared" si="3"/>
        <v>00:78</v>
      </c>
      <c r="C118" s="139" t="s">
        <v>6609</v>
      </c>
      <c r="D118" s="270" t="s">
        <v>9787</v>
      </c>
      <c r="E118" s="451" t="str">
        <f t="shared" si="4"/>
        <v>00:78</v>
      </c>
      <c r="F118" s="273">
        <v>241173120</v>
      </c>
      <c r="G118" s="274">
        <f t="shared" si="5"/>
        <v>115.00030517578125</v>
      </c>
      <c r="H118" s="271"/>
    </row>
    <row r="119" spans="1:8">
      <c r="A119" s="270" t="s">
        <v>9788</v>
      </c>
      <c r="B119" s="66" t="str">
        <f t="shared" si="3"/>
        <v>00:79</v>
      </c>
      <c r="C119" s="139" t="s">
        <v>6610</v>
      </c>
      <c r="D119" s="270" t="s">
        <v>9788</v>
      </c>
      <c r="E119" s="451" t="str">
        <f t="shared" si="4"/>
        <v>00:79</v>
      </c>
      <c r="F119" s="273">
        <v>209715840</v>
      </c>
      <c r="G119" s="274">
        <f t="shared" si="5"/>
        <v>100.00030517578125</v>
      </c>
      <c r="H119" s="271"/>
    </row>
    <row r="120" spans="1:8">
      <c r="A120" s="270" t="s">
        <v>9789</v>
      </c>
      <c r="B120" s="66" t="str">
        <f t="shared" si="3"/>
        <v>00:7a</v>
      </c>
      <c r="C120" s="139" t="s">
        <v>6611</v>
      </c>
      <c r="D120" s="270" t="s">
        <v>9789</v>
      </c>
      <c r="E120" s="451" t="str">
        <f t="shared" si="4"/>
        <v>00:7a</v>
      </c>
      <c r="F120" s="273">
        <v>14680320</v>
      </c>
      <c r="G120" s="274">
        <f t="shared" si="5"/>
        <v>7.0001220703125</v>
      </c>
      <c r="H120" s="271"/>
    </row>
    <row r="121" spans="1:8">
      <c r="A121" s="270" t="s">
        <v>9790</v>
      </c>
      <c r="B121" s="66" t="str">
        <f t="shared" si="3"/>
        <v>00:7b</v>
      </c>
      <c r="C121" s="139" t="s">
        <v>6612</v>
      </c>
      <c r="D121" s="270" t="s">
        <v>9790</v>
      </c>
      <c r="E121" s="451" t="str">
        <f t="shared" si="4"/>
        <v>00:7b</v>
      </c>
      <c r="F121" s="273">
        <v>230688000</v>
      </c>
      <c r="G121" s="274">
        <f t="shared" si="5"/>
        <v>110.0006103515625</v>
      </c>
      <c r="H121" s="271"/>
    </row>
    <row r="122" spans="1:8">
      <c r="A122" s="270" t="s">
        <v>9791</v>
      </c>
      <c r="B122" s="66" t="str">
        <f t="shared" si="3"/>
        <v>00:7c</v>
      </c>
      <c r="C122" s="139" t="s">
        <v>6632</v>
      </c>
      <c r="D122" s="270" t="s">
        <v>9791</v>
      </c>
      <c r="E122" s="451" t="str">
        <f t="shared" si="4"/>
        <v>00:7c</v>
      </c>
      <c r="F122" s="273">
        <v>230688000</v>
      </c>
      <c r="G122" s="274">
        <f t="shared" si="5"/>
        <v>110.0006103515625</v>
      </c>
      <c r="H122" s="271"/>
    </row>
    <row r="123" spans="1:8">
      <c r="A123" s="270" t="s">
        <v>9792</v>
      </c>
      <c r="B123" s="66" t="str">
        <f t="shared" si="3"/>
        <v>01:00</v>
      </c>
      <c r="C123" s="139" t="s">
        <v>721</v>
      </c>
      <c r="D123" s="270" t="s">
        <v>9792</v>
      </c>
      <c r="E123" s="451" t="str">
        <f t="shared" si="4"/>
        <v>01:00</v>
      </c>
      <c r="F123" s="273">
        <v>41944320</v>
      </c>
      <c r="G123" s="274">
        <f t="shared" si="5"/>
        <v>20.0006103515625</v>
      </c>
      <c r="H123" s="271"/>
    </row>
    <row r="124" spans="1:8">
      <c r="A124" s="270" t="s">
        <v>9793</v>
      </c>
      <c r="B124" s="66" t="str">
        <f t="shared" si="3"/>
        <v>01:01</v>
      </c>
      <c r="C124" s="139" t="s">
        <v>721</v>
      </c>
      <c r="D124" s="270" t="s">
        <v>9793</v>
      </c>
      <c r="E124" s="451" t="str">
        <f t="shared" si="4"/>
        <v>01:01</v>
      </c>
      <c r="F124" s="273">
        <v>41944320</v>
      </c>
      <c r="G124" s="274">
        <f t="shared" si="5"/>
        <v>20.0006103515625</v>
      </c>
      <c r="H124" s="271"/>
    </row>
    <row r="125" spans="1:8">
      <c r="A125" s="270" t="s">
        <v>9794</v>
      </c>
      <c r="B125" s="66" t="str">
        <f t="shared" si="3"/>
        <v>01:02</v>
      </c>
      <c r="C125" s="139" t="s">
        <v>721</v>
      </c>
      <c r="D125" s="270" t="s">
        <v>9794</v>
      </c>
      <c r="E125" s="451" t="str">
        <f t="shared" si="4"/>
        <v>01:02</v>
      </c>
      <c r="F125" s="273">
        <v>41944320</v>
      </c>
      <c r="G125" s="274">
        <f t="shared" si="5"/>
        <v>20.0006103515625</v>
      </c>
      <c r="H125" s="271"/>
    </row>
    <row r="126" spans="1:8">
      <c r="A126" s="270" t="s">
        <v>9795</v>
      </c>
      <c r="B126" s="66" t="str">
        <f t="shared" si="3"/>
        <v>01:03</v>
      </c>
      <c r="C126" s="139" t="s">
        <v>721</v>
      </c>
      <c r="D126" s="270" t="s">
        <v>9795</v>
      </c>
      <c r="E126" s="451" t="str">
        <f t="shared" si="4"/>
        <v>01:03</v>
      </c>
      <c r="F126" s="273">
        <v>41944320</v>
      </c>
      <c r="G126" s="274">
        <f t="shared" si="5"/>
        <v>20.0006103515625</v>
      </c>
      <c r="H126" s="271"/>
    </row>
    <row r="127" spans="1:8">
      <c r="A127" s="270" t="s">
        <v>9796</v>
      </c>
      <c r="B127" s="66" t="str">
        <f t="shared" si="3"/>
        <v>01:04</v>
      </c>
      <c r="C127" s="139" t="s">
        <v>721</v>
      </c>
      <c r="D127" s="270" t="s">
        <v>9796</v>
      </c>
      <c r="E127" s="451" t="str">
        <f t="shared" si="4"/>
        <v>01:04</v>
      </c>
      <c r="F127" s="273">
        <v>41944320</v>
      </c>
      <c r="G127" s="274">
        <f t="shared" si="5"/>
        <v>20.0006103515625</v>
      </c>
      <c r="H127" s="271"/>
    </row>
    <row r="128" spans="1:8">
      <c r="A128" s="270" t="s">
        <v>9797</v>
      </c>
      <c r="B128" s="66" t="str">
        <f t="shared" si="3"/>
        <v>01:05</v>
      </c>
      <c r="C128" s="139" t="s">
        <v>721</v>
      </c>
      <c r="D128" s="270" t="s">
        <v>9797</v>
      </c>
      <c r="E128" s="451" t="str">
        <f t="shared" si="4"/>
        <v>01:05</v>
      </c>
      <c r="F128" s="273">
        <v>41944320</v>
      </c>
      <c r="G128" s="274">
        <f t="shared" si="5"/>
        <v>20.0006103515625</v>
      </c>
      <c r="H128" s="271"/>
    </row>
    <row r="129" spans="1:8">
      <c r="A129" s="270" t="s">
        <v>9798</v>
      </c>
      <c r="B129" s="66" t="str">
        <f t="shared" si="3"/>
        <v>01:06</v>
      </c>
      <c r="C129" s="139" t="s">
        <v>721</v>
      </c>
      <c r="D129" s="270" t="s">
        <v>9798</v>
      </c>
      <c r="E129" s="451" t="str">
        <f t="shared" si="4"/>
        <v>01:06</v>
      </c>
      <c r="F129" s="273">
        <v>41944320</v>
      </c>
      <c r="G129" s="274">
        <f t="shared" si="5"/>
        <v>20.0006103515625</v>
      </c>
      <c r="H129" s="271"/>
    </row>
    <row r="130" spans="1:8">
      <c r="A130" s="270" t="s">
        <v>9799</v>
      </c>
      <c r="B130" s="66" t="str">
        <f t="shared" si="3"/>
        <v>01:07</v>
      </c>
      <c r="C130" s="139" t="s">
        <v>721</v>
      </c>
      <c r="D130" s="270" t="s">
        <v>9799</v>
      </c>
      <c r="E130" s="451" t="str">
        <f t="shared" si="4"/>
        <v>01:07</v>
      </c>
      <c r="F130" s="273">
        <v>41944320</v>
      </c>
      <c r="G130" s="274">
        <f t="shared" si="5"/>
        <v>20.0006103515625</v>
      </c>
      <c r="H130" s="271"/>
    </row>
    <row r="131" spans="1:8">
      <c r="A131" s="270" t="s">
        <v>9800</v>
      </c>
      <c r="B131" s="66" t="str">
        <f t="shared" ref="B131:B194" si="6">(LEFT($A131,2))&amp;":"&amp;(RIGHT($A131,2))</f>
        <v>0f:00</v>
      </c>
      <c r="C131" s="139" t="s">
        <v>93</v>
      </c>
      <c r="D131" s="270" t="s">
        <v>9800</v>
      </c>
      <c r="E131" s="451" t="str">
        <f t="shared" ref="E131:E194" si="7">(LEFT(D131,2)&amp;":"&amp;(RIGHT($D131,2)))</f>
        <v>0f:00</v>
      </c>
      <c r="F131" s="273">
        <v>420480</v>
      </c>
      <c r="G131" s="274">
        <f t="shared" ref="G131:G194" si="8">F131/2048/1024</f>
        <v>0.20050048828125</v>
      </c>
      <c r="H131" s="271"/>
    </row>
    <row r="132" spans="1:8">
      <c r="A132" s="270" t="s">
        <v>9801</v>
      </c>
      <c r="B132" s="66" t="str">
        <f t="shared" si="6"/>
        <v>0f:01</v>
      </c>
      <c r="C132" s="139" t="s">
        <v>93</v>
      </c>
      <c r="D132" s="270" t="s">
        <v>9801</v>
      </c>
      <c r="E132" s="451" t="str">
        <f t="shared" si="7"/>
        <v>0f:01</v>
      </c>
      <c r="F132" s="273">
        <v>420480</v>
      </c>
      <c r="G132" s="274">
        <f t="shared" si="8"/>
        <v>0.20050048828125</v>
      </c>
      <c r="H132" s="271"/>
    </row>
    <row r="133" spans="1:8">
      <c r="A133" s="270" t="s">
        <v>9802</v>
      </c>
      <c r="B133" s="66" t="str">
        <f t="shared" si="6"/>
        <v>0f:02</v>
      </c>
      <c r="C133" s="139" t="s">
        <v>93</v>
      </c>
      <c r="D133" s="270" t="s">
        <v>9802</v>
      </c>
      <c r="E133" s="451" t="str">
        <f t="shared" si="7"/>
        <v>0f:02</v>
      </c>
      <c r="F133" s="273">
        <v>420480</v>
      </c>
      <c r="G133" s="274">
        <f t="shared" si="8"/>
        <v>0.20050048828125</v>
      </c>
      <c r="H133" s="271"/>
    </row>
    <row r="134" spans="1:8">
      <c r="A134" s="270" t="s">
        <v>9803</v>
      </c>
      <c r="B134" s="66" t="str">
        <f t="shared" si="6"/>
        <v>0f:03</v>
      </c>
      <c r="C134" s="139" t="s">
        <v>93</v>
      </c>
      <c r="D134" s="270" t="s">
        <v>9803</v>
      </c>
      <c r="E134" s="451" t="str">
        <f t="shared" si="7"/>
        <v>0f:03</v>
      </c>
      <c r="F134" s="273">
        <v>420480</v>
      </c>
      <c r="G134" s="274">
        <f t="shared" si="8"/>
        <v>0.20050048828125</v>
      </c>
      <c r="H134" s="271"/>
    </row>
    <row r="135" spans="1:8">
      <c r="A135" s="270" t="s">
        <v>9804</v>
      </c>
      <c r="B135" s="66" t="str">
        <f t="shared" si="6"/>
        <v>0f:04</v>
      </c>
      <c r="C135" s="139" t="s">
        <v>93</v>
      </c>
      <c r="D135" s="270" t="s">
        <v>9804</v>
      </c>
      <c r="E135" s="451" t="str">
        <f t="shared" si="7"/>
        <v>0f:04</v>
      </c>
      <c r="F135" s="273">
        <v>420480</v>
      </c>
      <c r="G135" s="274">
        <f t="shared" si="8"/>
        <v>0.20050048828125</v>
      </c>
      <c r="H135" s="271"/>
    </row>
    <row r="136" spans="1:8">
      <c r="A136" s="270" t="s">
        <v>9805</v>
      </c>
      <c r="B136" s="66" t="str">
        <f t="shared" si="6"/>
        <v>0f:05</v>
      </c>
      <c r="C136" s="139" t="s">
        <v>93</v>
      </c>
      <c r="D136" s="270" t="s">
        <v>9805</v>
      </c>
      <c r="E136" s="451" t="str">
        <f t="shared" si="7"/>
        <v>0f:05</v>
      </c>
      <c r="F136" s="273">
        <v>420480</v>
      </c>
      <c r="G136" s="274">
        <f t="shared" si="8"/>
        <v>0.20050048828125</v>
      </c>
      <c r="H136" s="271"/>
    </row>
    <row r="137" spans="1:8">
      <c r="A137" s="270" t="s">
        <v>9806</v>
      </c>
      <c r="B137" s="66" t="str">
        <f t="shared" si="6"/>
        <v>0f:06</v>
      </c>
      <c r="C137" s="139" t="s">
        <v>93</v>
      </c>
      <c r="D137" s="270" t="s">
        <v>9806</v>
      </c>
      <c r="E137" s="451" t="str">
        <f t="shared" si="7"/>
        <v>0f:06</v>
      </c>
      <c r="F137" s="273">
        <v>420480</v>
      </c>
      <c r="G137" s="274">
        <f t="shared" si="8"/>
        <v>0.20050048828125</v>
      </c>
      <c r="H137" s="271"/>
    </row>
    <row r="138" spans="1:8">
      <c r="A138" s="270" t="s">
        <v>9807</v>
      </c>
      <c r="B138" s="66" t="str">
        <f t="shared" si="6"/>
        <v>0f:07</v>
      </c>
      <c r="C138" s="139" t="s">
        <v>93</v>
      </c>
      <c r="D138" s="270" t="s">
        <v>9807</v>
      </c>
      <c r="E138" s="451" t="str">
        <f t="shared" si="7"/>
        <v>0f:07</v>
      </c>
      <c r="F138" s="273">
        <v>420480</v>
      </c>
      <c r="G138" s="274">
        <f t="shared" si="8"/>
        <v>0.20050048828125</v>
      </c>
      <c r="H138" s="271"/>
    </row>
    <row r="139" spans="1:8">
      <c r="A139" s="270" t="s">
        <v>9808</v>
      </c>
      <c r="B139" s="66" t="str">
        <f t="shared" si="6"/>
        <v>0f:08</v>
      </c>
      <c r="C139" s="139" t="s">
        <v>93</v>
      </c>
      <c r="D139" s="270" t="s">
        <v>9808</v>
      </c>
      <c r="E139" s="451" t="str">
        <f t="shared" si="7"/>
        <v>0f:08</v>
      </c>
      <c r="F139" s="273">
        <v>420480</v>
      </c>
      <c r="G139" s="274">
        <f t="shared" si="8"/>
        <v>0.20050048828125</v>
      </c>
      <c r="H139" s="271"/>
    </row>
    <row r="140" spans="1:8">
      <c r="A140" s="270" t="s">
        <v>9809</v>
      </c>
      <c r="B140" s="66" t="str">
        <f t="shared" si="6"/>
        <v>0f:09</v>
      </c>
      <c r="C140" s="139" t="s">
        <v>93</v>
      </c>
      <c r="D140" s="270" t="s">
        <v>9809</v>
      </c>
      <c r="E140" s="451" t="str">
        <f t="shared" si="7"/>
        <v>0f:09</v>
      </c>
      <c r="F140" s="273">
        <v>420480</v>
      </c>
      <c r="G140" s="274">
        <f t="shared" si="8"/>
        <v>0.20050048828125</v>
      </c>
      <c r="H140" s="271"/>
    </row>
    <row r="141" spans="1:8">
      <c r="A141" s="270" t="s">
        <v>9810</v>
      </c>
      <c r="B141" s="66" t="str">
        <f t="shared" si="6"/>
        <v>0f:0a</v>
      </c>
      <c r="C141" s="139" t="s">
        <v>93</v>
      </c>
      <c r="D141" s="270" t="s">
        <v>9810</v>
      </c>
      <c r="E141" s="451" t="str">
        <f t="shared" si="7"/>
        <v>0f:0a</v>
      </c>
      <c r="F141" s="273">
        <v>420480</v>
      </c>
      <c r="G141" s="274">
        <f t="shared" si="8"/>
        <v>0.20050048828125</v>
      </c>
      <c r="H141" s="271"/>
    </row>
    <row r="142" spans="1:8">
      <c r="A142" s="270" t="s">
        <v>9811</v>
      </c>
      <c r="B142" s="66" t="str">
        <f t="shared" si="6"/>
        <v>0f:0b</v>
      </c>
      <c r="C142" s="139" t="s">
        <v>93</v>
      </c>
      <c r="D142" s="270" t="s">
        <v>9811</v>
      </c>
      <c r="E142" s="451" t="str">
        <f t="shared" si="7"/>
        <v>0f:0b</v>
      </c>
      <c r="F142" s="273">
        <v>420480</v>
      </c>
      <c r="G142" s="274">
        <f t="shared" si="8"/>
        <v>0.20050048828125</v>
      </c>
      <c r="H142" s="271"/>
    </row>
    <row r="143" spans="1:8">
      <c r="A143" s="270" t="s">
        <v>9812</v>
      </c>
      <c r="B143" s="66" t="str">
        <f t="shared" si="6"/>
        <v>0f:0c</v>
      </c>
      <c r="C143" s="139" t="s">
        <v>93</v>
      </c>
      <c r="D143" s="270" t="s">
        <v>9812</v>
      </c>
      <c r="E143" s="451" t="str">
        <f t="shared" si="7"/>
        <v>0f:0c</v>
      </c>
      <c r="F143" s="273">
        <v>420480</v>
      </c>
      <c r="G143" s="274">
        <f t="shared" si="8"/>
        <v>0.20050048828125</v>
      </c>
      <c r="H143" s="271"/>
    </row>
    <row r="144" spans="1:8">
      <c r="A144" s="270" t="s">
        <v>9813</v>
      </c>
      <c r="B144" s="66" t="str">
        <f t="shared" si="6"/>
        <v>0f:0d</v>
      </c>
      <c r="C144" s="139" t="s">
        <v>93</v>
      </c>
      <c r="D144" s="270" t="s">
        <v>9813</v>
      </c>
      <c r="E144" s="451" t="str">
        <f t="shared" si="7"/>
        <v>0f:0d</v>
      </c>
      <c r="F144" s="273">
        <v>420480</v>
      </c>
      <c r="G144" s="274">
        <f t="shared" si="8"/>
        <v>0.20050048828125</v>
      </c>
      <c r="H144" s="271"/>
    </row>
    <row r="145" spans="1:8">
      <c r="A145" s="270" t="s">
        <v>9814</v>
      </c>
      <c r="B145" s="66" t="str">
        <f t="shared" si="6"/>
        <v>0f:0e</v>
      </c>
      <c r="C145" s="139" t="s">
        <v>93</v>
      </c>
      <c r="D145" s="270" t="s">
        <v>9814</v>
      </c>
      <c r="E145" s="451" t="str">
        <f t="shared" si="7"/>
        <v>0f:0e</v>
      </c>
      <c r="F145" s="273">
        <v>420480</v>
      </c>
      <c r="G145" s="274">
        <f t="shared" si="8"/>
        <v>0.20050048828125</v>
      </c>
      <c r="H145" s="271"/>
    </row>
    <row r="146" spans="1:8">
      <c r="A146" s="270" t="s">
        <v>9815</v>
      </c>
      <c r="B146" s="66" t="str">
        <f t="shared" si="6"/>
        <v>0f:0f</v>
      </c>
      <c r="C146" s="139" t="s">
        <v>93</v>
      </c>
      <c r="D146" s="270" t="s">
        <v>9815</v>
      </c>
      <c r="E146" s="451" t="str">
        <f t="shared" si="7"/>
        <v>0f:0f</v>
      </c>
      <c r="F146" s="273">
        <v>420480</v>
      </c>
      <c r="G146" s="274">
        <f t="shared" si="8"/>
        <v>0.20050048828125</v>
      </c>
      <c r="H146" s="271"/>
    </row>
    <row r="147" spans="1:8">
      <c r="A147" s="270" t="s">
        <v>9816</v>
      </c>
      <c r="B147" s="66" t="str">
        <f t="shared" si="6"/>
        <v>0f:10</v>
      </c>
      <c r="C147" s="139" t="s">
        <v>93</v>
      </c>
      <c r="D147" s="270" t="s">
        <v>9816</v>
      </c>
      <c r="E147" s="451" t="str">
        <f t="shared" si="7"/>
        <v>0f:10</v>
      </c>
      <c r="F147" s="273">
        <v>420480</v>
      </c>
      <c r="G147" s="274">
        <f t="shared" si="8"/>
        <v>0.20050048828125</v>
      </c>
      <c r="H147" s="271"/>
    </row>
    <row r="148" spans="1:8">
      <c r="A148" s="270" t="s">
        <v>9817</v>
      </c>
      <c r="B148" s="66" t="str">
        <f t="shared" si="6"/>
        <v>0f:11</v>
      </c>
      <c r="C148" s="139" t="s">
        <v>93</v>
      </c>
      <c r="D148" s="270" t="s">
        <v>9817</v>
      </c>
      <c r="E148" s="451" t="str">
        <f t="shared" si="7"/>
        <v>0f:11</v>
      </c>
      <c r="F148" s="273">
        <v>420480</v>
      </c>
      <c r="G148" s="274">
        <f t="shared" si="8"/>
        <v>0.20050048828125</v>
      </c>
      <c r="H148" s="271"/>
    </row>
    <row r="149" spans="1:8">
      <c r="A149" s="270" t="s">
        <v>9818</v>
      </c>
      <c r="B149" s="66" t="str">
        <f t="shared" si="6"/>
        <v>0f:12</v>
      </c>
      <c r="C149" s="139" t="s">
        <v>93</v>
      </c>
      <c r="D149" s="270" t="s">
        <v>9818</v>
      </c>
      <c r="E149" s="451" t="str">
        <f t="shared" si="7"/>
        <v>0f:12</v>
      </c>
      <c r="F149" s="273">
        <v>420480</v>
      </c>
      <c r="G149" s="274">
        <f t="shared" si="8"/>
        <v>0.20050048828125</v>
      </c>
      <c r="H149" s="271"/>
    </row>
    <row r="150" spans="1:8">
      <c r="A150" s="270" t="s">
        <v>9819</v>
      </c>
      <c r="B150" s="66" t="str">
        <f t="shared" si="6"/>
        <v>0f:13</v>
      </c>
      <c r="C150" s="139" t="s">
        <v>93</v>
      </c>
      <c r="D150" s="270" t="s">
        <v>9819</v>
      </c>
      <c r="E150" s="451" t="str">
        <f t="shared" si="7"/>
        <v>0f:13</v>
      </c>
      <c r="F150" s="273">
        <v>420480</v>
      </c>
      <c r="G150" s="274">
        <f t="shared" si="8"/>
        <v>0.20050048828125</v>
      </c>
      <c r="H150" s="271"/>
    </row>
    <row r="151" spans="1:8">
      <c r="A151" s="270" t="s">
        <v>9820</v>
      </c>
      <c r="B151" s="66" t="str">
        <f t="shared" si="6"/>
        <v>0f:14</v>
      </c>
      <c r="C151" s="139" t="s">
        <v>93</v>
      </c>
      <c r="D151" s="270" t="s">
        <v>9820</v>
      </c>
      <c r="E151" s="451" t="str">
        <f t="shared" si="7"/>
        <v>0f:14</v>
      </c>
      <c r="F151" s="273">
        <v>420480</v>
      </c>
      <c r="G151" s="274">
        <f t="shared" si="8"/>
        <v>0.20050048828125</v>
      </c>
      <c r="H151" s="271"/>
    </row>
    <row r="152" spans="1:8">
      <c r="A152" s="270" t="s">
        <v>9821</v>
      </c>
      <c r="B152" s="66" t="str">
        <f t="shared" si="6"/>
        <v>0f:15</v>
      </c>
      <c r="C152" s="139" t="s">
        <v>93</v>
      </c>
      <c r="D152" s="270" t="s">
        <v>9821</v>
      </c>
      <c r="E152" s="451" t="str">
        <f t="shared" si="7"/>
        <v>0f:15</v>
      </c>
      <c r="F152" s="273">
        <v>420480</v>
      </c>
      <c r="G152" s="274">
        <f t="shared" si="8"/>
        <v>0.20050048828125</v>
      </c>
      <c r="H152" s="271"/>
    </row>
    <row r="153" spans="1:8">
      <c r="A153" s="270" t="s">
        <v>9822</v>
      </c>
      <c r="B153" s="66" t="str">
        <f t="shared" si="6"/>
        <v>0f:16</v>
      </c>
      <c r="C153" s="139" t="s">
        <v>93</v>
      </c>
      <c r="D153" s="270" t="s">
        <v>9822</v>
      </c>
      <c r="E153" s="451" t="str">
        <f t="shared" si="7"/>
        <v>0f:16</v>
      </c>
      <c r="F153" s="273">
        <v>420480</v>
      </c>
      <c r="G153" s="274">
        <f t="shared" si="8"/>
        <v>0.20050048828125</v>
      </c>
      <c r="H153" s="271"/>
    </row>
    <row r="154" spans="1:8">
      <c r="A154" s="270" t="s">
        <v>9823</v>
      </c>
      <c r="B154" s="66" t="str">
        <f t="shared" si="6"/>
        <v>0f:17</v>
      </c>
      <c r="C154" s="139" t="s">
        <v>93</v>
      </c>
      <c r="D154" s="270" t="s">
        <v>9823</v>
      </c>
      <c r="E154" s="451" t="str">
        <f t="shared" si="7"/>
        <v>0f:17</v>
      </c>
      <c r="F154" s="273">
        <v>420480</v>
      </c>
      <c r="G154" s="274">
        <f t="shared" si="8"/>
        <v>0.20050048828125</v>
      </c>
      <c r="H154" s="271"/>
    </row>
    <row r="155" spans="1:8">
      <c r="A155" s="270" t="s">
        <v>9824</v>
      </c>
      <c r="B155" s="66" t="str">
        <f t="shared" si="6"/>
        <v>0f:18</v>
      </c>
      <c r="C155" s="139" t="s">
        <v>93</v>
      </c>
      <c r="D155" s="270" t="s">
        <v>9824</v>
      </c>
      <c r="E155" s="451" t="str">
        <f t="shared" si="7"/>
        <v>0f:18</v>
      </c>
      <c r="F155" s="273">
        <v>420480</v>
      </c>
      <c r="G155" s="274">
        <f t="shared" si="8"/>
        <v>0.20050048828125</v>
      </c>
      <c r="H155" s="271"/>
    </row>
    <row r="156" spans="1:8">
      <c r="A156" s="270" t="s">
        <v>9825</v>
      </c>
      <c r="B156" s="66" t="str">
        <f t="shared" si="6"/>
        <v>0f:19</v>
      </c>
      <c r="C156" s="139" t="s">
        <v>93</v>
      </c>
      <c r="D156" s="270" t="s">
        <v>9825</v>
      </c>
      <c r="E156" s="451" t="str">
        <f t="shared" si="7"/>
        <v>0f:19</v>
      </c>
      <c r="F156" s="273">
        <v>420480</v>
      </c>
      <c r="G156" s="274">
        <f t="shared" si="8"/>
        <v>0.20050048828125</v>
      </c>
      <c r="H156" s="271"/>
    </row>
    <row r="157" spans="1:8">
      <c r="A157" s="270" t="s">
        <v>9826</v>
      </c>
      <c r="B157" s="66" t="str">
        <f t="shared" si="6"/>
        <v>0f:1a</v>
      </c>
      <c r="C157" s="139" t="s">
        <v>93</v>
      </c>
      <c r="D157" s="270" t="s">
        <v>9826</v>
      </c>
      <c r="E157" s="451" t="str">
        <f t="shared" si="7"/>
        <v>0f:1a</v>
      </c>
      <c r="F157" s="273">
        <v>420480</v>
      </c>
      <c r="G157" s="274">
        <f t="shared" si="8"/>
        <v>0.20050048828125</v>
      </c>
      <c r="H157" s="271"/>
    </row>
    <row r="158" spans="1:8">
      <c r="A158" s="270" t="s">
        <v>9827</v>
      </c>
      <c r="B158" s="66" t="str">
        <f t="shared" si="6"/>
        <v>0f:1b</v>
      </c>
      <c r="C158" s="139" t="s">
        <v>93</v>
      </c>
      <c r="D158" s="270" t="s">
        <v>9827</v>
      </c>
      <c r="E158" s="451" t="str">
        <f t="shared" si="7"/>
        <v>0f:1b</v>
      </c>
      <c r="F158" s="273">
        <v>420480</v>
      </c>
      <c r="G158" s="274">
        <f t="shared" si="8"/>
        <v>0.20050048828125</v>
      </c>
      <c r="H158" s="271"/>
    </row>
    <row r="159" spans="1:8">
      <c r="A159" s="270" t="s">
        <v>9828</v>
      </c>
      <c r="B159" s="66" t="str">
        <f t="shared" si="6"/>
        <v>0f:1c</v>
      </c>
      <c r="C159" s="139" t="s">
        <v>93</v>
      </c>
      <c r="D159" s="270" t="s">
        <v>9828</v>
      </c>
      <c r="E159" s="451" t="str">
        <f t="shared" si="7"/>
        <v>0f:1c</v>
      </c>
      <c r="F159" s="273">
        <v>420480</v>
      </c>
      <c r="G159" s="274">
        <f t="shared" si="8"/>
        <v>0.20050048828125</v>
      </c>
      <c r="H159" s="271"/>
    </row>
    <row r="160" spans="1:8">
      <c r="A160" s="270" t="s">
        <v>9829</v>
      </c>
      <c r="B160" s="66" t="str">
        <f t="shared" si="6"/>
        <v>0f:1d</v>
      </c>
      <c r="C160" s="139" t="s">
        <v>93</v>
      </c>
      <c r="D160" s="270" t="s">
        <v>9829</v>
      </c>
      <c r="E160" s="451" t="str">
        <f t="shared" si="7"/>
        <v>0f:1d</v>
      </c>
      <c r="F160" s="273">
        <v>420480</v>
      </c>
      <c r="G160" s="274">
        <f t="shared" si="8"/>
        <v>0.20050048828125</v>
      </c>
      <c r="H160" s="271"/>
    </row>
    <row r="161" spans="1:8">
      <c r="A161" s="270" t="s">
        <v>9830</v>
      </c>
      <c r="B161" s="66" t="str">
        <f t="shared" si="6"/>
        <v>0f:1e</v>
      </c>
      <c r="C161" s="139" t="s">
        <v>93</v>
      </c>
      <c r="D161" s="270" t="s">
        <v>9830</v>
      </c>
      <c r="E161" s="451" t="str">
        <f t="shared" si="7"/>
        <v>0f:1e</v>
      </c>
      <c r="F161" s="273">
        <v>420480</v>
      </c>
      <c r="G161" s="274">
        <f t="shared" si="8"/>
        <v>0.20050048828125</v>
      </c>
      <c r="H161" s="271"/>
    </row>
    <row r="162" spans="1:8">
      <c r="A162" s="270" t="s">
        <v>9831</v>
      </c>
      <c r="B162" s="66" t="str">
        <f t="shared" si="6"/>
        <v>0f:1f</v>
      </c>
      <c r="C162" s="139" t="s">
        <v>93</v>
      </c>
      <c r="D162" s="270" t="s">
        <v>9831</v>
      </c>
      <c r="E162" s="451" t="str">
        <f t="shared" si="7"/>
        <v>0f:1f</v>
      </c>
      <c r="F162" s="273">
        <v>420480</v>
      </c>
      <c r="G162" s="274">
        <f t="shared" si="8"/>
        <v>0.20050048828125</v>
      </c>
      <c r="H162" s="271"/>
    </row>
    <row r="163" spans="1:8">
      <c r="A163" s="270" t="s">
        <v>9832</v>
      </c>
      <c r="B163" s="66" t="str">
        <f t="shared" si="6"/>
        <v>0f:20</v>
      </c>
      <c r="C163" s="139" t="s">
        <v>93</v>
      </c>
      <c r="D163" s="270" t="s">
        <v>9832</v>
      </c>
      <c r="E163" s="451" t="str">
        <f t="shared" si="7"/>
        <v>0f:20</v>
      </c>
      <c r="F163" s="273">
        <v>420480</v>
      </c>
      <c r="G163" s="274">
        <f t="shared" si="8"/>
        <v>0.20050048828125</v>
      </c>
      <c r="H163" s="271"/>
    </row>
    <row r="164" spans="1:8">
      <c r="A164" s="270" t="s">
        <v>9833</v>
      </c>
      <c r="B164" s="66" t="str">
        <f t="shared" si="6"/>
        <v>0f:21</v>
      </c>
      <c r="C164" s="139" t="s">
        <v>93</v>
      </c>
      <c r="D164" s="270" t="s">
        <v>9833</v>
      </c>
      <c r="E164" s="451" t="str">
        <f t="shared" si="7"/>
        <v>0f:21</v>
      </c>
      <c r="F164" s="273">
        <v>420480</v>
      </c>
      <c r="G164" s="274">
        <f t="shared" si="8"/>
        <v>0.20050048828125</v>
      </c>
      <c r="H164" s="271"/>
    </row>
    <row r="165" spans="1:8">
      <c r="A165" s="270" t="s">
        <v>9834</v>
      </c>
      <c r="B165" s="66" t="str">
        <f t="shared" si="6"/>
        <v>0f:22</v>
      </c>
      <c r="C165" s="139" t="s">
        <v>93</v>
      </c>
      <c r="D165" s="270" t="s">
        <v>9834</v>
      </c>
      <c r="E165" s="451" t="str">
        <f t="shared" si="7"/>
        <v>0f:22</v>
      </c>
      <c r="F165" s="273">
        <v>420480</v>
      </c>
      <c r="G165" s="274">
        <f t="shared" si="8"/>
        <v>0.20050048828125</v>
      </c>
      <c r="H165" s="271"/>
    </row>
    <row r="166" spans="1:8">
      <c r="A166" s="270" t="s">
        <v>9835</v>
      </c>
      <c r="B166" s="66" t="str">
        <f t="shared" si="6"/>
        <v>0f:23</v>
      </c>
      <c r="C166" s="139" t="s">
        <v>93</v>
      </c>
      <c r="D166" s="270" t="s">
        <v>9835</v>
      </c>
      <c r="E166" s="451" t="str">
        <f t="shared" si="7"/>
        <v>0f:23</v>
      </c>
      <c r="F166" s="273">
        <v>420480</v>
      </c>
      <c r="G166" s="274">
        <f t="shared" si="8"/>
        <v>0.20050048828125</v>
      </c>
      <c r="H166" s="271"/>
    </row>
    <row r="167" spans="1:8">
      <c r="A167" s="270" t="s">
        <v>9836</v>
      </c>
      <c r="B167" s="66" t="str">
        <f t="shared" si="6"/>
        <v>0f:24</v>
      </c>
      <c r="C167" s="139" t="s">
        <v>93</v>
      </c>
      <c r="D167" s="270" t="s">
        <v>9836</v>
      </c>
      <c r="E167" s="451" t="str">
        <f t="shared" si="7"/>
        <v>0f:24</v>
      </c>
      <c r="F167" s="273">
        <v>420480</v>
      </c>
      <c r="G167" s="274">
        <f t="shared" si="8"/>
        <v>0.20050048828125</v>
      </c>
      <c r="H167" s="271"/>
    </row>
    <row r="168" spans="1:8">
      <c r="A168" s="270" t="s">
        <v>9837</v>
      </c>
      <c r="B168" s="66" t="str">
        <f t="shared" si="6"/>
        <v>0f:25</v>
      </c>
      <c r="C168" s="139" t="s">
        <v>93</v>
      </c>
      <c r="D168" s="270" t="s">
        <v>9837</v>
      </c>
      <c r="E168" s="451" t="str">
        <f t="shared" si="7"/>
        <v>0f:25</v>
      </c>
      <c r="F168" s="273">
        <v>420480</v>
      </c>
      <c r="G168" s="274">
        <f t="shared" si="8"/>
        <v>0.20050048828125</v>
      </c>
      <c r="H168" s="271"/>
    </row>
    <row r="169" spans="1:8">
      <c r="A169" s="270" t="s">
        <v>9838</v>
      </c>
      <c r="B169" s="66" t="str">
        <f t="shared" si="6"/>
        <v>0f:26</v>
      </c>
      <c r="C169" s="139" t="s">
        <v>93</v>
      </c>
      <c r="D169" s="270" t="s">
        <v>9838</v>
      </c>
      <c r="E169" s="451" t="str">
        <f t="shared" si="7"/>
        <v>0f:26</v>
      </c>
      <c r="F169" s="273">
        <v>420480</v>
      </c>
      <c r="G169" s="274">
        <f t="shared" si="8"/>
        <v>0.20050048828125</v>
      </c>
      <c r="H169" s="271"/>
    </row>
    <row r="170" spans="1:8">
      <c r="A170" s="270" t="s">
        <v>9839</v>
      </c>
      <c r="B170" s="66" t="str">
        <f t="shared" si="6"/>
        <v>0f:27</v>
      </c>
      <c r="C170" s="139" t="s">
        <v>93</v>
      </c>
      <c r="D170" s="270" t="s">
        <v>9839</v>
      </c>
      <c r="E170" s="451" t="str">
        <f t="shared" si="7"/>
        <v>0f:27</v>
      </c>
      <c r="F170" s="273">
        <v>420480</v>
      </c>
      <c r="G170" s="274">
        <f t="shared" si="8"/>
        <v>0.20050048828125</v>
      </c>
      <c r="H170" s="271"/>
    </row>
    <row r="171" spans="1:8">
      <c r="A171" s="270" t="s">
        <v>9840</v>
      </c>
      <c r="B171" s="66" t="str">
        <f t="shared" si="6"/>
        <v>0f:28</v>
      </c>
      <c r="C171" s="139" t="s">
        <v>93</v>
      </c>
      <c r="D171" s="270" t="s">
        <v>9840</v>
      </c>
      <c r="E171" s="451" t="str">
        <f t="shared" si="7"/>
        <v>0f:28</v>
      </c>
      <c r="F171" s="273">
        <v>420480</v>
      </c>
      <c r="G171" s="274">
        <f t="shared" si="8"/>
        <v>0.20050048828125</v>
      </c>
      <c r="H171" s="271"/>
    </row>
    <row r="172" spans="1:8">
      <c r="A172" s="270" t="s">
        <v>9841</v>
      </c>
      <c r="B172" s="66" t="str">
        <f t="shared" si="6"/>
        <v>0f:29</v>
      </c>
      <c r="C172" s="139" t="s">
        <v>93</v>
      </c>
      <c r="D172" s="270" t="s">
        <v>9841</v>
      </c>
      <c r="E172" s="451" t="str">
        <f t="shared" si="7"/>
        <v>0f:29</v>
      </c>
      <c r="F172" s="273">
        <v>420480</v>
      </c>
      <c r="G172" s="274">
        <f t="shared" si="8"/>
        <v>0.20050048828125</v>
      </c>
      <c r="H172" s="271"/>
    </row>
    <row r="173" spans="1:8">
      <c r="A173" s="270" t="s">
        <v>9842</v>
      </c>
      <c r="B173" s="66" t="str">
        <f t="shared" si="6"/>
        <v>0f:2a</v>
      </c>
      <c r="C173" s="139" t="s">
        <v>93</v>
      </c>
      <c r="D173" s="270" t="s">
        <v>9842</v>
      </c>
      <c r="E173" s="451" t="str">
        <f t="shared" si="7"/>
        <v>0f:2a</v>
      </c>
      <c r="F173" s="273">
        <v>420480</v>
      </c>
      <c r="G173" s="274">
        <f t="shared" si="8"/>
        <v>0.20050048828125</v>
      </c>
      <c r="H173" s="271"/>
    </row>
    <row r="174" spans="1:8">
      <c r="A174" s="270" t="s">
        <v>9843</v>
      </c>
      <c r="B174" s="66" t="str">
        <f t="shared" si="6"/>
        <v>0f:2b</v>
      </c>
      <c r="C174" s="139" t="s">
        <v>93</v>
      </c>
      <c r="D174" s="270" t="s">
        <v>9843</v>
      </c>
      <c r="E174" s="451" t="str">
        <f t="shared" si="7"/>
        <v>0f:2b</v>
      </c>
      <c r="F174" s="273">
        <v>420480</v>
      </c>
      <c r="G174" s="274">
        <f t="shared" si="8"/>
        <v>0.20050048828125</v>
      </c>
      <c r="H174" s="271"/>
    </row>
    <row r="175" spans="1:8">
      <c r="A175" s="270" t="s">
        <v>9844</v>
      </c>
      <c r="B175" s="66" t="str">
        <f t="shared" si="6"/>
        <v>0f:2c</v>
      </c>
      <c r="C175" s="139" t="s">
        <v>93</v>
      </c>
      <c r="D175" s="270" t="s">
        <v>9844</v>
      </c>
      <c r="E175" s="451" t="str">
        <f t="shared" si="7"/>
        <v>0f:2c</v>
      </c>
      <c r="F175" s="273">
        <v>420480</v>
      </c>
      <c r="G175" s="274">
        <f t="shared" si="8"/>
        <v>0.20050048828125</v>
      </c>
      <c r="H175" s="271"/>
    </row>
    <row r="176" spans="1:8">
      <c r="A176" s="270" t="s">
        <v>9845</v>
      </c>
      <c r="B176" s="66" t="str">
        <f t="shared" si="6"/>
        <v>0f:2d</v>
      </c>
      <c r="C176" s="139" t="s">
        <v>93</v>
      </c>
      <c r="D176" s="270" t="s">
        <v>9845</v>
      </c>
      <c r="E176" s="451" t="str">
        <f t="shared" si="7"/>
        <v>0f:2d</v>
      </c>
      <c r="F176" s="273">
        <v>420480</v>
      </c>
      <c r="G176" s="274">
        <f t="shared" si="8"/>
        <v>0.20050048828125</v>
      </c>
      <c r="H176" s="271"/>
    </row>
    <row r="177" spans="1:8">
      <c r="A177" s="270" t="s">
        <v>9846</v>
      </c>
      <c r="B177" s="66" t="str">
        <f t="shared" si="6"/>
        <v>0f:2e</v>
      </c>
      <c r="C177" s="139" t="s">
        <v>93</v>
      </c>
      <c r="D177" s="270" t="s">
        <v>9846</v>
      </c>
      <c r="E177" s="451" t="str">
        <f t="shared" si="7"/>
        <v>0f:2e</v>
      </c>
      <c r="F177" s="273">
        <v>420480</v>
      </c>
      <c r="G177" s="274">
        <f t="shared" si="8"/>
        <v>0.20050048828125</v>
      </c>
      <c r="H177" s="271"/>
    </row>
    <row r="178" spans="1:8">
      <c r="A178" s="270" t="s">
        <v>9847</v>
      </c>
      <c r="B178" s="66" t="str">
        <f t="shared" si="6"/>
        <v>0f:2f</v>
      </c>
      <c r="C178" s="139" t="s">
        <v>93</v>
      </c>
      <c r="D178" s="270" t="s">
        <v>9847</v>
      </c>
      <c r="E178" s="451" t="str">
        <f t="shared" si="7"/>
        <v>0f:2f</v>
      </c>
      <c r="F178" s="273">
        <v>420480</v>
      </c>
      <c r="G178" s="274">
        <f t="shared" si="8"/>
        <v>0.20050048828125</v>
      </c>
      <c r="H178" s="271"/>
    </row>
    <row r="179" spans="1:8">
      <c r="A179" s="270" t="s">
        <v>9848</v>
      </c>
      <c r="B179" s="66" t="str">
        <f t="shared" si="6"/>
        <v>0f:30</v>
      </c>
      <c r="C179" s="139" t="s">
        <v>93</v>
      </c>
      <c r="D179" s="270" t="s">
        <v>9848</v>
      </c>
      <c r="E179" s="451" t="str">
        <f t="shared" si="7"/>
        <v>0f:30</v>
      </c>
      <c r="F179" s="273">
        <v>420480</v>
      </c>
      <c r="G179" s="274">
        <f t="shared" si="8"/>
        <v>0.20050048828125</v>
      </c>
      <c r="H179" s="271"/>
    </row>
    <row r="180" spans="1:8">
      <c r="A180" s="270" t="s">
        <v>9849</v>
      </c>
      <c r="B180" s="66" t="str">
        <f t="shared" si="6"/>
        <v>0f:31</v>
      </c>
      <c r="C180" s="139" t="s">
        <v>93</v>
      </c>
      <c r="D180" s="270" t="s">
        <v>9849</v>
      </c>
      <c r="E180" s="451" t="str">
        <f t="shared" si="7"/>
        <v>0f:31</v>
      </c>
      <c r="F180" s="273">
        <v>420480</v>
      </c>
      <c r="G180" s="274">
        <f t="shared" si="8"/>
        <v>0.20050048828125</v>
      </c>
      <c r="H180" s="271"/>
    </row>
    <row r="181" spans="1:8">
      <c r="A181" s="270" t="s">
        <v>9850</v>
      </c>
      <c r="B181" s="66" t="str">
        <f t="shared" si="6"/>
        <v>0f:32</v>
      </c>
      <c r="C181" s="139" t="s">
        <v>93</v>
      </c>
      <c r="D181" s="270" t="s">
        <v>9850</v>
      </c>
      <c r="E181" s="451" t="str">
        <f t="shared" si="7"/>
        <v>0f:32</v>
      </c>
      <c r="F181" s="273">
        <v>420480</v>
      </c>
      <c r="G181" s="274">
        <f t="shared" si="8"/>
        <v>0.20050048828125</v>
      </c>
      <c r="H181" s="271"/>
    </row>
    <row r="182" spans="1:8">
      <c r="A182" s="270" t="s">
        <v>9851</v>
      </c>
      <c r="B182" s="66" t="str">
        <f t="shared" si="6"/>
        <v>0f:33</v>
      </c>
      <c r="C182" s="139" t="s">
        <v>93</v>
      </c>
      <c r="D182" s="270" t="s">
        <v>9851</v>
      </c>
      <c r="E182" s="451" t="str">
        <f t="shared" si="7"/>
        <v>0f:33</v>
      </c>
      <c r="F182" s="273">
        <v>420480</v>
      </c>
      <c r="G182" s="274">
        <f t="shared" si="8"/>
        <v>0.20050048828125</v>
      </c>
      <c r="H182" s="271"/>
    </row>
    <row r="183" spans="1:8">
      <c r="A183" s="270" t="s">
        <v>9852</v>
      </c>
      <c r="B183" s="66" t="str">
        <f t="shared" si="6"/>
        <v>0f:34</v>
      </c>
      <c r="C183" s="139" t="s">
        <v>93</v>
      </c>
      <c r="D183" s="270" t="s">
        <v>9852</v>
      </c>
      <c r="E183" s="451" t="str">
        <f t="shared" si="7"/>
        <v>0f:34</v>
      </c>
      <c r="F183" s="273">
        <v>420480</v>
      </c>
      <c r="G183" s="274">
        <f t="shared" si="8"/>
        <v>0.20050048828125</v>
      </c>
      <c r="H183" s="271"/>
    </row>
    <row r="184" spans="1:8">
      <c r="A184" s="270" t="s">
        <v>9853</v>
      </c>
      <c r="B184" s="66" t="str">
        <f t="shared" si="6"/>
        <v>0f:35</v>
      </c>
      <c r="C184" s="139" t="s">
        <v>93</v>
      </c>
      <c r="D184" s="270" t="s">
        <v>9853</v>
      </c>
      <c r="E184" s="451" t="str">
        <f t="shared" si="7"/>
        <v>0f:35</v>
      </c>
      <c r="F184" s="273">
        <v>420480</v>
      </c>
      <c r="G184" s="274">
        <f t="shared" si="8"/>
        <v>0.20050048828125</v>
      </c>
      <c r="H184" s="271"/>
    </row>
    <row r="185" spans="1:8">
      <c r="A185" s="270" t="s">
        <v>9854</v>
      </c>
      <c r="B185" s="66" t="str">
        <f t="shared" si="6"/>
        <v>0f:36</v>
      </c>
      <c r="C185" s="139" t="s">
        <v>93</v>
      </c>
      <c r="D185" s="270" t="s">
        <v>9854</v>
      </c>
      <c r="E185" s="451" t="str">
        <f t="shared" si="7"/>
        <v>0f:36</v>
      </c>
      <c r="F185" s="273">
        <v>420480</v>
      </c>
      <c r="G185" s="274">
        <f t="shared" si="8"/>
        <v>0.20050048828125</v>
      </c>
      <c r="H185" s="271"/>
    </row>
    <row r="186" spans="1:8">
      <c r="A186" s="270" t="s">
        <v>9855</v>
      </c>
      <c r="B186" s="66" t="str">
        <f t="shared" si="6"/>
        <v>0f:37</v>
      </c>
      <c r="C186" s="139" t="s">
        <v>93</v>
      </c>
      <c r="D186" s="270" t="s">
        <v>9855</v>
      </c>
      <c r="E186" s="451" t="str">
        <f t="shared" si="7"/>
        <v>0f:37</v>
      </c>
      <c r="F186" s="273">
        <v>420480</v>
      </c>
      <c r="G186" s="274">
        <f t="shared" si="8"/>
        <v>0.20050048828125</v>
      </c>
      <c r="H186" s="271"/>
    </row>
    <row r="187" spans="1:8">
      <c r="A187" s="270" t="s">
        <v>9856</v>
      </c>
      <c r="B187" s="66" t="str">
        <f t="shared" si="6"/>
        <v>0f:38</v>
      </c>
      <c r="C187" s="139" t="s">
        <v>93</v>
      </c>
      <c r="D187" s="270" t="s">
        <v>9856</v>
      </c>
      <c r="E187" s="451" t="str">
        <f t="shared" si="7"/>
        <v>0f:38</v>
      </c>
      <c r="F187" s="273">
        <v>420480</v>
      </c>
      <c r="G187" s="274">
        <f t="shared" si="8"/>
        <v>0.20050048828125</v>
      </c>
      <c r="H187" s="271"/>
    </row>
    <row r="188" spans="1:8">
      <c r="A188" s="270" t="s">
        <v>9857</v>
      </c>
      <c r="B188" s="66" t="str">
        <f t="shared" si="6"/>
        <v>0f:39</v>
      </c>
      <c r="C188" s="139" t="s">
        <v>93</v>
      </c>
      <c r="D188" s="270" t="s">
        <v>9857</v>
      </c>
      <c r="E188" s="451" t="str">
        <f t="shared" si="7"/>
        <v>0f:39</v>
      </c>
      <c r="F188" s="273">
        <v>420480</v>
      </c>
      <c r="G188" s="274">
        <f t="shared" si="8"/>
        <v>0.20050048828125</v>
      </c>
      <c r="H188" s="271"/>
    </row>
    <row r="189" spans="1:8">
      <c r="A189" s="270" t="s">
        <v>9858</v>
      </c>
      <c r="B189" s="66" t="str">
        <f t="shared" si="6"/>
        <v>0f:3a</v>
      </c>
      <c r="C189" s="139" t="s">
        <v>93</v>
      </c>
      <c r="D189" s="270" t="s">
        <v>9858</v>
      </c>
      <c r="E189" s="451" t="str">
        <f t="shared" si="7"/>
        <v>0f:3a</v>
      </c>
      <c r="F189" s="273">
        <v>420480</v>
      </c>
      <c r="G189" s="274">
        <f t="shared" si="8"/>
        <v>0.20050048828125</v>
      </c>
      <c r="H189" s="271"/>
    </row>
    <row r="190" spans="1:8">
      <c r="A190" s="270" t="s">
        <v>9859</v>
      </c>
      <c r="B190" s="66" t="str">
        <f t="shared" si="6"/>
        <v>0f:3b</v>
      </c>
      <c r="C190" s="139" t="s">
        <v>93</v>
      </c>
      <c r="D190" s="270" t="s">
        <v>9859</v>
      </c>
      <c r="E190" s="451" t="str">
        <f t="shared" si="7"/>
        <v>0f:3b</v>
      </c>
      <c r="F190" s="273">
        <v>420480</v>
      </c>
      <c r="G190" s="274">
        <f t="shared" si="8"/>
        <v>0.20050048828125</v>
      </c>
      <c r="H190" s="271"/>
    </row>
    <row r="191" spans="1:8">
      <c r="A191" s="270" t="s">
        <v>9860</v>
      </c>
      <c r="B191" s="66" t="str">
        <f t="shared" si="6"/>
        <v>0f:3c</v>
      </c>
      <c r="C191" s="139" t="s">
        <v>93</v>
      </c>
      <c r="D191" s="270" t="s">
        <v>9860</v>
      </c>
      <c r="E191" s="451" t="str">
        <f t="shared" si="7"/>
        <v>0f:3c</v>
      </c>
      <c r="F191" s="273">
        <v>420480</v>
      </c>
      <c r="G191" s="274">
        <f t="shared" si="8"/>
        <v>0.20050048828125</v>
      </c>
      <c r="H191" s="271"/>
    </row>
    <row r="192" spans="1:8">
      <c r="A192" s="270" t="s">
        <v>9861</v>
      </c>
      <c r="B192" s="66" t="str">
        <f t="shared" si="6"/>
        <v>0f:3d</v>
      </c>
      <c r="C192" s="139" t="s">
        <v>93</v>
      </c>
      <c r="D192" s="270" t="s">
        <v>9861</v>
      </c>
      <c r="E192" s="451" t="str">
        <f t="shared" si="7"/>
        <v>0f:3d</v>
      </c>
      <c r="F192" s="273">
        <v>420480</v>
      </c>
      <c r="G192" s="274">
        <f t="shared" si="8"/>
        <v>0.20050048828125</v>
      </c>
      <c r="H192" s="271"/>
    </row>
    <row r="193" spans="1:8">
      <c r="A193" s="270" t="s">
        <v>9862</v>
      </c>
      <c r="B193" s="66" t="str">
        <f t="shared" si="6"/>
        <v>0f:3e</v>
      </c>
      <c r="C193" s="139" t="s">
        <v>93</v>
      </c>
      <c r="D193" s="270" t="s">
        <v>9862</v>
      </c>
      <c r="E193" s="451" t="str">
        <f t="shared" si="7"/>
        <v>0f:3e</v>
      </c>
      <c r="F193" s="273">
        <v>420480</v>
      </c>
      <c r="G193" s="274">
        <f t="shared" si="8"/>
        <v>0.20050048828125</v>
      </c>
      <c r="H193" s="271"/>
    </row>
    <row r="194" spans="1:8">
      <c r="A194" s="270" t="s">
        <v>9863</v>
      </c>
      <c r="B194" s="66" t="str">
        <f t="shared" si="6"/>
        <v>0f:3f</v>
      </c>
      <c r="C194" s="139" t="s">
        <v>93</v>
      </c>
      <c r="D194" s="270" t="s">
        <v>9863</v>
      </c>
      <c r="E194" s="451" t="str">
        <f t="shared" si="7"/>
        <v>0f:3f</v>
      </c>
      <c r="F194" s="273">
        <v>420480</v>
      </c>
      <c r="G194" s="274">
        <f t="shared" si="8"/>
        <v>0.20050048828125</v>
      </c>
      <c r="H194" s="271"/>
    </row>
    <row r="195" spans="1:8">
      <c r="A195" s="270" t="s">
        <v>9864</v>
      </c>
      <c r="B195" s="66" t="str">
        <f t="shared" ref="B195:B258" si="9">(LEFT($A195,2))&amp;":"&amp;(RIGHT($A195,2))</f>
        <v>0f:40</v>
      </c>
      <c r="C195" s="139" t="s">
        <v>93</v>
      </c>
      <c r="D195" s="270" t="s">
        <v>9864</v>
      </c>
      <c r="E195" s="451" t="str">
        <f t="shared" ref="E195:E258" si="10">(LEFT(D195,2)&amp;":"&amp;(RIGHT($D195,2)))</f>
        <v>0f:40</v>
      </c>
      <c r="F195" s="273">
        <v>420480</v>
      </c>
      <c r="G195" s="274">
        <f t="shared" ref="G195:G258" si="11">F195/2048/1024</f>
        <v>0.20050048828125</v>
      </c>
      <c r="H195" s="271"/>
    </row>
    <row r="196" spans="1:8">
      <c r="A196" s="270" t="s">
        <v>9865</v>
      </c>
      <c r="B196" s="66" t="str">
        <f t="shared" si="9"/>
        <v>0f:41</v>
      </c>
      <c r="C196" s="139" t="s">
        <v>93</v>
      </c>
      <c r="D196" s="270" t="s">
        <v>9865</v>
      </c>
      <c r="E196" s="451" t="str">
        <f t="shared" si="10"/>
        <v>0f:41</v>
      </c>
      <c r="F196" s="273">
        <v>420480</v>
      </c>
      <c r="G196" s="274">
        <f t="shared" si="11"/>
        <v>0.20050048828125</v>
      </c>
      <c r="H196" s="271"/>
    </row>
    <row r="197" spans="1:8">
      <c r="A197" s="270" t="s">
        <v>9866</v>
      </c>
      <c r="B197" s="66" t="str">
        <f t="shared" si="9"/>
        <v>0f:42</v>
      </c>
      <c r="C197" s="139" t="s">
        <v>93</v>
      </c>
      <c r="D197" s="270" t="s">
        <v>9866</v>
      </c>
      <c r="E197" s="451" t="str">
        <f t="shared" si="10"/>
        <v>0f:42</v>
      </c>
      <c r="F197" s="273">
        <v>420480</v>
      </c>
      <c r="G197" s="274">
        <f t="shared" si="11"/>
        <v>0.20050048828125</v>
      </c>
      <c r="H197" s="271"/>
    </row>
    <row r="198" spans="1:8">
      <c r="A198" s="270" t="s">
        <v>9867</v>
      </c>
      <c r="B198" s="66" t="str">
        <f t="shared" si="9"/>
        <v>0f:43</v>
      </c>
      <c r="C198" s="139" t="s">
        <v>93</v>
      </c>
      <c r="D198" s="270" t="s">
        <v>9867</v>
      </c>
      <c r="E198" s="451" t="str">
        <f t="shared" si="10"/>
        <v>0f:43</v>
      </c>
      <c r="F198" s="273">
        <v>420480</v>
      </c>
      <c r="G198" s="274">
        <f t="shared" si="11"/>
        <v>0.20050048828125</v>
      </c>
      <c r="H198" s="271"/>
    </row>
    <row r="199" spans="1:8">
      <c r="A199" s="270" t="s">
        <v>9868</v>
      </c>
      <c r="B199" s="66" t="str">
        <f t="shared" si="9"/>
        <v>0f:44</v>
      </c>
      <c r="C199" s="139" t="s">
        <v>93</v>
      </c>
      <c r="D199" s="270" t="s">
        <v>9868</v>
      </c>
      <c r="E199" s="451" t="str">
        <f t="shared" si="10"/>
        <v>0f:44</v>
      </c>
      <c r="F199" s="273">
        <v>420480</v>
      </c>
      <c r="G199" s="274">
        <f t="shared" si="11"/>
        <v>0.20050048828125</v>
      </c>
      <c r="H199" s="271"/>
    </row>
    <row r="200" spans="1:8">
      <c r="A200" s="275" t="s">
        <v>724</v>
      </c>
      <c r="B200" s="66" t="str">
        <f t="shared" si="9"/>
        <v>10:00</v>
      </c>
      <c r="C200" s="191" t="s">
        <v>6707</v>
      </c>
      <c r="D200" s="276" t="s">
        <v>10079</v>
      </c>
      <c r="E200" s="451" t="str">
        <f t="shared" si="10"/>
        <v>05:00</v>
      </c>
      <c r="F200" s="277">
        <v>157286400</v>
      </c>
      <c r="G200" s="278">
        <f t="shared" si="11"/>
        <v>75</v>
      </c>
      <c r="H200" s="272" t="s">
        <v>9869</v>
      </c>
    </row>
    <row r="201" spans="1:8">
      <c r="A201" s="275" t="s">
        <v>725</v>
      </c>
      <c r="B201" s="66" t="str">
        <f t="shared" si="9"/>
        <v>10:01</v>
      </c>
      <c r="C201" s="191" t="s">
        <v>6708</v>
      </c>
      <c r="D201" s="276" t="s">
        <v>10084</v>
      </c>
      <c r="E201" s="451" t="str">
        <f t="shared" si="10"/>
        <v>05:01</v>
      </c>
      <c r="F201" s="277">
        <v>157286400</v>
      </c>
      <c r="G201" s="278">
        <f t="shared" si="11"/>
        <v>75</v>
      </c>
      <c r="H201" s="272" t="s">
        <v>9869</v>
      </c>
    </row>
    <row r="202" spans="1:8">
      <c r="A202" s="275" t="s">
        <v>726</v>
      </c>
      <c r="B202" s="66" t="str">
        <f t="shared" si="9"/>
        <v>10:02</v>
      </c>
      <c r="C202" s="191" t="s">
        <v>6709</v>
      </c>
      <c r="D202" s="276" t="s">
        <v>10089</v>
      </c>
      <c r="E202" s="451" t="str">
        <f t="shared" si="10"/>
        <v>05:02</v>
      </c>
      <c r="F202" s="277">
        <v>157286400</v>
      </c>
      <c r="G202" s="278">
        <f t="shared" si="11"/>
        <v>75</v>
      </c>
      <c r="H202" s="272" t="s">
        <v>9869</v>
      </c>
    </row>
    <row r="203" spans="1:8">
      <c r="A203" s="275" t="s">
        <v>727</v>
      </c>
      <c r="B203" s="66" t="str">
        <f t="shared" si="9"/>
        <v>10:03</v>
      </c>
      <c r="C203" s="191" t="s">
        <v>6710</v>
      </c>
      <c r="D203" s="276" t="s">
        <v>10094</v>
      </c>
      <c r="E203" s="451" t="str">
        <f t="shared" si="10"/>
        <v>05:03</v>
      </c>
      <c r="F203" s="277">
        <v>15728640</v>
      </c>
      <c r="G203" s="278">
        <f t="shared" si="11"/>
        <v>7.5</v>
      </c>
      <c r="H203" s="272" t="s">
        <v>9869</v>
      </c>
    </row>
    <row r="204" spans="1:8">
      <c r="A204" s="275" t="s">
        <v>728</v>
      </c>
      <c r="B204" s="66" t="str">
        <f t="shared" si="9"/>
        <v>10:04</v>
      </c>
      <c r="C204" s="191" t="s">
        <v>6711</v>
      </c>
      <c r="D204" s="276" t="s">
        <v>10099</v>
      </c>
      <c r="E204" s="451" t="str">
        <f t="shared" si="10"/>
        <v>05:04</v>
      </c>
      <c r="F204" s="277">
        <v>10487040</v>
      </c>
      <c r="G204" s="278">
        <f t="shared" si="11"/>
        <v>5.0006103515625</v>
      </c>
      <c r="H204" s="272" t="s">
        <v>9869</v>
      </c>
    </row>
    <row r="205" spans="1:8">
      <c r="A205" s="275" t="s">
        <v>729</v>
      </c>
      <c r="B205" s="66" t="str">
        <f t="shared" si="9"/>
        <v>10:05</v>
      </c>
      <c r="C205" s="191" t="s">
        <v>6712</v>
      </c>
      <c r="D205" s="276" t="s">
        <v>10104</v>
      </c>
      <c r="E205" s="451" t="str">
        <f t="shared" si="10"/>
        <v>05:05</v>
      </c>
      <c r="F205" s="277">
        <v>10487040</v>
      </c>
      <c r="G205" s="278">
        <f t="shared" si="11"/>
        <v>5.0006103515625</v>
      </c>
      <c r="H205" s="272" t="s">
        <v>9869</v>
      </c>
    </row>
    <row r="206" spans="1:8">
      <c r="A206" s="275" t="s">
        <v>9870</v>
      </c>
      <c r="B206" s="66" t="str">
        <f t="shared" si="9"/>
        <v>10:06</v>
      </c>
      <c r="C206" s="191" t="s">
        <v>6714</v>
      </c>
      <c r="D206" s="276" t="s">
        <v>10108</v>
      </c>
      <c r="E206" s="451" t="str">
        <f t="shared" si="10"/>
        <v>05:06</v>
      </c>
      <c r="F206" s="277">
        <v>15728640</v>
      </c>
      <c r="G206" s="278">
        <f t="shared" si="11"/>
        <v>7.5</v>
      </c>
      <c r="H206" s="272" t="s">
        <v>9869</v>
      </c>
    </row>
    <row r="207" spans="1:8">
      <c r="A207" s="275" t="s">
        <v>730</v>
      </c>
      <c r="B207" s="66" t="str">
        <f t="shared" si="9"/>
        <v>10:07</v>
      </c>
      <c r="C207" s="191" t="s">
        <v>6715</v>
      </c>
      <c r="D207" s="276" t="s">
        <v>10112</v>
      </c>
      <c r="E207" s="451" t="str">
        <f t="shared" si="10"/>
        <v>05:07</v>
      </c>
      <c r="F207" s="277">
        <v>23068800</v>
      </c>
      <c r="G207" s="278">
        <f t="shared" si="11"/>
        <v>11.00006103515625</v>
      </c>
      <c r="H207" s="272" t="s">
        <v>9869</v>
      </c>
    </row>
    <row r="208" spans="1:8">
      <c r="A208" s="275" t="s">
        <v>731</v>
      </c>
      <c r="B208" s="66" t="str">
        <f t="shared" si="9"/>
        <v>10:08</v>
      </c>
      <c r="C208" s="191" t="s">
        <v>6711</v>
      </c>
      <c r="D208" s="276" t="s">
        <v>10116</v>
      </c>
      <c r="E208" s="451" t="str">
        <f t="shared" si="10"/>
        <v>05:08</v>
      </c>
      <c r="F208" s="277">
        <v>10487040</v>
      </c>
      <c r="G208" s="278">
        <f t="shared" si="11"/>
        <v>5.0006103515625</v>
      </c>
      <c r="H208" s="272" t="s">
        <v>9869</v>
      </c>
    </row>
    <row r="209" spans="1:8">
      <c r="A209" s="275" t="s">
        <v>732</v>
      </c>
      <c r="B209" s="66" t="str">
        <f t="shared" si="9"/>
        <v>10:09</v>
      </c>
      <c r="C209" s="191" t="s">
        <v>6712</v>
      </c>
      <c r="D209" s="276" t="s">
        <v>10120</v>
      </c>
      <c r="E209" s="451" t="str">
        <f t="shared" si="10"/>
        <v>05:09</v>
      </c>
      <c r="F209" s="277">
        <v>10487040</v>
      </c>
      <c r="G209" s="278">
        <f t="shared" si="11"/>
        <v>5.0006103515625</v>
      </c>
      <c r="H209" s="272" t="s">
        <v>9869</v>
      </c>
    </row>
    <row r="210" spans="1:8">
      <c r="A210" s="275" t="s">
        <v>9871</v>
      </c>
      <c r="B210" s="66" t="str">
        <f t="shared" si="9"/>
        <v>10:0a</v>
      </c>
      <c r="C210" s="191" t="s">
        <v>6714</v>
      </c>
      <c r="D210" s="276" t="s">
        <v>10124</v>
      </c>
      <c r="E210" s="451" t="str">
        <f t="shared" si="10"/>
        <v>05:0a</v>
      </c>
      <c r="F210" s="277">
        <v>9438720</v>
      </c>
      <c r="G210" s="278">
        <f t="shared" si="11"/>
        <v>4.500732421875</v>
      </c>
      <c r="H210" s="272" t="s">
        <v>9869</v>
      </c>
    </row>
    <row r="211" spans="1:8">
      <c r="A211" s="275" t="s">
        <v>9872</v>
      </c>
      <c r="B211" s="66" t="str">
        <f t="shared" si="9"/>
        <v>10:0b</v>
      </c>
      <c r="C211" s="191" t="s">
        <v>6716</v>
      </c>
      <c r="D211" s="276" t="s">
        <v>10128</v>
      </c>
      <c r="E211" s="451" t="str">
        <f t="shared" si="10"/>
        <v>05:0b</v>
      </c>
      <c r="F211" s="277">
        <v>2098560</v>
      </c>
      <c r="G211" s="278">
        <f t="shared" si="11"/>
        <v>1.00067138671875</v>
      </c>
      <c r="H211" s="272" t="s">
        <v>9869</v>
      </c>
    </row>
    <row r="212" spans="1:8">
      <c r="A212" s="275" t="s">
        <v>9873</v>
      </c>
      <c r="B212" s="66" t="str">
        <f t="shared" si="9"/>
        <v>10:0c</v>
      </c>
      <c r="C212" s="191" t="s">
        <v>6715</v>
      </c>
      <c r="D212" s="276" t="s">
        <v>10132</v>
      </c>
      <c r="E212" s="451" t="str">
        <f t="shared" si="10"/>
        <v>05:0c</v>
      </c>
      <c r="F212" s="277">
        <v>23068800</v>
      </c>
      <c r="G212" s="278">
        <f t="shared" si="11"/>
        <v>11.00006103515625</v>
      </c>
      <c r="H212" s="272" t="s">
        <v>9869</v>
      </c>
    </row>
    <row r="213" spans="1:8">
      <c r="A213" s="275" t="s">
        <v>9874</v>
      </c>
      <c r="B213" s="66" t="str">
        <f t="shared" si="9"/>
        <v>10:0d</v>
      </c>
      <c r="C213" s="191" t="s">
        <v>6717</v>
      </c>
      <c r="D213" s="276" t="s">
        <v>10136</v>
      </c>
      <c r="E213" s="451" t="str">
        <f t="shared" si="10"/>
        <v>05:0d</v>
      </c>
      <c r="F213" s="277">
        <v>10487040</v>
      </c>
      <c r="G213" s="278">
        <f t="shared" si="11"/>
        <v>5.0006103515625</v>
      </c>
      <c r="H213" s="272" t="s">
        <v>9869</v>
      </c>
    </row>
    <row r="214" spans="1:8">
      <c r="A214" s="275" t="s">
        <v>9875</v>
      </c>
      <c r="B214" s="66" t="str">
        <f t="shared" si="9"/>
        <v>10:0e</v>
      </c>
      <c r="C214" s="191" t="s">
        <v>6718</v>
      </c>
      <c r="D214" s="276" t="s">
        <v>10140</v>
      </c>
      <c r="E214" s="451" t="str">
        <f t="shared" si="10"/>
        <v>05:0e</v>
      </c>
      <c r="F214" s="277">
        <v>10487040</v>
      </c>
      <c r="G214" s="278">
        <f t="shared" si="11"/>
        <v>5.0006103515625</v>
      </c>
      <c r="H214" s="272" t="s">
        <v>9869</v>
      </c>
    </row>
    <row r="215" spans="1:8">
      <c r="A215" s="275" t="s">
        <v>9876</v>
      </c>
      <c r="B215" s="66" t="str">
        <f t="shared" si="9"/>
        <v>10:0f</v>
      </c>
      <c r="C215" s="191" t="s">
        <v>6719</v>
      </c>
      <c r="D215" s="276" t="s">
        <v>10144</v>
      </c>
      <c r="E215" s="451" t="str">
        <f t="shared" si="10"/>
        <v>05:0f</v>
      </c>
      <c r="F215" s="277">
        <v>10487040</v>
      </c>
      <c r="G215" s="278">
        <f t="shared" si="11"/>
        <v>5.0006103515625</v>
      </c>
      <c r="H215" s="272" t="s">
        <v>9869</v>
      </c>
    </row>
    <row r="216" spans="1:8">
      <c r="A216" s="275" t="s">
        <v>733</v>
      </c>
      <c r="B216" s="66" t="str">
        <f t="shared" si="9"/>
        <v>10:10</v>
      </c>
      <c r="C216" s="191" t="s">
        <v>6720</v>
      </c>
      <c r="D216" s="276" t="s">
        <v>10281</v>
      </c>
      <c r="E216" s="451" t="str">
        <f t="shared" si="10"/>
        <v>05:10</v>
      </c>
      <c r="F216" s="277">
        <v>15728640</v>
      </c>
      <c r="G216" s="278">
        <f t="shared" si="11"/>
        <v>7.5</v>
      </c>
      <c r="H216" s="272" t="s">
        <v>9869</v>
      </c>
    </row>
    <row r="217" spans="1:8">
      <c r="A217" s="275" t="s">
        <v>734</v>
      </c>
      <c r="B217" s="66" t="str">
        <f t="shared" si="9"/>
        <v>10:11</v>
      </c>
      <c r="C217" s="191" t="s">
        <v>6721</v>
      </c>
      <c r="D217" s="276" t="s">
        <v>10151</v>
      </c>
      <c r="E217" s="451" t="str">
        <f t="shared" si="10"/>
        <v>05:11</v>
      </c>
      <c r="F217" s="277">
        <v>20972160</v>
      </c>
      <c r="G217" s="278">
        <f t="shared" si="11"/>
        <v>10.00030517578125</v>
      </c>
      <c r="H217" s="272" t="s">
        <v>9869</v>
      </c>
    </row>
    <row r="218" spans="1:8">
      <c r="A218" s="275" t="s">
        <v>735</v>
      </c>
      <c r="B218" s="66" t="str">
        <f t="shared" si="9"/>
        <v>10:12</v>
      </c>
      <c r="C218" s="191" t="s">
        <v>6722</v>
      </c>
      <c r="D218" s="276" t="s">
        <v>10155</v>
      </c>
      <c r="E218" s="451" t="str">
        <f t="shared" si="10"/>
        <v>05:12</v>
      </c>
      <c r="F218" s="277">
        <v>23068800</v>
      </c>
      <c r="G218" s="278">
        <f t="shared" si="11"/>
        <v>11.00006103515625</v>
      </c>
      <c r="H218" s="272" t="s">
        <v>9869</v>
      </c>
    </row>
    <row r="219" spans="1:8">
      <c r="A219" s="275" t="s">
        <v>736</v>
      </c>
      <c r="B219" s="66" t="str">
        <f t="shared" si="9"/>
        <v>10:13</v>
      </c>
      <c r="C219" s="191" t="s">
        <v>6717</v>
      </c>
      <c r="D219" s="276" t="s">
        <v>10159</v>
      </c>
      <c r="E219" s="451" t="str">
        <f t="shared" si="10"/>
        <v>05:13</v>
      </c>
      <c r="F219" s="277">
        <v>5243520</v>
      </c>
      <c r="G219" s="278">
        <f t="shared" si="11"/>
        <v>2.50030517578125</v>
      </c>
      <c r="H219" s="272" t="s">
        <v>9869</v>
      </c>
    </row>
    <row r="220" spans="1:8">
      <c r="A220" s="275" t="s">
        <v>737</v>
      </c>
      <c r="B220" s="66" t="str">
        <f t="shared" si="9"/>
        <v>10:14</v>
      </c>
      <c r="C220" s="191" t="s">
        <v>6718</v>
      </c>
      <c r="D220" s="276" t="s">
        <v>10163</v>
      </c>
      <c r="E220" s="451" t="str">
        <f t="shared" si="10"/>
        <v>05:14</v>
      </c>
      <c r="F220" s="277">
        <v>5243520</v>
      </c>
      <c r="G220" s="278">
        <f t="shared" si="11"/>
        <v>2.50030517578125</v>
      </c>
      <c r="H220" s="272" t="s">
        <v>9869</v>
      </c>
    </row>
    <row r="221" spans="1:8">
      <c r="A221" s="275" t="s">
        <v>738</v>
      </c>
      <c r="B221" s="66" t="str">
        <f t="shared" si="9"/>
        <v>10:15</v>
      </c>
      <c r="C221" s="191" t="s">
        <v>6720</v>
      </c>
      <c r="D221" s="276" t="s">
        <v>10167</v>
      </c>
      <c r="E221" s="451" t="str">
        <f t="shared" si="10"/>
        <v>05:15</v>
      </c>
      <c r="F221" s="277">
        <v>274727040</v>
      </c>
      <c r="G221" s="278">
        <f t="shared" si="11"/>
        <v>131.00006103515625</v>
      </c>
      <c r="H221" s="272" t="s">
        <v>9869</v>
      </c>
    </row>
    <row r="222" spans="1:8">
      <c r="A222" s="275" t="s">
        <v>741</v>
      </c>
      <c r="B222" s="66" t="str">
        <f t="shared" si="9"/>
        <v>10:19</v>
      </c>
      <c r="C222" s="191" t="s">
        <v>6723</v>
      </c>
      <c r="D222" s="276" t="s">
        <v>10172</v>
      </c>
      <c r="E222" s="451" t="str">
        <f t="shared" si="10"/>
        <v>05:19</v>
      </c>
      <c r="F222" s="277">
        <v>1323304320</v>
      </c>
      <c r="G222" s="278">
        <f t="shared" si="11"/>
        <v>631.00067138671875</v>
      </c>
      <c r="H222" s="272" t="s">
        <v>9869</v>
      </c>
    </row>
    <row r="223" spans="1:8">
      <c r="A223" s="275" t="s">
        <v>9877</v>
      </c>
      <c r="B223" s="66" t="str">
        <f t="shared" si="9"/>
        <v>10:1d</v>
      </c>
      <c r="C223" s="191" t="s">
        <v>6724</v>
      </c>
      <c r="D223" s="276" t="s">
        <v>10176</v>
      </c>
      <c r="E223" s="451" t="str">
        <f t="shared" si="10"/>
        <v>05:1d</v>
      </c>
      <c r="F223" s="277">
        <v>413139840</v>
      </c>
      <c r="G223" s="278">
        <f t="shared" si="11"/>
        <v>197.00042724609375</v>
      </c>
      <c r="H223" s="272" t="s">
        <v>9869</v>
      </c>
    </row>
    <row r="224" spans="1:8">
      <c r="A224" s="275" t="s">
        <v>9878</v>
      </c>
      <c r="B224" s="66" t="str">
        <f t="shared" si="9"/>
        <v>10:1f</v>
      </c>
      <c r="C224" s="191" t="s">
        <v>6707</v>
      </c>
      <c r="D224" s="276" t="s">
        <v>10080</v>
      </c>
      <c r="E224" s="451" t="str">
        <f t="shared" si="10"/>
        <v>05:1f</v>
      </c>
      <c r="F224" s="277">
        <v>45089280</v>
      </c>
      <c r="G224" s="278">
        <f t="shared" si="11"/>
        <v>21.500244140625</v>
      </c>
      <c r="H224" s="272" t="s">
        <v>9869</v>
      </c>
    </row>
    <row r="225" spans="1:8">
      <c r="A225" s="275" t="s">
        <v>9879</v>
      </c>
      <c r="B225" s="66" t="str">
        <f t="shared" si="9"/>
        <v>10:20</v>
      </c>
      <c r="C225" s="191" t="s">
        <v>6708</v>
      </c>
      <c r="D225" s="276" t="s">
        <v>10085</v>
      </c>
      <c r="E225" s="451" t="str">
        <f t="shared" si="10"/>
        <v>05:20</v>
      </c>
      <c r="F225" s="277">
        <v>45089280</v>
      </c>
      <c r="G225" s="278">
        <f t="shared" si="11"/>
        <v>21.500244140625</v>
      </c>
      <c r="H225" s="272" t="s">
        <v>9869</v>
      </c>
    </row>
    <row r="226" spans="1:8">
      <c r="A226" s="275" t="s">
        <v>9880</v>
      </c>
      <c r="B226" s="66" t="str">
        <f t="shared" si="9"/>
        <v>10:21</v>
      </c>
      <c r="C226" s="191" t="s">
        <v>6709</v>
      </c>
      <c r="D226" s="276" t="s">
        <v>10090</v>
      </c>
      <c r="E226" s="451" t="str">
        <f t="shared" si="10"/>
        <v>05:21</v>
      </c>
      <c r="F226" s="277">
        <v>45089280</v>
      </c>
      <c r="G226" s="278">
        <f t="shared" si="11"/>
        <v>21.500244140625</v>
      </c>
      <c r="H226" s="272" t="s">
        <v>9869</v>
      </c>
    </row>
    <row r="227" spans="1:8">
      <c r="A227" s="275" t="s">
        <v>9881</v>
      </c>
      <c r="B227" s="66" t="str">
        <f t="shared" si="9"/>
        <v>10:22</v>
      </c>
      <c r="C227" s="191" t="s">
        <v>6710</v>
      </c>
      <c r="D227" s="276" t="s">
        <v>10095</v>
      </c>
      <c r="E227" s="451" t="str">
        <f t="shared" si="10"/>
        <v>05:22</v>
      </c>
      <c r="F227" s="277">
        <v>16778880</v>
      </c>
      <c r="G227" s="278">
        <f t="shared" si="11"/>
        <v>8.00079345703125</v>
      </c>
      <c r="H227" s="272" t="s">
        <v>9869</v>
      </c>
    </row>
    <row r="228" spans="1:8">
      <c r="A228" s="275" t="s">
        <v>9882</v>
      </c>
      <c r="B228" s="66" t="str">
        <f t="shared" si="9"/>
        <v>10:23</v>
      </c>
      <c r="C228" s="191" t="s">
        <v>6711</v>
      </c>
      <c r="D228" s="276" t="s">
        <v>10100</v>
      </c>
      <c r="E228" s="451" t="str">
        <f t="shared" si="10"/>
        <v>05:23</v>
      </c>
      <c r="F228" s="277">
        <v>10487040</v>
      </c>
      <c r="G228" s="278">
        <f t="shared" si="11"/>
        <v>5.0006103515625</v>
      </c>
      <c r="H228" s="272" t="s">
        <v>9869</v>
      </c>
    </row>
    <row r="229" spans="1:8">
      <c r="A229" s="275" t="s">
        <v>9883</v>
      </c>
      <c r="B229" s="66" t="str">
        <f t="shared" si="9"/>
        <v>10:24</v>
      </c>
      <c r="C229" s="191" t="s">
        <v>6712</v>
      </c>
      <c r="D229" s="276" t="s">
        <v>10105</v>
      </c>
      <c r="E229" s="451" t="str">
        <f t="shared" si="10"/>
        <v>05:24</v>
      </c>
      <c r="F229" s="277">
        <v>10487040</v>
      </c>
      <c r="G229" s="278">
        <f t="shared" si="11"/>
        <v>5.0006103515625</v>
      </c>
      <c r="H229" s="272" t="s">
        <v>9869</v>
      </c>
    </row>
    <row r="230" spans="1:8">
      <c r="A230" s="275" t="s">
        <v>9884</v>
      </c>
      <c r="B230" s="66" t="str">
        <f t="shared" si="9"/>
        <v>10:25</v>
      </c>
      <c r="C230" s="191" t="s">
        <v>6714</v>
      </c>
      <c r="D230" s="276" t="s">
        <v>10109</v>
      </c>
      <c r="E230" s="451" t="str">
        <f t="shared" si="10"/>
        <v>05:25</v>
      </c>
      <c r="F230" s="277">
        <v>15728640</v>
      </c>
      <c r="G230" s="278">
        <f t="shared" si="11"/>
        <v>7.5</v>
      </c>
      <c r="H230" s="272" t="s">
        <v>9869</v>
      </c>
    </row>
    <row r="231" spans="1:8">
      <c r="A231" s="275" t="s">
        <v>9885</v>
      </c>
      <c r="B231" s="66" t="str">
        <f t="shared" si="9"/>
        <v>10:26</v>
      </c>
      <c r="C231" s="191" t="s">
        <v>6715</v>
      </c>
      <c r="D231" s="276" t="s">
        <v>10113</v>
      </c>
      <c r="E231" s="451" t="str">
        <f t="shared" si="10"/>
        <v>05:26</v>
      </c>
      <c r="F231" s="277">
        <v>23068800</v>
      </c>
      <c r="G231" s="278">
        <f t="shared" si="11"/>
        <v>11.00006103515625</v>
      </c>
      <c r="H231" s="272" t="s">
        <v>9869</v>
      </c>
    </row>
    <row r="232" spans="1:8">
      <c r="A232" s="275" t="s">
        <v>9886</v>
      </c>
      <c r="B232" s="66" t="str">
        <f t="shared" si="9"/>
        <v>10:27</v>
      </c>
      <c r="C232" s="191" t="s">
        <v>6711</v>
      </c>
      <c r="D232" s="276" t="s">
        <v>10117</v>
      </c>
      <c r="E232" s="451" t="str">
        <f t="shared" si="10"/>
        <v>05:27</v>
      </c>
      <c r="F232" s="277">
        <v>10487040</v>
      </c>
      <c r="G232" s="278">
        <f t="shared" si="11"/>
        <v>5.0006103515625</v>
      </c>
      <c r="H232" s="272" t="s">
        <v>9869</v>
      </c>
    </row>
    <row r="233" spans="1:8">
      <c r="A233" s="275" t="s">
        <v>9887</v>
      </c>
      <c r="B233" s="66" t="str">
        <f t="shared" si="9"/>
        <v>10:28</v>
      </c>
      <c r="C233" s="191" t="s">
        <v>6712</v>
      </c>
      <c r="D233" s="276" t="s">
        <v>10121</v>
      </c>
      <c r="E233" s="451" t="str">
        <f t="shared" si="10"/>
        <v>05:28</v>
      </c>
      <c r="F233" s="277">
        <v>10487040</v>
      </c>
      <c r="G233" s="278">
        <f t="shared" si="11"/>
        <v>5.0006103515625</v>
      </c>
      <c r="H233" s="272" t="s">
        <v>9869</v>
      </c>
    </row>
    <row r="234" spans="1:8">
      <c r="A234" s="275" t="s">
        <v>9888</v>
      </c>
      <c r="B234" s="66" t="str">
        <f t="shared" si="9"/>
        <v>10:29</v>
      </c>
      <c r="C234" s="191" t="s">
        <v>6714</v>
      </c>
      <c r="D234" s="276" t="s">
        <v>10125</v>
      </c>
      <c r="E234" s="451" t="str">
        <f t="shared" si="10"/>
        <v>05:29</v>
      </c>
      <c r="F234" s="277">
        <v>9438720</v>
      </c>
      <c r="G234" s="278">
        <f t="shared" si="11"/>
        <v>4.500732421875</v>
      </c>
      <c r="H234" s="272" t="s">
        <v>9869</v>
      </c>
    </row>
    <row r="235" spans="1:8">
      <c r="A235" s="275" t="s">
        <v>9889</v>
      </c>
      <c r="B235" s="66" t="str">
        <f t="shared" si="9"/>
        <v>10:2a</v>
      </c>
      <c r="C235" s="191" t="s">
        <v>6716</v>
      </c>
      <c r="D235" s="276" t="s">
        <v>10129</v>
      </c>
      <c r="E235" s="451" t="str">
        <f t="shared" si="10"/>
        <v>05:2a</v>
      </c>
      <c r="F235" s="277">
        <v>2098560</v>
      </c>
      <c r="G235" s="278">
        <f t="shared" si="11"/>
        <v>1.00067138671875</v>
      </c>
      <c r="H235" s="272" t="s">
        <v>9869</v>
      </c>
    </row>
    <row r="236" spans="1:8">
      <c r="A236" s="275" t="s">
        <v>9890</v>
      </c>
      <c r="B236" s="66" t="str">
        <f t="shared" si="9"/>
        <v>10:2b</v>
      </c>
      <c r="C236" s="191" t="s">
        <v>6715</v>
      </c>
      <c r="D236" s="276" t="s">
        <v>10133</v>
      </c>
      <c r="E236" s="451" t="str">
        <f t="shared" si="10"/>
        <v>05:2b</v>
      </c>
      <c r="F236" s="277">
        <v>23068800</v>
      </c>
      <c r="G236" s="278">
        <f t="shared" si="11"/>
        <v>11.00006103515625</v>
      </c>
      <c r="H236" s="272" t="s">
        <v>9869</v>
      </c>
    </row>
    <row r="237" spans="1:8">
      <c r="A237" s="275" t="s">
        <v>9891</v>
      </c>
      <c r="B237" s="66" t="str">
        <f t="shared" si="9"/>
        <v>10:2c</v>
      </c>
      <c r="C237" s="191" t="s">
        <v>6717</v>
      </c>
      <c r="D237" s="276" t="s">
        <v>10137</v>
      </c>
      <c r="E237" s="451" t="str">
        <f t="shared" si="10"/>
        <v>05:2c</v>
      </c>
      <c r="F237" s="277">
        <v>10487040</v>
      </c>
      <c r="G237" s="278">
        <f t="shared" si="11"/>
        <v>5.0006103515625</v>
      </c>
      <c r="H237" s="272" t="s">
        <v>9869</v>
      </c>
    </row>
    <row r="238" spans="1:8">
      <c r="A238" s="275" t="s">
        <v>9892</v>
      </c>
      <c r="B238" s="66" t="str">
        <f t="shared" si="9"/>
        <v>10:2d</v>
      </c>
      <c r="C238" s="191" t="s">
        <v>6718</v>
      </c>
      <c r="D238" s="276" t="s">
        <v>10141</v>
      </c>
      <c r="E238" s="451" t="str">
        <f t="shared" si="10"/>
        <v>05:2d</v>
      </c>
      <c r="F238" s="277">
        <v>10487040</v>
      </c>
      <c r="G238" s="278">
        <f t="shared" si="11"/>
        <v>5.0006103515625</v>
      </c>
      <c r="H238" s="272" t="s">
        <v>9869</v>
      </c>
    </row>
    <row r="239" spans="1:8">
      <c r="A239" s="275" t="s">
        <v>9893</v>
      </c>
      <c r="B239" s="66" t="str">
        <f t="shared" si="9"/>
        <v>10:2e</v>
      </c>
      <c r="C239" s="191" t="s">
        <v>6719</v>
      </c>
      <c r="D239" s="276" t="s">
        <v>10145</v>
      </c>
      <c r="E239" s="451" t="str">
        <f t="shared" si="10"/>
        <v>05:2e</v>
      </c>
      <c r="F239" s="277">
        <v>10487040</v>
      </c>
      <c r="G239" s="278">
        <f t="shared" si="11"/>
        <v>5.0006103515625</v>
      </c>
      <c r="H239" s="272" t="s">
        <v>9869</v>
      </c>
    </row>
    <row r="240" spans="1:8">
      <c r="A240" s="275" t="s">
        <v>9894</v>
      </c>
      <c r="B240" s="66" t="str">
        <f t="shared" si="9"/>
        <v>10:2f</v>
      </c>
      <c r="C240" s="191" t="s">
        <v>6720</v>
      </c>
      <c r="D240" s="276" t="s">
        <v>10148</v>
      </c>
      <c r="E240" s="451" t="str">
        <f t="shared" si="10"/>
        <v>05:2f</v>
      </c>
      <c r="F240" s="277">
        <v>15728640</v>
      </c>
      <c r="G240" s="278">
        <f t="shared" si="11"/>
        <v>7.5</v>
      </c>
      <c r="H240" s="272" t="s">
        <v>9869</v>
      </c>
    </row>
    <row r="241" spans="1:8">
      <c r="A241" s="275" t="s">
        <v>9895</v>
      </c>
      <c r="B241" s="66" t="str">
        <f t="shared" si="9"/>
        <v>10:30</v>
      </c>
      <c r="C241" s="191" t="s">
        <v>6721</v>
      </c>
      <c r="D241" s="276" t="s">
        <v>10152</v>
      </c>
      <c r="E241" s="451" t="str">
        <f t="shared" si="10"/>
        <v>05:30</v>
      </c>
      <c r="F241" s="277">
        <v>23068800</v>
      </c>
      <c r="G241" s="278">
        <f t="shared" si="11"/>
        <v>11.00006103515625</v>
      </c>
      <c r="H241" s="272" t="s">
        <v>9869</v>
      </c>
    </row>
    <row r="242" spans="1:8">
      <c r="A242" s="275" t="s">
        <v>9896</v>
      </c>
      <c r="B242" s="66" t="str">
        <f t="shared" si="9"/>
        <v>10:31</v>
      </c>
      <c r="C242" s="191" t="s">
        <v>6722</v>
      </c>
      <c r="D242" s="276" t="s">
        <v>10156</v>
      </c>
      <c r="E242" s="451" t="str">
        <f t="shared" si="10"/>
        <v>05:31</v>
      </c>
      <c r="F242" s="277">
        <v>23068800</v>
      </c>
      <c r="G242" s="278">
        <f t="shared" si="11"/>
        <v>11.00006103515625</v>
      </c>
      <c r="H242" s="272" t="s">
        <v>9869</v>
      </c>
    </row>
    <row r="243" spans="1:8">
      <c r="A243" s="275" t="s">
        <v>9897</v>
      </c>
      <c r="B243" s="66" t="str">
        <f t="shared" si="9"/>
        <v>10:32</v>
      </c>
      <c r="C243" s="191" t="s">
        <v>6717</v>
      </c>
      <c r="D243" s="276" t="s">
        <v>10160</v>
      </c>
      <c r="E243" s="451" t="str">
        <f t="shared" si="10"/>
        <v>05:32</v>
      </c>
      <c r="F243" s="277">
        <v>5243520</v>
      </c>
      <c r="G243" s="278">
        <f t="shared" si="11"/>
        <v>2.50030517578125</v>
      </c>
      <c r="H243" s="272" t="s">
        <v>9869</v>
      </c>
    </row>
    <row r="244" spans="1:8">
      <c r="A244" s="275" t="s">
        <v>9898</v>
      </c>
      <c r="B244" s="66" t="str">
        <f t="shared" si="9"/>
        <v>10:33</v>
      </c>
      <c r="C244" s="191" t="s">
        <v>6718</v>
      </c>
      <c r="D244" s="276" t="s">
        <v>10164</v>
      </c>
      <c r="E244" s="451" t="str">
        <f t="shared" si="10"/>
        <v>05:33</v>
      </c>
      <c r="F244" s="277">
        <v>5243520</v>
      </c>
      <c r="G244" s="278">
        <f t="shared" si="11"/>
        <v>2.50030517578125</v>
      </c>
      <c r="H244" s="272" t="s">
        <v>9869</v>
      </c>
    </row>
    <row r="245" spans="1:8">
      <c r="A245" s="275" t="s">
        <v>9899</v>
      </c>
      <c r="B245" s="66" t="str">
        <f t="shared" si="9"/>
        <v>10:34</v>
      </c>
      <c r="C245" s="191" t="s">
        <v>6720</v>
      </c>
      <c r="D245" s="276" t="s">
        <v>10168</v>
      </c>
      <c r="E245" s="451" t="str">
        <f t="shared" si="10"/>
        <v>05:34</v>
      </c>
      <c r="F245" s="277">
        <v>169870080</v>
      </c>
      <c r="G245" s="278">
        <f t="shared" si="11"/>
        <v>81.0003662109375</v>
      </c>
      <c r="H245" s="272" t="s">
        <v>9869</v>
      </c>
    </row>
    <row r="246" spans="1:8">
      <c r="A246" s="275" t="s">
        <v>9900</v>
      </c>
      <c r="B246" s="66" t="str">
        <f t="shared" si="9"/>
        <v>10:36</v>
      </c>
      <c r="C246" s="191" t="s">
        <v>6723</v>
      </c>
      <c r="D246" s="276" t="s">
        <v>10173</v>
      </c>
      <c r="E246" s="451" t="str">
        <f t="shared" si="10"/>
        <v>05:36</v>
      </c>
      <c r="F246" s="277">
        <v>832569600</v>
      </c>
      <c r="G246" s="278">
        <f t="shared" si="11"/>
        <v>397.0001220703125</v>
      </c>
      <c r="H246" s="272" t="s">
        <v>9869</v>
      </c>
    </row>
    <row r="247" spans="1:8">
      <c r="A247" s="275" t="s">
        <v>9901</v>
      </c>
      <c r="B247" s="66" t="str">
        <f t="shared" si="9"/>
        <v>10:38</v>
      </c>
      <c r="C247" s="191" t="s">
        <v>6724</v>
      </c>
      <c r="D247" s="276" t="s">
        <v>10177</v>
      </c>
      <c r="E247" s="451" t="str">
        <f t="shared" si="10"/>
        <v>05:38</v>
      </c>
      <c r="F247" s="277">
        <v>471859200</v>
      </c>
      <c r="G247" s="278">
        <f t="shared" si="11"/>
        <v>225</v>
      </c>
      <c r="H247" s="272" t="s">
        <v>9869</v>
      </c>
    </row>
    <row r="248" spans="1:8">
      <c r="A248" s="275" t="s">
        <v>9902</v>
      </c>
      <c r="B248" s="66" t="str">
        <f t="shared" si="9"/>
        <v>10:39</v>
      </c>
      <c r="C248" s="191" t="s">
        <v>6707</v>
      </c>
      <c r="D248" s="276" t="s">
        <v>10081</v>
      </c>
      <c r="E248" s="451" t="str">
        <f t="shared" si="10"/>
        <v>05:39</v>
      </c>
      <c r="F248" s="277">
        <v>26215680</v>
      </c>
      <c r="G248" s="278">
        <f t="shared" si="11"/>
        <v>12.5006103515625</v>
      </c>
      <c r="H248" s="272" t="s">
        <v>9869</v>
      </c>
    </row>
    <row r="249" spans="1:8">
      <c r="A249" s="275" t="s">
        <v>9903</v>
      </c>
      <c r="B249" s="66" t="str">
        <f t="shared" si="9"/>
        <v>10:3a</v>
      </c>
      <c r="C249" s="191" t="s">
        <v>6708</v>
      </c>
      <c r="D249" s="276" t="s">
        <v>10086</v>
      </c>
      <c r="E249" s="451" t="str">
        <f t="shared" si="10"/>
        <v>05:3a</v>
      </c>
      <c r="F249" s="277">
        <v>26215680</v>
      </c>
      <c r="G249" s="278">
        <f t="shared" si="11"/>
        <v>12.5006103515625</v>
      </c>
      <c r="H249" s="272" t="s">
        <v>9869</v>
      </c>
    </row>
    <row r="250" spans="1:8">
      <c r="A250" s="275" t="s">
        <v>9904</v>
      </c>
      <c r="B250" s="66" t="str">
        <f t="shared" si="9"/>
        <v>10:3b</v>
      </c>
      <c r="C250" s="191" t="s">
        <v>6709</v>
      </c>
      <c r="D250" s="276" t="s">
        <v>10091</v>
      </c>
      <c r="E250" s="451" t="str">
        <f t="shared" si="10"/>
        <v>05:3b</v>
      </c>
      <c r="F250" s="277">
        <v>26215680</v>
      </c>
      <c r="G250" s="278">
        <f t="shared" si="11"/>
        <v>12.5006103515625</v>
      </c>
      <c r="H250" s="272" t="s">
        <v>9869</v>
      </c>
    </row>
    <row r="251" spans="1:8">
      <c r="A251" s="275" t="s">
        <v>9905</v>
      </c>
      <c r="B251" s="66" t="str">
        <f t="shared" si="9"/>
        <v>10:3c</v>
      </c>
      <c r="C251" s="191" t="s">
        <v>6710</v>
      </c>
      <c r="D251" s="276" t="s">
        <v>10096</v>
      </c>
      <c r="E251" s="451" t="str">
        <f t="shared" si="10"/>
        <v>05:3c</v>
      </c>
      <c r="F251" s="277">
        <v>16778880</v>
      </c>
      <c r="G251" s="278">
        <f t="shared" si="11"/>
        <v>8.00079345703125</v>
      </c>
      <c r="H251" s="272" t="s">
        <v>9869</v>
      </c>
    </row>
    <row r="252" spans="1:8">
      <c r="A252" s="275" t="s">
        <v>9906</v>
      </c>
      <c r="B252" s="66" t="str">
        <f t="shared" si="9"/>
        <v>10:3d</v>
      </c>
      <c r="C252" s="191" t="s">
        <v>6725</v>
      </c>
      <c r="D252" s="276" t="s">
        <v>10101</v>
      </c>
      <c r="E252" s="451" t="str">
        <f t="shared" si="10"/>
        <v>05:3d</v>
      </c>
      <c r="F252" s="277">
        <v>27264000</v>
      </c>
      <c r="G252" s="278">
        <f t="shared" si="11"/>
        <v>13.00048828125</v>
      </c>
      <c r="H252" s="272" t="s">
        <v>9869</v>
      </c>
    </row>
    <row r="253" spans="1:8">
      <c r="A253" s="275" t="s">
        <v>9907</v>
      </c>
      <c r="B253" s="66" t="str">
        <f t="shared" si="9"/>
        <v>10:3e</v>
      </c>
      <c r="C253" s="191" t="s">
        <v>6726</v>
      </c>
      <c r="D253" s="276" t="s">
        <v>10106</v>
      </c>
      <c r="E253" s="451" t="str">
        <f t="shared" si="10"/>
        <v>05:3e</v>
      </c>
      <c r="F253" s="277">
        <v>10487040</v>
      </c>
      <c r="G253" s="278">
        <f t="shared" si="11"/>
        <v>5.0006103515625</v>
      </c>
      <c r="H253" s="272" t="s">
        <v>9869</v>
      </c>
    </row>
    <row r="254" spans="1:8">
      <c r="A254" s="275" t="s">
        <v>9908</v>
      </c>
      <c r="B254" s="66" t="str">
        <f t="shared" si="9"/>
        <v>10:3f</v>
      </c>
      <c r="C254" s="191" t="s">
        <v>6727</v>
      </c>
      <c r="D254" s="276" t="s">
        <v>10110</v>
      </c>
      <c r="E254" s="451" t="str">
        <f t="shared" si="10"/>
        <v>05:3f</v>
      </c>
      <c r="F254" s="277">
        <v>13632000</v>
      </c>
      <c r="G254" s="278">
        <f t="shared" si="11"/>
        <v>6.500244140625</v>
      </c>
      <c r="H254" s="272" t="s">
        <v>9869</v>
      </c>
    </row>
    <row r="255" spans="1:8">
      <c r="A255" s="275" t="s">
        <v>9909</v>
      </c>
      <c r="B255" s="66" t="str">
        <f t="shared" si="9"/>
        <v>10:40</v>
      </c>
      <c r="C255" s="191" t="s">
        <v>6715</v>
      </c>
      <c r="D255" s="276" t="s">
        <v>10114</v>
      </c>
      <c r="E255" s="451" t="str">
        <f t="shared" si="10"/>
        <v>05:40</v>
      </c>
      <c r="F255" s="277">
        <v>23068800</v>
      </c>
      <c r="G255" s="278">
        <f t="shared" si="11"/>
        <v>11.00006103515625</v>
      </c>
      <c r="H255" s="272" t="s">
        <v>9869</v>
      </c>
    </row>
    <row r="256" spans="1:8">
      <c r="A256" s="275" t="s">
        <v>9910</v>
      </c>
      <c r="B256" s="66" t="str">
        <f t="shared" si="9"/>
        <v>10:41</v>
      </c>
      <c r="C256" s="191" t="s">
        <v>6711</v>
      </c>
      <c r="D256" s="276" t="s">
        <v>10118</v>
      </c>
      <c r="E256" s="451" t="str">
        <f t="shared" si="10"/>
        <v>05:41</v>
      </c>
      <c r="F256" s="277">
        <v>10487040</v>
      </c>
      <c r="G256" s="278">
        <f t="shared" si="11"/>
        <v>5.0006103515625</v>
      </c>
      <c r="H256" s="272" t="s">
        <v>9869</v>
      </c>
    </row>
    <row r="257" spans="1:8">
      <c r="A257" s="275" t="s">
        <v>9911</v>
      </c>
      <c r="B257" s="66" t="str">
        <f t="shared" si="9"/>
        <v>10:42</v>
      </c>
      <c r="C257" s="191" t="s">
        <v>6712</v>
      </c>
      <c r="D257" s="276" t="s">
        <v>10122</v>
      </c>
      <c r="E257" s="451" t="str">
        <f t="shared" si="10"/>
        <v>05:42</v>
      </c>
      <c r="F257" s="277">
        <v>10487040</v>
      </c>
      <c r="G257" s="278">
        <f t="shared" si="11"/>
        <v>5.0006103515625</v>
      </c>
      <c r="H257" s="272" t="s">
        <v>9869</v>
      </c>
    </row>
    <row r="258" spans="1:8">
      <c r="A258" s="275" t="s">
        <v>9912</v>
      </c>
      <c r="B258" s="66" t="str">
        <f t="shared" si="9"/>
        <v>10:43</v>
      </c>
      <c r="C258" s="191" t="s">
        <v>6714</v>
      </c>
      <c r="D258" s="276" t="s">
        <v>10126</v>
      </c>
      <c r="E258" s="451" t="str">
        <f t="shared" si="10"/>
        <v>05:43</v>
      </c>
      <c r="F258" s="277">
        <v>9438720</v>
      </c>
      <c r="G258" s="278">
        <f t="shared" si="11"/>
        <v>4.500732421875</v>
      </c>
      <c r="H258" s="272" t="s">
        <v>9869</v>
      </c>
    </row>
    <row r="259" spans="1:8">
      <c r="A259" s="275" t="s">
        <v>9913</v>
      </c>
      <c r="B259" s="66" t="str">
        <f t="shared" ref="B259:B322" si="12">(LEFT($A259,2))&amp;":"&amp;(RIGHT($A259,2))</f>
        <v>10:44</v>
      </c>
      <c r="C259" s="191" t="s">
        <v>6716</v>
      </c>
      <c r="D259" s="276" t="s">
        <v>10130</v>
      </c>
      <c r="E259" s="451" t="str">
        <f t="shared" ref="E259:E322" si="13">(LEFT(D259,2)&amp;":"&amp;(RIGHT($D259,2)))</f>
        <v>05:44</v>
      </c>
      <c r="F259" s="277">
        <v>2098560</v>
      </c>
      <c r="G259" s="278">
        <f t="shared" ref="G259:G322" si="14">F259/2048/1024</f>
        <v>1.00067138671875</v>
      </c>
      <c r="H259" s="272" t="s">
        <v>9869</v>
      </c>
    </row>
    <row r="260" spans="1:8">
      <c r="A260" s="275" t="s">
        <v>9914</v>
      </c>
      <c r="B260" s="66" t="str">
        <f t="shared" si="12"/>
        <v>10:45</v>
      </c>
      <c r="C260" s="191" t="s">
        <v>6715</v>
      </c>
      <c r="D260" s="276" t="s">
        <v>10134</v>
      </c>
      <c r="E260" s="451" t="str">
        <f t="shared" si="13"/>
        <v>05:45</v>
      </c>
      <c r="F260" s="277">
        <v>23068800</v>
      </c>
      <c r="G260" s="278">
        <f t="shared" si="14"/>
        <v>11.00006103515625</v>
      </c>
      <c r="H260" s="272" t="s">
        <v>9869</v>
      </c>
    </row>
    <row r="261" spans="1:8">
      <c r="A261" s="275" t="s">
        <v>9915</v>
      </c>
      <c r="B261" s="66" t="str">
        <f t="shared" si="12"/>
        <v>10:46</v>
      </c>
      <c r="C261" s="191" t="s">
        <v>6717</v>
      </c>
      <c r="D261" s="276" t="s">
        <v>10138</v>
      </c>
      <c r="E261" s="451" t="str">
        <f t="shared" si="13"/>
        <v>05:46</v>
      </c>
      <c r="F261" s="277">
        <v>10487040</v>
      </c>
      <c r="G261" s="278">
        <f t="shared" si="14"/>
        <v>5.0006103515625</v>
      </c>
      <c r="H261" s="272" t="s">
        <v>9869</v>
      </c>
    </row>
    <row r="262" spans="1:8">
      <c r="A262" s="275" t="s">
        <v>9916</v>
      </c>
      <c r="B262" s="66" t="str">
        <f t="shared" si="12"/>
        <v>10:47</v>
      </c>
      <c r="C262" s="191" t="s">
        <v>6718</v>
      </c>
      <c r="D262" s="276" t="s">
        <v>10142</v>
      </c>
      <c r="E262" s="451" t="str">
        <f t="shared" si="13"/>
        <v>05:47</v>
      </c>
      <c r="F262" s="277">
        <v>10487040</v>
      </c>
      <c r="G262" s="278">
        <f t="shared" si="14"/>
        <v>5.0006103515625</v>
      </c>
      <c r="H262" s="272" t="s">
        <v>9869</v>
      </c>
    </row>
    <row r="263" spans="1:8">
      <c r="A263" s="275" t="s">
        <v>9917</v>
      </c>
      <c r="B263" s="66" t="str">
        <f t="shared" si="12"/>
        <v>10:48</v>
      </c>
      <c r="C263" s="191" t="s">
        <v>6719</v>
      </c>
      <c r="D263" s="276" t="s">
        <v>10146</v>
      </c>
      <c r="E263" s="451" t="str">
        <f t="shared" si="13"/>
        <v>05:48</v>
      </c>
      <c r="F263" s="277">
        <v>10487040</v>
      </c>
      <c r="G263" s="278">
        <f t="shared" si="14"/>
        <v>5.0006103515625</v>
      </c>
      <c r="H263" s="272" t="s">
        <v>9869</v>
      </c>
    </row>
    <row r="264" spans="1:8">
      <c r="A264" s="275" t="s">
        <v>9918</v>
      </c>
      <c r="B264" s="66" t="str">
        <f t="shared" si="12"/>
        <v>10:49</v>
      </c>
      <c r="C264" s="191" t="s">
        <v>6720</v>
      </c>
      <c r="D264" s="276" t="s">
        <v>10149</v>
      </c>
      <c r="E264" s="451" t="str">
        <f t="shared" si="13"/>
        <v>05:49</v>
      </c>
      <c r="F264" s="277">
        <v>13632000</v>
      </c>
      <c r="G264" s="278">
        <f t="shared" si="14"/>
        <v>6.500244140625</v>
      </c>
      <c r="H264" s="272" t="s">
        <v>9869</v>
      </c>
    </row>
    <row r="265" spans="1:8">
      <c r="A265" s="275" t="s">
        <v>9919</v>
      </c>
      <c r="B265" s="66" t="str">
        <f t="shared" si="12"/>
        <v>10:4a</v>
      </c>
      <c r="C265" s="191" t="s">
        <v>6721</v>
      </c>
      <c r="D265" s="276" t="s">
        <v>10153</v>
      </c>
      <c r="E265" s="451" t="str">
        <f t="shared" si="13"/>
        <v>05:4a</v>
      </c>
      <c r="F265" s="277">
        <v>23068800</v>
      </c>
      <c r="G265" s="278">
        <f t="shared" si="14"/>
        <v>11.00006103515625</v>
      </c>
      <c r="H265" s="272" t="s">
        <v>9869</v>
      </c>
    </row>
    <row r="266" spans="1:8">
      <c r="A266" s="275" t="s">
        <v>9920</v>
      </c>
      <c r="B266" s="66" t="str">
        <f t="shared" si="12"/>
        <v>10:4b</v>
      </c>
      <c r="C266" s="191" t="s">
        <v>6722</v>
      </c>
      <c r="D266" s="276" t="s">
        <v>10157</v>
      </c>
      <c r="E266" s="451" t="str">
        <f t="shared" si="13"/>
        <v>05:4b</v>
      </c>
      <c r="F266" s="277">
        <v>23068800</v>
      </c>
      <c r="G266" s="278">
        <f t="shared" si="14"/>
        <v>11.00006103515625</v>
      </c>
      <c r="H266" s="272" t="s">
        <v>9869</v>
      </c>
    </row>
    <row r="267" spans="1:8">
      <c r="A267" s="275" t="s">
        <v>9921</v>
      </c>
      <c r="B267" s="66" t="str">
        <f t="shared" si="12"/>
        <v>10:4c</v>
      </c>
      <c r="C267" s="191" t="s">
        <v>6717</v>
      </c>
      <c r="D267" s="276" t="s">
        <v>10161</v>
      </c>
      <c r="E267" s="451" t="str">
        <f t="shared" si="13"/>
        <v>05:4c</v>
      </c>
      <c r="F267" s="277">
        <v>5243520</v>
      </c>
      <c r="G267" s="278">
        <f t="shared" si="14"/>
        <v>2.50030517578125</v>
      </c>
      <c r="H267" s="272" t="s">
        <v>9869</v>
      </c>
    </row>
    <row r="268" spans="1:8">
      <c r="A268" s="275" t="s">
        <v>9922</v>
      </c>
      <c r="B268" s="66" t="str">
        <f t="shared" si="12"/>
        <v>10:4d</v>
      </c>
      <c r="C268" s="191" t="s">
        <v>6718</v>
      </c>
      <c r="D268" s="276" t="s">
        <v>10165</v>
      </c>
      <c r="E268" s="451" t="str">
        <f t="shared" si="13"/>
        <v>05:4d</v>
      </c>
      <c r="F268" s="277">
        <v>5243520</v>
      </c>
      <c r="G268" s="278">
        <f t="shared" si="14"/>
        <v>2.50030517578125</v>
      </c>
      <c r="H268" s="272" t="s">
        <v>9869</v>
      </c>
    </row>
    <row r="269" spans="1:8">
      <c r="A269" s="275" t="s">
        <v>9923</v>
      </c>
      <c r="B269" s="66" t="str">
        <f t="shared" si="12"/>
        <v>10:4e</v>
      </c>
      <c r="C269" s="191" t="s">
        <v>6720</v>
      </c>
      <c r="D269" s="276" t="s">
        <v>10169</v>
      </c>
      <c r="E269" s="451" t="str">
        <f t="shared" si="13"/>
        <v>05:4e</v>
      </c>
      <c r="F269" s="277">
        <v>44040960</v>
      </c>
      <c r="G269" s="278">
        <f t="shared" si="14"/>
        <v>21.0003662109375</v>
      </c>
      <c r="H269" s="272" t="s">
        <v>9869</v>
      </c>
    </row>
    <row r="270" spans="1:8">
      <c r="A270" s="275" t="s">
        <v>9924</v>
      </c>
      <c r="B270" s="66" t="str">
        <f t="shared" si="12"/>
        <v>10:51</v>
      </c>
      <c r="C270" s="191" t="s">
        <v>6723</v>
      </c>
      <c r="D270" s="276" t="s">
        <v>10174</v>
      </c>
      <c r="E270" s="451" t="str">
        <f t="shared" si="13"/>
        <v>05:51</v>
      </c>
      <c r="F270" s="277">
        <v>119539200</v>
      </c>
      <c r="G270" s="278">
        <f t="shared" si="14"/>
        <v>57.000732421875</v>
      </c>
      <c r="H270" s="272" t="s">
        <v>9869</v>
      </c>
    </row>
    <row r="271" spans="1:8">
      <c r="A271" s="275" t="s">
        <v>9925</v>
      </c>
      <c r="B271" s="66" t="str">
        <f t="shared" si="12"/>
        <v>10:52</v>
      </c>
      <c r="C271" s="191" t="s">
        <v>6724</v>
      </c>
      <c r="D271" s="276" t="s">
        <v>10178</v>
      </c>
      <c r="E271" s="451" t="str">
        <f t="shared" si="13"/>
        <v>05:52</v>
      </c>
      <c r="F271" s="277">
        <v>69206400</v>
      </c>
      <c r="G271" s="278">
        <f t="shared" si="14"/>
        <v>33.00018310546875</v>
      </c>
      <c r="H271" s="272" t="s">
        <v>9869</v>
      </c>
    </row>
    <row r="272" spans="1:8">
      <c r="A272" s="275" t="s">
        <v>9926</v>
      </c>
      <c r="B272" s="66" t="str">
        <f t="shared" si="12"/>
        <v>10:53</v>
      </c>
      <c r="C272" s="191" t="s">
        <v>6707</v>
      </c>
      <c r="D272" s="276" t="s">
        <v>10083</v>
      </c>
      <c r="E272" s="451" t="str">
        <f t="shared" si="13"/>
        <v>05:53</v>
      </c>
      <c r="F272" s="277">
        <v>26215680</v>
      </c>
      <c r="G272" s="278">
        <f t="shared" si="14"/>
        <v>12.5006103515625</v>
      </c>
      <c r="H272" s="272" t="s">
        <v>9869</v>
      </c>
    </row>
    <row r="273" spans="1:8">
      <c r="A273" s="275" t="s">
        <v>9927</v>
      </c>
      <c r="B273" s="66" t="str">
        <f t="shared" si="12"/>
        <v>10:54</v>
      </c>
      <c r="C273" s="191" t="s">
        <v>6708</v>
      </c>
      <c r="D273" s="276" t="s">
        <v>10088</v>
      </c>
      <c r="E273" s="451" t="str">
        <f t="shared" si="13"/>
        <v>05:54</v>
      </c>
      <c r="F273" s="277">
        <v>26215680</v>
      </c>
      <c r="G273" s="278">
        <f t="shared" si="14"/>
        <v>12.5006103515625</v>
      </c>
      <c r="H273" s="272" t="s">
        <v>9869</v>
      </c>
    </row>
    <row r="274" spans="1:8">
      <c r="A274" s="275" t="s">
        <v>9928</v>
      </c>
      <c r="B274" s="66" t="str">
        <f t="shared" si="12"/>
        <v>10:55</v>
      </c>
      <c r="C274" s="191" t="s">
        <v>6710</v>
      </c>
      <c r="D274" s="276" t="s">
        <v>10093</v>
      </c>
      <c r="E274" s="451" t="str">
        <f t="shared" si="13"/>
        <v>05:55</v>
      </c>
      <c r="F274" s="277">
        <v>16778880</v>
      </c>
      <c r="G274" s="278">
        <f t="shared" si="14"/>
        <v>8.00079345703125</v>
      </c>
      <c r="H274" s="272" t="s">
        <v>9869</v>
      </c>
    </row>
    <row r="275" spans="1:8">
      <c r="A275" s="275" t="s">
        <v>9929</v>
      </c>
      <c r="B275" s="66" t="str">
        <f t="shared" si="12"/>
        <v>10:56</v>
      </c>
      <c r="C275" s="191" t="s">
        <v>6728</v>
      </c>
      <c r="D275" s="276" t="s">
        <v>10098</v>
      </c>
      <c r="E275" s="451" t="str">
        <f t="shared" si="13"/>
        <v>05:56</v>
      </c>
      <c r="F275" s="277">
        <v>4195200</v>
      </c>
      <c r="G275" s="278">
        <f t="shared" si="14"/>
        <v>2.00042724609375</v>
      </c>
      <c r="H275" s="272" t="s">
        <v>9869</v>
      </c>
    </row>
    <row r="276" spans="1:8">
      <c r="A276" s="275" t="s">
        <v>9930</v>
      </c>
      <c r="B276" s="66" t="str">
        <f t="shared" si="12"/>
        <v>10:57</v>
      </c>
      <c r="C276" s="191" t="s">
        <v>6729</v>
      </c>
      <c r="D276" s="276" t="s">
        <v>10103</v>
      </c>
      <c r="E276" s="451" t="str">
        <f t="shared" si="13"/>
        <v>05:57</v>
      </c>
      <c r="F276" s="277">
        <v>24119040</v>
      </c>
      <c r="G276" s="278">
        <f t="shared" si="14"/>
        <v>11.5008544921875</v>
      </c>
      <c r="H276" s="272" t="s">
        <v>9869</v>
      </c>
    </row>
    <row r="277" spans="1:8">
      <c r="A277" s="275" t="s">
        <v>9931</v>
      </c>
      <c r="B277" s="66" t="str">
        <f t="shared" si="12"/>
        <v>10:58</v>
      </c>
      <c r="C277" s="191" t="s">
        <v>6730</v>
      </c>
      <c r="D277" s="276" t="s">
        <v>10107</v>
      </c>
      <c r="E277" s="451" t="str">
        <f t="shared" si="13"/>
        <v>05:58</v>
      </c>
      <c r="F277" s="277">
        <v>24119040</v>
      </c>
      <c r="G277" s="278">
        <f t="shared" si="14"/>
        <v>11.5008544921875</v>
      </c>
      <c r="H277" s="272" t="s">
        <v>9869</v>
      </c>
    </row>
    <row r="278" spans="1:8">
      <c r="A278" s="275" t="s">
        <v>9932</v>
      </c>
      <c r="B278" s="66" t="str">
        <f t="shared" si="12"/>
        <v>10:59</v>
      </c>
      <c r="C278" s="191" t="s">
        <v>6731</v>
      </c>
      <c r="D278" s="276" t="s">
        <v>10111</v>
      </c>
      <c r="E278" s="451" t="str">
        <f t="shared" si="13"/>
        <v>05:59</v>
      </c>
      <c r="F278" s="277">
        <v>20972160</v>
      </c>
      <c r="G278" s="278">
        <f t="shared" si="14"/>
        <v>10.00030517578125</v>
      </c>
      <c r="H278" s="272" t="s">
        <v>9869</v>
      </c>
    </row>
    <row r="279" spans="1:8">
      <c r="A279" s="275" t="s">
        <v>9933</v>
      </c>
      <c r="B279" s="66" t="str">
        <f t="shared" si="12"/>
        <v>10:5a</v>
      </c>
      <c r="C279" s="191" t="s">
        <v>6732</v>
      </c>
      <c r="D279" s="276" t="s">
        <v>10115</v>
      </c>
      <c r="E279" s="451" t="str">
        <f t="shared" si="13"/>
        <v>05:5a</v>
      </c>
      <c r="F279" s="277">
        <v>2098560</v>
      </c>
      <c r="G279" s="278">
        <f t="shared" si="14"/>
        <v>1.00067138671875</v>
      </c>
      <c r="H279" s="272" t="s">
        <v>9869</v>
      </c>
    </row>
    <row r="280" spans="1:8">
      <c r="A280" s="275" t="s">
        <v>9934</v>
      </c>
      <c r="B280" s="66" t="str">
        <f t="shared" si="12"/>
        <v>10:5b</v>
      </c>
      <c r="C280" s="191" t="s">
        <v>6733</v>
      </c>
      <c r="D280" s="276" t="s">
        <v>10119</v>
      </c>
      <c r="E280" s="451" t="str">
        <f t="shared" si="13"/>
        <v>05:5b</v>
      </c>
      <c r="F280" s="277">
        <v>23068800</v>
      </c>
      <c r="G280" s="278">
        <f t="shared" si="14"/>
        <v>11.00006103515625</v>
      </c>
      <c r="H280" s="272" t="s">
        <v>9869</v>
      </c>
    </row>
    <row r="281" spans="1:8">
      <c r="A281" s="275" t="s">
        <v>9935</v>
      </c>
      <c r="B281" s="66" t="str">
        <f t="shared" si="12"/>
        <v>10:5c</v>
      </c>
      <c r="C281" s="191" t="s">
        <v>6734</v>
      </c>
      <c r="D281" s="276" t="s">
        <v>10123</v>
      </c>
      <c r="E281" s="451" t="str">
        <f t="shared" si="13"/>
        <v>05:5c</v>
      </c>
      <c r="F281" s="277">
        <v>28312320</v>
      </c>
      <c r="G281" s="278">
        <f t="shared" si="14"/>
        <v>13.5003662109375</v>
      </c>
      <c r="H281" s="272" t="s">
        <v>9869</v>
      </c>
    </row>
    <row r="282" spans="1:8">
      <c r="A282" s="275" t="s">
        <v>9936</v>
      </c>
      <c r="B282" s="66" t="str">
        <f t="shared" si="12"/>
        <v>10:5d</v>
      </c>
      <c r="C282" s="191" t="s">
        <v>6735</v>
      </c>
      <c r="D282" s="276" t="s">
        <v>10127</v>
      </c>
      <c r="E282" s="451" t="str">
        <f t="shared" si="13"/>
        <v>05:5d</v>
      </c>
      <c r="F282" s="277">
        <v>28312320</v>
      </c>
      <c r="G282" s="278">
        <f t="shared" si="14"/>
        <v>13.5003662109375</v>
      </c>
      <c r="H282" s="272" t="s">
        <v>9869</v>
      </c>
    </row>
    <row r="283" spans="1:8">
      <c r="A283" s="275" t="s">
        <v>9937</v>
      </c>
      <c r="B283" s="66" t="str">
        <f t="shared" si="12"/>
        <v>10:5e</v>
      </c>
      <c r="C283" s="191" t="s">
        <v>6736</v>
      </c>
      <c r="D283" s="276" t="s">
        <v>10131</v>
      </c>
      <c r="E283" s="451" t="str">
        <f t="shared" si="13"/>
        <v>05:5e</v>
      </c>
      <c r="F283" s="277">
        <v>20972160</v>
      </c>
      <c r="G283" s="278">
        <f t="shared" si="14"/>
        <v>10.00030517578125</v>
      </c>
      <c r="H283" s="272" t="s">
        <v>9869</v>
      </c>
    </row>
    <row r="284" spans="1:8">
      <c r="A284" s="275" t="s">
        <v>9938</v>
      </c>
      <c r="B284" s="66" t="str">
        <f t="shared" si="12"/>
        <v>10:5f</v>
      </c>
      <c r="C284" s="191" t="s">
        <v>6737</v>
      </c>
      <c r="D284" s="276" t="s">
        <v>10135</v>
      </c>
      <c r="E284" s="451" t="str">
        <f t="shared" si="13"/>
        <v>05:5f</v>
      </c>
      <c r="F284" s="277">
        <v>2098560</v>
      </c>
      <c r="G284" s="278">
        <f t="shared" si="14"/>
        <v>1.00067138671875</v>
      </c>
      <c r="H284" s="272" t="s">
        <v>9869</v>
      </c>
    </row>
    <row r="285" spans="1:8">
      <c r="A285" s="275" t="s">
        <v>9939</v>
      </c>
      <c r="B285" s="66" t="str">
        <f t="shared" si="12"/>
        <v>10:60</v>
      </c>
      <c r="C285" s="191" t="s">
        <v>6738</v>
      </c>
      <c r="D285" s="276" t="s">
        <v>10139</v>
      </c>
      <c r="E285" s="451" t="str">
        <f t="shared" si="13"/>
        <v>05:60</v>
      </c>
      <c r="F285" s="277">
        <v>23068800</v>
      </c>
      <c r="G285" s="278">
        <f t="shared" si="14"/>
        <v>11.00006103515625</v>
      </c>
      <c r="H285" s="272" t="s">
        <v>9869</v>
      </c>
    </row>
    <row r="286" spans="1:8">
      <c r="A286" s="275" t="s">
        <v>9940</v>
      </c>
      <c r="B286" s="66" t="str">
        <f t="shared" si="12"/>
        <v>10:61</v>
      </c>
      <c r="C286" s="191" t="s">
        <v>6739</v>
      </c>
      <c r="D286" s="276" t="s">
        <v>10143</v>
      </c>
      <c r="E286" s="451" t="str">
        <f t="shared" si="13"/>
        <v>05:61</v>
      </c>
      <c r="F286" s="277">
        <v>10487040</v>
      </c>
      <c r="G286" s="278">
        <f t="shared" si="14"/>
        <v>5.0006103515625</v>
      </c>
      <c r="H286" s="272" t="s">
        <v>9869</v>
      </c>
    </row>
    <row r="287" spans="1:8">
      <c r="A287" s="275" t="s">
        <v>9941</v>
      </c>
      <c r="B287" s="66" t="str">
        <f t="shared" si="12"/>
        <v>10:62</v>
      </c>
      <c r="C287" s="191" t="s">
        <v>6740</v>
      </c>
      <c r="D287" s="276" t="s">
        <v>10147</v>
      </c>
      <c r="E287" s="451" t="str">
        <f t="shared" si="13"/>
        <v>05:62</v>
      </c>
      <c r="F287" s="277">
        <v>10487040</v>
      </c>
      <c r="G287" s="278">
        <f t="shared" si="14"/>
        <v>5.0006103515625</v>
      </c>
      <c r="H287" s="272" t="s">
        <v>9869</v>
      </c>
    </row>
    <row r="288" spans="1:8">
      <c r="A288" s="275" t="s">
        <v>9942</v>
      </c>
      <c r="B288" s="66" t="str">
        <f t="shared" si="12"/>
        <v>10:63</v>
      </c>
      <c r="C288" s="191" t="s">
        <v>6741</v>
      </c>
      <c r="D288" s="276" t="s">
        <v>10150</v>
      </c>
      <c r="E288" s="451" t="str">
        <f t="shared" si="13"/>
        <v>05:63</v>
      </c>
      <c r="F288" s="277">
        <v>16778880</v>
      </c>
      <c r="G288" s="278">
        <f t="shared" si="14"/>
        <v>8.00079345703125</v>
      </c>
      <c r="H288" s="272" t="s">
        <v>9869</v>
      </c>
    </row>
    <row r="289" spans="1:8">
      <c r="A289" s="275" t="s">
        <v>9943</v>
      </c>
      <c r="B289" s="66" t="str">
        <f t="shared" si="12"/>
        <v>10:64</v>
      </c>
      <c r="C289" s="191" t="s">
        <v>6742</v>
      </c>
      <c r="D289" s="276" t="s">
        <v>10154</v>
      </c>
      <c r="E289" s="451" t="str">
        <f t="shared" si="13"/>
        <v>05:64</v>
      </c>
      <c r="F289" s="277">
        <v>8390400</v>
      </c>
      <c r="G289" s="278">
        <f t="shared" si="14"/>
        <v>4.0008544921875</v>
      </c>
      <c r="H289" s="272" t="s">
        <v>9869</v>
      </c>
    </row>
    <row r="290" spans="1:8">
      <c r="A290" s="275" t="s">
        <v>9944</v>
      </c>
      <c r="B290" s="66" t="str">
        <f t="shared" si="12"/>
        <v>10:65</v>
      </c>
      <c r="C290" s="191" t="s">
        <v>6743</v>
      </c>
      <c r="D290" s="276" t="s">
        <v>10158</v>
      </c>
      <c r="E290" s="451" t="str">
        <f t="shared" si="13"/>
        <v>05:65</v>
      </c>
      <c r="F290" s="277">
        <v>7340160</v>
      </c>
      <c r="G290" s="278">
        <f t="shared" si="14"/>
        <v>3.50006103515625</v>
      </c>
      <c r="H290" s="272" t="s">
        <v>9869</v>
      </c>
    </row>
    <row r="291" spans="1:8">
      <c r="A291" s="275" t="s">
        <v>9945</v>
      </c>
      <c r="B291" s="66" t="str">
        <f t="shared" si="12"/>
        <v>10:66</v>
      </c>
      <c r="C291" s="191" t="s">
        <v>6744</v>
      </c>
      <c r="D291" s="276" t="s">
        <v>10162</v>
      </c>
      <c r="E291" s="451" t="str">
        <f t="shared" si="13"/>
        <v>05:66</v>
      </c>
      <c r="F291" s="277">
        <v>30408960</v>
      </c>
      <c r="G291" s="278">
        <f t="shared" si="14"/>
        <v>14.5001220703125</v>
      </c>
      <c r="H291" s="272" t="s">
        <v>9869</v>
      </c>
    </row>
    <row r="292" spans="1:8">
      <c r="A292" s="275" t="s">
        <v>9946</v>
      </c>
      <c r="B292" s="66" t="str">
        <f t="shared" si="12"/>
        <v>10:67</v>
      </c>
      <c r="C292" s="191" t="s">
        <v>6745</v>
      </c>
      <c r="D292" s="276" t="s">
        <v>10166</v>
      </c>
      <c r="E292" s="451" t="str">
        <f t="shared" si="13"/>
        <v>05:67</v>
      </c>
      <c r="F292" s="277">
        <v>30408960</v>
      </c>
      <c r="G292" s="278">
        <f t="shared" si="14"/>
        <v>14.5001220703125</v>
      </c>
      <c r="H292" s="272" t="s">
        <v>9869</v>
      </c>
    </row>
    <row r="293" spans="1:8">
      <c r="A293" s="275" t="s">
        <v>9947</v>
      </c>
      <c r="B293" s="66" t="str">
        <f t="shared" si="12"/>
        <v>10:68</v>
      </c>
      <c r="C293" s="191" t="s">
        <v>6746</v>
      </c>
      <c r="D293" s="276" t="s">
        <v>10170</v>
      </c>
      <c r="E293" s="451" t="str">
        <f t="shared" si="13"/>
        <v>05:68</v>
      </c>
      <c r="F293" s="277">
        <v>20972160</v>
      </c>
      <c r="G293" s="278">
        <f t="shared" si="14"/>
        <v>10.00030517578125</v>
      </c>
      <c r="H293" s="272" t="s">
        <v>9869</v>
      </c>
    </row>
    <row r="294" spans="1:8">
      <c r="A294" s="275" t="s">
        <v>9948</v>
      </c>
      <c r="B294" s="66" t="str">
        <f t="shared" si="12"/>
        <v>10:69</v>
      </c>
      <c r="C294" s="191" t="s">
        <v>6747</v>
      </c>
      <c r="D294" s="276" t="s">
        <v>10171</v>
      </c>
      <c r="E294" s="451" t="str">
        <f t="shared" si="13"/>
        <v>05:69</v>
      </c>
      <c r="F294" s="277">
        <v>14680320</v>
      </c>
      <c r="G294" s="278">
        <f t="shared" si="14"/>
        <v>7.0001220703125</v>
      </c>
      <c r="H294" s="272" t="s">
        <v>9869</v>
      </c>
    </row>
    <row r="295" spans="1:8">
      <c r="A295" s="275" t="s">
        <v>9949</v>
      </c>
      <c r="B295" s="66" t="str">
        <f t="shared" si="12"/>
        <v>10:6a</v>
      </c>
      <c r="C295" s="191" t="s">
        <v>6748</v>
      </c>
      <c r="D295" s="276" t="s">
        <v>10175</v>
      </c>
      <c r="E295" s="451" t="str">
        <f t="shared" si="13"/>
        <v>05:6a</v>
      </c>
      <c r="F295" s="277">
        <v>23068800</v>
      </c>
      <c r="G295" s="278">
        <f t="shared" si="14"/>
        <v>11.00006103515625</v>
      </c>
      <c r="H295" s="272" t="s">
        <v>9869</v>
      </c>
    </row>
    <row r="296" spans="1:8">
      <c r="A296" s="275" t="s">
        <v>9950</v>
      </c>
      <c r="B296" s="66" t="str">
        <f t="shared" si="12"/>
        <v>10:6b</v>
      </c>
      <c r="C296" s="191" t="s">
        <v>6739</v>
      </c>
      <c r="D296" s="276" t="s">
        <v>10179</v>
      </c>
      <c r="E296" s="451" t="str">
        <f t="shared" si="13"/>
        <v>05:6b</v>
      </c>
      <c r="F296" s="277">
        <v>14680320</v>
      </c>
      <c r="G296" s="278">
        <f t="shared" si="14"/>
        <v>7.0001220703125</v>
      </c>
      <c r="H296" s="272" t="s">
        <v>9869</v>
      </c>
    </row>
    <row r="297" spans="1:8">
      <c r="A297" s="275" t="s">
        <v>9951</v>
      </c>
      <c r="B297" s="66" t="str">
        <f t="shared" si="12"/>
        <v>10:6c</v>
      </c>
      <c r="C297" s="191" t="s">
        <v>6740</v>
      </c>
      <c r="D297" s="276" t="s">
        <v>10180</v>
      </c>
      <c r="E297" s="451" t="str">
        <f t="shared" si="13"/>
        <v>05:6c</v>
      </c>
      <c r="F297" s="277">
        <v>14680320</v>
      </c>
      <c r="G297" s="278">
        <f t="shared" si="14"/>
        <v>7.0001220703125</v>
      </c>
      <c r="H297" s="272" t="s">
        <v>9869</v>
      </c>
    </row>
    <row r="298" spans="1:8">
      <c r="A298" s="275" t="s">
        <v>9952</v>
      </c>
      <c r="B298" s="66" t="str">
        <f t="shared" si="12"/>
        <v>10:6d</v>
      </c>
      <c r="C298" s="191" t="s">
        <v>6741</v>
      </c>
      <c r="D298" s="276" t="s">
        <v>10181</v>
      </c>
      <c r="E298" s="451" t="str">
        <f t="shared" si="13"/>
        <v>05:6d</v>
      </c>
      <c r="F298" s="277">
        <v>52429440</v>
      </c>
      <c r="G298" s="278">
        <f t="shared" si="14"/>
        <v>25.00030517578125</v>
      </c>
      <c r="H298" s="272" t="s">
        <v>9869</v>
      </c>
    </row>
    <row r="299" spans="1:8">
      <c r="A299" s="275" t="s">
        <v>9953</v>
      </c>
      <c r="B299" s="66" t="str">
        <f t="shared" si="12"/>
        <v>10:70</v>
      </c>
      <c r="C299" s="191" t="s">
        <v>6749</v>
      </c>
      <c r="D299" s="276" t="s">
        <v>10182</v>
      </c>
      <c r="E299" s="451" t="str">
        <f t="shared" si="13"/>
        <v>05:70</v>
      </c>
      <c r="F299" s="277">
        <v>178258560</v>
      </c>
      <c r="G299" s="278">
        <f t="shared" si="14"/>
        <v>85.00030517578125</v>
      </c>
      <c r="H299" s="272" t="s">
        <v>9869</v>
      </c>
    </row>
    <row r="300" spans="1:8">
      <c r="A300" s="275" t="s">
        <v>9954</v>
      </c>
      <c r="B300" s="66" t="str">
        <f t="shared" si="12"/>
        <v>10:71</v>
      </c>
      <c r="C300" s="191" t="s">
        <v>6750</v>
      </c>
      <c r="D300" s="276" t="s">
        <v>10183</v>
      </c>
      <c r="E300" s="451" t="str">
        <f t="shared" si="13"/>
        <v>05:71</v>
      </c>
      <c r="F300" s="277">
        <v>50332800</v>
      </c>
      <c r="G300" s="278">
        <f t="shared" si="14"/>
        <v>24.00054931640625</v>
      </c>
      <c r="H300" s="272" t="s">
        <v>9955</v>
      </c>
    </row>
    <row r="301" spans="1:8">
      <c r="A301" s="275" t="s">
        <v>9956</v>
      </c>
      <c r="B301" s="66" t="str">
        <f t="shared" si="12"/>
        <v>10:72</v>
      </c>
      <c r="C301" s="191" t="s">
        <v>6751</v>
      </c>
      <c r="D301" s="276" t="s">
        <v>10082</v>
      </c>
      <c r="E301" s="451" t="str">
        <f t="shared" si="13"/>
        <v>05:72</v>
      </c>
      <c r="F301" s="277">
        <v>7340160</v>
      </c>
      <c r="G301" s="278">
        <f t="shared" si="14"/>
        <v>3.50006103515625</v>
      </c>
      <c r="H301" s="272" t="s">
        <v>9955</v>
      </c>
    </row>
    <row r="302" spans="1:8">
      <c r="A302" s="275" t="s">
        <v>9957</v>
      </c>
      <c r="B302" s="66" t="str">
        <f t="shared" si="12"/>
        <v>10:73</v>
      </c>
      <c r="C302" s="191" t="s">
        <v>6752</v>
      </c>
      <c r="D302" s="276" t="s">
        <v>10087</v>
      </c>
      <c r="E302" s="451" t="str">
        <f t="shared" si="13"/>
        <v>05:73</v>
      </c>
      <c r="F302" s="277">
        <v>146801280</v>
      </c>
      <c r="G302" s="278">
        <f t="shared" si="14"/>
        <v>70.00030517578125</v>
      </c>
      <c r="H302" s="272" t="s">
        <v>9955</v>
      </c>
    </row>
    <row r="303" spans="1:8">
      <c r="A303" s="275" t="s">
        <v>9958</v>
      </c>
      <c r="B303" s="66" t="str">
        <f t="shared" si="12"/>
        <v>10:74</v>
      </c>
      <c r="C303" s="191" t="s">
        <v>6753</v>
      </c>
      <c r="D303" s="276" t="s">
        <v>10092</v>
      </c>
      <c r="E303" s="451" t="str">
        <f t="shared" si="13"/>
        <v>05:74</v>
      </c>
      <c r="F303" s="277">
        <v>44040960</v>
      </c>
      <c r="G303" s="278">
        <f t="shared" si="14"/>
        <v>21.0003662109375</v>
      </c>
      <c r="H303" s="272" t="s">
        <v>9955</v>
      </c>
    </row>
    <row r="304" spans="1:8">
      <c r="A304" s="275" t="s">
        <v>9959</v>
      </c>
      <c r="B304" s="66" t="str">
        <f t="shared" si="12"/>
        <v>10:75</v>
      </c>
      <c r="C304" s="191" t="s">
        <v>6754</v>
      </c>
      <c r="D304" s="276" t="s">
        <v>10097</v>
      </c>
      <c r="E304" s="451" t="str">
        <f t="shared" si="13"/>
        <v>05:75</v>
      </c>
      <c r="F304" s="277">
        <v>13632000</v>
      </c>
      <c r="G304" s="278">
        <f t="shared" si="14"/>
        <v>6.500244140625</v>
      </c>
      <c r="H304" s="272" t="s">
        <v>9955</v>
      </c>
    </row>
    <row r="305" spans="1:8">
      <c r="A305" s="275" t="s">
        <v>9960</v>
      </c>
      <c r="B305" s="66" t="str">
        <f t="shared" si="12"/>
        <v>10:76</v>
      </c>
      <c r="C305" s="191" t="s">
        <v>6755</v>
      </c>
      <c r="D305" s="276" t="s">
        <v>10102</v>
      </c>
      <c r="E305" s="451" t="str">
        <f t="shared" si="13"/>
        <v>05:76</v>
      </c>
      <c r="F305" s="277">
        <v>46137600</v>
      </c>
      <c r="G305" s="278">
        <f t="shared" si="14"/>
        <v>22.0001220703125</v>
      </c>
      <c r="H305" s="272" t="s">
        <v>9955</v>
      </c>
    </row>
    <row r="306" spans="1:8">
      <c r="A306" s="275" t="s">
        <v>9961</v>
      </c>
      <c r="B306" s="66" t="str">
        <f t="shared" si="12"/>
        <v>10:7c</v>
      </c>
      <c r="C306" s="191" t="s">
        <v>6729</v>
      </c>
      <c r="D306" s="276" t="s">
        <v>10184</v>
      </c>
      <c r="E306" s="451" t="str">
        <f t="shared" si="13"/>
        <v>05:7c</v>
      </c>
      <c r="F306" s="277">
        <v>24119040</v>
      </c>
      <c r="G306" s="278">
        <f t="shared" si="14"/>
        <v>11.5008544921875</v>
      </c>
      <c r="H306" s="272" t="s">
        <v>9955</v>
      </c>
    </row>
    <row r="307" spans="1:8">
      <c r="A307" s="275" t="s">
        <v>9962</v>
      </c>
      <c r="B307" s="66" t="str">
        <f t="shared" si="12"/>
        <v>10:7d</v>
      </c>
      <c r="C307" s="191" t="s">
        <v>6730</v>
      </c>
      <c r="D307" s="276" t="s">
        <v>10185</v>
      </c>
      <c r="E307" s="451" t="str">
        <f t="shared" si="13"/>
        <v>05:7d</v>
      </c>
      <c r="F307" s="277">
        <v>24119040</v>
      </c>
      <c r="G307" s="278">
        <f t="shared" si="14"/>
        <v>11.5008544921875</v>
      </c>
      <c r="H307" s="272" t="s">
        <v>9955</v>
      </c>
    </row>
    <row r="308" spans="1:8">
      <c r="A308" s="275" t="s">
        <v>9963</v>
      </c>
      <c r="B308" s="66" t="str">
        <f t="shared" si="12"/>
        <v>10:7e</v>
      </c>
      <c r="C308" s="191" t="s">
        <v>6731</v>
      </c>
      <c r="D308" s="276" t="s">
        <v>10186</v>
      </c>
      <c r="E308" s="451" t="str">
        <f t="shared" si="13"/>
        <v>05:7e</v>
      </c>
      <c r="F308" s="277">
        <v>20972160</v>
      </c>
      <c r="G308" s="278">
        <f t="shared" si="14"/>
        <v>10.00030517578125</v>
      </c>
      <c r="H308" s="272" t="s">
        <v>9964</v>
      </c>
    </row>
    <row r="309" spans="1:8">
      <c r="A309" s="275" t="s">
        <v>9965</v>
      </c>
      <c r="B309" s="66" t="str">
        <f t="shared" si="12"/>
        <v>10:7f</v>
      </c>
      <c r="C309" s="191" t="s">
        <v>6732</v>
      </c>
      <c r="D309" s="276" t="s">
        <v>10187</v>
      </c>
      <c r="E309" s="451" t="str">
        <f t="shared" si="13"/>
        <v>05:7f</v>
      </c>
      <c r="F309" s="277">
        <v>2098560</v>
      </c>
      <c r="G309" s="278">
        <f t="shared" si="14"/>
        <v>1.00067138671875</v>
      </c>
      <c r="H309" s="272" t="s">
        <v>9955</v>
      </c>
    </row>
    <row r="310" spans="1:8">
      <c r="A310" s="275" t="s">
        <v>9966</v>
      </c>
      <c r="B310" s="66" t="str">
        <f t="shared" si="12"/>
        <v>10:80</v>
      </c>
      <c r="C310" s="191" t="s">
        <v>6733</v>
      </c>
      <c r="D310" s="276" t="s">
        <v>10188</v>
      </c>
      <c r="E310" s="451" t="str">
        <f t="shared" si="13"/>
        <v>05:80</v>
      </c>
      <c r="F310" s="277">
        <v>23068800</v>
      </c>
      <c r="G310" s="278">
        <f t="shared" si="14"/>
        <v>11.00006103515625</v>
      </c>
      <c r="H310" s="272" t="s">
        <v>9964</v>
      </c>
    </row>
    <row r="311" spans="1:8">
      <c r="A311" s="275" t="s">
        <v>742</v>
      </c>
      <c r="B311" s="66" t="str">
        <f t="shared" si="12"/>
        <v>11:00</v>
      </c>
      <c r="C311" s="191" t="s">
        <v>743</v>
      </c>
      <c r="D311" s="276" t="s">
        <v>10282</v>
      </c>
      <c r="E311" s="451" t="str">
        <f t="shared" si="13"/>
        <v>05:81</v>
      </c>
      <c r="F311" s="277">
        <v>6291840</v>
      </c>
      <c r="G311" s="278">
        <f t="shared" si="14"/>
        <v>3.00018310546875</v>
      </c>
      <c r="H311" s="272" t="s">
        <v>9955</v>
      </c>
    </row>
    <row r="312" spans="1:8">
      <c r="A312" s="275" t="s">
        <v>744</v>
      </c>
      <c r="B312" s="66" t="str">
        <f t="shared" si="12"/>
        <v>11:01</v>
      </c>
      <c r="C312" s="191" t="s">
        <v>743</v>
      </c>
      <c r="D312" s="276" t="s">
        <v>10283</v>
      </c>
      <c r="E312" s="451" t="str">
        <f t="shared" si="13"/>
        <v>05:82</v>
      </c>
      <c r="F312" s="277">
        <v>6291840</v>
      </c>
      <c r="G312" s="278">
        <f t="shared" si="14"/>
        <v>3.00018310546875</v>
      </c>
      <c r="H312" s="272" t="s">
        <v>9955</v>
      </c>
    </row>
    <row r="313" spans="1:8">
      <c r="A313" s="275" t="s">
        <v>9967</v>
      </c>
      <c r="B313" s="66" t="str">
        <f t="shared" si="12"/>
        <v>11:02</v>
      </c>
      <c r="C313" s="191" t="s">
        <v>743</v>
      </c>
      <c r="D313" s="276" t="s">
        <v>10284</v>
      </c>
      <c r="E313" s="451" t="str">
        <f t="shared" si="13"/>
        <v>05:83</v>
      </c>
      <c r="F313" s="277">
        <v>6291840</v>
      </c>
      <c r="G313" s="278">
        <f t="shared" si="14"/>
        <v>3.00018310546875</v>
      </c>
      <c r="H313" s="272" t="s">
        <v>9955</v>
      </c>
    </row>
    <row r="314" spans="1:8">
      <c r="A314" s="275" t="s">
        <v>9968</v>
      </c>
      <c r="B314" s="66" t="str">
        <f t="shared" si="12"/>
        <v>11:03</v>
      </c>
      <c r="C314" s="191" t="s">
        <v>743</v>
      </c>
      <c r="D314" s="276" t="s">
        <v>10285</v>
      </c>
      <c r="E314" s="451" t="str">
        <f t="shared" si="13"/>
        <v>05:84</v>
      </c>
      <c r="F314" s="277">
        <v>6291840</v>
      </c>
      <c r="G314" s="278">
        <f t="shared" si="14"/>
        <v>3.00018310546875</v>
      </c>
      <c r="H314" s="272" t="s">
        <v>9955</v>
      </c>
    </row>
    <row r="315" spans="1:8">
      <c r="A315" s="275" t="s">
        <v>9969</v>
      </c>
      <c r="B315" s="66" t="str">
        <f t="shared" si="12"/>
        <v>11:04</v>
      </c>
      <c r="C315" s="191" t="s">
        <v>743</v>
      </c>
      <c r="D315" s="276" t="s">
        <v>10286</v>
      </c>
      <c r="E315" s="451" t="str">
        <f t="shared" si="13"/>
        <v>05:85</v>
      </c>
      <c r="F315" s="277">
        <v>6291840</v>
      </c>
      <c r="G315" s="278">
        <f t="shared" si="14"/>
        <v>3.00018310546875</v>
      </c>
      <c r="H315" s="272" t="s">
        <v>9955</v>
      </c>
    </row>
    <row r="316" spans="1:8">
      <c r="A316" s="275" t="s">
        <v>9970</v>
      </c>
      <c r="B316" s="66" t="str">
        <f t="shared" si="12"/>
        <v>11:05</v>
      </c>
      <c r="C316" s="191" t="s">
        <v>743</v>
      </c>
      <c r="D316" s="276" t="s">
        <v>10287</v>
      </c>
      <c r="E316" s="451" t="str">
        <f t="shared" si="13"/>
        <v>05:86</v>
      </c>
      <c r="F316" s="277">
        <v>6291840</v>
      </c>
      <c r="G316" s="278">
        <f t="shared" si="14"/>
        <v>3.00018310546875</v>
      </c>
      <c r="H316" s="272" t="s">
        <v>9955</v>
      </c>
    </row>
    <row r="317" spans="1:8">
      <c r="A317" s="275" t="s">
        <v>9971</v>
      </c>
      <c r="B317" s="66" t="str">
        <f t="shared" si="12"/>
        <v>11:06</v>
      </c>
      <c r="C317" s="191" t="s">
        <v>743</v>
      </c>
      <c r="D317" s="276" t="s">
        <v>10288</v>
      </c>
      <c r="E317" s="451" t="str">
        <f t="shared" si="13"/>
        <v>05:87</v>
      </c>
      <c r="F317" s="277">
        <v>6291840</v>
      </c>
      <c r="G317" s="278">
        <f t="shared" si="14"/>
        <v>3.00018310546875</v>
      </c>
      <c r="H317" s="272" t="s">
        <v>9955</v>
      </c>
    </row>
    <row r="318" spans="1:8">
      <c r="A318" s="275" t="s">
        <v>9972</v>
      </c>
      <c r="B318" s="66" t="str">
        <f t="shared" si="12"/>
        <v>11:07</v>
      </c>
      <c r="C318" s="191" t="s">
        <v>743</v>
      </c>
      <c r="D318" s="276" t="s">
        <v>10289</v>
      </c>
      <c r="E318" s="451" t="str">
        <f t="shared" si="13"/>
        <v>05:88</v>
      </c>
      <c r="F318" s="277">
        <v>6291840</v>
      </c>
      <c r="G318" s="278">
        <f t="shared" si="14"/>
        <v>3.00018310546875</v>
      </c>
      <c r="H318" s="272" t="s">
        <v>9973</v>
      </c>
    </row>
    <row r="319" spans="1:8">
      <c r="A319" s="275" t="s">
        <v>9974</v>
      </c>
      <c r="B319" s="66" t="str">
        <f t="shared" si="12"/>
        <v>1f:00</v>
      </c>
      <c r="C319" s="191" t="s">
        <v>6756</v>
      </c>
      <c r="D319" s="276" t="s">
        <v>10290</v>
      </c>
      <c r="E319" s="451" t="str">
        <f t="shared" si="13"/>
        <v>0F:A0</v>
      </c>
      <c r="F319" s="277">
        <v>3146880</v>
      </c>
      <c r="G319" s="278">
        <f t="shared" si="14"/>
        <v>1.50054931640625</v>
      </c>
      <c r="H319" s="272" t="s">
        <v>9973</v>
      </c>
    </row>
    <row r="320" spans="1:8">
      <c r="A320" s="275" t="s">
        <v>9975</v>
      </c>
      <c r="B320" s="66" t="str">
        <f t="shared" si="12"/>
        <v>1f:01</v>
      </c>
      <c r="C320" s="191" t="s">
        <v>6756</v>
      </c>
      <c r="D320" s="276" t="s">
        <v>10291</v>
      </c>
      <c r="E320" s="451" t="str">
        <f t="shared" si="13"/>
        <v>0F:A1</v>
      </c>
      <c r="F320" s="277">
        <v>3146880</v>
      </c>
      <c r="G320" s="278">
        <f t="shared" si="14"/>
        <v>1.50054931640625</v>
      </c>
      <c r="H320" s="272" t="s">
        <v>9955</v>
      </c>
    </row>
    <row r="321" spans="1:8">
      <c r="A321" s="275" t="s">
        <v>9976</v>
      </c>
      <c r="B321" s="66" t="str">
        <f t="shared" si="12"/>
        <v>1f:02</v>
      </c>
      <c r="C321" s="191" t="s">
        <v>6756</v>
      </c>
      <c r="D321" s="276" t="s">
        <v>10292</v>
      </c>
      <c r="E321" s="451" t="str">
        <f t="shared" si="13"/>
        <v>0F:A2</v>
      </c>
      <c r="F321" s="277">
        <v>3146880</v>
      </c>
      <c r="G321" s="278">
        <f t="shared" si="14"/>
        <v>1.50054931640625</v>
      </c>
      <c r="H321" s="272" t="s">
        <v>9955</v>
      </c>
    </row>
    <row r="322" spans="1:8">
      <c r="A322" s="275" t="s">
        <v>9977</v>
      </c>
      <c r="B322" s="66" t="str">
        <f t="shared" si="12"/>
        <v>1f:03</v>
      </c>
      <c r="C322" s="191" t="s">
        <v>6756</v>
      </c>
      <c r="D322" s="276" t="s">
        <v>10293</v>
      </c>
      <c r="E322" s="451" t="str">
        <f t="shared" si="13"/>
        <v>0F:A3</v>
      </c>
      <c r="F322" s="277">
        <v>3146880</v>
      </c>
      <c r="G322" s="278">
        <f t="shared" si="14"/>
        <v>1.50054931640625</v>
      </c>
      <c r="H322" s="272" t="s">
        <v>9955</v>
      </c>
    </row>
    <row r="323" spans="1:8">
      <c r="A323" s="275" t="s">
        <v>9978</v>
      </c>
      <c r="B323" s="66" t="str">
        <f t="shared" ref="B323:B347" si="15">(LEFT($A323,2))&amp;":"&amp;(RIGHT($A323,2))</f>
        <v>1f:04</v>
      </c>
      <c r="C323" s="191" t="s">
        <v>6756</v>
      </c>
      <c r="D323" s="276" t="s">
        <v>10294</v>
      </c>
      <c r="E323" s="451" t="str">
        <f t="shared" ref="E323:E347" si="16">(LEFT(D323,2)&amp;":"&amp;(RIGHT($D323,2)))</f>
        <v>0F:A4</v>
      </c>
      <c r="F323" s="277">
        <v>3146880</v>
      </c>
      <c r="G323" s="278">
        <f t="shared" ref="G323:G347" si="17">F323/2048/1024</f>
        <v>1.50054931640625</v>
      </c>
      <c r="H323" s="272" t="s">
        <v>9955</v>
      </c>
    </row>
    <row r="324" spans="1:8">
      <c r="A324" s="275" t="s">
        <v>9979</v>
      </c>
      <c r="B324" s="66" t="str">
        <f t="shared" si="15"/>
        <v>1f:05</v>
      </c>
      <c r="C324" s="191" t="s">
        <v>6756</v>
      </c>
      <c r="D324" s="276" t="s">
        <v>10295</v>
      </c>
      <c r="E324" s="451" t="str">
        <f t="shared" si="16"/>
        <v>0F:A5</v>
      </c>
      <c r="F324" s="277">
        <v>3146880</v>
      </c>
      <c r="G324" s="278">
        <f t="shared" si="17"/>
        <v>1.50054931640625</v>
      </c>
      <c r="H324" s="272" t="s">
        <v>9955</v>
      </c>
    </row>
    <row r="325" spans="1:8">
      <c r="A325" s="275" t="s">
        <v>9980</v>
      </c>
      <c r="B325" s="66" t="str">
        <f t="shared" si="15"/>
        <v>1f:06</v>
      </c>
      <c r="C325" s="191" t="s">
        <v>6756</v>
      </c>
      <c r="D325" s="276" t="s">
        <v>10296</v>
      </c>
      <c r="E325" s="451" t="str">
        <f t="shared" si="16"/>
        <v>0F:A6</v>
      </c>
      <c r="F325" s="277">
        <v>3146880</v>
      </c>
      <c r="G325" s="278">
        <f t="shared" si="17"/>
        <v>1.50054931640625</v>
      </c>
      <c r="H325" s="272" t="s">
        <v>9955</v>
      </c>
    </row>
    <row r="326" spans="1:8">
      <c r="A326" s="275" t="s">
        <v>9981</v>
      </c>
      <c r="B326" s="66" t="str">
        <f t="shared" si="15"/>
        <v>1f:07</v>
      </c>
      <c r="C326" s="191" t="s">
        <v>6756</v>
      </c>
      <c r="D326" s="276" t="s">
        <v>10297</v>
      </c>
      <c r="E326" s="451" t="str">
        <f t="shared" si="16"/>
        <v>0F:A7</v>
      </c>
      <c r="F326" s="277">
        <v>3146880</v>
      </c>
      <c r="G326" s="278">
        <f t="shared" si="17"/>
        <v>1.50054931640625</v>
      </c>
      <c r="H326" s="272" t="s">
        <v>9955</v>
      </c>
    </row>
    <row r="327" spans="1:8">
      <c r="A327" s="275" t="s">
        <v>9982</v>
      </c>
      <c r="B327" s="66" t="str">
        <f t="shared" si="15"/>
        <v>1f:08</v>
      </c>
      <c r="C327" s="191" t="s">
        <v>6756</v>
      </c>
      <c r="D327" s="276" t="s">
        <v>10298</v>
      </c>
      <c r="E327" s="451" t="str">
        <f t="shared" si="16"/>
        <v>0F:A8</v>
      </c>
      <c r="F327" s="277">
        <v>3146880</v>
      </c>
      <c r="G327" s="278">
        <f t="shared" si="17"/>
        <v>1.50054931640625</v>
      </c>
      <c r="H327" s="272" t="s">
        <v>9955</v>
      </c>
    </row>
    <row r="328" spans="1:8">
      <c r="A328" s="275" t="s">
        <v>9983</v>
      </c>
      <c r="B328" s="66" t="str">
        <f t="shared" si="15"/>
        <v>1f:09</v>
      </c>
      <c r="C328" s="191" t="s">
        <v>6756</v>
      </c>
      <c r="D328" s="276" t="s">
        <v>10299</v>
      </c>
      <c r="E328" s="451" t="str">
        <f t="shared" si="16"/>
        <v>0F:A9</v>
      </c>
      <c r="F328" s="277">
        <v>3146880</v>
      </c>
      <c r="G328" s="278">
        <f t="shared" si="17"/>
        <v>1.50054931640625</v>
      </c>
      <c r="H328" s="272" t="s">
        <v>9955</v>
      </c>
    </row>
    <row r="329" spans="1:8">
      <c r="A329" s="275" t="s">
        <v>9984</v>
      </c>
      <c r="B329" s="66" t="str">
        <f t="shared" si="15"/>
        <v>1f:0a</v>
      </c>
      <c r="C329" s="191" t="s">
        <v>6756</v>
      </c>
      <c r="D329" s="276" t="s">
        <v>10300</v>
      </c>
      <c r="E329" s="451" t="str">
        <f t="shared" si="16"/>
        <v>0F:AA</v>
      </c>
      <c r="F329" s="277">
        <v>3146880</v>
      </c>
      <c r="G329" s="278">
        <f t="shared" si="17"/>
        <v>1.50054931640625</v>
      </c>
      <c r="H329" s="272" t="s">
        <v>9955</v>
      </c>
    </row>
    <row r="330" spans="1:8">
      <c r="A330" s="275" t="s">
        <v>9985</v>
      </c>
      <c r="B330" s="66" t="str">
        <f t="shared" si="15"/>
        <v>1f:0b</v>
      </c>
      <c r="C330" s="191" t="s">
        <v>6756</v>
      </c>
      <c r="D330" s="276" t="s">
        <v>10301</v>
      </c>
      <c r="E330" s="451" t="str">
        <f t="shared" si="16"/>
        <v>0F:AB</v>
      </c>
      <c r="F330" s="277">
        <v>3146880</v>
      </c>
      <c r="G330" s="278">
        <f t="shared" si="17"/>
        <v>1.50054931640625</v>
      </c>
      <c r="H330" s="272" t="s">
        <v>9955</v>
      </c>
    </row>
    <row r="331" spans="1:8">
      <c r="A331" s="275" t="s">
        <v>9986</v>
      </c>
      <c r="B331" s="66" t="str">
        <f t="shared" si="15"/>
        <v>1f:0c</v>
      </c>
      <c r="C331" s="191" t="s">
        <v>6756</v>
      </c>
      <c r="D331" s="276" t="s">
        <v>10302</v>
      </c>
      <c r="E331" s="451" t="str">
        <f t="shared" si="16"/>
        <v>0F:AC</v>
      </c>
      <c r="F331" s="277">
        <v>3146880</v>
      </c>
      <c r="G331" s="278">
        <f t="shared" si="17"/>
        <v>1.50054931640625</v>
      </c>
      <c r="H331" s="272" t="s">
        <v>9964</v>
      </c>
    </row>
    <row r="332" spans="1:8">
      <c r="A332" s="275" t="s">
        <v>9987</v>
      </c>
      <c r="B332" s="66" t="str">
        <f t="shared" si="15"/>
        <v>1f:0d</v>
      </c>
      <c r="C332" s="191" t="s">
        <v>6756</v>
      </c>
      <c r="D332" s="276" t="s">
        <v>10303</v>
      </c>
      <c r="E332" s="451" t="str">
        <f t="shared" si="16"/>
        <v>0F:AD</v>
      </c>
      <c r="F332" s="277">
        <v>3146880</v>
      </c>
      <c r="G332" s="278">
        <f t="shared" si="17"/>
        <v>1.50054931640625</v>
      </c>
      <c r="H332" s="272" t="s">
        <v>9964</v>
      </c>
    </row>
    <row r="333" spans="1:8">
      <c r="A333" s="275" t="s">
        <v>9988</v>
      </c>
      <c r="B333" s="66" t="str">
        <f t="shared" si="15"/>
        <v>1f:0e</v>
      </c>
      <c r="C333" s="191" t="s">
        <v>6756</v>
      </c>
      <c r="D333" s="276" t="s">
        <v>10304</v>
      </c>
      <c r="E333" s="451" t="str">
        <f t="shared" si="16"/>
        <v>0F:AE</v>
      </c>
      <c r="F333" s="277">
        <v>3146880</v>
      </c>
      <c r="G333" s="278">
        <f t="shared" si="17"/>
        <v>1.50054931640625</v>
      </c>
      <c r="H333" s="272" t="s">
        <v>9955</v>
      </c>
    </row>
    <row r="334" spans="1:8">
      <c r="A334" s="275" t="s">
        <v>9989</v>
      </c>
      <c r="B334" s="66" t="str">
        <f t="shared" si="15"/>
        <v>1f:0f</v>
      </c>
      <c r="C334" s="191" t="s">
        <v>6756</v>
      </c>
      <c r="D334" s="276" t="s">
        <v>10305</v>
      </c>
      <c r="E334" s="451" t="str">
        <f t="shared" si="16"/>
        <v>0F:AF</v>
      </c>
      <c r="F334" s="277">
        <v>3146880</v>
      </c>
      <c r="G334" s="278">
        <f t="shared" si="17"/>
        <v>1.50054931640625</v>
      </c>
      <c r="H334" s="272" t="s">
        <v>9955</v>
      </c>
    </row>
    <row r="335" spans="1:8">
      <c r="A335" s="275" t="s">
        <v>9990</v>
      </c>
      <c r="B335" s="66" t="str">
        <f t="shared" si="15"/>
        <v>1f:10</v>
      </c>
      <c r="C335" s="191" t="s">
        <v>6756</v>
      </c>
      <c r="D335" s="276" t="s">
        <v>10306</v>
      </c>
      <c r="E335" s="451" t="str">
        <f t="shared" si="16"/>
        <v>0F:B0</v>
      </c>
      <c r="F335" s="277">
        <v>3146880</v>
      </c>
      <c r="G335" s="278">
        <f t="shared" si="17"/>
        <v>1.50054931640625</v>
      </c>
      <c r="H335" s="272" t="s">
        <v>9991</v>
      </c>
    </row>
    <row r="336" spans="1:8">
      <c r="A336" s="275" t="s">
        <v>9992</v>
      </c>
      <c r="B336" s="66" t="str">
        <f t="shared" si="15"/>
        <v>1f:11</v>
      </c>
      <c r="C336" s="191" t="s">
        <v>6756</v>
      </c>
      <c r="D336" s="276" t="s">
        <v>10307</v>
      </c>
      <c r="E336" s="451" t="str">
        <f t="shared" si="16"/>
        <v>0F:B1</v>
      </c>
      <c r="F336" s="277">
        <v>3146880</v>
      </c>
      <c r="G336" s="278">
        <f t="shared" si="17"/>
        <v>1.50054931640625</v>
      </c>
      <c r="H336" s="272" t="s">
        <v>9955</v>
      </c>
    </row>
    <row r="337" spans="1:8">
      <c r="A337" s="275" t="s">
        <v>9993</v>
      </c>
      <c r="B337" s="66" t="str">
        <f t="shared" si="15"/>
        <v>1f:12</v>
      </c>
      <c r="C337" s="191" t="s">
        <v>6756</v>
      </c>
      <c r="D337" s="276" t="s">
        <v>10308</v>
      </c>
      <c r="E337" s="451" t="str">
        <f t="shared" si="16"/>
        <v>0F:B2</v>
      </c>
      <c r="F337" s="277">
        <v>3146880</v>
      </c>
      <c r="G337" s="278">
        <f t="shared" si="17"/>
        <v>1.50054931640625</v>
      </c>
      <c r="H337" s="272" t="s">
        <v>9955</v>
      </c>
    </row>
    <row r="338" spans="1:8">
      <c r="A338" s="275" t="s">
        <v>9994</v>
      </c>
      <c r="B338" s="66" t="str">
        <f t="shared" si="15"/>
        <v>1f:13</v>
      </c>
      <c r="C338" s="191" t="s">
        <v>6756</v>
      </c>
      <c r="D338" s="276" t="s">
        <v>10309</v>
      </c>
      <c r="E338" s="451" t="str">
        <f t="shared" si="16"/>
        <v>0F:B3</v>
      </c>
      <c r="F338" s="277">
        <v>3146880</v>
      </c>
      <c r="G338" s="278">
        <f t="shared" si="17"/>
        <v>1.50054931640625</v>
      </c>
      <c r="H338" s="272" t="s">
        <v>9991</v>
      </c>
    </row>
    <row r="339" spans="1:8">
      <c r="A339" s="275" t="s">
        <v>9995</v>
      </c>
      <c r="B339" s="66" t="str">
        <f t="shared" si="15"/>
        <v>1f:14</v>
      </c>
      <c r="C339" s="191" t="s">
        <v>6756</v>
      </c>
      <c r="D339" s="276" t="s">
        <v>10310</v>
      </c>
      <c r="E339" s="451" t="str">
        <f t="shared" si="16"/>
        <v>0F:B4</v>
      </c>
      <c r="F339" s="277">
        <v>3146880</v>
      </c>
      <c r="G339" s="278">
        <f t="shared" si="17"/>
        <v>1.50054931640625</v>
      </c>
      <c r="H339" s="272" t="s">
        <v>9955</v>
      </c>
    </row>
    <row r="340" spans="1:8">
      <c r="A340" s="275" t="s">
        <v>9996</v>
      </c>
      <c r="B340" s="66" t="str">
        <f t="shared" si="15"/>
        <v>1f:15</v>
      </c>
      <c r="C340" s="191" t="s">
        <v>6756</v>
      </c>
      <c r="D340" s="276" t="s">
        <v>10311</v>
      </c>
      <c r="E340" s="451" t="str">
        <f t="shared" si="16"/>
        <v>0F:B5</v>
      </c>
      <c r="F340" s="277">
        <v>3146880</v>
      </c>
      <c r="G340" s="278">
        <f t="shared" si="17"/>
        <v>1.50054931640625</v>
      </c>
      <c r="H340" s="272" t="s">
        <v>9955</v>
      </c>
    </row>
    <row r="341" spans="1:8">
      <c r="A341" s="275" t="s">
        <v>9997</v>
      </c>
      <c r="B341" s="66" t="str">
        <f t="shared" si="15"/>
        <v>1f:16</v>
      </c>
      <c r="C341" s="191" t="s">
        <v>6756</v>
      </c>
      <c r="D341" s="276" t="s">
        <v>10312</v>
      </c>
      <c r="E341" s="451" t="str">
        <f t="shared" si="16"/>
        <v>0F:B6</v>
      </c>
      <c r="F341" s="277">
        <v>3146880</v>
      </c>
      <c r="G341" s="278">
        <f t="shared" si="17"/>
        <v>1.50054931640625</v>
      </c>
      <c r="H341" s="272" t="s">
        <v>9955</v>
      </c>
    </row>
    <row r="342" spans="1:8">
      <c r="A342" s="275" t="s">
        <v>9998</v>
      </c>
      <c r="B342" s="66" t="str">
        <f t="shared" si="15"/>
        <v>1f:17</v>
      </c>
      <c r="C342" s="191" t="s">
        <v>6756</v>
      </c>
      <c r="D342" s="276" t="s">
        <v>10313</v>
      </c>
      <c r="E342" s="451" t="str">
        <f t="shared" si="16"/>
        <v>0F:B7</v>
      </c>
      <c r="F342" s="277">
        <v>3146880</v>
      </c>
      <c r="G342" s="278">
        <f t="shared" si="17"/>
        <v>1.50054931640625</v>
      </c>
      <c r="H342" s="272" t="s">
        <v>9955</v>
      </c>
    </row>
    <row r="343" spans="1:8">
      <c r="A343" s="275" t="s">
        <v>9999</v>
      </c>
      <c r="B343" s="66" t="str">
        <f t="shared" si="15"/>
        <v>1f:18</v>
      </c>
      <c r="C343" s="191" t="s">
        <v>746</v>
      </c>
      <c r="D343" s="276" t="s">
        <v>10314</v>
      </c>
      <c r="E343" s="451" t="str">
        <f t="shared" si="16"/>
        <v>0F:B8</v>
      </c>
      <c r="F343" s="277">
        <v>1048577280</v>
      </c>
      <c r="G343" s="278">
        <f t="shared" si="17"/>
        <v>500.0006103515625</v>
      </c>
      <c r="H343" s="272" t="s">
        <v>9955</v>
      </c>
    </row>
    <row r="344" spans="1:8">
      <c r="A344" s="275" t="s">
        <v>10000</v>
      </c>
      <c r="B344" s="66" t="str">
        <f t="shared" si="15"/>
        <v>1f:19</v>
      </c>
      <c r="C344" s="191" t="s">
        <v>746</v>
      </c>
      <c r="D344" s="276" t="s">
        <v>10315</v>
      </c>
      <c r="E344" s="451" t="str">
        <f t="shared" si="16"/>
        <v>0F:B9</v>
      </c>
      <c r="F344" s="277">
        <v>209715840</v>
      </c>
      <c r="G344" s="278">
        <f t="shared" si="17"/>
        <v>100.00030517578125</v>
      </c>
      <c r="H344" s="272" t="s">
        <v>9955</v>
      </c>
    </row>
    <row r="345" spans="1:8">
      <c r="A345" s="275" t="s">
        <v>10001</v>
      </c>
      <c r="B345" s="66" t="str">
        <f t="shared" si="15"/>
        <v>1f:1a</v>
      </c>
      <c r="C345" s="191" t="s">
        <v>746</v>
      </c>
      <c r="D345" s="276" t="s">
        <v>10316</v>
      </c>
      <c r="E345" s="451" t="str">
        <f t="shared" si="16"/>
        <v>0F:BA</v>
      </c>
      <c r="F345" s="277">
        <v>209715840</v>
      </c>
      <c r="G345" s="278">
        <f t="shared" si="17"/>
        <v>100.00030517578125</v>
      </c>
      <c r="H345" s="272" t="s">
        <v>9955</v>
      </c>
    </row>
    <row r="346" spans="1:8">
      <c r="A346" s="275" t="s">
        <v>10002</v>
      </c>
      <c r="B346" s="66" t="str">
        <f t="shared" si="15"/>
        <v>1f:1b</v>
      </c>
      <c r="C346" s="191" t="s">
        <v>6756</v>
      </c>
      <c r="D346" s="276" t="s">
        <v>10317</v>
      </c>
      <c r="E346" s="451" t="str">
        <f t="shared" si="16"/>
        <v>0F:BB</v>
      </c>
      <c r="F346" s="277">
        <v>3146880</v>
      </c>
      <c r="G346" s="278">
        <f t="shared" si="17"/>
        <v>1.50054931640625</v>
      </c>
      <c r="H346" s="272" t="s">
        <v>9955</v>
      </c>
    </row>
    <row r="347" spans="1:8">
      <c r="A347" s="275" t="s">
        <v>10003</v>
      </c>
      <c r="B347" s="66" t="str">
        <f t="shared" si="15"/>
        <v>1f:1c</v>
      </c>
      <c r="C347" s="191" t="s">
        <v>6756</v>
      </c>
      <c r="D347" s="276" t="s">
        <v>10318</v>
      </c>
      <c r="E347" s="451" t="str">
        <f t="shared" si="16"/>
        <v>0F:BC</v>
      </c>
      <c r="F347" s="277">
        <v>3146880</v>
      </c>
      <c r="G347" s="278">
        <f t="shared" si="17"/>
        <v>1.50054931640625</v>
      </c>
      <c r="H347" s="272" t="s">
        <v>10004</v>
      </c>
    </row>
    <row r="362" spans="1:1">
      <c r="A362" s="32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C225"/>
  <sheetViews>
    <sheetView topLeftCell="A203" workbookViewId="0">
      <selection activeCell="B2" sqref="B2:C225"/>
    </sheetView>
  </sheetViews>
  <sheetFormatPr defaultRowHeight="16.5"/>
  <cols>
    <col min="2" max="2" width="30.75" bestFit="1" customWidth="1"/>
    <col min="3" max="3" width="39.25" bestFit="1" customWidth="1"/>
  </cols>
  <sheetData>
    <row r="2" spans="2:3">
      <c r="B2" t="s">
        <v>1234</v>
      </c>
      <c r="C2" t="s">
        <v>1235</v>
      </c>
    </row>
    <row r="3" spans="2:3">
      <c r="B3" t="s">
        <v>1236</v>
      </c>
      <c r="C3" t="s">
        <v>1237</v>
      </c>
    </row>
    <row r="4" spans="2:3">
      <c r="B4" t="s">
        <v>1238</v>
      </c>
      <c r="C4" t="s">
        <v>1239</v>
      </c>
    </row>
    <row r="5" spans="2:3">
      <c r="B5" t="s">
        <v>1240</v>
      </c>
      <c r="C5" t="s">
        <v>1241</v>
      </c>
    </row>
    <row r="6" spans="2:3">
      <c r="B6" t="s">
        <v>1242</v>
      </c>
      <c r="C6" t="s">
        <v>1243</v>
      </c>
    </row>
    <row r="7" spans="2:3">
      <c r="B7" t="s">
        <v>1244</v>
      </c>
      <c r="C7" t="s">
        <v>1245</v>
      </c>
    </row>
    <row r="8" spans="2:3">
      <c r="B8" t="s">
        <v>1246</v>
      </c>
      <c r="C8" t="s">
        <v>1247</v>
      </c>
    </row>
    <row r="9" spans="2:3">
      <c r="B9" t="s">
        <v>1248</v>
      </c>
      <c r="C9" t="s">
        <v>1249</v>
      </c>
    </row>
    <row r="10" spans="2:3">
      <c r="B10" t="s">
        <v>1250</v>
      </c>
      <c r="C10" t="s">
        <v>1251</v>
      </c>
    </row>
    <row r="11" spans="2:3">
      <c r="B11" t="s">
        <v>1252</v>
      </c>
      <c r="C11" t="s">
        <v>1253</v>
      </c>
    </row>
    <row r="12" spans="2:3">
      <c r="B12" t="s">
        <v>1254</v>
      </c>
      <c r="C12" t="s">
        <v>1255</v>
      </c>
    </row>
    <row r="13" spans="2:3">
      <c r="B13" t="s">
        <v>1256</v>
      </c>
      <c r="C13" t="s">
        <v>1257</v>
      </c>
    </row>
    <row r="14" spans="2:3">
      <c r="B14" t="s">
        <v>1258</v>
      </c>
      <c r="C14" t="s">
        <v>1259</v>
      </c>
    </row>
    <row r="15" spans="2:3">
      <c r="B15" t="s">
        <v>1260</v>
      </c>
      <c r="C15" t="s">
        <v>1261</v>
      </c>
    </row>
    <row r="16" spans="2:3">
      <c r="B16" t="s">
        <v>1262</v>
      </c>
      <c r="C16" t="s">
        <v>1263</v>
      </c>
    </row>
    <row r="17" spans="2:3">
      <c r="B17" t="s">
        <v>1264</v>
      </c>
      <c r="C17" t="s">
        <v>1265</v>
      </c>
    </row>
    <row r="18" spans="2:3">
      <c r="B18" t="s">
        <v>1266</v>
      </c>
      <c r="C18" t="s">
        <v>1267</v>
      </c>
    </row>
    <row r="19" spans="2:3">
      <c r="B19" t="s">
        <v>1268</v>
      </c>
      <c r="C19" t="s">
        <v>1269</v>
      </c>
    </row>
    <row r="20" spans="2:3">
      <c r="B20" t="s">
        <v>1270</v>
      </c>
      <c r="C20" t="s">
        <v>1271</v>
      </c>
    </row>
    <row r="21" spans="2:3">
      <c r="B21" t="s">
        <v>1272</v>
      </c>
      <c r="C21" t="s">
        <v>1273</v>
      </c>
    </row>
    <row r="22" spans="2:3">
      <c r="B22" t="s">
        <v>1274</v>
      </c>
      <c r="C22" t="s">
        <v>1275</v>
      </c>
    </row>
    <row r="23" spans="2:3">
      <c r="B23" t="s">
        <v>1276</v>
      </c>
      <c r="C23" t="s">
        <v>1277</v>
      </c>
    </row>
    <row r="24" spans="2:3">
      <c r="B24" t="s">
        <v>1278</v>
      </c>
      <c r="C24" t="s">
        <v>1279</v>
      </c>
    </row>
    <row r="25" spans="2:3">
      <c r="B25" t="s">
        <v>1280</v>
      </c>
      <c r="C25" t="s">
        <v>1281</v>
      </c>
    </row>
    <row r="26" spans="2:3">
      <c r="B26" t="s">
        <v>1282</v>
      </c>
      <c r="C26" t="s">
        <v>1283</v>
      </c>
    </row>
    <row r="27" spans="2:3">
      <c r="B27" t="s">
        <v>1284</v>
      </c>
      <c r="C27" t="s">
        <v>1285</v>
      </c>
    </row>
    <row r="28" spans="2:3">
      <c r="B28" t="s">
        <v>1286</v>
      </c>
      <c r="C28" t="s">
        <v>1287</v>
      </c>
    </row>
    <row r="29" spans="2:3">
      <c r="B29" t="s">
        <v>1288</v>
      </c>
      <c r="C29" t="s">
        <v>1289</v>
      </c>
    </row>
    <row r="30" spans="2:3">
      <c r="B30" t="s">
        <v>1290</v>
      </c>
      <c r="C30" t="s">
        <v>1291</v>
      </c>
    </row>
    <row r="31" spans="2:3">
      <c r="B31" t="s">
        <v>1292</v>
      </c>
      <c r="C31" t="s">
        <v>1293</v>
      </c>
    </row>
    <row r="32" spans="2:3">
      <c r="B32" t="s">
        <v>1294</v>
      </c>
      <c r="C32" t="s">
        <v>1295</v>
      </c>
    </row>
    <row r="33" spans="2:3">
      <c r="B33" t="s">
        <v>1296</v>
      </c>
      <c r="C33" t="s">
        <v>1297</v>
      </c>
    </row>
    <row r="34" spans="2:3">
      <c r="B34" t="s">
        <v>1298</v>
      </c>
      <c r="C34" t="s">
        <v>1299</v>
      </c>
    </row>
    <row r="35" spans="2:3">
      <c r="B35" t="s">
        <v>1300</v>
      </c>
      <c r="C35" t="s">
        <v>1301</v>
      </c>
    </row>
    <row r="36" spans="2:3">
      <c r="B36" t="s">
        <v>1302</v>
      </c>
      <c r="C36" t="s">
        <v>1303</v>
      </c>
    </row>
    <row r="37" spans="2:3">
      <c r="B37" t="s">
        <v>1304</v>
      </c>
      <c r="C37" t="s">
        <v>1305</v>
      </c>
    </row>
    <row r="38" spans="2:3">
      <c r="B38" t="s">
        <v>1306</v>
      </c>
      <c r="C38" t="s">
        <v>1307</v>
      </c>
    </row>
    <row r="39" spans="2:3">
      <c r="B39" t="s">
        <v>1308</v>
      </c>
      <c r="C39" t="s">
        <v>1309</v>
      </c>
    </row>
    <row r="40" spans="2:3">
      <c r="B40" t="s">
        <v>1310</v>
      </c>
      <c r="C40" t="s">
        <v>1311</v>
      </c>
    </row>
    <row r="41" spans="2:3">
      <c r="B41" t="s">
        <v>1312</v>
      </c>
      <c r="C41" t="s">
        <v>1313</v>
      </c>
    </row>
    <row r="42" spans="2:3">
      <c r="B42" t="s">
        <v>1314</v>
      </c>
      <c r="C42" t="s">
        <v>1315</v>
      </c>
    </row>
    <row r="43" spans="2:3">
      <c r="B43" t="s">
        <v>1316</v>
      </c>
      <c r="C43" t="s">
        <v>1317</v>
      </c>
    </row>
    <row r="44" spans="2:3">
      <c r="B44" t="s">
        <v>1318</v>
      </c>
      <c r="C44" t="s">
        <v>1319</v>
      </c>
    </row>
    <row r="45" spans="2:3">
      <c r="B45" t="s">
        <v>1320</v>
      </c>
      <c r="C45" t="s">
        <v>1321</v>
      </c>
    </row>
    <row r="46" spans="2:3">
      <c r="B46" t="s">
        <v>1322</v>
      </c>
      <c r="C46" t="s">
        <v>1323</v>
      </c>
    </row>
    <row r="47" spans="2:3">
      <c r="B47" t="s">
        <v>1324</v>
      </c>
      <c r="C47" t="s">
        <v>1325</v>
      </c>
    </row>
    <row r="48" spans="2:3">
      <c r="B48" t="s">
        <v>1326</v>
      </c>
      <c r="C48" t="s">
        <v>1327</v>
      </c>
    </row>
    <row r="49" spans="2:3">
      <c r="B49" t="s">
        <v>1328</v>
      </c>
      <c r="C49" t="s">
        <v>1329</v>
      </c>
    </row>
    <row r="50" spans="2:3">
      <c r="B50" t="s">
        <v>1330</v>
      </c>
      <c r="C50" t="s">
        <v>1331</v>
      </c>
    </row>
    <row r="51" spans="2:3">
      <c r="B51" t="s">
        <v>1332</v>
      </c>
      <c r="C51" t="s">
        <v>1333</v>
      </c>
    </row>
    <row r="52" spans="2:3">
      <c r="B52" t="s">
        <v>1334</v>
      </c>
      <c r="C52" t="s">
        <v>1335</v>
      </c>
    </row>
    <row r="53" spans="2:3">
      <c r="B53" t="s">
        <v>1336</v>
      </c>
      <c r="C53" t="s">
        <v>1337</v>
      </c>
    </row>
    <row r="54" spans="2:3">
      <c r="B54" t="s">
        <v>1338</v>
      </c>
      <c r="C54" t="s">
        <v>1339</v>
      </c>
    </row>
    <row r="55" spans="2:3">
      <c r="B55" t="s">
        <v>1340</v>
      </c>
      <c r="C55" t="s">
        <v>1341</v>
      </c>
    </row>
    <row r="56" spans="2:3">
      <c r="B56" t="s">
        <v>1342</v>
      </c>
      <c r="C56" t="s">
        <v>1343</v>
      </c>
    </row>
    <row r="57" spans="2:3">
      <c r="B57" t="s">
        <v>1344</v>
      </c>
      <c r="C57" t="s">
        <v>1345</v>
      </c>
    </row>
    <row r="58" spans="2:3">
      <c r="B58" t="s">
        <v>1346</v>
      </c>
      <c r="C58" t="s">
        <v>1347</v>
      </c>
    </row>
    <row r="59" spans="2:3">
      <c r="B59" t="s">
        <v>1348</v>
      </c>
      <c r="C59" t="s">
        <v>1349</v>
      </c>
    </row>
    <row r="60" spans="2:3">
      <c r="B60" t="s">
        <v>1350</v>
      </c>
      <c r="C60" t="s">
        <v>1351</v>
      </c>
    </row>
    <row r="61" spans="2:3">
      <c r="B61" t="s">
        <v>1352</v>
      </c>
      <c r="C61" t="s">
        <v>1353</v>
      </c>
    </row>
    <row r="62" spans="2:3">
      <c r="B62" t="s">
        <v>1354</v>
      </c>
      <c r="C62" t="s">
        <v>1355</v>
      </c>
    </row>
    <row r="63" spans="2:3">
      <c r="B63" t="s">
        <v>1356</v>
      </c>
      <c r="C63" t="s">
        <v>1357</v>
      </c>
    </row>
    <row r="64" spans="2:3">
      <c r="B64" t="s">
        <v>1358</v>
      </c>
      <c r="C64" t="s">
        <v>1359</v>
      </c>
    </row>
    <row r="65" spans="2:3">
      <c r="B65" t="s">
        <v>1360</v>
      </c>
      <c r="C65" t="s">
        <v>1361</v>
      </c>
    </row>
    <row r="66" spans="2:3">
      <c r="B66" t="s">
        <v>1362</v>
      </c>
      <c r="C66" t="s">
        <v>1363</v>
      </c>
    </row>
    <row r="67" spans="2:3">
      <c r="B67" t="s">
        <v>1364</v>
      </c>
      <c r="C67" t="s">
        <v>1365</v>
      </c>
    </row>
    <row r="68" spans="2:3">
      <c r="B68" t="s">
        <v>1366</v>
      </c>
      <c r="C68" t="s">
        <v>1367</v>
      </c>
    </row>
    <row r="69" spans="2:3">
      <c r="B69" t="s">
        <v>1368</v>
      </c>
      <c r="C69" t="s">
        <v>1369</v>
      </c>
    </row>
    <row r="70" spans="2:3">
      <c r="B70" t="s">
        <v>1370</v>
      </c>
      <c r="C70" t="s">
        <v>1371</v>
      </c>
    </row>
    <row r="71" spans="2:3">
      <c r="B71" t="s">
        <v>1372</v>
      </c>
      <c r="C71" t="s">
        <v>1373</v>
      </c>
    </row>
    <row r="72" spans="2:3">
      <c r="B72" t="s">
        <v>1374</v>
      </c>
      <c r="C72" t="s">
        <v>1375</v>
      </c>
    </row>
    <row r="73" spans="2:3">
      <c r="B73" t="s">
        <v>1376</v>
      </c>
      <c r="C73" t="s">
        <v>1377</v>
      </c>
    </row>
    <row r="74" spans="2:3">
      <c r="B74" t="s">
        <v>1378</v>
      </c>
      <c r="C74" t="s">
        <v>1379</v>
      </c>
    </row>
    <row r="75" spans="2:3">
      <c r="B75" t="s">
        <v>1380</v>
      </c>
      <c r="C75" t="s">
        <v>1381</v>
      </c>
    </row>
    <row r="76" spans="2:3">
      <c r="B76" t="s">
        <v>1382</v>
      </c>
      <c r="C76" t="s">
        <v>1383</v>
      </c>
    </row>
    <row r="77" spans="2:3">
      <c r="B77" t="s">
        <v>1384</v>
      </c>
      <c r="C77" t="s">
        <v>1385</v>
      </c>
    </row>
    <row r="78" spans="2:3">
      <c r="B78" t="s">
        <v>1386</v>
      </c>
      <c r="C78" t="s">
        <v>1387</v>
      </c>
    </row>
    <row r="79" spans="2:3">
      <c r="B79" t="s">
        <v>1388</v>
      </c>
      <c r="C79" t="s">
        <v>1389</v>
      </c>
    </row>
    <row r="80" spans="2:3">
      <c r="B80" t="s">
        <v>1390</v>
      </c>
      <c r="C80" t="s">
        <v>1391</v>
      </c>
    </row>
    <row r="81" spans="2:3">
      <c r="B81" t="s">
        <v>1392</v>
      </c>
      <c r="C81" t="s">
        <v>1393</v>
      </c>
    </row>
    <row r="82" spans="2:3">
      <c r="B82" t="s">
        <v>1394</v>
      </c>
      <c r="C82" t="s">
        <v>1395</v>
      </c>
    </row>
    <row r="83" spans="2:3">
      <c r="B83" t="s">
        <v>1396</v>
      </c>
      <c r="C83" t="s">
        <v>1397</v>
      </c>
    </row>
    <row r="84" spans="2:3">
      <c r="B84" t="s">
        <v>1398</v>
      </c>
      <c r="C84" t="s">
        <v>1399</v>
      </c>
    </row>
    <row r="85" spans="2:3">
      <c r="B85" t="s">
        <v>1400</v>
      </c>
      <c r="C85" t="s">
        <v>1401</v>
      </c>
    </row>
    <row r="86" spans="2:3">
      <c r="B86" t="s">
        <v>1402</v>
      </c>
      <c r="C86" t="s">
        <v>1403</v>
      </c>
    </row>
    <row r="87" spans="2:3">
      <c r="B87" t="s">
        <v>1404</v>
      </c>
      <c r="C87" t="s">
        <v>1405</v>
      </c>
    </row>
    <row r="88" spans="2:3">
      <c r="B88" t="s">
        <v>1406</v>
      </c>
      <c r="C88" t="s">
        <v>1407</v>
      </c>
    </row>
    <row r="89" spans="2:3">
      <c r="B89" t="s">
        <v>1408</v>
      </c>
      <c r="C89" t="s">
        <v>1409</v>
      </c>
    </row>
    <row r="90" spans="2:3">
      <c r="B90" t="s">
        <v>1410</v>
      </c>
      <c r="C90" t="s">
        <v>1411</v>
      </c>
    </row>
    <row r="91" spans="2:3">
      <c r="B91" t="s">
        <v>1412</v>
      </c>
      <c r="C91" t="s">
        <v>1413</v>
      </c>
    </row>
    <row r="92" spans="2:3">
      <c r="B92" t="s">
        <v>1414</v>
      </c>
      <c r="C92" t="s">
        <v>1415</v>
      </c>
    </row>
    <row r="93" spans="2:3">
      <c r="B93" t="s">
        <v>1416</v>
      </c>
      <c r="C93" t="s">
        <v>1417</v>
      </c>
    </row>
    <row r="94" spans="2:3">
      <c r="B94" t="s">
        <v>1418</v>
      </c>
      <c r="C94" t="s">
        <v>1419</v>
      </c>
    </row>
    <row r="95" spans="2:3">
      <c r="B95" t="s">
        <v>1420</v>
      </c>
      <c r="C95" t="s">
        <v>1421</v>
      </c>
    </row>
    <row r="96" spans="2:3">
      <c r="B96" t="s">
        <v>1422</v>
      </c>
      <c r="C96" t="s">
        <v>1423</v>
      </c>
    </row>
    <row r="97" spans="2:3">
      <c r="B97" t="s">
        <v>1424</v>
      </c>
      <c r="C97" t="s">
        <v>1425</v>
      </c>
    </row>
    <row r="98" spans="2:3">
      <c r="B98" t="s">
        <v>1426</v>
      </c>
      <c r="C98" t="s">
        <v>1427</v>
      </c>
    </row>
    <row r="99" spans="2:3">
      <c r="B99" t="s">
        <v>1428</v>
      </c>
      <c r="C99" t="s">
        <v>1429</v>
      </c>
    </row>
    <row r="100" spans="2:3">
      <c r="B100" t="s">
        <v>1430</v>
      </c>
      <c r="C100" t="s">
        <v>1431</v>
      </c>
    </row>
    <row r="101" spans="2:3">
      <c r="B101" t="s">
        <v>1432</v>
      </c>
      <c r="C101" t="s">
        <v>1433</v>
      </c>
    </row>
    <row r="102" spans="2:3">
      <c r="B102" t="s">
        <v>1434</v>
      </c>
      <c r="C102" t="s">
        <v>1435</v>
      </c>
    </row>
    <row r="103" spans="2:3">
      <c r="B103" t="s">
        <v>1436</v>
      </c>
      <c r="C103" t="s">
        <v>1437</v>
      </c>
    </row>
    <row r="104" spans="2:3">
      <c r="B104" t="s">
        <v>1438</v>
      </c>
      <c r="C104" t="s">
        <v>1439</v>
      </c>
    </row>
    <row r="105" spans="2:3">
      <c r="B105" t="s">
        <v>1440</v>
      </c>
      <c r="C105" t="s">
        <v>1441</v>
      </c>
    </row>
    <row r="106" spans="2:3">
      <c r="B106" t="s">
        <v>1442</v>
      </c>
      <c r="C106" t="s">
        <v>1443</v>
      </c>
    </row>
    <row r="107" spans="2:3">
      <c r="B107" t="s">
        <v>1444</v>
      </c>
      <c r="C107" t="s">
        <v>1445</v>
      </c>
    </row>
    <row r="108" spans="2:3">
      <c r="B108" t="s">
        <v>1446</v>
      </c>
      <c r="C108" t="s">
        <v>1447</v>
      </c>
    </row>
    <row r="109" spans="2:3">
      <c r="B109" t="s">
        <v>1448</v>
      </c>
      <c r="C109" t="s">
        <v>1449</v>
      </c>
    </row>
    <row r="110" spans="2:3">
      <c r="B110" t="s">
        <v>1450</v>
      </c>
      <c r="C110" t="s">
        <v>1451</v>
      </c>
    </row>
    <row r="111" spans="2:3">
      <c r="B111" t="s">
        <v>1452</v>
      </c>
      <c r="C111" t="s">
        <v>1453</v>
      </c>
    </row>
    <row r="112" spans="2:3">
      <c r="B112" t="s">
        <v>1454</v>
      </c>
      <c r="C112" t="s">
        <v>1455</v>
      </c>
    </row>
    <row r="113" spans="2:3">
      <c r="B113" t="s">
        <v>1456</v>
      </c>
      <c r="C113" t="s">
        <v>1457</v>
      </c>
    </row>
    <row r="114" spans="2:3">
      <c r="B114" t="s">
        <v>1458</v>
      </c>
      <c r="C114" t="s">
        <v>1459</v>
      </c>
    </row>
    <row r="115" spans="2:3">
      <c r="B115" t="s">
        <v>1460</v>
      </c>
      <c r="C115" t="s">
        <v>1461</v>
      </c>
    </row>
    <row r="116" spans="2:3">
      <c r="B116" t="s">
        <v>1462</v>
      </c>
      <c r="C116" t="s">
        <v>1463</v>
      </c>
    </row>
    <row r="117" spans="2:3">
      <c r="B117" t="s">
        <v>1464</v>
      </c>
      <c r="C117" t="s">
        <v>1465</v>
      </c>
    </row>
    <row r="118" spans="2:3">
      <c r="B118" t="s">
        <v>1466</v>
      </c>
      <c r="C118" t="s">
        <v>1467</v>
      </c>
    </row>
    <row r="119" spans="2:3">
      <c r="B119" t="s">
        <v>1468</v>
      </c>
      <c r="C119" t="s">
        <v>1469</v>
      </c>
    </row>
    <row r="120" spans="2:3">
      <c r="B120" t="s">
        <v>1470</v>
      </c>
      <c r="C120" t="s">
        <v>1471</v>
      </c>
    </row>
    <row r="121" spans="2:3">
      <c r="B121" t="s">
        <v>1472</v>
      </c>
      <c r="C121" t="s">
        <v>1473</v>
      </c>
    </row>
    <row r="122" spans="2:3">
      <c r="B122" t="s">
        <v>1474</v>
      </c>
      <c r="C122" t="s">
        <v>1475</v>
      </c>
    </row>
    <row r="123" spans="2:3">
      <c r="B123" t="s">
        <v>1476</v>
      </c>
      <c r="C123" t="s">
        <v>1477</v>
      </c>
    </row>
    <row r="124" spans="2:3">
      <c r="B124" t="s">
        <v>1478</v>
      </c>
      <c r="C124" t="s">
        <v>1479</v>
      </c>
    </row>
    <row r="125" spans="2:3">
      <c r="B125" t="s">
        <v>1480</v>
      </c>
      <c r="C125" t="s">
        <v>1481</v>
      </c>
    </row>
    <row r="126" spans="2:3">
      <c r="B126" t="s">
        <v>1482</v>
      </c>
      <c r="C126" t="s">
        <v>1483</v>
      </c>
    </row>
    <row r="127" spans="2:3">
      <c r="B127" t="s">
        <v>1484</v>
      </c>
      <c r="C127" t="s">
        <v>1485</v>
      </c>
    </row>
    <row r="128" spans="2:3">
      <c r="B128" t="s">
        <v>1486</v>
      </c>
      <c r="C128" t="s">
        <v>1487</v>
      </c>
    </row>
    <row r="129" spans="2:3">
      <c r="B129" t="s">
        <v>1488</v>
      </c>
      <c r="C129" t="s">
        <v>1489</v>
      </c>
    </row>
    <row r="130" spans="2:3">
      <c r="B130" t="s">
        <v>1490</v>
      </c>
      <c r="C130" t="s">
        <v>1491</v>
      </c>
    </row>
    <row r="131" spans="2:3">
      <c r="B131" t="s">
        <v>1492</v>
      </c>
      <c r="C131" t="s">
        <v>1493</v>
      </c>
    </row>
    <row r="132" spans="2:3">
      <c r="B132" t="s">
        <v>1494</v>
      </c>
      <c r="C132" t="s">
        <v>1495</v>
      </c>
    </row>
    <row r="133" spans="2:3">
      <c r="B133" t="s">
        <v>1496</v>
      </c>
      <c r="C133" t="s">
        <v>1497</v>
      </c>
    </row>
    <row r="134" spans="2:3">
      <c r="B134" t="s">
        <v>1498</v>
      </c>
      <c r="C134" t="s">
        <v>1499</v>
      </c>
    </row>
    <row r="135" spans="2:3">
      <c r="B135" t="s">
        <v>1500</v>
      </c>
      <c r="C135" t="s">
        <v>1501</v>
      </c>
    </row>
    <row r="136" spans="2:3">
      <c r="B136" t="s">
        <v>1502</v>
      </c>
      <c r="C136" t="s">
        <v>1503</v>
      </c>
    </row>
    <row r="137" spans="2:3">
      <c r="B137" t="s">
        <v>1504</v>
      </c>
      <c r="C137" t="s">
        <v>1505</v>
      </c>
    </row>
    <row r="138" spans="2:3">
      <c r="B138" t="s">
        <v>1506</v>
      </c>
      <c r="C138" t="s">
        <v>1507</v>
      </c>
    </row>
    <row r="139" spans="2:3">
      <c r="B139" t="s">
        <v>1508</v>
      </c>
      <c r="C139" t="s">
        <v>1509</v>
      </c>
    </row>
    <row r="140" spans="2:3">
      <c r="B140" t="s">
        <v>1510</v>
      </c>
      <c r="C140" t="s">
        <v>1511</v>
      </c>
    </row>
    <row r="141" spans="2:3">
      <c r="B141" t="s">
        <v>1512</v>
      </c>
      <c r="C141" t="s">
        <v>1513</v>
      </c>
    </row>
    <row r="142" spans="2:3">
      <c r="B142" t="s">
        <v>1514</v>
      </c>
      <c r="C142" t="s">
        <v>1515</v>
      </c>
    </row>
    <row r="143" spans="2:3">
      <c r="B143" t="s">
        <v>1516</v>
      </c>
      <c r="C143" t="s">
        <v>1517</v>
      </c>
    </row>
    <row r="144" spans="2:3">
      <c r="B144" t="s">
        <v>1518</v>
      </c>
      <c r="C144" t="s">
        <v>1519</v>
      </c>
    </row>
    <row r="145" spans="2:3">
      <c r="B145" t="s">
        <v>1520</v>
      </c>
      <c r="C145" t="s">
        <v>1521</v>
      </c>
    </row>
    <row r="146" spans="2:3">
      <c r="B146" t="s">
        <v>1522</v>
      </c>
      <c r="C146" t="s">
        <v>1523</v>
      </c>
    </row>
    <row r="147" spans="2:3">
      <c r="B147" t="s">
        <v>1524</v>
      </c>
      <c r="C147" t="s">
        <v>1525</v>
      </c>
    </row>
    <row r="148" spans="2:3">
      <c r="B148" t="s">
        <v>1526</v>
      </c>
      <c r="C148" t="s">
        <v>1527</v>
      </c>
    </row>
    <row r="149" spans="2:3">
      <c r="B149" t="s">
        <v>1528</v>
      </c>
      <c r="C149" t="s">
        <v>1529</v>
      </c>
    </row>
    <row r="150" spans="2:3">
      <c r="B150" t="s">
        <v>1530</v>
      </c>
      <c r="C150" t="s">
        <v>1531</v>
      </c>
    </row>
    <row r="151" spans="2:3">
      <c r="B151" t="s">
        <v>1532</v>
      </c>
      <c r="C151" t="s">
        <v>1533</v>
      </c>
    </row>
    <row r="152" spans="2:3">
      <c r="B152" t="s">
        <v>1534</v>
      </c>
      <c r="C152" t="s">
        <v>1535</v>
      </c>
    </row>
    <row r="153" spans="2:3">
      <c r="B153" t="s">
        <v>1536</v>
      </c>
      <c r="C153" t="s">
        <v>1537</v>
      </c>
    </row>
    <row r="154" spans="2:3">
      <c r="B154" t="s">
        <v>1538</v>
      </c>
      <c r="C154" t="s">
        <v>1539</v>
      </c>
    </row>
    <row r="155" spans="2:3">
      <c r="B155" t="s">
        <v>1540</v>
      </c>
      <c r="C155" t="s">
        <v>1541</v>
      </c>
    </row>
    <row r="156" spans="2:3">
      <c r="B156" t="s">
        <v>1542</v>
      </c>
      <c r="C156" t="s">
        <v>1543</v>
      </c>
    </row>
    <row r="157" spans="2:3">
      <c r="B157" t="s">
        <v>1544</v>
      </c>
      <c r="C157" t="s">
        <v>1545</v>
      </c>
    </row>
    <row r="158" spans="2:3">
      <c r="B158" t="s">
        <v>1546</v>
      </c>
      <c r="C158" t="s">
        <v>1547</v>
      </c>
    </row>
    <row r="159" spans="2:3">
      <c r="B159" t="s">
        <v>1548</v>
      </c>
      <c r="C159" t="s">
        <v>1549</v>
      </c>
    </row>
    <row r="160" spans="2:3">
      <c r="B160" t="s">
        <v>1550</v>
      </c>
      <c r="C160" t="s">
        <v>1551</v>
      </c>
    </row>
    <row r="161" spans="2:3">
      <c r="B161" t="s">
        <v>1552</v>
      </c>
      <c r="C161" t="s">
        <v>1553</v>
      </c>
    </row>
    <row r="162" spans="2:3">
      <c r="B162" t="s">
        <v>1554</v>
      </c>
      <c r="C162" t="s">
        <v>1555</v>
      </c>
    </row>
    <row r="163" spans="2:3">
      <c r="B163" t="s">
        <v>1556</v>
      </c>
      <c r="C163" t="s">
        <v>1557</v>
      </c>
    </row>
    <row r="164" spans="2:3">
      <c r="B164" t="s">
        <v>1558</v>
      </c>
      <c r="C164" t="s">
        <v>1559</v>
      </c>
    </row>
    <row r="165" spans="2:3">
      <c r="B165" t="s">
        <v>1560</v>
      </c>
      <c r="C165" t="s">
        <v>1561</v>
      </c>
    </row>
    <row r="166" spans="2:3">
      <c r="B166" t="s">
        <v>1562</v>
      </c>
      <c r="C166" t="s">
        <v>1563</v>
      </c>
    </row>
    <row r="167" spans="2:3">
      <c r="B167" t="s">
        <v>1564</v>
      </c>
      <c r="C167" t="s">
        <v>1565</v>
      </c>
    </row>
    <row r="168" spans="2:3">
      <c r="B168" t="s">
        <v>1566</v>
      </c>
      <c r="C168" t="s">
        <v>1567</v>
      </c>
    </row>
    <row r="169" spans="2:3">
      <c r="B169" t="s">
        <v>1568</v>
      </c>
      <c r="C169" t="s">
        <v>1569</v>
      </c>
    </row>
    <row r="170" spans="2:3">
      <c r="B170" t="s">
        <v>1570</v>
      </c>
      <c r="C170" t="s">
        <v>1571</v>
      </c>
    </row>
    <row r="171" spans="2:3">
      <c r="B171" t="s">
        <v>1572</v>
      </c>
      <c r="C171" t="s">
        <v>1573</v>
      </c>
    </row>
    <row r="172" spans="2:3">
      <c r="B172" t="s">
        <v>1574</v>
      </c>
      <c r="C172" t="s">
        <v>1575</v>
      </c>
    </row>
    <row r="173" spans="2:3">
      <c r="B173" t="s">
        <v>1576</v>
      </c>
      <c r="C173" t="s">
        <v>1577</v>
      </c>
    </row>
    <row r="174" spans="2:3">
      <c r="B174" t="s">
        <v>1578</v>
      </c>
      <c r="C174" t="s">
        <v>1579</v>
      </c>
    </row>
    <row r="175" spans="2:3">
      <c r="B175" t="s">
        <v>1580</v>
      </c>
      <c r="C175" t="s">
        <v>1581</v>
      </c>
    </row>
    <row r="176" spans="2:3">
      <c r="B176" t="s">
        <v>1582</v>
      </c>
      <c r="C176" t="s">
        <v>1583</v>
      </c>
    </row>
    <row r="177" spans="2:3">
      <c r="B177" t="s">
        <v>1584</v>
      </c>
      <c r="C177" t="s">
        <v>1585</v>
      </c>
    </row>
    <row r="178" spans="2:3">
      <c r="B178" t="s">
        <v>1586</v>
      </c>
      <c r="C178" t="s">
        <v>1587</v>
      </c>
    </row>
    <row r="179" spans="2:3">
      <c r="B179" t="s">
        <v>1588</v>
      </c>
      <c r="C179" t="s">
        <v>1589</v>
      </c>
    </row>
    <row r="180" spans="2:3">
      <c r="B180" t="s">
        <v>1590</v>
      </c>
      <c r="C180" t="s">
        <v>1591</v>
      </c>
    </row>
    <row r="181" spans="2:3">
      <c r="B181" t="s">
        <v>1592</v>
      </c>
      <c r="C181" t="s">
        <v>1593</v>
      </c>
    </row>
    <row r="182" spans="2:3">
      <c r="B182" t="s">
        <v>1594</v>
      </c>
      <c r="C182" t="s">
        <v>1595</v>
      </c>
    </row>
    <row r="183" spans="2:3">
      <c r="B183" t="s">
        <v>1596</v>
      </c>
      <c r="C183" t="s">
        <v>1597</v>
      </c>
    </row>
    <row r="184" spans="2:3">
      <c r="B184" t="s">
        <v>1598</v>
      </c>
      <c r="C184" t="s">
        <v>1599</v>
      </c>
    </row>
    <row r="185" spans="2:3">
      <c r="B185" t="s">
        <v>1600</v>
      </c>
      <c r="C185" t="s">
        <v>1601</v>
      </c>
    </row>
    <row r="186" spans="2:3">
      <c r="B186" t="s">
        <v>1602</v>
      </c>
      <c r="C186" t="s">
        <v>1603</v>
      </c>
    </row>
    <row r="187" spans="2:3">
      <c r="B187" t="s">
        <v>1604</v>
      </c>
      <c r="C187" t="s">
        <v>1605</v>
      </c>
    </row>
    <row r="188" spans="2:3">
      <c r="B188" t="s">
        <v>1606</v>
      </c>
      <c r="C188" t="s">
        <v>1607</v>
      </c>
    </row>
    <row r="189" spans="2:3">
      <c r="B189" t="s">
        <v>1608</v>
      </c>
      <c r="C189" t="s">
        <v>1609</v>
      </c>
    </row>
    <row r="190" spans="2:3">
      <c r="B190" t="s">
        <v>1610</v>
      </c>
      <c r="C190" t="s">
        <v>1611</v>
      </c>
    </row>
    <row r="191" spans="2:3">
      <c r="B191" t="s">
        <v>1612</v>
      </c>
      <c r="C191" t="s">
        <v>1613</v>
      </c>
    </row>
    <row r="192" spans="2:3">
      <c r="B192" t="s">
        <v>1614</v>
      </c>
      <c r="C192" t="s">
        <v>1615</v>
      </c>
    </row>
    <row r="193" spans="2:3">
      <c r="B193" t="s">
        <v>1616</v>
      </c>
      <c r="C193" t="s">
        <v>1617</v>
      </c>
    </row>
    <row r="194" spans="2:3">
      <c r="B194" t="s">
        <v>1618</v>
      </c>
      <c r="C194" t="s">
        <v>1619</v>
      </c>
    </row>
    <row r="195" spans="2:3">
      <c r="B195" t="s">
        <v>1620</v>
      </c>
      <c r="C195" t="s">
        <v>1621</v>
      </c>
    </row>
    <row r="196" spans="2:3">
      <c r="B196" t="s">
        <v>1622</v>
      </c>
      <c r="C196" t="s">
        <v>1623</v>
      </c>
    </row>
    <row r="197" spans="2:3">
      <c r="B197" t="s">
        <v>1624</v>
      </c>
      <c r="C197" t="s">
        <v>1625</v>
      </c>
    </row>
    <row r="198" spans="2:3">
      <c r="B198" t="s">
        <v>1626</v>
      </c>
      <c r="C198" t="s">
        <v>1627</v>
      </c>
    </row>
    <row r="199" spans="2:3">
      <c r="B199" t="s">
        <v>1628</v>
      </c>
      <c r="C199" t="s">
        <v>1629</v>
      </c>
    </row>
    <row r="200" spans="2:3">
      <c r="B200" t="s">
        <v>1630</v>
      </c>
      <c r="C200" t="s">
        <v>1631</v>
      </c>
    </row>
    <row r="201" spans="2:3">
      <c r="B201" t="s">
        <v>1632</v>
      </c>
      <c r="C201" t="s">
        <v>1633</v>
      </c>
    </row>
    <row r="202" spans="2:3">
      <c r="B202" t="s">
        <v>1634</v>
      </c>
      <c r="C202" t="s">
        <v>1635</v>
      </c>
    </row>
    <row r="203" spans="2:3">
      <c r="B203" t="s">
        <v>1636</v>
      </c>
      <c r="C203" t="s">
        <v>1637</v>
      </c>
    </row>
    <row r="204" spans="2:3">
      <c r="B204" t="s">
        <v>1638</v>
      </c>
      <c r="C204" t="s">
        <v>1639</v>
      </c>
    </row>
    <row r="205" spans="2:3">
      <c r="B205" t="s">
        <v>1640</v>
      </c>
      <c r="C205" t="s">
        <v>1641</v>
      </c>
    </row>
    <row r="206" spans="2:3">
      <c r="B206" t="s">
        <v>1642</v>
      </c>
      <c r="C206" t="s">
        <v>1643</v>
      </c>
    </row>
    <row r="207" spans="2:3">
      <c r="B207" t="s">
        <v>1644</v>
      </c>
      <c r="C207" t="s">
        <v>1645</v>
      </c>
    </row>
    <row r="208" spans="2:3">
      <c r="B208" t="s">
        <v>1646</v>
      </c>
      <c r="C208" t="s">
        <v>1647</v>
      </c>
    </row>
    <row r="209" spans="2:3">
      <c r="B209" t="s">
        <v>1648</v>
      </c>
      <c r="C209" t="s">
        <v>1649</v>
      </c>
    </row>
    <row r="210" spans="2:3">
      <c r="B210" t="s">
        <v>1650</v>
      </c>
      <c r="C210" t="s">
        <v>1651</v>
      </c>
    </row>
    <row r="211" spans="2:3">
      <c r="B211" t="s">
        <v>1652</v>
      </c>
      <c r="C211" t="s">
        <v>1653</v>
      </c>
    </row>
    <row r="212" spans="2:3">
      <c r="B212" t="s">
        <v>1654</v>
      </c>
      <c r="C212" t="s">
        <v>1655</v>
      </c>
    </row>
    <row r="213" spans="2:3">
      <c r="B213" t="s">
        <v>1656</v>
      </c>
      <c r="C213" t="s">
        <v>1657</v>
      </c>
    </row>
    <row r="214" spans="2:3">
      <c r="B214" t="s">
        <v>1658</v>
      </c>
      <c r="C214" t="s">
        <v>1659</v>
      </c>
    </row>
    <row r="215" spans="2:3">
      <c r="B215" t="s">
        <v>1660</v>
      </c>
      <c r="C215" t="s">
        <v>1661</v>
      </c>
    </row>
    <row r="216" spans="2:3">
      <c r="B216" t="s">
        <v>1662</v>
      </c>
      <c r="C216" t="s">
        <v>1663</v>
      </c>
    </row>
    <row r="217" spans="2:3">
      <c r="B217" t="s">
        <v>1664</v>
      </c>
      <c r="C217" t="s">
        <v>1665</v>
      </c>
    </row>
    <row r="218" spans="2:3">
      <c r="B218" t="s">
        <v>1666</v>
      </c>
      <c r="C218" t="s">
        <v>1667</v>
      </c>
    </row>
    <row r="219" spans="2:3">
      <c r="B219" t="s">
        <v>1668</v>
      </c>
      <c r="C219" t="s">
        <v>1669</v>
      </c>
    </row>
    <row r="220" spans="2:3">
      <c r="B220" t="s">
        <v>1670</v>
      </c>
      <c r="C220" t="s">
        <v>1671</v>
      </c>
    </row>
    <row r="221" spans="2:3">
      <c r="B221" t="s">
        <v>1672</v>
      </c>
      <c r="C221" t="s">
        <v>1673</v>
      </c>
    </row>
    <row r="222" spans="2:3">
      <c r="B222" t="s">
        <v>1674</v>
      </c>
      <c r="C222" t="s">
        <v>1675</v>
      </c>
    </row>
    <row r="223" spans="2:3">
      <c r="B223" t="s">
        <v>1676</v>
      </c>
      <c r="C223" t="s">
        <v>1677</v>
      </c>
    </row>
    <row r="224" spans="2:3">
      <c r="B224" t="s">
        <v>1678</v>
      </c>
      <c r="C224" t="s">
        <v>1679</v>
      </c>
    </row>
    <row r="225" spans="2:3">
      <c r="B225" t="s">
        <v>1680</v>
      </c>
      <c r="C225" t="s">
        <v>1681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412"/>
  <sheetViews>
    <sheetView topLeftCell="I1338" zoomScale="85" zoomScaleNormal="85" workbookViewId="0">
      <selection activeCell="H1402" sqref="H1402"/>
    </sheetView>
  </sheetViews>
  <sheetFormatPr defaultRowHeight="16.5"/>
  <cols>
    <col min="1" max="1" width="13.875" bestFit="1" customWidth="1"/>
    <col min="2" max="2" width="12.75" bestFit="1" customWidth="1"/>
    <col min="3" max="3" width="13" bestFit="1" customWidth="1"/>
    <col min="4" max="4" width="21.5" bestFit="1" customWidth="1"/>
    <col min="5" max="5" width="16.125" customWidth="1"/>
    <col min="7" max="8" width="44" customWidth="1"/>
    <col min="9" max="9" width="61" customWidth="1"/>
    <col min="10" max="10" width="62.125" bestFit="1" customWidth="1"/>
    <col min="11" max="11" width="59.25" customWidth="1"/>
    <col min="12" max="12" width="5.75" customWidth="1"/>
    <col min="13" max="13" width="6.875" bestFit="1" customWidth="1"/>
    <col min="14" max="14" width="5.75" customWidth="1"/>
    <col min="15" max="15" width="8.75" style="131"/>
  </cols>
  <sheetData>
    <row r="1" spans="1:15">
      <c r="O1" s="131">
        <v>70</v>
      </c>
    </row>
    <row r="2" spans="1:15">
      <c r="A2" t="s">
        <v>1232</v>
      </c>
      <c r="B2" t="s">
        <v>1683</v>
      </c>
      <c r="C2" t="s">
        <v>1682</v>
      </c>
      <c r="D2" t="s">
        <v>1684</v>
      </c>
      <c r="E2" t="s">
        <v>1685</v>
      </c>
      <c r="F2" t="s">
        <v>1686</v>
      </c>
      <c r="G2" t="s">
        <v>1668</v>
      </c>
      <c r="I2" t="s">
        <v>2549</v>
      </c>
      <c r="O2" s="131">
        <v>50</v>
      </c>
    </row>
    <row r="3" spans="1:15">
      <c r="A3" t="s">
        <v>1232</v>
      </c>
      <c r="B3" t="s">
        <v>1683</v>
      </c>
      <c r="C3" t="s">
        <v>1682</v>
      </c>
      <c r="D3" t="s">
        <v>1684</v>
      </c>
      <c r="E3" t="s">
        <v>1687</v>
      </c>
      <c r="F3" t="s">
        <v>1688</v>
      </c>
      <c r="G3" t="s">
        <v>1672</v>
      </c>
      <c r="I3" t="s">
        <v>2549</v>
      </c>
      <c r="O3" s="131">
        <v>390</v>
      </c>
    </row>
    <row r="4" spans="1:15">
      <c r="A4" t="s">
        <v>1232</v>
      </c>
      <c r="B4" t="s">
        <v>1683</v>
      </c>
      <c r="C4" t="s">
        <v>1682</v>
      </c>
      <c r="D4" t="s">
        <v>1684</v>
      </c>
      <c r="E4" t="s">
        <v>1689</v>
      </c>
      <c r="F4" t="s">
        <v>1690</v>
      </c>
      <c r="G4" t="s">
        <v>1668</v>
      </c>
      <c r="I4" t="s">
        <v>2550</v>
      </c>
      <c r="O4" s="131">
        <v>70</v>
      </c>
    </row>
    <row r="5" spans="1:15">
      <c r="A5" t="s">
        <v>1232</v>
      </c>
      <c r="B5" t="s">
        <v>1683</v>
      </c>
      <c r="C5" t="s">
        <v>531</v>
      </c>
      <c r="D5" t="s">
        <v>1691</v>
      </c>
      <c r="E5" t="s">
        <v>1685</v>
      </c>
      <c r="F5" t="s">
        <v>1686</v>
      </c>
      <c r="G5" t="s">
        <v>1666</v>
      </c>
      <c r="I5" t="s">
        <v>2551</v>
      </c>
      <c r="O5" s="131">
        <v>58</v>
      </c>
    </row>
    <row r="6" spans="1:15">
      <c r="A6" t="s">
        <v>1232</v>
      </c>
      <c r="B6" t="s">
        <v>1683</v>
      </c>
      <c r="C6" t="s">
        <v>531</v>
      </c>
      <c r="D6" t="s">
        <v>1691</v>
      </c>
      <c r="E6" t="s">
        <v>1687</v>
      </c>
      <c r="F6" t="s">
        <v>1690</v>
      </c>
      <c r="G6" t="s">
        <v>1668</v>
      </c>
      <c r="I6" t="s">
        <v>2551</v>
      </c>
      <c r="O6" s="131">
        <v>50</v>
      </c>
    </row>
    <row r="7" spans="1:15">
      <c r="A7" t="s">
        <v>1232</v>
      </c>
      <c r="B7" t="s">
        <v>1683</v>
      </c>
      <c r="C7" t="s">
        <v>531</v>
      </c>
      <c r="D7" t="s">
        <v>1691</v>
      </c>
      <c r="E7" t="s">
        <v>1692</v>
      </c>
      <c r="F7" t="s">
        <v>1688</v>
      </c>
      <c r="G7" t="s">
        <v>1670</v>
      </c>
      <c r="I7" t="s">
        <v>2551</v>
      </c>
      <c r="O7" s="131">
        <v>9</v>
      </c>
    </row>
    <row r="8" spans="1:15">
      <c r="A8" t="s">
        <v>1232</v>
      </c>
      <c r="B8" t="s">
        <v>1683</v>
      </c>
      <c r="C8" t="s">
        <v>531</v>
      </c>
      <c r="D8" t="s">
        <v>1691</v>
      </c>
      <c r="E8" t="s">
        <v>1689</v>
      </c>
      <c r="F8" t="s">
        <v>1693</v>
      </c>
      <c r="G8" t="s">
        <v>1668</v>
      </c>
      <c r="I8" t="s">
        <v>2552</v>
      </c>
      <c r="O8" s="131">
        <v>70</v>
      </c>
    </row>
    <row r="9" spans="1:15">
      <c r="A9" t="s">
        <v>1232</v>
      </c>
      <c r="B9" t="s">
        <v>1683</v>
      </c>
      <c r="C9" t="s">
        <v>529</v>
      </c>
      <c r="D9" t="s">
        <v>1691</v>
      </c>
      <c r="E9" t="s">
        <v>1685</v>
      </c>
      <c r="F9" t="s">
        <v>1686</v>
      </c>
      <c r="G9" t="s">
        <v>1666</v>
      </c>
      <c r="I9" t="s">
        <v>2553</v>
      </c>
      <c r="O9" s="131">
        <v>50</v>
      </c>
    </row>
    <row r="10" spans="1:15">
      <c r="A10" t="s">
        <v>1232</v>
      </c>
      <c r="B10" t="s">
        <v>1683</v>
      </c>
      <c r="C10" t="s">
        <v>529</v>
      </c>
      <c r="D10" t="s">
        <v>1691</v>
      </c>
      <c r="E10" t="s">
        <v>1687</v>
      </c>
      <c r="F10" t="s">
        <v>1690</v>
      </c>
      <c r="G10" t="s">
        <v>1668</v>
      </c>
      <c r="I10" t="s">
        <v>2553</v>
      </c>
      <c r="O10" s="131">
        <v>50</v>
      </c>
    </row>
    <row r="11" spans="1:15">
      <c r="A11" t="s">
        <v>1232</v>
      </c>
      <c r="B11" t="s">
        <v>1683</v>
      </c>
      <c r="C11" t="s">
        <v>529</v>
      </c>
      <c r="D11" t="s">
        <v>1691</v>
      </c>
      <c r="E11" t="s">
        <v>1692</v>
      </c>
      <c r="F11" t="s">
        <v>1688</v>
      </c>
      <c r="G11" t="s">
        <v>1672</v>
      </c>
      <c r="I11" t="s">
        <v>2553</v>
      </c>
      <c r="O11" s="131">
        <v>35</v>
      </c>
    </row>
    <row r="12" spans="1:15">
      <c r="A12" t="s">
        <v>1232</v>
      </c>
      <c r="B12" t="s">
        <v>1683</v>
      </c>
      <c r="C12" t="s">
        <v>529</v>
      </c>
      <c r="D12" t="s">
        <v>1691</v>
      </c>
      <c r="E12" t="s">
        <v>1689</v>
      </c>
      <c r="F12" t="s">
        <v>1693</v>
      </c>
      <c r="G12" t="s">
        <v>1668</v>
      </c>
      <c r="I12" t="s">
        <v>2554</v>
      </c>
      <c r="O12" s="131">
        <v>70</v>
      </c>
    </row>
    <row r="13" spans="1:15">
      <c r="A13" t="s">
        <v>1232</v>
      </c>
      <c r="B13" t="s">
        <v>1683</v>
      </c>
      <c r="C13" t="s">
        <v>530</v>
      </c>
      <c r="D13" t="s">
        <v>1694</v>
      </c>
      <c r="E13" t="s">
        <v>1685</v>
      </c>
      <c r="F13" t="s">
        <v>1686</v>
      </c>
      <c r="G13" t="s">
        <v>1666</v>
      </c>
      <c r="I13" t="s">
        <v>2555</v>
      </c>
      <c r="O13" s="131">
        <v>70</v>
      </c>
    </row>
    <row r="14" spans="1:15">
      <c r="A14" t="s">
        <v>1232</v>
      </c>
      <c r="B14" t="s">
        <v>1683</v>
      </c>
      <c r="C14" t="s">
        <v>530</v>
      </c>
      <c r="D14" t="s">
        <v>1694</v>
      </c>
      <c r="E14" t="s">
        <v>1687</v>
      </c>
      <c r="F14" t="s">
        <v>1690</v>
      </c>
      <c r="G14" t="s">
        <v>1668</v>
      </c>
      <c r="I14" t="s">
        <v>2555</v>
      </c>
      <c r="O14" s="131">
        <v>50</v>
      </c>
    </row>
    <row r="15" spans="1:15">
      <c r="A15" t="s">
        <v>1232</v>
      </c>
      <c r="B15" t="s">
        <v>1683</v>
      </c>
      <c r="C15" t="s">
        <v>530</v>
      </c>
      <c r="D15" t="s">
        <v>1694</v>
      </c>
      <c r="E15" t="s">
        <v>1689</v>
      </c>
      <c r="F15" t="s">
        <v>1688</v>
      </c>
      <c r="G15" t="s">
        <v>1670</v>
      </c>
      <c r="I15" t="s">
        <v>2555</v>
      </c>
      <c r="O15" s="131">
        <v>70</v>
      </c>
    </row>
    <row r="16" spans="1:15">
      <c r="A16" t="s">
        <v>1232</v>
      </c>
      <c r="B16" t="s">
        <v>1683</v>
      </c>
      <c r="C16" t="s">
        <v>1695</v>
      </c>
      <c r="D16" t="s">
        <v>1684</v>
      </c>
      <c r="E16" t="s">
        <v>1685</v>
      </c>
      <c r="F16" t="s">
        <v>1686</v>
      </c>
      <c r="G16" t="s">
        <v>1668</v>
      </c>
      <c r="I16" t="s">
        <v>2556</v>
      </c>
      <c r="O16" s="131">
        <v>50</v>
      </c>
    </row>
    <row r="17" spans="1:15">
      <c r="A17" t="s">
        <v>1232</v>
      </c>
      <c r="B17" t="s">
        <v>1683</v>
      </c>
      <c r="C17" t="s">
        <v>1695</v>
      </c>
      <c r="D17" t="s">
        <v>1684</v>
      </c>
      <c r="E17" t="s">
        <v>1687</v>
      </c>
      <c r="F17" t="s">
        <v>1688</v>
      </c>
      <c r="G17" t="s">
        <v>1672</v>
      </c>
      <c r="I17" t="s">
        <v>2556</v>
      </c>
      <c r="O17" s="131">
        <v>25</v>
      </c>
    </row>
    <row r="18" spans="1:15">
      <c r="A18" t="s">
        <v>1232</v>
      </c>
      <c r="B18" t="s">
        <v>1683</v>
      </c>
      <c r="C18" t="s">
        <v>1695</v>
      </c>
      <c r="D18" t="s">
        <v>1684</v>
      </c>
      <c r="E18" t="s">
        <v>1689</v>
      </c>
      <c r="F18" t="s">
        <v>1690</v>
      </c>
      <c r="G18" t="s">
        <v>1668</v>
      </c>
      <c r="I18" t="s">
        <v>2557</v>
      </c>
      <c r="O18" s="131">
        <v>70</v>
      </c>
    </row>
    <row r="19" spans="1:15">
      <c r="A19" t="s">
        <v>1232</v>
      </c>
      <c r="B19" t="s">
        <v>1683</v>
      </c>
      <c r="C19" t="s">
        <v>532</v>
      </c>
      <c r="D19" t="s">
        <v>1691</v>
      </c>
      <c r="E19" t="s">
        <v>1685</v>
      </c>
      <c r="F19" t="s">
        <v>1686</v>
      </c>
      <c r="G19" t="s">
        <v>1666</v>
      </c>
      <c r="I19" t="s">
        <v>2558</v>
      </c>
      <c r="O19" s="131">
        <v>58</v>
      </c>
    </row>
    <row r="20" spans="1:15">
      <c r="A20" t="s">
        <v>1232</v>
      </c>
      <c r="B20" t="s">
        <v>1683</v>
      </c>
      <c r="C20" t="s">
        <v>532</v>
      </c>
      <c r="D20" t="s">
        <v>1691</v>
      </c>
      <c r="E20" t="s">
        <v>1687</v>
      </c>
      <c r="F20" t="s">
        <v>1690</v>
      </c>
      <c r="G20" t="s">
        <v>1668</v>
      </c>
      <c r="I20" t="s">
        <v>2558</v>
      </c>
      <c r="O20" s="131">
        <v>50</v>
      </c>
    </row>
    <row r="21" spans="1:15">
      <c r="A21" t="s">
        <v>1232</v>
      </c>
      <c r="B21" t="s">
        <v>1683</v>
      </c>
      <c r="C21" t="s">
        <v>532</v>
      </c>
      <c r="D21" t="s">
        <v>1691</v>
      </c>
      <c r="E21" t="s">
        <v>1692</v>
      </c>
      <c r="F21" t="s">
        <v>1688</v>
      </c>
      <c r="G21" t="s">
        <v>1672</v>
      </c>
      <c r="I21" t="s">
        <v>2558</v>
      </c>
      <c r="O21" s="131">
        <v>9</v>
      </c>
    </row>
    <row r="22" spans="1:15">
      <c r="A22" t="s">
        <v>1232</v>
      </c>
      <c r="B22" t="s">
        <v>1683</v>
      </c>
      <c r="C22" t="s">
        <v>532</v>
      </c>
      <c r="D22" t="s">
        <v>1691</v>
      </c>
      <c r="E22" t="s">
        <v>1689</v>
      </c>
      <c r="F22" t="s">
        <v>1693</v>
      </c>
      <c r="G22" t="s">
        <v>1668</v>
      </c>
      <c r="I22" t="s">
        <v>2552</v>
      </c>
      <c r="O22" s="131">
        <v>70</v>
      </c>
    </row>
    <row r="23" spans="1:15">
      <c r="A23" t="s">
        <v>1232</v>
      </c>
      <c r="B23" t="s">
        <v>1683</v>
      </c>
      <c r="C23" t="s">
        <v>527</v>
      </c>
      <c r="D23" t="s">
        <v>1694</v>
      </c>
      <c r="E23" t="s">
        <v>1685</v>
      </c>
      <c r="F23" t="s">
        <v>1686</v>
      </c>
      <c r="G23" t="s">
        <v>1666</v>
      </c>
      <c r="I23" t="s">
        <v>2559</v>
      </c>
      <c r="O23" s="131">
        <v>85</v>
      </c>
    </row>
    <row r="24" spans="1:15">
      <c r="A24" t="s">
        <v>1232</v>
      </c>
      <c r="B24" t="s">
        <v>1683</v>
      </c>
      <c r="C24" t="s">
        <v>527</v>
      </c>
      <c r="D24" t="s">
        <v>1694</v>
      </c>
      <c r="E24" t="s">
        <v>1687</v>
      </c>
      <c r="F24" t="s">
        <v>1690</v>
      </c>
      <c r="G24" t="s">
        <v>1668</v>
      </c>
      <c r="I24" t="s">
        <v>2559</v>
      </c>
      <c r="O24" s="131">
        <v>50</v>
      </c>
    </row>
    <row r="25" spans="1:15">
      <c r="A25" t="s">
        <v>1232</v>
      </c>
      <c r="B25" t="s">
        <v>1683</v>
      </c>
      <c r="C25" t="s">
        <v>527</v>
      </c>
      <c r="D25" t="s">
        <v>1694</v>
      </c>
      <c r="E25" t="s">
        <v>1689</v>
      </c>
      <c r="F25" t="s">
        <v>1688</v>
      </c>
      <c r="G25" t="s">
        <v>1670</v>
      </c>
      <c r="I25" t="s">
        <v>2559</v>
      </c>
      <c r="O25" s="131">
        <v>70</v>
      </c>
    </row>
    <row r="26" spans="1:15">
      <c r="A26" t="s">
        <v>1232</v>
      </c>
      <c r="B26" t="s">
        <v>1683</v>
      </c>
      <c r="C26" t="s">
        <v>528</v>
      </c>
      <c r="D26" t="s">
        <v>1691</v>
      </c>
      <c r="E26" t="s">
        <v>1685</v>
      </c>
      <c r="F26" t="s">
        <v>1686</v>
      </c>
      <c r="G26" t="s">
        <v>1666</v>
      </c>
      <c r="I26" t="s">
        <v>2560</v>
      </c>
      <c r="O26" s="131">
        <v>50</v>
      </c>
    </row>
    <row r="27" spans="1:15">
      <c r="A27" t="s">
        <v>1232</v>
      </c>
      <c r="B27" t="s">
        <v>1683</v>
      </c>
      <c r="C27" t="s">
        <v>528</v>
      </c>
      <c r="D27" t="s">
        <v>1691</v>
      </c>
      <c r="E27" t="s">
        <v>1687</v>
      </c>
      <c r="F27" t="s">
        <v>1690</v>
      </c>
      <c r="G27" t="s">
        <v>1668</v>
      </c>
      <c r="I27" t="s">
        <v>2560</v>
      </c>
      <c r="O27" s="131">
        <v>50</v>
      </c>
    </row>
    <row r="28" spans="1:15">
      <c r="A28" t="s">
        <v>1232</v>
      </c>
      <c r="B28" t="s">
        <v>1683</v>
      </c>
      <c r="C28" t="s">
        <v>528</v>
      </c>
      <c r="D28" t="s">
        <v>1691</v>
      </c>
      <c r="E28" t="s">
        <v>1692</v>
      </c>
      <c r="F28" t="s">
        <v>1688</v>
      </c>
      <c r="G28" t="s">
        <v>1670</v>
      </c>
      <c r="I28" t="s">
        <v>2560</v>
      </c>
      <c r="O28" s="131">
        <v>35</v>
      </c>
    </row>
    <row r="29" spans="1:15">
      <c r="A29" t="s">
        <v>1232</v>
      </c>
      <c r="B29" t="s">
        <v>1683</v>
      </c>
      <c r="C29" t="s">
        <v>528</v>
      </c>
      <c r="D29" t="s">
        <v>1691</v>
      </c>
      <c r="E29" t="s">
        <v>1689</v>
      </c>
      <c r="F29" t="s">
        <v>1693</v>
      </c>
      <c r="G29" t="s">
        <v>1668</v>
      </c>
      <c r="I29" t="s">
        <v>2554</v>
      </c>
      <c r="O29" s="131">
        <v>110</v>
      </c>
    </row>
    <row r="30" spans="1:15">
      <c r="A30" t="s">
        <v>1233</v>
      </c>
      <c r="B30" t="s">
        <v>1683</v>
      </c>
      <c r="C30" t="s">
        <v>535</v>
      </c>
      <c r="D30" t="s">
        <v>1691</v>
      </c>
      <c r="E30" t="s">
        <v>1685</v>
      </c>
      <c r="F30" t="s">
        <v>1686</v>
      </c>
      <c r="G30" t="s">
        <v>1674</v>
      </c>
      <c r="I30" t="s">
        <v>2561</v>
      </c>
      <c r="O30" s="131">
        <v>92</v>
      </c>
    </row>
    <row r="31" spans="1:15">
      <c r="A31" t="s">
        <v>1233</v>
      </c>
      <c r="B31" t="s">
        <v>1683</v>
      </c>
      <c r="C31" t="s">
        <v>535</v>
      </c>
      <c r="D31" t="s">
        <v>1691</v>
      </c>
      <c r="E31" t="s">
        <v>1687</v>
      </c>
      <c r="F31" t="s">
        <v>1690</v>
      </c>
      <c r="G31" t="s">
        <v>1676</v>
      </c>
      <c r="I31" t="s">
        <v>2561</v>
      </c>
      <c r="O31" s="131">
        <v>50</v>
      </c>
    </row>
    <row r="32" spans="1:15">
      <c r="A32" t="s">
        <v>1233</v>
      </c>
      <c r="B32" t="s">
        <v>1683</v>
      </c>
      <c r="C32" t="s">
        <v>535</v>
      </c>
      <c r="D32" t="s">
        <v>1691</v>
      </c>
      <c r="E32" t="s">
        <v>1696</v>
      </c>
      <c r="F32" t="s">
        <v>1688</v>
      </c>
      <c r="G32" t="s">
        <v>1678</v>
      </c>
      <c r="I32" t="s">
        <v>2561</v>
      </c>
      <c r="O32" s="131">
        <v>92</v>
      </c>
    </row>
    <row r="33" spans="1:15">
      <c r="A33" t="s">
        <v>1233</v>
      </c>
      <c r="B33" t="s">
        <v>1683</v>
      </c>
      <c r="C33" t="s">
        <v>535</v>
      </c>
      <c r="D33" t="s">
        <v>1691</v>
      </c>
      <c r="E33" t="s">
        <v>1689</v>
      </c>
      <c r="F33" t="s">
        <v>1693</v>
      </c>
      <c r="G33" t="s">
        <v>1676</v>
      </c>
      <c r="I33" t="s">
        <v>2562</v>
      </c>
      <c r="O33" s="131">
        <v>15</v>
      </c>
    </row>
    <row r="34" spans="1:15">
      <c r="A34" t="s">
        <v>1233</v>
      </c>
      <c r="B34" t="s">
        <v>1683</v>
      </c>
      <c r="C34" t="s">
        <v>535</v>
      </c>
      <c r="D34" t="s">
        <v>1691</v>
      </c>
      <c r="E34" t="s">
        <v>1692</v>
      </c>
      <c r="F34" t="s">
        <v>1697</v>
      </c>
      <c r="G34" t="s">
        <v>1676</v>
      </c>
      <c r="I34" t="s">
        <v>2563</v>
      </c>
      <c r="O34" s="131">
        <v>130</v>
      </c>
    </row>
    <row r="35" spans="1:15">
      <c r="A35" t="s">
        <v>1233</v>
      </c>
      <c r="B35" t="s">
        <v>1683</v>
      </c>
      <c r="C35" t="s">
        <v>535</v>
      </c>
      <c r="D35" t="s">
        <v>1691</v>
      </c>
      <c r="E35" t="s">
        <v>1698</v>
      </c>
      <c r="F35" t="s">
        <v>1699</v>
      </c>
      <c r="G35" t="s">
        <v>1676</v>
      </c>
      <c r="I35" t="s">
        <v>2564</v>
      </c>
      <c r="O35" s="131">
        <v>110</v>
      </c>
    </row>
    <row r="36" spans="1:15">
      <c r="A36" t="s">
        <v>1233</v>
      </c>
      <c r="B36" t="s">
        <v>1683</v>
      </c>
      <c r="C36" t="s">
        <v>536</v>
      </c>
      <c r="D36" t="s">
        <v>1691</v>
      </c>
      <c r="E36" t="s">
        <v>1685</v>
      </c>
      <c r="F36" t="s">
        <v>1686</v>
      </c>
      <c r="G36" t="s">
        <v>1674</v>
      </c>
      <c r="I36" t="s">
        <v>2565</v>
      </c>
      <c r="O36" s="131">
        <v>92</v>
      </c>
    </row>
    <row r="37" spans="1:15">
      <c r="A37" t="s">
        <v>1233</v>
      </c>
      <c r="B37" t="s">
        <v>1683</v>
      </c>
      <c r="C37" t="s">
        <v>536</v>
      </c>
      <c r="D37" t="s">
        <v>1691</v>
      </c>
      <c r="E37" t="s">
        <v>1687</v>
      </c>
      <c r="F37" t="s">
        <v>1690</v>
      </c>
      <c r="G37" t="s">
        <v>1676</v>
      </c>
      <c r="I37" t="s">
        <v>2565</v>
      </c>
      <c r="O37" s="131">
        <v>50</v>
      </c>
    </row>
    <row r="38" spans="1:15">
      <c r="A38" t="s">
        <v>1233</v>
      </c>
      <c r="B38" t="s">
        <v>1683</v>
      </c>
      <c r="C38" t="s">
        <v>536</v>
      </c>
      <c r="D38" t="s">
        <v>1691</v>
      </c>
      <c r="E38" t="s">
        <v>1696</v>
      </c>
      <c r="F38" t="s">
        <v>1688</v>
      </c>
      <c r="G38" t="s">
        <v>1680</v>
      </c>
      <c r="I38" t="s">
        <v>2565</v>
      </c>
      <c r="O38" s="131">
        <v>92</v>
      </c>
    </row>
    <row r="39" spans="1:15">
      <c r="A39" t="s">
        <v>1233</v>
      </c>
      <c r="B39" t="s">
        <v>1683</v>
      </c>
      <c r="C39" t="s">
        <v>536</v>
      </c>
      <c r="D39" t="s">
        <v>1691</v>
      </c>
      <c r="E39" t="s">
        <v>1689</v>
      </c>
      <c r="F39" t="s">
        <v>1693</v>
      </c>
      <c r="G39" t="s">
        <v>1676</v>
      </c>
      <c r="I39" t="s">
        <v>2562</v>
      </c>
      <c r="O39" s="131">
        <v>15</v>
      </c>
    </row>
    <row r="40" spans="1:15">
      <c r="A40" t="s">
        <v>1233</v>
      </c>
      <c r="B40" t="s">
        <v>1683</v>
      </c>
      <c r="C40" t="s">
        <v>536</v>
      </c>
      <c r="D40" t="s">
        <v>1691</v>
      </c>
      <c r="E40" t="s">
        <v>1692</v>
      </c>
      <c r="F40" t="s">
        <v>1697</v>
      </c>
      <c r="G40" t="s">
        <v>1676</v>
      </c>
      <c r="I40" t="s">
        <v>2563</v>
      </c>
      <c r="O40" s="131">
        <v>130</v>
      </c>
    </row>
    <row r="41" spans="1:15">
      <c r="A41" t="s">
        <v>1233</v>
      </c>
      <c r="B41" t="s">
        <v>1683</v>
      </c>
      <c r="C41" t="s">
        <v>536</v>
      </c>
      <c r="D41" t="s">
        <v>1691</v>
      </c>
      <c r="E41" t="s">
        <v>1698</v>
      </c>
      <c r="F41" t="s">
        <v>1699</v>
      </c>
      <c r="G41" t="s">
        <v>1676</v>
      </c>
      <c r="I41" t="s">
        <v>2564</v>
      </c>
      <c r="O41" s="131">
        <v>110</v>
      </c>
    </row>
    <row r="42" spans="1:15">
      <c r="A42" t="s">
        <v>1233</v>
      </c>
      <c r="B42" t="s">
        <v>1683</v>
      </c>
      <c r="C42" t="s">
        <v>534</v>
      </c>
      <c r="D42" t="s">
        <v>1694</v>
      </c>
      <c r="E42" t="s">
        <v>1685</v>
      </c>
      <c r="F42" t="s">
        <v>1686</v>
      </c>
      <c r="G42" t="s">
        <v>1674</v>
      </c>
      <c r="I42" t="s">
        <v>2566</v>
      </c>
      <c r="O42" s="131">
        <v>172</v>
      </c>
    </row>
    <row r="43" spans="1:15">
      <c r="A43" t="s">
        <v>1233</v>
      </c>
      <c r="B43" t="s">
        <v>1683</v>
      </c>
      <c r="C43" t="s">
        <v>534</v>
      </c>
      <c r="D43" t="s">
        <v>1694</v>
      </c>
      <c r="E43" t="s">
        <v>1687</v>
      </c>
      <c r="F43" t="s">
        <v>1690</v>
      </c>
      <c r="G43" t="s">
        <v>1676</v>
      </c>
      <c r="I43" t="s">
        <v>2566</v>
      </c>
      <c r="O43" s="131">
        <v>50</v>
      </c>
    </row>
    <row r="44" spans="1:15">
      <c r="A44" t="s">
        <v>1233</v>
      </c>
      <c r="B44" t="s">
        <v>1683</v>
      </c>
      <c r="C44" t="s">
        <v>534</v>
      </c>
      <c r="D44" t="s">
        <v>1694</v>
      </c>
      <c r="E44" t="s">
        <v>1689</v>
      </c>
      <c r="F44" t="s">
        <v>1688</v>
      </c>
      <c r="G44" t="s">
        <v>1678</v>
      </c>
      <c r="I44" t="s">
        <v>2566</v>
      </c>
      <c r="O44" s="131">
        <v>110</v>
      </c>
    </row>
    <row r="45" spans="1:15">
      <c r="A45" t="s">
        <v>1233</v>
      </c>
      <c r="B45" t="s">
        <v>1683</v>
      </c>
      <c r="C45" t="s">
        <v>1700</v>
      </c>
      <c r="D45" t="s">
        <v>1684</v>
      </c>
      <c r="E45" t="s">
        <v>1685</v>
      </c>
      <c r="F45" t="s">
        <v>1686</v>
      </c>
      <c r="G45" t="s">
        <v>1676</v>
      </c>
      <c r="I45" t="s">
        <v>2567</v>
      </c>
      <c r="O45" s="131">
        <v>160</v>
      </c>
    </row>
    <row r="46" spans="1:15">
      <c r="A46" t="s">
        <v>1233</v>
      </c>
      <c r="B46" t="s">
        <v>1683</v>
      </c>
      <c r="C46" t="s">
        <v>1700</v>
      </c>
      <c r="D46" t="s">
        <v>1684</v>
      </c>
      <c r="E46" t="s">
        <v>1687</v>
      </c>
      <c r="F46" t="s">
        <v>1690</v>
      </c>
      <c r="G46" t="s">
        <v>1676</v>
      </c>
      <c r="I46" t="s">
        <v>2568</v>
      </c>
      <c r="O46" s="131">
        <v>50</v>
      </c>
    </row>
    <row r="47" spans="1:15">
      <c r="A47" t="s">
        <v>1233</v>
      </c>
      <c r="B47" t="s">
        <v>1683</v>
      </c>
      <c r="C47" t="s">
        <v>1700</v>
      </c>
      <c r="D47" t="s">
        <v>1684</v>
      </c>
      <c r="E47" t="s">
        <v>1689</v>
      </c>
      <c r="F47" t="s">
        <v>1688</v>
      </c>
      <c r="G47" t="s">
        <v>1680</v>
      </c>
      <c r="I47" t="s">
        <v>2567</v>
      </c>
      <c r="O47" s="131">
        <v>40</v>
      </c>
    </row>
    <row r="48" spans="1:15">
      <c r="A48" t="s">
        <v>1215</v>
      </c>
      <c r="B48" t="s">
        <v>1701</v>
      </c>
      <c r="C48" t="s">
        <v>468</v>
      </c>
      <c r="D48" t="s">
        <v>1702</v>
      </c>
      <c r="E48" t="s">
        <v>1685</v>
      </c>
      <c r="F48" t="s">
        <v>1686</v>
      </c>
      <c r="G48" t="s">
        <v>1590</v>
      </c>
      <c r="I48" t="s">
        <v>2569</v>
      </c>
      <c r="O48" s="131">
        <v>50</v>
      </c>
    </row>
    <row r="49" spans="1:15">
      <c r="A49" t="s">
        <v>1215</v>
      </c>
      <c r="B49" t="s">
        <v>1701</v>
      </c>
      <c r="C49" t="s">
        <v>468</v>
      </c>
      <c r="D49" t="s">
        <v>1702</v>
      </c>
      <c r="E49" t="s">
        <v>1687</v>
      </c>
      <c r="F49" t="s">
        <v>1690</v>
      </c>
      <c r="G49" t="s">
        <v>1592</v>
      </c>
      <c r="I49" t="s">
        <v>2569</v>
      </c>
      <c r="J49" s="132"/>
      <c r="K49" t="s">
        <v>3244</v>
      </c>
      <c r="O49" s="131">
        <v>15</v>
      </c>
    </row>
    <row r="50" spans="1:15">
      <c r="A50" t="s">
        <v>1215</v>
      </c>
      <c r="B50" t="s">
        <v>1701</v>
      </c>
      <c r="C50" t="s">
        <v>468</v>
      </c>
      <c r="D50" t="s">
        <v>1702</v>
      </c>
      <c r="E50" t="s">
        <v>1689</v>
      </c>
      <c r="F50" t="s">
        <v>1688</v>
      </c>
      <c r="G50" t="s">
        <v>1384</v>
      </c>
      <c r="I50" t="s">
        <v>2569</v>
      </c>
      <c r="J50" t="s">
        <v>1703</v>
      </c>
      <c r="K50" t="str">
        <f>IF(J50&lt;&gt;"",CONCATENATE("naa.",MID(J50,11,32)),"")</f>
        <v>naa.60060e8016617700000161770000004f</v>
      </c>
      <c r="M50" t="str">
        <f>IF(J50&lt;&gt;"",MID(J50,30,5),"")</f>
        <v>16177</v>
      </c>
      <c r="N50" t="str">
        <f>IF(J50&lt;&gt;"",MID(J50,39,4),"")</f>
        <v>004f</v>
      </c>
      <c r="O50" s="131">
        <v>80.0006103515625</v>
      </c>
    </row>
    <row r="51" spans="1:15">
      <c r="A51" t="s">
        <v>1215</v>
      </c>
      <c r="B51" t="s">
        <v>1701</v>
      </c>
      <c r="C51" t="s">
        <v>468</v>
      </c>
      <c r="D51" t="s">
        <v>1702</v>
      </c>
      <c r="E51" t="s">
        <v>1692</v>
      </c>
      <c r="F51" t="s">
        <v>1704</v>
      </c>
      <c r="G51" t="s">
        <v>1384</v>
      </c>
      <c r="I51" t="s">
        <v>2570</v>
      </c>
      <c r="J51" t="s">
        <v>1705</v>
      </c>
      <c r="K51" t="str">
        <f t="shared" ref="K51:K114" si="0">IF(J51&lt;&gt;"",CONCATENATE("naa.",MID(J51,11,32)),"")</f>
        <v>naa.60060e80166177000001617700000050</v>
      </c>
      <c r="M51" t="str">
        <f t="shared" ref="M51:M60" si="1">IF(J51&lt;&gt;"",MID(J51,30,5),"")</f>
        <v>16177</v>
      </c>
      <c r="N51" t="str">
        <f t="shared" ref="N51:N60" si="2">IF(J51&lt;&gt;"",MID(J51,39,4),"")</f>
        <v>0050</v>
      </c>
      <c r="O51" s="131">
        <v>50.0006103515625</v>
      </c>
    </row>
    <row r="52" spans="1:15">
      <c r="A52" t="s">
        <v>1215</v>
      </c>
      <c r="B52" t="s">
        <v>1701</v>
      </c>
      <c r="C52" t="s">
        <v>468</v>
      </c>
      <c r="D52" t="s">
        <v>1702</v>
      </c>
      <c r="E52" t="s">
        <v>1698</v>
      </c>
      <c r="F52" t="s">
        <v>1706</v>
      </c>
      <c r="G52" t="s">
        <v>1384</v>
      </c>
      <c r="I52" t="s">
        <v>2571</v>
      </c>
      <c r="J52" t="s">
        <v>1707</v>
      </c>
      <c r="K52" t="str">
        <f t="shared" si="0"/>
        <v>naa.60060e80166177000001617700000051</v>
      </c>
      <c r="M52" t="str">
        <f t="shared" si="1"/>
        <v>16177</v>
      </c>
      <c r="N52" t="str">
        <f t="shared" si="2"/>
        <v>0051</v>
      </c>
      <c r="O52" s="131">
        <v>160.00030517578099</v>
      </c>
    </row>
    <row r="53" spans="1:15">
      <c r="A53" t="s">
        <v>1215</v>
      </c>
      <c r="B53" t="s">
        <v>1701</v>
      </c>
      <c r="C53" t="s">
        <v>468</v>
      </c>
      <c r="D53" t="s">
        <v>1702</v>
      </c>
      <c r="E53" t="s">
        <v>1696</v>
      </c>
      <c r="F53" t="s">
        <v>1708</v>
      </c>
      <c r="G53" t="s">
        <v>1384</v>
      </c>
      <c r="I53" t="s">
        <v>2572</v>
      </c>
      <c r="J53" t="s">
        <v>1709</v>
      </c>
      <c r="K53" t="str">
        <f t="shared" si="0"/>
        <v>naa.60060e80166177000001617700000052</v>
      </c>
      <c r="M53" t="str">
        <f t="shared" si="1"/>
        <v>16177</v>
      </c>
      <c r="N53" t="str">
        <f t="shared" si="2"/>
        <v>0052</v>
      </c>
      <c r="O53" s="131">
        <v>80.0006103515625</v>
      </c>
    </row>
    <row r="54" spans="1:15">
      <c r="A54" t="s">
        <v>1215</v>
      </c>
      <c r="B54" t="s">
        <v>1701</v>
      </c>
      <c r="C54" t="s">
        <v>468</v>
      </c>
      <c r="D54" t="s">
        <v>1702</v>
      </c>
      <c r="E54" t="s">
        <v>1710</v>
      </c>
      <c r="F54" t="s">
        <v>1711</v>
      </c>
      <c r="G54" t="s">
        <v>1384</v>
      </c>
      <c r="I54" t="s">
        <v>2573</v>
      </c>
      <c r="J54" t="s">
        <v>1712</v>
      </c>
      <c r="K54" t="str">
        <f t="shared" si="0"/>
        <v>naa.60060e80166177000001617700000053</v>
      </c>
      <c r="M54" t="str">
        <f t="shared" si="1"/>
        <v>16177</v>
      </c>
      <c r="N54" t="str">
        <f t="shared" si="2"/>
        <v>0053</v>
      </c>
      <c r="O54" s="131">
        <v>50</v>
      </c>
    </row>
    <row r="55" spans="1:15">
      <c r="A55" t="s">
        <v>1215</v>
      </c>
      <c r="B55" t="s">
        <v>1701</v>
      </c>
      <c r="C55" t="s">
        <v>468</v>
      </c>
      <c r="D55" t="s">
        <v>1702</v>
      </c>
      <c r="E55" t="s">
        <v>1713</v>
      </c>
      <c r="F55" t="s">
        <v>1714</v>
      </c>
      <c r="G55" t="s">
        <v>1594</v>
      </c>
      <c r="I55" t="s">
        <v>2569</v>
      </c>
      <c r="K55" t="str">
        <f t="shared" si="0"/>
        <v/>
      </c>
      <c r="M55" t="str">
        <f t="shared" si="1"/>
        <v/>
      </c>
      <c r="N55" t="str">
        <f t="shared" si="2"/>
        <v/>
      </c>
      <c r="O55" s="131">
        <v>2.00042724609375</v>
      </c>
    </row>
    <row r="56" spans="1:15">
      <c r="A56" t="s">
        <v>1215</v>
      </c>
      <c r="B56" t="s">
        <v>1701</v>
      </c>
      <c r="C56" t="s">
        <v>468</v>
      </c>
      <c r="D56" t="s">
        <v>1702</v>
      </c>
      <c r="E56" t="s">
        <v>1715</v>
      </c>
      <c r="F56" t="s">
        <v>1716</v>
      </c>
      <c r="G56" t="s">
        <v>1384</v>
      </c>
      <c r="I56" t="s">
        <v>2574</v>
      </c>
      <c r="J56" t="s">
        <v>1717</v>
      </c>
      <c r="K56" t="str">
        <f t="shared" si="0"/>
        <v>naa.60060e80166177000001617700000089</v>
      </c>
      <c r="M56" t="str">
        <f t="shared" si="1"/>
        <v>16177</v>
      </c>
      <c r="N56" t="str">
        <f t="shared" si="2"/>
        <v>0089</v>
      </c>
      <c r="O56" s="131">
        <v>86.000061035156307</v>
      </c>
    </row>
    <row r="57" spans="1:15">
      <c r="A57" t="s">
        <v>1215</v>
      </c>
      <c r="B57" t="s">
        <v>1701</v>
      </c>
      <c r="C57" t="s">
        <v>468</v>
      </c>
      <c r="D57" t="s">
        <v>1702</v>
      </c>
      <c r="E57" t="s">
        <v>1718</v>
      </c>
      <c r="F57" t="s">
        <v>1719</v>
      </c>
      <c r="G57" t="s">
        <v>1384</v>
      </c>
      <c r="I57" t="s">
        <v>2575</v>
      </c>
      <c r="J57" t="s">
        <v>1720</v>
      </c>
      <c r="K57" t="str">
        <f t="shared" si="0"/>
        <v>naa.60060e8016617700000161770000008a</v>
      </c>
      <c r="M57" t="str">
        <f t="shared" si="1"/>
        <v>16177</v>
      </c>
      <c r="N57" t="str">
        <f t="shared" si="2"/>
        <v>008a</v>
      </c>
      <c r="O57" s="131">
        <v>21.0003662109375</v>
      </c>
    </row>
    <row r="58" spans="1:15">
      <c r="A58" t="s">
        <v>1215</v>
      </c>
      <c r="B58" t="s">
        <v>1701</v>
      </c>
      <c r="C58" t="s">
        <v>468</v>
      </c>
      <c r="D58" t="s">
        <v>1702</v>
      </c>
      <c r="E58" t="s">
        <v>1721</v>
      </c>
      <c r="F58" t="s">
        <v>1722</v>
      </c>
      <c r="G58" t="s">
        <v>1384</v>
      </c>
      <c r="I58" t="s">
        <v>2576</v>
      </c>
      <c r="J58" t="s">
        <v>1723</v>
      </c>
      <c r="K58" t="str">
        <f t="shared" si="0"/>
        <v>naa.60060e8016617700000161770000008b</v>
      </c>
      <c r="M58" t="str">
        <f t="shared" si="1"/>
        <v>16177</v>
      </c>
      <c r="N58" t="str">
        <f t="shared" si="2"/>
        <v>008b</v>
      </c>
      <c r="O58" s="131">
        <v>40</v>
      </c>
    </row>
    <row r="59" spans="1:15">
      <c r="A59" t="s">
        <v>1215</v>
      </c>
      <c r="B59" t="s">
        <v>1701</v>
      </c>
      <c r="C59" t="s">
        <v>467</v>
      </c>
      <c r="D59" t="s">
        <v>1724</v>
      </c>
      <c r="E59" t="s">
        <v>1685</v>
      </c>
      <c r="F59" t="s">
        <v>1686</v>
      </c>
      <c r="G59" t="s">
        <v>1590</v>
      </c>
      <c r="I59" t="s">
        <v>2577</v>
      </c>
      <c r="K59" t="str">
        <f t="shared" si="0"/>
        <v/>
      </c>
      <c r="M59" t="str">
        <f t="shared" si="1"/>
        <v/>
      </c>
      <c r="N59" t="str">
        <f t="shared" si="2"/>
        <v/>
      </c>
      <c r="O59" s="131">
        <v>50</v>
      </c>
    </row>
    <row r="60" spans="1:15">
      <c r="A60" t="s">
        <v>1215</v>
      </c>
      <c r="B60" t="s">
        <v>1701</v>
      </c>
      <c r="C60" t="s">
        <v>467</v>
      </c>
      <c r="D60" t="s">
        <v>1724</v>
      </c>
      <c r="E60" t="s">
        <v>1687</v>
      </c>
      <c r="F60" t="s">
        <v>1690</v>
      </c>
      <c r="G60" t="s">
        <v>1592</v>
      </c>
      <c r="I60" t="s">
        <v>2577</v>
      </c>
      <c r="K60" t="str">
        <f t="shared" si="0"/>
        <v/>
      </c>
      <c r="M60" t="str">
        <f t="shared" si="1"/>
        <v/>
      </c>
      <c r="N60" t="str">
        <f t="shared" si="2"/>
        <v/>
      </c>
      <c r="O60" s="131">
        <v>25.0003051757813</v>
      </c>
    </row>
    <row r="61" spans="1:15">
      <c r="A61" t="s">
        <v>1215</v>
      </c>
      <c r="B61" t="s">
        <v>1701</v>
      </c>
      <c r="C61" t="s">
        <v>467</v>
      </c>
      <c r="D61" t="s">
        <v>1724</v>
      </c>
      <c r="E61" t="s">
        <v>1689</v>
      </c>
      <c r="F61" t="s">
        <v>1688</v>
      </c>
      <c r="G61" t="s">
        <v>1288</v>
      </c>
      <c r="I61" t="s">
        <v>2577</v>
      </c>
      <c r="J61" t="s">
        <v>1725</v>
      </c>
      <c r="K61" t="str">
        <f t="shared" si="0"/>
        <v>naa.60060e8016622100000162210000004c</v>
      </c>
      <c r="M61" t="str">
        <f t="shared" ref="M61:M124" si="3">IF(J61&lt;&gt;"",MID(J61,30,5),"")</f>
        <v>16221</v>
      </c>
      <c r="N61" t="str">
        <f t="shared" ref="N61:N124" si="4">IF(J61&lt;&gt;"",MID(J61,39,4),"")</f>
        <v>004c</v>
      </c>
      <c r="O61" s="131">
        <v>2.50030517578125</v>
      </c>
    </row>
    <row r="62" spans="1:15">
      <c r="A62" t="s">
        <v>1215</v>
      </c>
      <c r="B62" t="s">
        <v>1701</v>
      </c>
      <c r="C62" t="s">
        <v>467</v>
      </c>
      <c r="D62" t="s">
        <v>1724</v>
      </c>
      <c r="E62" t="s">
        <v>1692</v>
      </c>
      <c r="F62" t="s">
        <v>1704</v>
      </c>
      <c r="G62" t="s">
        <v>1288</v>
      </c>
      <c r="I62" t="s">
        <v>2578</v>
      </c>
      <c r="J62" t="s">
        <v>1726</v>
      </c>
      <c r="K62" t="str">
        <f t="shared" si="0"/>
        <v>naa.60060e8016622100000162210000104c</v>
      </c>
      <c r="M62" t="str">
        <f t="shared" si="3"/>
        <v>16221</v>
      </c>
      <c r="N62" t="str">
        <f t="shared" si="4"/>
        <v>104c</v>
      </c>
      <c r="O62" s="131">
        <v>50</v>
      </c>
    </row>
    <row r="63" spans="1:15">
      <c r="A63" t="s">
        <v>1215</v>
      </c>
      <c r="B63" t="s">
        <v>1701</v>
      </c>
      <c r="C63" t="s">
        <v>467</v>
      </c>
      <c r="D63" t="s">
        <v>1724</v>
      </c>
      <c r="E63" t="s">
        <v>1698</v>
      </c>
      <c r="F63" t="s">
        <v>1714</v>
      </c>
      <c r="G63" t="s">
        <v>1594</v>
      </c>
      <c r="I63" t="s">
        <v>2577</v>
      </c>
      <c r="K63" t="str">
        <f t="shared" si="0"/>
        <v/>
      </c>
      <c r="M63" t="str">
        <f t="shared" si="3"/>
        <v/>
      </c>
      <c r="N63" t="str">
        <f t="shared" si="4"/>
        <v/>
      </c>
      <c r="O63" s="131">
        <v>210</v>
      </c>
    </row>
    <row r="64" spans="1:15">
      <c r="A64" t="s">
        <v>1215</v>
      </c>
      <c r="B64" t="s">
        <v>1701</v>
      </c>
      <c r="C64" t="s">
        <v>467</v>
      </c>
      <c r="D64" t="s">
        <v>1724</v>
      </c>
      <c r="E64" t="s">
        <v>1696</v>
      </c>
      <c r="F64" t="s">
        <v>1693</v>
      </c>
      <c r="G64" t="s">
        <v>1288</v>
      </c>
      <c r="I64" t="s">
        <v>2579</v>
      </c>
      <c r="J64" t="s">
        <v>1727</v>
      </c>
      <c r="K64" t="str">
        <f t="shared" si="0"/>
        <v>naa.60060e8016622100000162210000004e</v>
      </c>
      <c r="M64" t="str">
        <f t="shared" si="3"/>
        <v>16221</v>
      </c>
      <c r="N64" t="str">
        <f t="shared" si="4"/>
        <v>004e</v>
      </c>
      <c r="O64" s="131">
        <v>20.0006103515625</v>
      </c>
    </row>
    <row r="65" spans="1:15">
      <c r="A65" t="s">
        <v>1215</v>
      </c>
      <c r="B65" t="s">
        <v>1701</v>
      </c>
      <c r="C65" t="s">
        <v>467</v>
      </c>
      <c r="D65" t="s">
        <v>1724</v>
      </c>
      <c r="E65" t="s">
        <v>1710</v>
      </c>
      <c r="F65" t="s">
        <v>1697</v>
      </c>
      <c r="G65" t="s">
        <v>1288</v>
      </c>
      <c r="I65" t="s">
        <v>2580</v>
      </c>
      <c r="J65" t="s">
        <v>1728</v>
      </c>
      <c r="K65" t="str">
        <f t="shared" si="0"/>
        <v>naa.60060e80166221000001622100000104</v>
      </c>
      <c r="M65" t="str">
        <f t="shared" si="3"/>
        <v>16221</v>
      </c>
      <c r="N65" t="str">
        <f t="shared" si="4"/>
        <v>0104</v>
      </c>
      <c r="O65" s="131">
        <v>35.0006103515625</v>
      </c>
    </row>
    <row r="66" spans="1:15">
      <c r="A66" t="s">
        <v>1215</v>
      </c>
      <c r="B66" t="s">
        <v>1701</v>
      </c>
      <c r="C66" t="s">
        <v>467</v>
      </c>
      <c r="D66" t="s">
        <v>1724</v>
      </c>
      <c r="E66" t="s">
        <v>1715</v>
      </c>
      <c r="F66" t="s">
        <v>1699</v>
      </c>
      <c r="G66" t="s">
        <v>1288</v>
      </c>
      <c r="I66" t="s">
        <v>2581</v>
      </c>
      <c r="J66" t="s">
        <v>1729</v>
      </c>
      <c r="K66" t="str">
        <f t="shared" si="0"/>
        <v>naa.60060e80166221000001622100000050</v>
      </c>
      <c r="M66" t="str">
        <f t="shared" si="3"/>
        <v>16221</v>
      </c>
      <c r="N66" t="str">
        <f t="shared" si="4"/>
        <v>0050</v>
      </c>
      <c r="O66" s="131">
        <v>110.000610351563</v>
      </c>
    </row>
    <row r="67" spans="1:15">
      <c r="A67" t="s">
        <v>1215</v>
      </c>
      <c r="B67" t="s">
        <v>1701</v>
      </c>
      <c r="C67" t="s">
        <v>467</v>
      </c>
      <c r="D67" t="s">
        <v>1724</v>
      </c>
      <c r="E67" t="s">
        <v>1718</v>
      </c>
      <c r="F67" t="s">
        <v>1730</v>
      </c>
      <c r="G67" t="s">
        <v>1288</v>
      </c>
      <c r="I67" t="s">
        <v>2582</v>
      </c>
      <c r="J67" t="s">
        <v>1731</v>
      </c>
      <c r="K67" t="str">
        <f t="shared" si="0"/>
        <v>naa.60060e80166221000001622100000051</v>
      </c>
      <c r="M67" t="str">
        <f t="shared" si="3"/>
        <v>16221</v>
      </c>
      <c r="N67" t="str">
        <f t="shared" si="4"/>
        <v>0051</v>
      </c>
      <c r="O67" s="131">
        <v>65.0006103515625</v>
      </c>
    </row>
    <row r="68" spans="1:15">
      <c r="A68" t="s">
        <v>1215</v>
      </c>
      <c r="B68" t="s">
        <v>1701</v>
      </c>
      <c r="C68" t="s">
        <v>467</v>
      </c>
      <c r="D68" t="s">
        <v>1724</v>
      </c>
      <c r="E68" t="s">
        <v>1721</v>
      </c>
      <c r="F68" t="s">
        <v>1732</v>
      </c>
      <c r="G68" t="s">
        <v>1288</v>
      </c>
      <c r="I68" t="s">
        <v>2583</v>
      </c>
      <c r="J68" t="s">
        <v>1733</v>
      </c>
      <c r="K68" t="str">
        <f t="shared" si="0"/>
        <v>naa.60060e80166221000001622100000052</v>
      </c>
      <c r="M68" t="str">
        <f t="shared" si="3"/>
        <v>16221</v>
      </c>
      <c r="N68" t="str">
        <f t="shared" si="4"/>
        <v>0052</v>
      </c>
      <c r="O68" s="131">
        <v>20.0006103515625</v>
      </c>
    </row>
    <row r="69" spans="1:15">
      <c r="A69" t="s">
        <v>1215</v>
      </c>
      <c r="B69" t="s">
        <v>1701</v>
      </c>
      <c r="C69" t="s">
        <v>467</v>
      </c>
      <c r="D69" t="s">
        <v>1724</v>
      </c>
      <c r="E69" t="s">
        <v>1713</v>
      </c>
      <c r="F69" t="s">
        <v>1734</v>
      </c>
      <c r="G69" t="s">
        <v>1288</v>
      </c>
      <c r="I69" t="s">
        <v>2584</v>
      </c>
      <c r="J69" t="s">
        <v>1735</v>
      </c>
      <c r="K69" t="str">
        <f t="shared" si="0"/>
        <v>naa.60060e80166221000001622100000105</v>
      </c>
      <c r="M69" t="str">
        <f t="shared" si="3"/>
        <v>16221</v>
      </c>
      <c r="N69" t="str">
        <f t="shared" si="4"/>
        <v>0105</v>
      </c>
      <c r="O69" s="131">
        <v>21.0003662109375</v>
      </c>
    </row>
    <row r="70" spans="1:15">
      <c r="A70" t="s">
        <v>1215</v>
      </c>
      <c r="B70" t="s">
        <v>1701</v>
      </c>
      <c r="C70" t="s">
        <v>467</v>
      </c>
      <c r="D70" t="s">
        <v>1724</v>
      </c>
      <c r="E70" t="s">
        <v>1736</v>
      </c>
      <c r="F70" t="s">
        <v>1737</v>
      </c>
      <c r="G70" t="s">
        <v>1288</v>
      </c>
      <c r="I70" t="s">
        <v>2585</v>
      </c>
      <c r="J70" t="s">
        <v>1738</v>
      </c>
      <c r="K70" t="str">
        <f t="shared" si="0"/>
        <v>naa.60060e8016622100000162210000104e</v>
      </c>
      <c r="M70" t="str">
        <f t="shared" si="3"/>
        <v>16221</v>
      </c>
      <c r="N70" t="str">
        <f t="shared" si="4"/>
        <v>104e</v>
      </c>
      <c r="O70" s="131">
        <v>3.00018310546875</v>
      </c>
    </row>
    <row r="71" spans="1:15">
      <c r="A71" t="s">
        <v>1215</v>
      </c>
      <c r="B71" t="s">
        <v>1701</v>
      </c>
      <c r="C71" t="s">
        <v>467</v>
      </c>
      <c r="D71" t="s">
        <v>1724</v>
      </c>
      <c r="E71" t="s">
        <v>1739</v>
      </c>
      <c r="F71" t="s">
        <v>1740</v>
      </c>
      <c r="G71" t="s">
        <v>1288</v>
      </c>
      <c r="I71" t="s">
        <v>2586</v>
      </c>
      <c r="J71" t="s">
        <v>1741</v>
      </c>
      <c r="K71" t="str">
        <f t="shared" si="0"/>
        <v>naa.60060e80166221000001622100001104</v>
      </c>
      <c r="M71" t="str">
        <f t="shared" si="3"/>
        <v>16221</v>
      </c>
      <c r="N71" t="str">
        <f t="shared" si="4"/>
        <v>1104</v>
      </c>
      <c r="O71" s="131">
        <v>11.0000610351563</v>
      </c>
    </row>
    <row r="72" spans="1:15">
      <c r="A72" t="s">
        <v>1215</v>
      </c>
      <c r="B72" t="s">
        <v>1701</v>
      </c>
      <c r="C72" t="s">
        <v>467</v>
      </c>
      <c r="D72" t="s">
        <v>1724</v>
      </c>
      <c r="E72" t="s">
        <v>1742</v>
      </c>
      <c r="F72" t="s">
        <v>1743</v>
      </c>
      <c r="G72" t="s">
        <v>1288</v>
      </c>
      <c r="I72" t="s">
        <v>2587</v>
      </c>
      <c r="J72" t="s">
        <v>1744</v>
      </c>
      <c r="K72" t="str">
        <f t="shared" si="0"/>
        <v>naa.60060e80166221000001622100001051</v>
      </c>
      <c r="M72" t="str">
        <f t="shared" si="3"/>
        <v>16221</v>
      </c>
      <c r="N72" t="str">
        <f t="shared" si="4"/>
        <v>1051</v>
      </c>
      <c r="O72" s="131">
        <v>6.500244140625</v>
      </c>
    </row>
    <row r="73" spans="1:15">
      <c r="A73" t="s">
        <v>1215</v>
      </c>
      <c r="B73" t="s">
        <v>1701</v>
      </c>
      <c r="C73" t="s">
        <v>467</v>
      </c>
      <c r="D73" t="s">
        <v>1724</v>
      </c>
      <c r="E73" t="s">
        <v>1745</v>
      </c>
      <c r="F73" t="s">
        <v>1746</v>
      </c>
      <c r="G73" t="s">
        <v>1288</v>
      </c>
      <c r="I73" t="s">
        <v>2588</v>
      </c>
      <c r="J73" t="s">
        <v>1747</v>
      </c>
      <c r="K73" t="str">
        <f t="shared" si="0"/>
        <v>naa.60060e80166221000001622100001052</v>
      </c>
      <c r="M73" t="str">
        <f t="shared" si="3"/>
        <v>16221</v>
      </c>
      <c r="N73" t="str">
        <f t="shared" si="4"/>
        <v>1052</v>
      </c>
      <c r="O73" s="131">
        <v>3.00018310546875</v>
      </c>
    </row>
    <row r="74" spans="1:15">
      <c r="A74" t="s">
        <v>1215</v>
      </c>
      <c r="B74" t="s">
        <v>1701</v>
      </c>
      <c r="C74" t="s">
        <v>467</v>
      </c>
      <c r="D74" t="s">
        <v>1724</v>
      </c>
      <c r="E74" t="s">
        <v>1748</v>
      </c>
      <c r="F74" t="s">
        <v>1749</v>
      </c>
      <c r="G74" t="s">
        <v>1288</v>
      </c>
      <c r="I74" t="s">
        <v>2589</v>
      </c>
      <c r="J74" t="s">
        <v>1750</v>
      </c>
      <c r="K74" t="str">
        <f t="shared" si="0"/>
        <v>naa.60060e80166221000001622100001105</v>
      </c>
      <c r="M74" t="str">
        <f t="shared" si="3"/>
        <v>16221</v>
      </c>
      <c r="N74" t="str">
        <f t="shared" si="4"/>
        <v>1105</v>
      </c>
      <c r="O74" s="131">
        <v>0.20050048828125</v>
      </c>
    </row>
    <row r="75" spans="1:15">
      <c r="A75" t="s">
        <v>1215</v>
      </c>
      <c r="B75" t="s">
        <v>1701</v>
      </c>
      <c r="C75" t="s">
        <v>467</v>
      </c>
      <c r="D75" t="s">
        <v>1724</v>
      </c>
      <c r="E75" t="s">
        <v>1751</v>
      </c>
      <c r="F75" t="s">
        <v>1752</v>
      </c>
      <c r="G75" t="s">
        <v>1288</v>
      </c>
      <c r="I75" t="s">
        <v>2590</v>
      </c>
      <c r="J75" t="s">
        <v>1753</v>
      </c>
      <c r="K75" t="str">
        <f t="shared" si="0"/>
        <v>naa.60060e80166221000001622100000f2a</v>
      </c>
      <c r="M75" t="str">
        <f t="shared" si="3"/>
        <v>16221</v>
      </c>
      <c r="N75" t="str">
        <f t="shared" si="4"/>
        <v>0f2a</v>
      </c>
      <c r="O75" s="131">
        <v>0.20050048828125</v>
      </c>
    </row>
    <row r="76" spans="1:15">
      <c r="A76" t="s">
        <v>1215</v>
      </c>
      <c r="B76" t="s">
        <v>1701</v>
      </c>
      <c r="C76" t="s">
        <v>467</v>
      </c>
      <c r="D76" t="s">
        <v>1724</v>
      </c>
      <c r="E76" t="s">
        <v>1754</v>
      </c>
      <c r="F76" t="s">
        <v>1755</v>
      </c>
      <c r="G76" t="s">
        <v>1288</v>
      </c>
      <c r="I76" t="s">
        <v>2591</v>
      </c>
      <c r="J76" t="s">
        <v>1756</v>
      </c>
      <c r="K76" t="str">
        <f t="shared" si="0"/>
        <v>naa.60060e80166221000001622100000f2b</v>
      </c>
      <c r="M76" t="str">
        <f t="shared" si="3"/>
        <v>16221</v>
      </c>
      <c r="N76" t="str">
        <f t="shared" si="4"/>
        <v>0f2b</v>
      </c>
      <c r="O76" s="131">
        <v>0.20050048828125</v>
      </c>
    </row>
    <row r="77" spans="1:15">
      <c r="A77" t="s">
        <v>1215</v>
      </c>
      <c r="B77" t="s">
        <v>1701</v>
      </c>
      <c r="C77" t="s">
        <v>467</v>
      </c>
      <c r="D77" t="s">
        <v>1724</v>
      </c>
      <c r="E77" t="s">
        <v>1757</v>
      </c>
      <c r="F77" t="s">
        <v>1758</v>
      </c>
      <c r="G77" t="s">
        <v>1288</v>
      </c>
      <c r="I77" t="s">
        <v>2592</v>
      </c>
      <c r="J77" t="s">
        <v>1759</v>
      </c>
      <c r="K77" t="str">
        <f t="shared" si="0"/>
        <v>naa.60060e80166221000001622100000f2c</v>
      </c>
      <c r="M77" t="str">
        <f t="shared" si="3"/>
        <v>16221</v>
      </c>
      <c r="N77" t="str">
        <f t="shared" si="4"/>
        <v>0f2c</v>
      </c>
      <c r="O77" s="131">
        <v>40</v>
      </c>
    </row>
    <row r="78" spans="1:15">
      <c r="A78" t="s">
        <v>1216</v>
      </c>
      <c r="B78" t="s">
        <v>1701</v>
      </c>
      <c r="C78" t="s">
        <v>471</v>
      </c>
      <c r="D78" t="s">
        <v>1702</v>
      </c>
      <c r="E78" t="s">
        <v>1685</v>
      </c>
      <c r="F78" t="s">
        <v>1686</v>
      </c>
      <c r="G78" t="s">
        <v>1596</v>
      </c>
      <c r="I78" t="s">
        <v>2593</v>
      </c>
      <c r="K78" t="str">
        <f t="shared" si="0"/>
        <v/>
      </c>
      <c r="M78" t="str">
        <f t="shared" si="3"/>
        <v/>
      </c>
      <c r="N78" t="str">
        <f t="shared" si="4"/>
        <v/>
      </c>
      <c r="O78" s="131">
        <v>25.0003051757813</v>
      </c>
    </row>
    <row r="79" spans="1:15">
      <c r="A79" t="s">
        <v>1216</v>
      </c>
      <c r="B79" t="s">
        <v>1701</v>
      </c>
      <c r="C79" t="s">
        <v>471</v>
      </c>
      <c r="D79" t="s">
        <v>1702</v>
      </c>
      <c r="E79" t="s">
        <v>1687</v>
      </c>
      <c r="F79" t="s">
        <v>1688</v>
      </c>
      <c r="G79" t="s">
        <v>1374</v>
      </c>
      <c r="I79" t="s">
        <v>2593</v>
      </c>
      <c r="J79" t="s">
        <v>1760</v>
      </c>
      <c r="K79" t="str">
        <f t="shared" si="0"/>
        <v>naa.60060e80166177000001617700000048</v>
      </c>
      <c r="M79" t="str">
        <f t="shared" si="3"/>
        <v>16177</v>
      </c>
      <c r="N79" t="str">
        <f t="shared" si="4"/>
        <v>0048</v>
      </c>
      <c r="O79" s="131">
        <v>35.0006103515625</v>
      </c>
    </row>
    <row r="80" spans="1:15">
      <c r="A80" t="s">
        <v>1216</v>
      </c>
      <c r="B80" t="s">
        <v>1701</v>
      </c>
      <c r="C80" t="s">
        <v>471</v>
      </c>
      <c r="D80" t="s">
        <v>1702</v>
      </c>
      <c r="E80" t="s">
        <v>1689</v>
      </c>
      <c r="F80" t="s">
        <v>1704</v>
      </c>
      <c r="G80" t="s">
        <v>1374</v>
      </c>
      <c r="I80" t="s">
        <v>2594</v>
      </c>
      <c r="J80" t="s">
        <v>1761</v>
      </c>
      <c r="K80" t="str">
        <f t="shared" si="0"/>
        <v>naa.60060e80166177000001617700000049</v>
      </c>
      <c r="M80" t="str">
        <f t="shared" si="3"/>
        <v>16177</v>
      </c>
      <c r="N80" t="str">
        <f t="shared" si="4"/>
        <v>0049</v>
      </c>
      <c r="O80" s="131">
        <v>40.0003051757813</v>
      </c>
    </row>
    <row r="81" spans="1:15">
      <c r="A81" t="s">
        <v>1216</v>
      </c>
      <c r="B81" t="s">
        <v>1701</v>
      </c>
      <c r="C81" t="s">
        <v>471</v>
      </c>
      <c r="D81" t="s">
        <v>1702</v>
      </c>
      <c r="E81" t="s">
        <v>1692</v>
      </c>
      <c r="F81" t="s">
        <v>1706</v>
      </c>
      <c r="G81" t="s">
        <v>1374</v>
      </c>
      <c r="I81" t="s">
        <v>2595</v>
      </c>
      <c r="J81" t="s">
        <v>1762</v>
      </c>
      <c r="K81" t="str">
        <f t="shared" si="0"/>
        <v>naa.60060e8016617700000161770000004a</v>
      </c>
      <c r="M81" t="str">
        <f t="shared" si="3"/>
        <v>16177</v>
      </c>
      <c r="N81" t="str">
        <f t="shared" si="4"/>
        <v>004a</v>
      </c>
      <c r="O81" s="131">
        <v>6.0003662109375</v>
      </c>
    </row>
    <row r="82" spans="1:15">
      <c r="A82" t="s">
        <v>1216</v>
      </c>
      <c r="B82" t="s">
        <v>1701</v>
      </c>
      <c r="C82" t="s">
        <v>471</v>
      </c>
      <c r="D82" t="s">
        <v>1702</v>
      </c>
      <c r="E82" t="s">
        <v>1698</v>
      </c>
      <c r="F82" t="s">
        <v>1708</v>
      </c>
      <c r="G82" t="s">
        <v>1374</v>
      </c>
      <c r="I82" t="s">
        <v>2596</v>
      </c>
      <c r="J82" t="s">
        <v>1763</v>
      </c>
      <c r="K82" t="str">
        <f t="shared" si="0"/>
        <v>naa.60060e80166177000001617700000083</v>
      </c>
      <c r="M82" t="str">
        <f t="shared" si="3"/>
        <v>16177</v>
      </c>
      <c r="N82" t="str">
        <f t="shared" si="4"/>
        <v>0083</v>
      </c>
      <c r="O82" s="131">
        <v>50</v>
      </c>
    </row>
    <row r="83" spans="1:15">
      <c r="A83" t="s">
        <v>1216</v>
      </c>
      <c r="B83" t="s">
        <v>1701</v>
      </c>
      <c r="C83" t="s">
        <v>471</v>
      </c>
      <c r="D83" t="s">
        <v>1702</v>
      </c>
      <c r="E83" t="s">
        <v>1696</v>
      </c>
      <c r="F83" t="s">
        <v>1714</v>
      </c>
      <c r="G83" t="s">
        <v>1598</v>
      </c>
      <c r="I83" t="s">
        <v>2593</v>
      </c>
      <c r="K83" t="str">
        <f t="shared" si="0"/>
        <v/>
      </c>
      <c r="M83" t="str">
        <f t="shared" si="3"/>
        <v/>
      </c>
      <c r="N83" t="str">
        <f t="shared" si="4"/>
        <v/>
      </c>
      <c r="O83" s="131">
        <v>0.20050048828125</v>
      </c>
    </row>
    <row r="84" spans="1:15">
      <c r="A84" t="s">
        <v>1216</v>
      </c>
      <c r="B84" t="s">
        <v>1701</v>
      </c>
      <c r="C84" t="s">
        <v>471</v>
      </c>
      <c r="D84" t="s">
        <v>1702</v>
      </c>
      <c r="E84" t="s">
        <v>1710</v>
      </c>
      <c r="F84" t="s">
        <v>1752</v>
      </c>
      <c r="G84" t="s">
        <v>1374</v>
      </c>
      <c r="I84" t="s">
        <v>2597</v>
      </c>
      <c r="J84" t="s">
        <v>1764</v>
      </c>
      <c r="K84" t="str">
        <f t="shared" si="0"/>
        <v>naa.60060e80166177000001617700000f12</v>
      </c>
      <c r="M84" t="str">
        <f t="shared" si="3"/>
        <v>16177</v>
      </c>
      <c r="N84" t="str">
        <f t="shared" si="4"/>
        <v>0f12</v>
      </c>
      <c r="O84" s="131">
        <v>0.20050048828125</v>
      </c>
    </row>
    <row r="85" spans="1:15">
      <c r="A85" t="s">
        <v>1216</v>
      </c>
      <c r="B85" t="s">
        <v>1701</v>
      </c>
      <c r="C85" t="s">
        <v>471</v>
      </c>
      <c r="D85" t="s">
        <v>1702</v>
      </c>
      <c r="E85" t="s">
        <v>1715</v>
      </c>
      <c r="F85" t="s">
        <v>1755</v>
      </c>
      <c r="G85" t="s">
        <v>1374</v>
      </c>
      <c r="I85" t="s">
        <v>2598</v>
      </c>
      <c r="J85" t="s">
        <v>1765</v>
      </c>
      <c r="K85" t="str">
        <f t="shared" si="0"/>
        <v>naa.60060e80166177000001617700000f13</v>
      </c>
      <c r="M85" t="str">
        <f t="shared" si="3"/>
        <v>16177</v>
      </c>
      <c r="N85" t="str">
        <f t="shared" si="4"/>
        <v>0f13</v>
      </c>
      <c r="O85" s="131">
        <v>0.20050048828125</v>
      </c>
    </row>
    <row r="86" spans="1:15">
      <c r="A86" t="s">
        <v>1216</v>
      </c>
      <c r="B86" t="s">
        <v>1701</v>
      </c>
      <c r="C86" t="s">
        <v>471</v>
      </c>
      <c r="D86" t="s">
        <v>1702</v>
      </c>
      <c r="E86" t="s">
        <v>1718</v>
      </c>
      <c r="F86" t="s">
        <v>1758</v>
      </c>
      <c r="G86" t="s">
        <v>1374</v>
      </c>
      <c r="I86" t="s">
        <v>2599</v>
      </c>
      <c r="J86" t="s">
        <v>1766</v>
      </c>
      <c r="K86" t="str">
        <f t="shared" si="0"/>
        <v>naa.60060e80166177000001617700000f14</v>
      </c>
      <c r="M86" t="str">
        <f t="shared" si="3"/>
        <v>16177</v>
      </c>
      <c r="N86" t="str">
        <f t="shared" si="4"/>
        <v>0f14</v>
      </c>
      <c r="O86" s="131">
        <v>40</v>
      </c>
    </row>
    <row r="87" spans="1:15">
      <c r="A87" t="s">
        <v>1216</v>
      </c>
      <c r="B87" t="s">
        <v>1701</v>
      </c>
      <c r="C87" t="s">
        <v>470</v>
      </c>
      <c r="D87" t="s">
        <v>1724</v>
      </c>
      <c r="E87" t="s">
        <v>1685</v>
      </c>
      <c r="F87" t="s">
        <v>1686</v>
      </c>
      <c r="G87" t="s">
        <v>1596</v>
      </c>
      <c r="I87" t="s">
        <v>2600</v>
      </c>
      <c r="K87" t="str">
        <f t="shared" si="0"/>
        <v/>
      </c>
      <c r="M87" t="str">
        <f t="shared" si="3"/>
        <v/>
      </c>
      <c r="N87" t="str">
        <f t="shared" si="4"/>
        <v/>
      </c>
      <c r="O87" s="131">
        <v>50.0006103515625</v>
      </c>
    </row>
    <row r="88" spans="1:15">
      <c r="A88" t="s">
        <v>1216</v>
      </c>
      <c r="B88" t="s">
        <v>1701</v>
      </c>
      <c r="C88" t="s">
        <v>470</v>
      </c>
      <c r="D88" t="s">
        <v>1724</v>
      </c>
      <c r="E88" t="s">
        <v>1687</v>
      </c>
      <c r="F88" t="s">
        <v>1688</v>
      </c>
      <c r="G88" t="s">
        <v>1278</v>
      </c>
      <c r="I88" t="s">
        <v>2600</v>
      </c>
      <c r="J88" t="s">
        <v>1767</v>
      </c>
      <c r="K88" t="str">
        <f t="shared" si="0"/>
        <v>naa.60060e80166221000001622100000046</v>
      </c>
      <c r="M88" t="str">
        <f t="shared" si="3"/>
        <v>16221</v>
      </c>
      <c r="N88" t="str">
        <f t="shared" si="4"/>
        <v>0046</v>
      </c>
      <c r="O88" s="131">
        <v>5.0006103515625</v>
      </c>
    </row>
    <row r="89" spans="1:15">
      <c r="A89" t="s">
        <v>1216</v>
      </c>
      <c r="B89" t="s">
        <v>1701</v>
      </c>
      <c r="C89" t="s">
        <v>470</v>
      </c>
      <c r="D89" t="s">
        <v>1724</v>
      </c>
      <c r="E89" t="s">
        <v>1689</v>
      </c>
      <c r="F89" t="s">
        <v>1704</v>
      </c>
      <c r="G89" t="s">
        <v>1278</v>
      </c>
      <c r="I89" t="s">
        <v>2601</v>
      </c>
      <c r="J89" t="s">
        <v>1768</v>
      </c>
      <c r="K89" t="str">
        <f t="shared" si="0"/>
        <v>naa.60060e80166221000001622100001046</v>
      </c>
      <c r="M89" t="str">
        <f t="shared" si="3"/>
        <v>16221</v>
      </c>
      <c r="N89" t="str">
        <f t="shared" si="4"/>
        <v>1046</v>
      </c>
      <c r="O89" s="131">
        <v>50</v>
      </c>
    </row>
    <row r="90" spans="1:15">
      <c r="A90" t="s">
        <v>1216</v>
      </c>
      <c r="B90" t="s">
        <v>1701</v>
      </c>
      <c r="C90" t="s">
        <v>470</v>
      </c>
      <c r="D90" t="s">
        <v>1724</v>
      </c>
      <c r="E90" t="s">
        <v>1692</v>
      </c>
      <c r="F90" t="s">
        <v>1714</v>
      </c>
      <c r="G90" t="s">
        <v>1598</v>
      </c>
      <c r="I90" t="s">
        <v>2600</v>
      </c>
      <c r="K90" t="str">
        <f t="shared" si="0"/>
        <v/>
      </c>
      <c r="M90" t="str">
        <f t="shared" si="3"/>
        <v/>
      </c>
      <c r="N90" t="str">
        <f t="shared" si="4"/>
        <v/>
      </c>
      <c r="O90" s="131">
        <v>45</v>
      </c>
    </row>
    <row r="91" spans="1:15">
      <c r="A91" t="s">
        <v>1216</v>
      </c>
      <c r="B91" t="s">
        <v>1701</v>
      </c>
      <c r="C91" t="s">
        <v>470</v>
      </c>
      <c r="D91" t="s">
        <v>1724</v>
      </c>
      <c r="E91" t="s">
        <v>1698</v>
      </c>
      <c r="F91" t="s">
        <v>1693</v>
      </c>
      <c r="G91" t="s">
        <v>1278</v>
      </c>
      <c r="I91" t="s">
        <v>2602</v>
      </c>
      <c r="J91" t="s">
        <v>1769</v>
      </c>
      <c r="K91" t="str">
        <f t="shared" si="0"/>
        <v>naa.60060e80166221000001622100000049</v>
      </c>
      <c r="M91" t="str">
        <f t="shared" si="3"/>
        <v>16221</v>
      </c>
      <c r="N91" t="str">
        <f t="shared" si="4"/>
        <v>0049</v>
      </c>
      <c r="O91" s="131">
        <v>70.000305175781307</v>
      </c>
    </row>
    <row r="92" spans="1:15">
      <c r="A92" t="s">
        <v>1216</v>
      </c>
      <c r="B92" t="s">
        <v>1701</v>
      </c>
      <c r="C92" t="s">
        <v>470</v>
      </c>
      <c r="D92" t="s">
        <v>1724</v>
      </c>
      <c r="E92" t="s">
        <v>1696</v>
      </c>
      <c r="F92" t="s">
        <v>1697</v>
      </c>
      <c r="G92" t="s">
        <v>1278</v>
      </c>
      <c r="I92" t="s">
        <v>2603</v>
      </c>
      <c r="J92" t="s">
        <v>1770</v>
      </c>
      <c r="K92" t="str">
        <f t="shared" si="0"/>
        <v>naa.60060e8016622100000162210000004a</v>
      </c>
      <c r="M92" t="str">
        <f t="shared" si="3"/>
        <v>16221</v>
      </c>
      <c r="N92" t="str">
        <f t="shared" si="4"/>
        <v>004a</v>
      </c>
      <c r="O92" s="131">
        <v>110.000610351563</v>
      </c>
    </row>
    <row r="93" spans="1:15">
      <c r="A93" t="s">
        <v>1216</v>
      </c>
      <c r="B93" t="s">
        <v>1701</v>
      </c>
      <c r="C93" t="s">
        <v>470</v>
      </c>
      <c r="D93" t="s">
        <v>1724</v>
      </c>
      <c r="E93" t="s">
        <v>1710</v>
      </c>
      <c r="F93" t="s">
        <v>1699</v>
      </c>
      <c r="G93" t="s">
        <v>1278</v>
      </c>
      <c r="I93" t="s">
        <v>2604</v>
      </c>
      <c r="J93" t="s">
        <v>1771</v>
      </c>
      <c r="K93" t="str">
        <f t="shared" si="0"/>
        <v>naa.60060e8016622100000162210000004b</v>
      </c>
      <c r="M93" t="str">
        <f t="shared" si="3"/>
        <v>16221</v>
      </c>
      <c r="N93" t="str">
        <f t="shared" si="4"/>
        <v>004b</v>
      </c>
      <c r="O93" s="131">
        <v>4.500732421875</v>
      </c>
    </row>
    <row r="94" spans="1:15">
      <c r="A94" t="s">
        <v>1216</v>
      </c>
      <c r="B94" t="s">
        <v>1701</v>
      </c>
      <c r="C94" t="s">
        <v>470</v>
      </c>
      <c r="D94" t="s">
        <v>1724</v>
      </c>
      <c r="E94" t="s">
        <v>1715</v>
      </c>
      <c r="F94" t="s">
        <v>1737</v>
      </c>
      <c r="G94" t="s">
        <v>1278</v>
      </c>
      <c r="I94" t="s">
        <v>2605</v>
      </c>
      <c r="J94" t="s">
        <v>1772</v>
      </c>
      <c r="K94" t="str">
        <f t="shared" si="0"/>
        <v>naa.60060e80166221000001622100001049</v>
      </c>
      <c r="M94" t="str">
        <f t="shared" si="3"/>
        <v>16221</v>
      </c>
      <c r="N94" t="str">
        <f t="shared" si="4"/>
        <v>1049</v>
      </c>
      <c r="O94" s="131">
        <v>7.0001220703125</v>
      </c>
    </row>
    <row r="95" spans="1:15">
      <c r="A95" t="s">
        <v>1216</v>
      </c>
      <c r="B95" t="s">
        <v>1701</v>
      </c>
      <c r="C95" t="s">
        <v>470</v>
      </c>
      <c r="D95" t="s">
        <v>1724</v>
      </c>
      <c r="E95" t="s">
        <v>1718</v>
      </c>
      <c r="F95" t="s">
        <v>1740</v>
      </c>
      <c r="G95" t="s">
        <v>1278</v>
      </c>
      <c r="I95" t="s">
        <v>2606</v>
      </c>
      <c r="J95" t="s">
        <v>1773</v>
      </c>
      <c r="K95" t="str">
        <f t="shared" si="0"/>
        <v>naa.60060e8016622100000162210000104a</v>
      </c>
      <c r="M95" t="str">
        <f t="shared" si="3"/>
        <v>16221</v>
      </c>
      <c r="N95" t="str">
        <f t="shared" si="4"/>
        <v>104a</v>
      </c>
      <c r="O95" s="131">
        <v>11.0000610351563</v>
      </c>
    </row>
    <row r="96" spans="1:15">
      <c r="A96" t="s">
        <v>1216</v>
      </c>
      <c r="B96" t="s">
        <v>1701</v>
      </c>
      <c r="C96" t="s">
        <v>470</v>
      </c>
      <c r="D96" t="s">
        <v>1724</v>
      </c>
      <c r="E96" t="s">
        <v>1721</v>
      </c>
      <c r="F96" t="s">
        <v>1743</v>
      </c>
      <c r="G96" t="s">
        <v>1278</v>
      </c>
      <c r="I96" t="s">
        <v>2607</v>
      </c>
      <c r="J96" t="s">
        <v>1774</v>
      </c>
      <c r="K96" t="str">
        <f t="shared" si="0"/>
        <v>naa.60060e8016622100000162210000104b</v>
      </c>
      <c r="M96" t="str">
        <f t="shared" si="3"/>
        <v>16221</v>
      </c>
      <c r="N96" t="str">
        <f t="shared" si="4"/>
        <v>104b</v>
      </c>
      <c r="O96" s="131">
        <v>0.20050048828125</v>
      </c>
    </row>
    <row r="97" spans="1:15">
      <c r="A97" t="s">
        <v>1216</v>
      </c>
      <c r="B97" t="s">
        <v>1701</v>
      </c>
      <c r="C97" t="s">
        <v>470</v>
      </c>
      <c r="D97" t="s">
        <v>1724</v>
      </c>
      <c r="E97" t="s">
        <v>1713</v>
      </c>
      <c r="F97" t="s">
        <v>1752</v>
      </c>
      <c r="G97" t="s">
        <v>1278</v>
      </c>
      <c r="I97" t="s">
        <v>2608</v>
      </c>
      <c r="J97" t="s">
        <v>1775</v>
      </c>
      <c r="K97" t="str">
        <f t="shared" si="0"/>
        <v>naa.60060e80166221000001622100000f27</v>
      </c>
      <c r="M97" t="str">
        <f t="shared" si="3"/>
        <v>16221</v>
      </c>
      <c r="N97" t="str">
        <f t="shared" si="4"/>
        <v>0f27</v>
      </c>
      <c r="O97" s="131">
        <v>0.20050048828125</v>
      </c>
    </row>
    <row r="98" spans="1:15">
      <c r="A98" t="s">
        <v>1216</v>
      </c>
      <c r="B98" t="s">
        <v>1701</v>
      </c>
      <c r="C98" t="s">
        <v>470</v>
      </c>
      <c r="D98" t="s">
        <v>1724</v>
      </c>
      <c r="E98" t="s">
        <v>1736</v>
      </c>
      <c r="F98" t="s">
        <v>1755</v>
      </c>
      <c r="G98" t="s">
        <v>1278</v>
      </c>
      <c r="I98" t="s">
        <v>2609</v>
      </c>
      <c r="J98" t="s">
        <v>1776</v>
      </c>
      <c r="K98" t="str">
        <f t="shared" si="0"/>
        <v>naa.60060e80166221000001622100000f28</v>
      </c>
      <c r="M98" t="str">
        <f t="shared" si="3"/>
        <v>16221</v>
      </c>
      <c r="N98" t="str">
        <f t="shared" si="4"/>
        <v>0f28</v>
      </c>
      <c r="O98" s="131">
        <v>0.20050048828125</v>
      </c>
    </row>
    <row r="99" spans="1:15">
      <c r="A99" t="s">
        <v>1216</v>
      </c>
      <c r="B99" t="s">
        <v>1701</v>
      </c>
      <c r="C99" t="s">
        <v>470</v>
      </c>
      <c r="D99" t="s">
        <v>1724</v>
      </c>
      <c r="E99" t="s">
        <v>1739</v>
      </c>
      <c r="F99" t="s">
        <v>1758</v>
      </c>
      <c r="G99" t="s">
        <v>1278</v>
      </c>
      <c r="I99" t="s">
        <v>2610</v>
      </c>
      <c r="J99" t="s">
        <v>1777</v>
      </c>
      <c r="K99" t="str">
        <f t="shared" si="0"/>
        <v>naa.60060e80166221000001622100000f29</v>
      </c>
      <c r="M99" t="str">
        <f t="shared" si="3"/>
        <v>16221</v>
      </c>
      <c r="N99" t="str">
        <f t="shared" si="4"/>
        <v>0f29</v>
      </c>
      <c r="O99" s="131">
        <v>40</v>
      </c>
    </row>
    <row r="100" spans="1:15">
      <c r="A100" t="s">
        <v>1217</v>
      </c>
      <c r="B100" t="s">
        <v>1701</v>
      </c>
      <c r="C100" t="s">
        <v>473</v>
      </c>
      <c r="D100" t="s">
        <v>1724</v>
      </c>
      <c r="E100" t="s">
        <v>1685</v>
      </c>
      <c r="F100" t="s">
        <v>1686</v>
      </c>
      <c r="G100" t="s">
        <v>1600</v>
      </c>
      <c r="I100" t="s">
        <v>2611</v>
      </c>
      <c r="K100" t="str">
        <f t="shared" si="0"/>
        <v/>
      </c>
      <c r="M100" t="str">
        <f t="shared" si="3"/>
        <v/>
      </c>
      <c r="N100" t="str">
        <f t="shared" si="4"/>
        <v/>
      </c>
      <c r="O100" s="131">
        <v>50.0006103515625</v>
      </c>
    </row>
    <row r="101" spans="1:15">
      <c r="A101" t="s">
        <v>1217</v>
      </c>
      <c r="B101" t="s">
        <v>1701</v>
      </c>
      <c r="C101" t="s">
        <v>473</v>
      </c>
      <c r="D101" t="s">
        <v>1724</v>
      </c>
      <c r="E101" t="s">
        <v>1687</v>
      </c>
      <c r="F101" t="s">
        <v>1688</v>
      </c>
      <c r="G101" t="s">
        <v>1260</v>
      </c>
      <c r="I101" t="s">
        <v>2611</v>
      </c>
      <c r="J101" t="s">
        <v>1778</v>
      </c>
      <c r="K101" t="str">
        <f t="shared" si="0"/>
        <v>naa.60060e8016622100000162210000003d</v>
      </c>
      <c r="M101" t="str">
        <f t="shared" si="3"/>
        <v>16221</v>
      </c>
      <c r="N101" t="str">
        <f t="shared" si="4"/>
        <v>003d</v>
      </c>
      <c r="O101" s="131">
        <v>13.00048828125</v>
      </c>
    </row>
    <row r="102" spans="1:15">
      <c r="A102" t="s">
        <v>1217</v>
      </c>
      <c r="B102" t="s">
        <v>1701</v>
      </c>
      <c r="C102" t="s">
        <v>473</v>
      </c>
      <c r="D102" t="s">
        <v>1724</v>
      </c>
      <c r="E102" t="s">
        <v>1689</v>
      </c>
      <c r="F102" t="s">
        <v>1704</v>
      </c>
      <c r="G102" t="s">
        <v>1260</v>
      </c>
      <c r="I102" t="s">
        <v>2612</v>
      </c>
      <c r="J102" t="s">
        <v>1779</v>
      </c>
      <c r="K102" t="str">
        <f t="shared" si="0"/>
        <v>naa.60060e8016622100000162210000103d</v>
      </c>
      <c r="M102" t="str">
        <f t="shared" si="3"/>
        <v>16221</v>
      </c>
      <c r="N102" t="str">
        <f t="shared" si="4"/>
        <v>103d</v>
      </c>
      <c r="O102" s="131">
        <v>50</v>
      </c>
    </row>
    <row r="103" spans="1:15">
      <c r="A103" t="s">
        <v>1217</v>
      </c>
      <c r="B103" t="s">
        <v>1701</v>
      </c>
      <c r="C103" t="s">
        <v>473</v>
      </c>
      <c r="D103" t="s">
        <v>1724</v>
      </c>
      <c r="E103" t="s">
        <v>1692</v>
      </c>
      <c r="F103" t="s">
        <v>1714</v>
      </c>
      <c r="G103" t="s">
        <v>1602</v>
      </c>
      <c r="I103" t="s">
        <v>2611</v>
      </c>
      <c r="K103" t="str">
        <f t="shared" si="0"/>
        <v/>
      </c>
      <c r="M103" t="str">
        <f t="shared" si="3"/>
        <v/>
      </c>
      <c r="N103" t="str">
        <f t="shared" si="4"/>
        <v/>
      </c>
      <c r="O103" s="131">
        <v>45</v>
      </c>
    </row>
    <row r="104" spans="1:15">
      <c r="A104" t="s">
        <v>1217</v>
      </c>
      <c r="B104" t="s">
        <v>1701</v>
      </c>
      <c r="C104" t="s">
        <v>473</v>
      </c>
      <c r="D104" t="s">
        <v>1724</v>
      </c>
      <c r="E104" t="s">
        <v>1698</v>
      </c>
      <c r="F104" t="s">
        <v>1693</v>
      </c>
      <c r="G104" t="s">
        <v>1260</v>
      </c>
      <c r="I104" t="s">
        <v>2613</v>
      </c>
      <c r="J104" t="s">
        <v>1780</v>
      </c>
      <c r="K104" t="str">
        <f t="shared" si="0"/>
        <v>naa.60060e8016622100000162210000003f</v>
      </c>
      <c r="M104" t="str">
        <f t="shared" si="3"/>
        <v>16221</v>
      </c>
      <c r="N104" t="str">
        <f t="shared" si="4"/>
        <v>003f</v>
      </c>
      <c r="O104" s="131">
        <v>110.000610351563</v>
      </c>
    </row>
    <row r="105" spans="1:15">
      <c r="A105" t="s">
        <v>1217</v>
      </c>
      <c r="B105" t="s">
        <v>1701</v>
      </c>
      <c r="C105" t="s">
        <v>473</v>
      </c>
      <c r="D105" t="s">
        <v>1724</v>
      </c>
      <c r="E105" t="s">
        <v>1696</v>
      </c>
      <c r="F105" t="s">
        <v>1697</v>
      </c>
      <c r="G105" t="s">
        <v>1260</v>
      </c>
      <c r="I105" t="s">
        <v>2614</v>
      </c>
      <c r="J105" t="s">
        <v>1781</v>
      </c>
      <c r="K105" t="str">
        <f t="shared" si="0"/>
        <v>naa.60060e80166221000001622100000040</v>
      </c>
      <c r="M105" t="str">
        <f t="shared" si="3"/>
        <v>16221</v>
      </c>
      <c r="N105" t="str">
        <f t="shared" si="4"/>
        <v>0040</v>
      </c>
      <c r="O105" s="131">
        <v>4.500732421875</v>
      </c>
    </row>
    <row r="106" spans="1:15">
      <c r="A106" t="s">
        <v>1217</v>
      </c>
      <c r="B106" t="s">
        <v>1701</v>
      </c>
      <c r="C106" t="s">
        <v>473</v>
      </c>
      <c r="D106" t="s">
        <v>1724</v>
      </c>
      <c r="E106" t="s">
        <v>1710</v>
      </c>
      <c r="F106" t="s">
        <v>1737</v>
      </c>
      <c r="G106" t="s">
        <v>1260</v>
      </c>
      <c r="I106" t="s">
        <v>2615</v>
      </c>
      <c r="J106" t="s">
        <v>1782</v>
      </c>
      <c r="K106" t="str">
        <f t="shared" si="0"/>
        <v>naa.60060e8016622100000162210000103f</v>
      </c>
      <c r="M106" t="str">
        <f t="shared" si="3"/>
        <v>16221</v>
      </c>
      <c r="N106" t="str">
        <f t="shared" si="4"/>
        <v>103f</v>
      </c>
      <c r="O106" s="131">
        <v>11.0000610351563</v>
      </c>
    </row>
    <row r="107" spans="1:15">
      <c r="A107" t="s">
        <v>1217</v>
      </c>
      <c r="B107" t="s">
        <v>1701</v>
      </c>
      <c r="C107" t="s">
        <v>473</v>
      </c>
      <c r="D107" t="s">
        <v>1724</v>
      </c>
      <c r="E107" t="s">
        <v>1715</v>
      </c>
      <c r="F107" t="s">
        <v>1740</v>
      </c>
      <c r="G107" t="s">
        <v>1260</v>
      </c>
      <c r="I107" t="s">
        <v>2616</v>
      </c>
      <c r="J107" t="s">
        <v>1783</v>
      </c>
      <c r="K107" t="str">
        <f t="shared" si="0"/>
        <v>naa.60060e80166221000001622100001040</v>
      </c>
      <c r="M107" t="str">
        <f t="shared" si="3"/>
        <v>16221</v>
      </c>
      <c r="N107" t="str">
        <f t="shared" si="4"/>
        <v>1040</v>
      </c>
      <c r="O107" s="131">
        <v>0.20050048828125</v>
      </c>
    </row>
    <row r="108" spans="1:15">
      <c r="A108" t="s">
        <v>1217</v>
      </c>
      <c r="B108" t="s">
        <v>1701</v>
      </c>
      <c r="C108" t="s">
        <v>473</v>
      </c>
      <c r="D108" t="s">
        <v>1724</v>
      </c>
      <c r="E108" t="s">
        <v>1718</v>
      </c>
      <c r="F108" t="s">
        <v>1752</v>
      </c>
      <c r="G108" t="s">
        <v>1260</v>
      </c>
      <c r="I108" t="s">
        <v>2617</v>
      </c>
      <c r="J108" t="s">
        <v>1784</v>
      </c>
      <c r="K108" t="str">
        <f t="shared" si="0"/>
        <v>naa.60060e80166221000001622100000f21</v>
      </c>
      <c r="M108" t="str">
        <f t="shared" si="3"/>
        <v>16221</v>
      </c>
      <c r="N108" t="str">
        <f t="shared" si="4"/>
        <v>0f21</v>
      </c>
      <c r="O108" s="131">
        <v>0.20050048828125</v>
      </c>
    </row>
    <row r="109" spans="1:15">
      <c r="A109" t="s">
        <v>1217</v>
      </c>
      <c r="B109" t="s">
        <v>1701</v>
      </c>
      <c r="C109" t="s">
        <v>473</v>
      </c>
      <c r="D109" t="s">
        <v>1724</v>
      </c>
      <c r="E109" t="s">
        <v>1721</v>
      </c>
      <c r="F109" t="s">
        <v>1755</v>
      </c>
      <c r="G109" t="s">
        <v>1260</v>
      </c>
      <c r="I109" t="s">
        <v>2618</v>
      </c>
      <c r="J109" t="s">
        <v>1785</v>
      </c>
      <c r="K109" t="str">
        <f t="shared" si="0"/>
        <v>naa.60060e80166221000001622100000f22</v>
      </c>
      <c r="M109" t="str">
        <f t="shared" si="3"/>
        <v>16221</v>
      </c>
      <c r="N109" t="str">
        <f t="shared" si="4"/>
        <v>0f22</v>
      </c>
      <c r="O109" s="131">
        <v>0.20050048828125</v>
      </c>
    </row>
    <row r="110" spans="1:15">
      <c r="A110" t="s">
        <v>1217</v>
      </c>
      <c r="B110" t="s">
        <v>1701</v>
      </c>
      <c r="C110" t="s">
        <v>473</v>
      </c>
      <c r="D110" t="s">
        <v>1724</v>
      </c>
      <c r="E110" t="s">
        <v>1713</v>
      </c>
      <c r="F110" t="s">
        <v>1758</v>
      </c>
      <c r="G110" t="s">
        <v>1260</v>
      </c>
      <c r="I110" t="s">
        <v>2619</v>
      </c>
      <c r="J110" t="s">
        <v>1786</v>
      </c>
      <c r="K110" t="str">
        <f t="shared" si="0"/>
        <v>naa.60060e80166221000001622100000f23</v>
      </c>
      <c r="M110" t="str">
        <f t="shared" si="3"/>
        <v>16221</v>
      </c>
      <c r="N110" t="str">
        <f t="shared" si="4"/>
        <v>0f23</v>
      </c>
      <c r="O110" s="131">
        <v>40</v>
      </c>
    </row>
    <row r="111" spans="1:15">
      <c r="A111" t="s">
        <v>1217</v>
      </c>
      <c r="B111" t="s">
        <v>1701</v>
      </c>
      <c r="C111" t="s">
        <v>474</v>
      </c>
      <c r="D111" t="s">
        <v>1724</v>
      </c>
      <c r="E111" t="s">
        <v>1685</v>
      </c>
      <c r="F111" t="s">
        <v>1686</v>
      </c>
      <c r="G111" t="s">
        <v>1600</v>
      </c>
      <c r="I111" t="s">
        <v>2620</v>
      </c>
      <c r="K111" t="str">
        <f t="shared" si="0"/>
        <v/>
      </c>
      <c r="M111" t="str">
        <f t="shared" si="3"/>
        <v/>
      </c>
      <c r="N111" t="str">
        <f t="shared" si="4"/>
        <v/>
      </c>
      <c r="O111" s="131">
        <v>50.0006103515625</v>
      </c>
    </row>
    <row r="112" spans="1:15">
      <c r="A112" t="s">
        <v>1217</v>
      </c>
      <c r="B112" t="s">
        <v>1701</v>
      </c>
      <c r="C112" t="s">
        <v>474</v>
      </c>
      <c r="D112" t="s">
        <v>1724</v>
      </c>
      <c r="E112" t="s">
        <v>1687</v>
      </c>
      <c r="F112" t="s">
        <v>1688</v>
      </c>
      <c r="G112" t="s">
        <v>1270</v>
      </c>
      <c r="I112" t="s">
        <v>2620</v>
      </c>
      <c r="J112" t="s">
        <v>1787</v>
      </c>
      <c r="K112" t="str">
        <f t="shared" si="0"/>
        <v>naa.60060e80166221000001622100000041</v>
      </c>
      <c r="M112" t="str">
        <f t="shared" si="3"/>
        <v>16221</v>
      </c>
      <c r="N112" t="str">
        <f t="shared" si="4"/>
        <v>0041</v>
      </c>
      <c r="O112" s="131">
        <v>5.0006103515625</v>
      </c>
    </row>
    <row r="113" spans="1:15">
      <c r="A113" t="s">
        <v>1217</v>
      </c>
      <c r="B113" t="s">
        <v>1701</v>
      </c>
      <c r="C113" t="s">
        <v>474</v>
      </c>
      <c r="D113" t="s">
        <v>1724</v>
      </c>
      <c r="E113" t="s">
        <v>1689</v>
      </c>
      <c r="F113" t="s">
        <v>1704</v>
      </c>
      <c r="G113" t="s">
        <v>1270</v>
      </c>
      <c r="I113" t="s">
        <v>2621</v>
      </c>
      <c r="J113" t="s">
        <v>1788</v>
      </c>
      <c r="K113" t="str">
        <f t="shared" si="0"/>
        <v>naa.60060e80166221000001622100001041</v>
      </c>
      <c r="M113" t="str">
        <f t="shared" si="3"/>
        <v>16221</v>
      </c>
      <c r="N113" t="str">
        <f t="shared" si="4"/>
        <v>1041</v>
      </c>
      <c r="O113" s="131">
        <v>50</v>
      </c>
    </row>
    <row r="114" spans="1:15">
      <c r="A114" t="s">
        <v>1217</v>
      </c>
      <c r="B114" t="s">
        <v>1701</v>
      </c>
      <c r="C114" t="s">
        <v>474</v>
      </c>
      <c r="D114" t="s">
        <v>1724</v>
      </c>
      <c r="E114" t="s">
        <v>1692</v>
      </c>
      <c r="F114" t="s">
        <v>1714</v>
      </c>
      <c r="G114" t="s">
        <v>1602</v>
      </c>
      <c r="I114" t="s">
        <v>2620</v>
      </c>
      <c r="K114" t="str">
        <f t="shared" si="0"/>
        <v/>
      </c>
      <c r="M114" t="str">
        <f t="shared" si="3"/>
        <v/>
      </c>
      <c r="N114" t="str">
        <f t="shared" si="4"/>
        <v/>
      </c>
      <c r="O114" s="131">
        <v>45</v>
      </c>
    </row>
    <row r="115" spans="1:15">
      <c r="A115" t="s">
        <v>1217</v>
      </c>
      <c r="B115" t="s">
        <v>1701</v>
      </c>
      <c r="C115" t="s">
        <v>474</v>
      </c>
      <c r="D115" t="s">
        <v>1724</v>
      </c>
      <c r="E115" t="s">
        <v>1698</v>
      </c>
      <c r="F115" t="s">
        <v>1693</v>
      </c>
      <c r="G115" t="s">
        <v>1270</v>
      </c>
      <c r="I115" t="s">
        <v>2622</v>
      </c>
      <c r="J115" t="s">
        <v>1789</v>
      </c>
      <c r="K115" t="str">
        <f t="shared" ref="K115:K178" si="5">IF(J115&lt;&gt;"",CONCATENATE("naa.",MID(J115,11,32)),"")</f>
        <v>naa.60060e80166221000001622100000043</v>
      </c>
      <c r="M115" t="str">
        <f t="shared" si="3"/>
        <v>16221</v>
      </c>
      <c r="N115" t="str">
        <f t="shared" si="4"/>
        <v>0043</v>
      </c>
      <c r="O115" s="131">
        <v>2.00042724609375</v>
      </c>
    </row>
    <row r="116" spans="1:15">
      <c r="A116" t="s">
        <v>1217</v>
      </c>
      <c r="B116" t="s">
        <v>1701</v>
      </c>
      <c r="C116" t="s">
        <v>474</v>
      </c>
      <c r="D116" t="s">
        <v>1724</v>
      </c>
      <c r="E116" t="s">
        <v>1696</v>
      </c>
      <c r="F116" t="s">
        <v>1697</v>
      </c>
      <c r="G116" t="s">
        <v>1270</v>
      </c>
      <c r="I116" t="s">
        <v>2623</v>
      </c>
      <c r="J116" t="s">
        <v>1790</v>
      </c>
      <c r="K116" t="str">
        <f t="shared" si="5"/>
        <v>naa.60060e80166221000001622100000044</v>
      </c>
      <c r="M116" t="str">
        <f t="shared" si="3"/>
        <v>16221</v>
      </c>
      <c r="N116" t="str">
        <f t="shared" si="4"/>
        <v>0044</v>
      </c>
      <c r="O116" s="131">
        <v>110.000610351563</v>
      </c>
    </row>
    <row r="117" spans="1:15">
      <c r="A117" t="s">
        <v>1217</v>
      </c>
      <c r="B117" t="s">
        <v>1701</v>
      </c>
      <c r="C117" t="s">
        <v>474</v>
      </c>
      <c r="D117" t="s">
        <v>1724</v>
      </c>
      <c r="E117" t="s">
        <v>1710</v>
      </c>
      <c r="F117" t="s">
        <v>1699</v>
      </c>
      <c r="G117" t="s">
        <v>1270</v>
      </c>
      <c r="I117" t="s">
        <v>2624</v>
      </c>
      <c r="J117" t="s">
        <v>1791</v>
      </c>
      <c r="K117" t="str">
        <f t="shared" si="5"/>
        <v>naa.60060e80166221000001622100000045</v>
      </c>
      <c r="M117" t="str">
        <f t="shared" si="3"/>
        <v>16221</v>
      </c>
      <c r="N117" t="str">
        <f t="shared" si="4"/>
        <v>0045</v>
      </c>
      <c r="O117" s="131">
        <v>4.500732421875</v>
      </c>
    </row>
    <row r="118" spans="1:15">
      <c r="A118" t="s">
        <v>1217</v>
      </c>
      <c r="B118" t="s">
        <v>1701</v>
      </c>
      <c r="C118" t="s">
        <v>474</v>
      </c>
      <c r="D118" t="s">
        <v>1724</v>
      </c>
      <c r="E118" t="s">
        <v>1715</v>
      </c>
      <c r="F118" t="s">
        <v>1737</v>
      </c>
      <c r="G118" t="s">
        <v>1270</v>
      </c>
      <c r="I118" t="s">
        <v>2625</v>
      </c>
      <c r="J118" t="s">
        <v>1792</v>
      </c>
      <c r="K118" t="str">
        <f t="shared" si="5"/>
        <v>naa.60060e80166221000001622100001043</v>
      </c>
      <c r="M118" t="str">
        <f t="shared" si="3"/>
        <v>16221</v>
      </c>
      <c r="N118" t="str">
        <f t="shared" si="4"/>
        <v>1043</v>
      </c>
      <c r="O118" s="131">
        <v>0.20050048828125</v>
      </c>
    </row>
    <row r="119" spans="1:15">
      <c r="A119" t="s">
        <v>1217</v>
      </c>
      <c r="B119" t="s">
        <v>1701</v>
      </c>
      <c r="C119" t="s">
        <v>474</v>
      </c>
      <c r="D119" t="s">
        <v>1724</v>
      </c>
      <c r="E119" t="s">
        <v>1718</v>
      </c>
      <c r="F119" t="s">
        <v>1740</v>
      </c>
      <c r="G119" t="s">
        <v>1270</v>
      </c>
      <c r="I119" t="s">
        <v>2626</v>
      </c>
      <c r="J119" t="s">
        <v>1793</v>
      </c>
      <c r="K119" t="str">
        <f t="shared" si="5"/>
        <v>naa.60060e80166221000001622100001044</v>
      </c>
      <c r="M119" t="str">
        <f t="shared" si="3"/>
        <v>16221</v>
      </c>
      <c r="N119" t="str">
        <f t="shared" si="4"/>
        <v>1044</v>
      </c>
      <c r="O119" s="131">
        <v>11.0000610351563</v>
      </c>
    </row>
    <row r="120" spans="1:15">
      <c r="A120" t="s">
        <v>1217</v>
      </c>
      <c r="B120" t="s">
        <v>1701</v>
      </c>
      <c r="C120" t="s">
        <v>474</v>
      </c>
      <c r="D120" t="s">
        <v>1724</v>
      </c>
      <c r="E120" t="s">
        <v>1721</v>
      </c>
      <c r="F120" t="s">
        <v>1743</v>
      </c>
      <c r="G120" t="s">
        <v>1270</v>
      </c>
      <c r="I120" t="s">
        <v>2627</v>
      </c>
      <c r="J120" t="s">
        <v>1794</v>
      </c>
      <c r="K120" t="str">
        <f t="shared" si="5"/>
        <v>naa.60060e80166221000001622100001045</v>
      </c>
      <c r="M120" t="str">
        <f t="shared" si="3"/>
        <v>16221</v>
      </c>
      <c r="N120" t="str">
        <f t="shared" si="4"/>
        <v>1045</v>
      </c>
      <c r="O120" s="131">
        <v>0.20050048828125</v>
      </c>
    </row>
    <row r="121" spans="1:15">
      <c r="A121" t="s">
        <v>1217</v>
      </c>
      <c r="B121" t="s">
        <v>1701</v>
      </c>
      <c r="C121" t="s">
        <v>474</v>
      </c>
      <c r="D121" t="s">
        <v>1724</v>
      </c>
      <c r="E121" t="s">
        <v>1713</v>
      </c>
      <c r="F121" t="s">
        <v>1752</v>
      </c>
      <c r="G121" t="s">
        <v>1270</v>
      </c>
      <c r="I121" t="s">
        <v>2628</v>
      </c>
      <c r="J121" t="s">
        <v>1795</v>
      </c>
      <c r="K121" t="str">
        <f t="shared" si="5"/>
        <v>naa.60060e80166221000001622100000f24</v>
      </c>
      <c r="M121" t="str">
        <f t="shared" si="3"/>
        <v>16221</v>
      </c>
      <c r="N121" t="str">
        <f t="shared" si="4"/>
        <v>0f24</v>
      </c>
      <c r="O121" s="131">
        <v>0.20050048828125</v>
      </c>
    </row>
    <row r="122" spans="1:15">
      <c r="A122" t="s">
        <v>1217</v>
      </c>
      <c r="B122" t="s">
        <v>1701</v>
      </c>
      <c r="C122" t="s">
        <v>474</v>
      </c>
      <c r="D122" t="s">
        <v>1724</v>
      </c>
      <c r="E122" t="s">
        <v>1736</v>
      </c>
      <c r="F122" t="s">
        <v>1755</v>
      </c>
      <c r="G122" t="s">
        <v>1270</v>
      </c>
      <c r="I122" t="s">
        <v>2629</v>
      </c>
      <c r="J122" t="s">
        <v>1796</v>
      </c>
      <c r="K122" t="str">
        <f t="shared" si="5"/>
        <v>naa.60060e80166221000001622100000f25</v>
      </c>
      <c r="M122" t="str">
        <f t="shared" si="3"/>
        <v>16221</v>
      </c>
      <c r="N122" t="str">
        <f t="shared" si="4"/>
        <v>0f25</v>
      </c>
      <c r="O122" s="131">
        <v>0.20050048828125</v>
      </c>
    </row>
    <row r="123" spans="1:15">
      <c r="A123" t="s">
        <v>1217</v>
      </c>
      <c r="B123" t="s">
        <v>1701</v>
      </c>
      <c r="C123" t="s">
        <v>474</v>
      </c>
      <c r="D123" t="s">
        <v>1724</v>
      </c>
      <c r="E123" t="s">
        <v>1739</v>
      </c>
      <c r="F123" t="s">
        <v>1758</v>
      </c>
      <c r="G123" t="s">
        <v>1270</v>
      </c>
      <c r="I123" t="s">
        <v>2630</v>
      </c>
      <c r="J123" t="s">
        <v>1797</v>
      </c>
      <c r="K123" t="str">
        <f t="shared" si="5"/>
        <v>naa.60060e80166221000001622100000f26</v>
      </c>
      <c r="M123" t="str">
        <f t="shared" si="3"/>
        <v>16221</v>
      </c>
      <c r="N123" t="str">
        <f t="shared" si="4"/>
        <v>0f26</v>
      </c>
      <c r="O123" s="131">
        <v>40</v>
      </c>
    </row>
    <row r="124" spans="1:15">
      <c r="A124" t="s">
        <v>1218</v>
      </c>
      <c r="B124" t="s">
        <v>1701</v>
      </c>
      <c r="C124" t="s">
        <v>477</v>
      </c>
      <c r="D124" t="s">
        <v>1702</v>
      </c>
      <c r="E124" t="s">
        <v>1685</v>
      </c>
      <c r="F124" t="s">
        <v>1686</v>
      </c>
      <c r="G124" t="s">
        <v>1604</v>
      </c>
      <c r="I124" t="s">
        <v>2631</v>
      </c>
      <c r="K124" t="str">
        <f t="shared" si="5"/>
        <v/>
      </c>
      <c r="M124" t="str">
        <f t="shared" si="3"/>
        <v/>
      </c>
      <c r="N124" t="str">
        <f t="shared" si="4"/>
        <v/>
      </c>
      <c r="O124" s="131">
        <v>90</v>
      </c>
    </row>
    <row r="125" spans="1:15">
      <c r="A125" t="s">
        <v>1218</v>
      </c>
      <c r="B125" t="s">
        <v>1701</v>
      </c>
      <c r="C125" t="s">
        <v>477</v>
      </c>
      <c r="D125" t="s">
        <v>1702</v>
      </c>
      <c r="E125" t="s">
        <v>1687</v>
      </c>
      <c r="F125" t="s">
        <v>1688</v>
      </c>
      <c r="G125" t="s">
        <v>1380</v>
      </c>
      <c r="I125" t="s">
        <v>2631</v>
      </c>
      <c r="J125" t="s">
        <v>1798</v>
      </c>
      <c r="K125" t="str">
        <f t="shared" si="5"/>
        <v>naa.60060e8016617700000161770000004b</v>
      </c>
      <c r="M125" t="str">
        <f t="shared" ref="M125:M188" si="6">IF(J125&lt;&gt;"",MID(J125,30,5),"")</f>
        <v>16177</v>
      </c>
      <c r="N125" t="str">
        <f t="shared" ref="N125:N188" si="7">IF(J125&lt;&gt;"",MID(J125,39,4),"")</f>
        <v>004b</v>
      </c>
      <c r="O125" s="131">
        <v>35.0006103515625</v>
      </c>
    </row>
    <row r="126" spans="1:15">
      <c r="A126" t="s">
        <v>1218</v>
      </c>
      <c r="B126" t="s">
        <v>1701</v>
      </c>
      <c r="C126" t="s">
        <v>477</v>
      </c>
      <c r="D126" t="s">
        <v>1702</v>
      </c>
      <c r="E126" t="s">
        <v>1689</v>
      </c>
      <c r="F126" t="s">
        <v>1704</v>
      </c>
      <c r="G126" t="s">
        <v>1380</v>
      </c>
      <c r="I126" t="s">
        <v>2632</v>
      </c>
      <c r="J126" t="s">
        <v>1799</v>
      </c>
      <c r="K126" t="str">
        <f t="shared" si="5"/>
        <v>naa.60060e8016617700000161770000004c</v>
      </c>
      <c r="M126" t="str">
        <f t="shared" si="6"/>
        <v>16177</v>
      </c>
      <c r="N126" t="str">
        <f t="shared" si="7"/>
        <v>004c</v>
      </c>
      <c r="O126" s="131">
        <v>70.000305175781307</v>
      </c>
    </row>
    <row r="127" spans="1:15">
      <c r="A127" t="s">
        <v>1218</v>
      </c>
      <c r="B127" t="s">
        <v>1701</v>
      </c>
      <c r="C127" t="s">
        <v>477</v>
      </c>
      <c r="D127" t="s">
        <v>1702</v>
      </c>
      <c r="E127" t="s">
        <v>1692</v>
      </c>
      <c r="F127" t="s">
        <v>1706</v>
      </c>
      <c r="G127" t="s">
        <v>1380</v>
      </c>
      <c r="I127" t="s">
        <v>2633</v>
      </c>
      <c r="J127" t="s">
        <v>1800</v>
      </c>
      <c r="K127" t="str">
        <f t="shared" si="5"/>
        <v>naa.60060e8016617700000161770000004d</v>
      </c>
      <c r="M127" t="str">
        <f t="shared" si="6"/>
        <v>16177</v>
      </c>
      <c r="N127" t="str">
        <f t="shared" si="7"/>
        <v>004d</v>
      </c>
      <c r="O127" s="131">
        <v>40.0003051757813</v>
      </c>
    </row>
    <row r="128" spans="1:15">
      <c r="A128" t="s">
        <v>1218</v>
      </c>
      <c r="B128" t="s">
        <v>1701</v>
      </c>
      <c r="C128" t="s">
        <v>477</v>
      </c>
      <c r="D128" t="s">
        <v>1702</v>
      </c>
      <c r="E128" t="s">
        <v>1698</v>
      </c>
      <c r="F128" t="s">
        <v>1708</v>
      </c>
      <c r="G128" t="s">
        <v>1380</v>
      </c>
      <c r="I128" t="s">
        <v>2634</v>
      </c>
      <c r="J128" t="s">
        <v>1801</v>
      </c>
      <c r="K128" t="str">
        <f t="shared" si="5"/>
        <v>naa.60060e8016617700000161770000004e</v>
      </c>
      <c r="M128" t="str">
        <f t="shared" si="6"/>
        <v>16177</v>
      </c>
      <c r="N128" t="str">
        <f t="shared" si="7"/>
        <v>004e</v>
      </c>
      <c r="O128" s="131">
        <v>50</v>
      </c>
    </row>
    <row r="129" spans="1:15">
      <c r="A129" t="s">
        <v>1218</v>
      </c>
      <c r="B129" t="s">
        <v>1701</v>
      </c>
      <c r="C129" t="s">
        <v>477</v>
      </c>
      <c r="D129" t="s">
        <v>1702</v>
      </c>
      <c r="E129" t="s">
        <v>1696</v>
      </c>
      <c r="F129" t="s">
        <v>1714</v>
      </c>
      <c r="G129" t="s">
        <v>1606</v>
      </c>
      <c r="I129" t="s">
        <v>2631</v>
      </c>
      <c r="K129" t="str">
        <f t="shared" si="5"/>
        <v/>
      </c>
      <c r="M129" t="str">
        <f t="shared" si="6"/>
        <v/>
      </c>
      <c r="N129" t="str">
        <f t="shared" si="7"/>
        <v/>
      </c>
      <c r="O129" s="131">
        <v>40</v>
      </c>
    </row>
    <row r="130" spans="1:15">
      <c r="A130" t="s">
        <v>1218</v>
      </c>
      <c r="B130" t="s">
        <v>1701</v>
      </c>
      <c r="C130" t="s">
        <v>476</v>
      </c>
      <c r="D130" t="s">
        <v>1724</v>
      </c>
      <c r="E130" t="s">
        <v>1685</v>
      </c>
      <c r="F130" t="s">
        <v>1686</v>
      </c>
      <c r="G130" t="s">
        <v>1604</v>
      </c>
      <c r="I130" t="s">
        <v>2635</v>
      </c>
      <c r="K130" t="str">
        <f t="shared" si="5"/>
        <v/>
      </c>
      <c r="M130" t="str">
        <f t="shared" si="6"/>
        <v/>
      </c>
      <c r="N130" t="str">
        <f t="shared" si="7"/>
        <v/>
      </c>
      <c r="O130" s="131">
        <v>125.000610351563</v>
      </c>
    </row>
    <row r="131" spans="1:15">
      <c r="A131" t="s">
        <v>1218</v>
      </c>
      <c r="B131" t="s">
        <v>1701</v>
      </c>
      <c r="C131" t="s">
        <v>476</v>
      </c>
      <c r="D131" t="s">
        <v>1724</v>
      </c>
      <c r="E131" t="s">
        <v>1687</v>
      </c>
      <c r="F131" t="s">
        <v>1688</v>
      </c>
      <c r="G131" t="s">
        <v>1250</v>
      </c>
      <c r="I131" t="s">
        <v>2635</v>
      </c>
      <c r="J131" t="s">
        <v>1802</v>
      </c>
      <c r="K131" t="str">
        <f t="shared" si="5"/>
        <v>naa.60060e80166221000001622100000039</v>
      </c>
      <c r="M131" t="str">
        <f t="shared" si="6"/>
        <v>16221</v>
      </c>
      <c r="N131" t="str">
        <f t="shared" si="7"/>
        <v>0039</v>
      </c>
      <c r="O131" s="131">
        <v>12.5006103515625</v>
      </c>
    </row>
    <row r="132" spans="1:15">
      <c r="A132" t="s">
        <v>1218</v>
      </c>
      <c r="B132" t="s">
        <v>1701</v>
      </c>
      <c r="C132" t="s">
        <v>476</v>
      </c>
      <c r="D132" t="s">
        <v>1724</v>
      </c>
      <c r="E132" t="s">
        <v>1689</v>
      </c>
      <c r="F132" t="s">
        <v>1704</v>
      </c>
      <c r="G132" t="s">
        <v>1250</v>
      </c>
      <c r="I132" t="s">
        <v>2636</v>
      </c>
      <c r="J132" t="s">
        <v>1803</v>
      </c>
      <c r="K132" t="str">
        <f t="shared" si="5"/>
        <v>naa.60060e80166221000001622100001039</v>
      </c>
      <c r="M132" t="str">
        <f t="shared" si="6"/>
        <v>16221</v>
      </c>
      <c r="N132" t="str">
        <f t="shared" si="7"/>
        <v>1039</v>
      </c>
      <c r="O132" s="131">
        <v>50</v>
      </c>
    </row>
    <row r="133" spans="1:15">
      <c r="A133" t="s">
        <v>1218</v>
      </c>
      <c r="B133" t="s">
        <v>1701</v>
      </c>
      <c r="C133" t="s">
        <v>476</v>
      </c>
      <c r="D133" t="s">
        <v>1724</v>
      </c>
      <c r="E133" t="s">
        <v>1692</v>
      </c>
      <c r="F133" t="s">
        <v>1714</v>
      </c>
      <c r="G133" t="s">
        <v>1606</v>
      </c>
      <c r="I133" t="s">
        <v>2635</v>
      </c>
      <c r="K133" t="str">
        <f t="shared" si="5"/>
        <v/>
      </c>
      <c r="M133" t="str">
        <f t="shared" si="6"/>
        <v/>
      </c>
      <c r="N133" t="str">
        <f t="shared" si="7"/>
        <v/>
      </c>
      <c r="O133" s="131">
        <v>80.0006103515625</v>
      </c>
    </row>
    <row r="134" spans="1:15">
      <c r="A134" t="s">
        <v>1218</v>
      </c>
      <c r="B134" t="s">
        <v>1701</v>
      </c>
      <c r="C134" t="s">
        <v>476</v>
      </c>
      <c r="D134" t="s">
        <v>1724</v>
      </c>
      <c r="E134" t="s">
        <v>1698</v>
      </c>
      <c r="F134" t="s">
        <v>1693</v>
      </c>
      <c r="G134" t="s">
        <v>1250</v>
      </c>
      <c r="I134" t="s">
        <v>2637</v>
      </c>
      <c r="J134" t="s">
        <v>1804</v>
      </c>
      <c r="K134" t="str">
        <f t="shared" si="5"/>
        <v>naa.60060e8016622100000162210000003c</v>
      </c>
      <c r="M134" t="str">
        <f t="shared" si="6"/>
        <v>16221</v>
      </c>
      <c r="N134" t="str">
        <f t="shared" si="7"/>
        <v>003c</v>
      </c>
      <c r="O134" s="131">
        <v>8.00079345703125</v>
      </c>
    </row>
    <row r="135" spans="1:15">
      <c r="A135" t="s">
        <v>1218</v>
      </c>
      <c r="B135" t="s">
        <v>1701</v>
      </c>
      <c r="C135" t="s">
        <v>476</v>
      </c>
      <c r="D135" t="s">
        <v>1724</v>
      </c>
      <c r="E135" t="s">
        <v>1696</v>
      </c>
      <c r="F135" t="s">
        <v>1737</v>
      </c>
      <c r="G135" t="s">
        <v>1250</v>
      </c>
      <c r="I135" t="s">
        <v>2638</v>
      </c>
      <c r="J135" t="s">
        <v>1805</v>
      </c>
      <c r="K135" t="str">
        <f t="shared" si="5"/>
        <v>naa.60060e8016622100000162210000103c</v>
      </c>
      <c r="M135" t="str">
        <f t="shared" si="6"/>
        <v>16221</v>
      </c>
      <c r="N135" t="str">
        <f t="shared" si="7"/>
        <v>103c</v>
      </c>
      <c r="O135" s="131">
        <v>0.20050048828125</v>
      </c>
    </row>
    <row r="136" spans="1:15">
      <c r="A136" t="s">
        <v>1218</v>
      </c>
      <c r="B136" t="s">
        <v>1701</v>
      </c>
      <c r="C136" t="s">
        <v>476</v>
      </c>
      <c r="D136" t="s">
        <v>1724</v>
      </c>
      <c r="E136" t="s">
        <v>1710</v>
      </c>
      <c r="F136" t="s">
        <v>1752</v>
      </c>
      <c r="G136" t="s">
        <v>1250</v>
      </c>
      <c r="I136" t="s">
        <v>2639</v>
      </c>
      <c r="J136" t="s">
        <v>1806</v>
      </c>
      <c r="K136" t="str">
        <f t="shared" si="5"/>
        <v>naa.60060e80166221000001622100000f1e</v>
      </c>
      <c r="M136" t="str">
        <f t="shared" si="6"/>
        <v>16221</v>
      </c>
      <c r="N136" t="str">
        <f t="shared" si="7"/>
        <v>0f1e</v>
      </c>
      <c r="O136" s="131">
        <v>0.20050048828125</v>
      </c>
    </row>
    <row r="137" spans="1:15">
      <c r="A137" t="s">
        <v>1218</v>
      </c>
      <c r="B137" t="s">
        <v>1701</v>
      </c>
      <c r="C137" t="s">
        <v>476</v>
      </c>
      <c r="D137" t="s">
        <v>1724</v>
      </c>
      <c r="E137" t="s">
        <v>1715</v>
      </c>
      <c r="F137" t="s">
        <v>1755</v>
      </c>
      <c r="G137" t="s">
        <v>1250</v>
      </c>
      <c r="I137" t="s">
        <v>2640</v>
      </c>
      <c r="J137" t="s">
        <v>1807</v>
      </c>
      <c r="K137" t="str">
        <f t="shared" si="5"/>
        <v>naa.60060e80166221000001622100000f1f</v>
      </c>
      <c r="M137" t="str">
        <f t="shared" si="6"/>
        <v>16221</v>
      </c>
      <c r="N137" t="str">
        <f t="shared" si="7"/>
        <v>0f1f</v>
      </c>
      <c r="O137" s="131">
        <v>0.20050048828125</v>
      </c>
    </row>
    <row r="138" spans="1:15">
      <c r="A138" t="s">
        <v>1218</v>
      </c>
      <c r="B138" t="s">
        <v>1701</v>
      </c>
      <c r="C138" t="s">
        <v>476</v>
      </c>
      <c r="D138" t="s">
        <v>1724</v>
      </c>
      <c r="E138" t="s">
        <v>1718</v>
      </c>
      <c r="F138" t="s">
        <v>1758</v>
      </c>
      <c r="G138" t="s">
        <v>1250</v>
      </c>
      <c r="I138" t="s">
        <v>2641</v>
      </c>
      <c r="J138" t="s">
        <v>1808</v>
      </c>
      <c r="K138" t="str">
        <f t="shared" si="5"/>
        <v>naa.60060e80166221000001622100000f20</v>
      </c>
      <c r="M138" t="str">
        <f t="shared" si="6"/>
        <v>16221</v>
      </c>
      <c r="N138" t="str">
        <f t="shared" si="7"/>
        <v>0f20</v>
      </c>
      <c r="O138" s="131">
        <v>40</v>
      </c>
    </row>
    <row r="139" spans="1:15">
      <c r="A139" t="s">
        <v>1222</v>
      </c>
      <c r="B139" t="s">
        <v>1701</v>
      </c>
      <c r="C139" t="s">
        <v>488</v>
      </c>
      <c r="D139" t="s">
        <v>1702</v>
      </c>
      <c r="E139" t="s">
        <v>1685</v>
      </c>
      <c r="F139" t="s">
        <v>1686</v>
      </c>
      <c r="G139" t="s">
        <v>1620</v>
      </c>
      <c r="I139" t="s">
        <v>2642</v>
      </c>
      <c r="K139" t="str">
        <f t="shared" si="5"/>
        <v/>
      </c>
      <c r="M139" t="str">
        <f t="shared" si="6"/>
        <v/>
      </c>
      <c r="N139" t="str">
        <f t="shared" si="7"/>
        <v/>
      </c>
      <c r="O139" s="131">
        <v>50</v>
      </c>
    </row>
    <row r="140" spans="1:15">
      <c r="A140" t="s">
        <v>1222</v>
      </c>
      <c r="B140" t="s">
        <v>1701</v>
      </c>
      <c r="C140" t="s">
        <v>488</v>
      </c>
      <c r="D140" t="s">
        <v>1702</v>
      </c>
      <c r="E140" t="s">
        <v>1687</v>
      </c>
      <c r="F140" t="s">
        <v>1690</v>
      </c>
      <c r="G140" t="s">
        <v>1622</v>
      </c>
      <c r="I140" t="s">
        <v>2642</v>
      </c>
      <c r="K140" t="str">
        <f t="shared" si="5"/>
        <v/>
      </c>
      <c r="M140" t="str">
        <f t="shared" si="6"/>
        <v/>
      </c>
      <c r="N140" t="str">
        <f t="shared" si="7"/>
        <v/>
      </c>
      <c r="O140" s="131">
        <v>15</v>
      </c>
    </row>
    <row r="141" spans="1:15">
      <c r="A141" t="s">
        <v>1222</v>
      </c>
      <c r="B141" t="s">
        <v>1701</v>
      </c>
      <c r="C141" t="s">
        <v>488</v>
      </c>
      <c r="D141" t="s">
        <v>1702</v>
      </c>
      <c r="E141" t="s">
        <v>1689</v>
      </c>
      <c r="F141" t="s">
        <v>1688</v>
      </c>
      <c r="G141" t="s">
        <v>1352</v>
      </c>
      <c r="I141" t="s">
        <v>2642</v>
      </c>
      <c r="J141" t="s">
        <v>1809</v>
      </c>
      <c r="K141" t="str">
        <f t="shared" si="5"/>
        <v>naa.60060e80166177000001617700000041</v>
      </c>
      <c r="M141" t="str">
        <f t="shared" si="6"/>
        <v>16177</v>
      </c>
      <c r="N141" t="str">
        <f t="shared" si="7"/>
        <v>0041</v>
      </c>
      <c r="O141" s="131">
        <v>80.0006103515625</v>
      </c>
    </row>
    <row r="142" spans="1:15">
      <c r="A142" t="s">
        <v>1222</v>
      </c>
      <c r="B142" t="s">
        <v>1701</v>
      </c>
      <c r="C142" t="s">
        <v>488</v>
      </c>
      <c r="D142" t="s">
        <v>1702</v>
      </c>
      <c r="E142" t="s">
        <v>1692</v>
      </c>
      <c r="F142" t="s">
        <v>1704</v>
      </c>
      <c r="G142" t="s">
        <v>1352</v>
      </c>
      <c r="I142" t="s">
        <v>2643</v>
      </c>
      <c r="J142" t="s">
        <v>1810</v>
      </c>
      <c r="K142" t="str">
        <f t="shared" si="5"/>
        <v>naa.60060e80166177000001617700000042</v>
      </c>
      <c r="M142" t="str">
        <f t="shared" si="6"/>
        <v>16177</v>
      </c>
      <c r="N142" t="str">
        <f t="shared" si="7"/>
        <v>0042</v>
      </c>
      <c r="O142" s="131">
        <v>50.0006103515625</v>
      </c>
    </row>
    <row r="143" spans="1:15">
      <c r="A143" t="s">
        <v>1222</v>
      </c>
      <c r="B143" t="s">
        <v>1701</v>
      </c>
      <c r="C143" t="s">
        <v>488</v>
      </c>
      <c r="D143" t="s">
        <v>1702</v>
      </c>
      <c r="E143" t="s">
        <v>1698</v>
      </c>
      <c r="F143" t="s">
        <v>1706</v>
      </c>
      <c r="G143" t="s">
        <v>1352</v>
      </c>
      <c r="I143" t="s">
        <v>2644</v>
      </c>
      <c r="J143" t="s">
        <v>1811</v>
      </c>
      <c r="K143" t="str">
        <f t="shared" si="5"/>
        <v>naa.60060e80166177000001617700000043</v>
      </c>
      <c r="M143" t="str">
        <f t="shared" si="6"/>
        <v>16177</v>
      </c>
      <c r="N143" t="str">
        <f t="shared" si="7"/>
        <v>0043</v>
      </c>
      <c r="O143" s="131">
        <v>172.00012207031301</v>
      </c>
    </row>
    <row r="144" spans="1:15">
      <c r="A144" t="s">
        <v>1222</v>
      </c>
      <c r="B144" t="s">
        <v>1701</v>
      </c>
      <c r="C144" t="s">
        <v>488</v>
      </c>
      <c r="D144" t="s">
        <v>1702</v>
      </c>
      <c r="E144" t="s">
        <v>1696</v>
      </c>
      <c r="F144" t="s">
        <v>1708</v>
      </c>
      <c r="G144" t="s">
        <v>1352</v>
      </c>
      <c r="I144" t="s">
        <v>2645</v>
      </c>
      <c r="J144" t="s">
        <v>1812</v>
      </c>
      <c r="K144" t="str">
        <f t="shared" si="5"/>
        <v>naa.60060e80166177000001617700000044</v>
      </c>
      <c r="M144" t="str">
        <f t="shared" si="6"/>
        <v>16177</v>
      </c>
      <c r="N144" t="str">
        <f t="shared" si="7"/>
        <v>0044</v>
      </c>
      <c r="O144" s="131">
        <v>92.000427246093807</v>
      </c>
    </row>
    <row r="145" spans="1:15">
      <c r="A145" t="s">
        <v>1222</v>
      </c>
      <c r="B145" t="s">
        <v>1701</v>
      </c>
      <c r="C145" t="s">
        <v>488</v>
      </c>
      <c r="D145" t="s">
        <v>1702</v>
      </c>
      <c r="E145" t="s">
        <v>1710</v>
      </c>
      <c r="F145" t="s">
        <v>1711</v>
      </c>
      <c r="G145" t="s">
        <v>1352</v>
      </c>
      <c r="I145" t="s">
        <v>2646</v>
      </c>
      <c r="J145" t="s">
        <v>1813</v>
      </c>
      <c r="K145" t="str">
        <f t="shared" si="5"/>
        <v>naa.60060e80166177000001617700000045</v>
      </c>
      <c r="M145" t="str">
        <f t="shared" si="6"/>
        <v>16177</v>
      </c>
      <c r="N145" t="str">
        <f t="shared" si="7"/>
        <v>0045</v>
      </c>
      <c r="O145" s="131">
        <v>50</v>
      </c>
    </row>
    <row r="146" spans="1:15">
      <c r="A146" t="s">
        <v>1222</v>
      </c>
      <c r="B146" t="s">
        <v>1701</v>
      </c>
      <c r="C146" t="s">
        <v>488</v>
      </c>
      <c r="D146" t="s">
        <v>1702</v>
      </c>
      <c r="E146" t="s">
        <v>1715</v>
      </c>
      <c r="F146" t="s">
        <v>1714</v>
      </c>
      <c r="G146" t="s">
        <v>1624</v>
      </c>
      <c r="I146" t="s">
        <v>2642</v>
      </c>
      <c r="K146" t="str">
        <f t="shared" si="5"/>
        <v/>
      </c>
      <c r="M146" t="str">
        <f t="shared" si="6"/>
        <v/>
      </c>
      <c r="N146" t="str">
        <f t="shared" si="7"/>
        <v/>
      </c>
      <c r="O146" s="131">
        <v>40</v>
      </c>
    </row>
    <row r="147" spans="1:15">
      <c r="A147" t="s">
        <v>1222</v>
      </c>
      <c r="B147" t="s">
        <v>1701</v>
      </c>
      <c r="C147" t="s">
        <v>489</v>
      </c>
      <c r="D147" t="s">
        <v>1724</v>
      </c>
      <c r="E147" t="s">
        <v>1685</v>
      </c>
      <c r="F147" t="s">
        <v>1686</v>
      </c>
      <c r="G147" t="s">
        <v>1620</v>
      </c>
      <c r="I147" t="s">
        <v>2647</v>
      </c>
      <c r="K147" t="str">
        <f t="shared" si="5"/>
        <v/>
      </c>
      <c r="M147" t="str">
        <f t="shared" si="6"/>
        <v/>
      </c>
      <c r="N147" t="str">
        <f t="shared" si="7"/>
        <v/>
      </c>
      <c r="O147" s="131">
        <v>50</v>
      </c>
    </row>
    <row r="148" spans="1:15">
      <c r="A148" t="s">
        <v>1222</v>
      </c>
      <c r="B148" t="s">
        <v>1701</v>
      </c>
      <c r="C148" t="s">
        <v>489</v>
      </c>
      <c r="D148" t="s">
        <v>1724</v>
      </c>
      <c r="E148" t="s">
        <v>1687</v>
      </c>
      <c r="F148" t="s">
        <v>1690</v>
      </c>
      <c r="G148" t="s">
        <v>1622</v>
      </c>
      <c r="I148" t="s">
        <v>2647</v>
      </c>
      <c r="K148" t="str">
        <f t="shared" si="5"/>
        <v/>
      </c>
      <c r="M148" t="str">
        <f t="shared" si="6"/>
        <v/>
      </c>
      <c r="N148" t="str">
        <f t="shared" si="7"/>
        <v/>
      </c>
      <c r="O148" s="131">
        <v>25.0003051757813</v>
      </c>
    </row>
    <row r="149" spans="1:15">
      <c r="A149" t="s">
        <v>1222</v>
      </c>
      <c r="B149" t="s">
        <v>1701</v>
      </c>
      <c r="C149" t="s">
        <v>489</v>
      </c>
      <c r="D149" t="s">
        <v>1724</v>
      </c>
      <c r="E149" t="s">
        <v>1689</v>
      </c>
      <c r="F149" t="s">
        <v>1688</v>
      </c>
      <c r="G149" t="s">
        <v>1288</v>
      </c>
      <c r="I149" t="s">
        <v>2647</v>
      </c>
      <c r="J149" t="s">
        <v>1814</v>
      </c>
      <c r="K149" t="str">
        <f t="shared" si="5"/>
        <v>naa.60060e8016622100000162210000004d</v>
      </c>
      <c r="M149" t="str">
        <f t="shared" si="6"/>
        <v>16221</v>
      </c>
      <c r="N149" t="str">
        <f t="shared" si="7"/>
        <v>004d</v>
      </c>
      <c r="O149" s="131">
        <v>2.50030517578125</v>
      </c>
    </row>
    <row r="150" spans="1:15">
      <c r="A150" t="s">
        <v>1222</v>
      </c>
      <c r="B150" t="s">
        <v>1701</v>
      </c>
      <c r="C150" t="s">
        <v>489</v>
      </c>
      <c r="D150" t="s">
        <v>1724</v>
      </c>
      <c r="E150" t="s">
        <v>1692</v>
      </c>
      <c r="F150" t="s">
        <v>1704</v>
      </c>
      <c r="G150" t="s">
        <v>1288</v>
      </c>
      <c r="I150" t="s">
        <v>2648</v>
      </c>
      <c r="J150" t="s">
        <v>1815</v>
      </c>
      <c r="K150" t="str">
        <f t="shared" si="5"/>
        <v>naa.60060e8016622100000162210000104d</v>
      </c>
      <c r="M150" t="str">
        <f t="shared" si="6"/>
        <v>16221</v>
      </c>
      <c r="N150" t="str">
        <f t="shared" si="7"/>
        <v>104d</v>
      </c>
      <c r="O150" s="131">
        <v>50</v>
      </c>
    </row>
    <row r="151" spans="1:15">
      <c r="A151" t="s">
        <v>1222</v>
      </c>
      <c r="B151" t="s">
        <v>1701</v>
      </c>
      <c r="C151" t="s">
        <v>489</v>
      </c>
      <c r="D151" t="s">
        <v>1724</v>
      </c>
      <c r="E151" t="s">
        <v>1698</v>
      </c>
      <c r="F151" t="s">
        <v>1714</v>
      </c>
      <c r="G151" t="s">
        <v>1624</v>
      </c>
      <c r="I151" t="s">
        <v>2647</v>
      </c>
      <c r="K151" t="str">
        <f t="shared" si="5"/>
        <v/>
      </c>
      <c r="M151" t="str">
        <f t="shared" si="6"/>
        <v/>
      </c>
      <c r="N151" t="str">
        <f t="shared" si="7"/>
        <v/>
      </c>
      <c r="O151" s="131">
        <v>210</v>
      </c>
    </row>
    <row r="152" spans="1:15">
      <c r="A152" t="s">
        <v>1222</v>
      </c>
      <c r="B152" t="s">
        <v>1701</v>
      </c>
      <c r="C152" t="s">
        <v>489</v>
      </c>
      <c r="D152" t="s">
        <v>1724</v>
      </c>
      <c r="E152" t="s">
        <v>1696</v>
      </c>
      <c r="F152" t="s">
        <v>1693</v>
      </c>
      <c r="G152" t="s">
        <v>1288</v>
      </c>
      <c r="I152" t="s">
        <v>2579</v>
      </c>
      <c r="J152" t="s">
        <v>1727</v>
      </c>
      <c r="K152" t="str">
        <f t="shared" si="5"/>
        <v>naa.60060e8016622100000162210000004e</v>
      </c>
      <c r="M152" t="str">
        <f t="shared" si="6"/>
        <v>16221</v>
      </c>
      <c r="N152" t="str">
        <f t="shared" si="7"/>
        <v>004e</v>
      </c>
      <c r="O152" s="131">
        <v>20.0006103515625</v>
      </c>
    </row>
    <row r="153" spans="1:15">
      <c r="A153" t="s">
        <v>1222</v>
      </c>
      <c r="B153" t="s">
        <v>1701</v>
      </c>
      <c r="C153" t="s">
        <v>489</v>
      </c>
      <c r="D153" t="s">
        <v>1724</v>
      </c>
      <c r="E153" t="s">
        <v>1710</v>
      </c>
      <c r="F153" t="s">
        <v>1697</v>
      </c>
      <c r="G153" t="s">
        <v>1288</v>
      </c>
      <c r="I153" t="s">
        <v>2580</v>
      </c>
      <c r="J153" t="s">
        <v>1728</v>
      </c>
      <c r="K153" t="str">
        <f t="shared" si="5"/>
        <v>naa.60060e80166221000001622100000104</v>
      </c>
      <c r="M153" t="str">
        <f t="shared" si="6"/>
        <v>16221</v>
      </c>
      <c r="N153" t="str">
        <f t="shared" si="7"/>
        <v>0104</v>
      </c>
      <c r="O153" s="131">
        <v>35.0006103515625</v>
      </c>
    </row>
    <row r="154" spans="1:15">
      <c r="A154" t="s">
        <v>1222</v>
      </c>
      <c r="B154" t="s">
        <v>1701</v>
      </c>
      <c r="C154" t="s">
        <v>489</v>
      </c>
      <c r="D154" t="s">
        <v>1724</v>
      </c>
      <c r="E154" t="s">
        <v>1715</v>
      </c>
      <c r="F154" t="s">
        <v>1699</v>
      </c>
      <c r="G154" t="s">
        <v>1288</v>
      </c>
      <c r="I154" t="s">
        <v>2581</v>
      </c>
      <c r="J154" t="s">
        <v>1729</v>
      </c>
      <c r="K154" t="str">
        <f t="shared" si="5"/>
        <v>naa.60060e80166221000001622100000050</v>
      </c>
      <c r="M154" t="str">
        <f t="shared" si="6"/>
        <v>16221</v>
      </c>
      <c r="N154" t="str">
        <f t="shared" si="7"/>
        <v>0050</v>
      </c>
      <c r="O154" s="131">
        <v>110.000610351563</v>
      </c>
    </row>
    <row r="155" spans="1:15">
      <c r="A155" t="s">
        <v>1222</v>
      </c>
      <c r="B155" t="s">
        <v>1701</v>
      </c>
      <c r="C155" t="s">
        <v>489</v>
      </c>
      <c r="D155" t="s">
        <v>1724</v>
      </c>
      <c r="E155" t="s">
        <v>1718</v>
      </c>
      <c r="F155" t="s">
        <v>1730</v>
      </c>
      <c r="G155" t="s">
        <v>1288</v>
      </c>
      <c r="I155" t="s">
        <v>2582</v>
      </c>
      <c r="J155" t="s">
        <v>1731</v>
      </c>
      <c r="K155" t="str">
        <f t="shared" si="5"/>
        <v>naa.60060e80166221000001622100000051</v>
      </c>
      <c r="M155" t="str">
        <f t="shared" si="6"/>
        <v>16221</v>
      </c>
      <c r="N155" t="str">
        <f t="shared" si="7"/>
        <v>0051</v>
      </c>
      <c r="O155" s="131">
        <v>65.0006103515625</v>
      </c>
    </row>
    <row r="156" spans="1:15">
      <c r="A156" t="s">
        <v>1222</v>
      </c>
      <c r="B156" t="s">
        <v>1701</v>
      </c>
      <c r="C156" t="s">
        <v>489</v>
      </c>
      <c r="D156" t="s">
        <v>1724</v>
      </c>
      <c r="E156" t="s">
        <v>1721</v>
      </c>
      <c r="F156" t="s">
        <v>1732</v>
      </c>
      <c r="G156" t="s">
        <v>1288</v>
      </c>
      <c r="I156" t="s">
        <v>2583</v>
      </c>
      <c r="J156" t="s">
        <v>1733</v>
      </c>
      <c r="K156" t="str">
        <f t="shared" si="5"/>
        <v>naa.60060e80166221000001622100000052</v>
      </c>
      <c r="M156" t="str">
        <f t="shared" si="6"/>
        <v>16221</v>
      </c>
      <c r="N156" t="str">
        <f t="shared" si="7"/>
        <v>0052</v>
      </c>
      <c r="O156" s="131">
        <v>20.0006103515625</v>
      </c>
    </row>
    <row r="157" spans="1:15">
      <c r="A157" t="s">
        <v>1222</v>
      </c>
      <c r="B157" t="s">
        <v>1701</v>
      </c>
      <c r="C157" t="s">
        <v>489</v>
      </c>
      <c r="D157" t="s">
        <v>1724</v>
      </c>
      <c r="E157" t="s">
        <v>1713</v>
      </c>
      <c r="F157" t="s">
        <v>1734</v>
      </c>
      <c r="G157" t="s">
        <v>1288</v>
      </c>
      <c r="I157" t="s">
        <v>2584</v>
      </c>
      <c r="J157" t="s">
        <v>1735</v>
      </c>
      <c r="K157" t="str">
        <f t="shared" si="5"/>
        <v>naa.60060e80166221000001622100000105</v>
      </c>
      <c r="M157" t="str">
        <f t="shared" si="6"/>
        <v>16221</v>
      </c>
      <c r="N157" t="str">
        <f t="shared" si="7"/>
        <v>0105</v>
      </c>
      <c r="O157" s="131">
        <v>21.0003662109375</v>
      </c>
    </row>
    <row r="158" spans="1:15">
      <c r="A158" t="s">
        <v>1222</v>
      </c>
      <c r="B158" t="s">
        <v>1701</v>
      </c>
      <c r="C158" t="s">
        <v>489</v>
      </c>
      <c r="D158" t="s">
        <v>1724</v>
      </c>
      <c r="E158" t="s">
        <v>1736</v>
      </c>
      <c r="F158" t="s">
        <v>1737</v>
      </c>
      <c r="G158" t="s">
        <v>1288</v>
      </c>
      <c r="I158" t="s">
        <v>2585</v>
      </c>
      <c r="J158" t="s">
        <v>1738</v>
      </c>
      <c r="K158" t="str">
        <f t="shared" si="5"/>
        <v>naa.60060e8016622100000162210000104e</v>
      </c>
      <c r="M158" t="str">
        <f t="shared" si="6"/>
        <v>16221</v>
      </c>
      <c r="N158" t="str">
        <f t="shared" si="7"/>
        <v>104e</v>
      </c>
      <c r="O158" s="131">
        <v>3.00018310546875</v>
      </c>
    </row>
    <row r="159" spans="1:15">
      <c r="A159" t="s">
        <v>1222</v>
      </c>
      <c r="B159" t="s">
        <v>1701</v>
      </c>
      <c r="C159" t="s">
        <v>489</v>
      </c>
      <c r="D159" t="s">
        <v>1724</v>
      </c>
      <c r="E159" t="s">
        <v>1739</v>
      </c>
      <c r="F159" t="s">
        <v>1740</v>
      </c>
      <c r="G159" t="s">
        <v>1288</v>
      </c>
      <c r="I159" t="s">
        <v>2586</v>
      </c>
      <c r="J159" t="s">
        <v>1741</v>
      </c>
      <c r="K159" t="str">
        <f t="shared" si="5"/>
        <v>naa.60060e80166221000001622100001104</v>
      </c>
      <c r="M159" t="str">
        <f t="shared" si="6"/>
        <v>16221</v>
      </c>
      <c r="N159" t="str">
        <f t="shared" si="7"/>
        <v>1104</v>
      </c>
      <c r="O159" s="131">
        <v>11.0000610351563</v>
      </c>
    </row>
    <row r="160" spans="1:15">
      <c r="A160" t="s">
        <v>1222</v>
      </c>
      <c r="B160" t="s">
        <v>1701</v>
      </c>
      <c r="C160" t="s">
        <v>489</v>
      </c>
      <c r="D160" t="s">
        <v>1724</v>
      </c>
      <c r="E160" t="s">
        <v>1742</v>
      </c>
      <c r="F160" t="s">
        <v>1743</v>
      </c>
      <c r="G160" t="s">
        <v>1288</v>
      </c>
      <c r="I160" t="s">
        <v>2587</v>
      </c>
      <c r="J160" t="s">
        <v>1744</v>
      </c>
      <c r="K160" t="str">
        <f t="shared" si="5"/>
        <v>naa.60060e80166221000001622100001051</v>
      </c>
      <c r="M160" t="str">
        <f t="shared" si="6"/>
        <v>16221</v>
      </c>
      <c r="N160" t="str">
        <f t="shared" si="7"/>
        <v>1051</v>
      </c>
      <c r="O160" s="131">
        <v>6.500244140625</v>
      </c>
    </row>
    <row r="161" spans="1:15">
      <c r="A161" t="s">
        <v>1222</v>
      </c>
      <c r="B161" t="s">
        <v>1701</v>
      </c>
      <c r="C161" t="s">
        <v>489</v>
      </c>
      <c r="D161" t="s">
        <v>1724</v>
      </c>
      <c r="E161" t="s">
        <v>1745</v>
      </c>
      <c r="F161" t="s">
        <v>1746</v>
      </c>
      <c r="G161" t="s">
        <v>1288</v>
      </c>
      <c r="I161" t="s">
        <v>2588</v>
      </c>
      <c r="J161" t="s">
        <v>1747</v>
      </c>
      <c r="K161" t="str">
        <f t="shared" si="5"/>
        <v>naa.60060e80166221000001622100001052</v>
      </c>
      <c r="M161" t="str">
        <f t="shared" si="6"/>
        <v>16221</v>
      </c>
      <c r="N161" t="str">
        <f t="shared" si="7"/>
        <v>1052</v>
      </c>
      <c r="O161" s="131">
        <v>3.00018310546875</v>
      </c>
    </row>
    <row r="162" spans="1:15">
      <c r="A162" t="s">
        <v>1222</v>
      </c>
      <c r="B162" t="s">
        <v>1701</v>
      </c>
      <c r="C162" t="s">
        <v>489</v>
      </c>
      <c r="D162" t="s">
        <v>1724</v>
      </c>
      <c r="E162" t="s">
        <v>1748</v>
      </c>
      <c r="F162" t="s">
        <v>1749</v>
      </c>
      <c r="G162" t="s">
        <v>1288</v>
      </c>
      <c r="I162" t="s">
        <v>2589</v>
      </c>
      <c r="J162" t="s">
        <v>1750</v>
      </c>
      <c r="K162" t="str">
        <f t="shared" si="5"/>
        <v>naa.60060e80166221000001622100001105</v>
      </c>
      <c r="M162" t="str">
        <f t="shared" si="6"/>
        <v>16221</v>
      </c>
      <c r="N162" t="str">
        <f t="shared" si="7"/>
        <v>1105</v>
      </c>
      <c r="O162" s="131">
        <v>0.20050048828125</v>
      </c>
    </row>
    <row r="163" spans="1:15">
      <c r="A163" t="s">
        <v>1222</v>
      </c>
      <c r="B163" t="s">
        <v>1701</v>
      </c>
      <c r="C163" t="s">
        <v>489</v>
      </c>
      <c r="D163" t="s">
        <v>1724</v>
      </c>
      <c r="E163" t="s">
        <v>1751</v>
      </c>
      <c r="F163" t="s">
        <v>1752</v>
      </c>
      <c r="G163" t="s">
        <v>1288</v>
      </c>
      <c r="I163" t="s">
        <v>2590</v>
      </c>
      <c r="J163" t="s">
        <v>1753</v>
      </c>
      <c r="K163" t="str">
        <f t="shared" si="5"/>
        <v>naa.60060e80166221000001622100000f2a</v>
      </c>
      <c r="M163" t="str">
        <f t="shared" si="6"/>
        <v>16221</v>
      </c>
      <c r="N163" t="str">
        <f t="shared" si="7"/>
        <v>0f2a</v>
      </c>
      <c r="O163" s="131">
        <v>0.20050048828125</v>
      </c>
    </row>
    <row r="164" spans="1:15">
      <c r="A164" t="s">
        <v>1222</v>
      </c>
      <c r="B164" t="s">
        <v>1701</v>
      </c>
      <c r="C164" t="s">
        <v>489</v>
      </c>
      <c r="D164" t="s">
        <v>1724</v>
      </c>
      <c r="E164" t="s">
        <v>1754</v>
      </c>
      <c r="F164" t="s">
        <v>1755</v>
      </c>
      <c r="G164" t="s">
        <v>1288</v>
      </c>
      <c r="I164" t="s">
        <v>2591</v>
      </c>
      <c r="J164" t="s">
        <v>1756</v>
      </c>
      <c r="K164" t="str">
        <f t="shared" si="5"/>
        <v>naa.60060e80166221000001622100000f2b</v>
      </c>
      <c r="M164" t="str">
        <f t="shared" si="6"/>
        <v>16221</v>
      </c>
      <c r="N164" t="str">
        <f t="shared" si="7"/>
        <v>0f2b</v>
      </c>
      <c r="O164" s="131">
        <v>0.20050048828125</v>
      </c>
    </row>
    <row r="165" spans="1:15">
      <c r="A165" t="s">
        <v>1222</v>
      </c>
      <c r="B165" t="s">
        <v>1701</v>
      </c>
      <c r="C165" t="s">
        <v>489</v>
      </c>
      <c r="D165" t="s">
        <v>1724</v>
      </c>
      <c r="E165" t="s">
        <v>1757</v>
      </c>
      <c r="F165" t="s">
        <v>1758</v>
      </c>
      <c r="G165" t="s">
        <v>1288</v>
      </c>
      <c r="I165" t="s">
        <v>2592</v>
      </c>
      <c r="J165" t="s">
        <v>1759</v>
      </c>
      <c r="K165" t="str">
        <f t="shared" si="5"/>
        <v>naa.60060e80166221000001622100000f2c</v>
      </c>
      <c r="M165" t="str">
        <f t="shared" si="6"/>
        <v>16221</v>
      </c>
      <c r="N165" t="str">
        <f t="shared" si="7"/>
        <v>0f2c</v>
      </c>
      <c r="O165" s="131">
        <v>40</v>
      </c>
    </row>
    <row r="166" spans="1:15">
      <c r="A166" t="s">
        <v>1223</v>
      </c>
      <c r="B166" t="s">
        <v>1701</v>
      </c>
      <c r="C166" t="s">
        <v>491</v>
      </c>
      <c r="D166" t="s">
        <v>1702</v>
      </c>
      <c r="E166" t="s">
        <v>1685</v>
      </c>
      <c r="F166" t="s">
        <v>1686</v>
      </c>
      <c r="G166" t="s">
        <v>1626</v>
      </c>
      <c r="I166" t="s">
        <v>2649</v>
      </c>
      <c r="K166" t="str">
        <f t="shared" si="5"/>
        <v/>
      </c>
      <c r="M166" t="str">
        <f t="shared" si="6"/>
        <v/>
      </c>
      <c r="N166" t="str">
        <f t="shared" si="7"/>
        <v/>
      </c>
      <c r="O166" s="131">
        <v>105</v>
      </c>
    </row>
    <row r="167" spans="1:15">
      <c r="A167" t="s">
        <v>1223</v>
      </c>
      <c r="B167" t="s">
        <v>1701</v>
      </c>
      <c r="C167" t="s">
        <v>491</v>
      </c>
      <c r="D167" t="s">
        <v>1702</v>
      </c>
      <c r="E167" t="s">
        <v>1687</v>
      </c>
      <c r="F167" t="s">
        <v>1688</v>
      </c>
      <c r="G167" t="s">
        <v>1342</v>
      </c>
      <c r="I167" t="s">
        <v>2649</v>
      </c>
      <c r="J167" t="s">
        <v>1816</v>
      </c>
      <c r="K167" t="str">
        <f t="shared" si="5"/>
        <v>naa.60060e8016617700000161770000003d</v>
      </c>
      <c r="M167" t="str">
        <f t="shared" si="6"/>
        <v>16177</v>
      </c>
      <c r="N167" t="str">
        <f t="shared" si="7"/>
        <v>003d</v>
      </c>
      <c r="O167" s="131">
        <v>70.000305175781307</v>
      </c>
    </row>
    <row r="168" spans="1:15">
      <c r="A168" t="s">
        <v>1223</v>
      </c>
      <c r="B168" t="s">
        <v>1701</v>
      </c>
      <c r="C168" t="s">
        <v>491</v>
      </c>
      <c r="D168" t="s">
        <v>1702</v>
      </c>
      <c r="E168" t="s">
        <v>1689</v>
      </c>
      <c r="F168" t="s">
        <v>1704</v>
      </c>
      <c r="G168" t="s">
        <v>1342</v>
      </c>
      <c r="I168" t="s">
        <v>2650</v>
      </c>
      <c r="J168" t="s">
        <v>1817</v>
      </c>
      <c r="K168" t="str">
        <f t="shared" si="5"/>
        <v>naa.60060e8016617700000161770000003e</v>
      </c>
      <c r="M168" t="str">
        <f t="shared" si="6"/>
        <v>16177</v>
      </c>
      <c r="N168" t="str">
        <f t="shared" si="7"/>
        <v>003e</v>
      </c>
      <c r="O168" s="131">
        <v>70.000305175781307</v>
      </c>
    </row>
    <row r="169" spans="1:15">
      <c r="A169" t="s">
        <v>1223</v>
      </c>
      <c r="B169" t="s">
        <v>1701</v>
      </c>
      <c r="C169" t="s">
        <v>491</v>
      </c>
      <c r="D169" t="s">
        <v>1702</v>
      </c>
      <c r="E169" t="s">
        <v>1692</v>
      </c>
      <c r="F169" t="s">
        <v>1706</v>
      </c>
      <c r="G169" t="s">
        <v>1342</v>
      </c>
      <c r="I169" t="s">
        <v>2651</v>
      </c>
      <c r="J169" t="s">
        <v>1818</v>
      </c>
      <c r="K169" t="str">
        <f t="shared" si="5"/>
        <v>naa.60060e8016617700000161770000003f</v>
      </c>
      <c r="M169" t="str">
        <f t="shared" si="6"/>
        <v>16177</v>
      </c>
      <c r="N169" t="str">
        <f t="shared" si="7"/>
        <v>003f</v>
      </c>
      <c r="O169" s="131">
        <v>40.0003051757813</v>
      </c>
    </row>
    <row r="170" spans="1:15">
      <c r="A170" t="s">
        <v>1223</v>
      </c>
      <c r="B170" t="s">
        <v>1701</v>
      </c>
      <c r="C170" t="s">
        <v>491</v>
      </c>
      <c r="D170" t="s">
        <v>1702</v>
      </c>
      <c r="E170" t="s">
        <v>1698</v>
      </c>
      <c r="F170" t="s">
        <v>1708</v>
      </c>
      <c r="G170" t="s">
        <v>1342</v>
      </c>
      <c r="I170" t="s">
        <v>2652</v>
      </c>
      <c r="J170" t="s">
        <v>1819</v>
      </c>
      <c r="K170" t="str">
        <f t="shared" si="5"/>
        <v>naa.60060e80166177000001617700000040</v>
      </c>
      <c r="M170" t="str">
        <f t="shared" si="6"/>
        <v>16177</v>
      </c>
      <c r="N170" t="str">
        <f t="shared" si="7"/>
        <v>0040</v>
      </c>
      <c r="O170" s="131">
        <v>50</v>
      </c>
    </row>
    <row r="171" spans="1:15">
      <c r="A171" t="s">
        <v>1223</v>
      </c>
      <c r="B171" t="s">
        <v>1701</v>
      </c>
      <c r="C171" t="s">
        <v>491</v>
      </c>
      <c r="D171" t="s">
        <v>1702</v>
      </c>
      <c r="E171" t="s">
        <v>1696</v>
      </c>
      <c r="F171" t="s">
        <v>1714</v>
      </c>
      <c r="G171" t="s">
        <v>1628</v>
      </c>
      <c r="I171" t="s">
        <v>2649</v>
      </c>
      <c r="K171" t="str">
        <f t="shared" si="5"/>
        <v/>
      </c>
      <c r="M171" t="str">
        <f t="shared" si="6"/>
        <v/>
      </c>
      <c r="N171" t="str">
        <f t="shared" si="7"/>
        <v/>
      </c>
      <c r="O171" s="131">
        <v>40</v>
      </c>
    </row>
    <row r="172" spans="1:15">
      <c r="A172" t="s">
        <v>1223</v>
      </c>
      <c r="B172" t="s">
        <v>1701</v>
      </c>
      <c r="C172" t="s">
        <v>492</v>
      </c>
      <c r="D172" t="s">
        <v>1724</v>
      </c>
      <c r="E172" t="s">
        <v>1685</v>
      </c>
      <c r="F172" t="s">
        <v>1686</v>
      </c>
      <c r="G172" t="s">
        <v>1626</v>
      </c>
      <c r="I172" t="s">
        <v>2653</v>
      </c>
      <c r="K172" t="str">
        <f t="shared" si="5"/>
        <v/>
      </c>
      <c r="M172" t="str">
        <f t="shared" si="6"/>
        <v/>
      </c>
      <c r="N172" t="str">
        <f t="shared" si="7"/>
        <v/>
      </c>
      <c r="O172" s="131">
        <v>50.0006103515625</v>
      </c>
    </row>
    <row r="173" spans="1:15">
      <c r="A173" t="s">
        <v>1223</v>
      </c>
      <c r="B173" t="s">
        <v>1701</v>
      </c>
      <c r="C173" t="s">
        <v>492</v>
      </c>
      <c r="D173" t="s">
        <v>1724</v>
      </c>
      <c r="E173" t="s">
        <v>1687</v>
      </c>
      <c r="F173" t="s">
        <v>1688</v>
      </c>
      <c r="G173" t="s">
        <v>1278</v>
      </c>
      <c r="I173" t="s">
        <v>2653</v>
      </c>
      <c r="J173" t="s">
        <v>1820</v>
      </c>
      <c r="K173" t="str">
        <f t="shared" si="5"/>
        <v>naa.60060e80166221000001622100000048</v>
      </c>
      <c r="M173" t="str">
        <f t="shared" si="6"/>
        <v>16221</v>
      </c>
      <c r="N173" t="str">
        <f t="shared" si="7"/>
        <v>0048</v>
      </c>
      <c r="O173" s="131">
        <v>5.0006103515625</v>
      </c>
    </row>
    <row r="174" spans="1:15">
      <c r="A174" t="s">
        <v>1223</v>
      </c>
      <c r="B174" t="s">
        <v>1701</v>
      </c>
      <c r="C174" t="s">
        <v>492</v>
      </c>
      <c r="D174" t="s">
        <v>1724</v>
      </c>
      <c r="E174" t="s">
        <v>1689</v>
      </c>
      <c r="F174" t="s">
        <v>1704</v>
      </c>
      <c r="G174" t="s">
        <v>1278</v>
      </c>
      <c r="I174" t="s">
        <v>2654</v>
      </c>
      <c r="J174" t="s">
        <v>1821</v>
      </c>
      <c r="K174" t="str">
        <f t="shared" si="5"/>
        <v>naa.60060e80166221000001622100001048</v>
      </c>
      <c r="M174" t="str">
        <f t="shared" si="6"/>
        <v>16221</v>
      </c>
      <c r="N174" t="str">
        <f t="shared" si="7"/>
        <v>1048</v>
      </c>
      <c r="O174" s="131">
        <v>50</v>
      </c>
    </row>
    <row r="175" spans="1:15">
      <c r="A175" t="s">
        <v>1223</v>
      </c>
      <c r="B175" t="s">
        <v>1701</v>
      </c>
      <c r="C175" t="s">
        <v>492</v>
      </c>
      <c r="D175" t="s">
        <v>1724</v>
      </c>
      <c r="E175" t="s">
        <v>1692</v>
      </c>
      <c r="F175" t="s">
        <v>1714</v>
      </c>
      <c r="G175" t="s">
        <v>1628</v>
      </c>
      <c r="I175" t="s">
        <v>2653</v>
      </c>
      <c r="K175" t="str">
        <f t="shared" si="5"/>
        <v/>
      </c>
      <c r="M175" t="str">
        <f t="shared" si="6"/>
        <v/>
      </c>
      <c r="N175" t="str">
        <f t="shared" si="7"/>
        <v/>
      </c>
      <c r="O175" s="131">
        <v>45</v>
      </c>
    </row>
    <row r="176" spans="1:15">
      <c r="A176" t="s">
        <v>1223</v>
      </c>
      <c r="B176" t="s">
        <v>1701</v>
      </c>
      <c r="C176" t="s">
        <v>492</v>
      </c>
      <c r="D176" t="s">
        <v>1724</v>
      </c>
      <c r="E176" t="s">
        <v>1698</v>
      </c>
      <c r="F176" t="s">
        <v>1693</v>
      </c>
      <c r="G176" t="s">
        <v>1278</v>
      </c>
      <c r="I176" t="s">
        <v>2602</v>
      </c>
      <c r="J176" t="s">
        <v>1769</v>
      </c>
      <c r="K176" t="str">
        <f t="shared" si="5"/>
        <v>naa.60060e80166221000001622100000049</v>
      </c>
      <c r="M176" t="str">
        <f t="shared" si="6"/>
        <v>16221</v>
      </c>
      <c r="N176" t="str">
        <f t="shared" si="7"/>
        <v>0049</v>
      </c>
      <c r="O176" s="131">
        <v>70.000305175781307</v>
      </c>
    </row>
    <row r="177" spans="1:15">
      <c r="A177" t="s">
        <v>1223</v>
      </c>
      <c r="B177" t="s">
        <v>1701</v>
      </c>
      <c r="C177" t="s">
        <v>492</v>
      </c>
      <c r="D177" t="s">
        <v>1724</v>
      </c>
      <c r="E177" t="s">
        <v>1696</v>
      </c>
      <c r="F177" t="s">
        <v>1697</v>
      </c>
      <c r="G177" t="s">
        <v>1278</v>
      </c>
      <c r="I177" t="s">
        <v>2603</v>
      </c>
      <c r="J177" t="s">
        <v>1770</v>
      </c>
      <c r="K177" t="str">
        <f t="shared" si="5"/>
        <v>naa.60060e8016622100000162210000004a</v>
      </c>
      <c r="M177" t="str">
        <f t="shared" si="6"/>
        <v>16221</v>
      </c>
      <c r="N177" t="str">
        <f t="shared" si="7"/>
        <v>004a</v>
      </c>
      <c r="O177" s="131">
        <v>110.000610351563</v>
      </c>
    </row>
    <row r="178" spans="1:15">
      <c r="A178" t="s">
        <v>1223</v>
      </c>
      <c r="B178" t="s">
        <v>1701</v>
      </c>
      <c r="C178" t="s">
        <v>492</v>
      </c>
      <c r="D178" t="s">
        <v>1724</v>
      </c>
      <c r="E178" t="s">
        <v>1710</v>
      </c>
      <c r="F178" t="s">
        <v>1699</v>
      </c>
      <c r="G178" t="s">
        <v>1278</v>
      </c>
      <c r="I178" t="s">
        <v>2604</v>
      </c>
      <c r="J178" t="s">
        <v>1771</v>
      </c>
      <c r="K178" t="str">
        <f t="shared" si="5"/>
        <v>naa.60060e8016622100000162210000004b</v>
      </c>
      <c r="M178" t="str">
        <f t="shared" si="6"/>
        <v>16221</v>
      </c>
      <c r="N178" t="str">
        <f t="shared" si="7"/>
        <v>004b</v>
      </c>
      <c r="O178" s="131">
        <v>4.500732421875</v>
      </c>
    </row>
    <row r="179" spans="1:15">
      <c r="A179" t="s">
        <v>1223</v>
      </c>
      <c r="B179" t="s">
        <v>1701</v>
      </c>
      <c r="C179" t="s">
        <v>492</v>
      </c>
      <c r="D179" t="s">
        <v>1724</v>
      </c>
      <c r="E179" t="s">
        <v>1715</v>
      </c>
      <c r="F179" t="s">
        <v>1737</v>
      </c>
      <c r="G179" t="s">
        <v>1278</v>
      </c>
      <c r="I179" t="s">
        <v>2605</v>
      </c>
      <c r="J179" t="s">
        <v>1772</v>
      </c>
      <c r="K179" t="str">
        <f t="shared" ref="K179:K242" si="8">IF(J179&lt;&gt;"",CONCATENATE("naa.",MID(J179,11,32)),"")</f>
        <v>naa.60060e80166221000001622100001049</v>
      </c>
      <c r="M179" t="str">
        <f t="shared" si="6"/>
        <v>16221</v>
      </c>
      <c r="N179" t="str">
        <f t="shared" si="7"/>
        <v>1049</v>
      </c>
      <c r="O179" s="131">
        <v>7.0001220703125</v>
      </c>
    </row>
    <row r="180" spans="1:15">
      <c r="A180" t="s">
        <v>1223</v>
      </c>
      <c r="B180" t="s">
        <v>1701</v>
      </c>
      <c r="C180" t="s">
        <v>492</v>
      </c>
      <c r="D180" t="s">
        <v>1724</v>
      </c>
      <c r="E180" t="s">
        <v>1718</v>
      </c>
      <c r="F180" t="s">
        <v>1740</v>
      </c>
      <c r="G180" t="s">
        <v>1278</v>
      </c>
      <c r="I180" t="s">
        <v>2606</v>
      </c>
      <c r="J180" t="s">
        <v>1773</v>
      </c>
      <c r="K180" t="str">
        <f t="shared" si="8"/>
        <v>naa.60060e8016622100000162210000104a</v>
      </c>
      <c r="M180" t="str">
        <f t="shared" si="6"/>
        <v>16221</v>
      </c>
      <c r="N180" t="str">
        <f t="shared" si="7"/>
        <v>104a</v>
      </c>
      <c r="O180" s="131">
        <v>11.0000610351563</v>
      </c>
    </row>
    <row r="181" spans="1:15">
      <c r="A181" t="s">
        <v>1223</v>
      </c>
      <c r="B181" t="s">
        <v>1701</v>
      </c>
      <c r="C181" t="s">
        <v>492</v>
      </c>
      <c r="D181" t="s">
        <v>1724</v>
      </c>
      <c r="E181" t="s">
        <v>1721</v>
      </c>
      <c r="F181" t="s">
        <v>1743</v>
      </c>
      <c r="G181" t="s">
        <v>1278</v>
      </c>
      <c r="I181" t="s">
        <v>2607</v>
      </c>
      <c r="J181" t="s">
        <v>1774</v>
      </c>
      <c r="K181" t="str">
        <f t="shared" si="8"/>
        <v>naa.60060e8016622100000162210000104b</v>
      </c>
      <c r="M181" t="str">
        <f t="shared" si="6"/>
        <v>16221</v>
      </c>
      <c r="N181" t="str">
        <f t="shared" si="7"/>
        <v>104b</v>
      </c>
      <c r="O181" s="131">
        <v>0.20050048828125</v>
      </c>
    </row>
    <row r="182" spans="1:15">
      <c r="A182" t="s">
        <v>1223</v>
      </c>
      <c r="B182" t="s">
        <v>1701</v>
      </c>
      <c r="C182" t="s">
        <v>492</v>
      </c>
      <c r="D182" t="s">
        <v>1724</v>
      </c>
      <c r="E182" t="s">
        <v>1713</v>
      </c>
      <c r="F182" t="s">
        <v>1752</v>
      </c>
      <c r="G182" t="s">
        <v>1278</v>
      </c>
      <c r="I182" t="s">
        <v>2608</v>
      </c>
      <c r="J182" t="s">
        <v>1775</v>
      </c>
      <c r="K182" t="str">
        <f t="shared" si="8"/>
        <v>naa.60060e80166221000001622100000f27</v>
      </c>
      <c r="M182" t="str">
        <f t="shared" si="6"/>
        <v>16221</v>
      </c>
      <c r="N182" t="str">
        <f t="shared" si="7"/>
        <v>0f27</v>
      </c>
      <c r="O182" s="131">
        <v>0.20050048828125</v>
      </c>
    </row>
    <row r="183" spans="1:15">
      <c r="A183" t="s">
        <v>1223</v>
      </c>
      <c r="B183" t="s">
        <v>1701</v>
      </c>
      <c r="C183" t="s">
        <v>492</v>
      </c>
      <c r="D183" t="s">
        <v>1724</v>
      </c>
      <c r="E183" t="s">
        <v>1736</v>
      </c>
      <c r="F183" t="s">
        <v>1755</v>
      </c>
      <c r="G183" t="s">
        <v>1278</v>
      </c>
      <c r="I183" t="s">
        <v>2609</v>
      </c>
      <c r="J183" t="s">
        <v>1776</v>
      </c>
      <c r="K183" t="str">
        <f t="shared" si="8"/>
        <v>naa.60060e80166221000001622100000f28</v>
      </c>
      <c r="M183" t="str">
        <f t="shared" si="6"/>
        <v>16221</v>
      </c>
      <c r="N183" t="str">
        <f t="shared" si="7"/>
        <v>0f28</v>
      </c>
      <c r="O183" s="131">
        <v>0.20050048828125</v>
      </c>
    </row>
    <row r="184" spans="1:15">
      <c r="A184" t="s">
        <v>1223</v>
      </c>
      <c r="B184" t="s">
        <v>1701</v>
      </c>
      <c r="C184" t="s">
        <v>492</v>
      </c>
      <c r="D184" t="s">
        <v>1724</v>
      </c>
      <c r="E184" t="s">
        <v>1739</v>
      </c>
      <c r="F184" t="s">
        <v>1758</v>
      </c>
      <c r="G184" t="s">
        <v>1278</v>
      </c>
      <c r="I184" t="s">
        <v>2610</v>
      </c>
      <c r="J184" t="s">
        <v>1777</v>
      </c>
      <c r="K184" t="str">
        <f t="shared" si="8"/>
        <v>naa.60060e80166221000001622100000f29</v>
      </c>
      <c r="M184" t="str">
        <f t="shared" si="6"/>
        <v>16221</v>
      </c>
      <c r="N184" t="str">
        <f t="shared" si="7"/>
        <v>0f29</v>
      </c>
      <c r="O184" s="131">
        <v>40</v>
      </c>
    </row>
    <row r="185" spans="1:15">
      <c r="A185" t="s">
        <v>1224</v>
      </c>
      <c r="B185" t="s">
        <v>1701</v>
      </c>
      <c r="C185" t="s">
        <v>494</v>
      </c>
      <c r="D185" t="s">
        <v>1724</v>
      </c>
      <c r="E185" t="s">
        <v>1685</v>
      </c>
      <c r="F185" t="s">
        <v>1686</v>
      </c>
      <c r="G185" t="s">
        <v>1630</v>
      </c>
      <c r="I185" t="s">
        <v>2655</v>
      </c>
      <c r="K185" t="str">
        <f t="shared" si="8"/>
        <v/>
      </c>
      <c r="M185" t="str">
        <f t="shared" si="6"/>
        <v/>
      </c>
      <c r="N185" t="str">
        <f t="shared" si="7"/>
        <v/>
      </c>
      <c r="O185" s="131">
        <v>125.000610351563</v>
      </c>
    </row>
    <row r="186" spans="1:15">
      <c r="A186" t="s">
        <v>1224</v>
      </c>
      <c r="B186" t="s">
        <v>1701</v>
      </c>
      <c r="C186" t="s">
        <v>494</v>
      </c>
      <c r="D186" t="s">
        <v>1724</v>
      </c>
      <c r="E186" t="s">
        <v>1687</v>
      </c>
      <c r="F186" t="s">
        <v>1688</v>
      </c>
      <c r="G186" t="s">
        <v>1250</v>
      </c>
      <c r="I186" t="s">
        <v>2655</v>
      </c>
      <c r="J186" t="s">
        <v>1822</v>
      </c>
      <c r="K186" t="str">
        <f t="shared" si="8"/>
        <v>naa.60060e8016622100000162210000003b</v>
      </c>
      <c r="M186" t="str">
        <f t="shared" si="6"/>
        <v>16221</v>
      </c>
      <c r="N186" t="str">
        <f t="shared" si="7"/>
        <v>003b</v>
      </c>
      <c r="O186" s="131">
        <v>12.5006103515625</v>
      </c>
    </row>
    <row r="187" spans="1:15">
      <c r="A187" t="s">
        <v>1224</v>
      </c>
      <c r="B187" t="s">
        <v>1701</v>
      </c>
      <c r="C187" t="s">
        <v>494</v>
      </c>
      <c r="D187" t="s">
        <v>1724</v>
      </c>
      <c r="E187" t="s">
        <v>1689</v>
      </c>
      <c r="F187" t="s">
        <v>1704</v>
      </c>
      <c r="G187" t="s">
        <v>1250</v>
      </c>
      <c r="I187" t="s">
        <v>2656</v>
      </c>
      <c r="J187" t="s">
        <v>1823</v>
      </c>
      <c r="K187" t="str">
        <f t="shared" si="8"/>
        <v>naa.60060e8016622100000162210000103b</v>
      </c>
      <c r="M187" t="str">
        <f t="shared" si="6"/>
        <v>16221</v>
      </c>
      <c r="N187" t="str">
        <f t="shared" si="7"/>
        <v>103b</v>
      </c>
      <c r="O187" s="131">
        <v>50</v>
      </c>
    </row>
    <row r="188" spans="1:15">
      <c r="A188" t="s">
        <v>1224</v>
      </c>
      <c r="B188" t="s">
        <v>1701</v>
      </c>
      <c r="C188" t="s">
        <v>494</v>
      </c>
      <c r="D188" t="s">
        <v>1724</v>
      </c>
      <c r="E188" t="s">
        <v>1692</v>
      </c>
      <c r="F188" t="s">
        <v>1714</v>
      </c>
      <c r="G188" t="s">
        <v>1632</v>
      </c>
      <c r="I188" t="s">
        <v>2655</v>
      </c>
      <c r="K188" t="str">
        <f t="shared" si="8"/>
        <v/>
      </c>
      <c r="M188" t="str">
        <f t="shared" si="6"/>
        <v/>
      </c>
      <c r="N188" t="str">
        <f t="shared" si="7"/>
        <v/>
      </c>
      <c r="O188" s="131">
        <v>80.0006103515625</v>
      </c>
    </row>
    <row r="189" spans="1:15">
      <c r="A189" t="s">
        <v>1224</v>
      </c>
      <c r="B189" t="s">
        <v>1701</v>
      </c>
      <c r="C189" t="s">
        <v>494</v>
      </c>
      <c r="D189" t="s">
        <v>1724</v>
      </c>
      <c r="E189" t="s">
        <v>1698</v>
      </c>
      <c r="F189" t="s">
        <v>1693</v>
      </c>
      <c r="G189" t="s">
        <v>1250</v>
      </c>
      <c r="I189" t="s">
        <v>2637</v>
      </c>
      <c r="J189" t="s">
        <v>1804</v>
      </c>
      <c r="K189" t="str">
        <f t="shared" si="8"/>
        <v>naa.60060e8016622100000162210000003c</v>
      </c>
      <c r="M189" t="str">
        <f t="shared" ref="M189:M252" si="9">IF(J189&lt;&gt;"",MID(J189,30,5),"")</f>
        <v>16221</v>
      </c>
      <c r="N189" t="str">
        <f t="shared" ref="N189:N252" si="10">IF(J189&lt;&gt;"",MID(J189,39,4),"")</f>
        <v>003c</v>
      </c>
      <c r="O189" s="131">
        <v>8.00079345703125</v>
      </c>
    </row>
    <row r="190" spans="1:15">
      <c r="A190" t="s">
        <v>1224</v>
      </c>
      <c r="B190" t="s">
        <v>1701</v>
      </c>
      <c r="C190" t="s">
        <v>494</v>
      </c>
      <c r="D190" t="s">
        <v>1724</v>
      </c>
      <c r="E190" t="s">
        <v>1696</v>
      </c>
      <c r="F190" t="s">
        <v>1737</v>
      </c>
      <c r="G190" t="s">
        <v>1250</v>
      </c>
      <c r="I190" t="s">
        <v>2638</v>
      </c>
      <c r="J190" t="s">
        <v>1805</v>
      </c>
      <c r="K190" t="str">
        <f t="shared" si="8"/>
        <v>naa.60060e8016622100000162210000103c</v>
      </c>
      <c r="M190" t="str">
        <f t="shared" si="9"/>
        <v>16221</v>
      </c>
      <c r="N190" t="str">
        <f t="shared" si="10"/>
        <v>103c</v>
      </c>
      <c r="O190" s="131">
        <v>0.20050048828125</v>
      </c>
    </row>
    <row r="191" spans="1:15">
      <c r="A191" t="s">
        <v>1224</v>
      </c>
      <c r="B191" t="s">
        <v>1701</v>
      </c>
      <c r="C191" t="s">
        <v>494</v>
      </c>
      <c r="D191" t="s">
        <v>1724</v>
      </c>
      <c r="E191" t="s">
        <v>1710</v>
      </c>
      <c r="F191" t="s">
        <v>1752</v>
      </c>
      <c r="G191" t="s">
        <v>1250</v>
      </c>
      <c r="I191" t="s">
        <v>2639</v>
      </c>
      <c r="J191" t="s">
        <v>1806</v>
      </c>
      <c r="K191" t="str">
        <f t="shared" si="8"/>
        <v>naa.60060e80166221000001622100000f1e</v>
      </c>
      <c r="M191" t="str">
        <f t="shared" si="9"/>
        <v>16221</v>
      </c>
      <c r="N191" t="str">
        <f t="shared" si="10"/>
        <v>0f1e</v>
      </c>
      <c r="O191" s="131">
        <v>0.20050048828125</v>
      </c>
    </row>
    <row r="192" spans="1:15">
      <c r="A192" t="s">
        <v>1224</v>
      </c>
      <c r="B192" t="s">
        <v>1701</v>
      </c>
      <c r="C192" t="s">
        <v>494</v>
      </c>
      <c r="D192" t="s">
        <v>1724</v>
      </c>
      <c r="E192" t="s">
        <v>1715</v>
      </c>
      <c r="F192" t="s">
        <v>1755</v>
      </c>
      <c r="G192" t="s">
        <v>1250</v>
      </c>
      <c r="I192" t="s">
        <v>2640</v>
      </c>
      <c r="J192" t="s">
        <v>1807</v>
      </c>
      <c r="K192" t="str">
        <f t="shared" si="8"/>
        <v>naa.60060e80166221000001622100000f1f</v>
      </c>
      <c r="M192" t="str">
        <f t="shared" si="9"/>
        <v>16221</v>
      </c>
      <c r="N192" t="str">
        <f t="shared" si="10"/>
        <v>0f1f</v>
      </c>
      <c r="O192" s="131">
        <v>0.20050048828125</v>
      </c>
    </row>
    <row r="193" spans="1:15">
      <c r="A193" t="s">
        <v>1224</v>
      </c>
      <c r="B193" t="s">
        <v>1701</v>
      </c>
      <c r="C193" t="s">
        <v>494</v>
      </c>
      <c r="D193" t="s">
        <v>1724</v>
      </c>
      <c r="E193" t="s">
        <v>1718</v>
      </c>
      <c r="F193" t="s">
        <v>1758</v>
      </c>
      <c r="G193" t="s">
        <v>1250</v>
      </c>
      <c r="I193" t="s">
        <v>2641</v>
      </c>
      <c r="J193" t="s">
        <v>1808</v>
      </c>
      <c r="K193" t="str">
        <f t="shared" si="8"/>
        <v>naa.60060e80166221000001622100000f20</v>
      </c>
      <c r="M193" t="str">
        <f t="shared" si="9"/>
        <v>16221</v>
      </c>
      <c r="N193" t="str">
        <f t="shared" si="10"/>
        <v>0f20</v>
      </c>
      <c r="O193" s="131">
        <v>40</v>
      </c>
    </row>
    <row r="194" spans="1:15">
      <c r="A194" t="s">
        <v>1224</v>
      </c>
      <c r="B194" t="s">
        <v>1701</v>
      </c>
      <c r="C194" t="s">
        <v>495</v>
      </c>
      <c r="D194" t="s">
        <v>1702</v>
      </c>
      <c r="E194" t="s">
        <v>1685</v>
      </c>
      <c r="F194" t="s">
        <v>1686</v>
      </c>
      <c r="G194" t="s">
        <v>1630</v>
      </c>
      <c r="I194" t="s">
        <v>2657</v>
      </c>
      <c r="K194" t="str">
        <f t="shared" si="8"/>
        <v/>
      </c>
      <c r="M194" t="str">
        <f t="shared" si="9"/>
        <v/>
      </c>
      <c r="N194" t="str">
        <f t="shared" si="10"/>
        <v/>
      </c>
      <c r="O194" s="131">
        <v>105</v>
      </c>
    </row>
    <row r="195" spans="1:15">
      <c r="A195" t="s">
        <v>1224</v>
      </c>
      <c r="B195" t="s">
        <v>1701</v>
      </c>
      <c r="C195" t="s">
        <v>495</v>
      </c>
      <c r="D195" t="s">
        <v>1702</v>
      </c>
      <c r="E195" t="s">
        <v>1687</v>
      </c>
      <c r="F195" t="s">
        <v>1688</v>
      </c>
      <c r="G195" t="s">
        <v>1332</v>
      </c>
      <c r="I195" t="s">
        <v>2657</v>
      </c>
      <c r="J195" t="s">
        <v>1824</v>
      </c>
      <c r="K195" t="str">
        <f t="shared" si="8"/>
        <v>naa.60060e8016617700000161770000003a</v>
      </c>
      <c r="M195" t="str">
        <f t="shared" si="9"/>
        <v>16177</v>
      </c>
      <c r="N195" t="str">
        <f t="shared" si="10"/>
        <v>003a</v>
      </c>
      <c r="O195" s="131">
        <v>70.000305175781307</v>
      </c>
    </row>
    <row r="196" spans="1:15">
      <c r="A196" t="s">
        <v>1224</v>
      </c>
      <c r="B196" t="s">
        <v>1701</v>
      </c>
      <c r="C196" t="s">
        <v>495</v>
      </c>
      <c r="D196" t="s">
        <v>1702</v>
      </c>
      <c r="E196" t="s">
        <v>1689</v>
      </c>
      <c r="F196" t="s">
        <v>1704</v>
      </c>
      <c r="G196" t="s">
        <v>1332</v>
      </c>
      <c r="I196" t="s">
        <v>2658</v>
      </c>
      <c r="J196" t="s">
        <v>1825</v>
      </c>
      <c r="K196" t="str">
        <f t="shared" si="8"/>
        <v>naa.60060e8016617700000161770000003b</v>
      </c>
      <c r="M196" t="str">
        <f t="shared" si="9"/>
        <v>16177</v>
      </c>
      <c r="N196" t="str">
        <f t="shared" si="10"/>
        <v>003b</v>
      </c>
      <c r="O196" s="131">
        <v>40.0003051757813</v>
      </c>
    </row>
    <row r="197" spans="1:15">
      <c r="A197" t="s">
        <v>1224</v>
      </c>
      <c r="B197" t="s">
        <v>1701</v>
      </c>
      <c r="C197" t="s">
        <v>495</v>
      </c>
      <c r="D197" t="s">
        <v>1702</v>
      </c>
      <c r="E197" t="s">
        <v>1692</v>
      </c>
      <c r="F197" t="s">
        <v>1706</v>
      </c>
      <c r="G197" t="s">
        <v>1332</v>
      </c>
      <c r="I197" t="s">
        <v>2659</v>
      </c>
      <c r="J197" t="s">
        <v>1826</v>
      </c>
      <c r="K197" t="str">
        <f t="shared" si="8"/>
        <v>naa.60060e8016617700000161770000003c</v>
      </c>
      <c r="M197" t="str">
        <f t="shared" si="9"/>
        <v>16177</v>
      </c>
      <c r="N197" t="str">
        <f t="shared" si="10"/>
        <v>003c</v>
      </c>
      <c r="O197" s="131">
        <v>6.0003662109375</v>
      </c>
    </row>
    <row r="198" spans="1:15">
      <c r="A198" t="s">
        <v>1224</v>
      </c>
      <c r="B198" t="s">
        <v>1701</v>
      </c>
      <c r="C198" t="s">
        <v>495</v>
      </c>
      <c r="D198" t="s">
        <v>1702</v>
      </c>
      <c r="E198" t="s">
        <v>1698</v>
      </c>
      <c r="F198" t="s">
        <v>1708</v>
      </c>
      <c r="G198" t="s">
        <v>1332</v>
      </c>
      <c r="I198" t="s">
        <v>2660</v>
      </c>
      <c r="J198" t="s">
        <v>1827</v>
      </c>
      <c r="K198" t="str">
        <f t="shared" si="8"/>
        <v>naa.60060e80166177000001617700000082</v>
      </c>
      <c r="M198" t="str">
        <f t="shared" si="9"/>
        <v>16177</v>
      </c>
      <c r="N198" t="str">
        <f t="shared" si="10"/>
        <v>0082</v>
      </c>
      <c r="O198" s="131">
        <v>50</v>
      </c>
    </row>
    <row r="199" spans="1:15">
      <c r="A199" t="s">
        <v>1224</v>
      </c>
      <c r="B199" t="s">
        <v>1701</v>
      </c>
      <c r="C199" t="s">
        <v>495</v>
      </c>
      <c r="D199" t="s">
        <v>1702</v>
      </c>
      <c r="E199" t="s">
        <v>1696</v>
      </c>
      <c r="F199" t="s">
        <v>1714</v>
      </c>
      <c r="G199" t="s">
        <v>1632</v>
      </c>
      <c r="I199" t="s">
        <v>2657</v>
      </c>
      <c r="K199" t="str">
        <f t="shared" si="8"/>
        <v/>
      </c>
      <c r="M199" t="str">
        <f t="shared" si="9"/>
        <v/>
      </c>
      <c r="N199" t="str">
        <f t="shared" si="10"/>
        <v/>
      </c>
      <c r="O199" s="131">
        <v>40</v>
      </c>
    </row>
    <row r="200" spans="1:15">
      <c r="A200" t="s">
        <v>1219</v>
      </c>
      <c r="B200" t="s">
        <v>1701</v>
      </c>
      <c r="C200" t="s">
        <v>480</v>
      </c>
      <c r="D200" t="s">
        <v>1702</v>
      </c>
      <c r="E200" t="s">
        <v>1685</v>
      </c>
      <c r="F200" t="s">
        <v>1686</v>
      </c>
      <c r="G200" t="s">
        <v>1608</v>
      </c>
      <c r="I200" t="s">
        <v>2661</v>
      </c>
      <c r="K200" t="str">
        <f t="shared" si="8"/>
        <v/>
      </c>
      <c r="M200" t="str">
        <f t="shared" si="9"/>
        <v/>
      </c>
      <c r="N200" t="str">
        <f t="shared" si="10"/>
        <v/>
      </c>
      <c r="O200" s="131">
        <v>215.00061035156301</v>
      </c>
    </row>
    <row r="201" spans="1:15">
      <c r="A201" t="s">
        <v>1219</v>
      </c>
      <c r="B201" t="s">
        <v>1701</v>
      </c>
      <c r="C201" t="s">
        <v>480</v>
      </c>
      <c r="D201" t="s">
        <v>1702</v>
      </c>
      <c r="E201" t="s">
        <v>1687</v>
      </c>
      <c r="F201" t="s">
        <v>1688</v>
      </c>
      <c r="G201" t="s">
        <v>1364</v>
      </c>
      <c r="I201" t="s">
        <v>2661</v>
      </c>
      <c r="J201" t="s">
        <v>1828</v>
      </c>
      <c r="K201" t="str">
        <f t="shared" si="8"/>
        <v>naa.60060e80166177000001617700000046</v>
      </c>
      <c r="M201" t="str">
        <f t="shared" si="9"/>
        <v>16177</v>
      </c>
      <c r="N201" t="str">
        <f t="shared" si="10"/>
        <v>0046</v>
      </c>
      <c r="O201" s="131">
        <v>50</v>
      </c>
    </row>
    <row r="202" spans="1:15">
      <c r="A202" t="s">
        <v>1219</v>
      </c>
      <c r="B202" t="s">
        <v>1701</v>
      </c>
      <c r="C202" t="s">
        <v>480</v>
      </c>
      <c r="D202" t="s">
        <v>1702</v>
      </c>
      <c r="E202" t="s">
        <v>1689</v>
      </c>
      <c r="F202" t="s">
        <v>1714</v>
      </c>
      <c r="G202" t="s">
        <v>1610</v>
      </c>
      <c r="I202" t="s">
        <v>2661</v>
      </c>
      <c r="K202" t="str">
        <f t="shared" si="8"/>
        <v/>
      </c>
      <c r="M202" t="str">
        <f t="shared" si="9"/>
        <v/>
      </c>
      <c r="N202" t="str">
        <f t="shared" si="10"/>
        <v/>
      </c>
      <c r="O202" s="131">
        <v>45</v>
      </c>
    </row>
    <row r="203" spans="1:15">
      <c r="A203" t="s">
        <v>1219</v>
      </c>
      <c r="B203" t="s">
        <v>1701</v>
      </c>
      <c r="C203" t="s">
        <v>480</v>
      </c>
      <c r="D203" t="s">
        <v>1702</v>
      </c>
      <c r="E203" t="s">
        <v>1692</v>
      </c>
      <c r="F203" t="s">
        <v>1693</v>
      </c>
      <c r="G203" t="s">
        <v>1364</v>
      </c>
      <c r="I203" t="s">
        <v>2662</v>
      </c>
      <c r="J203" t="s">
        <v>1829</v>
      </c>
      <c r="K203" t="str">
        <f t="shared" si="8"/>
        <v>naa.60060e80166177000001617700000047</v>
      </c>
      <c r="M203" t="str">
        <f t="shared" si="9"/>
        <v>16177</v>
      </c>
      <c r="N203" t="str">
        <f t="shared" si="10"/>
        <v>0047</v>
      </c>
      <c r="O203" s="131">
        <v>40</v>
      </c>
    </row>
    <row r="204" spans="1:15">
      <c r="A204" t="s">
        <v>1219</v>
      </c>
      <c r="B204" t="s">
        <v>1701</v>
      </c>
      <c r="C204" t="s">
        <v>479</v>
      </c>
      <c r="D204" t="s">
        <v>1724</v>
      </c>
      <c r="E204" t="s">
        <v>1685</v>
      </c>
      <c r="F204" t="s">
        <v>1686</v>
      </c>
      <c r="G204" t="s">
        <v>1608</v>
      </c>
      <c r="I204" t="s">
        <v>2663</v>
      </c>
      <c r="K204" t="str">
        <f t="shared" si="8"/>
        <v/>
      </c>
      <c r="M204" t="str">
        <f t="shared" si="9"/>
        <v/>
      </c>
      <c r="N204" t="str">
        <f t="shared" si="10"/>
        <v/>
      </c>
      <c r="O204" s="131">
        <v>50.0006103515625</v>
      </c>
    </row>
    <row r="205" spans="1:15">
      <c r="A205" t="s">
        <v>1219</v>
      </c>
      <c r="B205" t="s">
        <v>1701</v>
      </c>
      <c r="C205" t="s">
        <v>479</v>
      </c>
      <c r="D205" t="s">
        <v>1724</v>
      </c>
      <c r="E205" t="s">
        <v>1687</v>
      </c>
      <c r="F205" t="s">
        <v>1688</v>
      </c>
      <c r="G205" t="s">
        <v>1278</v>
      </c>
      <c r="I205" t="s">
        <v>2663</v>
      </c>
      <c r="J205" t="s">
        <v>1830</v>
      </c>
      <c r="K205" t="str">
        <f t="shared" si="8"/>
        <v>naa.60060e80166221000001622100000047</v>
      </c>
      <c r="M205" t="str">
        <f t="shared" si="9"/>
        <v>16221</v>
      </c>
      <c r="N205" t="str">
        <f t="shared" si="10"/>
        <v>0047</v>
      </c>
      <c r="O205" s="131">
        <v>5.0006103515625</v>
      </c>
    </row>
    <row r="206" spans="1:15">
      <c r="A206" t="s">
        <v>1219</v>
      </c>
      <c r="B206" t="s">
        <v>1701</v>
      </c>
      <c r="C206" t="s">
        <v>479</v>
      </c>
      <c r="D206" t="s">
        <v>1724</v>
      </c>
      <c r="E206" t="s">
        <v>1689</v>
      </c>
      <c r="F206" t="s">
        <v>1704</v>
      </c>
      <c r="G206" t="s">
        <v>1278</v>
      </c>
      <c r="I206" t="s">
        <v>2664</v>
      </c>
      <c r="J206" t="s">
        <v>1831</v>
      </c>
      <c r="K206" t="str">
        <f t="shared" si="8"/>
        <v>naa.60060e80166221000001622100001047</v>
      </c>
      <c r="M206" t="str">
        <f t="shared" si="9"/>
        <v>16221</v>
      </c>
      <c r="N206" t="str">
        <f t="shared" si="10"/>
        <v>1047</v>
      </c>
      <c r="O206" s="131">
        <v>50</v>
      </c>
    </row>
    <row r="207" spans="1:15">
      <c r="A207" t="s">
        <v>1219</v>
      </c>
      <c r="B207" t="s">
        <v>1701</v>
      </c>
      <c r="C207" t="s">
        <v>479</v>
      </c>
      <c r="D207" t="s">
        <v>1724</v>
      </c>
      <c r="E207" t="s">
        <v>1692</v>
      </c>
      <c r="F207" t="s">
        <v>1714</v>
      </c>
      <c r="G207" t="s">
        <v>1610</v>
      </c>
      <c r="I207" t="s">
        <v>2663</v>
      </c>
      <c r="K207" t="str">
        <f t="shared" si="8"/>
        <v/>
      </c>
      <c r="M207" t="str">
        <f t="shared" si="9"/>
        <v/>
      </c>
      <c r="N207" t="str">
        <f t="shared" si="10"/>
        <v/>
      </c>
      <c r="O207" s="131">
        <v>45</v>
      </c>
    </row>
    <row r="208" spans="1:15">
      <c r="A208" t="s">
        <v>1219</v>
      </c>
      <c r="B208" t="s">
        <v>1701</v>
      </c>
      <c r="C208" t="s">
        <v>479</v>
      </c>
      <c r="D208" t="s">
        <v>1724</v>
      </c>
      <c r="E208" t="s">
        <v>1698</v>
      </c>
      <c r="F208" t="s">
        <v>1693</v>
      </c>
      <c r="G208" t="s">
        <v>1278</v>
      </c>
      <c r="I208" t="s">
        <v>2602</v>
      </c>
      <c r="J208" t="s">
        <v>1769</v>
      </c>
      <c r="K208" t="str">
        <f t="shared" si="8"/>
        <v>naa.60060e80166221000001622100000049</v>
      </c>
      <c r="M208" t="str">
        <f t="shared" si="9"/>
        <v>16221</v>
      </c>
      <c r="N208" t="str">
        <f t="shared" si="10"/>
        <v>0049</v>
      </c>
      <c r="O208" s="131">
        <v>70.000305175781307</v>
      </c>
    </row>
    <row r="209" spans="1:15">
      <c r="A209" t="s">
        <v>1219</v>
      </c>
      <c r="B209" t="s">
        <v>1701</v>
      </c>
      <c r="C209" t="s">
        <v>479</v>
      </c>
      <c r="D209" t="s">
        <v>1724</v>
      </c>
      <c r="E209" t="s">
        <v>1696</v>
      </c>
      <c r="F209" t="s">
        <v>1697</v>
      </c>
      <c r="G209" t="s">
        <v>1278</v>
      </c>
      <c r="I209" t="s">
        <v>2603</v>
      </c>
      <c r="J209" t="s">
        <v>1770</v>
      </c>
      <c r="K209" t="str">
        <f t="shared" si="8"/>
        <v>naa.60060e8016622100000162210000004a</v>
      </c>
      <c r="M209" t="str">
        <f t="shared" si="9"/>
        <v>16221</v>
      </c>
      <c r="N209" t="str">
        <f t="shared" si="10"/>
        <v>004a</v>
      </c>
      <c r="O209" s="131">
        <v>110.000610351563</v>
      </c>
    </row>
    <row r="210" spans="1:15">
      <c r="A210" t="s">
        <v>1219</v>
      </c>
      <c r="B210" t="s">
        <v>1701</v>
      </c>
      <c r="C210" t="s">
        <v>479</v>
      </c>
      <c r="D210" t="s">
        <v>1724</v>
      </c>
      <c r="E210" t="s">
        <v>1710</v>
      </c>
      <c r="F210" t="s">
        <v>1699</v>
      </c>
      <c r="G210" t="s">
        <v>1278</v>
      </c>
      <c r="I210" t="s">
        <v>2604</v>
      </c>
      <c r="J210" t="s">
        <v>1771</v>
      </c>
      <c r="K210" t="str">
        <f t="shared" si="8"/>
        <v>naa.60060e8016622100000162210000004b</v>
      </c>
      <c r="M210" t="str">
        <f t="shared" si="9"/>
        <v>16221</v>
      </c>
      <c r="N210" t="str">
        <f t="shared" si="10"/>
        <v>004b</v>
      </c>
      <c r="O210" s="131">
        <v>4.500732421875</v>
      </c>
    </row>
    <row r="211" spans="1:15">
      <c r="A211" t="s">
        <v>1219</v>
      </c>
      <c r="B211" t="s">
        <v>1701</v>
      </c>
      <c r="C211" t="s">
        <v>479</v>
      </c>
      <c r="D211" t="s">
        <v>1724</v>
      </c>
      <c r="E211" t="s">
        <v>1715</v>
      </c>
      <c r="F211" t="s">
        <v>1737</v>
      </c>
      <c r="G211" t="s">
        <v>1278</v>
      </c>
      <c r="I211" t="s">
        <v>2605</v>
      </c>
      <c r="J211" t="s">
        <v>1772</v>
      </c>
      <c r="K211" t="str">
        <f t="shared" si="8"/>
        <v>naa.60060e80166221000001622100001049</v>
      </c>
      <c r="M211" t="str">
        <f t="shared" si="9"/>
        <v>16221</v>
      </c>
      <c r="N211" t="str">
        <f t="shared" si="10"/>
        <v>1049</v>
      </c>
      <c r="O211" s="131">
        <v>7.0001220703125</v>
      </c>
    </row>
    <row r="212" spans="1:15">
      <c r="A212" t="s">
        <v>1219</v>
      </c>
      <c r="B212" t="s">
        <v>1701</v>
      </c>
      <c r="C212" t="s">
        <v>479</v>
      </c>
      <c r="D212" t="s">
        <v>1724</v>
      </c>
      <c r="E212" t="s">
        <v>1718</v>
      </c>
      <c r="F212" t="s">
        <v>1740</v>
      </c>
      <c r="G212" t="s">
        <v>1278</v>
      </c>
      <c r="I212" t="s">
        <v>2606</v>
      </c>
      <c r="J212" t="s">
        <v>1773</v>
      </c>
      <c r="K212" t="str">
        <f t="shared" si="8"/>
        <v>naa.60060e8016622100000162210000104a</v>
      </c>
      <c r="M212" t="str">
        <f t="shared" si="9"/>
        <v>16221</v>
      </c>
      <c r="N212" t="str">
        <f t="shared" si="10"/>
        <v>104a</v>
      </c>
      <c r="O212" s="131">
        <v>11.0000610351563</v>
      </c>
    </row>
    <row r="213" spans="1:15">
      <c r="A213" t="s">
        <v>1219</v>
      </c>
      <c r="B213" t="s">
        <v>1701</v>
      </c>
      <c r="C213" t="s">
        <v>479</v>
      </c>
      <c r="D213" t="s">
        <v>1724</v>
      </c>
      <c r="E213" t="s">
        <v>1721</v>
      </c>
      <c r="F213" t="s">
        <v>1743</v>
      </c>
      <c r="G213" t="s">
        <v>1278</v>
      </c>
      <c r="I213" t="s">
        <v>2607</v>
      </c>
      <c r="J213" t="s">
        <v>1774</v>
      </c>
      <c r="K213" t="str">
        <f t="shared" si="8"/>
        <v>naa.60060e8016622100000162210000104b</v>
      </c>
      <c r="M213" t="str">
        <f t="shared" si="9"/>
        <v>16221</v>
      </c>
      <c r="N213" t="str">
        <f t="shared" si="10"/>
        <v>104b</v>
      </c>
      <c r="O213" s="131">
        <v>0.20050048828125</v>
      </c>
    </row>
    <row r="214" spans="1:15">
      <c r="A214" t="s">
        <v>1219</v>
      </c>
      <c r="B214" t="s">
        <v>1701</v>
      </c>
      <c r="C214" t="s">
        <v>479</v>
      </c>
      <c r="D214" t="s">
        <v>1724</v>
      </c>
      <c r="E214" t="s">
        <v>1713</v>
      </c>
      <c r="F214" t="s">
        <v>1752</v>
      </c>
      <c r="G214" t="s">
        <v>1278</v>
      </c>
      <c r="I214" t="s">
        <v>2608</v>
      </c>
      <c r="J214" t="s">
        <v>1775</v>
      </c>
      <c r="K214" t="str">
        <f t="shared" si="8"/>
        <v>naa.60060e80166221000001622100000f27</v>
      </c>
      <c r="M214" t="str">
        <f t="shared" si="9"/>
        <v>16221</v>
      </c>
      <c r="N214" t="str">
        <f t="shared" si="10"/>
        <v>0f27</v>
      </c>
      <c r="O214" s="131">
        <v>0.20050048828125</v>
      </c>
    </row>
    <row r="215" spans="1:15">
      <c r="A215" t="s">
        <v>1219</v>
      </c>
      <c r="B215" t="s">
        <v>1701</v>
      </c>
      <c r="C215" t="s">
        <v>479</v>
      </c>
      <c r="D215" t="s">
        <v>1724</v>
      </c>
      <c r="E215" t="s">
        <v>1736</v>
      </c>
      <c r="F215" t="s">
        <v>1755</v>
      </c>
      <c r="G215" t="s">
        <v>1278</v>
      </c>
      <c r="I215" t="s">
        <v>2609</v>
      </c>
      <c r="J215" t="s">
        <v>1776</v>
      </c>
      <c r="K215" t="str">
        <f t="shared" si="8"/>
        <v>naa.60060e80166221000001622100000f28</v>
      </c>
      <c r="M215" t="str">
        <f t="shared" si="9"/>
        <v>16221</v>
      </c>
      <c r="N215" t="str">
        <f t="shared" si="10"/>
        <v>0f28</v>
      </c>
      <c r="O215" s="131">
        <v>0.20050048828125</v>
      </c>
    </row>
    <row r="216" spans="1:15">
      <c r="A216" t="s">
        <v>1219</v>
      </c>
      <c r="B216" t="s">
        <v>1701</v>
      </c>
      <c r="C216" t="s">
        <v>479</v>
      </c>
      <c r="D216" t="s">
        <v>1724</v>
      </c>
      <c r="E216" t="s">
        <v>1739</v>
      </c>
      <c r="F216" t="s">
        <v>1758</v>
      </c>
      <c r="G216" t="s">
        <v>1278</v>
      </c>
      <c r="I216" t="s">
        <v>2610</v>
      </c>
      <c r="J216" t="s">
        <v>1777</v>
      </c>
      <c r="K216" t="str">
        <f t="shared" si="8"/>
        <v>naa.60060e80166221000001622100000f29</v>
      </c>
      <c r="M216" t="str">
        <f t="shared" si="9"/>
        <v>16221</v>
      </c>
      <c r="N216" t="str">
        <f t="shared" si="10"/>
        <v>0f29</v>
      </c>
      <c r="O216" s="131">
        <v>40</v>
      </c>
    </row>
    <row r="217" spans="1:15">
      <c r="A217" t="s">
        <v>1220</v>
      </c>
      <c r="B217" t="s">
        <v>1701</v>
      </c>
      <c r="C217" t="s">
        <v>483</v>
      </c>
      <c r="D217" t="s">
        <v>1724</v>
      </c>
      <c r="E217" t="s">
        <v>1685</v>
      </c>
      <c r="F217" t="s">
        <v>1686</v>
      </c>
      <c r="G217" t="s">
        <v>1612</v>
      </c>
      <c r="I217" t="s">
        <v>2665</v>
      </c>
      <c r="K217" t="str">
        <f t="shared" si="8"/>
        <v/>
      </c>
      <c r="M217" t="str">
        <f t="shared" si="9"/>
        <v/>
      </c>
      <c r="N217" t="str">
        <f t="shared" si="10"/>
        <v/>
      </c>
      <c r="O217" s="131">
        <v>50.0006103515625</v>
      </c>
    </row>
    <row r="218" spans="1:15">
      <c r="A218" t="s">
        <v>1220</v>
      </c>
      <c r="B218" t="s">
        <v>1701</v>
      </c>
      <c r="C218" t="s">
        <v>483</v>
      </c>
      <c r="D218" t="s">
        <v>1724</v>
      </c>
      <c r="E218" t="s">
        <v>1687</v>
      </c>
      <c r="F218" t="s">
        <v>1688</v>
      </c>
      <c r="G218" t="s">
        <v>1270</v>
      </c>
      <c r="I218" t="s">
        <v>2665</v>
      </c>
      <c r="J218" t="s">
        <v>1832</v>
      </c>
      <c r="K218" t="str">
        <f t="shared" si="8"/>
        <v>naa.60060e80166221000001622100000042</v>
      </c>
      <c r="M218" t="str">
        <f t="shared" si="9"/>
        <v>16221</v>
      </c>
      <c r="N218" t="str">
        <f t="shared" si="10"/>
        <v>0042</v>
      </c>
      <c r="O218" s="131">
        <v>5.0006103515625</v>
      </c>
    </row>
    <row r="219" spans="1:15">
      <c r="A219" t="s">
        <v>1220</v>
      </c>
      <c r="B219" t="s">
        <v>1701</v>
      </c>
      <c r="C219" t="s">
        <v>483</v>
      </c>
      <c r="D219" t="s">
        <v>1724</v>
      </c>
      <c r="E219" t="s">
        <v>1689</v>
      </c>
      <c r="F219" t="s">
        <v>1704</v>
      </c>
      <c r="G219" t="s">
        <v>1270</v>
      </c>
      <c r="I219" t="s">
        <v>2666</v>
      </c>
      <c r="J219" t="s">
        <v>1833</v>
      </c>
      <c r="K219" t="str">
        <f t="shared" si="8"/>
        <v>naa.60060e80166221000001622100001042</v>
      </c>
      <c r="M219" t="str">
        <f t="shared" si="9"/>
        <v>16221</v>
      </c>
      <c r="N219" t="str">
        <f t="shared" si="10"/>
        <v>1042</v>
      </c>
      <c r="O219" s="131">
        <v>50</v>
      </c>
    </row>
    <row r="220" spans="1:15">
      <c r="A220" t="s">
        <v>1220</v>
      </c>
      <c r="B220" t="s">
        <v>1701</v>
      </c>
      <c r="C220" t="s">
        <v>483</v>
      </c>
      <c r="D220" t="s">
        <v>1724</v>
      </c>
      <c r="E220" t="s">
        <v>1692</v>
      </c>
      <c r="F220" t="s">
        <v>1714</v>
      </c>
      <c r="G220" t="s">
        <v>1614</v>
      </c>
      <c r="I220" t="s">
        <v>2665</v>
      </c>
      <c r="K220" t="str">
        <f t="shared" si="8"/>
        <v/>
      </c>
      <c r="M220" t="str">
        <f t="shared" si="9"/>
        <v/>
      </c>
      <c r="N220" t="str">
        <f t="shared" si="10"/>
        <v/>
      </c>
      <c r="O220" s="131">
        <v>45</v>
      </c>
    </row>
    <row r="221" spans="1:15">
      <c r="A221" t="s">
        <v>1220</v>
      </c>
      <c r="B221" t="s">
        <v>1701</v>
      </c>
      <c r="C221" t="s">
        <v>483</v>
      </c>
      <c r="D221" t="s">
        <v>1724</v>
      </c>
      <c r="E221" t="s">
        <v>1698</v>
      </c>
      <c r="F221" t="s">
        <v>1693</v>
      </c>
      <c r="G221" t="s">
        <v>1270</v>
      </c>
      <c r="I221" t="s">
        <v>2622</v>
      </c>
      <c r="J221" t="s">
        <v>1789</v>
      </c>
      <c r="K221" t="str">
        <f t="shared" si="8"/>
        <v>naa.60060e80166221000001622100000043</v>
      </c>
      <c r="M221" t="str">
        <f t="shared" si="9"/>
        <v>16221</v>
      </c>
      <c r="N221" t="str">
        <f t="shared" si="10"/>
        <v>0043</v>
      </c>
      <c r="O221" s="131">
        <v>2.00042724609375</v>
      </c>
    </row>
    <row r="222" spans="1:15">
      <c r="A222" t="s">
        <v>1220</v>
      </c>
      <c r="B222" t="s">
        <v>1701</v>
      </c>
      <c r="C222" t="s">
        <v>483</v>
      </c>
      <c r="D222" t="s">
        <v>1724</v>
      </c>
      <c r="E222" t="s">
        <v>1696</v>
      </c>
      <c r="F222" t="s">
        <v>1697</v>
      </c>
      <c r="G222" t="s">
        <v>1270</v>
      </c>
      <c r="I222" t="s">
        <v>2623</v>
      </c>
      <c r="J222" t="s">
        <v>1790</v>
      </c>
      <c r="K222" t="str">
        <f t="shared" si="8"/>
        <v>naa.60060e80166221000001622100000044</v>
      </c>
      <c r="M222" t="str">
        <f t="shared" si="9"/>
        <v>16221</v>
      </c>
      <c r="N222" t="str">
        <f t="shared" si="10"/>
        <v>0044</v>
      </c>
      <c r="O222" s="131">
        <v>110.000610351563</v>
      </c>
    </row>
    <row r="223" spans="1:15">
      <c r="A223" t="s">
        <v>1220</v>
      </c>
      <c r="B223" t="s">
        <v>1701</v>
      </c>
      <c r="C223" t="s">
        <v>483</v>
      </c>
      <c r="D223" t="s">
        <v>1724</v>
      </c>
      <c r="E223" t="s">
        <v>1710</v>
      </c>
      <c r="F223" t="s">
        <v>1699</v>
      </c>
      <c r="G223" t="s">
        <v>1270</v>
      </c>
      <c r="I223" t="s">
        <v>2624</v>
      </c>
      <c r="J223" t="s">
        <v>1791</v>
      </c>
      <c r="K223" t="str">
        <f t="shared" si="8"/>
        <v>naa.60060e80166221000001622100000045</v>
      </c>
      <c r="M223" t="str">
        <f t="shared" si="9"/>
        <v>16221</v>
      </c>
      <c r="N223" t="str">
        <f t="shared" si="10"/>
        <v>0045</v>
      </c>
      <c r="O223" s="131">
        <v>4.500732421875</v>
      </c>
    </row>
    <row r="224" spans="1:15">
      <c r="A224" t="s">
        <v>1220</v>
      </c>
      <c r="B224" t="s">
        <v>1701</v>
      </c>
      <c r="C224" t="s">
        <v>483</v>
      </c>
      <c r="D224" t="s">
        <v>1724</v>
      </c>
      <c r="E224" t="s">
        <v>1715</v>
      </c>
      <c r="F224" t="s">
        <v>1737</v>
      </c>
      <c r="G224" t="s">
        <v>1270</v>
      </c>
      <c r="I224" t="s">
        <v>2625</v>
      </c>
      <c r="J224" t="s">
        <v>1792</v>
      </c>
      <c r="K224" t="str">
        <f t="shared" si="8"/>
        <v>naa.60060e80166221000001622100001043</v>
      </c>
      <c r="M224" t="str">
        <f t="shared" si="9"/>
        <v>16221</v>
      </c>
      <c r="N224" t="str">
        <f t="shared" si="10"/>
        <v>1043</v>
      </c>
      <c r="O224" s="131">
        <v>0.20050048828125</v>
      </c>
    </row>
    <row r="225" spans="1:15">
      <c r="A225" t="s">
        <v>1220</v>
      </c>
      <c r="B225" t="s">
        <v>1701</v>
      </c>
      <c r="C225" t="s">
        <v>483</v>
      </c>
      <c r="D225" t="s">
        <v>1724</v>
      </c>
      <c r="E225" t="s">
        <v>1718</v>
      </c>
      <c r="F225" t="s">
        <v>1740</v>
      </c>
      <c r="G225" t="s">
        <v>1270</v>
      </c>
      <c r="I225" t="s">
        <v>2626</v>
      </c>
      <c r="J225" t="s">
        <v>1793</v>
      </c>
      <c r="K225" t="str">
        <f t="shared" si="8"/>
        <v>naa.60060e80166221000001622100001044</v>
      </c>
      <c r="M225" t="str">
        <f t="shared" si="9"/>
        <v>16221</v>
      </c>
      <c r="N225" t="str">
        <f t="shared" si="10"/>
        <v>1044</v>
      </c>
      <c r="O225" s="131">
        <v>11.0000610351563</v>
      </c>
    </row>
    <row r="226" spans="1:15">
      <c r="A226" t="s">
        <v>1220</v>
      </c>
      <c r="B226" t="s">
        <v>1701</v>
      </c>
      <c r="C226" t="s">
        <v>483</v>
      </c>
      <c r="D226" t="s">
        <v>1724</v>
      </c>
      <c r="E226" t="s">
        <v>1721</v>
      </c>
      <c r="F226" t="s">
        <v>1743</v>
      </c>
      <c r="G226" t="s">
        <v>1270</v>
      </c>
      <c r="I226" t="s">
        <v>2627</v>
      </c>
      <c r="J226" t="s">
        <v>1794</v>
      </c>
      <c r="K226" t="str">
        <f t="shared" si="8"/>
        <v>naa.60060e80166221000001622100001045</v>
      </c>
      <c r="M226" t="str">
        <f t="shared" si="9"/>
        <v>16221</v>
      </c>
      <c r="N226" t="str">
        <f t="shared" si="10"/>
        <v>1045</v>
      </c>
      <c r="O226" s="131">
        <v>0.20050048828125</v>
      </c>
    </row>
    <row r="227" spans="1:15">
      <c r="A227" t="s">
        <v>1220</v>
      </c>
      <c r="B227" t="s">
        <v>1701</v>
      </c>
      <c r="C227" t="s">
        <v>483</v>
      </c>
      <c r="D227" t="s">
        <v>1724</v>
      </c>
      <c r="E227" t="s">
        <v>1713</v>
      </c>
      <c r="F227" t="s">
        <v>1752</v>
      </c>
      <c r="G227" t="s">
        <v>1270</v>
      </c>
      <c r="I227" t="s">
        <v>2628</v>
      </c>
      <c r="J227" t="s">
        <v>1795</v>
      </c>
      <c r="K227" t="str">
        <f t="shared" si="8"/>
        <v>naa.60060e80166221000001622100000f24</v>
      </c>
      <c r="M227" t="str">
        <f t="shared" si="9"/>
        <v>16221</v>
      </c>
      <c r="N227" t="str">
        <f t="shared" si="10"/>
        <v>0f24</v>
      </c>
      <c r="O227" s="131">
        <v>0.20050048828125</v>
      </c>
    </row>
    <row r="228" spans="1:15">
      <c r="A228" t="s">
        <v>1220</v>
      </c>
      <c r="B228" t="s">
        <v>1701</v>
      </c>
      <c r="C228" t="s">
        <v>483</v>
      </c>
      <c r="D228" t="s">
        <v>1724</v>
      </c>
      <c r="E228" t="s">
        <v>1736</v>
      </c>
      <c r="F228" t="s">
        <v>1755</v>
      </c>
      <c r="G228" t="s">
        <v>1270</v>
      </c>
      <c r="I228" t="s">
        <v>2629</v>
      </c>
      <c r="J228" t="s">
        <v>1796</v>
      </c>
      <c r="K228" t="str">
        <f t="shared" si="8"/>
        <v>naa.60060e80166221000001622100000f25</v>
      </c>
      <c r="M228" t="str">
        <f t="shared" si="9"/>
        <v>16221</v>
      </c>
      <c r="N228" t="str">
        <f t="shared" si="10"/>
        <v>0f25</v>
      </c>
      <c r="O228" s="131">
        <v>0.20050048828125</v>
      </c>
    </row>
    <row r="229" spans="1:15">
      <c r="A229" t="s">
        <v>1220</v>
      </c>
      <c r="B229" t="s">
        <v>1701</v>
      </c>
      <c r="C229" t="s">
        <v>483</v>
      </c>
      <c r="D229" t="s">
        <v>1724</v>
      </c>
      <c r="E229" t="s">
        <v>1739</v>
      </c>
      <c r="F229" t="s">
        <v>1758</v>
      </c>
      <c r="G229" t="s">
        <v>1270</v>
      </c>
      <c r="I229" t="s">
        <v>2630</v>
      </c>
      <c r="J229" t="s">
        <v>1797</v>
      </c>
      <c r="K229" t="str">
        <f t="shared" si="8"/>
        <v>naa.60060e80166221000001622100000f26</v>
      </c>
      <c r="M229" t="str">
        <f t="shared" si="9"/>
        <v>16221</v>
      </c>
      <c r="N229" t="str">
        <f t="shared" si="10"/>
        <v>0f26</v>
      </c>
      <c r="O229" s="131">
        <v>40</v>
      </c>
    </row>
    <row r="230" spans="1:15">
      <c r="A230" t="s">
        <v>1220</v>
      </c>
      <c r="B230" t="s">
        <v>1701</v>
      </c>
      <c r="C230" t="s">
        <v>482</v>
      </c>
      <c r="D230" t="s">
        <v>1724</v>
      </c>
      <c r="E230" t="s">
        <v>1685</v>
      </c>
      <c r="F230" t="s">
        <v>1686</v>
      </c>
      <c r="G230" t="s">
        <v>1612</v>
      </c>
      <c r="I230" t="s">
        <v>2667</v>
      </c>
      <c r="K230" t="str">
        <f t="shared" si="8"/>
        <v/>
      </c>
      <c r="M230" t="str">
        <f t="shared" si="9"/>
        <v/>
      </c>
      <c r="N230" t="str">
        <f t="shared" si="10"/>
        <v/>
      </c>
      <c r="O230" s="131">
        <v>50.0006103515625</v>
      </c>
    </row>
    <row r="231" spans="1:15">
      <c r="A231" t="s">
        <v>1220</v>
      </c>
      <c r="B231" t="s">
        <v>1701</v>
      </c>
      <c r="C231" t="s">
        <v>482</v>
      </c>
      <c r="D231" t="s">
        <v>1724</v>
      </c>
      <c r="E231" t="s">
        <v>1687</v>
      </c>
      <c r="F231" t="s">
        <v>1688</v>
      </c>
      <c r="G231" t="s">
        <v>1260</v>
      </c>
      <c r="I231" t="s">
        <v>2667</v>
      </c>
      <c r="J231" t="s">
        <v>1834</v>
      </c>
      <c r="K231" t="str">
        <f t="shared" si="8"/>
        <v>naa.60060e8016622100000162210000003e</v>
      </c>
      <c r="M231" t="str">
        <f t="shared" si="9"/>
        <v>16221</v>
      </c>
      <c r="N231" t="str">
        <f t="shared" si="10"/>
        <v>003e</v>
      </c>
      <c r="O231" s="131">
        <v>5.0006103515625</v>
      </c>
    </row>
    <row r="232" spans="1:15">
      <c r="A232" t="s">
        <v>1220</v>
      </c>
      <c r="B232" t="s">
        <v>1701</v>
      </c>
      <c r="C232" t="s">
        <v>482</v>
      </c>
      <c r="D232" t="s">
        <v>1724</v>
      </c>
      <c r="E232" t="s">
        <v>1689</v>
      </c>
      <c r="F232" t="s">
        <v>1704</v>
      </c>
      <c r="G232" t="s">
        <v>1260</v>
      </c>
      <c r="I232" t="s">
        <v>2668</v>
      </c>
      <c r="J232" t="s">
        <v>1835</v>
      </c>
      <c r="K232" t="str">
        <f t="shared" si="8"/>
        <v>naa.60060e8016622100000162210000103e</v>
      </c>
      <c r="M232" t="str">
        <f t="shared" si="9"/>
        <v>16221</v>
      </c>
      <c r="N232" t="str">
        <f t="shared" si="10"/>
        <v>103e</v>
      </c>
      <c r="O232" s="131">
        <v>50</v>
      </c>
    </row>
    <row r="233" spans="1:15">
      <c r="A233" t="s">
        <v>1220</v>
      </c>
      <c r="B233" t="s">
        <v>1701</v>
      </c>
      <c r="C233" t="s">
        <v>482</v>
      </c>
      <c r="D233" t="s">
        <v>1724</v>
      </c>
      <c r="E233" t="s">
        <v>1692</v>
      </c>
      <c r="F233" t="s">
        <v>1714</v>
      </c>
      <c r="G233" t="s">
        <v>1614</v>
      </c>
      <c r="I233" t="s">
        <v>2667</v>
      </c>
      <c r="K233" t="str">
        <f t="shared" si="8"/>
        <v/>
      </c>
      <c r="M233" t="str">
        <f t="shared" si="9"/>
        <v/>
      </c>
      <c r="N233" t="str">
        <f t="shared" si="10"/>
        <v/>
      </c>
      <c r="O233" s="131">
        <v>45</v>
      </c>
    </row>
    <row r="234" spans="1:15">
      <c r="A234" t="s">
        <v>1220</v>
      </c>
      <c r="B234" t="s">
        <v>1701</v>
      </c>
      <c r="C234" t="s">
        <v>482</v>
      </c>
      <c r="D234" t="s">
        <v>1724</v>
      </c>
      <c r="E234" t="s">
        <v>1698</v>
      </c>
      <c r="F234" t="s">
        <v>1693</v>
      </c>
      <c r="G234" t="s">
        <v>1260</v>
      </c>
      <c r="I234" t="s">
        <v>2613</v>
      </c>
      <c r="J234" t="s">
        <v>1780</v>
      </c>
      <c r="K234" t="str">
        <f t="shared" si="8"/>
        <v>naa.60060e8016622100000162210000003f</v>
      </c>
      <c r="M234" t="str">
        <f t="shared" si="9"/>
        <v>16221</v>
      </c>
      <c r="N234" t="str">
        <f t="shared" si="10"/>
        <v>003f</v>
      </c>
      <c r="O234" s="131">
        <v>110.000610351563</v>
      </c>
    </row>
    <row r="235" spans="1:15">
      <c r="A235" t="s">
        <v>1220</v>
      </c>
      <c r="B235" t="s">
        <v>1701</v>
      </c>
      <c r="C235" t="s">
        <v>482</v>
      </c>
      <c r="D235" t="s">
        <v>1724</v>
      </c>
      <c r="E235" t="s">
        <v>1696</v>
      </c>
      <c r="F235" t="s">
        <v>1697</v>
      </c>
      <c r="G235" t="s">
        <v>1260</v>
      </c>
      <c r="I235" t="s">
        <v>2614</v>
      </c>
      <c r="J235" t="s">
        <v>1781</v>
      </c>
      <c r="K235" t="str">
        <f t="shared" si="8"/>
        <v>naa.60060e80166221000001622100000040</v>
      </c>
      <c r="M235" t="str">
        <f t="shared" si="9"/>
        <v>16221</v>
      </c>
      <c r="N235" t="str">
        <f t="shared" si="10"/>
        <v>0040</v>
      </c>
      <c r="O235" s="131">
        <v>4.500732421875</v>
      </c>
    </row>
    <row r="236" spans="1:15">
      <c r="A236" t="s">
        <v>1220</v>
      </c>
      <c r="B236" t="s">
        <v>1701</v>
      </c>
      <c r="C236" t="s">
        <v>482</v>
      </c>
      <c r="D236" t="s">
        <v>1724</v>
      </c>
      <c r="E236" t="s">
        <v>1710</v>
      </c>
      <c r="F236" t="s">
        <v>1737</v>
      </c>
      <c r="G236" t="s">
        <v>1260</v>
      </c>
      <c r="I236" t="s">
        <v>2615</v>
      </c>
      <c r="J236" t="s">
        <v>1782</v>
      </c>
      <c r="K236" t="str">
        <f t="shared" si="8"/>
        <v>naa.60060e8016622100000162210000103f</v>
      </c>
      <c r="M236" t="str">
        <f t="shared" si="9"/>
        <v>16221</v>
      </c>
      <c r="N236" t="str">
        <f t="shared" si="10"/>
        <v>103f</v>
      </c>
      <c r="O236" s="131">
        <v>11.0000610351563</v>
      </c>
    </row>
    <row r="237" spans="1:15">
      <c r="A237" t="s">
        <v>1220</v>
      </c>
      <c r="B237" t="s">
        <v>1701</v>
      </c>
      <c r="C237" t="s">
        <v>482</v>
      </c>
      <c r="D237" t="s">
        <v>1724</v>
      </c>
      <c r="E237" t="s">
        <v>1715</v>
      </c>
      <c r="F237" t="s">
        <v>1740</v>
      </c>
      <c r="G237" t="s">
        <v>1260</v>
      </c>
      <c r="I237" t="s">
        <v>2616</v>
      </c>
      <c r="J237" t="s">
        <v>1783</v>
      </c>
      <c r="K237" t="str">
        <f t="shared" si="8"/>
        <v>naa.60060e80166221000001622100001040</v>
      </c>
      <c r="M237" t="str">
        <f t="shared" si="9"/>
        <v>16221</v>
      </c>
      <c r="N237" t="str">
        <f t="shared" si="10"/>
        <v>1040</v>
      </c>
      <c r="O237" s="131">
        <v>0.20050048828125</v>
      </c>
    </row>
    <row r="238" spans="1:15">
      <c r="A238" t="s">
        <v>1220</v>
      </c>
      <c r="B238" t="s">
        <v>1701</v>
      </c>
      <c r="C238" t="s">
        <v>482</v>
      </c>
      <c r="D238" t="s">
        <v>1724</v>
      </c>
      <c r="E238" t="s">
        <v>1718</v>
      </c>
      <c r="F238" t="s">
        <v>1752</v>
      </c>
      <c r="G238" t="s">
        <v>1260</v>
      </c>
      <c r="I238" t="s">
        <v>2617</v>
      </c>
      <c r="J238" t="s">
        <v>1784</v>
      </c>
      <c r="K238" t="str">
        <f t="shared" si="8"/>
        <v>naa.60060e80166221000001622100000f21</v>
      </c>
      <c r="M238" t="str">
        <f t="shared" si="9"/>
        <v>16221</v>
      </c>
      <c r="N238" t="str">
        <f t="shared" si="10"/>
        <v>0f21</v>
      </c>
      <c r="O238" s="131">
        <v>0.20050048828125</v>
      </c>
    </row>
    <row r="239" spans="1:15">
      <c r="A239" t="s">
        <v>1220</v>
      </c>
      <c r="B239" t="s">
        <v>1701</v>
      </c>
      <c r="C239" t="s">
        <v>482</v>
      </c>
      <c r="D239" t="s">
        <v>1724</v>
      </c>
      <c r="E239" t="s">
        <v>1721</v>
      </c>
      <c r="F239" t="s">
        <v>1755</v>
      </c>
      <c r="G239" t="s">
        <v>1260</v>
      </c>
      <c r="I239" t="s">
        <v>2618</v>
      </c>
      <c r="J239" t="s">
        <v>1785</v>
      </c>
      <c r="K239" t="str">
        <f t="shared" si="8"/>
        <v>naa.60060e80166221000001622100000f22</v>
      </c>
      <c r="M239" t="str">
        <f t="shared" si="9"/>
        <v>16221</v>
      </c>
      <c r="N239" t="str">
        <f t="shared" si="10"/>
        <v>0f22</v>
      </c>
      <c r="O239" s="131">
        <v>0.20050048828125</v>
      </c>
    </row>
    <row r="240" spans="1:15">
      <c r="A240" t="s">
        <v>1220</v>
      </c>
      <c r="B240" t="s">
        <v>1701</v>
      </c>
      <c r="C240" t="s">
        <v>482</v>
      </c>
      <c r="D240" t="s">
        <v>1724</v>
      </c>
      <c r="E240" t="s">
        <v>1713</v>
      </c>
      <c r="F240" t="s">
        <v>1758</v>
      </c>
      <c r="G240" t="s">
        <v>1260</v>
      </c>
      <c r="I240" t="s">
        <v>2619</v>
      </c>
      <c r="J240" t="s">
        <v>1786</v>
      </c>
      <c r="K240" t="str">
        <f t="shared" si="8"/>
        <v>naa.60060e80166221000001622100000f23</v>
      </c>
      <c r="M240" t="str">
        <f t="shared" si="9"/>
        <v>16221</v>
      </c>
      <c r="N240" t="str">
        <f t="shared" si="10"/>
        <v>0f23</v>
      </c>
      <c r="O240" s="131">
        <v>40</v>
      </c>
    </row>
    <row r="241" spans="1:15">
      <c r="A241" t="s">
        <v>1221</v>
      </c>
      <c r="B241" t="s">
        <v>1701</v>
      </c>
      <c r="C241" t="s">
        <v>485</v>
      </c>
      <c r="D241" t="s">
        <v>1702</v>
      </c>
      <c r="E241" t="s">
        <v>1685</v>
      </c>
      <c r="F241" t="s">
        <v>1686</v>
      </c>
      <c r="G241" t="s">
        <v>1616</v>
      </c>
      <c r="I241" t="s">
        <v>2669</v>
      </c>
      <c r="K241" t="str">
        <f t="shared" si="8"/>
        <v/>
      </c>
      <c r="M241" t="str">
        <f t="shared" si="9"/>
        <v/>
      </c>
      <c r="N241" t="str">
        <f t="shared" si="10"/>
        <v/>
      </c>
      <c r="O241" s="131">
        <v>50.0006103515625</v>
      </c>
    </row>
    <row r="242" spans="1:15">
      <c r="A242" t="s">
        <v>1221</v>
      </c>
      <c r="B242" t="s">
        <v>1701</v>
      </c>
      <c r="C242" t="s">
        <v>485</v>
      </c>
      <c r="D242" t="s">
        <v>1702</v>
      </c>
      <c r="E242" t="s">
        <v>1687</v>
      </c>
      <c r="F242" t="s">
        <v>1688</v>
      </c>
      <c r="G242" t="s">
        <v>1322</v>
      </c>
      <c r="I242" t="s">
        <v>2669</v>
      </c>
      <c r="J242" t="s">
        <v>1836</v>
      </c>
      <c r="K242" t="str">
        <f t="shared" si="8"/>
        <v>naa.60060e80166177000001617700000038</v>
      </c>
      <c r="M242" t="str">
        <f t="shared" si="9"/>
        <v>16177</v>
      </c>
      <c r="N242" t="str">
        <f t="shared" si="10"/>
        <v>0038</v>
      </c>
      <c r="O242" s="131">
        <v>45</v>
      </c>
    </row>
    <row r="243" spans="1:15">
      <c r="A243" t="s">
        <v>1221</v>
      </c>
      <c r="B243" t="s">
        <v>1701</v>
      </c>
      <c r="C243" t="s">
        <v>485</v>
      </c>
      <c r="D243" t="s">
        <v>1702</v>
      </c>
      <c r="E243" t="s">
        <v>1689</v>
      </c>
      <c r="F243" t="s">
        <v>1704</v>
      </c>
      <c r="G243" t="s">
        <v>1322</v>
      </c>
      <c r="I243" t="s">
        <v>2670</v>
      </c>
      <c r="J243" t="s">
        <v>1837</v>
      </c>
      <c r="K243" t="str">
        <f t="shared" ref="K243:K306" si="11">IF(J243&lt;&gt;"",CONCATENATE("naa.",MID(J243,11,32)),"")</f>
        <v>naa.60060e80166177000001617700000039</v>
      </c>
      <c r="M243" t="str">
        <f t="shared" si="9"/>
        <v>16177</v>
      </c>
      <c r="N243" t="str">
        <f t="shared" si="10"/>
        <v>0039</v>
      </c>
      <c r="O243" s="131">
        <v>50</v>
      </c>
    </row>
    <row r="244" spans="1:15">
      <c r="A244" t="s">
        <v>1221</v>
      </c>
      <c r="B244" t="s">
        <v>1701</v>
      </c>
      <c r="C244" t="s">
        <v>485</v>
      </c>
      <c r="D244" t="s">
        <v>1702</v>
      </c>
      <c r="E244" t="s">
        <v>1692</v>
      </c>
      <c r="F244" t="s">
        <v>1714</v>
      </c>
      <c r="G244" t="s">
        <v>1618</v>
      </c>
      <c r="I244" t="s">
        <v>2669</v>
      </c>
      <c r="K244" t="str">
        <f t="shared" si="11"/>
        <v/>
      </c>
      <c r="M244" t="str">
        <f t="shared" si="9"/>
        <v/>
      </c>
      <c r="N244" t="str">
        <f t="shared" si="10"/>
        <v/>
      </c>
      <c r="O244" s="131">
        <v>40</v>
      </c>
    </row>
    <row r="245" spans="1:15">
      <c r="A245" t="s">
        <v>1221</v>
      </c>
      <c r="B245" t="s">
        <v>1701</v>
      </c>
      <c r="C245" t="s">
        <v>486</v>
      </c>
      <c r="D245" t="s">
        <v>1724</v>
      </c>
      <c r="E245" t="s">
        <v>1685</v>
      </c>
      <c r="F245" t="s">
        <v>1686</v>
      </c>
      <c r="G245" t="s">
        <v>1616</v>
      </c>
      <c r="I245" t="s">
        <v>2671</v>
      </c>
      <c r="K245" t="str">
        <f t="shared" si="11"/>
        <v/>
      </c>
      <c r="M245" t="str">
        <f t="shared" si="9"/>
        <v/>
      </c>
      <c r="N245" t="str">
        <f t="shared" si="10"/>
        <v/>
      </c>
      <c r="O245" s="131">
        <v>125.000610351563</v>
      </c>
    </row>
    <row r="246" spans="1:15">
      <c r="A246" t="s">
        <v>1221</v>
      </c>
      <c r="B246" t="s">
        <v>1701</v>
      </c>
      <c r="C246" t="s">
        <v>486</v>
      </c>
      <c r="D246" t="s">
        <v>1724</v>
      </c>
      <c r="E246" t="s">
        <v>1687</v>
      </c>
      <c r="F246" t="s">
        <v>1688</v>
      </c>
      <c r="G246" t="s">
        <v>1250</v>
      </c>
      <c r="I246" t="s">
        <v>2671</v>
      </c>
      <c r="J246" t="s">
        <v>1838</v>
      </c>
      <c r="K246" t="str">
        <f t="shared" si="11"/>
        <v>naa.60060e8016622100000162210000003a</v>
      </c>
      <c r="M246" t="str">
        <f t="shared" si="9"/>
        <v>16221</v>
      </c>
      <c r="N246" t="str">
        <f t="shared" si="10"/>
        <v>003a</v>
      </c>
      <c r="O246" s="131">
        <v>12.5006103515625</v>
      </c>
    </row>
    <row r="247" spans="1:15">
      <c r="A247" t="s">
        <v>1221</v>
      </c>
      <c r="B247" t="s">
        <v>1701</v>
      </c>
      <c r="C247" t="s">
        <v>486</v>
      </c>
      <c r="D247" t="s">
        <v>1724</v>
      </c>
      <c r="E247" t="s">
        <v>1689</v>
      </c>
      <c r="F247" t="s">
        <v>1704</v>
      </c>
      <c r="G247" t="s">
        <v>1250</v>
      </c>
      <c r="I247" t="s">
        <v>2672</v>
      </c>
      <c r="J247" t="s">
        <v>1839</v>
      </c>
      <c r="K247" t="str">
        <f t="shared" si="11"/>
        <v>naa.60060e8016622100000162210000103a</v>
      </c>
      <c r="M247" t="str">
        <f t="shared" si="9"/>
        <v>16221</v>
      </c>
      <c r="N247" t="str">
        <f t="shared" si="10"/>
        <v>103a</v>
      </c>
      <c r="O247" s="131">
        <v>50</v>
      </c>
    </row>
    <row r="248" spans="1:15">
      <c r="A248" t="s">
        <v>1221</v>
      </c>
      <c r="B248" t="s">
        <v>1701</v>
      </c>
      <c r="C248" t="s">
        <v>486</v>
      </c>
      <c r="D248" t="s">
        <v>1724</v>
      </c>
      <c r="E248" t="s">
        <v>1692</v>
      </c>
      <c r="F248" t="s">
        <v>1714</v>
      </c>
      <c r="G248" t="s">
        <v>1618</v>
      </c>
      <c r="I248" t="s">
        <v>2671</v>
      </c>
      <c r="K248" t="str">
        <f t="shared" si="11"/>
        <v/>
      </c>
      <c r="M248" t="str">
        <f t="shared" si="9"/>
        <v/>
      </c>
      <c r="N248" t="str">
        <f t="shared" si="10"/>
        <v/>
      </c>
      <c r="O248" s="131">
        <v>80.0006103515625</v>
      </c>
    </row>
    <row r="249" spans="1:15">
      <c r="A249" t="s">
        <v>1221</v>
      </c>
      <c r="B249" t="s">
        <v>1701</v>
      </c>
      <c r="C249" t="s">
        <v>486</v>
      </c>
      <c r="D249" t="s">
        <v>1724</v>
      </c>
      <c r="E249" t="s">
        <v>1698</v>
      </c>
      <c r="F249" t="s">
        <v>1693</v>
      </c>
      <c r="G249" t="s">
        <v>1250</v>
      </c>
      <c r="I249" t="s">
        <v>2637</v>
      </c>
      <c r="J249" t="s">
        <v>1804</v>
      </c>
      <c r="K249" t="str">
        <f t="shared" si="11"/>
        <v>naa.60060e8016622100000162210000003c</v>
      </c>
      <c r="M249" t="str">
        <f t="shared" si="9"/>
        <v>16221</v>
      </c>
      <c r="N249" t="str">
        <f t="shared" si="10"/>
        <v>003c</v>
      </c>
      <c r="O249" s="131">
        <v>8.00079345703125</v>
      </c>
    </row>
    <row r="250" spans="1:15">
      <c r="A250" t="s">
        <v>1221</v>
      </c>
      <c r="B250" t="s">
        <v>1701</v>
      </c>
      <c r="C250" t="s">
        <v>486</v>
      </c>
      <c r="D250" t="s">
        <v>1724</v>
      </c>
      <c r="E250" t="s">
        <v>1696</v>
      </c>
      <c r="F250" t="s">
        <v>1737</v>
      </c>
      <c r="G250" t="s">
        <v>1250</v>
      </c>
      <c r="I250" t="s">
        <v>2638</v>
      </c>
      <c r="J250" t="s">
        <v>1805</v>
      </c>
      <c r="K250" t="str">
        <f t="shared" si="11"/>
        <v>naa.60060e8016622100000162210000103c</v>
      </c>
      <c r="M250" t="str">
        <f t="shared" si="9"/>
        <v>16221</v>
      </c>
      <c r="N250" t="str">
        <f t="shared" si="10"/>
        <v>103c</v>
      </c>
      <c r="O250" s="131">
        <v>0.20050048828125</v>
      </c>
    </row>
    <row r="251" spans="1:15">
      <c r="A251" t="s">
        <v>1221</v>
      </c>
      <c r="B251" t="s">
        <v>1701</v>
      </c>
      <c r="C251" t="s">
        <v>486</v>
      </c>
      <c r="D251" t="s">
        <v>1724</v>
      </c>
      <c r="E251" t="s">
        <v>1710</v>
      </c>
      <c r="F251" t="s">
        <v>1752</v>
      </c>
      <c r="G251" t="s">
        <v>1250</v>
      </c>
      <c r="I251" t="s">
        <v>2639</v>
      </c>
      <c r="J251" t="s">
        <v>1806</v>
      </c>
      <c r="K251" t="str">
        <f t="shared" si="11"/>
        <v>naa.60060e80166221000001622100000f1e</v>
      </c>
      <c r="M251" t="str">
        <f t="shared" si="9"/>
        <v>16221</v>
      </c>
      <c r="N251" t="str">
        <f t="shared" si="10"/>
        <v>0f1e</v>
      </c>
      <c r="O251" s="131">
        <v>0.20050048828125</v>
      </c>
    </row>
    <row r="252" spans="1:15">
      <c r="A252" t="s">
        <v>1221</v>
      </c>
      <c r="B252" t="s">
        <v>1701</v>
      </c>
      <c r="C252" t="s">
        <v>486</v>
      </c>
      <c r="D252" t="s">
        <v>1724</v>
      </c>
      <c r="E252" t="s">
        <v>1715</v>
      </c>
      <c r="F252" t="s">
        <v>1755</v>
      </c>
      <c r="G252" t="s">
        <v>1250</v>
      </c>
      <c r="I252" t="s">
        <v>2640</v>
      </c>
      <c r="J252" t="s">
        <v>1807</v>
      </c>
      <c r="K252" t="str">
        <f t="shared" si="11"/>
        <v>naa.60060e80166221000001622100000f1f</v>
      </c>
      <c r="M252" t="str">
        <f t="shared" si="9"/>
        <v>16221</v>
      </c>
      <c r="N252" t="str">
        <f t="shared" si="10"/>
        <v>0f1f</v>
      </c>
      <c r="O252" s="131">
        <v>0.20050048828125</v>
      </c>
    </row>
    <row r="253" spans="1:15">
      <c r="A253" t="s">
        <v>1221</v>
      </c>
      <c r="B253" t="s">
        <v>1701</v>
      </c>
      <c r="C253" t="s">
        <v>486</v>
      </c>
      <c r="D253" t="s">
        <v>1724</v>
      </c>
      <c r="E253" t="s">
        <v>1718</v>
      </c>
      <c r="F253" t="s">
        <v>1758</v>
      </c>
      <c r="G253" t="s">
        <v>1250</v>
      </c>
      <c r="I253" t="s">
        <v>2641</v>
      </c>
      <c r="J253" t="s">
        <v>1808</v>
      </c>
      <c r="K253" t="str">
        <f t="shared" si="11"/>
        <v>naa.60060e80166221000001622100000f20</v>
      </c>
      <c r="M253" t="str">
        <f t="shared" ref="M253:M316" si="12">IF(J253&lt;&gt;"",MID(J253,30,5),"")</f>
        <v>16221</v>
      </c>
      <c r="N253" t="str">
        <f t="shared" ref="N253:N316" si="13">IF(J253&lt;&gt;"",MID(J253,39,4),"")</f>
        <v>0f20</v>
      </c>
      <c r="O253" s="131">
        <v>40</v>
      </c>
    </row>
    <row r="254" spans="1:15">
      <c r="A254" t="s">
        <v>1172</v>
      </c>
      <c r="B254" t="s">
        <v>1840</v>
      </c>
      <c r="C254" t="s">
        <v>338</v>
      </c>
      <c r="D254" t="s">
        <v>1841</v>
      </c>
      <c r="E254" t="s">
        <v>1685</v>
      </c>
      <c r="F254" t="s">
        <v>1686</v>
      </c>
      <c r="G254" t="s">
        <v>1238</v>
      </c>
      <c r="I254" t="s">
        <v>2673</v>
      </c>
      <c r="K254" t="str">
        <f t="shared" si="11"/>
        <v/>
      </c>
      <c r="M254" t="str">
        <f t="shared" si="12"/>
        <v/>
      </c>
      <c r="N254" t="str">
        <f t="shared" si="13"/>
        <v/>
      </c>
      <c r="O254" s="131">
        <v>40</v>
      </c>
    </row>
    <row r="255" spans="1:15">
      <c r="A255" t="s">
        <v>1172</v>
      </c>
      <c r="B255" t="s">
        <v>1840</v>
      </c>
      <c r="C255" t="s">
        <v>338</v>
      </c>
      <c r="D255" t="s">
        <v>1841</v>
      </c>
      <c r="E255" t="s">
        <v>1687</v>
      </c>
      <c r="F255" t="s">
        <v>1693</v>
      </c>
      <c r="G255" t="s">
        <v>1238</v>
      </c>
      <c r="I255" t="s">
        <v>2674</v>
      </c>
      <c r="K255" t="str">
        <f t="shared" si="11"/>
        <v/>
      </c>
      <c r="M255" t="str">
        <f t="shared" si="12"/>
        <v/>
      </c>
      <c r="N255" t="str">
        <f t="shared" si="13"/>
        <v/>
      </c>
      <c r="O255" s="131">
        <v>25</v>
      </c>
    </row>
    <row r="256" spans="1:15">
      <c r="A256" t="s">
        <v>1173</v>
      </c>
      <c r="B256" t="s">
        <v>1840</v>
      </c>
      <c r="C256" t="s">
        <v>1842</v>
      </c>
      <c r="D256" t="s">
        <v>1841</v>
      </c>
      <c r="E256" t="s">
        <v>1685</v>
      </c>
      <c r="F256" t="s">
        <v>1686</v>
      </c>
      <c r="G256" t="s">
        <v>1238</v>
      </c>
      <c r="I256" t="s">
        <v>2675</v>
      </c>
      <c r="K256" t="str">
        <f t="shared" si="11"/>
        <v/>
      </c>
      <c r="M256" t="str">
        <f t="shared" si="12"/>
        <v/>
      </c>
      <c r="N256" t="str">
        <f t="shared" si="13"/>
        <v/>
      </c>
      <c r="O256" s="131">
        <v>100</v>
      </c>
    </row>
    <row r="257" spans="1:15">
      <c r="A257" t="s">
        <v>1173</v>
      </c>
      <c r="B257" t="s">
        <v>1840</v>
      </c>
      <c r="C257" t="s">
        <v>1842</v>
      </c>
      <c r="D257" t="s">
        <v>1841</v>
      </c>
      <c r="E257" t="s">
        <v>1687</v>
      </c>
      <c r="F257" t="s">
        <v>1690</v>
      </c>
      <c r="G257" t="s">
        <v>1238</v>
      </c>
      <c r="I257" t="s">
        <v>2676</v>
      </c>
      <c r="K257" t="str">
        <f t="shared" si="11"/>
        <v/>
      </c>
      <c r="M257" t="str">
        <f t="shared" si="12"/>
        <v/>
      </c>
      <c r="N257" t="str">
        <f t="shared" si="13"/>
        <v/>
      </c>
      <c r="O257" s="131">
        <v>40</v>
      </c>
    </row>
    <row r="258" spans="1:15">
      <c r="A258" t="s">
        <v>1173</v>
      </c>
      <c r="B258" t="s">
        <v>1840</v>
      </c>
      <c r="C258" t="s">
        <v>1843</v>
      </c>
      <c r="D258" t="s">
        <v>1841</v>
      </c>
      <c r="E258" t="s">
        <v>1685</v>
      </c>
      <c r="F258" t="s">
        <v>1686</v>
      </c>
      <c r="G258" t="s">
        <v>1400</v>
      </c>
      <c r="I258" t="s">
        <v>2677</v>
      </c>
      <c r="K258" t="str">
        <f t="shared" si="11"/>
        <v/>
      </c>
      <c r="M258" t="str">
        <f t="shared" si="12"/>
        <v/>
      </c>
      <c r="N258" t="str">
        <f t="shared" si="13"/>
        <v/>
      </c>
      <c r="O258" s="131">
        <v>120</v>
      </c>
    </row>
    <row r="259" spans="1:15">
      <c r="A259" t="s">
        <v>1173</v>
      </c>
      <c r="B259" t="s">
        <v>1840</v>
      </c>
      <c r="C259" t="s">
        <v>1843</v>
      </c>
      <c r="D259" t="s">
        <v>1841</v>
      </c>
      <c r="E259" t="s">
        <v>1687</v>
      </c>
      <c r="F259" t="s">
        <v>1693</v>
      </c>
      <c r="G259" t="s">
        <v>1400</v>
      </c>
      <c r="I259" t="s">
        <v>2678</v>
      </c>
      <c r="K259" t="str">
        <f t="shared" si="11"/>
        <v/>
      </c>
      <c r="M259" t="str">
        <f t="shared" si="12"/>
        <v/>
      </c>
      <c r="N259" t="str">
        <f t="shared" si="13"/>
        <v/>
      </c>
      <c r="O259" s="131">
        <v>40</v>
      </c>
    </row>
    <row r="260" spans="1:15">
      <c r="A260" t="s">
        <v>1174</v>
      </c>
      <c r="B260" t="s">
        <v>1844</v>
      </c>
      <c r="C260" t="s">
        <v>342</v>
      </c>
      <c r="D260" t="s">
        <v>1702</v>
      </c>
      <c r="E260" t="s">
        <v>1685</v>
      </c>
      <c r="F260" t="s">
        <v>1686</v>
      </c>
      <c r="G260" t="s">
        <v>1404</v>
      </c>
      <c r="I260" t="s">
        <v>2679</v>
      </c>
      <c r="K260" t="str">
        <f t="shared" si="11"/>
        <v/>
      </c>
      <c r="M260" t="str">
        <f t="shared" si="12"/>
        <v/>
      </c>
      <c r="N260" t="str">
        <f t="shared" si="13"/>
        <v/>
      </c>
      <c r="O260" s="131">
        <v>35.0006103515625</v>
      </c>
    </row>
    <row r="261" spans="1:15">
      <c r="A261" t="s">
        <v>1174</v>
      </c>
      <c r="B261" t="s">
        <v>1844</v>
      </c>
      <c r="C261" t="s">
        <v>342</v>
      </c>
      <c r="D261" t="s">
        <v>1702</v>
      </c>
      <c r="E261" t="s">
        <v>1687</v>
      </c>
      <c r="F261" t="s">
        <v>1688</v>
      </c>
      <c r="G261" t="s">
        <v>1394</v>
      </c>
      <c r="I261" t="s">
        <v>2679</v>
      </c>
      <c r="J261" t="s">
        <v>1845</v>
      </c>
      <c r="K261" t="str">
        <f t="shared" si="11"/>
        <v>naa.60060e8016617700000161770000007e</v>
      </c>
      <c r="M261" t="str">
        <f t="shared" si="12"/>
        <v>16177</v>
      </c>
      <c r="N261" t="str">
        <f t="shared" si="13"/>
        <v>007e</v>
      </c>
      <c r="O261" s="131">
        <v>70.000305175781307</v>
      </c>
    </row>
    <row r="262" spans="1:15">
      <c r="A262" t="s">
        <v>1174</v>
      </c>
      <c r="B262" t="s">
        <v>1844</v>
      </c>
      <c r="C262" t="s">
        <v>342</v>
      </c>
      <c r="D262" t="s">
        <v>1702</v>
      </c>
      <c r="E262" t="s">
        <v>1689</v>
      </c>
      <c r="F262" t="s">
        <v>1704</v>
      </c>
      <c r="G262" t="s">
        <v>1394</v>
      </c>
      <c r="I262" t="s">
        <v>2680</v>
      </c>
      <c r="J262" t="s">
        <v>1846</v>
      </c>
      <c r="K262" t="str">
        <f t="shared" si="11"/>
        <v>naa.60060e8016617700000161770000007f</v>
      </c>
      <c r="M262" t="str">
        <f t="shared" si="12"/>
        <v>16177</v>
      </c>
      <c r="N262" t="str">
        <f t="shared" si="13"/>
        <v>007f</v>
      </c>
      <c r="O262" s="131">
        <v>50</v>
      </c>
    </row>
    <row r="263" spans="1:15">
      <c r="A263" t="s">
        <v>1174</v>
      </c>
      <c r="B263" t="s">
        <v>1844</v>
      </c>
      <c r="C263" t="s">
        <v>342</v>
      </c>
      <c r="D263" t="s">
        <v>1702</v>
      </c>
      <c r="E263" t="s">
        <v>1692</v>
      </c>
      <c r="F263" t="s">
        <v>1714</v>
      </c>
      <c r="G263" t="s">
        <v>1406</v>
      </c>
      <c r="I263" t="s">
        <v>2679</v>
      </c>
      <c r="K263" t="str">
        <f t="shared" si="11"/>
        <v/>
      </c>
      <c r="M263" t="str">
        <f t="shared" si="12"/>
        <v/>
      </c>
      <c r="N263" t="str">
        <f t="shared" si="13"/>
        <v/>
      </c>
      <c r="O263" s="131">
        <v>40</v>
      </c>
    </row>
    <row r="264" spans="1:15">
      <c r="A264" t="s">
        <v>1174</v>
      </c>
      <c r="B264" t="s">
        <v>1844</v>
      </c>
      <c r="C264" t="s">
        <v>343</v>
      </c>
      <c r="D264" t="s">
        <v>1847</v>
      </c>
      <c r="E264" t="s">
        <v>1685</v>
      </c>
      <c r="F264" t="s">
        <v>1686</v>
      </c>
      <c r="G264" t="s">
        <v>1404</v>
      </c>
      <c r="I264" t="s">
        <v>2681</v>
      </c>
      <c r="K264" t="str">
        <f t="shared" si="11"/>
        <v/>
      </c>
      <c r="M264" t="str">
        <f t="shared" si="12"/>
        <v/>
      </c>
      <c r="N264" t="str">
        <f t="shared" si="13"/>
        <v/>
      </c>
      <c r="O264" s="131">
        <v>110.000610351563</v>
      </c>
    </row>
    <row r="265" spans="1:15">
      <c r="A265" t="s">
        <v>1174</v>
      </c>
      <c r="B265" t="s">
        <v>1844</v>
      </c>
      <c r="C265" t="s">
        <v>343</v>
      </c>
      <c r="D265" t="s">
        <v>1847</v>
      </c>
      <c r="E265" t="s">
        <v>1687</v>
      </c>
      <c r="F265" t="s">
        <v>1688</v>
      </c>
      <c r="G265" t="s">
        <v>1392</v>
      </c>
      <c r="I265" t="s">
        <v>2681</v>
      </c>
      <c r="J265" t="s">
        <v>1848</v>
      </c>
      <c r="K265" t="str">
        <f t="shared" si="11"/>
        <v>naa.60060e8016617700000161770000007a</v>
      </c>
      <c r="M265" t="str">
        <f t="shared" si="12"/>
        <v>16177</v>
      </c>
      <c r="N265" t="str">
        <f t="shared" si="13"/>
        <v>007a</v>
      </c>
      <c r="O265" s="131">
        <v>50</v>
      </c>
    </row>
    <row r="266" spans="1:15">
      <c r="A266" t="s">
        <v>1174</v>
      </c>
      <c r="B266" t="s">
        <v>1844</v>
      </c>
      <c r="C266" t="s">
        <v>343</v>
      </c>
      <c r="D266" t="s">
        <v>1847</v>
      </c>
      <c r="E266" t="s">
        <v>1689</v>
      </c>
      <c r="F266" t="s">
        <v>1714</v>
      </c>
      <c r="G266" t="s">
        <v>1406</v>
      </c>
      <c r="I266" t="s">
        <v>2681</v>
      </c>
      <c r="K266" t="str">
        <f t="shared" si="11"/>
        <v/>
      </c>
      <c r="M266" t="str">
        <f t="shared" si="12"/>
        <v/>
      </c>
      <c r="N266" t="str">
        <f t="shared" si="13"/>
        <v/>
      </c>
      <c r="O266" s="131">
        <v>40</v>
      </c>
    </row>
    <row r="267" spans="1:15">
      <c r="A267" t="s">
        <v>1174</v>
      </c>
      <c r="B267" t="s">
        <v>1844</v>
      </c>
      <c r="C267" t="s">
        <v>341</v>
      </c>
      <c r="D267" t="s">
        <v>1847</v>
      </c>
      <c r="E267" t="s">
        <v>1685</v>
      </c>
      <c r="F267" t="s">
        <v>1686</v>
      </c>
      <c r="G267" t="s">
        <v>1404</v>
      </c>
      <c r="I267" t="s">
        <v>2682</v>
      </c>
      <c r="K267" t="str">
        <f t="shared" si="11"/>
        <v/>
      </c>
      <c r="M267" t="str">
        <f t="shared" si="12"/>
        <v/>
      </c>
      <c r="N267" t="str">
        <f t="shared" si="13"/>
        <v/>
      </c>
      <c r="O267" s="131">
        <v>115.00030517578099</v>
      </c>
    </row>
    <row r="268" spans="1:15">
      <c r="A268" t="s">
        <v>1174</v>
      </c>
      <c r="B268" t="s">
        <v>1844</v>
      </c>
      <c r="C268" t="s">
        <v>341</v>
      </c>
      <c r="D268" t="s">
        <v>1847</v>
      </c>
      <c r="E268" t="s">
        <v>1687</v>
      </c>
      <c r="F268" t="s">
        <v>1688</v>
      </c>
      <c r="G268" t="s">
        <v>1298</v>
      </c>
      <c r="I268" t="s">
        <v>2682</v>
      </c>
      <c r="J268" t="s">
        <v>1849</v>
      </c>
      <c r="K268" t="str">
        <f t="shared" si="11"/>
        <v>naa.60060e80166221000001622100000077</v>
      </c>
      <c r="M268" t="str">
        <f t="shared" si="12"/>
        <v>16221</v>
      </c>
      <c r="N268" t="str">
        <f t="shared" si="13"/>
        <v>0077</v>
      </c>
      <c r="O268" s="131">
        <v>11.5008544921875</v>
      </c>
    </row>
    <row r="269" spans="1:15">
      <c r="A269" t="s">
        <v>1174</v>
      </c>
      <c r="B269" t="s">
        <v>1844</v>
      </c>
      <c r="C269" t="s">
        <v>341</v>
      </c>
      <c r="D269" t="s">
        <v>1847</v>
      </c>
      <c r="E269" t="s">
        <v>1689</v>
      </c>
      <c r="F269" t="s">
        <v>1704</v>
      </c>
      <c r="G269" t="s">
        <v>1298</v>
      </c>
      <c r="I269" t="s">
        <v>2683</v>
      </c>
      <c r="J269" t="s">
        <v>1850</v>
      </c>
      <c r="K269" t="str">
        <f t="shared" si="11"/>
        <v>naa.60060e8016622100000162210000107c</v>
      </c>
      <c r="M269" t="str">
        <f t="shared" si="12"/>
        <v>16221</v>
      </c>
      <c r="N269" t="str">
        <f t="shared" si="13"/>
        <v>107c</v>
      </c>
      <c r="O269" s="131">
        <v>50</v>
      </c>
    </row>
    <row r="270" spans="1:15">
      <c r="A270" t="s">
        <v>1174</v>
      </c>
      <c r="B270" t="s">
        <v>1844</v>
      </c>
      <c r="C270" t="s">
        <v>341</v>
      </c>
      <c r="D270" t="s">
        <v>1847</v>
      </c>
      <c r="E270" t="s">
        <v>1692</v>
      </c>
      <c r="F270" t="s">
        <v>1714</v>
      </c>
      <c r="G270" t="s">
        <v>1406</v>
      </c>
      <c r="I270" t="s">
        <v>2682</v>
      </c>
      <c r="K270" t="str">
        <f t="shared" si="11"/>
        <v/>
      </c>
      <c r="M270" t="str">
        <f t="shared" si="12"/>
        <v/>
      </c>
      <c r="N270" t="str">
        <f t="shared" si="13"/>
        <v/>
      </c>
      <c r="O270" s="131">
        <v>100.00030517578099</v>
      </c>
    </row>
    <row r="271" spans="1:15">
      <c r="A271" t="s">
        <v>1174</v>
      </c>
      <c r="B271" t="s">
        <v>1844</v>
      </c>
      <c r="C271" t="s">
        <v>341</v>
      </c>
      <c r="D271" t="s">
        <v>1847</v>
      </c>
      <c r="E271" t="s">
        <v>1698</v>
      </c>
      <c r="F271" t="s">
        <v>1693</v>
      </c>
      <c r="G271" t="s">
        <v>1298</v>
      </c>
      <c r="I271" t="s">
        <v>2684</v>
      </c>
      <c r="J271" t="s">
        <v>1851</v>
      </c>
      <c r="K271" t="str">
        <f t="shared" si="11"/>
        <v>naa.60060e80166221000001622100000079</v>
      </c>
      <c r="M271" t="str">
        <f t="shared" si="12"/>
        <v>16221</v>
      </c>
      <c r="N271" t="str">
        <f t="shared" si="13"/>
        <v>0079</v>
      </c>
      <c r="O271" s="131">
        <v>3.00018310546875</v>
      </c>
    </row>
    <row r="272" spans="1:15">
      <c r="A272" t="s">
        <v>1174</v>
      </c>
      <c r="B272" t="s">
        <v>1844</v>
      </c>
      <c r="C272" t="s">
        <v>341</v>
      </c>
      <c r="D272" t="s">
        <v>1847</v>
      </c>
      <c r="E272" t="s">
        <v>1696</v>
      </c>
      <c r="F272" t="s">
        <v>1697</v>
      </c>
      <c r="G272" t="s">
        <v>1298</v>
      </c>
      <c r="I272" t="s">
        <v>2685</v>
      </c>
      <c r="J272" t="s">
        <v>1852</v>
      </c>
      <c r="K272" t="str">
        <f t="shared" si="11"/>
        <v>naa.60060e8016622100000162210000007a</v>
      </c>
      <c r="M272" t="str">
        <f t="shared" si="12"/>
        <v>16221</v>
      </c>
      <c r="N272" t="str">
        <f t="shared" si="13"/>
        <v>007a</v>
      </c>
      <c r="O272" s="131">
        <v>110.000610351563</v>
      </c>
    </row>
    <row r="273" spans="1:15">
      <c r="A273" t="s">
        <v>1174</v>
      </c>
      <c r="B273" t="s">
        <v>1844</v>
      </c>
      <c r="C273" t="s">
        <v>341</v>
      </c>
      <c r="D273" t="s">
        <v>1847</v>
      </c>
      <c r="E273" t="s">
        <v>1710</v>
      </c>
      <c r="F273" t="s">
        <v>1699</v>
      </c>
      <c r="G273" t="s">
        <v>1298</v>
      </c>
      <c r="I273" t="s">
        <v>2686</v>
      </c>
      <c r="J273" t="s">
        <v>1853</v>
      </c>
      <c r="K273" t="str">
        <f t="shared" si="11"/>
        <v>naa.60060e8016622100000162210000007b</v>
      </c>
      <c r="M273" t="str">
        <f t="shared" si="12"/>
        <v>16221</v>
      </c>
      <c r="N273" t="str">
        <f t="shared" si="13"/>
        <v>007b</v>
      </c>
      <c r="O273" s="131">
        <v>10.0003051757813</v>
      </c>
    </row>
    <row r="274" spans="1:15">
      <c r="A274" t="s">
        <v>1174</v>
      </c>
      <c r="B274" t="s">
        <v>1844</v>
      </c>
      <c r="C274" t="s">
        <v>341</v>
      </c>
      <c r="D274" t="s">
        <v>1847</v>
      </c>
      <c r="E274" t="s">
        <v>1715</v>
      </c>
      <c r="F274" t="s">
        <v>1737</v>
      </c>
      <c r="G274" t="s">
        <v>1298</v>
      </c>
      <c r="I274" t="s">
        <v>2687</v>
      </c>
      <c r="J274" t="s">
        <v>1854</v>
      </c>
      <c r="K274" t="str">
        <f t="shared" si="11"/>
        <v>naa.60060e8016622100000162210000107e</v>
      </c>
      <c r="M274" t="str">
        <f t="shared" si="12"/>
        <v>16221</v>
      </c>
      <c r="N274" t="str">
        <f t="shared" si="13"/>
        <v>107e</v>
      </c>
      <c r="O274" s="131">
        <v>0.30029296875</v>
      </c>
    </row>
    <row r="275" spans="1:15">
      <c r="A275" t="s">
        <v>1174</v>
      </c>
      <c r="B275" t="s">
        <v>1844</v>
      </c>
      <c r="C275" t="s">
        <v>341</v>
      </c>
      <c r="D275" t="s">
        <v>1847</v>
      </c>
      <c r="E275" t="s">
        <v>1718</v>
      </c>
      <c r="F275" t="s">
        <v>1740</v>
      </c>
      <c r="G275" t="s">
        <v>1298</v>
      </c>
      <c r="I275" t="s">
        <v>2688</v>
      </c>
      <c r="J275" t="s">
        <v>1855</v>
      </c>
      <c r="K275" t="str">
        <f t="shared" si="11"/>
        <v>naa.60060e8016622100000162210000107f</v>
      </c>
      <c r="M275" t="str">
        <f t="shared" si="12"/>
        <v>16221</v>
      </c>
      <c r="N275" t="str">
        <f t="shared" si="13"/>
        <v>107f</v>
      </c>
      <c r="O275" s="131">
        <v>11.0000610351563</v>
      </c>
    </row>
    <row r="276" spans="1:15">
      <c r="A276" t="s">
        <v>1174</v>
      </c>
      <c r="B276" t="s">
        <v>1844</v>
      </c>
      <c r="C276" t="s">
        <v>341</v>
      </c>
      <c r="D276" t="s">
        <v>1847</v>
      </c>
      <c r="E276" t="s">
        <v>1721</v>
      </c>
      <c r="F276" t="s">
        <v>1743</v>
      </c>
      <c r="G276" t="s">
        <v>1298</v>
      </c>
      <c r="I276" t="s">
        <v>2689</v>
      </c>
      <c r="J276" t="s">
        <v>1856</v>
      </c>
      <c r="K276" t="str">
        <f t="shared" si="11"/>
        <v>naa.60060e80166221000001622100001080</v>
      </c>
      <c r="M276" t="str">
        <f t="shared" si="12"/>
        <v>16221</v>
      </c>
      <c r="N276" t="str">
        <f t="shared" si="13"/>
        <v>1080</v>
      </c>
      <c r="O276" s="131">
        <v>0.20050048828125</v>
      </c>
    </row>
    <row r="277" spans="1:15">
      <c r="A277" t="s">
        <v>1174</v>
      </c>
      <c r="B277" t="s">
        <v>1844</v>
      </c>
      <c r="C277" t="s">
        <v>341</v>
      </c>
      <c r="D277" t="s">
        <v>1847</v>
      </c>
      <c r="E277" t="s">
        <v>1713</v>
      </c>
      <c r="F277" t="s">
        <v>1752</v>
      </c>
      <c r="G277" t="s">
        <v>1298</v>
      </c>
      <c r="I277" t="s">
        <v>2690</v>
      </c>
      <c r="J277" t="s">
        <v>1857</v>
      </c>
      <c r="K277" t="str">
        <f t="shared" si="11"/>
        <v>naa.60060e80166221000001622100000f42</v>
      </c>
      <c r="M277" t="str">
        <f t="shared" si="12"/>
        <v>16221</v>
      </c>
      <c r="N277" t="str">
        <f t="shared" si="13"/>
        <v>0f42</v>
      </c>
      <c r="O277" s="131">
        <v>0.20050048828125</v>
      </c>
    </row>
    <row r="278" spans="1:15">
      <c r="A278" t="s">
        <v>1174</v>
      </c>
      <c r="B278" t="s">
        <v>1844</v>
      </c>
      <c r="C278" t="s">
        <v>341</v>
      </c>
      <c r="D278" t="s">
        <v>1847</v>
      </c>
      <c r="E278" t="s">
        <v>1736</v>
      </c>
      <c r="F278" t="s">
        <v>1755</v>
      </c>
      <c r="G278" t="s">
        <v>1298</v>
      </c>
      <c r="I278" t="s">
        <v>2691</v>
      </c>
      <c r="J278" t="s">
        <v>1858</v>
      </c>
      <c r="K278" t="str">
        <f t="shared" si="11"/>
        <v>naa.60060e80166221000001622100000f43</v>
      </c>
      <c r="M278" t="str">
        <f t="shared" si="12"/>
        <v>16221</v>
      </c>
      <c r="N278" t="str">
        <f t="shared" si="13"/>
        <v>0f43</v>
      </c>
      <c r="O278" s="131">
        <v>0.20050048828125</v>
      </c>
    </row>
    <row r="279" spans="1:15">
      <c r="A279" t="s">
        <v>1174</v>
      </c>
      <c r="B279" t="s">
        <v>1844</v>
      </c>
      <c r="C279" t="s">
        <v>341</v>
      </c>
      <c r="D279" t="s">
        <v>1847</v>
      </c>
      <c r="E279" t="s">
        <v>1739</v>
      </c>
      <c r="F279" t="s">
        <v>1758</v>
      </c>
      <c r="G279" t="s">
        <v>1298</v>
      </c>
      <c r="I279" t="s">
        <v>2692</v>
      </c>
      <c r="J279" t="s">
        <v>1859</v>
      </c>
      <c r="K279" t="str">
        <f t="shared" si="11"/>
        <v>naa.60060e80166221000001622100000f44</v>
      </c>
      <c r="M279" t="str">
        <f t="shared" si="12"/>
        <v>16221</v>
      </c>
      <c r="N279" t="str">
        <f t="shared" si="13"/>
        <v>0f44</v>
      </c>
      <c r="O279" s="131">
        <v>40</v>
      </c>
    </row>
    <row r="280" spans="1:15">
      <c r="A280" t="s">
        <v>1174</v>
      </c>
      <c r="B280" t="s">
        <v>1844</v>
      </c>
      <c r="C280" t="s">
        <v>340</v>
      </c>
      <c r="D280" t="s">
        <v>1847</v>
      </c>
      <c r="E280" t="s">
        <v>1685</v>
      </c>
      <c r="F280" t="s">
        <v>1686</v>
      </c>
      <c r="G280" t="s">
        <v>1404</v>
      </c>
      <c r="I280" t="s">
        <v>2693</v>
      </c>
      <c r="K280" t="str">
        <f t="shared" si="11"/>
        <v/>
      </c>
      <c r="M280" t="str">
        <f t="shared" si="12"/>
        <v/>
      </c>
      <c r="N280" t="str">
        <f t="shared" si="13"/>
        <v/>
      </c>
      <c r="O280" s="131">
        <v>115.00030517578099</v>
      </c>
    </row>
    <row r="281" spans="1:15">
      <c r="A281" t="s">
        <v>1174</v>
      </c>
      <c r="B281" t="s">
        <v>1844</v>
      </c>
      <c r="C281" t="s">
        <v>340</v>
      </c>
      <c r="D281" t="s">
        <v>1847</v>
      </c>
      <c r="E281" t="s">
        <v>1687</v>
      </c>
      <c r="F281" t="s">
        <v>1688</v>
      </c>
      <c r="G281" t="s">
        <v>1262</v>
      </c>
      <c r="I281" t="s">
        <v>2693</v>
      </c>
      <c r="J281" t="s">
        <v>1860</v>
      </c>
      <c r="K281" t="str">
        <f t="shared" si="11"/>
        <v>naa.60060e80166221000001622100000057</v>
      </c>
      <c r="M281" t="str">
        <f t="shared" si="12"/>
        <v>16221</v>
      </c>
      <c r="N281" t="str">
        <f t="shared" si="13"/>
        <v>0057</v>
      </c>
      <c r="O281" s="131">
        <v>11.5008544921875</v>
      </c>
    </row>
    <row r="282" spans="1:15">
      <c r="A282" t="s">
        <v>1174</v>
      </c>
      <c r="B282" t="s">
        <v>1844</v>
      </c>
      <c r="C282" t="s">
        <v>340</v>
      </c>
      <c r="D282" t="s">
        <v>1847</v>
      </c>
      <c r="E282" t="s">
        <v>1689</v>
      </c>
      <c r="F282" t="s">
        <v>1704</v>
      </c>
      <c r="G282" t="s">
        <v>1262</v>
      </c>
      <c r="I282" t="s">
        <v>2694</v>
      </c>
      <c r="J282" t="s">
        <v>1861</v>
      </c>
      <c r="K282" t="str">
        <f t="shared" si="11"/>
        <v>naa.60060e80166221000001622100001057</v>
      </c>
      <c r="M282" t="str">
        <f t="shared" si="12"/>
        <v>16221</v>
      </c>
      <c r="N282" t="str">
        <f t="shared" si="13"/>
        <v>1057</v>
      </c>
      <c r="O282" s="131">
        <v>50</v>
      </c>
    </row>
    <row r="283" spans="1:15">
      <c r="A283" t="s">
        <v>1174</v>
      </c>
      <c r="B283" t="s">
        <v>1844</v>
      </c>
      <c r="C283" t="s">
        <v>340</v>
      </c>
      <c r="D283" t="s">
        <v>1847</v>
      </c>
      <c r="E283" t="s">
        <v>1692</v>
      </c>
      <c r="F283" t="s">
        <v>1714</v>
      </c>
      <c r="G283" t="s">
        <v>1406</v>
      </c>
      <c r="I283" t="s">
        <v>2693</v>
      </c>
      <c r="K283" t="str">
        <f t="shared" si="11"/>
        <v/>
      </c>
      <c r="M283" t="str">
        <f t="shared" si="12"/>
        <v/>
      </c>
      <c r="N283" t="str">
        <f t="shared" si="13"/>
        <v/>
      </c>
      <c r="O283" s="131">
        <v>100.00030517578099</v>
      </c>
    </row>
    <row r="284" spans="1:15">
      <c r="A284" t="s">
        <v>1174</v>
      </c>
      <c r="B284" t="s">
        <v>1844</v>
      </c>
      <c r="C284" t="s">
        <v>340</v>
      </c>
      <c r="D284" t="s">
        <v>1847</v>
      </c>
      <c r="E284" t="s">
        <v>1698</v>
      </c>
      <c r="F284" t="s">
        <v>1693</v>
      </c>
      <c r="G284" t="s">
        <v>1262</v>
      </c>
      <c r="I284" t="s">
        <v>2695</v>
      </c>
      <c r="J284" t="s">
        <v>1862</v>
      </c>
      <c r="K284" t="str">
        <f t="shared" si="11"/>
        <v>naa.60060e80166221000001622100000059</v>
      </c>
      <c r="M284" t="str">
        <f t="shared" si="12"/>
        <v>16221</v>
      </c>
      <c r="N284" t="str">
        <f t="shared" si="13"/>
        <v>0059</v>
      </c>
      <c r="O284" s="131">
        <v>3.00018310546875</v>
      </c>
    </row>
    <row r="285" spans="1:15">
      <c r="A285" t="s">
        <v>1174</v>
      </c>
      <c r="B285" t="s">
        <v>1844</v>
      </c>
      <c r="C285" t="s">
        <v>340</v>
      </c>
      <c r="D285" t="s">
        <v>1847</v>
      </c>
      <c r="E285" t="s">
        <v>1696</v>
      </c>
      <c r="F285" t="s">
        <v>1697</v>
      </c>
      <c r="G285" t="s">
        <v>1262</v>
      </c>
      <c r="I285" t="s">
        <v>2696</v>
      </c>
      <c r="J285" t="s">
        <v>1863</v>
      </c>
      <c r="K285" t="str">
        <f t="shared" si="11"/>
        <v>naa.60060e8016622100000162210000005a</v>
      </c>
      <c r="M285" t="str">
        <f t="shared" si="12"/>
        <v>16221</v>
      </c>
      <c r="N285" t="str">
        <f t="shared" si="13"/>
        <v>005a</v>
      </c>
      <c r="O285" s="131">
        <v>110.000610351563</v>
      </c>
    </row>
    <row r="286" spans="1:15">
      <c r="A286" t="s">
        <v>1174</v>
      </c>
      <c r="B286" t="s">
        <v>1844</v>
      </c>
      <c r="C286" t="s">
        <v>340</v>
      </c>
      <c r="D286" t="s">
        <v>1847</v>
      </c>
      <c r="E286" t="s">
        <v>1710</v>
      </c>
      <c r="F286" t="s">
        <v>1699</v>
      </c>
      <c r="G286" t="s">
        <v>1262</v>
      </c>
      <c r="I286" t="s">
        <v>2697</v>
      </c>
      <c r="J286" t="s">
        <v>1864</v>
      </c>
      <c r="K286" t="str">
        <f t="shared" si="11"/>
        <v>naa.60060e8016622100000162210000005b</v>
      </c>
      <c r="M286" t="str">
        <f t="shared" si="12"/>
        <v>16221</v>
      </c>
      <c r="N286" t="str">
        <f t="shared" si="13"/>
        <v>005b</v>
      </c>
      <c r="O286" s="131">
        <v>10.0003051757813</v>
      </c>
    </row>
    <row r="287" spans="1:15">
      <c r="A287" t="s">
        <v>1174</v>
      </c>
      <c r="B287" t="s">
        <v>1844</v>
      </c>
      <c r="C287" t="s">
        <v>340</v>
      </c>
      <c r="D287" t="s">
        <v>1847</v>
      </c>
      <c r="E287" t="s">
        <v>1715</v>
      </c>
      <c r="F287" t="s">
        <v>1737</v>
      </c>
      <c r="G287" t="s">
        <v>1262</v>
      </c>
      <c r="I287" t="s">
        <v>2698</v>
      </c>
      <c r="J287" t="s">
        <v>1865</v>
      </c>
      <c r="K287" t="str">
        <f t="shared" si="11"/>
        <v>naa.60060e80166221000001622100001059</v>
      </c>
      <c r="M287" t="str">
        <f t="shared" si="12"/>
        <v>16221</v>
      </c>
      <c r="N287" t="str">
        <f t="shared" si="13"/>
        <v>1059</v>
      </c>
      <c r="O287" s="131">
        <v>0.30029296875</v>
      </c>
    </row>
    <row r="288" spans="1:15">
      <c r="A288" t="s">
        <v>1174</v>
      </c>
      <c r="B288" t="s">
        <v>1844</v>
      </c>
      <c r="C288" t="s">
        <v>340</v>
      </c>
      <c r="D288" t="s">
        <v>1847</v>
      </c>
      <c r="E288" t="s">
        <v>1718</v>
      </c>
      <c r="F288" t="s">
        <v>1740</v>
      </c>
      <c r="G288" t="s">
        <v>1262</v>
      </c>
      <c r="I288" t="s">
        <v>2699</v>
      </c>
      <c r="J288" t="s">
        <v>1866</v>
      </c>
      <c r="K288" t="str">
        <f t="shared" si="11"/>
        <v>naa.60060e8016622100000162210000105a</v>
      </c>
      <c r="M288" t="str">
        <f t="shared" si="12"/>
        <v>16221</v>
      </c>
      <c r="N288" t="str">
        <f t="shared" si="13"/>
        <v>105a</v>
      </c>
      <c r="O288" s="131">
        <v>11.0000610351563</v>
      </c>
    </row>
    <row r="289" spans="1:15">
      <c r="A289" t="s">
        <v>1174</v>
      </c>
      <c r="B289" t="s">
        <v>1844</v>
      </c>
      <c r="C289" t="s">
        <v>340</v>
      </c>
      <c r="D289" t="s">
        <v>1847</v>
      </c>
      <c r="E289" t="s">
        <v>1721</v>
      </c>
      <c r="F289" t="s">
        <v>1743</v>
      </c>
      <c r="G289" t="s">
        <v>1262</v>
      </c>
      <c r="I289" t="s">
        <v>2700</v>
      </c>
      <c r="J289" t="s">
        <v>1867</v>
      </c>
      <c r="K289" t="str">
        <f t="shared" si="11"/>
        <v>naa.60060e8016622100000162210000105b</v>
      </c>
      <c r="M289" t="str">
        <f t="shared" si="12"/>
        <v>16221</v>
      </c>
      <c r="N289" t="str">
        <f t="shared" si="13"/>
        <v>105b</v>
      </c>
      <c r="O289" s="131">
        <v>0.20050048828125</v>
      </c>
    </row>
    <row r="290" spans="1:15">
      <c r="A290" t="s">
        <v>1174</v>
      </c>
      <c r="B290" t="s">
        <v>1844</v>
      </c>
      <c r="C290" t="s">
        <v>340</v>
      </c>
      <c r="D290" t="s">
        <v>1847</v>
      </c>
      <c r="E290" t="s">
        <v>1713</v>
      </c>
      <c r="F290" t="s">
        <v>1752</v>
      </c>
      <c r="G290" t="s">
        <v>1262</v>
      </c>
      <c r="I290" t="s">
        <v>2701</v>
      </c>
      <c r="J290" t="s">
        <v>1868</v>
      </c>
      <c r="K290" t="str">
        <f t="shared" si="11"/>
        <v>naa.60060e80166221000001622100000f30</v>
      </c>
      <c r="M290" t="str">
        <f t="shared" si="12"/>
        <v>16221</v>
      </c>
      <c r="N290" t="str">
        <f t="shared" si="13"/>
        <v>0f30</v>
      </c>
      <c r="O290" s="131">
        <v>0.20050048828125</v>
      </c>
    </row>
    <row r="291" spans="1:15">
      <c r="A291" t="s">
        <v>1174</v>
      </c>
      <c r="B291" t="s">
        <v>1844</v>
      </c>
      <c r="C291" t="s">
        <v>340</v>
      </c>
      <c r="D291" t="s">
        <v>1847</v>
      </c>
      <c r="E291" t="s">
        <v>1736</v>
      </c>
      <c r="F291" t="s">
        <v>1755</v>
      </c>
      <c r="G291" t="s">
        <v>1262</v>
      </c>
      <c r="I291" t="s">
        <v>2702</v>
      </c>
      <c r="J291" t="s">
        <v>1869</v>
      </c>
      <c r="K291" t="str">
        <f t="shared" si="11"/>
        <v>naa.60060e80166221000001622100000f31</v>
      </c>
      <c r="M291" t="str">
        <f t="shared" si="12"/>
        <v>16221</v>
      </c>
      <c r="N291" t="str">
        <f t="shared" si="13"/>
        <v>0f31</v>
      </c>
      <c r="O291" s="131">
        <v>0.20050048828125</v>
      </c>
    </row>
    <row r="292" spans="1:15">
      <c r="A292" t="s">
        <v>1174</v>
      </c>
      <c r="B292" t="s">
        <v>1844</v>
      </c>
      <c r="C292" t="s">
        <v>340</v>
      </c>
      <c r="D292" t="s">
        <v>1847</v>
      </c>
      <c r="E292" t="s">
        <v>1739</v>
      </c>
      <c r="F292" t="s">
        <v>1758</v>
      </c>
      <c r="G292" t="s">
        <v>1262</v>
      </c>
      <c r="I292" t="s">
        <v>2703</v>
      </c>
      <c r="J292" t="s">
        <v>1870</v>
      </c>
      <c r="K292" t="str">
        <f t="shared" si="11"/>
        <v>naa.60060e80166221000001622100000f32</v>
      </c>
      <c r="M292" t="str">
        <f t="shared" si="12"/>
        <v>16221</v>
      </c>
      <c r="N292" t="str">
        <f t="shared" si="13"/>
        <v>0f32</v>
      </c>
      <c r="O292" s="131">
        <v>40</v>
      </c>
    </row>
    <row r="293" spans="1:15">
      <c r="A293" t="s">
        <v>1175</v>
      </c>
      <c r="B293" t="s">
        <v>1844</v>
      </c>
      <c r="C293" t="s">
        <v>346</v>
      </c>
      <c r="D293" t="s">
        <v>1847</v>
      </c>
      <c r="E293" t="s">
        <v>1685</v>
      </c>
      <c r="F293" t="s">
        <v>1686</v>
      </c>
      <c r="G293" t="s">
        <v>1408</v>
      </c>
      <c r="I293" t="s">
        <v>2704</v>
      </c>
      <c r="K293" t="str">
        <f t="shared" si="11"/>
        <v/>
      </c>
      <c r="M293" t="str">
        <f t="shared" si="12"/>
        <v/>
      </c>
      <c r="N293" t="str">
        <f t="shared" si="13"/>
        <v/>
      </c>
      <c r="O293" s="131">
        <v>35.0006103515625</v>
      </c>
    </row>
    <row r="294" spans="1:15">
      <c r="A294" t="s">
        <v>1175</v>
      </c>
      <c r="B294" t="s">
        <v>1844</v>
      </c>
      <c r="C294" t="s">
        <v>346</v>
      </c>
      <c r="D294" t="s">
        <v>1847</v>
      </c>
      <c r="E294" t="s">
        <v>1687</v>
      </c>
      <c r="F294" t="s">
        <v>1688</v>
      </c>
      <c r="G294" t="s">
        <v>1328</v>
      </c>
      <c r="I294" t="s">
        <v>2704</v>
      </c>
      <c r="J294" t="s">
        <v>1871</v>
      </c>
      <c r="K294" t="str">
        <f t="shared" si="11"/>
        <v>naa.60060e8016617700000161770000001a</v>
      </c>
      <c r="M294" t="str">
        <f t="shared" si="12"/>
        <v>16177</v>
      </c>
      <c r="N294" t="str">
        <f t="shared" si="13"/>
        <v>001a</v>
      </c>
      <c r="O294" s="131">
        <v>50</v>
      </c>
    </row>
    <row r="295" spans="1:15">
      <c r="A295" t="s">
        <v>1175</v>
      </c>
      <c r="B295" t="s">
        <v>1844</v>
      </c>
      <c r="C295" t="s">
        <v>346</v>
      </c>
      <c r="D295" t="s">
        <v>1847</v>
      </c>
      <c r="E295" t="s">
        <v>1689</v>
      </c>
      <c r="F295" t="s">
        <v>1714</v>
      </c>
      <c r="G295" t="s">
        <v>1410</v>
      </c>
      <c r="I295" t="s">
        <v>2705</v>
      </c>
      <c r="K295" t="str">
        <f t="shared" si="11"/>
        <v/>
      </c>
      <c r="M295" t="str">
        <f t="shared" si="12"/>
        <v/>
      </c>
      <c r="N295" t="str">
        <f t="shared" si="13"/>
        <v/>
      </c>
      <c r="O295" s="131">
        <v>70.000305175781307</v>
      </c>
    </row>
    <row r="296" spans="1:15">
      <c r="A296" t="s">
        <v>1175</v>
      </c>
      <c r="B296" t="s">
        <v>1844</v>
      </c>
      <c r="C296" t="s">
        <v>346</v>
      </c>
      <c r="D296" t="s">
        <v>1847</v>
      </c>
      <c r="E296" t="s">
        <v>1692</v>
      </c>
      <c r="F296" t="s">
        <v>1693</v>
      </c>
      <c r="G296" t="s">
        <v>1328</v>
      </c>
      <c r="I296" t="s">
        <v>2706</v>
      </c>
      <c r="J296" t="s">
        <v>1872</v>
      </c>
      <c r="K296" t="str">
        <f t="shared" si="11"/>
        <v>naa.60060e8016617700000161770000001b</v>
      </c>
      <c r="M296" t="str">
        <f t="shared" si="12"/>
        <v>16177</v>
      </c>
      <c r="N296" t="str">
        <f t="shared" si="13"/>
        <v>001b</v>
      </c>
      <c r="O296" s="131">
        <v>0.20050048828125</v>
      </c>
    </row>
    <row r="297" spans="1:15">
      <c r="A297" t="s">
        <v>1175</v>
      </c>
      <c r="B297" t="s">
        <v>1844</v>
      </c>
      <c r="C297" t="s">
        <v>346</v>
      </c>
      <c r="D297" t="s">
        <v>1847</v>
      </c>
      <c r="E297" t="s">
        <v>1698</v>
      </c>
      <c r="F297" t="s">
        <v>1752</v>
      </c>
      <c r="G297" t="s">
        <v>1328</v>
      </c>
      <c r="I297" t="s">
        <v>2707</v>
      </c>
      <c r="J297" t="s">
        <v>1873</v>
      </c>
      <c r="K297" t="str">
        <f t="shared" si="11"/>
        <v>naa.60060e80166177000001617700000f0f</v>
      </c>
      <c r="M297" t="str">
        <f t="shared" si="12"/>
        <v>16177</v>
      </c>
      <c r="N297" t="str">
        <f t="shared" si="13"/>
        <v>0f0f</v>
      </c>
      <c r="O297" s="131">
        <v>0.20050048828125</v>
      </c>
    </row>
    <row r="298" spans="1:15">
      <c r="A298" t="s">
        <v>1175</v>
      </c>
      <c r="B298" t="s">
        <v>1844</v>
      </c>
      <c r="C298" t="s">
        <v>346</v>
      </c>
      <c r="D298" t="s">
        <v>1847</v>
      </c>
      <c r="E298" t="s">
        <v>1696</v>
      </c>
      <c r="F298" t="s">
        <v>1755</v>
      </c>
      <c r="G298" t="s">
        <v>1328</v>
      </c>
      <c r="I298" t="s">
        <v>2708</v>
      </c>
      <c r="J298" t="s">
        <v>1874</v>
      </c>
      <c r="K298" t="str">
        <f t="shared" si="11"/>
        <v>naa.60060e80166177000001617700000f10</v>
      </c>
      <c r="M298" t="str">
        <f t="shared" si="12"/>
        <v>16177</v>
      </c>
      <c r="N298" t="str">
        <f t="shared" si="13"/>
        <v>0f10</v>
      </c>
      <c r="O298" s="131">
        <v>0.20050048828125</v>
      </c>
    </row>
    <row r="299" spans="1:15">
      <c r="A299" t="s">
        <v>1175</v>
      </c>
      <c r="B299" t="s">
        <v>1844</v>
      </c>
      <c r="C299" t="s">
        <v>346</v>
      </c>
      <c r="D299" t="s">
        <v>1847</v>
      </c>
      <c r="E299" t="s">
        <v>1710</v>
      </c>
      <c r="F299" t="s">
        <v>1758</v>
      </c>
      <c r="G299" t="s">
        <v>1328</v>
      </c>
      <c r="I299" t="s">
        <v>2709</v>
      </c>
      <c r="J299" t="s">
        <v>1875</v>
      </c>
      <c r="K299" t="str">
        <f t="shared" si="11"/>
        <v>naa.60060e80166177000001617700000f11</v>
      </c>
      <c r="M299" t="str">
        <f t="shared" si="12"/>
        <v>16177</v>
      </c>
      <c r="N299" t="str">
        <f t="shared" si="13"/>
        <v>0f11</v>
      </c>
      <c r="O299" s="131">
        <v>40</v>
      </c>
    </row>
    <row r="300" spans="1:15">
      <c r="A300" t="s">
        <v>1175</v>
      </c>
      <c r="B300" t="s">
        <v>1844</v>
      </c>
      <c r="C300" t="s">
        <v>345</v>
      </c>
      <c r="D300" t="s">
        <v>1847</v>
      </c>
      <c r="E300" t="s">
        <v>1685</v>
      </c>
      <c r="F300" t="s">
        <v>1686</v>
      </c>
      <c r="G300" t="s">
        <v>1408</v>
      </c>
      <c r="I300" t="s">
        <v>2710</v>
      </c>
      <c r="K300" t="str">
        <f t="shared" si="11"/>
        <v/>
      </c>
      <c r="M300" t="str">
        <f t="shared" si="12"/>
        <v/>
      </c>
      <c r="N300" t="str">
        <f t="shared" si="13"/>
        <v/>
      </c>
      <c r="O300" s="131">
        <v>50.0006103515625</v>
      </c>
    </row>
    <row r="301" spans="1:15">
      <c r="A301" t="s">
        <v>1175</v>
      </c>
      <c r="B301" t="s">
        <v>1844</v>
      </c>
      <c r="C301" t="s">
        <v>345</v>
      </c>
      <c r="D301" t="s">
        <v>1847</v>
      </c>
      <c r="E301" t="s">
        <v>1687</v>
      </c>
      <c r="F301" t="s">
        <v>1688</v>
      </c>
      <c r="G301" t="s">
        <v>1282</v>
      </c>
      <c r="I301" t="s">
        <v>2710</v>
      </c>
      <c r="J301" t="s">
        <v>1876</v>
      </c>
      <c r="K301" t="str">
        <f t="shared" si="11"/>
        <v>naa.60060e80166221000001622100000061</v>
      </c>
      <c r="M301" t="str">
        <f t="shared" si="12"/>
        <v>16221</v>
      </c>
      <c r="N301" t="str">
        <f t="shared" si="13"/>
        <v>0061</v>
      </c>
      <c r="O301" s="131">
        <v>5.0006103515625</v>
      </c>
    </row>
    <row r="302" spans="1:15">
      <c r="A302" t="s">
        <v>1175</v>
      </c>
      <c r="B302" t="s">
        <v>1844</v>
      </c>
      <c r="C302" t="s">
        <v>345</v>
      </c>
      <c r="D302" t="s">
        <v>1847</v>
      </c>
      <c r="E302" t="s">
        <v>1689</v>
      </c>
      <c r="F302" t="s">
        <v>1704</v>
      </c>
      <c r="G302" t="s">
        <v>1282</v>
      </c>
      <c r="I302" t="s">
        <v>2711</v>
      </c>
      <c r="J302" t="s">
        <v>1877</v>
      </c>
      <c r="K302" t="str">
        <f t="shared" si="11"/>
        <v>naa.60060e80166221000001622100001061</v>
      </c>
      <c r="M302" t="str">
        <f t="shared" si="12"/>
        <v>16221</v>
      </c>
      <c r="N302" t="str">
        <f t="shared" si="13"/>
        <v>1061</v>
      </c>
      <c r="O302" s="131">
        <v>50</v>
      </c>
    </row>
    <row r="303" spans="1:15">
      <c r="A303" t="s">
        <v>1175</v>
      </c>
      <c r="B303" t="s">
        <v>1844</v>
      </c>
      <c r="C303" t="s">
        <v>345</v>
      </c>
      <c r="D303" t="s">
        <v>1847</v>
      </c>
      <c r="E303" t="s">
        <v>1692</v>
      </c>
      <c r="F303" t="s">
        <v>1714</v>
      </c>
      <c r="G303" t="s">
        <v>1410</v>
      </c>
      <c r="I303" t="s">
        <v>2710</v>
      </c>
      <c r="K303" t="str">
        <f t="shared" si="11"/>
        <v/>
      </c>
      <c r="M303" t="str">
        <f t="shared" si="12"/>
        <v/>
      </c>
      <c r="N303" t="str">
        <f t="shared" si="13"/>
        <v/>
      </c>
      <c r="O303" s="131">
        <v>50.0006103515625</v>
      </c>
    </row>
    <row r="304" spans="1:15">
      <c r="A304" t="s">
        <v>1175</v>
      </c>
      <c r="B304" t="s">
        <v>1844</v>
      </c>
      <c r="C304" t="s">
        <v>345</v>
      </c>
      <c r="D304" t="s">
        <v>1847</v>
      </c>
      <c r="E304" t="s">
        <v>1698</v>
      </c>
      <c r="F304" t="s">
        <v>1693</v>
      </c>
      <c r="G304" t="s">
        <v>1282</v>
      </c>
      <c r="I304" t="s">
        <v>2712</v>
      </c>
      <c r="J304" t="s">
        <v>1878</v>
      </c>
      <c r="K304" t="str">
        <f t="shared" si="11"/>
        <v>naa.60060e80166221000001622100000063</v>
      </c>
      <c r="M304" t="str">
        <f t="shared" si="12"/>
        <v>16221</v>
      </c>
      <c r="N304" t="str">
        <f t="shared" si="13"/>
        <v>0063</v>
      </c>
      <c r="O304" s="131">
        <v>30</v>
      </c>
    </row>
    <row r="305" spans="1:15">
      <c r="A305" t="s">
        <v>1175</v>
      </c>
      <c r="B305" t="s">
        <v>1844</v>
      </c>
      <c r="C305" t="s">
        <v>345</v>
      </c>
      <c r="D305" t="s">
        <v>1847</v>
      </c>
      <c r="E305" t="s">
        <v>1696</v>
      </c>
      <c r="F305" t="s">
        <v>1697</v>
      </c>
      <c r="G305" t="s">
        <v>1282</v>
      </c>
      <c r="I305" t="s">
        <v>2713</v>
      </c>
      <c r="J305" t="s">
        <v>1879</v>
      </c>
      <c r="K305" t="str">
        <f t="shared" si="11"/>
        <v>naa.60060e80166221000001622100000064</v>
      </c>
      <c r="M305" t="str">
        <f t="shared" si="12"/>
        <v>16221</v>
      </c>
      <c r="N305" t="str">
        <f t="shared" si="13"/>
        <v>0064</v>
      </c>
      <c r="O305" s="131">
        <v>35.0006103515625</v>
      </c>
    </row>
    <row r="306" spans="1:15">
      <c r="A306" t="s">
        <v>1175</v>
      </c>
      <c r="B306" t="s">
        <v>1844</v>
      </c>
      <c r="C306" t="s">
        <v>345</v>
      </c>
      <c r="D306" t="s">
        <v>1847</v>
      </c>
      <c r="E306" t="s">
        <v>1710</v>
      </c>
      <c r="F306" t="s">
        <v>1699</v>
      </c>
      <c r="G306" t="s">
        <v>1282</v>
      </c>
      <c r="I306" t="s">
        <v>2714</v>
      </c>
      <c r="J306" t="s">
        <v>1880</v>
      </c>
      <c r="K306" t="str">
        <f t="shared" si="11"/>
        <v>naa.60060e80166221000001622100000065</v>
      </c>
      <c r="M306" t="str">
        <f t="shared" si="12"/>
        <v>16221</v>
      </c>
      <c r="N306" t="str">
        <f t="shared" si="13"/>
        <v>0065</v>
      </c>
      <c r="O306" s="131">
        <v>5.0006103515625</v>
      </c>
    </row>
    <row r="307" spans="1:15">
      <c r="A307" t="s">
        <v>1175</v>
      </c>
      <c r="B307" t="s">
        <v>1844</v>
      </c>
      <c r="C307" t="s">
        <v>345</v>
      </c>
      <c r="D307" t="s">
        <v>1847</v>
      </c>
      <c r="E307" t="s">
        <v>1715</v>
      </c>
      <c r="F307" t="s">
        <v>1737</v>
      </c>
      <c r="G307" t="s">
        <v>1282</v>
      </c>
      <c r="I307" t="s">
        <v>2715</v>
      </c>
      <c r="J307" t="s">
        <v>1881</v>
      </c>
      <c r="K307" t="str">
        <f t="shared" ref="K307:K370" si="14">IF(J307&lt;&gt;"",CONCATENATE("naa.",MID(J307,11,32)),"")</f>
        <v>naa.60060e80166221000001622100001063</v>
      </c>
      <c r="M307" t="str">
        <f t="shared" si="12"/>
        <v>16221</v>
      </c>
      <c r="N307" t="str">
        <f t="shared" si="13"/>
        <v>1063</v>
      </c>
      <c r="O307" s="131">
        <v>3.00018310546875</v>
      </c>
    </row>
    <row r="308" spans="1:15">
      <c r="A308" t="s">
        <v>1175</v>
      </c>
      <c r="B308" t="s">
        <v>1844</v>
      </c>
      <c r="C308" t="s">
        <v>345</v>
      </c>
      <c r="D308" t="s">
        <v>1847</v>
      </c>
      <c r="E308" t="s">
        <v>1718</v>
      </c>
      <c r="F308" t="s">
        <v>1740</v>
      </c>
      <c r="G308" t="s">
        <v>1282</v>
      </c>
      <c r="I308" t="s">
        <v>2716</v>
      </c>
      <c r="J308" t="s">
        <v>1882</v>
      </c>
      <c r="K308" t="str">
        <f t="shared" si="14"/>
        <v>naa.60060e80166221000001622100001064</v>
      </c>
      <c r="M308" t="str">
        <f t="shared" si="12"/>
        <v>16221</v>
      </c>
      <c r="N308" t="str">
        <f t="shared" si="13"/>
        <v>1064</v>
      </c>
      <c r="O308" s="131">
        <v>3.50006103515625</v>
      </c>
    </row>
    <row r="309" spans="1:15">
      <c r="A309" t="s">
        <v>1175</v>
      </c>
      <c r="B309" t="s">
        <v>1844</v>
      </c>
      <c r="C309" t="s">
        <v>345</v>
      </c>
      <c r="D309" t="s">
        <v>1847</v>
      </c>
      <c r="E309" t="s">
        <v>1721</v>
      </c>
      <c r="F309" t="s">
        <v>1743</v>
      </c>
      <c r="G309" t="s">
        <v>1282</v>
      </c>
      <c r="I309" t="s">
        <v>2717</v>
      </c>
      <c r="J309" t="s">
        <v>1883</v>
      </c>
      <c r="K309" t="str">
        <f t="shared" si="14"/>
        <v>naa.60060e80166221000001622100001065</v>
      </c>
      <c r="M309" t="str">
        <f t="shared" si="12"/>
        <v>16221</v>
      </c>
      <c r="N309" t="str">
        <f t="shared" si="13"/>
        <v>1065</v>
      </c>
      <c r="O309" s="131">
        <v>0.20050048828125</v>
      </c>
    </row>
    <row r="310" spans="1:15">
      <c r="A310" t="s">
        <v>1175</v>
      </c>
      <c r="B310" t="s">
        <v>1844</v>
      </c>
      <c r="C310" t="s">
        <v>345</v>
      </c>
      <c r="D310" t="s">
        <v>1847</v>
      </c>
      <c r="E310" t="s">
        <v>1713</v>
      </c>
      <c r="F310" t="s">
        <v>1752</v>
      </c>
      <c r="G310" t="s">
        <v>1282</v>
      </c>
      <c r="I310" t="s">
        <v>2718</v>
      </c>
      <c r="J310" t="s">
        <v>1884</v>
      </c>
      <c r="K310" t="str">
        <f t="shared" si="14"/>
        <v>naa.60060e80166221000001622100000f36</v>
      </c>
      <c r="M310" t="str">
        <f t="shared" si="12"/>
        <v>16221</v>
      </c>
      <c r="N310" t="str">
        <f t="shared" si="13"/>
        <v>0f36</v>
      </c>
      <c r="O310" s="131">
        <v>0.20050048828125</v>
      </c>
    </row>
    <row r="311" spans="1:15">
      <c r="A311" t="s">
        <v>1175</v>
      </c>
      <c r="B311" t="s">
        <v>1844</v>
      </c>
      <c r="C311" t="s">
        <v>345</v>
      </c>
      <c r="D311" t="s">
        <v>1847</v>
      </c>
      <c r="E311" t="s">
        <v>1736</v>
      </c>
      <c r="F311" t="s">
        <v>1755</v>
      </c>
      <c r="G311" t="s">
        <v>1282</v>
      </c>
      <c r="I311" t="s">
        <v>2719</v>
      </c>
      <c r="J311" t="s">
        <v>1885</v>
      </c>
      <c r="K311" t="str">
        <f t="shared" si="14"/>
        <v>naa.60060e80166221000001622100000f37</v>
      </c>
      <c r="M311" t="str">
        <f t="shared" si="12"/>
        <v>16221</v>
      </c>
      <c r="N311" t="str">
        <f t="shared" si="13"/>
        <v>0f37</v>
      </c>
      <c r="O311" s="131">
        <v>0.20050048828125</v>
      </c>
    </row>
    <row r="312" spans="1:15">
      <c r="A312" t="s">
        <v>1175</v>
      </c>
      <c r="B312" t="s">
        <v>1844</v>
      </c>
      <c r="C312" t="s">
        <v>345</v>
      </c>
      <c r="D312" t="s">
        <v>1847</v>
      </c>
      <c r="E312" t="s">
        <v>1739</v>
      </c>
      <c r="F312" t="s">
        <v>1758</v>
      </c>
      <c r="G312" t="s">
        <v>1282</v>
      </c>
      <c r="I312" t="s">
        <v>2720</v>
      </c>
      <c r="J312" t="s">
        <v>1886</v>
      </c>
      <c r="K312" t="str">
        <f t="shared" si="14"/>
        <v>naa.60060e80166221000001622100000f38</v>
      </c>
      <c r="M312" t="str">
        <f t="shared" si="12"/>
        <v>16221</v>
      </c>
      <c r="N312" t="str">
        <f t="shared" si="13"/>
        <v>0f38</v>
      </c>
      <c r="O312" s="131">
        <v>40</v>
      </c>
    </row>
    <row r="313" spans="1:15">
      <c r="A313" t="s">
        <v>1176</v>
      </c>
      <c r="B313" t="s">
        <v>1844</v>
      </c>
      <c r="C313" t="s">
        <v>348</v>
      </c>
      <c r="D313" t="s">
        <v>1847</v>
      </c>
      <c r="E313" t="s">
        <v>1685</v>
      </c>
      <c r="F313" t="s">
        <v>1686</v>
      </c>
      <c r="G313" t="s">
        <v>1412</v>
      </c>
      <c r="I313" t="s">
        <v>2721</v>
      </c>
      <c r="K313" t="str">
        <f t="shared" si="14"/>
        <v/>
      </c>
      <c r="M313" t="str">
        <f t="shared" si="12"/>
        <v/>
      </c>
      <c r="N313" t="str">
        <f t="shared" si="13"/>
        <v/>
      </c>
      <c r="O313" s="131">
        <v>135</v>
      </c>
    </row>
    <row r="314" spans="1:15">
      <c r="A314" t="s">
        <v>1176</v>
      </c>
      <c r="B314" t="s">
        <v>1844</v>
      </c>
      <c r="C314" t="s">
        <v>348</v>
      </c>
      <c r="D314" t="s">
        <v>1847</v>
      </c>
      <c r="E314" t="s">
        <v>1687</v>
      </c>
      <c r="F314" t="s">
        <v>1688</v>
      </c>
      <c r="G314" t="s">
        <v>1272</v>
      </c>
      <c r="I314" t="s">
        <v>2721</v>
      </c>
      <c r="J314" t="s">
        <v>1887</v>
      </c>
      <c r="K314" t="str">
        <f t="shared" si="14"/>
        <v>naa.60060e8016622100000162210000005c</v>
      </c>
      <c r="M314" t="str">
        <f t="shared" si="12"/>
        <v>16221</v>
      </c>
      <c r="N314" t="str">
        <f t="shared" si="13"/>
        <v>005c</v>
      </c>
      <c r="O314" s="131">
        <v>13.5003662109375</v>
      </c>
    </row>
    <row r="315" spans="1:15">
      <c r="A315" t="s">
        <v>1176</v>
      </c>
      <c r="B315" t="s">
        <v>1844</v>
      </c>
      <c r="C315" t="s">
        <v>348</v>
      </c>
      <c r="D315" t="s">
        <v>1847</v>
      </c>
      <c r="E315" t="s">
        <v>1689</v>
      </c>
      <c r="F315" t="s">
        <v>1704</v>
      </c>
      <c r="G315" t="s">
        <v>1272</v>
      </c>
      <c r="I315" t="s">
        <v>2722</v>
      </c>
      <c r="J315" t="s">
        <v>1888</v>
      </c>
      <c r="K315" t="str">
        <f t="shared" si="14"/>
        <v>naa.60060e8016622100000162210000105c</v>
      </c>
      <c r="M315" t="str">
        <f t="shared" si="12"/>
        <v>16221</v>
      </c>
      <c r="N315" t="str">
        <f t="shared" si="13"/>
        <v>105c</v>
      </c>
      <c r="O315" s="131">
        <v>50</v>
      </c>
    </row>
    <row r="316" spans="1:15">
      <c r="A316" t="s">
        <v>1176</v>
      </c>
      <c r="B316" t="s">
        <v>1844</v>
      </c>
      <c r="C316" t="s">
        <v>348</v>
      </c>
      <c r="D316" t="s">
        <v>1847</v>
      </c>
      <c r="E316" t="s">
        <v>1692</v>
      </c>
      <c r="F316" t="s">
        <v>1714</v>
      </c>
      <c r="G316" t="s">
        <v>1414</v>
      </c>
      <c r="I316" t="s">
        <v>2721</v>
      </c>
      <c r="K316" t="str">
        <f t="shared" si="14"/>
        <v/>
      </c>
      <c r="M316" t="str">
        <f t="shared" si="12"/>
        <v/>
      </c>
      <c r="N316" t="str">
        <f t="shared" si="13"/>
        <v/>
      </c>
      <c r="O316" s="131">
        <v>100.00030517578099</v>
      </c>
    </row>
    <row r="317" spans="1:15">
      <c r="A317" t="s">
        <v>1176</v>
      </c>
      <c r="B317" t="s">
        <v>1844</v>
      </c>
      <c r="C317" t="s">
        <v>348</v>
      </c>
      <c r="D317" t="s">
        <v>1847</v>
      </c>
      <c r="E317" t="s">
        <v>1698</v>
      </c>
      <c r="F317" t="s">
        <v>1693</v>
      </c>
      <c r="G317" t="s">
        <v>1272</v>
      </c>
      <c r="I317" t="s">
        <v>2723</v>
      </c>
      <c r="J317" t="s">
        <v>1889</v>
      </c>
      <c r="K317" t="str">
        <f t="shared" si="14"/>
        <v>naa.60060e8016622100000162210000005e</v>
      </c>
      <c r="M317" t="str">
        <f t="shared" ref="M317:M380" si="15">IF(J317&lt;&gt;"",MID(J317,30,5),"")</f>
        <v>16221</v>
      </c>
      <c r="N317" t="str">
        <f t="shared" ref="N317:N380" si="16">IF(J317&lt;&gt;"",MID(J317,39,4),"")</f>
        <v>005e</v>
      </c>
      <c r="O317" s="131">
        <v>3.00018310546875</v>
      </c>
    </row>
    <row r="318" spans="1:15">
      <c r="A318" t="s">
        <v>1176</v>
      </c>
      <c r="B318" t="s">
        <v>1844</v>
      </c>
      <c r="C318" t="s">
        <v>348</v>
      </c>
      <c r="D318" t="s">
        <v>1847</v>
      </c>
      <c r="E318" t="s">
        <v>1696</v>
      </c>
      <c r="F318" t="s">
        <v>1697</v>
      </c>
      <c r="G318" t="s">
        <v>1272</v>
      </c>
      <c r="I318" t="s">
        <v>2724</v>
      </c>
      <c r="J318" t="s">
        <v>1890</v>
      </c>
      <c r="K318" t="str">
        <f t="shared" si="14"/>
        <v>naa.60060e8016622100000162210000005f</v>
      </c>
      <c r="M318" t="str">
        <f t="shared" si="15"/>
        <v>16221</v>
      </c>
      <c r="N318" t="str">
        <f t="shared" si="16"/>
        <v>005f</v>
      </c>
      <c r="O318" s="131">
        <v>110.000610351563</v>
      </c>
    </row>
    <row r="319" spans="1:15">
      <c r="A319" t="s">
        <v>1176</v>
      </c>
      <c r="B319" t="s">
        <v>1844</v>
      </c>
      <c r="C319" t="s">
        <v>348</v>
      </c>
      <c r="D319" t="s">
        <v>1847</v>
      </c>
      <c r="E319" t="s">
        <v>1710</v>
      </c>
      <c r="F319" t="s">
        <v>1699</v>
      </c>
      <c r="G319" t="s">
        <v>1272</v>
      </c>
      <c r="I319" t="s">
        <v>2725</v>
      </c>
      <c r="J319" t="s">
        <v>1891</v>
      </c>
      <c r="K319" t="str">
        <f t="shared" si="14"/>
        <v>naa.60060e80166221000001622100000060</v>
      </c>
      <c r="M319" t="str">
        <f t="shared" si="15"/>
        <v>16221</v>
      </c>
      <c r="N319" t="str">
        <f t="shared" si="16"/>
        <v>0060</v>
      </c>
      <c r="O319" s="131">
        <v>110.000610351563</v>
      </c>
    </row>
    <row r="320" spans="1:15">
      <c r="A320" t="s">
        <v>1176</v>
      </c>
      <c r="B320" t="s">
        <v>1844</v>
      </c>
      <c r="C320" t="s">
        <v>348</v>
      </c>
      <c r="D320" t="s">
        <v>1847</v>
      </c>
      <c r="E320" t="s">
        <v>1715</v>
      </c>
      <c r="F320" t="s">
        <v>1730</v>
      </c>
      <c r="G320" t="s">
        <v>1272</v>
      </c>
      <c r="I320" t="s">
        <v>2726</v>
      </c>
      <c r="J320" t="s">
        <v>1892</v>
      </c>
      <c r="K320" t="str">
        <f t="shared" si="14"/>
        <v>naa.60060e8016622100000162210000007c</v>
      </c>
      <c r="M320" t="str">
        <f t="shared" si="15"/>
        <v>16221</v>
      </c>
      <c r="N320" t="str">
        <f t="shared" si="16"/>
        <v>007c</v>
      </c>
      <c r="O320" s="131">
        <v>10.0003051757813</v>
      </c>
    </row>
    <row r="321" spans="1:15">
      <c r="A321" t="s">
        <v>1176</v>
      </c>
      <c r="B321" t="s">
        <v>1844</v>
      </c>
      <c r="C321" t="s">
        <v>348</v>
      </c>
      <c r="D321" t="s">
        <v>1847</v>
      </c>
      <c r="E321" t="s">
        <v>1718</v>
      </c>
      <c r="F321" t="s">
        <v>1737</v>
      </c>
      <c r="G321" t="s">
        <v>1272</v>
      </c>
      <c r="I321" t="s">
        <v>2727</v>
      </c>
      <c r="J321" t="s">
        <v>1893</v>
      </c>
      <c r="K321" t="str">
        <f t="shared" si="14"/>
        <v>naa.60060e8016622100000162210000105e</v>
      </c>
      <c r="M321" t="str">
        <f t="shared" si="15"/>
        <v>16221</v>
      </c>
      <c r="N321" t="str">
        <f t="shared" si="16"/>
        <v>105e</v>
      </c>
      <c r="O321" s="131">
        <v>0.30029296875</v>
      </c>
    </row>
    <row r="322" spans="1:15">
      <c r="A322" t="s">
        <v>1176</v>
      </c>
      <c r="B322" t="s">
        <v>1844</v>
      </c>
      <c r="C322" t="s">
        <v>348</v>
      </c>
      <c r="D322" t="s">
        <v>1847</v>
      </c>
      <c r="E322" t="s">
        <v>1721</v>
      </c>
      <c r="F322" t="s">
        <v>1740</v>
      </c>
      <c r="G322" t="s">
        <v>1272</v>
      </c>
      <c r="I322" t="s">
        <v>2728</v>
      </c>
      <c r="J322" t="s">
        <v>1894</v>
      </c>
      <c r="K322" t="str">
        <f t="shared" si="14"/>
        <v>naa.60060e8016622100000162210000105f</v>
      </c>
      <c r="M322" t="str">
        <f t="shared" si="15"/>
        <v>16221</v>
      </c>
      <c r="N322" t="str">
        <f t="shared" si="16"/>
        <v>105f</v>
      </c>
      <c r="O322" s="131">
        <v>11.0000610351563</v>
      </c>
    </row>
    <row r="323" spans="1:15">
      <c r="A323" t="s">
        <v>1176</v>
      </c>
      <c r="B323" t="s">
        <v>1844</v>
      </c>
      <c r="C323" t="s">
        <v>348</v>
      </c>
      <c r="D323" t="s">
        <v>1847</v>
      </c>
      <c r="E323" t="s">
        <v>1713</v>
      </c>
      <c r="F323" t="s">
        <v>1743</v>
      </c>
      <c r="G323" t="s">
        <v>1272</v>
      </c>
      <c r="I323" t="s">
        <v>2729</v>
      </c>
      <c r="J323" t="s">
        <v>1895</v>
      </c>
      <c r="K323" t="str">
        <f t="shared" si="14"/>
        <v>naa.60060e80166221000001622100001060</v>
      </c>
      <c r="M323" t="str">
        <f t="shared" si="15"/>
        <v>16221</v>
      </c>
      <c r="N323" t="str">
        <f t="shared" si="16"/>
        <v>1060</v>
      </c>
      <c r="O323" s="131">
        <v>0.20050048828125</v>
      </c>
    </row>
    <row r="324" spans="1:15">
      <c r="A324" t="s">
        <v>1176</v>
      </c>
      <c r="B324" t="s">
        <v>1844</v>
      </c>
      <c r="C324" t="s">
        <v>348</v>
      </c>
      <c r="D324" t="s">
        <v>1847</v>
      </c>
      <c r="E324" t="s">
        <v>1736</v>
      </c>
      <c r="F324" t="s">
        <v>1752</v>
      </c>
      <c r="G324" t="s">
        <v>1272</v>
      </c>
      <c r="I324" t="s">
        <v>2730</v>
      </c>
      <c r="J324" t="s">
        <v>1896</v>
      </c>
      <c r="K324" t="str">
        <f t="shared" si="14"/>
        <v>naa.60060e80166221000001622100000f33</v>
      </c>
      <c r="M324" t="str">
        <f t="shared" si="15"/>
        <v>16221</v>
      </c>
      <c r="N324" t="str">
        <f t="shared" si="16"/>
        <v>0f33</v>
      </c>
      <c r="O324" s="131">
        <v>0.20050048828125</v>
      </c>
    </row>
    <row r="325" spans="1:15">
      <c r="A325" t="s">
        <v>1176</v>
      </c>
      <c r="B325" t="s">
        <v>1844</v>
      </c>
      <c r="C325" t="s">
        <v>348</v>
      </c>
      <c r="D325" t="s">
        <v>1847</v>
      </c>
      <c r="E325" t="s">
        <v>1739</v>
      </c>
      <c r="F325" t="s">
        <v>1755</v>
      </c>
      <c r="G325" t="s">
        <v>1272</v>
      </c>
      <c r="I325" t="s">
        <v>2731</v>
      </c>
      <c r="J325" t="s">
        <v>1897</v>
      </c>
      <c r="K325" t="str">
        <f t="shared" si="14"/>
        <v>naa.60060e80166221000001622100000f34</v>
      </c>
      <c r="M325" t="str">
        <f t="shared" si="15"/>
        <v>16221</v>
      </c>
      <c r="N325" t="str">
        <f t="shared" si="16"/>
        <v>0f34</v>
      </c>
      <c r="O325" s="131">
        <v>0.20050048828125</v>
      </c>
    </row>
    <row r="326" spans="1:15">
      <c r="A326" t="s">
        <v>1176</v>
      </c>
      <c r="B326" t="s">
        <v>1844</v>
      </c>
      <c r="C326" t="s">
        <v>348</v>
      </c>
      <c r="D326" t="s">
        <v>1847</v>
      </c>
      <c r="E326" t="s">
        <v>1742</v>
      </c>
      <c r="F326" t="s">
        <v>1758</v>
      </c>
      <c r="G326" t="s">
        <v>1272</v>
      </c>
      <c r="I326" t="s">
        <v>2732</v>
      </c>
      <c r="J326" t="s">
        <v>1898</v>
      </c>
      <c r="K326" t="str">
        <f t="shared" si="14"/>
        <v>naa.60060e80166221000001622100000f35</v>
      </c>
      <c r="M326" t="str">
        <f t="shared" si="15"/>
        <v>16221</v>
      </c>
      <c r="N326" t="str">
        <f t="shared" si="16"/>
        <v>0f35</v>
      </c>
      <c r="O326" s="131">
        <v>40</v>
      </c>
    </row>
    <row r="327" spans="1:15">
      <c r="A327" t="s">
        <v>1176</v>
      </c>
      <c r="B327" t="s">
        <v>1844</v>
      </c>
      <c r="C327" t="s">
        <v>349</v>
      </c>
      <c r="D327" t="s">
        <v>1847</v>
      </c>
      <c r="E327" t="s">
        <v>1685</v>
      </c>
      <c r="F327" t="s">
        <v>1686</v>
      </c>
      <c r="G327" t="s">
        <v>1412</v>
      </c>
      <c r="I327" t="s">
        <v>2733</v>
      </c>
      <c r="K327" t="str">
        <f t="shared" si="14"/>
        <v/>
      </c>
      <c r="M327" t="str">
        <f t="shared" si="15"/>
        <v/>
      </c>
      <c r="N327" t="str">
        <f t="shared" si="16"/>
        <v/>
      </c>
      <c r="O327" s="131">
        <v>35.0006103515625</v>
      </c>
    </row>
    <row r="328" spans="1:15">
      <c r="A328" t="s">
        <v>1176</v>
      </c>
      <c r="B328" t="s">
        <v>1844</v>
      </c>
      <c r="C328" t="s">
        <v>349</v>
      </c>
      <c r="D328" t="s">
        <v>1847</v>
      </c>
      <c r="E328" t="s">
        <v>1687</v>
      </c>
      <c r="F328" t="s">
        <v>1688</v>
      </c>
      <c r="G328" t="s">
        <v>1328</v>
      </c>
      <c r="I328" t="s">
        <v>2733</v>
      </c>
      <c r="J328" t="s">
        <v>1899</v>
      </c>
      <c r="K328" t="str">
        <f t="shared" si="14"/>
        <v>naa.60060e80166177000001617700000019</v>
      </c>
      <c r="M328" t="str">
        <f t="shared" si="15"/>
        <v>16177</v>
      </c>
      <c r="N328" t="str">
        <f t="shared" si="16"/>
        <v>0019</v>
      </c>
      <c r="O328" s="131">
        <v>50</v>
      </c>
    </row>
    <row r="329" spans="1:15">
      <c r="A329" t="s">
        <v>1176</v>
      </c>
      <c r="B329" t="s">
        <v>1844</v>
      </c>
      <c r="C329" t="s">
        <v>349</v>
      </c>
      <c r="D329" t="s">
        <v>1847</v>
      </c>
      <c r="E329" t="s">
        <v>1689</v>
      </c>
      <c r="F329" t="s">
        <v>1714</v>
      </c>
      <c r="G329" t="s">
        <v>1414</v>
      </c>
      <c r="I329" t="s">
        <v>2734</v>
      </c>
      <c r="K329" t="str">
        <f t="shared" si="14"/>
        <v/>
      </c>
      <c r="M329" t="str">
        <f t="shared" si="15"/>
        <v/>
      </c>
      <c r="N329" t="str">
        <f t="shared" si="16"/>
        <v/>
      </c>
      <c r="O329" s="131">
        <v>70.000305175781307</v>
      </c>
    </row>
    <row r="330" spans="1:15">
      <c r="A330" t="s">
        <v>1176</v>
      </c>
      <c r="B330" t="s">
        <v>1844</v>
      </c>
      <c r="C330" t="s">
        <v>349</v>
      </c>
      <c r="D330" t="s">
        <v>1847</v>
      </c>
      <c r="E330" t="s">
        <v>1692</v>
      </c>
      <c r="F330" t="s">
        <v>1693</v>
      </c>
      <c r="G330" t="s">
        <v>1328</v>
      </c>
      <c r="I330" t="s">
        <v>2706</v>
      </c>
      <c r="J330" t="s">
        <v>1872</v>
      </c>
      <c r="K330" t="str">
        <f t="shared" si="14"/>
        <v>naa.60060e8016617700000161770000001b</v>
      </c>
      <c r="M330" t="str">
        <f t="shared" si="15"/>
        <v>16177</v>
      </c>
      <c r="N330" t="str">
        <f t="shared" si="16"/>
        <v>001b</v>
      </c>
      <c r="O330" s="131">
        <v>0.20050048828125</v>
      </c>
    </row>
    <row r="331" spans="1:15">
      <c r="A331" t="s">
        <v>1176</v>
      </c>
      <c r="B331" t="s">
        <v>1844</v>
      </c>
      <c r="C331" t="s">
        <v>349</v>
      </c>
      <c r="D331" t="s">
        <v>1847</v>
      </c>
      <c r="E331" t="s">
        <v>1698</v>
      </c>
      <c r="F331" t="s">
        <v>1752</v>
      </c>
      <c r="G331" t="s">
        <v>1328</v>
      </c>
      <c r="I331" t="s">
        <v>2707</v>
      </c>
      <c r="J331" t="s">
        <v>1873</v>
      </c>
      <c r="K331" t="str">
        <f t="shared" si="14"/>
        <v>naa.60060e80166177000001617700000f0f</v>
      </c>
      <c r="M331" t="str">
        <f t="shared" si="15"/>
        <v>16177</v>
      </c>
      <c r="N331" t="str">
        <f t="shared" si="16"/>
        <v>0f0f</v>
      </c>
      <c r="O331" s="131">
        <v>0.20050048828125</v>
      </c>
    </row>
    <row r="332" spans="1:15">
      <c r="A332" t="s">
        <v>1176</v>
      </c>
      <c r="B332" t="s">
        <v>1844</v>
      </c>
      <c r="C332" t="s">
        <v>349</v>
      </c>
      <c r="D332" t="s">
        <v>1847</v>
      </c>
      <c r="E332" t="s">
        <v>1696</v>
      </c>
      <c r="F332" t="s">
        <v>1755</v>
      </c>
      <c r="G332" t="s">
        <v>1328</v>
      </c>
      <c r="I332" t="s">
        <v>2708</v>
      </c>
      <c r="J332" t="s">
        <v>1874</v>
      </c>
      <c r="K332" t="str">
        <f t="shared" si="14"/>
        <v>naa.60060e80166177000001617700000f10</v>
      </c>
      <c r="M332" t="str">
        <f t="shared" si="15"/>
        <v>16177</v>
      </c>
      <c r="N332" t="str">
        <f t="shared" si="16"/>
        <v>0f10</v>
      </c>
      <c r="O332" s="131">
        <v>0.20050048828125</v>
      </c>
    </row>
    <row r="333" spans="1:15">
      <c r="A333" t="s">
        <v>1176</v>
      </c>
      <c r="B333" t="s">
        <v>1844</v>
      </c>
      <c r="C333" t="s">
        <v>349</v>
      </c>
      <c r="D333" t="s">
        <v>1847</v>
      </c>
      <c r="E333" t="s">
        <v>1710</v>
      </c>
      <c r="F333" t="s">
        <v>1758</v>
      </c>
      <c r="G333" t="s">
        <v>1328</v>
      </c>
      <c r="I333" t="s">
        <v>2709</v>
      </c>
      <c r="J333" t="s">
        <v>1875</v>
      </c>
      <c r="K333" t="str">
        <f t="shared" si="14"/>
        <v>naa.60060e80166177000001617700000f11</v>
      </c>
      <c r="M333" t="str">
        <f t="shared" si="15"/>
        <v>16177</v>
      </c>
      <c r="N333" t="str">
        <f t="shared" si="16"/>
        <v>0f11</v>
      </c>
      <c r="O333" s="131">
        <v>40</v>
      </c>
    </row>
    <row r="334" spans="1:15">
      <c r="A334" t="s">
        <v>1177</v>
      </c>
      <c r="B334" t="s">
        <v>1844</v>
      </c>
      <c r="C334" t="s">
        <v>352</v>
      </c>
      <c r="D334" t="s">
        <v>1702</v>
      </c>
      <c r="E334" t="s">
        <v>1685</v>
      </c>
      <c r="F334" t="s">
        <v>1686</v>
      </c>
      <c r="G334" t="s">
        <v>1416</v>
      </c>
      <c r="I334" t="s">
        <v>2735</v>
      </c>
      <c r="K334" t="str">
        <f t="shared" si="14"/>
        <v/>
      </c>
      <c r="M334" t="str">
        <f t="shared" si="15"/>
        <v/>
      </c>
      <c r="N334" t="str">
        <f t="shared" si="16"/>
        <v/>
      </c>
      <c r="O334" s="131">
        <v>50</v>
      </c>
    </row>
    <row r="335" spans="1:15">
      <c r="A335" t="s">
        <v>1177</v>
      </c>
      <c r="B335" t="s">
        <v>1844</v>
      </c>
      <c r="C335" t="s">
        <v>352</v>
      </c>
      <c r="D335" t="s">
        <v>1702</v>
      </c>
      <c r="E335" t="s">
        <v>1687</v>
      </c>
      <c r="F335" t="s">
        <v>1690</v>
      </c>
      <c r="G335" t="s">
        <v>1418</v>
      </c>
      <c r="I335" t="s">
        <v>2735</v>
      </c>
      <c r="K335" t="str">
        <f t="shared" si="14"/>
        <v/>
      </c>
      <c r="M335" t="str">
        <f t="shared" si="15"/>
        <v/>
      </c>
      <c r="N335" t="str">
        <f t="shared" si="16"/>
        <v/>
      </c>
      <c r="O335" s="131">
        <v>25.0003051757813</v>
      </c>
    </row>
    <row r="336" spans="1:15">
      <c r="A336" t="s">
        <v>1177</v>
      </c>
      <c r="B336" t="s">
        <v>1844</v>
      </c>
      <c r="C336" t="s">
        <v>352</v>
      </c>
      <c r="D336" t="s">
        <v>1702</v>
      </c>
      <c r="E336" t="s">
        <v>1689</v>
      </c>
      <c r="F336" t="s">
        <v>1688</v>
      </c>
      <c r="G336" t="s">
        <v>1390</v>
      </c>
      <c r="I336" t="s">
        <v>2735</v>
      </c>
      <c r="J336" t="s">
        <v>1900</v>
      </c>
      <c r="K336" t="str">
        <f t="shared" si="14"/>
        <v>naa.60060e80166177000001617700000073</v>
      </c>
      <c r="M336" t="str">
        <f t="shared" si="15"/>
        <v>16177</v>
      </c>
      <c r="N336" t="str">
        <f t="shared" si="16"/>
        <v>0073</v>
      </c>
      <c r="O336" s="131">
        <v>55.0003051757813</v>
      </c>
    </row>
    <row r="337" spans="1:15">
      <c r="A337" t="s">
        <v>1177</v>
      </c>
      <c r="B337" t="s">
        <v>1844</v>
      </c>
      <c r="C337" t="s">
        <v>352</v>
      </c>
      <c r="D337" t="s">
        <v>1702</v>
      </c>
      <c r="E337" t="s">
        <v>1692</v>
      </c>
      <c r="F337" t="s">
        <v>1704</v>
      </c>
      <c r="G337" t="s">
        <v>1390</v>
      </c>
      <c r="I337" t="s">
        <v>2736</v>
      </c>
      <c r="J337" t="s">
        <v>1901</v>
      </c>
      <c r="K337" t="str">
        <f t="shared" si="14"/>
        <v>naa.60060e80166177000001617700000074</v>
      </c>
      <c r="M337" t="str">
        <f t="shared" si="15"/>
        <v>16177</v>
      </c>
      <c r="N337" t="str">
        <f t="shared" si="16"/>
        <v>0074</v>
      </c>
      <c r="O337" s="131">
        <v>150</v>
      </c>
    </row>
    <row r="338" spans="1:15">
      <c r="A338" t="s">
        <v>1177</v>
      </c>
      <c r="B338" t="s">
        <v>1844</v>
      </c>
      <c r="C338" t="s">
        <v>352</v>
      </c>
      <c r="D338" t="s">
        <v>1702</v>
      </c>
      <c r="E338" t="s">
        <v>1698</v>
      </c>
      <c r="F338" t="s">
        <v>1706</v>
      </c>
      <c r="G338" t="s">
        <v>1390</v>
      </c>
      <c r="I338" t="s">
        <v>2737</v>
      </c>
      <c r="J338" t="s">
        <v>1902</v>
      </c>
      <c r="K338" t="str">
        <f t="shared" si="14"/>
        <v>naa.60060e80166177000001617700000075</v>
      </c>
      <c r="M338" t="str">
        <f t="shared" si="15"/>
        <v>16177</v>
      </c>
      <c r="N338" t="str">
        <f t="shared" si="16"/>
        <v>0075</v>
      </c>
      <c r="O338" s="131">
        <v>50</v>
      </c>
    </row>
    <row r="339" spans="1:15">
      <c r="A339" t="s">
        <v>1177</v>
      </c>
      <c r="B339" t="s">
        <v>1844</v>
      </c>
      <c r="C339" t="s">
        <v>352</v>
      </c>
      <c r="D339" t="s">
        <v>1702</v>
      </c>
      <c r="E339" t="s">
        <v>1696</v>
      </c>
      <c r="F339" t="s">
        <v>1714</v>
      </c>
      <c r="G339" t="s">
        <v>1420</v>
      </c>
      <c r="I339" t="s">
        <v>2735</v>
      </c>
      <c r="K339" t="str">
        <f t="shared" si="14"/>
        <v/>
      </c>
      <c r="M339" t="str">
        <f t="shared" si="15"/>
        <v/>
      </c>
      <c r="N339" t="str">
        <f t="shared" si="16"/>
        <v/>
      </c>
      <c r="O339" s="131">
        <v>40</v>
      </c>
    </row>
    <row r="340" spans="1:15">
      <c r="A340" t="s">
        <v>1177</v>
      </c>
      <c r="B340" t="s">
        <v>1844</v>
      </c>
      <c r="C340" t="s">
        <v>351</v>
      </c>
      <c r="D340" t="s">
        <v>1847</v>
      </c>
      <c r="E340" t="s">
        <v>1685</v>
      </c>
      <c r="F340" t="s">
        <v>1686</v>
      </c>
      <c r="G340" t="s">
        <v>1416</v>
      </c>
      <c r="I340" t="s">
        <v>2738</v>
      </c>
      <c r="K340" t="str">
        <f t="shared" si="14"/>
        <v/>
      </c>
      <c r="M340" t="str">
        <f t="shared" si="15"/>
        <v/>
      </c>
      <c r="N340" t="str">
        <f t="shared" si="16"/>
        <v/>
      </c>
      <c r="O340" s="131">
        <v>50</v>
      </c>
    </row>
    <row r="341" spans="1:15">
      <c r="A341" t="s">
        <v>1177</v>
      </c>
      <c r="B341" t="s">
        <v>1844</v>
      </c>
      <c r="C341" t="s">
        <v>351</v>
      </c>
      <c r="D341" t="s">
        <v>1847</v>
      </c>
      <c r="E341" t="s">
        <v>1687</v>
      </c>
      <c r="F341" t="s">
        <v>1690</v>
      </c>
      <c r="G341" t="s">
        <v>1418</v>
      </c>
      <c r="I341" t="s">
        <v>2738</v>
      </c>
      <c r="K341" t="str">
        <f t="shared" si="14"/>
        <v/>
      </c>
      <c r="M341" t="str">
        <f t="shared" si="15"/>
        <v/>
      </c>
      <c r="N341" t="str">
        <f t="shared" si="16"/>
        <v/>
      </c>
      <c r="O341" s="131">
        <v>70.000305175781307</v>
      </c>
    </row>
    <row r="342" spans="1:15">
      <c r="A342" t="s">
        <v>1177</v>
      </c>
      <c r="B342" t="s">
        <v>1844</v>
      </c>
      <c r="C342" t="s">
        <v>351</v>
      </c>
      <c r="D342" t="s">
        <v>1847</v>
      </c>
      <c r="E342" t="s">
        <v>1689</v>
      </c>
      <c r="F342" t="s">
        <v>1688</v>
      </c>
      <c r="G342" t="s">
        <v>1296</v>
      </c>
      <c r="I342" t="s">
        <v>2738</v>
      </c>
      <c r="J342" t="s">
        <v>1903</v>
      </c>
      <c r="K342" t="str">
        <f t="shared" si="14"/>
        <v>naa.60060e8016622100000162210000006c</v>
      </c>
      <c r="M342" t="str">
        <f t="shared" si="15"/>
        <v>16221</v>
      </c>
      <c r="N342" t="str">
        <f t="shared" si="16"/>
        <v>006c</v>
      </c>
      <c r="O342" s="131">
        <v>7.0001220703125</v>
      </c>
    </row>
    <row r="343" spans="1:15">
      <c r="A343" t="s">
        <v>1177</v>
      </c>
      <c r="B343" t="s">
        <v>1844</v>
      </c>
      <c r="C343" t="s">
        <v>351</v>
      </c>
      <c r="D343" t="s">
        <v>1847</v>
      </c>
      <c r="E343" t="s">
        <v>1692</v>
      </c>
      <c r="F343" t="s">
        <v>1704</v>
      </c>
      <c r="G343" t="s">
        <v>1296</v>
      </c>
      <c r="I343" t="s">
        <v>2739</v>
      </c>
      <c r="J343" t="s">
        <v>1904</v>
      </c>
      <c r="K343" t="str">
        <f t="shared" si="14"/>
        <v>naa.60060e8016622100000162210000106c</v>
      </c>
      <c r="M343" t="str">
        <f t="shared" si="15"/>
        <v>16221</v>
      </c>
      <c r="N343" t="str">
        <f t="shared" si="16"/>
        <v>106c</v>
      </c>
      <c r="O343" s="131">
        <v>50</v>
      </c>
    </row>
    <row r="344" spans="1:15">
      <c r="A344" t="s">
        <v>1177</v>
      </c>
      <c r="B344" t="s">
        <v>1844</v>
      </c>
      <c r="C344" t="s">
        <v>351</v>
      </c>
      <c r="D344" t="s">
        <v>1847</v>
      </c>
      <c r="E344" t="s">
        <v>1698</v>
      </c>
      <c r="F344" t="s">
        <v>1714</v>
      </c>
      <c r="G344" t="s">
        <v>1420</v>
      </c>
      <c r="I344" t="s">
        <v>2738</v>
      </c>
      <c r="K344" t="str">
        <f t="shared" si="14"/>
        <v/>
      </c>
      <c r="M344" t="str">
        <f t="shared" si="15"/>
        <v/>
      </c>
      <c r="N344" t="str">
        <f t="shared" si="16"/>
        <v/>
      </c>
      <c r="O344" s="131">
        <v>250.00030517578099</v>
      </c>
    </row>
    <row r="345" spans="1:15">
      <c r="A345" t="s">
        <v>1177</v>
      </c>
      <c r="B345" t="s">
        <v>1844</v>
      </c>
      <c r="C345" t="s">
        <v>351</v>
      </c>
      <c r="D345" t="s">
        <v>1847</v>
      </c>
      <c r="E345" t="s">
        <v>1696</v>
      </c>
      <c r="F345" t="s">
        <v>1693</v>
      </c>
      <c r="G345" t="s">
        <v>1296</v>
      </c>
      <c r="I345" t="s">
        <v>2740</v>
      </c>
      <c r="J345" t="s">
        <v>1905</v>
      </c>
      <c r="K345" t="str">
        <f t="shared" si="14"/>
        <v>naa.60060e8016622100000162210000006d</v>
      </c>
      <c r="M345" t="str">
        <f t="shared" si="15"/>
        <v>16221</v>
      </c>
      <c r="N345" t="str">
        <f t="shared" si="16"/>
        <v>006d</v>
      </c>
      <c r="O345" s="131">
        <v>20.0006103515625</v>
      </c>
    </row>
    <row r="346" spans="1:15">
      <c r="A346" t="s">
        <v>1177</v>
      </c>
      <c r="B346" t="s">
        <v>1844</v>
      </c>
      <c r="C346" t="s">
        <v>351</v>
      </c>
      <c r="D346" t="s">
        <v>1847</v>
      </c>
      <c r="E346" t="s">
        <v>1710</v>
      </c>
      <c r="F346" t="s">
        <v>1697</v>
      </c>
      <c r="G346" t="s">
        <v>1296</v>
      </c>
      <c r="I346" t="s">
        <v>2741</v>
      </c>
      <c r="J346" t="s">
        <v>1906</v>
      </c>
      <c r="K346" t="str">
        <f t="shared" si="14"/>
        <v>naa.60060e80166221000001622100000106</v>
      </c>
      <c r="M346" t="str">
        <f t="shared" si="15"/>
        <v>16221</v>
      </c>
      <c r="N346" t="str">
        <f t="shared" si="16"/>
        <v>0106</v>
      </c>
      <c r="O346" s="131">
        <v>35.0006103515625</v>
      </c>
    </row>
    <row r="347" spans="1:15">
      <c r="A347" t="s">
        <v>1177</v>
      </c>
      <c r="B347" t="s">
        <v>1844</v>
      </c>
      <c r="C347" t="s">
        <v>351</v>
      </c>
      <c r="D347" t="s">
        <v>1847</v>
      </c>
      <c r="E347" t="s">
        <v>1715</v>
      </c>
      <c r="F347" t="s">
        <v>1699</v>
      </c>
      <c r="G347" t="s">
        <v>1296</v>
      </c>
      <c r="I347" t="s">
        <v>2742</v>
      </c>
      <c r="J347" t="s">
        <v>1907</v>
      </c>
      <c r="K347" t="str">
        <f t="shared" si="14"/>
        <v>naa.60060e8016622100000162210000006f</v>
      </c>
      <c r="M347" t="str">
        <f t="shared" si="15"/>
        <v>16221</v>
      </c>
      <c r="N347" t="str">
        <f t="shared" si="16"/>
        <v>006f</v>
      </c>
      <c r="O347" s="131">
        <v>310.00030517578102</v>
      </c>
    </row>
    <row r="348" spans="1:15">
      <c r="A348" t="s">
        <v>1177</v>
      </c>
      <c r="B348" t="s">
        <v>1844</v>
      </c>
      <c r="C348" t="s">
        <v>351</v>
      </c>
      <c r="D348" t="s">
        <v>1847</v>
      </c>
      <c r="E348" t="s">
        <v>1718</v>
      </c>
      <c r="F348" t="s">
        <v>1730</v>
      </c>
      <c r="G348" t="s">
        <v>1296</v>
      </c>
      <c r="I348" t="s">
        <v>2743</v>
      </c>
      <c r="J348" t="s">
        <v>1908</v>
      </c>
      <c r="K348" t="str">
        <f t="shared" si="14"/>
        <v>naa.60060e80166221000001622100000070</v>
      </c>
      <c r="M348" t="str">
        <f t="shared" si="15"/>
        <v>16221</v>
      </c>
      <c r="N348" t="str">
        <f t="shared" si="16"/>
        <v>0070</v>
      </c>
      <c r="O348" s="131">
        <v>175.00030517578099</v>
      </c>
    </row>
    <row r="349" spans="1:15">
      <c r="A349" t="s">
        <v>1177</v>
      </c>
      <c r="B349" t="s">
        <v>1844</v>
      </c>
      <c r="C349" t="s">
        <v>351</v>
      </c>
      <c r="D349" t="s">
        <v>1847</v>
      </c>
      <c r="E349" t="s">
        <v>1721</v>
      </c>
      <c r="F349" t="s">
        <v>1732</v>
      </c>
      <c r="G349" t="s">
        <v>1296</v>
      </c>
      <c r="I349" t="s">
        <v>2744</v>
      </c>
      <c r="J349" t="s">
        <v>1909</v>
      </c>
      <c r="K349" t="str">
        <f t="shared" si="14"/>
        <v>naa.60060e80166221000001622100000071</v>
      </c>
      <c r="M349" t="str">
        <f t="shared" si="15"/>
        <v>16221</v>
      </c>
      <c r="N349" t="str">
        <f t="shared" si="16"/>
        <v>0071</v>
      </c>
      <c r="O349" s="131">
        <v>20.0006103515625</v>
      </c>
    </row>
    <row r="350" spans="1:15">
      <c r="A350" t="s">
        <v>1177</v>
      </c>
      <c r="B350" t="s">
        <v>1844</v>
      </c>
      <c r="C350" t="s">
        <v>351</v>
      </c>
      <c r="D350" t="s">
        <v>1847</v>
      </c>
      <c r="E350" t="s">
        <v>1713</v>
      </c>
      <c r="F350" t="s">
        <v>1734</v>
      </c>
      <c r="G350" t="s">
        <v>1296</v>
      </c>
      <c r="I350" t="s">
        <v>2745</v>
      </c>
      <c r="J350" t="s">
        <v>1910</v>
      </c>
      <c r="K350" t="str">
        <f t="shared" si="14"/>
        <v>naa.60060e80166221000001622100000107</v>
      </c>
      <c r="M350" t="str">
        <f t="shared" si="15"/>
        <v>16221</v>
      </c>
      <c r="N350" t="str">
        <f t="shared" si="16"/>
        <v>0107</v>
      </c>
      <c r="O350" s="131">
        <v>25.0003051757813</v>
      </c>
    </row>
    <row r="351" spans="1:15">
      <c r="A351" t="s">
        <v>1177</v>
      </c>
      <c r="B351" t="s">
        <v>1844</v>
      </c>
      <c r="C351" t="s">
        <v>351</v>
      </c>
      <c r="D351" t="s">
        <v>1847</v>
      </c>
      <c r="E351" t="s">
        <v>1736</v>
      </c>
      <c r="F351" t="s">
        <v>1737</v>
      </c>
      <c r="G351" t="s">
        <v>1296</v>
      </c>
      <c r="I351" t="s">
        <v>2746</v>
      </c>
      <c r="J351" t="s">
        <v>1911</v>
      </c>
      <c r="K351" t="str">
        <f t="shared" si="14"/>
        <v>naa.60060e8016622100000162210000106d</v>
      </c>
      <c r="M351" t="str">
        <f t="shared" si="15"/>
        <v>16221</v>
      </c>
      <c r="N351" t="str">
        <f t="shared" si="16"/>
        <v>106d</v>
      </c>
      <c r="O351" s="131">
        <v>3.00018310546875</v>
      </c>
    </row>
    <row r="352" spans="1:15">
      <c r="A352" t="s">
        <v>1177</v>
      </c>
      <c r="B352" t="s">
        <v>1844</v>
      </c>
      <c r="C352" t="s">
        <v>351</v>
      </c>
      <c r="D352" t="s">
        <v>1847</v>
      </c>
      <c r="E352" t="s">
        <v>1739</v>
      </c>
      <c r="F352" t="s">
        <v>1740</v>
      </c>
      <c r="G352" t="s">
        <v>1296</v>
      </c>
      <c r="I352" t="s">
        <v>2747</v>
      </c>
      <c r="J352" t="s">
        <v>1912</v>
      </c>
      <c r="K352" t="str">
        <f t="shared" si="14"/>
        <v>naa.60060e80166221000001622100001106</v>
      </c>
      <c r="M352" t="str">
        <f t="shared" si="15"/>
        <v>16221</v>
      </c>
      <c r="N352" t="str">
        <f t="shared" si="16"/>
        <v>1106</v>
      </c>
      <c r="O352" s="131">
        <v>31.0006713867188</v>
      </c>
    </row>
    <row r="353" spans="1:15">
      <c r="A353" t="s">
        <v>1177</v>
      </c>
      <c r="B353" t="s">
        <v>1844</v>
      </c>
      <c r="C353" t="s">
        <v>351</v>
      </c>
      <c r="D353" t="s">
        <v>1847</v>
      </c>
      <c r="E353" t="s">
        <v>1742</v>
      </c>
      <c r="F353" t="s">
        <v>1743</v>
      </c>
      <c r="G353" t="s">
        <v>1296</v>
      </c>
      <c r="I353" t="s">
        <v>2748</v>
      </c>
      <c r="J353" t="s">
        <v>1913</v>
      </c>
      <c r="K353" t="str">
        <f t="shared" si="14"/>
        <v>naa.60060e80166221000001622100001070</v>
      </c>
      <c r="M353" t="str">
        <f t="shared" si="15"/>
        <v>16221</v>
      </c>
      <c r="N353" t="str">
        <f t="shared" si="16"/>
        <v>1070</v>
      </c>
      <c r="O353" s="131">
        <v>17.5003051757813</v>
      </c>
    </row>
    <row r="354" spans="1:15">
      <c r="A354" t="s">
        <v>1177</v>
      </c>
      <c r="B354" t="s">
        <v>1844</v>
      </c>
      <c r="C354" t="s">
        <v>351</v>
      </c>
      <c r="D354" t="s">
        <v>1847</v>
      </c>
      <c r="E354" t="s">
        <v>1745</v>
      </c>
      <c r="F354" t="s">
        <v>1746</v>
      </c>
      <c r="G354" t="s">
        <v>1296</v>
      </c>
      <c r="I354" t="s">
        <v>2749</v>
      </c>
      <c r="J354" t="s">
        <v>1914</v>
      </c>
      <c r="K354" t="str">
        <f t="shared" si="14"/>
        <v>naa.60060e80166221000001622100001071</v>
      </c>
      <c r="M354" t="str">
        <f t="shared" si="15"/>
        <v>16221</v>
      </c>
      <c r="N354" t="str">
        <f t="shared" si="16"/>
        <v>1071</v>
      </c>
      <c r="O354" s="131">
        <v>3.00018310546875</v>
      </c>
    </row>
    <row r="355" spans="1:15">
      <c r="A355" t="s">
        <v>1177</v>
      </c>
      <c r="B355" t="s">
        <v>1844</v>
      </c>
      <c r="C355" t="s">
        <v>351</v>
      </c>
      <c r="D355" t="s">
        <v>1847</v>
      </c>
      <c r="E355" t="s">
        <v>1748</v>
      </c>
      <c r="F355" t="s">
        <v>1749</v>
      </c>
      <c r="G355" t="s">
        <v>1296</v>
      </c>
      <c r="I355" t="s">
        <v>2750</v>
      </c>
      <c r="J355" t="s">
        <v>1915</v>
      </c>
      <c r="K355" t="str">
        <f t="shared" si="14"/>
        <v>naa.60060e80166221000001622100001107</v>
      </c>
      <c r="M355" t="str">
        <f t="shared" si="15"/>
        <v>16221</v>
      </c>
      <c r="N355" t="str">
        <f t="shared" si="16"/>
        <v>1107</v>
      </c>
      <c r="O355" s="131">
        <v>0.20050048828125</v>
      </c>
    </row>
    <row r="356" spans="1:15">
      <c r="A356" t="s">
        <v>1177</v>
      </c>
      <c r="B356" t="s">
        <v>1844</v>
      </c>
      <c r="C356" t="s">
        <v>351</v>
      </c>
      <c r="D356" t="s">
        <v>1847</v>
      </c>
      <c r="E356" t="s">
        <v>1751</v>
      </c>
      <c r="F356" t="s">
        <v>1752</v>
      </c>
      <c r="G356" t="s">
        <v>1296</v>
      </c>
      <c r="I356" t="s">
        <v>2751</v>
      </c>
      <c r="J356" t="s">
        <v>1916</v>
      </c>
      <c r="K356" t="str">
        <f t="shared" si="14"/>
        <v>naa.60060e80166221000001622100000f3c</v>
      </c>
      <c r="M356" t="str">
        <f t="shared" si="15"/>
        <v>16221</v>
      </c>
      <c r="N356" t="str">
        <f t="shared" si="16"/>
        <v>0f3c</v>
      </c>
      <c r="O356" s="131">
        <v>0.20050048828125</v>
      </c>
    </row>
    <row r="357" spans="1:15">
      <c r="A357" t="s">
        <v>1177</v>
      </c>
      <c r="B357" t="s">
        <v>1844</v>
      </c>
      <c r="C357" t="s">
        <v>351</v>
      </c>
      <c r="D357" t="s">
        <v>1847</v>
      </c>
      <c r="E357" t="s">
        <v>1754</v>
      </c>
      <c r="F357" t="s">
        <v>1755</v>
      </c>
      <c r="G357" t="s">
        <v>1296</v>
      </c>
      <c r="I357" t="s">
        <v>2752</v>
      </c>
      <c r="J357" t="s">
        <v>1917</v>
      </c>
      <c r="K357" t="str">
        <f t="shared" si="14"/>
        <v>naa.60060e80166221000001622100000f3d</v>
      </c>
      <c r="M357" t="str">
        <f t="shared" si="15"/>
        <v>16221</v>
      </c>
      <c r="N357" t="str">
        <f t="shared" si="16"/>
        <v>0f3d</v>
      </c>
      <c r="O357" s="131">
        <v>0.20050048828125</v>
      </c>
    </row>
    <row r="358" spans="1:15">
      <c r="A358" t="s">
        <v>1177</v>
      </c>
      <c r="B358" t="s">
        <v>1844</v>
      </c>
      <c r="C358" t="s">
        <v>351</v>
      </c>
      <c r="D358" t="s">
        <v>1847</v>
      </c>
      <c r="E358" t="s">
        <v>1757</v>
      </c>
      <c r="F358" t="s">
        <v>1758</v>
      </c>
      <c r="G358" t="s">
        <v>1296</v>
      </c>
      <c r="I358" t="s">
        <v>2753</v>
      </c>
      <c r="J358" t="s">
        <v>1918</v>
      </c>
      <c r="K358" t="str">
        <f t="shared" si="14"/>
        <v>naa.60060e80166221000001622100000f3e</v>
      </c>
      <c r="M358" t="str">
        <f t="shared" si="15"/>
        <v>16221</v>
      </c>
      <c r="N358" t="str">
        <f t="shared" si="16"/>
        <v>0f3e</v>
      </c>
      <c r="O358" s="131">
        <v>40</v>
      </c>
    </row>
    <row r="359" spans="1:15">
      <c r="A359" t="s">
        <v>1179</v>
      </c>
      <c r="B359" t="s">
        <v>1844</v>
      </c>
      <c r="C359" t="s">
        <v>357</v>
      </c>
      <c r="D359" t="s">
        <v>1847</v>
      </c>
      <c r="E359" t="s">
        <v>1685</v>
      </c>
      <c r="F359" t="s">
        <v>1686</v>
      </c>
      <c r="G359" t="s">
        <v>1426</v>
      </c>
      <c r="I359" t="s">
        <v>2754</v>
      </c>
      <c r="K359" t="str">
        <f t="shared" si="14"/>
        <v/>
      </c>
      <c r="M359" t="str">
        <f t="shared" si="15"/>
        <v/>
      </c>
      <c r="N359" t="str">
        <f t="shared" si="16"/>
        <v/>
      </c>
      <c r="O359" s="131">
        <v>115.00030517578099</v>
      </c>
    </row>
    <row r="360" spans="1:15">
      <c r="A360" t="s">
        <v>1179</v>
      </c>
      <c r="B360" t="s">
        <v>1844</v>
      </c>
      <c r="C360" t="s">
        <v>357</v>
      </c>
      <c r="D360" t="s">
        <v>1847</v>
      </c>
      <c r="E360" t="s">
        <v>1687</v>
      </c>
      <c r="F360" t="s">
        <v>1688</v>
      </c>
      <c r="G360" t="s">
        <v>1298</v>
      </c>
      <c r="I360" t="s">
        <v>2754</v>
      </c>
      <c r="J360" t="s">
        <v>1919</v>
      </c>
      <c r="K360" t="str">
        <f t="shared" si="14"/>
        <v>naa.60060e80166221000001622100000078</v>
      </c>
      <c r="M360" t="str">
        <f t="shared" si="15"/>
        <v>16221</v>
      </c>
      <c r="N360" t="str">
        <f t="shared" si="16"/>
        <v>0078</v>
      </c>
      <c r="O360" s="131">
        <v>11.5008544921875</v>
      </c>
    </row>
    <row r="361" spans="1:15">
      <c r="A361" t="s">
        <v>1179</v>
      </c>
      <c r="B361" t="s">
        <v>1844</v>
      </c>
      <c r="C361" t="s">
        <v>357</v>
      </c>
      <c r="D361" t="s">
        <v>1847</v>
      </c>
      <c r="E361" t="s">
        <v>1689</v>
      </c>
      <c r="F361" t="s">
        <v>1704</v>
      </c>
      <c r="G361" t="s">
        <v>1298</v>
      </c>
      <c r="I361" t="s">
        <v>2755</v>
      </c>
      <c r="J361" t="s">
        <v>1920</v>
      </c>
      <c r="K361" t="str">
        <f t="shared" si="14"/>
        <v>naa.60060e8016622100000162210000107d</v>
      </c>
      <c r="M361" t="str">
        <f t="shared" si="15"/>
        <v>16221</v>
      </c>
      <c r="N361" t="str">
        <f t="shared" si="16"/>
        <v>107d</v>
      </c>
      <c r="O361" s="131">
        <v>50</v>
      </c>
    </row>
    <row r="362" spans="1:15">
      <c r="A362" t="s">
        <v>1179</v>
      </c>
      <c r="B362" t="s">
        <v>1844</v>
      </c>
      <c r="C362" t="s">
        <v>357</v>
      </c>
      <c r="D362" t="s">
        <v>1847</v>
      </c>
      <c r="E362" t="s">
        <v>1692</v>
      </c>
      <c r="F362" t="s">
        <v>1714</v>
      </c>
      <c r="G362" t="s">
        <v>1428</v>
      </c>
      <c r="I362" t="s">
        <v>2754</v>
      </c>
      <c r="K362" t="str">
        <f t="shared" si="14"/>
        <v/>
      </c>
      <c r="M362" t="str">
        <f t="shared" si="15"/>
        <v/>
      </c>
      <c r="N362" t="str">
        <f t="shared" si="16"/>
        <v/>
      </c>
      <c r="O362" s="131">
        <v>100.00030517578099</v>
      </c>
    </row>
    <row r="363" spans="1:15">
      <c r="A363" t="s">
        <v>1179</v>
      </c>
      <c r="B363" t="s">
        <v>1844</v>
      </c>
      <c r="C363" t="s">
        <v>357</v>
      </c>
      <c r="D363" t="s">
        <v>1847</v>
      </c>
      <c r="E363" t="s">
        <v>1698</v>
      </c>
      <c r="F363" t="s">
        <v>1693</v>
      </c>
      <c r="G363" t="s">
        <v>1298</v>
      </c>
      <c r="I363" t="s">
        <v>2684</v>
      </c>
      <c r="J363" t="s">
        <v>1851</v>
      </c>
      <c r="K363" t="str">
        <f t="shared" si="14"/>
        <v>naa.60060e80166221000001622100000079</v>
      </c>
      <c r="M363" t="str">
        <f t="shared" si="15"/>
        <v>16221</v>
      </c>
      <c r="N363" t="str">
        <f t="shared" si="16"/>
        <v>0079</v>
      </c>
      <c r="O363" s="131">
        <v>3.00018310546875</v>
      </c>
    </row>
    <row r="364" spans="1:15">
      <c r="A364" t="s">
        <v>1179</v>
      </c>
      <c r="B364" t="s">
        <v>1844</v>
      </c>
      <c r="C364" t="s">
        <v>357</v>
      </c>
      <c r="D364" t="s">
        <v>1847</v>
      </c>
      <c r="E364" t="s">
        <v>1696</v>
      </c>
      <c r="F364" t="s">
        <v>1697</v>
      </c>
      <c r="G364" t="s">
        <v>1298</v>
      </c>
      <c r="I364" t="s">
        <v>2685</v>
      </c>
      <c r="J364" t="s">
        <v>1852</v>
      </c>
      <c r="K364" t="str">
        <f t="shared" si="14"/>
        <v>naa.60060e8016622100000162210000007a</v>
      </c>
      <c r="M364" t="str">
        <f t="shared" si="15"/>
        <v>16221</v>
      </c>
      <c r="N364" t="str">
        <f t="shared" si="16"/>
        <v>007a</v>
      </c>
      <c r="O364" s="131">
        <v>110.000610351563</v>
      </c>
    </row>
    <row r="365" spans="1:15">
      <c r="A365" t="s">
        <v>1179</v>
      </c>
      <c r="B365" t="s">
        <v>1844</v>
      </c>
      <c r="C365" t="s">
        <v>357</v>
      </c>
      <c r="D365" t="s">
        <v>1847</v>
      </c>
      <c r="E365" t="s">
        <v>1710</v>
      </c>
      <c r="F365" t="s">
        <v>1699</v>
      </c>
      <c r="G365" t="s">
        <v>1298</v>
      </c>
      <c r="I365" t="s">
        <v>2686</v>
      </c>
      <c r="J365" t="s">
        <v>1853</v>
      </c>
      <c r="K365" t="str">
        <f t="shared" si="14"/>
        <v>naa.60060e8016622100000162210000007b</v>
      </c>
      <c r="M365" t="str">
        <f t="shared" si="15"/>
        <v>16221</v>
      </c>
      <c r="N365" t="str">
        <f t="shared" si="16"/>
        <v>007b</v>
      </c>
      <c r="O365" s="131">
        <v>10.0003051757813</v>
      </c>
    </row>
    <row r="366" spans="1:15">
      <c r="A366" t="s">
        <v>1179</v>
      </c>
      <c r="B366" t="s">
        <v>1844</v>
      </c>
      <c r="C366" t="s">
        <v>357</v>
      </c>
      <c r="D366" t="s">
        <v>1847</v>
      </c>
      <c r="E366" t="s">
        <v>1715</v>
      </c>
      <c r="F366" t="s">
        <v>1737</v>
      </c>
      <c r="G366" t="s">
        <v>1298</v>
      </c>
      <c r="I366" t="s">
        <v>2687</v>
      </c>
      <c r="J366" t="s">
        <v>1854</v>
      </c>
      <c r="K366" t="str">
        <f t="shared" si="14"/>
        <v>naa.60060e8016622100000162210000107e</v>
      </c>
      <c r="M366" t="str">
        <f t="shared" si="15"/>
        <v>16221</v>
      </c>
      <c r="N366" t="str">
        <f t="shared" si="16"/>
        <v>107e</v>
      </c>
      <c r="O366" s="131">
        <v>0.30029296875</v>
      </c>
    </row>
    <row r="367" spans="1:15">
      <c r="A367" t="s">
        <v>1179</v>
      </c>
      <c r="B367" t="s">
        <v>1844</v>
      </c>
      <c r="C367" t="s">
        <v>357</v>
      </c>
      <c r="D367" t="s">
        <v>1847</v>
      </c>
      <c r="E367" t="s">
        <v>1718</v>
      </c>
      <c r="F367" t="s">
        <v>1740</v>
      </c>
      <c r="G367" t="s">
        <v>1298</v>
      </c>
      <c r="I367" t="s">
        <v>2688</v>
      </c>
      <c r="J367" t="s">
        <v>1855</v>
      </c>
      <c r="K367" t="str">
        <f t="shared" si="14"/>
        <v>naa.60060e8016622100000162210000107f</v>
      </c>
      <c r="M367" t="str">
        <f t="shared" si="15"/>
        <v>16221</v>
      </c>
      <c r="N367" t="str">
        <f t="shared" si="16"/>
        <v>107f</v>
      </c>
      <c r="O367" s="131">
        <v>11.0000610351563</v>
      </c>
    </row>
    <row r="368" spans="1:15">
      <c r="A368" t="s">
        <v>1179</v>
      </c>
      <c r="B368" t="s">
        <v>1844</v>
      </c>
      <c r="C368" t="s">
        <v>357</v>
      </c>
      <c r="D368" t="s">
        <v>1847</v>
      </c>
      <c r="E368" t="s">
        <v>1721</v>
      </c>
      <c r="F368" t="s">
        <v>1743</v>
      </c>
      <c r="G368" t="s">
        <v>1298</v>
      </c>
      <c r="I368" t="s">
        <v>2689</v>
      </c>
      <c r="J368" t="s">
        <v>1856</v>
      </c>
      <c r="K368" t="str">
        <f t="shared" si="14"/>
        <v>naa.60060e80166221000001622100001080</v>
      </c>
      <c r="M368" t="str">
        <f t="shared" si="15"/>
        <v>16221</v>
      </c>
      <c r="N368" t="str">
        <f t="shared" si="16"/>
        <v>1080</v>
      </c>
      <c r="O368" s="131">
        <v>0.20050048828125</v>
      </c>
    </row>
    <row r="369" spans="1:15">
      <c r="A369" t="s">
        <v>1179</v>
      </c>
      <c r="B369" t="s">
        <v>1844</v>
      </c>
      <c r="C369" t="s">
        <v>357</v>
      </c>
      <c r="D369" t="s">
        <v>1847</v>
      </c>
      <c r="E369" t="s">
        <v>1713</v>
      </c>
      <c r="F369" t="s">
        <v>1752</v>
      </c>
      <c r="G369" t="s">
        <v>1298</v>
      </c>
      <c r="I369" t="s">
        <v>2690</v>
      </c>
      <c r="J369" t="s">
        <v>1857</v>
      </c>
      <c r="K369" t="str">
        <f t="shared" si="14"/>
        <v>naa.60060e80166221000001622100000f42</v>
      </c>
      <c r="M369" t="str">
        <f t="shared" si="15"/>
        <v>16221</v>
      </c>
      <c r="N369" t="str">
        <f t="shared" si="16"/>
        <v>0f42</v>
      </c>
      <c r="O369" s="131">
        <v>0.20050048828125</v>
      </c>
    </row>
    <row r="370" spans="1:15">
      <c r="A370" t="s">
        <v>1179</v>
      </c>
      <c r="B370" t="s">
        <v>1844</v>
      </c>
      <c r="C370" t="s">
        <v>357</v>
      </c>
      <c r="D370" t="s">
        <v>1847</v>
      </c>
      <c r="E370" t="s">
        <v>1736</v>
      </c>
      <c r="F370" t="s">
        <v>1755</v>
      </c>
      <c r="G370" t="s">
        <v>1298</v>
      </c>
      <c r="I370" t="s">
        <v>2691</v>
      </c>
      <c r="J370" t="s">
        <v>1858</v>
      </c>
      <c r="K370" t="str">
        <f t="shared" si="14"/>
        <v>naa.60060e80166221000001622100000f43</v>
      </c>
      <c r="M370" t="str">
        <f t="shared" si="15"/>
        <v>16221</v>
      </c>
      <c r="N370" t="str">
        <f t="shared" si="16"/>
        <v>0f43</v>
      </c>
      <c r="O370" s="131">
        <v>0.20050048828125</v>
      </c>
    </row>
    <row r="371" spans="1:15">
      <c r="A371" t="s">
        <v>1179</v>
      </c>
      <c r="B371" t="s">
        <v>1844</v>
      </c>
      <c r="C371" t="s">
        <v>357</v>
      </c>
      <c r="D371" t="s">
        <v>1847</v>
      </c>
      <c r="E371" t="s">
        <v>1739</v>
      </c>
      <c r="F371" t="s">
        <v>1758</v>
      </c>
      <c r="G371" t="s">
        <v>1298</v>
      </c>
      <c r="I371" t="s">
        <v>2692</v>
      </c>
      <c r="J371" t="s">
        <v>1859</v>
      </c>
      <c r="K371" t="str">
        <f t="shared" ref="K371:K434" si="17">IF(J371&lt;&gt;"",CONCATENATE("naa.",MID(J371,11,32)),"")</f>
        <v>naa.60060e80166221000001622100000f44</v>
      </c>
      <c r="M371" t="str">
        <f t="shared" si="15"/>
        <v>16221</v>
      </c>
      <c r="N371" t="str">
        <f t="shared" si="16"/>
        <v>0f44</v>
      </c>
      <c r="O371" s="131">
        <v>40</v>
      </c>
    </row>
    <row r="372" spans="1:15">
      <c r="A372" t="s">
        <v>1179</v>
      </c>
      <c r="B372" t="s">
        <v>1844</v>
      </c>
      <c r="C372" t="s">
        <v>358</v>
      </c>
      <c r="D372" t="s">
        <v>1702</v>
      </c>
      <c r="E372" t="s">
        <v>1685</v>
      </c>
      <c r="F372" t="s">
        <v>1686</v>
      </c>
      <c r="G372" t="s">
        <v>1426</v>
      </c>
      <c r="I372" t="s">
        <v>2756</v>
      </c>
      <c r="K372" t="str">
        <f t="shared" si="17"/>
        <v/>
      </c>
      <c r="M372" t="str">
        <f t="shared" si="15"/>
        <v/>
      </c>
      <c r="N372" t="str">
        <f t="shared" si="16"/>
        <v/>
      </c>
      <c r="O372" s="131">
        <v>110.000610351563</v>
      </c>
    </row>
    <row r="373" spans="1:15">
      <c r="A373" t="s">
        <v>1179</v>
      </c>
      <c r="B373" t="s">
        <v>1844</v>
      </c>
      <c r="C373" t="s">
        <v>358</v>
      </c>
      <c r="D373" t="s">
        <v>1702</v>
      </c>
      <c r="E373" t="s">
        <v>1687</v>
      </c>
      <c r="F373" t="s">
        <v>1688</v>
      </c>
      <c r="G373" t="s">
        <v>1386</v>
      </c>
      <c r="I373" t="s">
        <v>2756</v>
      </c>
      <c r="J373" t="s">
        <v>1921</v>
      </c>
      <c r="K373" t="str">
        <f t="shared" si="17"/>
        <v>naa.60060e80166177000001617700000072</v>
      </c>
      <c r="M373" t="str">
        <f t="shared" si="15"/>
        <v>16177</v>
      </c>
      <c r="N373" t="str">
        <f t="shared" si="16"/>
        <v>0072</v>
      </c>
      <c r="O373" s="131">
        <v>50</v>
      </c>
    </row>
    <row r="374" spans="1:15">
      <c r="A374" t="s">
        <v>1179</v>
      </c>
      <c r="B374" t="s">
        <v>1844</v>
      </c>
      <c r="C374" t="s">
        <v>358</v>
      </c>
      <c r="D374" t="s">
        <v>1702</v>
      </c>
      <c r="E374" t="s">
        <v>1689</v>
      </c>
      <c r="F374" t="s">
        <v>1714</v>
      </c>
      <c r="G374" t="s">
        <v>1428</v>
      </c>
      <c r="I374" t="s">
        <v>2756</v>
      </c>
      <c r="K374" t="str">
        <f t="shared" si="17"/>
        <v/>
      </c>
      <c r="M374" t="str">
        <f t="shared" si="15"/>
        <v/>
      </c>
      <c r="N374" t="str">
        <f t="shared" si="16"/>
        <v/>
      </c>
      <c r="O374" s="131">
        <v>40</v>
      </c>
    </row>
    <row r="375" spans="1:15">
      <c r="A375" t="s">
        <v>1179</v>
      </c>
      <c r="B375" t="s">
        <v>1844</v>
      </c>
      <c r="C375" t="s">
        <v>356</v>
      </c>
      <c r="D375" t="s">
        <v>1847</v>
      </c>
      <c r="E375" t="s">
        <v>1685</v>
      </c>
      <c r="F375" t="s">
        <v>1686</v>
      </c>
      <c r="G375" t="s">
        <v>1426</v>
      </c>
      <c r="I375" t="s">
        <v>2757</v>
      </c>
      <c r="K375" t="str">
        <f t="shared" si="17"/>
        <v/>
      </c>
      <c r="M375" t="str">
        <f t="shared" si="15"/>
        <v/>
      </c>
      <c r="N375" t="str">
        <f t="shared" si="16"/>
        <v/>
      </c>
      <c r="O375" s="131">
        <v>115.00030517578099</v>
      </c>
    </row>
    <row r="376" spans="1:15">
      <c r="A376" t="s">
        <v>1179</v>
      </c>
      <c r="B376" t="s">
        <v>1844</v>
      </c>
      <c r="C376" t="s">
        <v>356</v>
      </c>
      <c r="D376" t="s">
        <v>1847</v>
      </c>
      <c r="E376" t="s">
        <v>1687</v>
      </c>
      <c r="F376" t="s">
        <v>1688</v>
      </c>
      <c r="G376" t="s">
        <v>1262</v>
      </c>
      <c r="I376" t="s">
        <v>2757</v>
      </c>
      <c r="J376" t="s">
        <v>1922</v>
      </c>
      <c r="K376" t="str">
        <f t="shared" si="17"/>
        <v>naa.60060e80166221000001622100000058</v>
      </c>
      <c r="M376" t="str">
        <f t="shared" si="15"/>
        <v>16221</v>
      </c>
      <c r="N376" t="str">
        <f t="shared" si="16"/>
        <v>0058</v>
      </c>
      <c r="O376" s="131">
        <v>11.5008544921875</v>
      </c>
    </row>
    <row r="377" spans="1:15">
      <c r="A377" t="s">
        <v>1179</v>
      </c>
      <c r="B377" t="s">
        <v>1844</v>
      </c>
      <c r="C377" t="s">
        <v>356</v>
      </c>
      <c r="D377" t="s">
        <v>1847</v>
      </c>
      <c r="E377" t="s">
        <v>1689</v>
      </c>
      <c r="F377" t="s">
        <v>1704</v>
      </c>
      <c r="G377" t="s">
        <v>1262</v>
      </c>
      <c r="I377" t="s">
        <v>2758</v>
      </c>
      <c r="J377" t="s">
        <v>1923</v>
      </c>
      <c r="K377" t="str">
        <f t="shared" si="17"/>
        <v>naa.60060e80166221000001622100001058</v>
      </c>
      <c r="M377" t="str">
        <f t="shared" si="15"/>
        <v>16221</v>
      </c>
      <c r="N377" t="str">
        <f t="shared" si="16"/>
        <v>1058</v>
      </c>
      <c r="O377" s="131">
        <v>50</v>
      </c>
    </row>
    <row r="378" spans="1:15">
      <c r="A378" t="s">
        <v>1179</v>
      </c>
      <c r="B378" t="s">
        <v>1844</v>
      </c>
      <c r="C378" t="s">
        <v>356</v>
      </c>
      <c r="D378" t="s">
        <v>1847</v>
      </c>
      <c r="E378" t="s">
        <v>1692</v>
      </c>
      <c r="F378" t="s">
        <v>1714</v>
      </c>
      <c r="G378" t="s">
        <v>1428</v>
      </c>
      <c r="I378" t="s">
        <v>2757</v>
      </c>
      <c r="K378" t="str">
        <f t="shared" si="17"/>
        <v/>
      </c>
      <c r="M378" t="str">
        <f t="shared" si="15"/>
        <v/>
      </c>
      <c r="N378" t="str">
        <f t="shared" si="16"/>
        <v/>
      </c>
      <c r="O378" s="131">
        <v>100.00030517578099</v>
      </c>
    </row>
    <row r="379" spans="1:15">
      <c r="A379" t="s">
        <v>1179</v>
      </c>
      <c r="B379" t="s">
        <v>1844</v>
      </c>
      <c r="C379" t="s">
        <v>356</v>
      </c>
      <c r="D379" t="s">
        <v>1847</v>
      </c>
      <c r="E379" t="s">
        <v>1698</v>
      </c>
      <c r="F379" t="s">
        <v>1693</v>
      </c>
      <c r="G379" t="s">
        <v>1262</v>
      </c>
      <c r="I379" t="s">
        <v>2695</v>
      </c>
      <c r="J379" t="s">
        <v>1862</v>
      </c>
      <c r="K379" t="str">
        <f t="shared" si="17"/>
        <v>naa.60060e80166221000001622100000059</v>
      </c>
      <c r="M379" t="str">
        <f t="shared" si="15"/>
        <v>16221</v>
      </c>
      <c r="N379" t="str">
        <f t="shared" si="16"/>
        <v>0059</v>
      </c>
      <c r="O379" s="131">
        <v>3.00018310546875</v>
      </c>
    </row>
    <row r="380" spans="1:15">
      <c r="A380" t="s">
        <v>1179</v>
      </c>
      <c r="B380" t="s">
        <v>1844</v>
      </c>
      <c r="C380" t="s">
        <v>356</v>
      </c>
      <c r="D380" t="s">
        <v>1847</v>
      </c>
      <c r="E380" t="s">
        <v>1696</v>
      </c>
      <c r="F380" t="s">
        <v>1697</v>
      </c>
      <c r="G380" t="s">
        <v>1262</v>
      </c>
      <c r="I380" t="s">
        <v>2696</v>
      </c>
      <c r="J380" t="s">
        <v>1863</v>
      </c>
      <c r="K380" t="str">
        <f t="shared" si="17"/>
        <v>naa.60060e8016622100000162210000005a</v>
      </c>
      <c r="M380" t="str">
        <f t="shared" si="15"/>
        <v>16221</v>
      </c>
      <c r="N380" t="str">
        <f t="shared" si="16"/>
        <v>005a</v>
      </c>
      <c r="O380" s="131">
        <v>110.000610351563</v>
      </c>
    </row>
    <row r="381" spans="1:15">
      <c r="A381" t="s">
        <v>1179</v>
      </c>
      <c r="B381" t="s">
        <v>1844</v>
      </c>
      <c r="C381" t="s">
        <v>356</v>
      </c>
      <c r="D381" t="s">
        <v>1847</v>
      </c>
      <c r="E381" t="s">
        <v>1710</v>
      </c>
      <c r="F381" t="s">
        <v>1699</v>
      </c>
      <c r="G381" t="s">
        <v>1262</v>
      </c>
      <c r="I381" t="s">
        <v>2697</v>
      </c>
      <c r="J381" t="s">
        <v>1864</v>
      </c>
      <c r="K381" t="str">
        <f t="shared" si="17"/>
        <v>naa.60060e8016622100000162210000005b</v>
      </c>
      <c r="M381" t="str">
        <f t="shared" ref="M381:M444" si="18">IF(J381&lt;&gt;"",MID(J381,30,5),"")</f>
        <v>16221</v>
      </c>
      <c r="N381" t="str">
        <f t="shared" ref="N381:N444" si="19">IF(J381&lt;&gt;"",MID(J381,39,4),"")</f>
        <v>005b</v>
      </c>
      <c r="O381" s="131">
        <v>10.0003051757813</v>
      </c>
    </row>
    <row r="382" spans="1:15">
      <c r="A382" t="s">
        <v>1179</v>
      </c>
      <c r="B382" t="s">
        <v>1844</v>
      </c>
      <c r="C382" t="s">
        <v>356</v>
      </c>
      <c r="D382" t="s">
        <v>1847</v>
      </c>
      <c r="E382" t="s">
        <v>1715</v>
      </c>
      <c r="F382" t="s">
        <v>1737</v>
      </c>
      <c r="G382" t="s">
        <v>1262</v>
      </c>
      <c r="I382" t="s">
        <v>2698</v>
      </c>
      <c r="J382" t="s">
        <v>1865</v>
      </c>
      <c r="K382" t="str">
        <f t="shared" si="17"/>
        <v>naa.60060e80166221000001622100001059</v>
      </c>
      <c r="M382" t="str">
        <f t="shared" si="18"/>
        <v>16221</v>
      </c>
      <c r="N382" t="str">
        <f t="shared" si="19"/>
        <v>1059</v>
      </c>
      <c r="O382" s="131">
        <v>0.30029296875</v>
      </c>
    </row>
    <row r="383" spans="1:15">
      <c r="A383" t="s">
        <v>1179</v>
      </c>
      <c r="B383" t="s">
        <v>1844</v>
      </c>
      <c r="C383" t="s">
        <v>356</v>
      </c>
      <c r="D383" t="s">
        <v>1847</v>
      </c>
      <c r="E383" t="s">
        <v>1718</v>
      </c>
      <c r="F383" t="s">
        <v>1740</v>
      </c>
      <c r="G383" t="s">
        <v>1262</v>
      </c>
      <c r="I383" t="s">
        <v>2699</v>
      </c>
      <c r="J383" t="s">
        <v>1866</v>
      </c>
      <c r="K383" t="str">
        <f t="shared" si="17"/>
        <v>naa.60060e8016622100000162210000105a</v>
      </c>
      <c r="M383" t="str">
        <f t="shared" si="18"/>
        <v>16221</v>
      </c>
      <c r="N383" t="str">
        <f t="shared" si="19"/>
        <v>105a</v>
      </c>
      <c r="O383" s="131">
        <v>11.0000610351563</v>
      </c>
    </row>
    <row r="384" spans="1:15">
      <c r="A384" t="s">
        <v>1179</v>
      </c>
      <c r="B384" t="s">
        <v>1844</v>
      </c>
      <c r="C384" t="s">
        <v>356</v>
      </c>
      <c r="D384" t="s">
        <v>1847</v>
      </c>
      <c r="E384" t="s">
        <v>1721</v>
      </c>
      <c r="F384" t="s">
        <v>1743</v>
      </c>
      <c r="G384" t="s">
        <v>1262</v>
      </c>
      <c r="I384" t="s">
        <v>2700</v>
      </c>
      <c r="J384" t="s">
        <v>1867</v>
      </c>
      <c r="K384" t="str">
        <f t="shared" si="17"/>
        <v>naa.60060e8016622100000162210000105b</v>
      </c>
      <c r="M384" t="str">
        <f t="shared" si="18"/>
        <v>16221</v>
      </c>
      <c r="N384" t="str">
        <f t="shared" si="19"/>
        <v>105b</v>
      </c>
      <c r="O384" s="131">
        <v>0.20050048828125</v>
      </c>
    </row>
    <row r="385" spans="1:15">
      <c r="A385" t="s">
        <v>1179</v>
      </c>
      <c r="B385" t="s">
        <v>1844</v>
      </c>
      <c r="C385" t="s">
        <v>356</v>
      </c>
      <c r="D385" t="s">
        <v>1847</v>
      </c>
      <c r="E385" t="s">
        <v>1713</v>
      </c>
      <c r="F385" t="s">
        <v>1752</v>
      </c>
      <c r="G385" t="s">
        <v>1262</v>
      </c>
      <c r="I385" t="s">
        <v>2701</v>
      </c>
      <c r="J385" t="s">
        <v>1868</v>
      </c>
      <c r="K385" t="str">
        <f t="shared" si="17"/>
        <v>naa.60060e80166221000001622100000f30</v>
      </c>
      <c r="M385" t="str">
        <f t="shared" si="18"/>
        <v>16221</v>
      </c>
      <c r="N385" t="str">
        <f t="shared" si="19"/>
        <v>0f30</v>
      </c>
      <c r="O385" s="131">
        <v>0.20050048828125</v>
      </c>
    </row>
    <row r="386" spans="1:15">
      <c r="A386" t="s">
        <v>1179</v>
      </c>
      <c r="B386" t="s">
        <v>1844</v>
      </c>
      <c r="C386" t="s">
        <v>356</v>
      </c>
      <c r="D386" t="s">
        <v>1847</v>
      </c>
      <c r="E386" t="s">
        <v>1736</v>
      </c>
      <c r="F386" t="s">
        <v>1755</v>
      </c>
      <c r="G386" t="s">
        <v>1262</v>
      </c>
      <c r="I386" t="s">
        <v>2702</v>
      </c>
      <c r="J386" t="s">
        <v>1869</v>
      </c>
      <c r="K386" t="str">
        <f t="shared" si="17"/>
        <v>naa.60060e80166221000001622100000f31</v>
      </c>
      <c r="M386" t="str">
        <f t="shared" si="18"/>
        <v>16221</v>
      </c>
      <c r="N386" t="str">
        <f t="shared" si="19"/>
        <v>0f31</v>
      </c>
      <c r="O386" s="131">
        <v>0.20050048828125</v>
      </c>
    </row>
    <row r="387" spans="1:15">
      <c r="A387" t="s">
        <v>1179</v>
      </c>
      <c r="B387" t="s">
        <v>1844</v>
      </c>
      <c r="C387" t="s">
        <v>356</v>
      </c>
      <c r="D387" t="s">
        <v>1847</v>
      </c>
      <c r="E387" t="s">
        <v>1739</v>
      </c>
      <c r="F387" t="s">
        <v>1758</v>
      </c>
      <c r="G387" t="s">
        <v>1262</v>
      </c>
      <c r="I387" t="s">
        <v>2703</v>
      </c>
      <c r="J387" t="s">
        <v>1870</v>
      </c>
      <c r="K387" t="str">
        <f t="shared" si="17"/>
        <v>naa.60060e80166221000001622100000f32</v>
      </c>
      <c r="M387" t="str">
        <f t="shared" si="18"/>
        <v>16221</v>
      </c>
      <c r="N387" t="str">
        <f t="shared" si="19"/>
        <v>0f32</v>
      </c>
      <c r="O387" s="131">
        <v>40</v>
      </c>
    </row>
    <row r="388" spans="1:15">
      <c r="A388" t="s">
        <v>1180</v>
      </c>
      <c r="B388" t="s">
        <v>1844</v>
      </c>
      <c r="C388" t="s">
        <v>360</v>
      </c>
      <c r="D388" t="s">
        <v>1702</v>
      </c>
      <c r="E388" t="s">
        <v>1685</v>
      </c>
      <c r="F388" t="s">
        <v>1686</v>
      </c>
      <c r="G388" t="s">
        <v>1430</v>
      </c>
      <c r="I388" t="s">
        <v>2759</v>
      </c>
      <c r="K388" t="str">
        <f t="shared" si="17"/>
        <v/>
      </c>
      <c r="M388" t="str">
        <f t="shared" si="18"/>
        <v/>
      </c>
      <c r="N388" t="str">
        <f t="shared" si="19"/>
        <v/>
      </c>
      <c r="O388" s="131">
        <v>50.0006103515625</v>
      </c>
    </row>
    <row r="389" spans="1:15">
      <c r="A389" t="s">
        <v>1180</v>
      </c>
      <c r="B389" t="s">
        <v>1844</v>
      </c>
      <c r="C389" t="s">
        <v>360</v>
      </c>
      <c r="D389" t="s">
        <v>1702</v>
      </c>
      <c r="E389" t="s">
        <v>1687</v>
      </c>
      <c r="F389" t="s">
        <v>1688</v>
      </c>
      <c r="G389" t="s">
        <v>1354</v>
      </c>
      <c r="I389" t="s">
        <v>2759</v>
      </c>
      <c r="J389" t="s">
        <v>1924</v>
      </c>
      <c r="K389" t="str">
        <f t="shared" si="17"/>
        <v>naa.60060e8016617700000161770000005b</v>
      </c>
      <c r="M389" t="str">
        <f t="shared" si="18"/>
        <v>16177</v>
      </c>
      <c r="N389" t="str">
        <f t="shared" si="19"/>
        <v>005b</v>
      </c>
      <c r="O389" s="131">
        <v>70.000305175781307</v>
      </c>
    </row>
    <row r="390" spans="1:15">
      <c r="A390" t="s">
        <v>1180</v>
      </c>
      <c r="B390" t="s">
        <v>1844</v>
      </c>
      <c r="C390" t="s">
        <v>360</v>
      </c>
      <c r="D390" t="s">
        <v>1702</v>
      </c>
      <c r="E390" t="s">
        <v>1689</v>
      </c>
      <c r="F390" t="s">
        <v>1704</v>
      </c>
      <c r="G390" t="s">
        <v>1354</v>
      </c>
      <c r="I390" t="s">
        <v>2760</v>
      </c>
      <c r="J390" t="s">
        <v>1925</v>
      </c>
      <c r="K390" t="str">
        <f t="shared" si="17"/>
        <v>naa.60060e8016617700000161770000005c</v>
      </c>
      <c r="M390" t="str">
        <f t="shared" si="18"/>
        <v>16177</v>
      </c>
      <c r="N390" t="str">
        <f t="shared" si="19"/>
        <v>005c</v>
      </c>
      <c r="O390" s="131">
        <v>7.0001220703125</v>
      </c>
    </row>
    <row r="391" spans="1:15">
      <c r="A391" t="s">
        <v>1180</v>
      </c>
      <c r="B391" t="s">
        <v>1844</v>
      </c>
      <c r="C391" t="s">
        <v>360</v>
      </c>
      <c r="D391" t="s">
        <v>1702</v>
      </c>
      <c r="E391" t="s">
        <v>1692</v>
      </c>
      <c r="F391" t="s">
        <v>1706</v>
      </c>
      <c r="G391" t="s">
        <v>1354</v>
      </c>
      <c r="I391" t="s">
        <v>2761</v>
      </c>
      <c r="J391" t="s">
        <v>1926</v>
      </c>
      <c r="K391" t="str">
        <f t="shared" si="17"/>
        <v>naa.60060e8016617700000161770000005d</v>
      </c>
      <c r="M391" t="str">
        <f t="shared" si="18"/>
        <v>16177</v>
      </c>
      <c r="N391" t="str">
        <f t="shared" si="19"/>
        <v>005d</v>
      </c>
      <c r="O391" s="131">
        <v>40.0003051757813</v>
      </c>
    </row>
    <row r="392" spans="1:15">
      <c r="A392" t="s">
        <v>1180</v>
      </c>
      <c r="B392" t="s">
        <v>1844</v>
      </c>
      <c r="C392" t="s">
        <v>360</v>
      </c>
      <c r="D392" t="s">
        <v>1702</v>
      </c>
      <c r="E392" t="s">
        <v>1698</v>
      </c>
      <c r="F392" t="s">
        <v>1708</v>
      </c>
      <c r="G392" t="s">
        <v>1354</v>
      </c>
      <c r="I392" t="s">
        <v>2762</v>
      </c>
      <c r="J392" t="s">
        <v>1927</v>
      </c>
      <c r="K392" t="str">
        <f t="shared" si="17"/>
        <v>naa.60060e8016617700000161770000005e</v>
      </c>
      <c r="M392" t="str">
        <f t="shared" si="18"/>
        <v>16177</v>
      </c>
      <c r="N392" t="str">
        <f t="shared" si="19"/>
        <v>005e</v>
      </c>
      <c r="O392" s="131">
        <v>50</v>
      </c>
    </row>
    <row r="393" spans="1:15">
      <c r="A393" t="s">
        <v>1180</v>
      </c>
      <c r="B393" t="s">
        <v>1844</v>
      </c>
      <c r="C393" t="s">
        <v>360</v>
      </c>
      <c r="D393" t="s">
        <v>1702</v>
      </c>
      <c r="E393" t="s">
        <v>1696</v>
      </c>
      <c r="F393" t="s">
        <v>1714</v>
      </c>
      <c r="G393" t="s">
        <v>1432</v>
      </c>
      <c r="I393" t="s">
        <v>2759</v>
      </c>
      <c r="K393" t="str">
        <f t="shared" si="17"/>
        <v/>
      </c>
      <c r="M393" t="str">
        <f t="shared" si="18"/>
        <v/>
      </c>
      <c r="N393" t="str">
        <f t="shared" si="19"/>
        <v/>
      </c>
      <c r="O393" s="131">
        <v>40</v>
      </c>
    </row>
    <row r="394" spans="1:15">
      <c r="A394" t="s">
        <v>1180</v>
      </c>
      <c r="B394" t="s">
        <v>1844</v>
      </c>
      <c r="C394" t="s">
        <v>361</v>
      </c>
      <c r="D394" t="s">
        <v>1847</v>
      </c>
      <c r="E394" t="s">
        <v>1685</v>
      </c>
      <c r="F394" t="s">
        <v>1686</v>
      </c>
      <c r="G394" t="s">
        <v>1430</v>
      </c>
      <c r="I394" t="s">
        <v>2763</v>
      </c>
      <c r="K394" t="str">
        <f t="shared" si="17"/>
        <v/>
      </c>
      <c r="M394" t="str">
        <f t="shared" si="18"/>
        <v/>
      </c>
      <c r="N394" t="str">
        <f t="shared" si="19"/>
        <v/>
      </c>
      <c r="O394" s="131">
        <v>50.0006103515625</v>
      </c>
    </row>
    <row r="395" spans="1:15">
      <c r="A395" t="s">
        <v>1180</v>
      </c>
      <c r="B395" t="s">
        <v>1844</v>
      </c>
      <c r="C395" t="s">
        <v>361</v>
      </c>
      <c r="D395" t="s">
        <v>1847</v>
      </c>
      <c r="E395" t="s">
        <v>1687</v>
      </c>
      <c r="F395" t="s">
        <v>1688</v>
      </c>
      <c r="G395" t="s">
        <v>1282</v>
      </c>
      <c r="I395" t="s">
        <v>2763</v>
      </c>
      <c r="J395" t="s">
        <v>1928</v>
      </c>
      <c r="K395" t="str">
        <f t="shared" si="17"/>
        <v>naa.60060e80166221000001622100000062</v>
      </c>
      <c r="M395" t="str">
        <f t="shared" si="18"/>
        <v>16221</v>
      </c>
      <c r="N395" t="str">
        <f t="shared" si="19"/>
        <v>0062</v>
      </c>
      <c r="O395" s="131">
        <v>5.0006103515625</v>
      </c>
    </row>
    <row r="396" spans="1:15">
      <c r="A396" t="s">
        <v>1180</v>
      </c>
      <c r="B396" t="s">
        <v>1844</v>
      </c>
      <c r="C396" t="s">
        <v>361</v>
      </c>
      <c r="D396" t="s">
        <v>1847</v>
      </c>
      <c r="E396" t="s">
        <v>1689</v>
      </c>
      <c r="F396" t="s">
        <v>1704</v>
      </c>
      <c r="G396" t="s">
        <v>1282</v>
      </c>
      <c r="I396" t="s">
        <v>2764</v>
      </c>
      <c r="J396" t="s">
        <v>1929</v>
      </c>
      <c r="K396" t="str">
        <f t="shared" si="17"/>
        <v>naa.60060e80166221000001622100001062</v>
      </c>
      <c r="M396" t="str">
        <f t="shared" si="18"/>
        <v>16221</v>
      </c>
      <c r="N396" t="str">
        <f t="shared" si="19"/>
        <v>1062</v>
      </c>
      <c r="O396" s="131">
        <v>50</v>
      </c>
    </row>
    <row r="397" spans="1:15">
      <c r="A397" t="s">
        <v>1180</v>
      </c>
      <c r="B397" t="s">
        <v>1844</v>
      </c>
      <c r="C397" t="s">
        <v>361</v>
      </c>
      <c r="D397" t="s">
        <v>1847</v>
      </c>
      <c r="E397" t="s">
        <v>1692</v>
      </c>
      <c r="F397" t="s">
        <v>1714</v>
      </c>
      <c r="G397" t="s">
        <v>1432</v>
      </c>
      <c r="I397" t="s">
        <v>2763</v>
      </c>
      <c r="K397" t="str">
        <f t="shared" si="17"/>
        <v/>
      </c>
      <c r="M397" t="str">
        <f t="shared" si="18"/>
        <v/>
      </c>
      <c r="N397" t="str">
        <f t="shared" si="19"/>
        <v/>
      </c>
      <c r="O397" s="131">
        <v>50.0006103515625</v>
      </c>
    </row>
    <row r="398" spans="1:15">
      <c r="A398" t="s">
        <v>1180</v>
      </c>
      <c r="B398" t="s">
        <v>1844</v>
      </c>
      <c r="C398" t="s">
        <v>361</v>
      </c>
      <c r="D398" t="s">
        <v>1847</v>
      </c>
      <c r="E398" t="s">
        <v>1698</v>
      </c>
      <c r="F398" t="s">
        <v>1693</v>
      </c>
      <c r="G398" t="s">
        <v>1282</v>
      </c>
      <c r="I398" t="s">
        <v>2712</v>
      </c>
      <c r="J398" t="s">
        <v>1878</v>
      </c>
      <c r="K398" t="str">
        <f t="shared" si="17"/>
        <v>naa.60060e80166221000001622100000063</v>
      </c>
      <c r="M398" t="str">
        <f t="shared" si="18"/>
        <v>16221</v>
      </c>
      <c r="N398" t="str">
        <f t="shared" si="19"/>
        <v>0063</v>
      </c>
      <c r="O398" s="131">
        <v>30</v>
      </c>
    </row>
    <row r="399" spans="1:15">
      <c r="A399" t="s">
        <v>1180</v>
      </c>
      <c r="B399" t="s">
        <v>1844</v>
      </c>
      <c r="C399" t="s">
        <v>361</v>
      </c>
      <c r="D399" t="s">
        <v>1847</v>
      </c>
      <c r="E399" t="s">
        <v>1696</v>
      </c>
      <c r="F399" t="s">
        <v>1697</v>
      </c>
      <c r="G399" t="s">
        <v>1282</v>
      </c>
      <c r="I399" t="s">
        <v>2713</v>
      </c>
      <c r="J399" t="s">
        <v>1879</v>
      </c>
      <c r="K399" t="str">
        <f t="shared" si="17"/>
        <v>naa.60060e80166221000001622100000064</v>
      </c>
      <c r="M399" t="str">
        <f t="shared" si="18"/>
        <v>16221</v>
      </c>
      <c r="N399" t="str">
        <f t="shared" si="19"/>
        <v>0064</v>
      </c>
      <c r="O399" s="131">
        <v>35.0006103515625</v>
      </c>
    </row>
    <row r="400" spans="1:15">
      <c r="A400" t="s">
        <v>1180</v>
      </c>
      <c r="B400" t="s">
        <v>1844</v>
      </c>
      <c r="C400" t="s">
        <v>361</v>
      </c>
      <c r="D400" t="s">
        <v>1847</v>
      </c>
      <c r="E400" t="s">
        <v>1710</v>
      </c>
      <c r="F400" t="s">
        <v>1699</v>
      </c>
      <c r="G400" t="s">
        <v>1282</v>
      </c>
      <c r="I400" t="s">
        <v>2714</v>
      </c>
      <c r="J400" t="s">
        <v>1880</v>
      </c>
      <c r="K400" t="str">
        <f t="shared" si="17"/>
        <v>naa.60060e80166221000001622100000065</v>
      </c>
      <c r="M400" t="str">
        <f t="shared" si="18"/>
        <v>16221</v>
      </c>
      <c r="N400" t="str">
        <f t="shared" si="19"/>
        <v>0065</v>
      </c>
      <c r="O400" s="131">
        <v>5.0006103515625</v>
      </c>
    </row>
    <row r="401" spans="1:15">
      <c r="A401" t="s">
        <v>1180</v>
      </c>
      <c r="B401" t="s">
        <v>1844</v>
      </c>
      <c r="C401" t="s">
        <v>361</v>
      </c>
      <c r="D401" t="s">
        <v>1847</v>
      </c>
      <c r="E401" t="s">
        <v>1715</v>
      </c>
      <c r="F401" t="s">
        <v>1737</v>
      </c>
      <c r="G401" t="s">
        <v>1282</v>
      </c>
      <c r="I401" t="s">
        <v>2715</v>
      </c>
      <c r="J401" t="s">
        <v>1881</v>
      </c>
      <c r="K401" t="str">
        <f t="shared" si="17"/>
        <v>naa.60060e80166221000001622100001063</v>
      </c>
      <c r="M401" t="str">
        <f t="shared" si="18"/>
        <v>16221</v>
      </c>
      <c r="N401" t="str">
        <f t="shared" si="19"/>
        <v>1063</v>
      </c>
      <c r="O401" s="131">
        <v>3.00018310546875</v>
      </c>
    </row>
    <row r="402" spans="1:15">
      <c r="A402" t="s">
        <v>1180</v>
      </c>
      <c r="B402" t="s">
        <v>1844</v>
      </c>
      <c r="C402" t="s">
        <v>361</v>
      </c>
      <c r="D402" t="s">
        <v>1847</v>
      </c>
      <c r="E402" t="s">
        <v>1718</v>
      </c>
      <c r="F402" t="s">
        <v>1740</v>
      </c>
      <c r="G402" t="s">
        <v>1282</v>
      </c>
      <c r="I402" t="s">
        <v>2716</v>
      </c>
      <c r="J402" t="s">
        <v>1882</v>
      </c>
      <c r="K402" t="str">
        <f t="shared" si="17"/>
        <v>naa.60060e80166221000001622100001064</v>
      </c>
      <c r="M402" t="str">
        <f t="shared" si="18"/>
        <v>16221</v>
      </c>
      <c r="N402" t="str">
        <f t="shared" si="19"/>
        <v>1064</v>
      </c>
      <c r="O402" s="131">
        <v>3.50006103515625</v>
      </c>
    </row>
    <row r="403" spans="1:15">
      <c r="A403" t="s">
        <v>1180</v>
      </c>
      <c r="B403" t="s">
        <v>1844</v>
      </c>
      <c r="C403" t="s">
        <v>361</v>
      </c>
      <c r="D403" t="s">
        <v>1847</v>
      </c>
      <c r="E403" t="s">
        <v>1721</v>
      </c>
      <c r="F403" t="s">
        <v>1743</v>
      </c>
      <c r="G403" t="s">
        <v>1282</v>
      </c>
      <c r="I403" t="s">
        <v>2717</v>
      </c>
      <c r="J403" t="s">
        <v>1883</v>
      </c>
      <c r="K403" t="str">
        <f t="shared" si="17"/>
        <v>naa.60060e80166221000001622100001065</v>
      </c>
      <c r="M403" t="str">
        <f t="shared" si="18"/>
        <v>16221</v>
      </c>
      <c r="N403" t="str">
        <f t="shared" si="19"/>
        <v>1065</v>
      </c>
      <c r="O403" s="131">
        <v>0.20050048828125</v>
      </c>
    </row>
    <row r="404" spans="1:15">
      <c r="A404" t="s">
        <v>1180</v>
      </c>
      <c r="B404" t="s">
        <v>1844</v>
      </c>
      <c r="C404" t="s">
        <v>361</v>
      </c>
      <c r="D404" t="s">
        <v>1847</v>
      </c>
      <c r="E404" t="s">
        <v>1713</v>
      </c>
      <c r="F404" t="s">
        <v>1752</v>
      </c>
      <c r="G404" t="s">
        <v>1282</v>
      </c>
      <c r="I404" t="s">
        <v>2718</v>
      </c>
      <c r="J404" t="s">
        <v>1884</v>
      </c>
      <c r="K404" t="str">
        <f t="shared" si="17"/>
        <v>naa.60060e80166221000001622100000f36</v>
      </c>
      <c r="M404" t="str">
        <f t="shared" si="18"/>
        <v>16221</v>
      </c>
      <c r="N404" t="str">
        <f t="shared" si="19"/>
        <v>0f36</v>
      </c>
      <c r="O404" s="131">
        <v>0.20050048828125</v>
      </c>
    </row>
    <row r="405" spans="1:15">
      <c r="A405" t="s">
        <v>1180</v>
      </c>
      <c r="B405" t="s">
        <v>1844</v>
      </c>
      <c r="C405" t="s">
        <v>361</v>
      </c>
      <c r="D405" t="s">
        <v>1847</v>
      </c>
      <c r="E405" t="s">
        <v>1736</v>
      </c>
      <c r="F405" t="s">
        <v>1755</v>
      </c>
      <c r="G405" t="s">
        <v>1282</v>
      </c>
      <c r="I405" t="s">
        <v>2719</v>
      </c>
      <c r="J405" t="s">
        <v>1885</v>
      </c>
      <c r="K405" t="str">
        <f t="shared" si="17"/>
        <v>naa.60060e80166221000001622100000f37</v>
      </c>
      <c r="M405" t="str">
        <f t="shared" si="18"/>
        <v>16221</v>
      </c>
      <c r="N405" t="str">
        <f t="shared" si="19"/>
        <v>0f37</v>
      </c>
      <c r="O405" s="131">
        <v>0.20050048828125</v>
      </c>
    </row>
    <row r="406" spans="1:15">
      <c r="A406" t="s">
        <v>1180</v>
      </c>
      <c r="B406" t="s">
        <v>1844</v>
      </c>
      <c r="C406" t="s">
        <v>361</v>
      </c>
      <c r="D406" t="s">
        <v>1847</v>
      </c>
      <c r="E406" t="s">
        <v>1739</v>
      </c>
      <c r="F406" t="s">
        <v>1758</v>
      </c>
      <c r="G406" t="s">
        <v>1282</v>
      </c>
      <c r="I406" t="s">
        <v>2720</v>
      </c>
      <c r="J406" t="s">
        <v>1886</v>
      </c>
      <c r="K406" t="str">
        <f t="shared" si="17"/>
        <v>naa.60060e80166221000001622100000f38</v>
      </c>
      <c r="M406" t="str">
        <f t="shared" si="18"/>
        <v>16221</v>
      </c>
      <c r="N406" t="str">
        <f t="shared" si="19"/>
        <v>0f38</v>
      </c>
      <c r="O406" s="131">
        <v>40</v>
      </c>
    </row>
    <row r="407" spans="1:15">
      <c r="A407" t="s">
        <v>1181</v>
      </c>
      <c r="B407" t="s">
        <v>1844</v>
      </c>
      <c r="C407" t="s">
        <v>364</v>
      </c>
      <c r="D407" t="s">
        <v>1847</v>
      </c>
      <c r="E407" t="s">
        <v>1685</v>
      </c>
      <c r="F407" t="s">
        <v>1686</v>
      </c>
      <c r="G407" t="s">
        <v>1434</v>
      </c>
      <c r="I407" t="s">
        <v>2765</v>
      </c>
      <c r="K407" t="str">
        <f t="shared" si="17"/>
        <v/>
      </c>
      <c r="M407" t="str">
        <f t="shared" si="18"/>
        <v/>
      </c>
      <c r="N407" t="str">
        <f t="shared" si="19"/>
        <v/>
      </c>
      <c r="O407" s="131">
        <v>135</v>
      </c>
    </row>
    <row r="408" spans="1:15">
      <c r="A408" t="s">
        <v>1181</v>
      </c>
      <c r="B408" t="s">
        <v>1844</v>
      </c>
      <c r="C408" t="s">
        <v>364</v>
      </c>
      <c r="D408" t="s">
        <v>1847</v>
      </c>
      <c r="E408" t="s">
        <v>1687</v>
      </c>
      <c r="F408" t="s">
        <v>1688</v>
      </c>
      <c r="G408" t="s">
        <v>1272</v>
      </c>
      <c r="I408" t="s">
        <v>2765</v>
      </c>
      <c r="J408" t="s">
        <v>1930</v>
      </c>
      <c r="K408" t="str">
        <f t="shared" si="17"/>
        <v>naa.60060e8016622100000162210000005d</v>
      </c>
      <c r="M408" t="str">
        <f t="shared" si="18"/>
        <v>16221</v>
      </c>
      <c r="N408" t="str">
        <f t="shared" si="19"/>
        <v>005d</v>
      </c>
      <c r="O408" s="131">
        <v>13.5003662109375</v>
      </c>
    </row>
    <row r="409" spans="1:15">
      <c r="A409" t="s">
        <v>1181</v>
      </c>
      <c r="B409" t="s">
        <v>1844</v>
      </c>
      <c r="C409" t="s">
        <v>364</v>
      </c>
      <c r="D409" t="s">
        <v>1847</v>
      </c>
      <c r="E409" t="s">
        <v>1689</v>
      </c>
      <c r="F409" t="s">
        <v>1704</v>
      </c>
      <c r="G409" t="s">
        <v>1272</v>
      </c>
      <c r="I409" t="s">
        <v>2766</v>
      </c>
      <c r="J409" t="s">
        <v>1931</v>
      </c>
      <c r="K409" t="str">
        <f t="shared" si="17"/>
        <v>naa.60060e8016622100000162210000105d</v>
      </c>
      <c r="M409" t="str">
        <f t="shared" si="18"/>
        <v>16221</v>
      </c>
      <c r="N409" t="str">
        <f t="shared" si="19"/>
        <v>105d</v>
      </c>
      <c r="O409" s="131">
        <v>50</v>
      </c>
    </row>
    <row r="410" spans="1:15">
      <c r="A410" t="s">
        <v>1181</v>
      </c>
      <c r="B410" t="s">
        <v>1844</v>
      </c>
      <c r="C410" t="s">
        <v>364</v>
      </c>
      <c r="D410" t="s">
        <v>1847</v>
      </c>
      <c r="E410" t="s">
        <v>1692</v>
      </c>
      <c r="F410" t="s">
        <v>1714</v>
      </c>
      <c r="G410" t="s">
        <v>1436</v>
      </c>
      <c r="I410" t="s">
        <v>2765</v>
      </c>
      <c r="K410" t="str">
        <f t="shared" si="17"/>
        <v/>
      </c>
      <c r="M410" t="str">
        <f t="shared" si="18"/>
        <v/>
      </c>
      <c r="N410" t="str">
        <f t="shared" si="19"/>
        <v/>
      </c>
      <c r="O410" s="131">
        <v>100.00030517578099</v>
      </c>
    </row>
    <row r="411" spans="1:15">
      <c r="A411" t="s">
        <v>1181</v>
      </c>
      <c r="B411" t="s">
        <v>1844</v>
      </c>
      <c r="C411" t="s">
        <v>364</v>
      </c>
      <c r="D411" t="s">
        <v>1847</v>
      </c>
      <c r="E411" t="s">
        <v>1698</v>
      </c>
      <c r="F411" t="s">
        <v>1693</v>
      </c>
      <c r="G411" t="s">
        <v>1272</v>
      </c>
      <c r="I411" t="s">
        <v>2723</v>
      </c>
      <c r="J411" t="s">
        <v>1889</v>
      </c>
      <c r="K411" t="str">
        <f t="shared" si="17"/>
        <v>naa.60060e8016622100000162210000005e</v>
      </c>
      <c r="M411" t="str">
        <f t="shared" si="18"/>
        <v>16221</v>
      </c>
      <c r="N411" t="str">
        <f t="shared" si="19"/>
        <v>005e</v>
      </c>
      <c r="O411" s="131">
        <v>3.00018310546875</v>
      </c>
    </row>
    <row r="412" spans="1:15">
      <c r="A412" t="s">
        <v>1181</v>
      </c>
      <c r="B412" t="s">
        <v>1844</v>
      </c>
      <c r="C412" t="s">
        <v>364</v>
      </c>
      <c r="D412" t="s">
        <v>1847</v>
      </c>
      <c r="E412" t="s">
        <v>1696</v>
      </c>
      <c r="F412" t="s">
        <v>1697</v>
      </c>
      <c r="G412" t="s">
        <v>1272</v>
      </c>
      <c r="I412" t="s">
        <v>2724</v>
      </c>
      <c r="J412" t="s">
        <v>1890</v>
      </c>
      <c r="K412" t="str">
        <f t="shared" si="17"/>
        <v>naa.60060e8016622100000162210000005f</v>
      </c>
      <c r="M412" t="str">
        <f t="shared" si="18"/>
        <v>16221</v>
      </c>
      <c r="N412" t="str">
        <f t="shared" si="19"/>
        <v>005f</v>
      </c>
      <c r="O412" s="131">
        <v>110.000610351563</v>
      </c>
    </row>
    <row r="413" spans="1:15">
      <c r="A413" t="s">
        <v>1181</v>
      </c>
      <c r="B413" t="s">
        <v>1844</v>
      </c>
      <c r="C413" t="s">
        <v>364</v>
      </c>
      <c r="D413" t="s">
        <v>1847</v>
      </c>
      <c r="E413" t="s">
        <v>1710</v>
      </c>
      <c r="F413" t="s">
        <v>1699</v>
      </c>
      <c r="G413" t="s">
        <v>1272</v>
      </c>
      <c r="I413" t="s">
        <v>2725</v>
      </c>
      <c r="J413" t="s">
        <v>1891</v>
      </c>
      <c r="K413" t="str">
        <f t="shared" si="17"/>
        <v>naa.60060e80166221000001622100000060</v>
      </c>
      <c r="M413" t="str">
        <f t="shared" si="18"/>
        <v>16221</v>
      </c>
      <c r="N413" t="str">
        <f t="shared" si="19"/>
        <v>0060</v>
      </c>
      <c r="O413" s="131">
        <v>110.000610351563</v>
      </c>
    </row>
    <row r="414" spans="1:15">
      <c r="A414" t="s">
        <v>1181</v>
      </c>
      <c r="B414" t="s">
        <v>1844</v>
      </c>
      <c r="C414" t="s">
        <v>364</v>
      </c>
      <c r="D414" t="s">
        <v>1847</v>
      </c>
      <c r="E414" t="s">
        <v>1715</v>
      </c>
      <c r="F414" t="s">
        <v>1730</v>
      </c>
      <c r="G414" t="s">
        <v>1272</v>
      </c>
      <c r="I414" t="s">
        <v>2726</v>
      </c>
      <c r="J414" t="s">
        <v>1892</v>
      </c>
      <c r="K414" t="str">
        <f t="shared" si="17"/>
        <v>naa.60060e8016622100000162210000007c</v>
      </c>
      <c r="M414" t="str">
        <f t="shared" si="18"/>
        <v>16221</v>
      </c>
      <c r="N414" t="str">
        <f t="shared" si="19"/>
        <v>007c</v>
      </c>
      <c r="O414" s="131">
        <v>10.0003051757813</v>
      </c>
    </row>
    <row r="415" spans="1:15">
      <c r="A415" t="s">
        <v>1181</v>
      </c>
      <c r="B415" t="s">
        <v>1844</v>
      </c>
      <c r="C415" t="s">
        <v>364</v>
      </c>
      <c r="D415" t="s">
        <v>1847</v>
      </c>
      <c r="E415" t="s">
        <v>1718</v>
      </c>
      <c r="F415" t="s">
        <v>1737</v>
      </c>
      <c r="G415" t="s">
        <v>1272</v>
      </c>
      <c r="I415" t="s">
        <v>2727</v>
      </c>
      <c r="J415" t="s">
        <v>1893</v>
      </c>
      <c r="K415" t="str">
        <f t="shared" si="17"/>
        <v>naa.60060e8016622100000162210000105e</v>
      </c>
      <c r="M415" t="str">
        <f t="shared" si="18"/>
        <v>16221</v>
      </c>
      <c r="N415" t="str">
        <f t="shared" si="19"/>
        <v>105e</v>
      </c>
      <c r="O415" s="131">
        <v>0.30029296875</v>
      </c>
    </row>
    <row r="416" spans="1:15">
      <c r="A416" t="s">
        <v>1181</v>
      </c>
      <c r="B416" t="s">
        <v>1844</v>
      </c>
      <c r="C416" t="s">
        <v>364</v>
      </c>
      <c r="D416" t="s">
        <v>1847</v>
      </c>
      <c r="E416" t="s">
        <v>1721</v>
      </c>
      <c r="F416" t="s">
        <v>1740</v>
      </c>
      <c r="G416" t="s">
        <v>1272</v>
      </c>
      <c r="I416" t="s">
        <v>2728</v>
      </c>
      <c r="J416" t="s">
        <v>1894</v>
      </c>
      <c r="K416" t="str">
        <f t="shared" si="17"/>
        <v>naa.60060e8016622100000162210000105f</v>
      </c>
      <c r="M416" t="str">
        <f t="shared" si="18"/>
        <v>16221</v>
      </c>
      <c r="N416" t="str">
        <f t="shared" si="19"/>
        <v>105f</v>
      </c>
      <c r="O416" s="131">
        <v>11.0000610351563</v>
      </c>
    </row>
    <row r="417" spans="1:15">
      <c r="A417" t="s">
        <v>1181</v>
      </c>
      <c r="B417" t="s">
        <v>1844</v>
      </c>
      <c r="C417" t="s">
        <v>364</v>
      </c>
      <c r="D417" t="s">
        <v>1847</v>
      </c>
      <c r="E417" t="s">
        <v>1713</v>
      </c>
      <c r="F417" t="s">
        <v>1743</v>
      </c>
      <c r="G417" t="s">
        <v>1272</v>
      </c>
      <c r="I417" t="s">
        <v>2729</v>
      </c>
      <c r="J417" t="s">
        <v>1895</v>
      </c>
      <c r="K417" t="str">
        <f t="shared" si="17"/>
        <v>naa.60060e80166221000001622100001060</v>
      </c>
      <c r="M417" t="str">
        <f t="shared" si="18"/>
        <v>16221</v>
      </c>
      <c r="N417" t="str">
        <f t="shared" si="19"/>
        <v>1060</v>
      </c>
      <c r="O417" s="131">
        <v>0.20050048828125</v>
      </c>
    </row>
    <row r="418" spans="1:15">
      <c r="A418" t="s">
        <v>1181</v>
      </c>
      <c r="B418" t="s">
        <v>1844</v>
      </c>
      <c r="C418" t="s">
        <v>364</v>
      </c>
      <c r="D418" t="s">
        <v>1847</v>
      </c>
      <c r="E418" t="s">
        <v>1736</v>
      </c>
      <c r="F418" t="s">
        <v>1752</v>
      </c>
      <c r="G418" t="s">
        <v>1272</v>
      </c>
      <c r="I418" t="s">
        <v>2730</v>
      </c>
      <c r="J418" t="s">
        <v>1896</v>
      </c>
      <c r="K418" t="str">
        <f t="shared" si="17"/>
        <v>naa.60060e80166221000001622100000f33</v>
      </c>
      <c r="M418" t="str">
        <f t="shared" si="18"/>
        <v>16221</v>
      </c>
      <c r="N418" t="str">
        <f t="shared" si="19"/>
        <v>0f33</v>
      </c>
      <c r="O418" s="131">
        <v>0.20050048828125</v>
      </c>
    </row>
    <row r="419" spans="1:15">
      <c r="A419" t="s">
        <v>1181</v>
      </c>
      <c r="B419" t="s">
        <v>1844</v>
      </c>
      <c r="C419" t="s">
        <v>364</v>
      </c>
      <c r="D419" t="s">
        <v>1847</v>
      </c>
      <c r="E419" t="s">
        <v>1739</v>
      </c>
      <c r="F419" t="s">
        <v>1755</v>
      </c>
      <c r="G419" t="s">
        <v>1272</v>
      </c>
      <c r="I419" t="s">
        <v>2731</v>
      </c>
      <c r="J419" t="s">
        <v>1897</v>
      </c>
      <c r="K419" t="str">
        <f t="shared" si="17"/>
        <v>naa.60060e80166221000001622100000f34</v>
      </c>
      <c r="M419" t="str">
        <f t="shared" si="18"/>
        <v>16221</v>
      </c>
      <c r="N419" t="str">
        <f t="shared" si="19"/>
        <v>0f34</v>
      </c>
      <c r="O419" s="131">
        <v>0.20050048828125</v>
      </c>
    </row>
    <row r="420" spans="1:15">
      <c r="A420" t="s">
        <v>1181</v>
      </c>
      <c r="B420" t="s">
        <v>1844</v>
      </c>
      <c r="C420" t="s">
        <v>364</v>
      </c>
      <c r="D420" t="s">
        <v>1847</v>
      </c>
      <c r="E420" t="s">
        <v>1742</v>
      </c>
      <c r="F420" t="s">
        <v>1758</v>
      </c>
      <c r="G420" t="s">
        <v>1272</v>
      </c>
      <c r="I420" t="s">
        <v>2732</v>
      </c>
      <c r="J420" t="s">
        <v>1898</v>
      </c>
      <c r="K420" t="str">
        <f t="shared" si="17"/>
        <v>naa.60060e80166221000001622100000f35</v>
      </c>
      <c r="M420" t="str">
        <f t="shared" si="18"/>
        <v>16221</v>
      </c>
      <c r="N420" t="str">
        <f t="shared" si="19"/>
        <v>0f35</v>
      </c>
      <c r="O420" s="131">
        <v>40</v>
      </c>
    </row>
    <row r="421" spans="1:15">
      <c r="A421" t="s">
        <v>1181</v>
      </c>
      <c r="B421" t="s">
        <v>1844</v>
      </c>
      <c r="C421" t="s">
        <v>363</v>
      </c>
      <c r="D421" t="s">
        <v>1702</v>
      </c>
      <c r="E421" t="s">
        <v>1685</v>
      </c>
      <c r="F421" t="s">
        <v>1686</v>
      </c>
      <c r="G421" t="s">
        <v>1434</v>
      </c>
      <c r="I421" t="s">
        <v>2767</v>
      </c>
      <c r="K421" t="str">
        <f t="shared" si="17"/>
        <v/>
      </c>
      <c r="M421" t="str">
        <f t="shared" si="18"/>
        <v/>
      </c>
      <c r="N421" t="str">
        <f t="shared" si="19"/>
        <v/>
      </c>
      <c r="O421" s="131">
        <v>65.0006103515625</v>
      </c>
    </row>
    <row r="422" spans="1:15">
      <c r="A422" t="s">
        <v>1181</v>
      </c>
      <c r="B422" t="s">
        <v>1844</v>
      </c>
      <c r="C422" t="s">
        <v>363</v>
      </c>
      <c r="D422" t="s">
        <v>1702</v>
      </c>
      <c r="E422" t="s">
        <v>1687</v>
      </c>
      <c r="F422" t="s">
        <v>1688</v>
      </c>
      <c r="G422" t="s">
        <v>1372</v>
      </c>
      <c r="I422" t="s">
        <v>2767</v>
      </c>
      <c r="J422" t="s">
        <v>1932</v>
      </c>
      <c r="K422" t="str">
        <f t="shared" si="17"/>
        <v>naa.60060e80166177000001617700000064</v>
      </c>
      <c r="M422" t="str">
        <f t="shared" si="18"/>
        <v>16177</v>
      </c>
      <c r="N422" t="str">
        <f t="shared" si="19"/>
        <v>0064</v>
      </c>
      <c r="O422" s="131">
        <v>50</v>
      </c>
    </row>
    <row r="423" spans="1:15">
      <c r="A423" t="s">
        <v>1181</v>
      </c>
      <c r="B423" t="s">
        <v>1844</v>
      </c>
      <c r="C423" t="s">
        <v>363</v>
      </c>
      <c r="D423" t="s">
        <v>1702</v>
      </c>
      <c r="E423" t="s">
        <v>1689</v>
      </c>
      <c r="F423" t="s">
        <v>1714</v>
      </c>
      <c r="G423" t="s">
        <v>1436</v>
      </c>
      <c r="I423" t="s">
        <v>2767</v>
      </c>
      <c r="K423" t="str">
        <f t="shared" si="17"/>
        <v/>
      </c>
      <c r="M423" t="str">
        <f t="shared" si="18"/>
        <v/>
      </c>
      <c r="N423" t="str">
        <f t="shared" si="19"/>
        <v/>
      </c>
      <c r="O423" s="131">
        <v>120</v>
      </c>
    </row>
    <row r="424" spans="1:15">
      <c r="A424" t="s">
        <v>1181</v>
      </c>
      <c r="B424" t="s">
        <v>1844</v>
      </c>
      <c r="C424" t="s">
        <v>363</v>
      </c>
      <c r="D424" t="s">
        <v>1702</v>
      </c>
      <c r="E424" t="s">
        <v>1692</v>
      </c>
      <c r="F424" t="s">
        <v>1693</v>
      </c>
      <c r="G424" t="s">
        <v>1372</v>
      </c>
      <c r="I424" t="s">
        <v>2768</v>
      </c>
      <c r="J424" t="s">
        <v>1933</v>
      </c>
      <c r="K424" t="str">
        <f t="shared" si="17"/>
        <v>naa.60060e80166177000001617700000065</v>
      </c>
      <c r="M424" t="str">
        <f t="shared" si="18"/>
        <v>16177</v>
      </c>
      <c r="N424" t="str">
        <f t="shared" si="19"/>
        <v>0065</v>
      </c>
      <c r="O424" s="131">
        <v>70.000305175781307</v>
      </c>
    </row>
    <row r="425" spans="1:15">
      <c r="A425" t="s">
        <v>1181</v>
      </c>
      <c r="B425" t="s">
        <v>1844</v>
      </c>
      <c r="C425" t="s">
        <v>363</v>
      </c>
      <c r="D425" t="s">
        <v>1702</v>
      </c>
      <c r="E425" t="s">
        <v>1698</v>
      </c>
      <c r="F425" t="s">
        <v>1697</v>
      </c>
      <c r="G425" t="s">
        <v>1372</v>
      </c>
      <c r="I425" t="s">
        <v>2769</v>
      </c>
      <c r="J425" t="s">
        <v>1934</v>
      </c>
      <c r="K425" t="str">
        <f t="shared" si="17"/>
        <v>naa.60060e80166177000001617700000066</v>
      </c>
      <c r="M425" t="str">
        <f t="shared" si="18"/>
        <v>16177</v>
      </c>
      <c r="N425" t="str">
        <f t="shared" si="19"/>
        <v>0066</v>
      </c>
      <c r="O425" s="131">
        <v>65.0006103515625</v>
      </c>
    </row>
    <row r="426" spans="1:15">
      <c r="A426" t="s">
        <v>1181</v>
      </c>
      <c r="B426" t="s">
        <v>1844</v>
      </c>
      <c r="C426" t="s">
        <v>363</v>
      </c>
      <c r="D426" t="s">
        <v>1702</v>
      </c>
      <c r="E426" t="s">
        <v>1696</v>
      </c>
      <c r="F426" t="s">
        <v>1699</v>
      </c>
      <c r="G426" t="s">
        <v>1372</v>
      </c>
      <c r="I426" t="s">
        <v>2770</v>
      </c>
      <c r="J426" t="s">
        <v>1935</v>
      </c>
      <c r="K426" t="str">
        <f t="shared" si="17"/>
        <v>naa.60060e80166177000001617700000067</v>
      </c>
      <c r="M426" t="str">
        <f t="shared" si="18"/>
        <v>16177</v>
      </c>
      <c r="N426" t="str">
        <f t="shared" si="19"/>
        <v>0067</v>
      </c>
      <c r="O426" s="131">
        <v>0.20050048828125</v>
      </c>
    </row>
    <row r="427" spans="1:15">
      <c r="A427" t="s">
        <v>1181</v>
      </c>
      <c r="B427" t="s">
        <v>1844</v>
      </c>
      <c r="C427" t="s">
        <v>363</v>
      </c>
      <c r="D427" t="s">
        <v>1702</v>
      </c>
      <c r="E427" t="s">
        <v>1710</v>
      </c>
      <c r="F427" t="s">
        <v>1752</v>
      </c>
      <c r="G427" t="s">
        <v>1372</v>
      </c>
      <c r="I427" t="s">
        <v>2771</v>
      </c>
      <c r="J427" t="s">
        <v>1936</v>
      </c>
      <c r="K427" t="str">
        <f t="shared" si="17"/>
        <v>naa.60060e80166177000001617700000f15</v>
      </c>
      <c r="M427" t="str">
        <f t="shared" si="18"/>
        <v>16177</v>
      </c>
      <c r="N427" t="str">
        <f t="shared" si="19"/>
        <v>0f15</v>
      </c>
      <c r="O427" s="131">
        <v>0.20050048828125</v>
      </c>
    </row>
    <row r="428" spans="1:15">
      <c r="A428" t="s">
        <v>1181</v>
      </c>
      <c r="B428" t="s">
        <v>1844</v>
      </c>
      <c r="C428" t="s">
        <v>363</v>
      </c>
      <c r="D428" t="s">
        <v>1702</v>
      </c>
      <c r="E428" t="s">
        <v>1715</v>
      </c>
      <c r="F428" t="s">
        <v>1755</v>
      </c>
      <c r="G428" t="s">
        <v>1372</v>
      </c>
      <c r="I428" t="s">
        <v>2772</v>
      </c>
      <c r="J428" t="s">
        <v>1937</v>
      </c>
      <c r="K428" t="str">
        <f t="shared" si="17"/>
        <v>naa.60060e80166177000001617700000f16</v>
      </c>
      <c r="M428" t="str">
        <f t="shared" si="18"/>
        <v>16177</v>
      </c>
      <c r="N428" t="str">
        <f t="shared" si="19"/>
        <v>0f16</v>
      </c>
      <c r="O428" s="131">
        <v>0.20050048828125</v>
      </c>
    </row>
    <row r="429" spans="1:15">
      <c r="A429" t="s">
        <v>1181</v>
      </c>
      <c r="B429" t="s">
        <v>1844</v>
      </c>
      <c r="C429" t="s">
        <v>363</v>
      </c>
      <c r="D429" t="s">
        <v>1702</v>
      </c>
      <c r="E429" t="s">
        <v>1718</v>
      </c>
      <c r="F429" t="s">
        <v>1758</v>
      </c>
      <c r="G429" t="s">
        <v>1372</v>
      </c>
      <c r="I429" t="s">
        <v>2773</v>
      </c>
      <c r="J429" t="s">
        <v>1938</v>
      </c>
      <c r="K429" t="str">
        <f t="shared" si="17"/>
        <v>naa.60060e80166177000001617700000f17</v>
      </c>
      <c r="M429" t="str">
        <f t="shared" si="18"/>
        <v>16177</v>
      </c>
      <c r="N429" t="str">
        <f t="shared" si="19"/>
        <v>0f17</v>
      </c>
      <c r="O429" s="131">
        <v>40</v>
      </c>
    </row>
    <row r="430" spans="1:15">
      <c r="A430" t="s">
        <v>1183</v>
      </c>
      <c r="B430" t="s">
        <v>1844</v>
      </c>
      <c r="C430" t="s">
        <v>372</v>
      </c>
      <c r="D430" t="s">
        <v>1847</v>
      </c>
      <c r="E430" t="s">
        <v>1685</v>
      </c>
      <c r="F430" t="s">
        <v>1686</v>
      </c>
      <c r="G430" t="s">
        <v>1444</v>
      </c>
      <c r="I430" t="s">
        <v>2774</v>
      </c>
      <c r="K430" t="str">
        <f t="shared" si="17"/>
        <v/>
      </c>
      <c r="M430" t="str">
        <f t="shared" si="18"/>
        <v/>
      </c>
      <c r="N430" t="str">
        <f t="shared" si="19"/>
        <v/>
      </c>
      <c r="O430" s="131">
        <v>145.00030517578099</v>
      </c>
    </row>
    <row r="431" spans="1:15">
      <c r="A431" t="s">
        <v>1183</v>
      </c>
      <c r="B431" t="s">
        <v>1844</v>
      </c>
      <c r="C431" t="s">
        <v>372</v>
      </c>
      <c r="D431" t="s">
        <v>1847</v>
      </c>
      <c r="E431" t="s">
        <v>1687</v>
      </c>
      <c r="F431" t="s">
        <v>1688</v>
      </c>
      <c r="G431" t="s">
        <v>1290</v>
      </c>
      <c r="I431" t="s">
        <v>2774</v>
      </c>
      <c r="J431" t="s">
        <v>1939</v>
      </c>
      <c r="K431" t="str">
        <f t="shared" si="17"/>
        <v>naa.60060e80166221000001622100000067</v>
      </c>
      <c r="M431" t="str">
        <f t="shared" si="18"/>
        <v>16221</v>
      </c>
      <c r="N431" t="str">
        <f t="shared" si="19"/>
        <v>0067</v>
      </c>
      <c r="O431" s="131">
        <v>14.5001220703125</v>
      </c>
    </row>
    <row r="432" spans="1:15">
      <c r="A432" t="s">
        <v>1183</v>
      </c>
      <c r="B432" t="s">
        <v>1844</v>
      </c>
      <c r="C432" t="s">
        <v>372</v>
      </c>
      <c r="D432" t="s">
        <v>1847</v>
      </c>
      <c r="E432" t="s">
        <v>1689</v>
      </c>
      <c r="F432" t="s">
        <v>1704</v>
      </c>
      <c r="G432" t="s">
        <v>1290</v>
      </c>
      <c r="I432" t="s">
        <v>2775</v>
      </c>
      <c r="J432" t="s">
        <v>1940</v>
      </c>
      <c r="K432" t="str">
        <f t="shared" si="17"/>
        <v>naa.60060e80166221000001622100001067</v>
      </c>
      <c r="M432" t="str">
        <f t="shared" si="18"/>
        <v>16221</v>
      </c>
      <c r="N432" t="str">
        <f t="shared" si="19"/>
        <v>1067</v>
      </c>
      <c r="O432" s="131">
        <v>50</v>
      </c>
    </row>
    <row r="433" spans="1:15">
      <c r="A433" t="s">
        <v>1183</v>
      </c>
      <c r="B433" t="s">
        <v>1844</v>
      </c>
      <c r="C433" t="s">
        <v>372</v>
      </c>
      <c r="D433" t="s">
        <v>1847</v>
      </c>
      <c r="E433" t="s">
        <v>1692</v>
      </c>
      <c r="F433" t="s">
        <v>1714</v>
      </c>
      <c r="G433" t="s">
        <v>1446</v>
      </c>
      <c r="I433" t="s">
        <v>2774</v>
      </c>
      <c r="K433" t="str">
        <f t="shared" si="17"/>
        <v/>
      </c>
      <c r="M433" t="str">
        <f t="shared" si="18"/>
        <v/>
      </c>
      <c r="N433" t="str">
        <f t="shared" si="19"/>
        <v/>
      </c>
      <c r="O433" s="131">
        <v>100.00030517578099</v>
      </c>
    </row>
    <row r="434" spans="1:15">
      <c r="A434" t="s">
        <v>1183</v>
      </c>
      <c r="B434" t="s">
        <v>1844</v>
      </c>
      <c r="C434" t="s">
        <v>372</v>
      </c>
      <c r="D434" t="s">
        <v>1847</v>
      </c>
      <c r="E434" t="s">
        <v>1698</v>
      </c>
      <c r="F434" t="s">
        <v>1693</v>
      </c>
      <c r="G434" t="s">
        <v>1290</v>
      </c>
      <c r="I434" t="s">
        <v>2776</v>
      </c>
      <c r="J434" t="s">
        <v>1941</v>
      </c>
      <c r="K434" t="str">
        <f t="shared" si="17"/>
        <v>naa.60060e80166221000001622100000068</v>
      </c>
      <c r="M434" t="str">
        <f t="shared" si="18"/>
        <v>16221</v>
      </c>
      <c r="N434" t="str">
        <f t="shared" si="19"/>
        <v>0068</v>
      </c>
      <c r="O434" s="131">
        <v>70.000305175781307</v>
      </c>
    </row>
    <row r="435" spans="1:15">
      <c r="A435" t="s">
        <v>1183</v>
      </c>
      <c r="B435" t="s">
        <v>1844</v>
      </c>
      <c r="C435" t="s">
        <v>372</v>
      </c>
      <c r="D435" t="s">
        <v>1847</v>
      </c>
      <c r="E435" t="s">
        <v>1696</v>
      </c>
      <c r="F435" t="s">
        <v>1697</v>
      </c>
      <c r="G435" t="s">
        <v>1290</v>
      </c>
      <c r="I435" t="s">
        <v>2777</v>
      </c>
      <c r="J435" t="s">
        <v>1942</v>
      </c>
      <c r="K435" t="str">
        <f t="shared" ref="K435:K498" si="20">IF(J435&lt;&gt;"",CONCATENATE("naa.",MID(J435,11,32)),"")</f>
        <v>naa.60060e80166221000001622100000069</v>
      </c>
      <c r="M435" t="str">
        <f t="shared" si="18"/>
        <v>16221</v>
      </c>
      <c r="N435" t="str">
        <f t="shared" si="19"/>
        <v>0069</v>
      </c>
      <c r="O435" s="131">
        <v>110.000610351563</v>
      </c>
    </row>
    <row r="436" spans="1:15">
      <c r="A436" t="s">
        <v>1183</v>
      </c>
      <c r="B436" t="s">
        <v>1844</v>
      </c>
      <c r="C436" t="s">
        <v>372</v>
      </c>
      <c r="D436" t="s">
        <v>1847</v>
      </c>
      <c r="E436" t="s">
        <v>1710</v>
      </c>
      <c r="F436" t="s">
        <v>1699</v>
      </c>
      <c r="G436" t="s">
        <v>1290</v>
      </c>
      <c r="I436" t="s">
        <v>2778</v>
      </c>
      <c r="J436" t="s">
        <v>1943</v>
      </c>
      <c r="K436" t="str">
        <f t="shared" si="20"/>
        <v>naa.60060e8016622100000162210000006a</v>
      </c>
      <c r="M436" t="str">
        <f t="shared" si="18"/>
        <v>16221</v>
      </c>
      <c r="N436" t="str">
        <f t="shared" si="19"/>
        <v>006a</v>
      </c>
      <c r="O436" s="131">
        <v>10.0003051757813</v>
      </c>
    </row>
    <row r="437" spans="1:15">
      <c r="A437" t="s">
        <v>1183</v>
      </c>
      <c r="B437" t="s">
        <v>1844</v>
      </c>
      <c r="C437" t="s">
        <v>372</v>
      </c>
      <c r="D437" t="s">
        <v>1847</v>
      </c>
      <c r="E437" t="s">
        <v>1715</v>
      </c>
      <c r="F437" t="s">
        <v>1737</v>
      </c>
      <c r="G437" t="s">
        <v>1290</v>
      </c>
      <c r="I437" t="s">
        <v>2779</v>
      </c>
      <c r="J437" t="s">
        <v>1944</v>
      </c>
      <c r="K437" t="str">
        <f t="shared" si="20"/>
        <v>naa.60060e80166221000001622100001068</v>
      </c>
      <c r="M437" t="str">
        <f t="shared" si="18"/>
        <v>16221</v>
      </c>
      <c r="N437" t="str">
        <f t="shared" si="19"/>
        <v>1068</v>
      </c>
      <c r="O437" s="131">
        <v>7.0001220703125</v>
      </c>
    </row>
    <row r="438" spans="1:15">
      <c r="A438" t="s">
        <v>1183</v>
      </c>
      <c r="B438" t="s">
        <v>1844</v>
      </c>
      <c r="C438" t="s">
        <v>372</v>
      </c>
      <c r="D438" t="s">
        <v>1847</v>
      </c>
      <c r="E438" t="s">
        <v>1718</v>
      </c>
      <c r="F438" t="s">
        <v>1740</v>
      </c>
      <c r="G438" t="s">
        <v>1290</v>
      </c>
      <c r="I438" t="s">
        <v>2780</v>
      </c>
      <c r="J438" t="s">
        <v>1945</v>
      </c>
      <c r="K438" t="str">
        <f t="shared" si="20"/>
        <v>naa.60060e80166221000001622100001069</v>
      </c>
      <c r="M438" t="str">
        <f t="shared" si="18"/>
        <v>16221</v>
      </c>
      <c r="N438" t="str">
        <f t="shared" si="19"/>
        <v>1069</v>
      </c>
      <c r="O438" s="131">
        <v>11.0000610351563</v>
      </c>
    </row>
    <row r="439" spans="1:15">
      <c r="A439" t="s">
        <v>1183</v>
      </c>
      <c r="B439" t="s">
        <v>1844</v>
      </c>
      <c r="C439" t="s">
        <v>372</v>
      </c>
      <c r="D439" t="s">
        <v>1847</v>
      </c>
      <c r="E439" t="s">
        <v>1721</v>
      </c>
      <c r="F439" t="s">
        <v>1743</v>
      </c>
      <c r="G439" t="s">
        <v>1290</v>
      </c>
      <c r="I439" t="s">
        <v>2781</v>
      </c>
      <c r="J439" t="s">
        <v>1946</v>
      </c>
      <c r="K439" t="str">
        <f t="shared" si="20"/>
        <v>naa.60060e8016622100000162210000106a</v>
      </c>
      <c r="M439" t="str">
        <f t="shared" si="18"/>
        <v>16221</v>
      </c>
      <c r="N439" t="str">
        <f t="shared" si="19"/>
        <v>106a</v>
      </c>
      <c r="O439" s="131">
        <v>0.20050048828125</v>
      </c>
    </row>
    <row r="440" spans="1:15">
      <c r="A440" t="s">
        <v>1183</v>
      </c>
      <c r="B440" t="s">
        <v>1844</v>
      </c>
      <c r="C440" t="s">
        <v>372</v>
      </c>
      <c r="D440" t="s">
        <v>1847</v>
      </c>
      <c r="E440" t="s">
        <v>1713</v>
      </c>
      <c r="F440" t="s">
        <v>1752</v>
      </c>
      <c r="G440" t="s">
        <v>1290</v>
      </c>
      <c r="I440" t="s">
        <v>2782</v>
      </c>
      <c r="J440" t="s">
        <v>1947</v>
      </c>
      <c r="K440" t="str">
        <f t="shared" si="20"/>
        <v>naa.60060e80166221000001622100000f39</v>
      </c>
      <c r="M440" t="str">
        <f t="shared" si="18"/>
        <v>16221</v>
      </c>
      <c r="N440" t="str">
        <f t="shared" si="19"/>
        <v>0f39</v>
      </c>
      <c r="O440" s="131">
        <v>0.20050048828125</v>
      </c>
    </row>
    <row r="441" spans="1:15">
      <c r="A441" t="s">
        <v>1183</v>
      </c>
      <c r="B441" t="s">
        <v>1844</v>
      </c>
      <c r="C441" t="s">
        <v>372</v>
      </c>
      <c r="D441" t="s">
        <v>1847</v>
      </c>
      <c r="E441" t="s">
        <v>1736</v>
      </c>
      <c r="F441" t="s">
        <v>1755</v>
      </c>
      <c r="G441" t="s">
        <v>1290</v>
      </c>
      <c r="I441" t="s">
        <v>2783</v>
      </c>
      <c r="J441" t="s">
        <v>1948</v>
      </c>
      <c r="K441" t="str">
        <f t="shared" si="20"/>
        <v>naa.60060e80166221000001622100000f3a</v>
      </c>
      <c r="M441" t="str">
        <f t="shared" si="18"/>
        <v>16221</v>
      </c>
      <c r="N441" t="str">
        <f t="shared" si="19"/>
        <v>0f3a</v>
      </c>
      <c r="O441" s="131">
        <v>0.20050048828125</v>
      </c>
    </row>
    <row r="442" spans="1:15">
      <c r="A442" t="s">
        <v>1183</v>
      </c>
      <c r="B442" t="s">
        <v>1844</v>
      </c>
      <c r="C442" t="s">
        <v>372</v>
      </c>
      <c r="D442" t="s">
        <v>1847</v>
      </c>
      <c r="E442" t="s">
        <v>1739</v>
      </c>
      <c r="F442" t="s">
        <v>1758</v>
      </c>
      <c r="G442" t="s">
        <v>1290</v>
      </c>
      <c r="I442" t="s">
        <v>2784</v>
      </c>
      <c r="J442" t="s">
        <v>1949</v>
      </c>
      <c r="K442" t="str">
        <f t="shared" si="20"/>
        <v>naa.60060e80166221000001622100000f3b</v>
      </c>
      <c r="M442" t="str">
        <f t="shared" si="18"/>
        <v>16221</v>
      </c>
      <c r="N442" t="str">
        <f t="shared" si="19"/>
        <v>0f3b</v>
      </c>
      <c r="O442" s="131">
        <v>40</v>
      </c>
    </row>
    <row r="443" spans="1:15">
      <c r="A443" t="s">
        <v>1183</v>
      </c>
      <c r="B443" t="s">
        <v>1844</v>
      </c>
      <c r="C443" t="s">
        <v>371</v>
      </c>
      <c r="D443" t="s">
        <v>1702</v>
      </c>
      <c r="E443" t="s">
        <v>1685</v>
      </c>
      <c r="F443" t="s">
        <v>1686</v>
      </c>
      <c r="G443" t="s">
        <v>1444</v>
      </c>
      <c r="I443" t="s">
        <v>2785</v>
      </c>
      <c r="K443" t="str">
        <f t="shared" si="20"/>
        <v/>
      </c>
      <c r="M443" t="str">
        <f t="shared" si="18"/>
        <v/>
      </c>
      <c r="N443" t="str">
        <f t="shared" si="19"/>
        <v/>
      </c>
      <c r="O443" s="131">
        <v>65.0006103515625</v>
      </c>
    </row>
    <row r="444" spans="1:15">
      <c r="A444" t="s">
        <v>1183</v>
      </c>
      <c r="B444" t="s">
        <v>1844</v>
      </c>
      <c r="C444" t="s">
        <v>371</v>
      </c>
      <c r="D444" t="s">
        <v>1702</v>
      </c>
      <c r="E444" t="s">
        <v>1687</v>
      </c>
      <c r="F444" t="s">
        <v>1688</v>
      </c>
      <c r="G444" t="s">
        <v>1372</v>
      </c>
      <c r="I444" t="s">
        <v>2785</v>
      </c>
      <c r="J444" t="s">
        <v>1950</v>
      </c>
      <c r="K444" t="str">
        <f t="shared" si="20"/>
        <v>naa.60060e80166177000001617700000063</v>
      </c>
      <c r="M444" t="str">
        <f t="shared" si="18"/>
        <v>16177</v>
      </c>
      <c r="N444" t="str">
        <f t="shared" si="19"/>
        <v>0063</v>
      </c>
      <c r="O444" s="131">
        <v>50</v>
      </c>
    </row>
    <row r="445" spans="1:15">
      <c r="A445" t="s">
        <v>1183</v>
      </c>
      <c r="B445" t="s">
        <v>1844</v>
      </c>
      <c r="C445" t="s">
        <v>371</v>
      </c>
      <c r="D445" t="s">
        <v>1702</v>
      </c>
      <c r="E445" t="s">
        <v>1689</v>
      </c>
      <c r="F445" t="s">
        <v>1714</v>
      </c>
      <c r="G445" t="s">
        <v>1446</v>
      </c>
      <c r="I445" t="s">
        <v>2785</v>
      </c>
      <c r="K445" t="str">
        <f t="shared" si="20"/>
        <v/>
      </c>
      <c r="M445" t="str">
        <f t="shared" ref="M445:M508" si="21">IF(J445&lt;&gt;"",MID(J445,30,5),"")</f>
        <v/>
      </c>
      <c r="N445" t="str">
        <f t="shared" ref="N445:N508" si="22">IF(J445&lt;&gt;"",MID(J445,39,4),"")</f>
        <v/>
      </c>
      <c r="O445" s="131">
        <v>120</v>
      </c>
    </row>
    <row r="446" spans="1:15">
      <c r="A446" t="s">
        <v>1183</v>
      </c>
      <c r="B446" t="s">
        <v>1844</v>
      </c>
      <c r="C446" t="s">
        <v>371</v>
      </c>
      <c r="D446" t="s">
        <v>1702</v>
      </c>
      <c r="E446" t="s">
        <v>1692</v>
      </c>
      <c r="F446" t="s">
        <v>1693</v>
      </c>
      <c r="G446" t="s">
        <v>1372</v>
      </c>
      <c r="I446" t="s">
        <v>2768</v>
      </c>
      <c r="J446" t="s">
        <v>1933</v>
      </c>
      <c r="K446" t="str">
        <f t="shared" si="20"/>
        <v>naa.60060e80166177000001617700000065</v>
      </c>
      <c r="M446" t="str">
        <f t="shared" si="21"/>
        <v>16177</v>
      </c>
      <c r="N446" t="str">
        <f t="shared" si="22"/>
        <v>0065</v>
      </c>
      <c r="O446" s="131">
        <v>70.000305175781307</v>
      </c>
    </row>
    <row r="447" spans="1:15">
      <c r="A447" t="s">
        <v>1183</v>
      </c>
      <c r="B447" t="s">
        <v>1844</v>
      </c>
      <c r="C447" t="s">
        <v>371</v>
      </c>
      <c r="D447" t="s">
        <v>1702</v>
      </c>
      <c r="E447" t="s">
        <v>1698</v>
      </c>
      <c r="F447" t="s">
        <v>1697</v>
      </c>
      <c r="G447" t="s">
        <v>1372</v>
      </c>
      <c r="I447" t="s">
        <v>2769</v>
      </c>
      <c r="J447" t="s">
        <v>1934</v>
      </c>
      <c r="K447" t="str">
        <f t="shared" si="20"/>
        <v>naa.60060e80166177000001617700000066</v>
      </c>
      <c r="M447" t="str">
        <f t="shared" si="21"/>
        <v>16177</v>
      </c>
      <c r="N447" t="str">
        <f t="shared" si="22"/>
        <v>0066</v>
      </c>
      <c r="O447" s="131">
        <v>65.0006103515625</v>
      </c>
    </row>
    <row r="448" spans="1:15">
      <c r="A448" t="s">
        <v>1183</v>
      </c>
      <c r="B448" t="s">
        <v>1844</v>
      </c>
      <c r="C448" t="s">
        <v>371</v>
      </c>
      <c r="D448" t="s">
        <v>1702</v>
      </c>
      <c r="E448" t="s">
        <v>1696</v>
      </c>
      <c r="F448" t="s">
        <v>1699</v>
      </c>
      <c r="G448" t="s">
        <v>1372</v>
      </c>
      <c r="I448" t="s">
        <v>2770</v>
      </c>
      <c r="J448" t="s">
        <v>1935</v>
      </c>
      <c r="K448" t="str">
        <f t="shared" si="20"/>
        <v>naa.60060e80166177000001617700000067</v>
      </c>
      <c r="M448" t="str">
        <f t="shared" si="21"/>
        <v>16177</v>
      </c>
      <c r="N448" t="str">
        <f t="shared" si="22"/>
        <v>0067</v>
      </c>
      <c r="O448" s="131">
        <v>0.20050048828125</v>
      </c>
    </row>
    <row r="449" spans="1:15">
      <c r="A449" t="s">
        <v>1183</v>
      </c>
      <c r="B449" t="s">
        <v>1844</v>
      </c>
      <c r="C449" t="s">
        <v>371</v>
      </c>
      <c r="D449" t="s">
        <v>1702</v>
      </c>
      <c r="E449" t="s">
        <v>1710</v>
      </c>
      <c r="F449" t="s">
        <v>1752</v>
      </c>
      <c r="G449" t="s">
        <v>1372</v>
      </c>
      <c r="I449" t="s">
        <v>2771</v>
      </c>
      <c r="J449" t="s">
        <v>1936</v>
      </c>
      <c r="K449" t="str">
        <f t="shared" si="20"/>
        <v>naa.60060e80166177000001617700000f15</v>
      </c>
      <c r="M449" t="str">
        <f t="shared" si="21"/>
        <v>16177</v>
      </c>
      <c r="N449" t="str">
        <f t="shared" si="22"/>
        <v>0f15</v>
      </c>
      <c r="O449" s="131">
        <v>0.20050048828125</v>
      </c>
    </row>
    <row r="450" spans="1:15">
      <c r="A450" t="s">
        <v>1183</v>
      </c>
      <c r="B450" t="s">
        <v>1844</v>
      </c>
      <c r="C450" t="s">
        <v>371</v>
      </c>
      <c r="D450" t="s">
        <v>1702</v>
      </c>
      <c r="E450" t="s">
        <v>1715</v>
      </c>
      <c r="F450" t="s">
        <v>1755</v>
      </c>
      <c r="G450" t="s">
        <v>1372</v>
      </c>
      <c r="I450" t="s">
        <v>2772</v>
      </c>
      <c r="J450" t="s">
        <v>1937</v>
      </c>
      <c r="K450" t="str">
        <f t="shared" si="20"/>
        <v>naa.60060e80166177000001617700000f16</v>
      </c>
      <c r="M450" t="str">
        <f t="shared" si="21"/>
        <v>16177</v>
      </c>
      <c r="N450" t="str">
        <f t="shared" si="22"/>
        <v>0f16</v>
      </c>
      <c r="O450" s="131">
        <v>0.20050048828125</v>
      </c>
    </row>
    <row r="451" spans="1:15">
      <c r="A451" t="s">
        <v>1183</v>
      </c>
      <c r="B451" t="s">
        <v>1844</v>
      </c>
      <c r="C451" t="s">
        <v>371</v>
      </c>
      <c r="D451" t="s">
        <v>1702</v>
      </c>
      <c r="E451" t="s">
        <v>1718</v>
      </c>
      <c r="F451" t="s">
        <v>1758</v>
      </c>
      <c r="G451" t="s">
        <v>1372</v>
      </c>
      <c r="I451" t="s">
        <v>2773</v>
      </c>
      <c r="J451" t="s">
        <v>1938</v>
      </c>
      <c r="K451" t="str">
        <f t="shared" si="20"/>
        <v>naa.60060e80166177000001617700000f17</v>
      </c>
      <c r="M451" t="str">
        <f t="shared" si="21"/>
        <v>16177</v>
      </c>
      <c r="N451" t="str">
        <f t="shared" si="22"/>
        <v>0f17</v>
      </c>
      <c r="O451" s="131">
        <v>40</v>
      </c>
    </row>
    <row r="452" spans="1:15">
      <c r="A452" t="s">
        <v>1186</v>
      </c>
      <c r="B452" t="s">
        <v>1844</v>
      </c>
      <c r="C452" t="s">
        <v>380</v>
      </c>
      <c r="D452" t="s">
        <v>1702</v>
      </c>
      <c r="E452" t="s">
        <v>1685</v>
      </c>
      <c r="F452" t="s">
        <v>1686</v>
      </c>
      <c r="G452" t="s">
        <v>1458</v>
      </c>
      <c r="I452" t="s">
        <v>2786</v>
      </c>
      <c r="K452" t="str">
        <f t="shared" si="20"/>
        <v/>
      </c>
      <c r="M452" t="str">
        <f t="shared" si="21"/>
        <v/>
      </c>
      <c r="N452" t="str">
        <f t="shared" si="22"/>
        <v/>
      </c>
      <c r="O452" s="131">
        <v>25.0003051757813</v>
      </c>
    </row>
    <row r="453" spans="1:15">
      <c r="A453" t="s">
        <v>1186</v>
      </c>
      <c r="B453" t="s">
        <v>1844</v>
      </c>
      <c r="C453" t="s">
        <v>380</v>
      </c>
      <c r="D453" t="s">
        <v>1702</v>
      </c>
      <c r="E453" t="s">
        <v>1687</v>
      </c>
      <c r="F453" t="s">
        <v>1688</v>
      </c>
      <c r="G453" t="s">
        <v>1362</v>
      </c>
      <c r="I453" t="s">
        <v>2786</v>
      </c>
      <c r="J453" t="s">
        <v>1951</v>
      </c>
      <c r="K453" t="str">
        <f t="shared" si="20"/>
        <v>naa.60060e8016617700000161770000005f</v>
      </c>
      <c r="M453" t="str">
        <f t="shared" si="21"/>
        <v>16177</v>
      </c>
      <c r="N453" t="str">
        <f t="shared" si="22"/>
        <v>005f</v>
      </c>
      <c r="O453" s="131">
        <v>40.0003051757813</v>
      </c>
    </row>
    <row r="454" spans="1:15">
      <c r="A454" t="s">
        <v>1186</v>
      </c>
      <c r="B454" t="s">
        <v>1844</v>
      </c>
      <c r="C454" t="s">
        <v>380</v>
      </c>
      <c r="D454" t="s">
        <v>1702</v>
      </c>
      <c r="E454" t="s">
        <v>1689</v>
      </c>
      <c r="F454" t="s">
        <v>1704</v>
      </c>
      <c r="G454" t="s">
        <v>1362</v>
      </c>
      <c r="I454" t="s">
        <v>2787</v>
      </c>
      <c r="J454" t="s">
        <v>1952</v>
      </c>
      <c r="K454" t="str">
        <f t="shared" si="20"/>
        <v>naa.60060e80166177000001617700000060</v>
      </c>
      <c r="M454" t="str">
        <f t="shared" si="21"/>
        <v>16177</v>
      </c>
      <c r="N454" t="str">
        <f t="shared" si="22"/>
        <v>0060</v>
      </c>
      <c r="O454" s="131">
        <v>20.0006103515625</v>
      </c>
    </row>
    <row r="455" spans="1:15">
      <c r="A455" t="s">
        <v>1186</v>
      </c>
      <c r="B455" t="s">
        <v>1844</v>
      </c>
      <c r="C455" t="s">
        <v>380</v>
      </c>
      <c r="D455" t="s">
        <v>1702</v>
      </c>
      <c r="E455" t="s">
        <v>1692</v>
      </c>
      <c r="F455" t="s">
        <v>1706</v>
      </c>
      <c r="G455" t="s">
        <v>1362</v>
      </c>
      <c r="I455" t="s">
        <v>2788</v>
      </c>
      <c r="J455" t="s">
        <v>1953</v>
      </c>
      <c r="K455" t="str">
        <f t="shared" si="20"/>
        <v>naa.60060e80166177000001617700000061</v>
      </c>
      <c r="M455" t="str">
        <f t="shared" si="21"/>
        <v>16177</v>
      </c>
      <c r="N455" t="str">
        <f t="shared" si="22"/>
        <v>0061</v>
      </c>
      <c r="O455" s="131">
        <v>15</v>
      </c>
    </row>
    <row r="456" spans="1:15">
      <c r="A456" t="s">
        <v>1186</v>
      </c>
      <c r="B456" t="s">
        <v>1844</v>
      </c>
      <c r="C456" t="s">
        <v>380</v>
      </c>
      <c r="D456" t="s">
        <v>1702</v>
      </c>
      <c r="E456" t="s">
        <v>1698</v>
      </c>
      <c r="F456" t="s">
        <v>1708</v>
      </c>
      <c r="G456" t="s">
        <v>1362</v>
      </c>
      <c r="I456" t="s">
        <v>2789</v>
      </c>
      <c r="J456" t="s">
        <v>1954</v>
      </c>
      <c r="K456" t="str">
        <f t="shared" si="20"/>
        <v>naa.60060e80166177000001617700000062</v>
      </c>
      <c r="M456" t="str">
        <f t="shared" si="21"/>
        <v>16177</v>
      </c>
      <c r="N456" t="str">
        <f t="shared" si="22"/>
        <v>0062</v>
      </c>
      <c r="O456" s="131">
        <v>50</v>
      </c>
    </row>
    <row r="457" spans="1:15">
      <c r="A457" t="s">
        <v>1186</v>
      </c>
      <c r="B457" t="s">
        <v>1844</v>
      </c>
      <c r="C457" t="s">
        <v>380</v>
      </c>
      <c r="D457" t="s">
        <v>1702</v>
      </c>
      <c r="E457" t="s">
        <v>1696</v>
      </c>
      <c r="F457" t="s">
        <v>1714</v>
      </c>
      <c r="G457" t="s">
        <v>1462</v>
      </c>
      <c r="I457" t="s">
        <v>2786</v>
      </c>
      <c r="K457" t="str">
        <f t="shared" si="20"/>
        <v/>
      </c>
      <c r="M457" t="str">
        <f t="shared" si="21"/>
        <v/>
      </c>
      <c r="N457" t="str">
        <f t="shared" si="22"/>
        <v/>
      </c>
      <c r="O457" s="131">
        <v>40</v>
      </c>
    </row>
    <row r="458" spans="1:15">
      <c r="A458" t="s">
        <v>1186</v>
      </c>
      <c r="B458" t="s">
        <v>1844</v>
      </c>
      <c r="C458" t="s">
        <v>381</v>
      </c>
      <c r="D458" t="s">
        <v>1847</v>
      </c>
      <c r="E458" t="s">
        <v>1685</v>
      </c>
      <c r="F458" t="s">
        <v>1686</v>
      </c>
      <c r="G458" t="s">
        <v>1458</v>
      </c>
      <c r="I458" t="s">
        <v>2790</v>
      </c>
      <c r="K458" t="str">
        <f t="shared" si="20"/>
        <v/>
      </c>
      <c r="M458" t="str">
        <f t="shared" si="21"/>
        <v/>
      </c>
      <c r="N458" t="str">
        <f t="shared" si="22"/>
        <v/>
      </c>
      <c r="O458" s="131">
        <v>125.000610351563</v>
      </c>
    </row>
    <row r="459" spans="1:15">
      <c r="A459" t="s">
        <v>1186</v>
      </c>
      <c r="B459" t="s">
        <v>1844</v>
      </c>
      <c r="C459" t="s">
        <v>381</v>
      </c>
      <c r="D459" t="s">
        <v>1847</v>
      </c>
      <c r="E459" t="s">
        <v>1687</v>
      </c>
      <c r="F459" t="s">
        <v>1688</v>
      </c>
      <c r="G459" t="s">
        <v>1252</v>
      </c>
      <c r="I459" t="s">
        <v>2790</v>
      </c>
      <c r="J459" t="s">
        <v>1955</v>
      </c>
      <c r="K459" t="str">
        <f t="shared" si="20"/>
        <v>naa.60060e80166221000001622100000054</v>
      </c>
      <c r="M459" t="str">
        <f t="shared" si="21"/>
        <v>16221</v>
      </c>
      <c r="N459" t="str">
        <f t="shared" si="22"/>
        <v>0054</v>
      </c>
      <c r="O459" s="131">
        <v>12.5006103515625</v>
      </c>
    </row>
    <row r="460" spans="1:15">
      <c r="A460" t="s">
        <v>1186</v>
      </c>
      <c r="B460" t="s">
        <v>1844</v>
      </c>
      <c r="C460" t="s">
        <v>381</v>
      </c>
      <c r="D460" t="s">
        <v>1847</v>
      </c>
      <c r="E460" t="s">
        <v>1689</v>
      </c>
      <c r="F460" t="s">
        <v>1704</v>
      </c>
      <c r="G460" t="s">
        <v>1252</v>
      </c>
      <c r="I460" t="s">
        <v>2791</v>
      </c>
      <c r="J460" t="s">
        <v>1956</v>
      </c>
      <c r="K460" t="str">
        <f t="shared" si="20"/>
        <v>naa.60060e80166221000001622100001054</v>
      </c>
      <c r="M460" t="str">
        <f t="shared" si="21"/>
        <v>16221</v>
      </c>
      <c r="N460" t="str">
        <f t="shared" si="22"/>
        <v>1054</v>
      </c>
      <c r="O460" s="131">
        <v>50</v>
      </c>
    </row>
    <row r="461" spans="1:15">
      <c r="A461" t="s">
        <v>1186</v>
      </c>
      <c r="B461" t="s">
        <v>1844</v>
      </c>
      <c r="C461" t="s">
        <v>381</v>
      </c>
      <c r="D461" t="s">
        <v>1847</v>
      </c>
      <c r="E461" t="s">
        <v>1692</v>
      </c>
      <c r="F461" t="s">
        <v>1714</v>
      </c>
      <c r="G461" t="s">
        <v>1462</v>
      </c>
      <c r="I461" t="s">
        <v>2790</v>
      </c>
      <c r="K461" t="str">
        <f t="shared" si="20"/>
        <v/>
      </c>
      <c r="M461" t="str">
        <f t="shared" si="21"/>
        <v/>
      </c>
      <c r="N461" t="str">
        <f t="shared" si="22"/>
        <v/>
      </c>
      <c r="O461" s="131">
        <v>80.0006103515625</v>
      </c>
    </row>
    <row r="462" spans="1:15">
      <c r="A462" t="s">
        <v>1186</v>
      </c>
      <c r="B462" t="s">
        <v>1844</v>
      </c>
      <c r="C462" t="s">
        <v>381</v>
      </c>
      <c r="D462" t="s">
        <v>1847</v>
      </c>
      <c r="E462" t="s">
        <v>1698</v>
      </c>
      <c r="F462" t="s">
        <v>1693</v>
      </c>
      <c r="G462" t="s">
        <v>1252</v>
      </c>
      <c r="I462" t="s">
        <v>2792</v>
      </c>
      <c r="J462" t="s">
        <v>1957</v>
      </c>
      <c r="K462" t="str">
        <f t="shared" si="20"/>
        <v>naa.60060e80166221000001622100000055</v>
      </c>
      <c r="M462" t="str">
        <f t="shared" si="21"/>
        <v>16221</v>
      </c>
      <c r="N462" t="str">
        <f t="shared" si="22"/>
        <v>0055</v>
      </c>
      <c r="O462" s="131">
        <v>10.0003051757813</v>
      </c>
    </row>
    <row r="463" spans="1:15">
      <c r="A463" t="s">
        <v>1186</v>
      </c>
      <c r="B463" t="s">
        <v>1844</v>
      </c>
      <c r="C463" t="s">
        <v>381</v>
      </c>
      <c r="D463" t="s">
        <v>1847</v>
      </c>
      <c r="E463" t="s">
        <v>1696</v>
      </c>
      <c r="F463" t="s">
        <v>1697</v>
      </c>
      <c r="G463" t="s">
        <v>1252</v>
      </c>
      <c r="I463" t="s">
        <v>2793</v>
      </c>
      <c r="J463" t="s">
        <v>1958</v>
      </c>
      <c r="K463" t="str">
        <f t="shared" si="20"/>
        <v>naa.60060e80166221000001622100000056</v>
      </c>
      <c r="M463" t="str">
        <f t="shared" si="21"/>
        <v>16221</v>
      </c>
      <c r="N463" t="str">
        <f t="shared" si="22"/>
        <v>0056</v>
      </c>
      <c r="O463" s="131">
        <v>8.00079345703125</v>
      </c>
    </row>
    <row r="464" spans="1:15">
      <c r="A464" t="s">
        <v>1186</v>
      </c>
      <c r="B464" t="s">
        <v>1844</v>
      </c>
      <c r="C464" t="s">
        <v>381</v>
      </c>
      <c r="D464" t="s">
        <v>1847</v>
      </c>
      <c r="E464" t="s">
        <v>1710</v>
      </c>
      <c r="F464" t="s">
        <v>1737</v>
      </c>
      <c r="G464" t="s">
        <v>1252</v>
      </c>
      <c r="I464" t="s">
        <v>2794</v>
      </c>
      <c r="J464" t="s">
        <v>1959</v>
      </c>
      <c r="K464" t="str">
        <f t="shared" si="20"/>
        <v>naa.60060e80166221000001622100001055</v>
      </c>
      <c r="M464" t="str">
        <f t="shared" si="21"/>
        <v>16221</v>
      </c>
      <c r="N464" t="str">
        <f t="shared" si="22"/>
        <v>1055</v>
      </c>
      <c r="O464" s="131">
        <v>1.00067138671875</v>
      </c>
    </row>
    <row r="465" spans="1:15">
      <c r="A465" t="s">
        <v>1186</v>
      </c>
      <c r="B465" t="s">
        <v>1844</v>
      </c>
      <c r="C465" t="s">
        <v>381</v>
      </c>
      <c r="D465" t="s">
        <v>1847</v>
      </c>
      <c r="E465" t="s">
        <v>1715</v>
      </c>
      <c r="F465" t="s">
        <v>1740</v>
      </c>
      <c r="G465" t="s">
        <v>1252</v>
      </c>
      <c r="I465" t="s">
        <v>2795</v>
      </c>
      <c r="J465" t="s">
        <v>1960</v>
      </c>
      <c r="K465" t="str">
        <f t="shared" si="20"/>
        <v>naa.60060e80166221000001622100001056</v>
      </c>
      <c r="M465" t="str">
        <f t="shared" si="21"/>
        <v>16221</v>
      </c>
      <c r="N465" t="str">
        <f t="shared" si="22"/>
        <v>1056</v>
      </c>
      <c r="O465" s="131">
        <v>0.20050048828125</v>
      </c>
    </row>
    <row r="466" spans="1:15">
      <c r="A466" t="s">
        <v>1186</v>
      </c>
      <c r="B466" t="s">
        <v>1844</v>
      </c>
      <c r="C466" t="s">
        <v>381</v>
      </c>
      <c r="D466" t="s">
        <v>1847</v>
      </c>
      <c r="E466" t="s">
        <v>1718</v>
      </c>
      <c r="F466" t="s">
        <v>1752</v>
      </c>
      <c r="G466" t="s">
        <v>1252</v>
      </c>
      <c r="I466" t="s">
        <v>2796</v>
      </c>
      <c r="J466" t="s">
        <v>1961</v>
      </c>
      <c r="K466" t="str">
        <f t="shared" si="20"/>
        <v>naa.60060e80166221000001622100000f2d</v>
      </c>
      <c r="M466" t="str">
        <f t="shared" si="21"/>
        <v>16221</v>
      </c>
      <c r="N466" t="str">
        <f t="shared" si="22"/>
        <v>0f2d</v>
      </c>
      <c r="O466" s="131">
        <v>0.20050048828125</v>
      </c>
    </row>
    <row r="467" spans="1:15">
      <c r="A467" t="s">
        <v>1186</v>
      </c>
      <c r="B467" t="s">
        <v>1844</v>
      </c>
      <c r="C467" t="s">
        <v>381</v>
      </c>
      <c r="D467" t="s">
        <v>1847</v>
      </c>
      <c r="E467" t="s">
        <v>1721</v>
      </c>
      <c r="F467" t="s">
        <v>1755</v>
      </c>
      <c r="G467" t="s">
        <v>1252</v>
      </c>
      <c r="I467" t="s">
        <v>2797</v>
      </c>
      <c r="J467" t="s">
        <v>1962</v>
      </c>
      <c r="K467" t="str">
        <f t="shared" si="20"/>
        <v>naa.60060e80166221000001622100000f2e</v>
      </c>
      <c r="M467" t="str">
        <f t="shared" si="21"/>
        <v>16221</v>
      </c>
      <c r="N467" t="str">
        <f t="shared" si="22"/>
        <v>0f2e</v>
      </c>
      <c r="O467" s="131">
        <v>0.20050048828125</v>
      </c>
    </row>
    <row r="468" spans="1:15">
      <c r="A468" t="s">
        <v>1186</v>
      </c>
      <c r="B468" t="s">
        <v>1844</v>
      </c>
      <c r="C468" t="s">
        <v>381</v>
      </c>
      <c r="D468" t="s">
        <v>1847</v>
      </c>
      <c r="E468" t="s">
        <v>1713</v>
      </c>
      <c r="F468" t="s">
        <v>1758</v>
      </c>
      <c r="G468" t="s">
        <v>1252</v>
      </c>
      <c r="I468" t="s">
        <v>2798</v>
      </c>
      <c r="J468" t="s">
        <v>1963</v>
      </c>
      <c r="K468" t="str">
        <f t="shared" si="20"/>
        <v>naa.60060e80166221000001622100000f2f</v>
      </c>
      <c r="M468" t="str">
        <f t="shared" si="21"/>
        <v>16221</v>
      </c>
      <c r="N468" t="str">
        <f t="shared" si="22"/>
        <v>0f2f</v>
      </c>
      <c r="O468" s="131">
        <v>40</v>
      </c>
    </row>
    <row r="469" spans="1:15">
      <c r="A469" t="s">
        <v>1188</v>
      </c>
      <c r="B469" t="s">
        <v>1844</v>
      </c>
      <c r="C469" t="s">
        <v>385</v>
      </c>
      <c r="D469" t="s">
        <v>1847</v>
      </c>
      <c r="E469" t="s">
        <v>1685</v>
      </c>
      <c r="F469" t="s">
        <v>1686</v>
      </c>
      <c r="G469" t="s">
        <v>1468</v>
      </c>
      <c r="I469" t="s">
        <v>2799</v>
      </c>
      <c r="K469" t="str">
        <f t="shared" si="20"/>
        <v/>
      </c>
      <c r="M469" t="str">
        <f t="shared" si="21"/>
        <v/>
      </c>
      <c r="N469" t="str">
        <f t="shared" si="22"/>
        <v/>
      </c>
      <c r="O469" s="131">
        <v>145.00030517578099</v>
      </c>
    </row>
    <row r="470" spans="1:15">
      <c r="A470" t="s">
        <v>1188</v>
      </c>
      <c r="B470" t="s">
        <v>1844</v>
      </c>
      <c r="C470" t="s">
        <v>385</v>
      </c>
      <c r="D470" t="s">
        <v>1847</v>
      </c>
      <c r="E470" t="s">
        <v>1687</v>
      </c>
      <c r="F470" t="s">
        <v>1688</v>
      </c>
      <c r="G470" t="s">
        <v>1290</v>
      </c>
      <c r="I470" t="s">
        <v>2799</v>
      </c>
      <c r="J470" t="s">
        <v>1964</v>
      </c>
      <c r="K470" t="str">
        <f t="shared" si="20"/>
        <v>naa.60060e80166221000001622100000066</v>
      </c>
      <c r="M470" t="str">
        <f t="shared" si="21"/>
        <v>16221</v>
      </c>
      <c r="N470" t="str">
        <f t="shared" si="22"/>
        <v>0066</v>
      </c>
      <c r="O470" s="131">
        <v>14.5001220703125</v>
      </c>
    </row>
    <row r="471" spans="1:15">
      <c r="A471" t="s">
        <v>1188</v>
      </c>
      <c r="B471" t="s">
        <v>1844</v>
      </c>
      <c r="C471" t="s">
        <v>385</v>
      </c>
      <c r="D471" t="s">
        <v>1847</v>
      </c>
      <c r="E471" t="s">
        <v>1689</v>
      </c>
      <c r="F471" t="s">
        <v>1704</v>
      </c>
      <c r="G471" t="s">
        <v>1290</v>
      </c>
      <c r="I471" t="s">
        <v>2800</v>
      </c>
      <c r="J471" t="s">
        <v>1965</v>
      </c>
      <c r="K471" t="str">
        <f t="shared" si="20"/>
        <v>naa.60060e80166221000001622100001066</v>
      </c>
      <c r="M471" t="str">
        <f t="shared" si="21"/>
        <v>16221</v>
      </c>
      <c r="N471" t="str">
        <f t="shared" si="22"/>
        <v>1066</v>
      </c>
      <c r="O471" s="131">
        <v>50</v>
      </c>
    </row>
    <row r="472" spans="1:15">
      <c r="A472" t="s">
        <v>1188</v>
      </c>
      <c r="B472" t="s">
        <v>1844</v>
      </c>
      <c r="C472" t="s">
        <v>385</v>
      </c>
      <c r="D472" t="s">
        <v>1847</v>
      </c>
      <c r="E472" t="s">
        <v>1692</v>
      </c>
      <c r="F472" t="s">
        <v>1714</v>
      </c>
      <c r="G472" t="s">
        <v>1470</v>
      </c>
      <c r="I472" t="s">
        <v>2799</v>
      </c>
      <c r="K472" t="str">
        <f t="shared" si="20"/>
        <v/>
      </c>
      <c r="M472" t="str">
        <f t="shared" si="21"/>
        <v/>
      </c>
      <c r="N472" t="str">
        <f t="shared" si="22"/>
        <v/>
      </c>
      <c r="O472" s="131">
        <v>100.00030517578099</v>
      </c>
    </row>
    <row r="473" spans="1:15">
      <c r="A473" t="s">
        <v>1188</v>
      </c>
      <c r="B473" t="s">
        <v>1844</v>
      </c>
      <c r="C473" t="s">
        <v>385</v>
      </c>
      <c r="D473" t="s">
        <v>1847</v>
      </c>
      <c r="E473" t="s">
        <v>1698</v>
      </c>
      <c r="F473" t="s">
        <v>1693</v>
      </c>
      <c r="G473" t="s">
        <v>1290</v>
      </c>
      <c r="I473" t="s">
        <v>2776</v>
      </c>
      <c r="J473" t="s">
        <v>1941</v>
      </c>
      <c r="K473" t="str">
        <f t="shared" si="20"/>
        <v>naa.60060e80166221000001622100000068</v>
      </c>
      <c r="M473" t="str">
        <f t="shared" si="21"/>
        <v>16221</v>
      </c>
      <c r="N473" t="str">
        <f t="shared" si="22"/>
        <v>0068</v>
      </c>
      <c r="O473" s="131">
        <v>70.000305175781307</v>
      </c>
    </row>
    <row r="474" spans="1:15">
      <c r="A474" t="s">
        <v>1188</v>
      </c>
      <c r="B474" t="s">
        <v>1844</v>
      </c>
      <c r="C474" t="s">
        <v>385</v>
      </c>
      <c r="D474" t="s">
        <v>1847</v>
      </c>
      <c r="E474" t="s">
        <v>1696</v>
      </c>
      <c r="F474" t="s">
        <v>1697</v>
      </c>
      <c r="G474" t="s">
        <v>1290</v>
      </c>
      <c r="I474" t="s">
        <v>2777</v>
      </c>
      <c r="J474" t="s">
        <v>1942</v>
      </c>
      <c r="K474" t="str">
        <f t="shared" si="20"/>
        <v>naa.60060e80166221000001622100000069</v>
      </c>
      <c r="M474" t="str">
        <f t="shared" si="21"/>
        <v>16221</v>
      </c>
      <c r="N474" t="str">
        <f t="shared" si="22"/>
        <v>0069</v>
      </c>
      <c r="O474" s="131">
        <v>110.000610351563</v>
      </c>
    </row>
    <row r="475" spans="1:15">
      <c r="A475" t="s">
        <v>1188</v>
      </c>
      <c r="B475" t="s">
        <v>1844</v>
      </c>
      <c r="C475" t="s">
        <v>385</v>
      </c>
      <c r="D475" t="s">
        <v>1847</v>
      </c>
      <c r="E475" t="s">
        <v>1710</v>
      </c>
      <c r="F475" t="s">
        <v>1699</v>
      </c>
      <c r="G475" t="s">
        <v>1290</v>
      </c>
      <c r="I475" t="s">
        <v>2778</v>
      </c>
      <c r="J475" t="s">
        <v>1943</v>
      </c>
      <c r="K475" t="str">
        <f t="shared" si="20"/>
        <v>naa.60060e8016622100000162210000006a</v>
      </c>
      <c r="M475" t="str">
        <f t="shared" si="21"/>
        <v>16221</v>
      </c>
      <c r="N475" t="str">
        <f t="shared" si="22"/>
        <v>006a</v>
      </c>
      <c r="O475" s="131">
        <v>10.0003051757813</v>
      </c>
    </row>
    <row r="476" spans="1:15">
      <c r="A476" t="s">
        <v>1188</v>
      </c>
      <c r="B476" t="s">
        <v>1844</v>
      </c>
      <c r="C476" t="s">
        <v>385</v>
      </c>
      <c r="D476" t="s">
        <v>1847</v>
      </c>
      <c r="E476" t="s">
        <v>1715</v>
      </c>
      <c r="F476" t="s">
        <v>1737</v>
      </c>
      <c r="G476" t="s">
        <v>1290</v>
      </c>
      <c r="I476" t="s">
        <v>2779</v>
      </c>
      <c r="J476" t="s">
        <v>1944</v>
      </c>
      <c r="K476" t="str">
        <f t="shared" si="20"/>
        <v>naa.60060e80166221000001622100001068</v>
      </c>
      <c r="M476" t="str">
        <f t="shared" si="21"/>
        <v>16221</v>
      </c>
      <c r="N476" t="str">
        <f t="shared" si="22"/>
        <v>1068</v>
      </c>
      <c r="O476" s="131">
        <v>7.0001220703125</v>
      </c>
    </row>
    <row r="477" spans="1:15">
      <c r="A477" t="s">
        <v>1188</v>
      </c>
      <c r="B477" t="s">
        <v>1844</v>
      </c>
      <c r="C477" t="s">
        <v>385</v>
      </c>
      <c r="D477" t="s">
        <v>1847</v>
      </c>
      <c r="E477" t="s">
        <v>1718</v>
      </c>
      <c r="F477" t="s">
        <v>1740</v>
      </c>
      <c r="G477" t="s">
        <v>1290</v>
      </c>
      <c r="I477" t="s">
        <v>2780</v>
      </c>
      <c r="J477" t="s">
        <v>1945</v>
      </c>
      <c r="K477" t="str">
        <f t="shared" si="20"/>
        <v>naa.60060e80166221000001622100001069</v>
      </c>
      <c r="M477" t="str">
        <f t="shared" si="21"/>
        <v>16221</v>
      </c>
      <c r="N477" t="str">
        <f t="shared" si="22"/>
        <v>1069</v>
      </c>
      <c r="O477" s="131">
        <v>11.0000610351563</v>
      </c>
    </row>
    <row r="478" spans="1:15">
      <c r="A478" t="s">
        <v>1188</v>
      </c>
      <c r="B478" t="s">
        <v>1844</v>
      </c>
      <c r="C478" t="s">
        <v>385</v>
      </c>
      <c r="D478" t="s">
        <v>1847</v>
      </c>
      <c r="E478" t="s">
        <v>1721</v>
      </c>
      <c r="F478" t="s">
        <v>1743</v>
      </c>
      <c r="G478" t="s">
        <v>1290</v>
      </c>
      <c r="I478" t="s">
        <v>2781</v>
      </c>
      <c r="J478" t="s">
        <v>1946</v>
      </c>
      <c r="K478" t="str">
        <f t="shared" si="20"/>
        <v>naa.60060e8016622100000162210000106a</v>
      </c>
      <c r="M478" t="str">
        <f t="shared" si="21"/>
        <v>16221</v>
      </c>
      <c r="N478" t="str">
        <f t="shared" si="22"/>
        <v>106a</v>
      </c>
      <c r="O478" s="131">
        <v>0.20050048828125</v>
      </c>
    </row>
    <row r="479" spans="1:15">
      <c r="A479" t="s">
        <v>1188</v>
      </c>
      <c r="B479" t="s">
        <v>1844</v>
      </c>
      <c r="C479" t="s">
        <v>385</v>
      </c>
      <c r="D479" t="s">
        <v>1847</v>
      </c>
      <c r="E479" t="s">
        <v>1713</v>
      </c>
      <c r="F479" t="s">
        <v>1752</v>
      </c>
      <c r="G479" t="s">
        <v>1290</v>
      </c>
      <c r="I479" t="s">
        <v>2782</v>
      </c>
      <c r="J479" t="s">
        <v>1947</v>
      </c>
      <c r="K479" t="str">
        <f t="shared" si="20"/>
        <v>naa.60060e80166221000001622100000f39</v>
      </c>
      <c r="M479" t="str">
        <f t="shared" si="21"/>
        <v>16221</v>
      </c>
      <c r="N479" t="str">
        <f t="shared" si="22"/>
        <v>0f39</v>
      </c>
      <c r="O479" s="131">
        <v>0.20050048828125</v>
      </c>
    </row>
    <row r="480" spans="1:15">
      <c r="A480" t="s">
        <v>1188</v>
      </c>
      <c r="B480" t="s">
        <v>1844</v>
      </c>
      <c r="C480" t="s">
        <v>385</v>
      </c>
      <c r="D480" t="s">
        <v>1847</v>
      </c>
      <c r="E480" t="s">
        <v>1736</v>
      </c>
      <c r="F480" t="s">
        <v>1755</v>
      </c>
      <c r="G480" t="s">
        <v>1290</v>
      </c>
      <c r="I480" t="s">
        <v>2783</v>
      </c>
      <c r="J480" t="s">
        <v>1948</v>
      </c>
      <c r="K480" t="str">
        <f t="shared" si="20"/>
        <v>naa.60060e80166221000001622100000f3a</v>
      </c>
      <c r="M480" t="str">
        <f t="shared" si="21"/>
        <v>16221</v>
      </c>
      <c r="N480" t="str">
        <f t="shared" si="22"/>
        <v>0f3a</v>
      </c>
      <c r="O480" s="131">
        <v>0.20050048828125</v>
      </c>
    </row>
    <row r="481" spans="1:15">
      <c r="A481" t="s">
        <v>1188</v>
      </c>
      <c r="B481" t="s">
        <v>1844</v>
      </c>
      <c r="C481" t="s">
        <v>385</v>
      </c>
      <c r="D481" t="s">
        <v>1847</v>
      </c>
      <c r="E481" t="s">
        <v>1739</v>
      </c>
      <c r="F481" t="s">
        <v>1758</v>
      </c>
      <c r="G481" t="s">
        <v>1290</v>
      </c>
      <c r="I481" t="s">
        <v>2784</v>
      </c>
      <c r="J481" t="s">
        <v>1949</v>
      </c>
      <c r="K481" t="str">
        <f t="shared" si="20"/>
        <v>naa.60060e80166221000001622100000f3b</v>
      </c>
      <c r="M481" t="str">
        <f t="shared" si="21"/>
        <v>16221</v>
      </c>
      <c r="N481" t="str">
        <f t="shared" si="22"/>
        <v>0f3b</v>
      </c>
      <c r="O481" s="131">
        <v>40</v>
      </c>
    </row>
    <row r="482" spans="1:15">
      <c r="A482" t="s">
        <v>1188</v>
      </c>
      <c r="B482" t="s">
        <v>1844</v>
      </c>
      <c r="C482" t="s">
        <v>386</v>
      </c>
      <c r="D482" t="s">
        <v>1702</v>
      </c>
      <c r="E482" t="s">
        <v>1685</v>
      </c>
      <c r="F482" t="s">
        <v>1686</v>
      </c>
      <c r="G482" t="s">
        <v>1468</v>
      </c>
      <c r="I482" t="s">
        <v>2801</v>
      </c>
      <c r="K482" t="str">
        <f t="shared" si="20"/>
        <v/>
      </c>
      <c r="M482" t="str">
        <f t="shared" si="21"/>
        <v/>
      </c>
      <c r="N482" t="str">
        <f t="shared" si="22"/>
        <v/>
      </c>
      <c r="O482" s="131">
        <v>45</v>
      </c>
    </row>
    <row r="483" spans="1:15">
      <c r="A483" t="s">
        <v>1188</v>
      </c>
      <c r="B483" t="s">
        <v>1844</v>
      </c>
      <c r="C483" t="s">
        <v>386</v>
      </c>
      <c r="D483" t="s">
        <v>1702</v>
      </c>
      <c r="E483" t="s">
        <v>1687</v>
      </c>
      <c r="F483" t="s">
        <v>1688</v>
      </c>
      <c r="G483" t="s">
        <v>1344</v>
      </c>
      <c r="I483" t="s">
        <v>2801</v>
      </c>
      <c r="J483" t="s">
        <v>1966</v>
      </c>
      <c r="K483" t="str">
        <f t="shared" si="20"/>
        <v>naa.60060e80166177000001617700000057</v>
      </c>
      <c r="M483" t="str">
        <f t="shared" si="21"/>
        <v>16177</v>
      </c>
      <c r="N483" t="str">
        <f t="shared" si="22"/>
        <v>0057</v>
      </c>
      <c r="O483" s="131">
        <v>70.000305175781307</v>
      </c>
    </row>
    <row r="484" spans="1:15">
      <c r="A484" t="s">
        <v>1188</v>
      </c>
      <c r="B484" t="s">
        <v>1844</v>
      </c>
      <c r="C484" t="s">
        <v>386</v>
      </c>
      <c r="D484" t="s">
        <v>1702</v>
      </c>
      <c r="E484" t="s">
        <v>1689</v>
      </c>
      <c r="F484" t="s">
        <v>1704</v>
      </c>
      <c r="G484" t="s">
        <v>1344</v>
      </c>
      <c r="I484" t="s">
        <v>2802</v>
      </c>
      <c r="J484" t="s">
        <v>1967</v>
      </c>
      <c r="K484" t="str">
        <f t="shared" si="20"/>
        <v>naa.60060e80166177000001617700000058</v>
      </c>
      <c r="M484" t="str">
        <f t="shared" si="21"/>
        <v>16177</v>
      </c>
      <c r="N484" t="str">
        <f t="shared" si="22"/>
        <v>0058</v>
      </c>
      <c r="O484" s="131">
        <v>7.0001220703125</v>
      </c>
    </row>
    <row r="485" spans="1:15">
      <c r="A485" t="s">
        <v>1188</v>
      </c>
      <c r="B485" t="s">
        <v>1844</v>
      </c>
      <c r="C485" t="s">
        <v>386</v>
      </c>
      <c r="D485" t="s">
        <v>1702</v>
      </c>
      <c r="E485" t="s">
        <v>1692</v>
      </c>
      <c r="F485" t="s">
        <v>1706</v>
      </c>
      <c r="G485" t="s">
        <v>1344</v>
      </c>
      <c r="I485" t="s">
        <v>2803</v>
      </c>
      <c r="J485" t="s">
        <v>1968</v>
      </c>
      <c r="K485" t="str">
        <f t="shared" si="20"/>
        <v>naa.60060e80166177000001617700000059</v>
      </c>
      <c r="M485" t="str">
        <f t="shared" si="21"/>
        <v>16177</v>
      </c>
      <c r="N485" t="str">
        <f t="shared" si="22"/>
        <v>0059</v>
      </c>
      <c r="O485" s="131">
        <v>40.0003051757813</v>
      </c>
    </row>
    <row r="486" spans="1:15">
      <c r="A486" t="s">
        <v>1188</v>
      </c>
      <c r="B486" t="s">
        <v>1844</v>
      </c>
      <c r="C486" t="s">
        <v>386</v>
      </c>
      <c r="D486" t="s">
        <v>1702</v>
      </c>
      <c r="E486" t="s">
        <v>1698</v>
      </c>
      <c r="F486" t="s">
        <v>1708</v>
      </c>
      <c r="G486" t="s">
        <v>1344</v>
      </c>
      <c r="I486" t="s">
        <v>2804</v>
      </c>
      <c r="J486" t="s">
        <v>1969</v>
      </c>
      <c r="K486" t="str">
        <f t="shared" si="20"/>
        <v>naa.60060e8016617700000161770000005a</v>
      </c>
      <c r="M486" t="str">
        <f t="shared" si="21"/>
        <v>16177</v>
      </c>
      <c r="N486" t="str">
        <f t="shared" si="22"/>
        <v>005a</v>
      </c>
      <c r="O486" s="131">
        <v>50</v>
      </c>
    </row>
    <row r="487" spans="1:15">
      <c r="A487" t="s">
        <v>1188</v>
      </c>
      <c r="B487" t="s">
        <v>1844</v>
      </c>
      <c r="C487" t="s">
        <v>386</v>
      </c>
      <c r="D487" t="s">
        <v>1702</v>
      </c>
      <c r="E487" t="s">
        <v>1696</v>
      </c>
      <c r="F487" t="s">
        <v>1714</v>
      </c>
      <c r="G487" t="s">
        <v>1470</v>
      </c>
      <c r="I487" t="s">
        <v>2801</v>
      </c>
      <c r="K487" t="str">
        <f t="shared" si="20"/>
        <v/>
      </c>
      <c r="M487" t="str">
        <f t="shared" si="21"/>
        <v/>
      </c>
      <c r="N487" t="str">
        <f t="shared" si="22"/>
        <v/>
      </c>
      <c r="O487" s="131">
        <v>40</v>
      </c>
    </row>
    <row r="488" spans="1:15">
      <c r="A488" t="s">
        <v>1192</v>
      </c>
      <c r="B488" t="s">
        <v>1844</v>
      </c>
      <c r="C488" t="s">
        <v>398</v>
      </c>
      <c r="D488" t="s">
        <v>1702</v>
      </c>
      <c r="E488" t="s">
        <v>1685</v>
      </c>
      <c r="F488" t="s">
        <v>1686</v>
      </c>
      <c r="G488" t="s">
        <v>1488</v>
      </c>
      <c r="I488" t="s">
        <v>2805</v>
      </c>
      <c r="K488" t="str">
        <f t="shared" si="20"/>
        <v/>
      </c>
      <c r="M488" t="str">
        <f t="shared" si="21"/>
        <v/>
      </c>
      <c r="N488" t="str">
        <f t="shared" si="22"/>
        <v/>
      </c>
      <c r="O488" s="131">
        <v>250.00030517578099</v>
      </c>
    </row>
    <row r="489" spans="1:15">
      <c r="A489" t="s">
        <v>1192</v>
      </c>
      <c r="B489" t="s">
        <v>1844</v>
      </c>
      <c r="C489" t="s">
        <v>398</v>
      </c>
      <c r="D489" t="s">
        <v>1702</v>
      </c>
      <c r="E489" t="s">
        <v>1687</v>
      </c>
      <c r="F489" t="s">
        <v>1688</v>
      </c>
      <c r="G489" t="s">
        <v>1334</v>
      </c>
      <c r="I489" t="s">
        <v>2805</v>
      </c>
      <c r="J489" t="s">
        <v>1970</v>
      </c>
      <c r="K489" t="str">
        <f t="shared" si="20"/>
        <v>naa.60060e80166177000001617700000054</v>
      </c>
      <c r="M489" t="str">
        <f t="shared" si="21"/>
        <v>16177</v>
      </c>
      <c r="N489" t="str">
        <f t="shared" si="22"/>
        <v>0054</v>
      </c>
      <c r="O489" s="131">
        <v>80.0006103515625</v>
      </c>
    </row>
    <row r="490" spans="1:15">
      <c r="A490" t="s">
        <v>1192</v>
      </c>
      <c r="B490" t="s">
        <v>1844</v>
      </c>
      <c r="C490" t="s">
        <v>398</v>
      </c>
      <c r="D490" t="s">
        <v>1702</v>
      </c>
      <c r="E490" t="s">
        <v>1689</v>
      </c>
      <c r="F490" t="s">
        <v>1704</v>
      </c>
      <c r="G490" t="s">
        <v>1334</v>
      </c>
      <c r="I490" t="s">
        <v>2806</v>
      </c>
      <c r="J490" t="s">
        <v>1971</v>
      </c>
      <c r="K490" t="str">
        <f t="shared" si="20"/>
        <v>naa.60060e80166177000001617700000055</v>
      </c>
      <c r="M490" t="str">
        <f t="shared" si="21"/>
        <v>16177</v>
      </c>
      <c r="N490" t="str">
        <f t="shared" si="22"/>
        <v>0055</v>
      </c>
      <c r="O490" s="131">
        <v>9.00054931640625</v>
      </c>
    </row>
    <row r="491" spans="1:15">
      <c r="A491" t="s">
        <v>1192</v>
      </c>
      <c r="B491" t="s">
        <v>1844</v>
      </c>
      <c r="C491" t="s">
        <v>398</v>
      </c>
      <c r="D491" t="s">
        <v>1702</v>
      </c>
      <c r="E491" t="s">
        <v>1692</v>
      </c>
      <c r="F491" t="s">
        <v>1706</v>
      </c>
      <c r="G491" t="s">
        <v>1334</v>
      </c>
      <c r="I491" t="s">
        <v>2807</v>
      </c>
      <c r="J491" t="s">
        <v>1972</v>
      </c>
      <c r="K491" t="str">
        <f t="shared" si="20"/>
        <v>naa.60060e80166177000001617700000056</v>
      </c>
      <c r="M491" t="str">
        <f t="shared" si="21"/>
        <v>16177</v>
      </c>
      <c r="N491" t="str">
        <f t="shared" si="22"/>
        <v>0056</v>
      </c>
      <c r="O491" s="131">
        <v>50</v>
      </c>
    </row>
    <row r="492" spans="1:15">
      <c r="A492" t="s">
        <v>1192</v>
      </c>
      <c r="B492" t="s">
        <v>1844</v>
      </c>
      <c r="C492" t="s">
        <v>398</v>
      </c>
      <c r="D492" t="s">
        <v>1702</v>
      </c>
      <c r="E492" t="s">
        <v>1698</v>
      </c>
      <c r="F492" t="s">
        <v>1714</v>
      </c>
      <c r="G492" t="s">
        <v>1492</v>
      </c>
      <c r="I492" t="s">
        <v>2805</v>
      </c>
      <c r="K492" t="str">
        <f t="shared" si="20"/>
        <v/>
      </c>
      <c r="M492" t="str">
        <f t="shared" si="21"/>
        <v/>
      </c>
      <c r="N492" t="str">
        <f t="shared" si="22"/>
        <v/>
      </c>
      <c r="O492" s="131">
        <v>40</v>
      </c>
    </row>
    <row r="493" spans="1:15">
      <c r="A493" t="s">
        <v>1192</v>
      </c>
      <c r="B493" t="s">
        <v>1844</v>
      </c>
      <c r="C493" t="s">
        <v>399</v>
      </c>
      <c r="D493" t="s">
        <v>1847</v>
      </c>
      <c r="E493" t="s">
        <v>1685</v>
      </c>
      <c r="F493" t="s">
        <v>1686</v>
      </c>
      <c r="G493" t="s">
        <v>1488</v>
      </c>
      <c r="I493" t="s">
        <v>2808</v>
      </c>
      <c r="K493" t="str">
        <f t="shared" si="20"/>
        <v/>
      </c>
      <c r="M493" t="str">
        <f t="shared" si="21"/>
        <v/>
      </c>
      <c r="N493" t="str">
        <f t="shared" si="22"/>
        <v/>
      </c>
      <c r="O493" s="131">
        <v>125.000610351563</v>
      </c>
    </row>
    <row r="494" spans="1:15">
      <c r="A494" t="s">
        <v>1192</v>
      </c>
      <c r="B494" t="s">
        <v>1844</v>
      </c>
      <c r="C494" t="s">
        <v>399</v>
      </c>
      <c r="D494" t="s">
        <v>1847</v>
      </c>
      <c r="E494" t="s">
        <v>1687</v>
      </c>
      <c r="F494" t="s">
        <v>1688</v>
      </c>
      <c r="G494" t="s">
        <v>1252</v>
      </c>
      <c r="I494" t="s">
        <v>2808</v>
      </c>
      <c r="J494" t="s">
        <v>1973</v>
      </c>
      <c r="K494" t="str">
        <f t="shared" si="20"/>
        <v>naa.60060e80166221000001622100000053</v>
      </c>
      <c r="M494" t="str">
        <f t="shared" si="21"/>
        <v>16221</v>
      </c>
      <c r="N494" t="str">
        <f t="shared" si="22"/>
        <v>0053</v>
      </c>
      <c r="O494" s="131">
        <v>12.5006103515625</v>
      </c>
    </row>
    <row r="495" spans="1:15">
      <c r="A495" t="s">
        <v>1192</v>
      </c>
      <c r="B495" t="s">
        <v>1844</v>
      </c>
      <c r="C495" t="s">
        <v>399</v>
      </c>
      <c r="D495" t="s">
        <v>1847</v>
      </c>
      <c r="E495" t="s">
        <v>1689</v>
      </c>
      <c r="F495" t="s">
        <v>1704</v>
      </c>
      <c r="G495" t="s">
        <v>1252</v>
      </c>
      <c r="I495" t="s">
        <v>2809</v>
      </c>
      <c r="J495" t="s">
        <v>1974</v>
      </c>
      <c r="K495" t="str">
        <f t="shared" si="20"/>
        <v>naa.60060e80166221000001622100001053</v>
      </c>
      <c r="M495" t="str">
        <f t="shared" si="21"/>
        <v>16221</v>
      </c>
      <c r="N495" t="str">
        <f t="shared" si="22"/>
        <v>1053</v>
      </c>
      <c r="O495" s="131">
        <v>50</v>
      </c>
    </row>
    <row r="496" spans="1:15">
      <c r="A496" t="s">
        <v>1192</v>
      </c>
      <c r="B496" t="s">
        <v>1844</v>
      </c>
      <c r="C496" t="s">
        <v>399</v>
      </c>
      <c r="D496" t="s">
        <v>1847</v>
      </c>
      <c r="E496" t="s">
        <v>1692</v>
      </c>
      <c r="F496" t="s">
        <v>1714</v>
      </c>
      <c r="G496" t="s">
        <v>1492</v>
      </c>
      <c r="I496" t="s">
        <v>2808</v>
      </c>
      <c r="K496" t="str">
        <f t="shared" si="20"/>
        <v/>
      </c>
      <c r="M496" t="str">
        <f t="shared" si="21"/>
        <v/>
      </c>
      <c r="N496" t="str">
        <f t="shared" si="22"/>
        <v/>
      </c>
      <c r="O496" s="131">
        <v>80.0006103515625</v>
      </c>
    </row>
    <row r="497" spans="1:15">
      <c r="A497" t="s">
        <v>1192</v>
      </c>
      <c r="B497" t="s">
        <v>1844</v>
      </c>
      <c r="C497" t="s">
        <v>399</v>
      </c>
      <c r="D497" t="s">
        <v>1847</v>
      </c>
      <c r="E497" t="s">
        <v>1698</v>
      </c>
      <c r="F497" t="s">
        <v>1693</v>
      </c>
      <c r="G497" t="s">
        <v>1252</v>
      </c>
      <c r="I497" t="s">
        <v>2792</v>
      </c>
      <c r="J497" t="s">
        <v>1957</v>
      </c>
      <c r="K497" t="str">
        <f t="shared" si="20"/>
        <v>naa.60060e80166221000001622100000055</v>
      </c>
      <c r="M497" t="str">
        <f t="shared" si="21"/>
        <v>16221</v>
      </c>
      <c r="N497" t="str">
        <f t="shared" si="22"/>
        <v>0055</v>
      </c>
      <c r="O497" s="131">
        <v>10.0003051757813</v>
      </c>
    </row>
    <row r="498" spans="1:15">
      <c r="A498" t="s">
        <v>1192</v>
      </c>
      <c r="B498" t="s">
        <v>1844</v>
      </c>
      <c r="C498" t="s">
        <v>399</v>
      </c>
      <c r="D498" t="s">
        <v>1847</v>
      </c>
      <c r="E498" t="s">
        <v>1696</v>
      </c>
      <c r="F498" t="s">
        <v>1697</v>
      </c>
      <c r="G498" t="s">
        <v>1252</v>
      </c>
      <c r="I498" t="s">
        <v>2793</v>
      </c>
      <c r="J498" t="s">
        <v>1958</v>
      </c>
      <c r="K498" t="str">
        <f t="shared" si="20"/>
        <v>naa.60060e80166221000001622100000056</v>
      </c>
      <c r="M498" t="str">
        <f t="shared" si="21"/>
        <v>16221</v>
      </c>
      <c r="N498" t="str">
        <f t="shared" si="22"/>
        <v>0056</v>
      </c>
      <c r="O498" s="131">
        <v>8.00079345703125</v>
      </c>
    </row>
    <row r="499" spans="1:15">
      <c r="A499" t="s">
        <v>1192</v>
      </c>
      <c r="B499" t="s">
        <v>1844</v>
      </c>
      <c r="C499" t="s">
        <v>399</v>
      </c>
      <c r="D499" t="s">
        <v>1847</v>
      </c>
      <c r="E499" t="s">
        <v>1710</v>
      </c>
      <c r="F499" t="s">
        <v>1737</v>
      </c>
      <c r="G499" t="s">
        <v>1252</v>
      </c>
      <c r="I499" t="s">
        <v>2794</v>
      </c>
      <c r="J499" t="s">
        <v>1959</v>
      </c>
      <c r="K499" t="str">
        <f t="shared" ref="K499:K562" si="23">IF(J499&lt;&gt;"",CONCATENATE("naa.",MID(J499,11,32)),"")</f>
        <v>naa.60060e80166221000001622100001055</v>
      </c>
      <c r="M499" t="str">
        <f t="shared" si="21"/>
        <v>16221</v>
      </c>
      <c r="N499" t="str">
        <f t="shared" si="22"/>
        <v>1055</v>
      </c>
      <c r="O499" s="131">
        <v>1.00067138671875</v>
      </c>
    </row>
    <row r="500" spans="1:15">
      <c r="A500" t="s">
        <v>1192</v>
      </c>
      <c r="B500" t="s">
        <v>1844</v>
      </c>
      <c r="C500" t="s">
        <v>399</v>
      </c>
      <c r="D500" t="s">
        <v>1847</v>
      </c>
      <c r="E500" t="s">
        <v>1715</v>
      </c>
      <c r="F500" t="s">
        <v>1740</v>
      </c>
      <c r="G500" t="s">
        <v>1252</v>
      </c>
      <c r="I500" t="s">
        <v>2795</v>
      </c>
      <c r="J500" t="s">
        <v>1960</v>
      </c>
      <c r="K500" t="str">
        <f t="shared" si="23"/>
        <v>naa.60060e80166221000001622100001056</v>
      </c>
      <c r="M500" t="str">
        <f t="shared" si="21"/>
        <v>16221</v>
      </c>
      <c r="N500" t="str">
        <f t="shared" si="22"/>
        <v>1056</v>
      </c>
      <c r="O500" s="131">
        <v>0.20050048828125</v>
      </c>
    </row>
    <row r="501" spans="1:15">
      <c r="A501" t="s">
        <v>1192</v>
      </c>
      <c r="B501" t="s">
        <v>1844</v>
      </c>
      <c r="C501" t="s">
        <v>399</v>
      </c>
      <c r="D501" t="s">
        <v>1847</v>
      </c>
      <c r="E501" t="s">
        <v>1718</v>
      </c>
      <c r="F501" t="s">
        <v>1752</v>
      </c>
      <c r="G501" t="s">
        <v>1252</v>
      </c>
      <c r="I501" t="s">
        <v>2796</v>
      </c>
      <c r="J501" t="s">
        <v>1961</v>
      </c>
      <c r="K501" t="str">
        <f t="shared" si="23"/>
        <v>naa.60060e80166221000001622100000f2d</v>
      </c>
      <c r="M501" t="str">
        <f t="shared" si="21"/>
        <v>16221</v>
      </c>
      <c r="N501" t="str">
        <f t="shared" si="22"/>
        <v>0f2d</v>
      </c>
      <c r="O501" s="131">
        <v>0.20050048828125</v>
      </c>
    </row>
    <row r="502" spans="1:15">
      <c r="A502" t="s">
        <v>1192</v>
      </c>
      <c r="B502" t="s">
        <v>1844</v>
      </c>
      <c r="C502" t="s">
        <v>399</v>
      </c>
      <c r="D502" t="s">
        <v>1847</v>
      </c>
      <c r="E502" t="s">
        <v>1721</v>
      </c>
      <c r="F502" t="s">
        <v>1755</v>
      </c>
      <c r="G502" t="s">
        <v>1252</v>
      </c>
      <c r="I502" t="s">
        <v>2797</v>
      </c>
      <c r="J502" t="s">
        <v>1962</v>
      </c>
      <c r="K502" t="str">
        <f t="shared" si="23"/>
        <v>naa.60060e80166221000001622100000f2e</v>
      </c>
      <c r="M502" t="str">
        <f t="shared" si="21"/>
        <v>16221</v>
      </c>
      <c r="N502" t="str">
        <f t="shared" si="22"/>
        <v>0f2e</v>
      </c>
      <c r="O502" s="131">
        <v>0.20050048828125</v>
      </c>
    </row>
    <row r="503" spans="1:15">
      <c r="A503" t="s">
        <v>1192</v>
      </c>
      <c r="B503" t="s">
        <v>1844</v>
      </c>
      <c r="C503" t="s">
        <v>399</v>
      </c>
      <c r="D503" t="s">
        <v>1847</v>
      </c>
      <c r="E503" t="s">
        <v>1713</v>
      </c>
      <c r="F503" t="s">
        <v>1758</v>
      </c>
      <c r="G503" t="s">
        <v>1252</v>
      </c>
      <c r="I503" t="s">
        <v>2798</v>
      </c>
      <c r="J503" t="s">
        <v>1963</v>
      </c>
      <c r="K503" t="str">
        <f t="shared" si="23"/>
        <v>naa.60060e80166221000001622100000f2f</v>
      </c>
      <c r="M503" t="str">
        <f t="shared" si="21"/>
        <v>16221</v>
      </c>
      <c r="N503" t="str">
        <f t="shared" si="22"/>
        <v>0f2f</v>
      </c>
      <c r="O503" s="131">
        <v>40</v>
      </c>
    </row>
    <row r="504" spans="1:15">
      <c r="A504" t="s">
        <v>1190</v>
      </c>
      <c r="B504" t="s">
        <v>1844</v>
      </c>
      <c r="C504" t="s">
        <v>391</v>
      </c>
      <c r="D504" t="s">
        <v>1702</v>
      </c>
      <c r="E504" t="s">
        <v>1685</v>
      </c>
      <c r="F504" t="s">
        <v>1686</v>
      </c>
      <c r="G504" t="s">
        <v>1478</v>
      </c>
      <c r="I504" t="s">
        <v>2810</v>
      </c>
      <c r="K504" t="str">
        <f t="shared" si="23"/>
        <v/>
      </c>
      <c r="M504" t="str">
        <f t="shared" si="21"/>
        <v/>
      </c>
      <c r="N504" t="str">
        <f t="shared" si="22"/>
        <v/>
      </c>
      <c r="O504" s="131">
        <v>50</v>
      </c>
    </row>
    <row r="505" spans="1:15">
      <c r="A505" t="s">
        <v>1190</v>
      </c>
      <c r="B505" t="s">
        <v>1844</v>
      </c>
      <c r="C505" t="s">
        <v>391</v>
      </c>
      <c r="D505" t="s">
        <v>1702</v>
      </c>
      <c r="E505" t="s">
        <v>1687</v>
      </c>
      <c r="F505" t="s">
        <v>1690</v>
      </c>
      <c r="G505" t="s">
        <v>1480</v>
      </c>
      <c r="I505" t="s">
        <v>2810</v>
      </c>
      <c r="K505" t="str">
        <f t="shared" si="23"/>
        <v/>
      </c>
      <c r="M505" t="str">
        <f t="shared" si="21"/>
        <v/>
      </c>
      <c r="N505" t="str">
        <f t="shared" si="22"/>
        <v/>
      </c>
      <c r="O505" s="131">
        <v>35.0006103515625</v>
      </c>
    </row>
    <row r="506" spans="1:15">
      <c r="A506" t="s">
        <v>1190</v>
      </c>
      <c r="B506" t="s">
        <v>1844</v>
      </c>
      <c r="C506" t="s">
        <v>391</v>
      </c>
      <c r="D506" t="s">
        <v>1702</v>
      </c>
      <c r="E506" t="s">
        <v>1689</v>
      </c>
      <c r="F506" t="s">
        <v>1688</v>
      </c>
      <c r="G506" t="s">
        <v>1378</v>
      </c>
      <c r="I506" t="s">
        <v>2810</v>
      </c>
      <c r="J506" t="s">
        <v>1975</v>
      </c>
      <c r="K506" t="str">
        <f t="shared" si="23"/>
        <v>naa.60060e80166177000001617700000068</v>
      </c>
      <c r="M506" t="str">
        <f t="shared" si="21"/>
        <v>16177</v>
      </c>
      <c r="N506" t="str">
        <f t="shared" si="22"/>
        <v>0068</v>
      </c>
      <c r="O506" s="131">
        <v>100.00030517578099</v>
      </c>
    </row>
    <row r="507" spans="1:15">
      <c r="A507" t="s">
        <v>1190</v>
      </c>
      <c r="B507" t="s">
        <v>1844</v>
      </c>
      <c r="C507" t="s">
        <v>391</v>
      </c>
      <c r="D507" t="s">
        <v>1702</v>
      </c>
      <c r="E507" t="s">
        <v>1692</v>
      </c>
      <c r="F507" t="s">
        <v>1704</v>
      </c>
      <c r="G507" t="s">
        <v>1378</v>
      </c>
      <c r="I507" t="s">
        <v>2811</v>
      </c>
      <c r="J507" t="s">
        <v>1976</v>
      </c>
      <c r="K507" t="str">
        <f t="shared" si="23"/>
        <v>naa.60060e80166177000001617700000069</v>
      </c>
      <c r="M507" t="str">
        <f t="shared" si="21"/>
        <v>16177</v>
      </c>
      <c r="N507" t="str">
        <f t="shared" si="22"/>
        <v>0069</v>
      </c>
      <c r="O507" s="131">
        <v>55.0003051757813</v>
      </c>
    </row>
    <row r="508" spans="1:15">
      <c r="A508" t="s">
        <v>1190</v>
      </c>
      <c r="B508" t="s">
        <v>1844</v>
      </c>
      <c r="C508" t="s">
        <v>391</v>
      </c>
      <c r="D508" t="s">
        <v>1702</v>
      </c>
      <c r="E508" t="s">
        <v>1698</v>
      </c>
      <c r="F508" t="s">
        <v>1706</v>
      </c>
      <c r="G508" t="s">
        <v>1378</v>
      </c>
      <c r="I508" t="s">
        <v>2812</v>
      </c>
      <c r="J508" t="s">
        <v>1977</v>
      </c>
      <c r="K508" t="str">
        <f t="shared" si="23"/>
        <v>naa.60060e8016617700000161770000006a</v>
      </c>
      <c r="M508" t="str">
        <f t="shared" si="21"/>
        <v>16177</v>
      </c>
      <c r="N508" t="str">
        <f t="shared" si="22"/>
        <v>006a</v>
      </c>
      <c r="O508" s="131">
        <v>160.00030517578099</v>
      </c>
    </row>
    <row r="509" spans="1:15">
      <c r="A509" t="s">
        <v>1190</v>
      </c>
      <c r="B509" t="s">
        <v>1844</v>
      </c>
      <c r="C509" t="s">
        <v>391</v>
      </c>
      <c r="D509" t="s">
        <v>1702</v>
      </c>
      <c r="E509" t="s">
        <v>1696</v>
      </c>
      <c r="F509" t="s">
        <v>1708</v>
      </c>
      <c r="G509" t="s">
        <v>1378</v>
      </c>
      <c r="I509" t="s">
        <v>2813</v>
      </c>
      <c r="J509" t="s">
        <v>1978</v>
      </c>
      <c r="K509" t="str">
        <f t="shared" si="23"/>
        <v>naa.60060e8016617700000161770000006b</v>
      </c>
      <c r="M509" t="str">
        <f t="shared" ref="M509:M572" si="24">IF(J509&lt;&gt;"",MID(J509,30,5),"")</f>
        <v>16177</v>
      </c>
      <c r="N509" t="str">
        <f t="shared" ref="N509:N572" si="25">IF(J509&lt;&gt;"",MID(J509,39,4),"")</f>
        <v>006b</v>
      </c>
      <c r="O509" s="131">
        <v>55.0003051757813</v>
      </c>
    </row>
    <row r="510" spans="1:15">
      <c r="A510" t="s">
        <v>1190</v>
      </c>
      <c r="B510" t="s">
        <v>1844</v>
      </c>
      <c r="C510" t="s">
        <v>391</v>
      </c>
      <c r="D510" t="s">
        <v>1702</v>
      </c>
      <c r="E510" t="s">
        <v>1710</v>
      </c>
      <c r="F510" t="s">
        <v>1711</v>
      </c>
      <c r="G510" t="s">
        <v>1378</v>
      </c>
      <c r="I510" t="s">
        <v>2814</v>
      </c>
      <c r="J510" t="s">
        <v>1979</v>
      </c>
      <c r="K510" t="str">
        <f t="shared" si="23"/>
        <v>naa.60060e8016617700000161770000006c</v>
      </c>
      <c r="M510" t="str">
        <f t="shared" si="24"/>
        <v>16177</v>
      </c>
      <c r="N510" t="str">
        <f t="shared" si="25"/>
        <v>006c</v>
      </c>
      <c r="O510" s="131">
        <v>50</v>
      </c>
    </row>
    <row r="511" spans="1:15">
      <c r="A511" t="s">
        <v>1190</v>
      </c>
      <c r="B511" t="s">
        <v>1844</v>
      </c>
      <c r="C511" t="s">
        <v>391</v>
      </c>
      <c r="D511" t="s">
        <v>1702</v>
      </c>
      <c r="E511" t="s">
        <v>1715</v>
      </c>
      <c r="F511" t="s">
        <v>1714</v>
      </c>
      <c r="G511" t="s">
        <v>1482</v>
      </c>
      <c r="I511" t="s">
        <v>2810</v>
      </c>
      <c r="K511" t="str">
        <f t="shared" si="23"/>
        <v/>
      </c>
      <c r="M511" t="str">
        <f t="shared" si="24"/>
        <v/>
      </c>
      <c r="N511" t="str">
        <f t="shared" si="25"/>
        <v/>
      </c>
      <c r="O511" s="131">
        <v>40</v>
      </c>
    </row>
    <row r="512" spans="1:15">
      <c r="A512" t="s">
        <v>1190</v>
      </c>
      <c r="B512" t="s">
        <v>1844</v>
      </c>
      <c r="C512" t="s">
        <v>392</v>
      </c>
      <c r="D512" t="s">
        <v>1847</v>
      </c>
      <c r="E512" t="s">
        <v>1685</v>
      </c>
      <c r="F512" t="s">
        <v>1686</v>
      </c>
      <c r="G512" t="s">
        <v>1478</v>
      </c>
      <c r="I512" t="s">
        <v>2815</v>
      </c>
      <c r="K512" t="str">
        <f t="shared" si="23"/>
        <v/>
      </c>
      <c r="M512" t="str">
        <f t="shared" si="24"/>
        <v/>
      </c>
      <c r="N512" t="str">
        <f t="shared" si="25"/>
        <v/>
      </c>
      <c r="O512" s="131">
        <v>50</v>
      </c>
    </row>
    <row r="513" spans="1:15">
      <c r="A513" t="s">
        <v>1190</v>
      </c>
      <c r="B513" t="s">
        <v>1844</v>
      </c>
      <c r="C513" t="s">
        <v>392</v>
      </c>
      <c r="D513" t="s">
        <v>1847</v>
      </c>
      <c r="E513" t="s">
        <v>1687</v>
      </c>
      <c r="F513" t="s">
        <v>1690</v>
      </c>
      <c r="G513" t="s">
        <v>1480</v>
      </c>
      <c r="I513" t="s">
        <v>2815</v>
      </c>
      <c r="K513" t="str">
        <f t="shared" si="23"/>
        <v/>
      </c>
      <c r="M513" t="str">
        <f t="shared" si="24"/>
        <v/>
      </c>
      <c r="N513" t="str">
        <f t="shared" si="25"/>
        <v/>
      </c>
      <c r="O513" s="131">
        <v>70.000305175781307</v>
      </c>
    </row>
    <row r="514" spans="1:15">
      <c r="A514" t="s">
        <v>1190</v>
      </c>
      <c r="B514" t="s">
        <v>1844</v>
      </c>
      <c r="C514" t="s">
        <v>392</v>
      </c>
      <c r="D514" t="s">
        <v>1847</v>
      </c>
      <c r="E514" t="s">
        <v>1689</v>
      </c>
      <c r="F514" t="s">
        <v>1688</v>
      </c>
      <c r="G514" t="s">
        <v>1296</v>
      </c>
      <c r="I514" t="s">
        <v>2815</v>
      </c>
      <c r="J514" t="s">
        <v>1980</v>
      </c>
      <c r="K514" t="str">
        <f t="shared" si="23"/>
        <v>naa.60060e8016622100000162210000006b</v>
      </c>
      <c r="M514" t="str">
        <f t="shared" si="24"/>
        <v>16221</v>
      </c>
      <c r="N514" t="str">
        <f t="shared" si="25"/>
        <v>006b</v>
      </c>
      <c r="O514" s="131">
        <v>7.0001220703125</v>
      </c>
    </row>
    <row r="515" spans="1:15">
      <c r="A515" t="s">
        <v>1190</v>
      </c>
      <c r="B515" t="s">
        <v>1844</v>
      </c>
      <c r="C515" t="s">
        <v>392</v>
      </c>
      <c r="D515" t="s">
        <v>1847</v>
      </c>
      <c r="E515" t="s">
        <v>1692</v>
      </c>
      <c r="F515" t="s">
        <v>1704</v>
      </c>
      <c r="G515" t="s">
        <v>1296</v>
      </c>
      <c r="I515" t="s">
        <v>2816</v>
      </c>
      <c r="J515" t="s">
        <v>1981</v>
      </c>
      <c r="K515" t="str">
        <f t="shared" si="23"/>
        <v>naa.60060e8016622100000162210000106b</v>
      </c>
      <c r="M515" t="str">
        <f t="shared" si="24"/>
        <v>16221</v>
      </c>
      <c r="N515" t="str">
        <f t="shared" si="25"/>
        <v>106b</v>
      </c>
      <c r="O515" s="131">
        <v>50</v>
      </c>
    </row>
    <row r="516" spans="1:15">
      <c r="A516" t="s">
        <v>1190</v>
      </c>
      <c r="B516" t="s">
        <v>1844</v>
      </c>
      <c r="C516" t="s">
        <v>392</v>
      </c>
      <c r="D516" t="s">
        <v>1847</v>
      </c>
      <c r="E516" t="s">
        <v>1698</v>
      </c>
      <c r="F516" t="s">
        <v>1714</v>
      </c>
      <c r="G516" t="s">
        <v>1482</v>
      </c>
      <c r="I516" t="s">
        <v>2815</v>
      </c>
      <c r="K516" t="str">
        <f t="shared" si="23"/>
        <v/>
      </c>
      <c r="M516" t="str">
        <f t="shared" si="24"/>
        <v/>
      </c>
      <c r="N516" t="str">
        <f t="shared" si="25"/>
        <v/>
      </c>
      <c r="O516" s="131">
        <v>250.00030517578099</v>
      </c>
    </row>
    <row r="517" spans="1:15">
      <c r="A517" t="s">
        <v>1190</v>
      </c>
      <c r="B517" t="s">
        <v>1844</v>
      </c>
      <c r="C517" t="s">
        <v>392</v>
      </c>
      <c r="D517" t="s">
        <v>1847</v>
      </c>
      <c r="E517" t="s">
        <v>1696</v>
      </c>
      <c r="F517" t="s">
        <v>1693</v>
      </c>
      <c r="G517" t="s">
        <v>1296</v>
      </c>
      <c r="I517" t="s">
        <v>2740</v>
      </c>
      <c r="J517" t="s">
        <v>1905</v>
      </c>
      <c r="K517" t="str">
        <f t="shared" si="23"/>
        <v>naa.60060e8016622100000162210000006d</v>
      </c>
      <c r="M517" t="str">
        <f t="shared" si="24"/>
        <v>16221</v>
      </c>
      <c r="N517" t="str">
        <f t="shared" si="25"/>
        <v>006d</v>
      </c>
      <c r="O517" s="131">
        <v>20.0006103515625</v>
      </c>
    </row>
    <row r="518" spans="1:15">
      <c r="A518" t="s">
        <v>1190</v>
      </c>
      <c r="B518" t="s">
        <v>1844</v>
      </c>
      <c r="C518" t="s">
        <v>392</v>
      </c>
      <c r="D518" t="s">
        <v>1847</v>
      </c>
      <c r="E518" t="s">
        <v>1710</v>
      </c>
      <c r="F518" t="s">
        <v>1697</v>
      </c>
      <c r="G518" t="s">
        <v>1296</v>
      </c>
      <c r="I518" t="s">
        <v>2741</v>
      </c>
      <c r="J518" t="s">
        <v>1906</v>
      </c>
      <c r="K518" t="str">
        <f t="shared" si="23"/>
        <v>naa.60060e80166221000001622100000106</v>
      </c>
      <c r="M518" t="str">
        <f t="shared" si="24"/>
        <v>16221</v>
      </c>
      <c r="N518" t="str">
        <f t="shared" si="25"/>
        <v>0106</v>
      </c>
      <c r="O518" s="131">
        <v>35.0006103515625</v>
      </c>
    </row>
    <row r="519" spans="1:15">
      <c r="A519" t="s">
        <v>1190</v>
      </c>
      <c r="B519" t="s">
        <v>1844</v>
      </c>
      <c r="C519" t="s">
        <v>392</v>
      </c>
      <c r="D519" t="s">
        <v>1847</v>
      </c>
      <c r="E519" t="s">
        <v>1715</v>
      </c>
      <c r="F519" t="s">
        <v>1699</v>
      </c>
      <c r="G519" t="s">
        <v>1296</v>
      </c>
      <c r="I519" t="s">
        <v>2742</v>
      </c>
      <c r="J519" t="s">
        <v>1907</v>
      </c>
      <c r="K519" t="str">
        <f t="shared" si="23"/>
        <v>naa.60060e8016622100000162210000006f</v>
      </c>
      <c r="M519" t="str">
        <f t="shared" si="24"/>
        <v>16221</v>
      </c>
      <c r="N519" t="str">
        <f t="shared" si="25"/>
        <v>006f</v>
      </c>
      <c r="O519" s="131">
        <v>310.00030517578102</v>
      </c>
    </row>
    <row r="520" spans="1:15">
      <c r="A520" t="s">
        <v>1190</v>
      </c>
      <c r="B520" t="s">
        <v>1844</v>
      </c>
      <c r="C520" t="s">
        <v>392</v>
      </c>
      <c r="D520" t="s">
        <v>1847</v>
      </c>
      <c r="E520" t="s">
        <v>1718</v>
      </c>
      <c r="F520" t="s">
        <v>1730</v>
      </c>
      <c r="G520" t="s">
        <v>1296</v>
      </c>
      <c r="I520" t="s">
        <v>2743</v>
      </c>
      <c r="J520" t="s">
        <v>1908</v>
      </c>
      <c r="K520" t="str">
        <f t="shared" si="23"/>
        <v>naa.60060e80166221000001622100000070</v>
      </c>
      <c r="M520" t="str">
        <f t="shared" si="24"/>
        <v>16221</v>
      </c>
      <c r="N520" t="str">
        <f t="shared" si="25"/>
        <v>0070</v>
      </c>
      <c r="O520" s="131">
        <v>175.00030517578099</v>
      </c>
    </row>
    <row r="521" spans="1:15">
      <c r="A521" t="s">
        <v>1190</v>
      </c>
      <c r="B521" t="s">
        <v>1844</v>
      </c>
      <c r="C521" t="s">
        <v>392</v>
      </c>
      <c r="D521" t="s">
        <v>1847</v>
      </c>
      <c r="E521" t="s">
        <v>1721</v>
      </c>
      <c r="F521" t="s">
        <v>1732</v>
      </c>
      <c r="G521" t="s">
        <v>1296</v>
      </c>
      <c r="I521" t="s">
        <v>2744</v>
      </c>
      <c r="J521" t="s">
        <v>1909</v>
      </c>
      <c r="K521" t="str">
        <f t="shared" si="23"/>
        <v>naa.60060e80166221000001622100000071</v>
      </c>
      <c r="M521" t="str">
        <f t="shared" si="24"/>
        <v>16221</v>
      </c>
      <c r="N521" t="str">
        <f t="shared" si="25"/>
        <v>0071</v>
      </c>
      <c r="O521" s="131">
        <v>20.0006103515625</v>
      </c>
    </row>
    <row r="522" spans="1:15">
      <c r="A522" t="s">
        <v>1190</v>
      </c>
      <c r="B522" t="s">
        <v>1844</v>
      </c>
      <c r="C522" t="s">
        <v>392</v>
      </c>
      <c r="D522" t="s">
        <v>1847</v>
      </c>
      <c r="E522" t="s">
        <v>1713</v>
      </c>
      <c r="F522" t="s">
        <v>1734</v>
      </c>
      <c r="G522" t="s">
        <v>1296</v>
      </c>
      <c r="I522" t="s">
        <v>2745</v>
      </c>
      <c r="J522" t="s">
        <v>1910</v>
      </c>
      <c r="K522" t="str">
        <f t="shared" si="23"/>
        <v>naa.60060e80166221000001622100000107</v>
      </c>
      <c r="M522" t="str">
        <f t="shared" si="24"/>
        <v>16221</v>
      </c>
      <c r="N522" t="str">
        <f t="shared" si="25"/>
        <v>0107</v>
      </c>
      <c r="O522" s="131">
        <v>25.0003051757813</v>
      </c>
    </row>
    <row r="523" spans="1:15">
      <c r="A523" t="s">
        <v>1190</v>
      </c>
      <c r="B523" t="s">
        <v>1844</v>
      </c>
      <c r="C523" t="s">
        <v>392</v>
      </c>
      <c r="D523" t="s">
        <v>1847</v>
      </c>
      <c r="E523" t="s">
        <v>1736</v>
      </c>
      <c r="F523" t="s">
        <v>1737</v>
      </c>
      <c r="G523" t="s">
        <v>1296</v>
      </c>
      <c r="I523" t="s">
        <v>2746</v>
      </c>
      <c r="J523" t="s">
        <v>1911</v>
      </c>
      <c r="K523" t="str">
        <f t="shared" si="23"/>
        <v>naa.60060e8016622100000162210000106d</v>
      </c>
      <c r="M523" t="str">
        <f t="shared" si="24"/>
        <v>16221</v>
      </c>
      <c r="N523" t="str">
        <f t="shared" si="25"/>
        <v>106d</v>
      </c>
      <c r="O523" s="131">
        <v>3.00018310546875</v>
      </c>
    </row>
    <row r="524" spans="1:15">
      <c r="A524" t="s">
        <v>1190</v>
      </c>
      <c r="B524" t="s">
        <v>1844</v>
      </c>
      <c r="C524" t="s">
        <v>392</v>
      </c>
      <c r="D524" t="s">
        <v>1847</v>
      </c>
      <c r="E524" t="s">
        <v>1739</v>
      </c>
      <c r="F524" t="s">
        <v>1740</v>
      </c>
      <c r="G524" t="s">
        <v>1296</v>
      </c>
      <c r="I524" t="s">
        <v>2747</v>
      </c>
      <c r="J524" t="s">
        <v>1912</v>
      </c>
      <c r="K524" t="str">
        <f t="shared" si="23"/>
        <v>naa.60060e80166221000001622100001106</v>
      </c>
      <c r="M524" t="str">
        <f t="shared" si="24"/>
        <v>16221</v>
      </c>
      <c r="N524" t="str">
        <f t="shared" si="25"/>
        <v>1106</v>
      </c>
      <c r="O524" s="131">
        <v>31.0006713867188</v>
      </c>
    </row>
    <row r="525" spans="1:15">
      <c r="A525" t="s">
        <v>1190</v>
      </c>
      <c r="B525" t="s">
        <v>1844</v>
      </c>
      <c r="C525" t="s">
        <v>392</v>
      </c>
      <c r="D525" t="s">
        <v>1847</v>
      </c>
      <c r="E525" t="s">
        <v>1742</v>
      </c>
      <c r="F525" t="s">
        <v>1743</v>
      </c>
      <c r="G525" t="s">
        <v>1296</v>
      </c>
      <c r="I525" t="s">
        <v>2748</v>
      </c>
      <c r="J525" t="s">
        <v>1913</v>
      </c>
      <c r="K525" t="str">
        <f t="shared" si="23"/>
        <v>naa.60060e80166221000001622100001070</v>
      </c>
      <c r="M525" t="str">
        <f t="shared" si="24"/>
        <v>16221</v>
      </c>
      <c r="N525" t="str">
        <f t="shared" si="25"/>
        <v>1070</v>
      </c>
      <c r="O525" s="131">
        <v>17.5003051757813</v>
      </c>
    </row>
    <row r="526" spans="1:15">
      <c r="A526" t="s">
        <v>1190</v>
      </c>
      <c r="B526" t="s">
        <v>1844</v>
      </c>
      <c r="C526" t="s">
        <v>392</v>
      </c>
      <c r="D526" t="s">
        <v>1847</v>
      </c>
      <c r="E526" t="s">
        <v>1745</v>
      </c>
      <c r="F526" t="s">
        <v>1746</v>
      </c>
      <c r="G526" t="s">
        <v>1296</v>
      </c>
      <c r="I526" t="s">
        <v>2749</v>
      </c>
      <c r="J526" t="s">
        <v>1914</v>
      </c>
      <c r="K526" t="str">
        <f t="shared" si="23"/>
        <v>naa.60060e80166221000001622100001071</v>
      </c>
      <c r="M526" t="str">
        <f t="shared" si="24"/>
        <v>16221</v>
      </c>
      <c r="N526" t="str">
        <f t="shared" si="25"/>
        <v>1071</v>
      </c>
      <c r="O526" s="131">
        <v>3.00018310546875</v>
      </c>
    </row>
    <row r="527" spans="1:15">
      <c r="A527" t="s">
        <v>1190</v>
      </c>
      <c r="B527" t="s">
        <v>1844</v>
      </c>
      <c r="C527" t="s">
        <v>392</v>
      </c>
      <c r="D527" t="s">
        <v>1847</v>
      </c>
      <c r="E527" t="s">
        <v>1748</v>
      </c>
      <c r="F527" t="s">
        <v>1749</v>
      </c>
      <c r="G527" t="s">
        <v>1296</v>
      </c>
      <c r="I527" t="s">
        <v>2750</v>
      </c>
      <c r="J527" t="s">
        <v>1915</v>
      </c>
      <c r="K527" t="str">
        <f t="shared" si="23"/>
        <v>naa.60060e80166221000001622100001107</v>
      </c>
      <c r="M527" t="str">
        <f t="shared" si="24"/>
        <v>16221</v>
      </c>
      <c r="N527" t="str">
        <f t="shared" si="25"/>
        <v>1107</v>
      </c>
      <c r="O527" s="131">
        <v>0.20050048828125</v>
      </c>
    </row>
    <row r="528" spans="1:15">
      <c r="A528" t="s">
        <v>1190</v>
      </c>
      <c r="B528" t="s">
        <v>1844</v>
      </c>
      <c r="C528" t="s">
        <v>392</v>
      </c>
      <c r="D528" t="s">
        <v>1847</v>
      </c>
      <c r="E528" t="s">
        <v>1751</v>
      </c>
      <c r="F528" t="s">
        <v>1752</v>
      </c>
      <c r="G528" t="s">
        <v>1296</v>
      </c>
      <c r="I528" t="s">
        <v>2751</v>
      </c>
      <c r="J528" t="s">
        <v>1916</v>
      </c>
      <c r="K528" t="str">
        <f t="shared" si="23"/>
        <v>naa.60060e80166221000001622100000f3c</v>
      </c>
      <c r="M528" t="str">
        <f t="shared" si="24"/>
        <v>16221</v>
      </c>
      <c r="N528" t="str">
        <f t="shared" si="25"/>
        <v>0f3c</v>
      </c>
      <c r="O528" s="131">
        <v>0.20050048828125</v>
      </c>
    </row>
    <row r="529" spans="1:15">
      <c r="A529" t="s">
        <v>1190</v>
      </c>
      <c r="B529" t="s">
        <v>1844</v>
      </c>
      <c r="C529" t="s">
        <v>392</v>
      </c>
      <c r="D529" t="s">
        <v>1847</v>
      </c>
      <c r="E529" t="s">
        <v>1754</v>
      </c>
      <c r="F529" t="s">
        <v>1755</v>
      </c>
      <c r="G529" t="s">
        <v>1296</v>
      </c>
      <c r="I529" t="s">
        <v>2752</v>
      </c>
      <c r="J529" t="s">
        <v>1917</v>
      </c>
      <c r="K529" t="str">
        <f t="shared" si="23"/>
        <v>naa.60060e80166221000001622100000f3d</v>
      </c>
      <c r="M529" t="str">
        <f t="shared" si="24"/>
        <v>16221</v>
      </c>
      <c r="N529" t="str">
        <f t="shared" si="25"/>
        <v>0f3d</v>
      </c>
      <c r="O529" s="131">
        <v>0.20050048828125</v>
      </c>
    </row>
    <row r="530" spans="1:15">
      <c r="A530" t="s">
        <v>1190</v>
      </c>
      <c r="B530" t="s">
        <v>1844</v>
      </c>
      <c r="C530" t="s">
        <v>392</v>
      </c>
      <c r="D530" t="s">
        <v>1847</v>
      </c>
      <c r="E530" t="s">
        <v>1757</v>
      </c>
      <c r="F530" t="s">
        <v>1758</v>
      </c>
      <c r="G530" t="s">
        <v>1296</v>
      </c>
      <c r="I530" t="s">
        <v>2753</v>
      </c>
      <c r="J530" t="s">
        <v>1918</v>
      </c>
      <c r="K530" t="str">
        <f t="shared" si="23"/>
        <v>naa.60060e80166221000001622100000f3e</v>
      </c>
      <c r="M530" t="str">
        <f t="shared" si="24"/>
        <v>16221</v>
      </c>
      <c r="N530" t="str">
        <f t="shared" si="25"/>
        <v>0f3e</v>
      </c>
      <c r="O530" s="131">
        <v>40</v>
      </c>
    </row>
    <row r="531" spans="1:15">
      <c r="A531" t="s">
        <v>1182</v>
      </c>
      <c r="B531" t="s">
        <v>1982</v>
      </c>
      <c r="C531" t="s">
        <v>369</v>
      </c>
      <c r="D531" t="s">
        <v>1983</v>
      </c>
      <c r="E531" t="s">
        <v>1685</v>
      </c>
      <c r="F531" t="s">
        <v>1686</v>
      </c>
      <c r="G531" t="s">
        <v>1440</v>
      </c>
      <c r="I531" t="s">
        <v>2817</v>
      </c>
      <c r="K531" t="str">
        <f t="shared" si="23"/>
        <v/>
      </c>
      <c r="M531" t="str">
        <f t="shared" si="24"/>
        <v/>
      </c>
      <c r="N531" t="str">
        <f t="shared" si="25"/>
        <v/>
      </c>
      <c r="O531" s="131">
        <v>50</v>
      </c>
    </row>
    <row r="532" spans="1:15">
      <c r="A532" t="s">
        <v>1182</v>
      </c>
      <c r="B532" t="s">
        <v>1982</v>
      </c>
      <c r="C532" t="s">
        <v>369</v>
      </c>
      <c r="D532" t="s">
        <v>1983</v>
      </c>
      <c r="E532" t="s">
        <v>1687</v>
      </c>
      <c r="F532" t="s">
        <v>1714</v>
      </c>
      <c r="G532" t="s">
        <v>1442</v>
      </c>
      <c r="I532" t="s">
        <v>2817</v>
      </c>
      <c r="K532" t="str">
        <f t="shared" si="23"/>
        <v/>
      </c>
      <c r="M532" t="str">
        <f t="shared" si="24"/>
        <v/>
      </c>
      <c r="N532" t="str">
        <f t="shared" si="25"/>
        <v/>
      </c>
      <c r="O532" s="131">
        <v>300</v>
      </c>
    </row>
    <row r="533" spans="1:15">
      <c r="A533" t="s">
        <v>1182</v>
      </c>
      <c r="B533" t="s">
        <v>1982</v>
      </c>
      <c r="C533" t="s">
        <v>369</v>
      </c>
      <c r="D533" t="s">
        <v>1983</v>
      </c>
      <c r="E533" t="s">
        <v>1689</v>
      </c>
      <c r="F533" t="s">
        <v>1693</v>
      </c>
      <c r="G533" t="s">
        <v>1440</v>
      </c>
      <c r="I533" t="s">
        <v>2818</v>
      </c>
      <c r="K533" t="str">
        <f t="shared" si="23"/>
        <v/>
      </c>
      <c r="M533" t="str">
        <f t="shared" si="24"/>
        <v/>
      </c>
      <c r="N533" t="str">
        <f t="shared" si="25"/>
        <v/>
      </c>
      <c r="O533" s="131">
        <v>40</v>
      </c>
    </row>
    <row r="534" spans="1:15">
      <c r="A534" t="s">
        <v>1182</v>
      </c>
      <c r="B534" t="s">
        <v>1982</v>
      </c>
      <c r="C534" t="s">
        <v>367</v>
      </c>
      <c r="D534" t="s">
        <v>1984</v>
      </c>
      <c r="E534" t="s">
        <v>1685</v>
      </c>
      <c r="F534" t="s">
        <v>1686</v>
      </c>
      <c r="G534" t="s">
        <v>1438</v>
      </c>
      <c r="I534" t="s">
        <v>2819</v>
      </c>
      <c r="K534" t="str">
        <f t="shared" si="23"/>
        <v/>
      </c>
      <c r="M534" t="str">
        <f t="shared" si="24"/>
        <v/>
      </c>
      <c r="N534" t="str">
        <f t="shared" si="25"/>
        <v/>
      </c>
      <c r="O534" s="131">
        <v>50</v>
      </c>
    </row>
    <row r="535" spans="1:15">
      <c r="A535" t="s">
        <v>1182</v>
      </c>
      <c r="B535" t="s">
        <v>1982</v>
      </c>
      <c r="C535" t="s">
        <v>367</v>
      </c>
      <c r="D535" t="s">
        <v>1984</v>
      </c>
      <c r="E535" t="s">
        <v>1687</v>
      </c>
      <c r="F535" t="s">
        <v>1714</v>
      </c>
      <c r="G535" t="s">
        <v>1442</v>
      </c>
      <c r="I535" t="s">
        <v>2820</v>
      </c>
      <c r="K535" t="str">
        <f t="shared" si="23"/>
        <v/>
      </c>
      <c r="M535" t="str">
        <f t="shared" si="24"/>
        <v/>
      </c>
      <c r="N535" t="str">
        <f t="shared" si="25"/>
        <v/>
      </c>
      <c r="O535" s="131">
        <v>40</v>
      </c>
    </row>
    <row r="536" spans="1:15">
      <c r="A536" t="s">
        <v>1182</v>
      </c>
      <c r="B536" t="s">
        <v>1982</v>
      </c>
      <c r="C536" t="s">
        <v>366</v>
      </c>
      <c r="D536" t="s">
        <v>1984</v>
      </c>
      <c r="E536" t="s">
        <v>1685</v>
      </c>
      <c r="F536" t="s">
        <v>1686</v>
      </c>
      <c r="G536" t="s">
        <v>1438</v>
      </c>
      <c r="I536" t="s">
        <v>2821</v>
      </c>
      <c r="K536" t="str">
        <f t="shared" si="23"/>
        <v/>
      </c>
      <c r="M536" t="str">
        <f t="shared" si="24"/>
        <v/>
      </c>
      <c r="N536" t="str">
        <f t="shared" si="25"/>
        <v/>
      </c>
      <c r="O536" s="131">
        <v>50</v>
      </c>
    </row>
    <row r="537" spans="1:15">
      <c r="A537" t="s">
        <v>1182</v>
      </c>
      <c r="B537" t="s">
        <v>1982</v>
      </c>
      <c r="C537" t="s">
        <v>366</v>
      </c>
      <c r="D537" t="s">
        <v>1984</v>
      </c>
      <c r="E537" t="s">
        <v>1687</v>
      </c>
      <c r="F537" t="s">
        <v>1714</v>
      </c>
      <c r="G537" t="s">
        <v>1442</v>
      </c>
      <c r="I537" t="s">
        <v>2821</v>
      </c>
      <c r="K537" t="str">
        <f t="shared" si="23"/>
        <v/>
      </c>
      <c r="M537" t="str">
        <f t="shared" si="24"/>
        <v/>
      </c>
      <c r="N537" t="str">
        <f t="shared" si="25"/>
        <v/>
      </c>
      <c r="O537" s="131">
        <v>10.0003051757813</v>
      </c>
    </row>
    <row r="538" spans="1:15">
      <c r="A538" t="s">
        <v>1182</v>
      </c>
      <c r="B538" t="s">
        <v>1982</v>
      </c>
      <c r="C538" t="s">
        <v>366</v>
      </c>
      <c r="D538" t="s">
        <v>1984</v>
      </c>
      <c r="E538" t="s">
        <v>1689</v>
      </c>
      <c r="F538" t="s">
        <v>1693</v>
      </c>
      <c r="G538" t="s">
        <v>1438</v>
      </c>
      <c r="I538" t="s">
        <v>2822</v>
      </c>
      <c r="J538" t="s">
        <v>1985</v>
      </c>
      <c r="K538" t="str">
        <f t="shared" si="23"/>
        <v>naa.60060e80166177000001617700000084</v>
      </c>
      <c r="M538" t="str">
        <f t="shared" si="24"/>
        <v>16177</v>
      </c>
      <c r="N538" t="str">
        <f t="shared" si="25"/>
        <v>0084</v>
      </c>
      <c r="O538" s="131">
        <v>50.0006103515625</v>
      </c>
    </row>
    <row r="539" spans="1:15">
      <c r="A539" t="s">
        <v>1182</v>
      </c>
      <c r="B539" t="s">
        <v>1982</v>
      </c>
      <c r="C539" t="s">
        <v>366</v>
      </c>
      <c r="D539" t="s">
        <v>1984</v>
      </c>
      <c r="E539" t="s">
        <v>1692</v>
      </c>
      <c r="F539" t="s">
        <v>1697</v>
      </c>
      <c r="G539" t="s">
        <v>1300</v>
      </c>
      <c r="I539" t="s">
        <v>2823</v>
      </c>
      <c r="J539" t="s">
        <v>1986</v>
      </c>
      <c r="K539" t="str">
        <f t="shared" si="23"/>
        <v>naa.60060e80166177000001617700000086</v>
      </c>
      <c r="M539" t="str">
        <f t="shared" si="24"/>
        <v>16177</v>
      </c>
      <c r="N539" t="str">
        <f t="shared" si="25"/>
        <v>0086</v>
      </c>
      <c r="O539" s="131">
        <v>0.20050048828125</v>
      </c>
    </row>
    <row r="540" spans="1:15">
      <c r="A540" t="s">
        <v>1182</v>
      </c>
      <c r="B540" t="s">
        <v>1982</v>
      </c>
      <c r="C540" t="s">
        <v>366</v>
      </c>
      <c r="D540" t="s">
        <v>1984</v>
      </c>
      <c r="E540" t="s">
        <v>1698</v>
      </c>
      <c r="F540" t="s">
        <v>1699</v>
      </c>
      <c r="G540" t="s">
        <v>1300</v>
      </c>
      <c r="I540" t="s">
        <v>2824</v>
      </c>
      <c r="J540" t="s">
        <v>1987</v>
      </c>
      <c r="K540" t="str">
        <f t="shared" si="23"/>
        <v>naa.60060e80166177000001617700000f1e</v>
      </c>
      <c r="M540" t="str">
        <f t="shared" si="24"/>
        <v>16177</v>
      </c>
      <c r="N540" t="str">
        <f t="shared" si="25"/>
        <v>0f1e</v>
      </c>
      <c r="O540" s="131">
        <v>0.20050048828125</v>
      </c>
    </row>
    <row r="541" spans="1:15">
      <c r="A541" t="s">
        <v>1182</v>
      </c>
      <c r="B541" t="s">
        <v>1982</v>
      </c>
      <c r="C541" t="s">
        <v>366</v>
      </c>
      <c r="D541" t="s">
        <v>1984</v>
      </c>
      <c r="E541" t="s">
        <v>1696</v>
      </c>
      <c r="F541" t="s">
        <v>1730</v>
      </c>
      <c r="G541" t="s">
        <v>1300</v>
      </c>
      <c r="I541" t="s">
        <v>2825</v>
      </c>
      <c r="J541" t="s">
        <v>1988</v>
      </c>
      <c r="K541" t="str">
        <f t="shared" si="23"/>
        <v>naa.60060e80166177000001617700000f1f</v>
      </c>
      <c r="M541" t="str">
        <f t="shared" si="24"/>
        <v>16177</v>
      </c>
      <c r="N541" t="str">
        <f t="shared" si="25"/>
        <v>0f1f</v>
      </c>
      <c r="O541" s="131">
        <v>0.20050048828125</v>
      </c>
    </row>
    <row r="542" spans="1:15">
      <c r="A542" t="s">
        <v>1182</v>
      </c>
      <c r="B542" t="s">
        <v>1982</v>
      </c>
      <c r="C542" t="s">
        <v>366</v>
      </c>
      <c r="D542" t="s">
        <v>1984</v>
      </c>
      <c r="E542" t="s">
        <v>1710</v>
      </c>
      <c r="F542" t="s">
        <v>1732</v>
      </c>
      <c r="G542" t="s">
        <v>1300</v>
      </c>
      <c r="I542" t="s">
        <v>2826</v>
      </c>
      <c r="J542" t="s">
        <v>1989</v>
      </c>
      <c r="K542" t="str">
        <f t="shared" si="23"/>
        <v>naa.60060e80166177000001617700000f20</v>
      </c>
      <c r="M542" t="str">
        <f t="shared" si="24"/>
        <v>16177</v>
      </c>
      <c r="N542" t="str">
        <f t="shared" si="25"/>
        <v>0f20</v>
      </c>
      <c r="O542" s="131">
        <v>40</v>
      </c>
    </row>
    <row r="543" spans="1:15">
      <c r="A543" t="s">
        <v>1182</v>
      </c>
      <c r="B543" t="s">
        <v>1982</v>
      </c>
      <c r="C543" t="s">
        <v>368</v>
      </c>
      <c r="D543" t="s">
        <v>1983</v>
      </c>
      <c r="E543" t="s">
        <v>1685</v>
      </c>
      <c r="F543" t="s">
        <v>1686</v>
      </c>
      <c r="G543" t="s">
        <v>1440</v>
      </c>
      <c r="I543" t="s">
        <v>2827</v>
      </c>
      <c r="K543" t="str">
        <f t="shared" si="23"/>
        <v/>
      </c>
      <c r="M543" t="str">
        <f t="shared" si="24"/>
        <v/>
      </c>
      <c r="N543" t="str">
        <f t="shared" si="25"/>
        <v/>
      </c>
      <c r="O543" s="131">
        <v>50</v>
      </c>
    </row>
    <row r="544" spans="1:15">
      <c r="A544" t="s">
        <v>1182</v>
      </c>
      <c r="B544" t="s">
        <v>1982</v>
      </c>
      <c r="C544" t="s">
        <v>368</v>
      </c>
      <c r="D544" t="s">
        <v>1983</v>
      </c>
      <c r="E544" t="s">
        <v>1687</v>
      </c>
      <c r="F544" t="s">
        <v>1714</v>
      </c>
      <c r="G544" t="s">
        <v>1442</v>
      </c>
      <c r="I544" t="s">
        <v>2827</v>
      </c>
      <c r="K544" t="str">
        <f t="shared" si="23"/>
        <v/>
      </c>
      <c r="M544" t="str">
        <f t="shared" si="24"/>
        <v/>
      </c>
      <c r="N544" t="str">
        <f t="shared" si="25"/>
        <v/>
      </c>
      <c r="O544" s="131">
        <v>300</v>
      </c>
    </row>
    <row r="545" spans="1:15">
      <c r="A545" t="s">
        <v>1182</v>
      </c>
      <c r="B545" t="s">
        <v>1982</v>
      </c>
      <c r="C545" t="s">
        <v>368</v>
      </c>
      <c r="D545" t="s">
        <v>1983</v>
      </c>
      <c r="E545" t="s">
        <v>1689</v>
      </c>
      <c r="F545" t="s">
        <v>1693</v>
      </c>
      <c r="G545" t="s">
        <v>1440</v>
      </c>
      <c r="I545" t="s">
        <v>2828</v>
      </c>
      <c r="K545" t="str">
        <f t="shared" si="23"/>
        <v/>
      </c>
      <c r="M545" t="str">
        <f t="shared" si="24"/>
        <v/>
      </c>
      <c r="N545" t="str">
        <f t="shared" si="25"/>
        <v/>
      </c>
      <c r="O545" s="131">
        <v>40</v>
      </c>
    </row>
    <row r="546" spans="1:15">
      <c r="A546" t="s">
        <v>1191</v>
      </c>
      <c r="B546" t="s">
        <v>1982</v>
      </c>
      <c r="C546" t="s">
        <v>396</v>
      </c>
      <c r="D546" t="s">
        <v>1984</v>
      </c>
      <c r="E546" t="s">
        <v>1685</v>
      </c>
      <c r="F546" t="s">
        <v>1686</v>
      </c>
      <c r="G546" t="s">
        <v>1484</v>
      </c>
      <c r="I546" t="s">
        <v>2829</v>
      </c>
      <c r="K546" t="str">
        <f t="shared" si="23"/>
        <v/>
      </c>
      <c r="M546" t="str">
        <f t="shared" si="24"/>
        <v/>
      </c>
      <c r="N546" t="str">
        <f t="shared" si="25"/>
        <v/>
      </c>
      <c r="O546" s="131">
        <v>50</v>
      </c>
    </row>
    <row r="547" spans="1:15">
      <c r="A547" t="s">
        <v>1191</v>
      </c>
      <c r="B547" t="s">
        <v>1982</v>
      </c>
      <c r="C547" t="s">
        <v>396</v>
      </c>
      <c r="D547" t="s">
        <v>1984</v>
      </c>
      <c r="E547" t="s">
        <v>1687</v>
      </c>
      <c r="F547" t="s">
        <v>1714</v>
      </c>
      <c r="G547" t="s">
        <v>1486</v>
      </c>
      <c r="I547" t="s">
        <v>2830</v>
      </c>
      <c r="K547" t="str">
        <f t="shared" si="23"/>
        <v/>
      </c>
      <c r="M547" t="str">
        <f t="shared" si="24"/>
        <v/>
      </c>
      <c r="N547" t="str">
        <f t="shared" si="25"/>
        <v/>
      </c>
      <c r="O547" s="131">
        <v>40</v>
      </c>
    </row>
    <row r="548" spans="1:15">
      <c r="A548" t="s">
        <v>1191</v>
      </c>
      <c r="B548" t="s">
        <v>1982</v>
      </c>
      <c r="C548" t="s">
        <v>395</v>
      </c>
      <c r="D548" t="s">
        <v>1984</v>
      </c>
      <c r="E548" t="s">
        <v>1685</v>
      </c>
      <c r="F548" t="s">
        <v>1686</v>
      </c>
      <c r="G548" t="s">
        <v>1484</v>
      </c>
      <c r="I548" t="s">
        <v>2831</v>
      </c>
      <c r="K548" t="str">
        <f t="shared" si="23"/>
        <v/>
      </c>
      <c r="M548" t="str">
        <f t="shared" si="24"/>
        <v/>
      </c>
      <c r="N548" t="str">
        <f t="shared" si="25"/>
        <v/>
      </c>
      <c r="O548" s="131">
        <v>50</v>
      </c>
    </row>
    <row r="549" spans="1:15">
      <c r="A549" t="s">
        <v>1191</v>
      </c>
      <c r="B549" t="s">
        <v>1982</v>
      </c>
      <c r="C549" t="s">
        <v>395</v>
      </c>
      <c r="D549" t="s">
        <v>1984</v>
      </c>
      <c r="E549" t="s">
        <v>1687</v>
      </c>
      <c r="F549" t="s">
        <v>1714</v>
      </c>
      <c r="G549" t="s">
        <v>1486</v>
      </c>
      <c r="I549" t="s">
        <v>2832</v>
      </c>
      <c r="K549" t="str">
        <f t="shared" si="23"/>
        <v/>
      </c>
      <c r="M549" t="str">
        <f t="shared" si="24"/>
        <v/>
      </c>
      <c r="N549" t="str">
        <f t="shared" si="25"/>
        <v/>
      </c>
      <c r="O549" s="131">
        <v>40</v>
      </c>
    </row>
    <row r="550" spans="1:15">
      <c r="A550" t="s">
        <v>1191</v>
      </c>
      <c r="B550" t="s">
        <v>1982</v>
      </c>
      <c r="C550" t="s">
        <v>394</v>
      </c>
      <c r="D550" t="s">
        <v>1984</v>
      </c>
      <c r="E550" t="s">
        <v>1685</v>
      </c>
      <c r="F550" t="s">
        <v>1686</v>
      </c>
      <c r="G550" t="s">
        <v>1484</v>
      </c>
      <c r="I550" t="s">
        <v>2833</v>
      </c>
      <c r="K550" t="str">
        <f t="shared" si="23"/>
        <v/>
      </c>
      <c r="M550" t="str">
        <f t="shared" si="24"/>
        <v/>
      </c>
      <c r="N550" t="str">
        <f t="shared" si="25"/>
        <v/>
      </c>
      <c r="O550" s="131">
        <v>20</v>
      </c>
    </row>
    <row r="551" spans="1:15">
      <c r="A551" t="s">
        <v>1191</v>
      </c>
      <c r="B551" t="s">
        <v>1982</v>
      </c>
      <c r="C551" t="s">
        <v>394</v>
      </c>
      <c r="D551" t="s">
        <v>1984</v>
      </c>
      <c r="E551" t="s">
        <v>1687</v>
      </c>
      <c r="F551" t="s">
        <v>1690</v>
      </c>
      <c r="G551" t="s">
        <v>1484</v>
      </c>
      <c r="I551" t="s">
        <v>2834</v>
      </c>
      <c r="K551" t="str">
        <f t="shared" si="23"/>
        <v/>
      </c>
      <c r="M551" t="str">
        <f t="shared" si="24"/>
        <v/>
      </c>
      <c r="N551" t="str">
        <f t="shared" si="25"/>
        <v/>
      </c>
      <c r="O551" s="131">
        <v>50</v>
      </c>
    </row>
    <row r="552" spans="1:15">
      <c r="A552" t="s">
        <v>1191</v>
      </c>
      <c r="B552" t="s">
        <v>1982</v>
      </c>
      <c r="C552" t="s">
        <v>394</v>
      </c>
      <c r="D552" t="s">
        <v>1984</v>
      </c>
      <c r="E552" t="s">
        <v>1689</v>
      </c>
      <c r="F552" t="s">
        <v>1714</v>
      </c>
      <c r="G552" t="s">
        <v>1486</v>
      </c>
      <c r="I552" t="s">
        <v>2835</v>
      </c>
      <c r="K552" t="str">
        <f t="shared" si="23"/>
        <v/>
      </c>
      <c r="M552" t="str">
        <f t="shared" si="24"/>
        <v/>
      </c>
      <c r="N552" t="str">
        <f t="shared" si="25"/>
        <v/>
      </c>
      <c r="O552" s="131">
        <v>10.0003051757813</v>
      </c>
    </row>
    <row r="553" spans="1:15">
      <c r="A553" t="s">
        <v>1191</v>
      </c>
      <c r="B553" t="s">
        <v>1982</v>
      </c>
      <c r="C553" t="s">
        <v>394</v>
      </c>
      <c r="D553" t="s">
        <v>1984</v>
      </c>
      <c r="E553" t="s">
        <v>1692</v>
      </c>
      <c r="F553" t="s">
        <v>1693</v>
      </c>
      <c r="G553" t="s">
        <v>1484</v>
      </c>
      <c r="I553" t="s">
        <v>2836</v>
      </c>
      <c r="J553" t="s">
        <v>1990</v>
      </c>
      <c r="K553" t="str">
        <f t="shared" si="23"/>
        <v>naa.60060e80166177000001617700000085</v>
      </c>
      <c r="M553" t="str">
        <f t="shared" si="24"/>
        <v>16177</v>
      </c>
      <c r="N553" t="str">
        <f t="shared" si="25"/>
        <v>0085</v>
      </c>
      <c r="O553" s="131">
        <v>50.0006103515625</v>
      </c>
    </row>
    <row r="554" spans="1:15">
      <c r="A554" t="s">
        <v>1191</v>
      </c>
      <c r="B554" t="s">
        <v>1982</v>
      </c>
      <c r="C554" t="s">
        <v>394</v>
      </c>
      <c r="D554" t="s">
        <v>1984</v>
      </c>
      <c r="E554" t="s">
        <v>1698</v>
      </c>
      <c r="F554" t="s">
        <v>1697</v>
      </c>
      <c r="G554" t="s">
        <v>1300</v>
      </c>
      <c r="I554" t="s">
        <v>2823</v>
      </c>
      <c r="J554" t="s">
        <v>1986</v>
      </c>
      <c r="K554" t="str">
        <f t="shared" si="23"/>
        <v>naa.60060e80166177000001617700000086</v>
      </c>
      <c r="M554" t="str">
        <f t="shared" si="24"/>
        <v>16177</v>
      </c>
      <c r="N554" t="str">
        <f t="shared" si="25"/>
        <v>0086</v>
      </c>
      <c r="O554" s="131">
        <v>0.20050048828125</v>
      </c>
    </row>
    <row r="555" spans="1:15">
      <c r="A555" t="s">
        <v>1191</v>
      </c>
      <c r="B555" t="s">
        <v>1982</v>
      </c>
      <c r="C555" t="s">
        <v>394</v>
      </c>
      <c r="D555" t="s">
        <v>1984</v>
      </c>
      <c r="E555" t="s">
        <v>1696</v>
      </c>
      <c r="F555" t="s">
        <v>1699</v>
      </c>
      <c r="G555" t="s">
        <v>1300</v>
      </c>
      <c r="I555" t="s">
        <v>2824</v>
      </c>
      <c r="J555" t="s">
        <v>1987</v>
      </c>
      <c r="K555" t="str">
        <f t="shared" si="23"/>
        <v>naa.60060e80166177000001617700000f1e</v>
      </c>
      <c r="M555" t="str">
        <f t="shared" si="24"/>
        <v>16177</v>
      </c>
      <c r="N555" t="str">
        <f t="shared" si="25"/>
        <v>0f1e</v>
      </c>
      <c r="O555" s="131">
        <v>0.20050048828125</v>
      </c>
    </row>
    <row r="556" spans="1:15">
      <c r="A556" t="s">
        <v>1191</v>
      </c>
      <c r="B556" t="s">
        <v>1982</v>
      </c>
      <c r="C556" t="s">
        <v>394</v>
      </c>
      <c r="D556" t="s">
        <v>1984</v>
      </c>
      <c r="E556" t="s">
        <v>1710</v>
      </c>
      <c r="F556" t="s">
        <v>1730</v>
      </c>
      <c r="G556" t="s">
        <v>1300</v>
      </c>
      <c r="I556" t="s">
        <v>2825</v>
      </c>
      <c r="J556" t="s">
        <v>1988</v>
      </c>
      <c r="K556" t="str">
        <f t="shared" si="23"/>
        <v>naa.60060e80166177000001617700000f1f</v>
      </c>
      <c r="M556" t="str">
        <f t="shared" si="24"/>
        <v>16177</v>
      </c>
      <c r="N556" t="str">
        <f t="shared" si="25"/>
        <v>0f1f</v>
      </c>
      <c r="O556" s="131">
        <v>0.20050048828125</v>
      </c>
    </row>
    <row r="557" spans="1:15">
      <c r="A557" t="s">
        <v>1191</v>
      </c>
      <c r="B557" t="s">
        <v>1982</v>
      </c>
      <c r="C557" t="s">
        <v>394</v>
      </c>
      <c r="D557" t="s">
        <v>1984</v>
      </c>
      <c r="E557" t="s">
        <v>1715</v>
      </c>
      <c r="F557" t="s">
        <v>1732</v>
      </c>
      <c r="G557" t="s">
        <v>1300</v>
      </c>
      <c r="I557" t="s">
        <v>2826</v>
      </c>
      <c r="J557" t="s">
        <v>1989</v>
      </c>
      <c r="K557" t="str">
        <f t="shared" si="23"/>
        <v>naa.60060e80166177000001617700000f20</v>
      </c>
      <c r="M557" t="str">
        <f t="shared" si="24"/>
        <v>16177</v>
      </c>
      <c r="N557" t="str">
        <f t="shared" si="25"/>
        <v>0f20</v>
      </c>
      <c r="O557" s="131">
        <v>40</v>
      </c>
    </row>
    <row r="558" spans="1:15">
      <c r="A558" t="s">
        <v>1178</v>
      </c>
      <c r="B558" t="s">
        <v>1991</v>
      </c>
      <c r="C558" t="s">
        <v>354</v>
      </c>
      <c r="D558" t="s">
        <v>1983</v>
      </c>
      <c r="E558" t="s">
        <v>1685</v>
      </c>
      <c r="F558" t="s">
        <v>1686</v>
      </c>
      <c r="G558" t="s">
        <v>1422</v>
      </c>
      <c r="I558" t="s">
        <v>2837</v>
      </c>
      <c r="K558" t="str">
        <f t="shared" si="23"/>
        <v/>
      </c>
      <c r="M558" t="str">
        <f t="shared" si="24"/>
        <v/>
      </c>
      <c r="N558" t="str">
        <f t="shared" si="25"/>
        <v/>
      </c>
      <c r="O558" s="131">
        <v>220.00030517578099</v>
      </c>
    </row>
    <row r="559" spans="1:15">
      <c r="A559" t="s">
        <v>1178</v>
      </c>
      <c r="B559" t="s">
        <v>1991</v>
      </c>
      <c r="C559" t="s">
        <v>354</v>
      </c>
      <c r="D559" t="s">
        <v>1983</v>
      </c>
      <c r="E559" t="s">
        <v>1687</v>
      </c>
      <c r="F559" t="s">
        <v>1688</v>
      </c>
      <c r="G559" t="s">
        <v>1280</v>
      </c>
      <c r="I559" t="s">
        <v>2837</v>
      </c>
      <c r="J559" t="s">
        <v>1992</v>
      </c>
      <c r="K559" t="str">
        <f t="shared" si="23"/>
        <v>naa.60060e80166221000001622100000076</v>
      </c>
      <c r="M559" t="str">
        <f t="shared" si="24"/>
        <v>16221</v>
      </c>
      <c r="N559" t="str">
        <f t="shared" si="25"/>
        <v>0076</v>
      </c>
      <c r="O559" s="131">
        <v>50</v>
      </c>
    </row>
    <row r="560" spans="1:15">
      <c r="A560" t="s">
        <v>1178</v>
      </c>
      <c r="B560" t="s">
        <v>1991</v>
      </c>
      <c r="C560" t="s">
        <v>354</v>
      </c>
      <c r="D560" t="s">
        <v>1983</v>
      </c>
      <c r="E560" t="s">
        <v>1689</v>
      </c>
      <c r="F560" t="s">
        <v>1714</v>
      </c>
      <c r="G560" t="s">
        <v>1424</v>
      </c>
      <c r="I560" t="s">
        <v>2838</v>
      </c>
      <c r="K560" t="str">
        <f t="shared" si="23"/>
        <v/>
      </c>
      <c r="M560" t="str">
        <f t="shared" si="24"/>
        <v/>
      </c>
      <c r="N560" t="str">
        <f t="shared" si="25"/>
        <v/>
      </c>
      <c r="O560" s="131">
        <v>40</v>
      </c>
    </row>
    <row r="561" spans="1:15">
      <c r="A561" t="s">
        <v>1184</v>
      </c>
      <c r="B561" t="s">
        <v>1991</v>
      </c>
      <c r="C561" t="s">
        <v>374</v>
      </c>
      <c r="D561" t="s">
        <v>1702</v>
      </c>
      <c r="E561" t="s">
        <v>1685</v>
      </c>
      <c r="F561" t="s">
        <v>1686</v>
      </c>
      <c r="G561" t="s">
        <v>1448</v>
      </c>
      <c r="I561" t="s">
        <v>2839</v>
      </c>
      <c r="K561" t="str">
        <f t="shared" si="23"/>
        <v/>
      </c>
      <c r="M561" t="str">
        <f t="shared" si="24"/>
        <v/>
      </c>
      <c r="N561" t="str">
        <f t="shared" si="25"/>
        <v/>
      </c>
      <c r="O561" s="131">
        <v>50</v>
      </c>
    </row>
    <row r="562" spans="1:15">
      <c r="A562" t="s">
        <v>1184</v>
      </c>
      <c r="B562" t="s">
        <v>1991</v>
      </c>
      <c r="C562" t="s">
        <v>374</v>
      </c>
      <c r="D562" t="s">
        <v>1702</v>
      </c>
      <c r="E562" t="s">
        <v>1687</v>
      </c>
      <c r="F562" t="s">
        <v>1690</v>
      </c>
      <c r="G562" t="s">
        <v>1450</v>
      </c>
      <c r="I562" t="s">
        <v>2839</v>
      </c>
      <c r="K562" t="str">
        <f t="shared" si="23"/>
        <v/>
      </c>
      <c r="M562" t="str">
        <f t="shared" si="24"/>
        <v/>
      </c>
      <c r="N562" t="str">
        <f t="shared" si="25"/>
        <v/>
      </c>
      <c r="O562" s="131">
        <v>35.0006103515625</v>
      </c>
    </row>
    <row r="563" spans="1:15">
      <c r="A563" t="s">
        <v>1184</v>
      </c>
      <c r="B563" t="s">
        <v>1991</v>
      </c>
      <c r="C563" t="s">
        <v>374</v>
      </c>
      <c r="D563" t="s">
        <v>1702</v>
      </c>
      <c r="E563" t="s">
        <v>1689</v>
      </c>
      <c r="F563" t="s">
        <v>1688</v>
      </c>
      <c r="G563" t="s">
        <v>1366</v>
      </c>
      <c r="I563" t="s">
        <v>2839</v>
      </c>
      <c r="J563" t="s">
        <v>1993</v>
      </c>
      <c r="K563" t="str">
        <f t="shared" ref="K563:K626" si="26">IF(J563&lt;&gt;"",CONCATENATE("naa.",MID(J563,11,32)),"")</f>
        <v>naa.60060e80166177000001617700000077</v>
      </c>
      <c r="M563" t="str">
        <f t="shared" si="24"/>
        <v>16177</v>
      </c>
      <c r="N563" t="str">
        <f t="shared" si="25"/>
        <v>0077</v>
      </c>
      <c r="O563" s="131">
        <v>60</v>
      </c>
    </row>
    <row r="564" spans="1:15">
      <c r="A564" t="s">
        <v>1184</v>
      </c>
      <c r="B564" t="s">
        <v>1991</v>
      </c>
      <c r="C564" t="s">
        <v>374</v>
      </c>
      <c r="D564" t="s">
        <v>1702</v>
      </c>
      <c r="E564" t="s">
        <v>1692</v>
      </c>
      <c r="F564" t="s">
        <v>1704</v>
      </c>
      <c r="G564" t="s">
        <v>1366</v>
      </c>
      <c r="I564" t="s">
        <v>2840</v>
      </c>
      <c r="J564" t="s">
        <v>1994</v>
      </c>
      <c r="K564" t="str">
        <f t="shared" si="26"/>
        <v>naa.60060e80166177000001617700000078</v>
      </c>
      <c r="M564" t="str">
        <f t="shared" si="24"/>
        <v>16177</v>
      </c>
      <c r="N564" t="str">
        <f t="shared" si="25"/>
        <v>0078</v>
      </c>
      <c r="O564" s="131">
        <v>210</v>
      </c>
    </row>
    <row r="565" spans="1:15">
      <c r="A565" t="s">
        <v>1184</v>
      </c>
      <c r="B565" t="s">
        <v>1991</v>
      </c>
      <c r="C565" t="s">
        <v>374</v>
      </c>
      <c r="D565" t="s">
        <v>1702</v>
      </c>
      <c r="E565" t="s">
        <v>1698</v>
      </c>
      <c r="F565" t="s">
        <v>1706</v>
      </c>
      <c r="G565" t="s">
        <v>1366</v>
      </c>
      <c r="I565" t="s">
        <v>2841</v>
      </c>
      <c r="J565" t="s">
        <v>1995</v>
      </c>
      <c r="K565" t="str">
        <f t="shared" si="26"/>
        <v>naa.60060e80166177000001617700000079</v>
      </c>
      <c r="M565" t="str">
        <f t="shared" si="24"/>
        <v>16177</v>
      </c>
      <c r="N565" t="str">
        <f t="shared" si="25"/>
        <v>0079</v>
      </c>
      <c r="O565" s="131">
        <v>50</v>
      </c>
    </row>
    <row r="566" spans="1:15">
      <c r="A566" t="s">
        <v>1184</v>
      </c>
      <c r="B566" t="s">
        <v>1991</v>
      </c>
      <c r="C566" t="s">
        <v>374</v>
      </c>
      <c r="D566" t="s">
        <v>1702</v>
      </c>
      <c r="E566" t="s">
        <v>1696</v>
      </c>
      <c r="F566" t="s">
        <v>1714</v>
      </c>
      <c r="G566" t="s">
        <v>1452</v>
      </c>
      <c r="I566" t="s">
        <v>2839</v>
      </c>
      <c r="K566" t="str">
        <f t="shared" si="26"/>
        <v/>
      </c>
      <c r="M566" t="str">
        <f t="shared" si="24"/>
        <v/>
      </c>
      <c r="N566" t="str">
        <f t="shared" si="25"/>
        <v/>
      </c>
      <c r="O566" s="131">
        <v>40</v>
      </c>
    </row>
    <row r="567" spans="1:15">
      <c r="A567" t="s">
        <v>1184</v>
      </c>
      <c r="B567" t="s">
        <v>1991</v>
      </c>
      <c r="C567" t="s">
        <v>375</v>
      </c>
      <c r="D567" t="s">
        <v>1702</v>
      </c>
      <c r="E567" t="s">
        <v>1685</v>
      </c>
      <c r="F567" t="s">
        <v>1686</v>
      </c>
      <c r="G567" t="s">
        <v>1448</v>
      </c>
      <c r="I567" t="s">
        <v>2842</v>
      </c>
      <c r="K567" t="str">
        <f t="shared" si="26"/>
        <v/>
      </c>
      <c r="M567" t="str">
        <f t="shared" si="24"/>
        <v/>
      </c>
      <c r="N567" t="str">
        <f t="shared" si="25"/>
        <v/>
      </c>
      <c r="O567" s="131">
        <v>50</v>
      </c>
    </row>
    <row r="568" spans="1:15">
      <c r="A568" t="s">
        <v>1184</v>
      </c>
      <c r="B568" t="s">
        <v>1991</v>
      </c>
      <c r="C568" t="s">
        <v>375</v>
      </c>
      <c r="D568" t="s">
        <v>1702</v>
      </c>
      <c r="E568" t="s">
        <v>1687</v>
      </c>
      <c r="F568" t="s">
        <v>1690</v>
      </c>
      <c r="G568" t="s">
        <v>1450</v>
      </c>
      <c r="I568" t="s">
        <v>2842</v>
      </c>
      <c r="K568" t="str">
        <f t="shared" si="26"/>
        <v/>
      </c>
      <c r="M568" t="str">
        <f t="shared" si="24"/>
        <v/>
      </c>
      <c r="N568" t="str">
        <f t="shared" si="25"/>
        <v/>
      </c>
      <c r="O568" s="131">
        <v>95.0006103515625</v>
      </c>
    </row>
    <row r="569" spans="1:15">
      <c r="A569" t="s">
        <v>1184</v>
      </c>
      <c r="B569" t="s">
        <v>1991</v>
      </c>
      <c r="C569" t="s">
        <v>375</v>
      </c>
      <c r="D569" t="s">
        <v>1702</v>
      </c>
      <c r="E569" t="s">
        <v>1689</v>
      </c>
      <c r="F569" t="s">
        <v>1688</v>
      </c>
      <c r="G569" t="s">
        <v>1348</v>
      </c>
      <c r="I569" t="s">
        <v>2842</v>
      </c>
      <c r="J569" t="s">
        <v>1996</v>
      </c>
      <c r="K569" t="str">
        <f t="shared" si="26"/>
        <v>naa.60060e8016617700000161770000006f</v>
      </c>
      <c r="M569" t="str">
        <f t="shared" si="24"/>
        <v>16177</v>
      </c>
      <c r="N569" t="str">
        <f t="shared" si="25"/>
        <v>006f</v>
      </c>
      <c r="O569" s="131">
        <v>60</v>
      </c>
    </row>
    <row r="570" spans="1:15">
      <c r="A570" t="s">
        <v>1184</v>
      </c>
      <c r="B570" t="s">
        <v>1991</v>
      </c>
      <c r="C570" t="s">
        <v>375</v>
      </c>
      <c r="D570" t="s">
        <v>1702</v>
      </c>
      <c r="E570" t="s">
        <v>1692</v>
      </c>
      <c r="F570" t="s">
        <v>1704</v>
      </c>
      <c r="G570" t="s">
        <v>1348</v>
      </c>
      <c r="I570" t="s">
        <v>2843</v>
      </c>
      <c r="J570" t="s">
        <v>1997</v>
      </c>
      <c r="K570" t="str">
        <f t="shared" si="26"/>
        <v>naa.60060e80166177000001617700000070</v>
      </c>
      <c r="M570" t="str">
        <f t="shared" si="24"/>
        <v>16177</v>
      </c>
      <c r="N570" t="str">
        <f t="shared" si="25"/>
        <v>0070</v>
      </c>
      <c r="O570" s="131">
        <v>280.00030517578102</v>
      </c>
    </row>
    <row r="571" spans="1:15">
      <c r="A571" t="s">
        <v>1184</v>
      </c>
      <c r="B571" t="s">
        <v>1991</v>
      </c>
      <c r="C571" t="s">
        <v>375</v>
      </c>
      <c r="D571" t="s">
        <v>1702</v>
      </c>
      <c r="E571" t="s">
        <v>1698</v>
      </c>
      <c r="F571" t="s">
        <v>1706</v>
      </c>
      <c r="G571" t="s">
        <v>1348</v>
      </c>
      <c r="I571" t="s">
        <v>2844</v>
      </c>
      <c r="J571" t="s">
        <v>1998</v>
      </c>
      <c r="K571" t="str">
        <f t="shared" si="26"/>
        <v>naa.60060e80166177000001617700000071</v>
      </c>
      <c r="M571" t="str">
        <f t="shared" si="24"/>
        <v>16177</v>
      </c>
      <c r="N571" t="str">
        <f t="shared" si="25"/>
        <v>0071</v>
      </c>
      <c r="O571" s="131">
        <v>50</v>
      </c>
    </row>
    <row r="572" spans="1:15">
      <c r="A572" t="s">
        <v>1184</v>
      </c>
      <c r="B572" t="s">
        <v>1991</v>
      </c>
      <c r="C572" t="s">
        <v>375</v>
      </c>
      <c r="D572" t="s">
        <v>1702</v>
      </c>
      <c r="E572" t="s">
        <v>1696</v>
      </c>
      <c r="F572" t="s">
        <v>1714</v>
      </c>
      <c r="G572" t="s">
        <v>1452</v>
      </c>
      <c r="I572" t="s">
        <v>2842</v>
      </c>
      <c r="K572" t="str">
        <f t="shared" si="26"/>
        <v/>
      </c>
      <c r="M572" t="str">
        <f t="shared" si="24"/>
        <v/>
      </c>
      <c r="N572" t="str">
        <f t="shared" si="25"/>
        <v/>
      </c>
      <c r="O572" s="131">
        <v>40</v>
      </c>
    </row>
    <row r="573" spans="1:15">
      <c r="A573" t="s">
        <v>1185</v>
      </c>
      <c r="B573" t="s">
        <v>1991</v>
      </c>
      <c r="C573" t="s">
        <v>378</v>
      </c>
      <c r="D573" t="s">
        <v>1983</v>
      </c>
      <c r="E573" t="s">
        <v>1685</v>
      </c>
      <c r="F573" t="s">
        <v>1686</v>
      </c>
      <c r="G573" t="s">
        <v>1454</v>
      </c>
      <c r="I573" t="s">
        <v>2845</v>
      </c>
      <c r="K573" t="str">
        <f t="shared" si="26"/>
        <v/>
      </c>
      <c r="M573" t="str">
        <f t="shared" ref="M573:M636" si="27">IF(J573&lt;&gt;"",MID(J573,30,5),"")</f>
        <v/>
      </c>
      <c r="N573" t="str">
        <f t="shared" ref="N573:N636" si="28">IF(J573&lt;&gt;"",MID(J573,39,4),"")</f>
        <v/>
      </c>
      <c r="O573" s="131">
        <v>50</v>
      </c>
    </row>
    <row r="574" spans="1:15">
      <c r="A574" t="s">
        <v>1185</v>
      </c>
      <c r="B574" t="s">
        <v>1991</v>
      </c>
      <c r="C574" t="s">
        <v>378</v>
      </c>
      <c r="D574" t="s">
        <v>1983</v>
      </c>
      <c r="E574" t="s">
        <v>1687</v>
      </c>
      <c r="F574" t="s">
        <v>1714</v>
      </c>
      <c r="G574" t="s">
        <v>1456</v>
      </c>
      <c r="I574" t="s">
        <v>2846</v>
      </c>
      <c r="K574" t="str">
        <f t="shared" si="26"/>
        <v/>
      </c>
      <c r="M574" t="str">
        <f t="shared" si="27"/>
        <v/>
      </c>
      <c r="N574" t="str">
        <f t="shared" si="28"/>
        <v/>
      </c>
      <c r="O574" s="131">
        <v>35.0006103515625</v>
      </c>
    </row>
    <row r="575" spans="1:15">
      <c r="A575" t="s">
        <v>1185</v>
      </c>
      <c r="B575" t="s">
        <v>1991</v>
      </c>
      <c r="C575" t="s">
        <v>378</v>
      </c>
      <c r="D575" t="s">
        <v>1983</v>
      </c>
      <c r="E575" t="s">
        <v>1689</v>
      </c>
      <c r="F575" t="s">
        <v>1693</v>
      </c>
      <c r="G575" t="s">
        <v>1254</v>
      </c>
      <c r="I575" t="s">
        <v>2845</v>
      </c>
      <c r="J575" t="s">
        <v>1999</v>
      </c>
      <c r="K575" t="str">
        <f t="shared" si="26"/>
        <v>naa.60060e80166221000001622100000072</v>
      </c>
      <c r="M575" t="str">
        <f t="shared" si="27"/>
        <v>16221</v>
      </c>
      <c r="N575" t="str">
        <f t="shared" si="28"/>
        <v>0072</v>
      </c>
      <c r="O575" s="131">
        <v>680.00061035156295</v>
      </c>
    </row>
    <row r="576" spans="1:15">
      <c r="A576" t="s">
        <v>1185</v>
      </c>
      <c r="B576" t="s">
        <v>1991</v>
      </c>
      <c r="C576" t="s">
        <v>378</v>
      </c>
      <c r="D576" t="s">
        <v>1983</v>
      </c>
      <c r="E576" t="s">
        <v>1692</v>
      </c>
      <c r="F576" t="s">
        <v>1697</v>
      </c>
      <c r="G576" t="s">
        <v>1264</v>
      </c>
      <c r="I576" t="s">
        <v>2845</v>
      </c>
      <c r="J576" t="s">
        <v>2000</v>
      </c>
      <c r="K576" t="str">
        <f t="shared" si="26"/>
        <v>naa.60060e80166221000001622100000073</v>
      </c>
      <c r="M576" t="str">
        <f t="shared" si="27"/>
        <v>16221</v>
      </c>
      <c r="N576" t="str">
        <f t="shared" si="28"/>
        <v>0073</v>
      </c>
      <c r="O576" s="131">
        <v>210</v>
      </c>
    </row>
    <row r="577" spans="1:15">
      <c r="A577" t="s">
        <v>1185</v>
      </c>
      <c r="B577" t="s">
        <v>1991</v>
      </c>
      <c r="C577" t="s">
        <v>378</v>
      </c>
      <c r="D577" t="s">
        <v>1983</v>
      </c>
      <c r="E577" t="s">
        <v>1698</v>
      </c>
      <c r="F577" t="s">
        <v>1699</v>
      </c>
      <c r="G577" t="s">
        <v>1264</v>
      </c>
      <c r="I577" t="s">
        <v>2847</v>
      </c>
      <c r="J577" t="s">
        <v>2001</v>
      </c>
      <c r="K577" t="str">
        <f t="shared" si="26"/>
        <v>naa.60060e80166221000001622100000074</v>
      </c>
      <c r="M577" t="str">
        <f t="shared" si="27"/>
        <v>16221</v>
      </c>
      <c r="N577" t="str">
        <f t="shared" si="28"/>
        <v>0074</v>
      </c>
      <c r="O577" s="131">
        <v>65.0006103515625</v>
      </c>
    </row>
    <row r="578" spans="1:15">
      <c r="A578" t="s">
        <v>1185</v>
      </c>
      <c r="B578" t="s">
        <v>1991</v>
      </c>
      <c r="C578" t="s">
        <v>378</v>
      </c>
      <c r="D578" t="s">
        <v>1983</v>
      </c>
      <c r="E578" t="s">
        <v>1696</v>
      </c>
      <c r="F578" t="s">
        <v>1730</v>
      </c>
      <c r="G578" t="s">
        <v>1264</v>
      </c>
      <c r="I578" t="s">
        <v>2848</v>
      </c>
      <c r="J578" t="s">
        <v>2002</v>
      </c>
      <c r="K578" t="str">
        <f t="shared" si="26"/>
        <v>naa.60060e80166221000001622100000075</v>
      </c>
      <c r="M578" t="str">
        <f t="shared" si="27"/>
        <v>16221</v>
      </c>
      <c r="N578" t="str">
        <f t="shared" si="28"/>
        <v>0075</v>
      </c>
      <c r="O578" s="131">
        <v>3.50006103515625</v>
      </c>
    </row>
    <row r="579" spans="1:15">
      <c r="A579" t="s">
        <v>1185</v>
      </c>
      <c r="B579" t="s">
        <v>1991</v>
      </c>
      <c r="C579" t="s">
        <v>378</v>
      </c>
      <c r="D579" t="s">
        <v>1983</v>
      </c>
      <c r="E579" t="s">
        <v>1710</v>
      </c>
      <c r="F579" t="s">
        <v>1737</v>
      </c>
      <c r="G579" t="s">
        <v>1254</v>
      </c>
      <c r="I579" t="s">
        <v>2847</v>
      </c>
      <c r="J579" t="s">
        <v>2003</v>
      </c>
      <c r="K579" t="str">
        <f t="shared" si="26"/>
        <v>naa.60060e80166221000001622100001072</v>
      </c>
      <c r="M579" t="str">
        <f t="shared" si="27"/>
        <v>16221</v>
      </c>
      <c r="N579" t="str">
        <f t="shared" si="28"/>
        <v>1072</v>
      </c>
      <c r="O579" s="131">
        <v>68.000793457031307</v>
      </c>
    </row>
    <row r="580" spans="1:15">
      <c r="A580" t="s">
        <v>1185</v>
      </c>
      <c r="B580" t="s">
        <v>1991</v>
      </c>
      <c r="C580" t="s">
        <v>378</v>
      </c>
      <c r="D580" t="s">
        <v>1983</v>
      </c>
      <c r="E580" t="s">
        <v>1715</v>
      </c>
      <c r="F580" t="s">
        <v>1740</v>
      </c>
      <c r="G580" t="s">
        <v>1264</v>
      </c>
      <c r="I580" t="s">
        <v>2849</v>
      </c>
      <c r="J580" t="s">
        <v>2004</v>
      </c>
      <c r="K580" t="str">
        <f t="shared" si="26"/>
        <v>naa.60060e80166221000001622100001073</v>
      </c>
      <c r="M580" t="str">
        <f t="shared" si="27"/>
        <v>16221</v>
      </c>
      <c r="N580" t="str">
        <f t="shared" si="28"/>
        <v>1073</v>
      </c>
      <c r="O580" s="131">
        <v>21.0003662109375</v>
      </c>
    </row>
    <row r="581" spans="1:15">
      <c r="A581" t="s">
        <v>1185</v>
      </c>
      <c r="B581" t="s">
        <v>1991</v>
      </c>
      <c r="C581" t="s">
        <v>378</v>
      </c>
      <c r="D581" t="s">
        <v>1983</v>
      </c>
      <c r="E581" t="s">
        <v>1718</v>
      </c>
      <c r="F581" t="s">
        <v>1743</v>
      </c>
      <c r="G581" t="s">
        <v>1264</v>
      </c>
      <c r="I581" t="s">
        <v>2850</v>
      </c>
      <c r="J581" t="s">
        <v>2005</v>
      </c>
      <c r="K581" t="str">
        <f t="shared" si="26"/>
        <v>naa.60060e80166221000001622100001074</v>
      </c>
      <c r="M581" t="str">
        <f t="shared" si="27"/>
        <v>16221</v>
      </c>
      <c r="N581" t="str">
        <f t="shared" si="28"/>
        <v>1074</v>
      </c>
      <c r="O581" s="131">
        <v>6.500244140625</v>
      </c>
    </row>
    <row r="582" spans="1:15">
      <c r="A582" t="s">
        <v>1185</v>
      </c>
      <c r="B582" t="s">
        <v>1991</v>
      </c>
      <c r="C582" t="s">
        <v>378</v>
      </c>
      <c r="D582" t="s">
        <v>1983</v>
      </c>
      <c r="E582" t="s">
        <v>1721</v>
      </c>
      <c r="F582" t="s">
        <v>1746</v>
      </c>
      <c r="G582" t="s">
        <v>1264</v>
      </c>
      <c r="I582" t="s">
        <v>2851</v>
      </c>
      <c r="J582" t="s">
        <v>2006</v>
      </c>
      <c r="K582" t="str">
        <f t="shared" si="26"/>
        <v>naa.60060e80166221000001622100001075</v>
      </c>
      <c r="M582" t="str">
        <f t="shared" si="27"/>
        <v>16221</v>
      </c>
      <c r="N582" t="str">
        <f t="shared" si="28"/>
        <v>1075</v>
      </c>
      <c r="O582" s="131">
        <v>0.20050048828125</v>
      </c>
    </row>
    <row r="583" spans="1:15">
      <c r="A583" t="s">
        <v>1185</v>
      </c>
      <c r="B583" t="s">
        <v>1991</v>
      </c>
      <c r="C583" t="s">
        <v>378</v>
      </c>
      <c r="D583" t="s">
        <v>1983</v>
      </c>
      <c r="E583" t="s">
        <v>1713</v>
      </c>
      <c r="F583" t="s">
        <v>1752</v>
      </c>
      <c r="G583" t="s">
        <v>1254</v>
      </c>
      <c r="I583" t="s">
        <v>2848</v>
      </c>
      <c r="J583" t="s">
        <v>2007</v>
      </c>
      <c r="K583" t="str">
        <f t="shared" si="26"/>
        <v>naa.60060e80166221000001622100000f3f</v>
      </c>
      <c r="M583" t="str">
        <f t="shared" si="27"/>
        <v>16221</v>
      </c>
      <c r="N583" t="str">
        <f t="shared" si="28"/>
        <v>0f3f</v>
      </c>
      <c r="O583" s="131">
        <v>0.20050048828125</v>
      </c>
    </row>
    <row r="584" spans="1:15">
      <c r="A584" t="s">
        <v>1185</v>
      </c>
      <c r="B584" t="s">
        <v>1991</v>
      </c>
      <c r="C584" t="s">
        <v>378</v>
      </c>
      <c r="D584" t="s">
        <v>1983</v>
      </c>
      <c r="E584" t="s">
        <v>1736</v>
      </c>
      <c r="F584" t="s">
        <v>1755</v>
      </c>
      <c r="G584" t="s">
        <v>1254</v>
      </c>
      <c r="I584" t="s">
        <v>2849</v>
      </c>
      <c r="J584" t="s">
        <v>2008</v>
      </c>
      <c r="K584" t="str">
        <f t="shared" si="26"/>
        <v>naa.60060e80166221000001622100000f40</v>
      </c>
      <c r="M584" t="str">
        <f t="shared" si="27"/>
        <v>16221</v>
      </c>
      <c r="N584" t="str">
        <f t="shared" si="28"/>
        <v>0f40</v>
      </c>
      <c r="O584" s="131">
        <v>0.20050048828125</v>
      </c>
    </row>
    <row r="585" spans="1:15">
      <c r="A585" t="s">
        <v>1185</v>
      </c>
      <c r="B585" t="s">
        <v>1991</v>
      </c>
      <c r="C585" t="s">
        <v>378</v>
      </c>
      <c r="D585" t="s">
        <v>1983</v>
      </c>
      <c r="E585" t="s">
        <v>1739</v>
      </c>
      <c r="F585" t="s">
        <v>1758</v>
      </c>
      <c r="G585" t="s">
        <v>1254</v>
      </c>
      <c r="I585" t="s">
        <v>2850</v>
      </c>
      <c r="J585" t="s">
        <v>2009</v>
      </c>
      <c r="K585" t="str">
        <f t="shared" si="26"/>
        <v>naa.60060e80166221000001622100000f41</v>
      </c>
      <c r="M585" t="str">
        <f t="shared" si="27"/>
        <v>16221</v>
      </c>
      <c r="N585" t="str">
        <f t="shared" si="28"/>
        <v>0f41</v>
      </c>
      <c r="O585" s="131">
        <v>40</v>
      </c>
    </row>
    <row r="586" spans="1:15">
      <c r="A586" t="s">
        <v>1185</v>
      </c>
      <c r="B586" t="s">
        <v>1991</v>
      </c>
      <c r="C586" t="s">
        <v>377</v>
      </c>
      <c r="D586" t="s">
        <v>1702</v>
      </c>
      <c r="E586" t="s">
        <v>1685</v>
      </c>
      <c r="F586" t="s">
        <v>1686</v>
      </c>
      <c r="G586" t="s">
        <v>1454</v>
      </c>
      <c r="I586" t="s">
        <v>2852</v>
      </c>
      <c r="K586" t="str">
        <f t="shared" si="26"/>
        <v/>
      </c>
      <c r="M586" t="str">
        <f t="shared" si="27"/>
        <v/>
      </c>
      <c r="N586" t="str">
        <f t="shared" si="28"/>
        <v/>
      </c>
      <c r="O586" s="131">
        <v>210</v>
      </c>
    </row>
    <row r="587" spans="1:15">
      <c r="A587" t="s">
        <v>1185</v>
      </c>
      <c r="B587" t="s">
        <v>1991</v>
      </c>
      <c r="C587" t="s">
        <v>377</v>
      </c>
      <c r="D587" t="s">
        <v>1702</v>
      </c>
      <c r="E587" t="s">
        <v>1687</v>
      </c>
      <c r="F587" t="s">
        <v>1688</v>
      </c>
      <c r="G587" t="s">
        <v>1356</v>
      </c>
      <c r="I587" t="s">
        <v>2852</v>
      </c>
      <c r="J587" t="s">
        <v>2010</v>
      </c>
      <c r="K587" t="str">
        <f t="shared" si="26"/>
        <v>naa.60060e80166177000001617700000076</v>
      </c>
      <c r="M587" t="str">
        <f t="shared" si="27"/>
        <v>16177</v>
      </c>
      <c r="N587" t="str">
        <f t="shared" si="28"/>
        <v>0076</v>
      </c>
      <c r="O587" s="131">
        <v>50</v>
      </c>
    </row>
    <row r="588" spans="1:15">
      <c r="A588" t="s">
        <v>1185</v>
      </c>
      <c r="B588" t="s">
        <v>1991</v>
      </c>
      <c r="C588" t="s">
        <v>377</v>
      </c>
      <c r="D588" t="s">
        <v>1702</v>
      </c>
      <c r="E588" t="s">
        <v>1689</v>
      </c>
      <c r="F588" t="s">
        <v>1714</v>
      </c>
      <c r="G588" t="s">
        <v>1456</v>
      </c>
      <c r="I588" t="s">
        <v>2852</v>
      </c>
      <c r="K588" t="str">
        <f t="shared" si="26"/>
        <v/>
      </c>
      <c r="M588" t="str">
        <f t="shared" si="27"/>
        <v/>
      </c>
      <c r="N588" t="str">
        <f t="shared" si="28"/>
        <v/>
      </c>
      <c r="O588" s="131">
        <v>40</v>
      </c>
    </row>
    <row r="589" spans="1:15">
      <c r="A589" t="s">
        <v>1187</v>
      </c>
      <c r="B589" t="s">
        <v>1991</v>
      </c>
      <c r="C589" t="s">
        <v>383</v>
      </c>
      <c r="D589" t="s">
        <v>1702</v>
      </c>
      <c r="E589" t="s">
        <v>1685</v>
      </c>
      <c r="F589" t="s">
        <v>1686</v>
      </c>
      <c r="G589" t="s">
        <v>1464</v>
      </c>
      <c r="I589" t="s">
        <v>2853</v>
      </c>
      <c r="K589" t="str">
        <f t="shared" si="26"/>
        <v/>
      </c>
      <c r="M589" t="str">
        <f t="shared" si="27"/>
        <v/>
      </c>
      <c r="N589" t="str">
        <f t="shared" si="28"/>
        <v/>
      </c>
      <c r="O589" s="131">
        <v>35.0006103515625</v>
      </c>
    </row>
    <row r="590" spans="1:15">
      <c r="A590" t="s">
        <v>1187</v>
      </c>
      <c r="B590" t="s">
        <v>1991</v>
      </c>
      <c r="C590" t="s">
        <v>383</v>
      </c>
      <c r="D590" t="s">
        <v>1702</v>
      </c>
      <c r="E590" t="s">
        <v>1687</v>
      </c>
      <c r="F590" t="s">
        <v>1688</v>
      </c>
      <c r="G590" t="s">
        <v>1324</v>
      </c>
      <c r="I590" t="s">
        <v>2853</v>
      </c>
      <c r="J590" t="s">
        <v>2011</v>
      </c>
      <c r="K590" t="str">
        <f t="shared" si="26"/>
        <v>naa.60060e8016617700000161770000006d</v>
      </c>
      <c r="M590" t="str">
        <f t="shared" si="27"/>
        <v>16177</v>
      </c>
      <c r="N590" t="str">
        <f t="shared" si="28"/>
        <v>006d</v>
      </c>
      <c r="O590" s="131">
        <v>50</v>
      </c>
    </row>
    <row r="591" spans="1:15">
      <c r="A591" t="s">
        <v>1187</v>
      </c>
      <c r="B591" t="s">
        <v>1991</v>
      </c>
      <c r="C591" t="s">
        <v>383</v>
      </c>
      <c r="D591" t="s">
        <v>1702</v>
      </c>
      <c r="E591" t="s">
        <v>1689</v>
      </c>
      <c r="F591" t="s">
        <v>1714</v>
      </c>
      <c r="G591" t="s">
        <v>1466</v>
      </c>
      <c r="I591" t="s">
        <v>2854</v>
      </c>
      <c r="K591" t="str">
        <f t="shared" si="26"/>
        <v/>
      </c>
      <c r="M591" t="str">
        <f t="shared" si="27"/>
        <v/>
      </c>
      <c r="N591" t="str">
        <f t="shared" si="28"/>
        <v/>
      </c>
      <c r="O591" s="131">
        <v>0.20050048828125</v>
      </c>
    </row>
    <row r="592" spans="1:15">
      <c r="A592" t="s">
        <v>1187</v>
      </c>
      <c r="B592" t="s">
        <v>1991</v>
      </c>
      <c r="C592" t="s">
        <v>383</v>
      </c>
      <c r="D592" t="s">
        <v>1702</v>
      </c>
      <c r="E592" t="s">
        <v>1692</v>
      </c>
      <c r="F592" t="s">
        <v>1752</v>
      </c>
      <c r="G592" t="s">
        <v>1324</v>
      </c>
      <c r="I592" t="s">
        <v>2855</v>
      </c>
      <c r="J592" t="s">
        <v>2012</v>
      </c>
      <c r="K592" t="str">
        <f t="shared" si="26"/>
        <v>naa.60060e80166177000001617700000f18</v>
      </c>
      <c r="M592" t="str">
        <f t="shared" si="27"/>
        <v>16177</v>
      </c>
      <c r="N592" t="str">
        <f t="shared" si="28"/>
        <v>0f18</v>
      </c>
      <c r="O592" s="131">
        <v>0.20050048828125</v>
      </c>
    </row>
    <row r="593" spans="1:15">
      <c r="A593" t="s">
        <v>1187</v>
      </c>
      <c r="B593" t="s">
        <v>1991</v>
      </c>
      <c r="C593" t="s">
        <v>383</v>
      </c>
      <c r="D593" t="s">
        <v>1702</v>
      </c>
      <c r="E593" t="s">
        <v>1698</v>
      </c>
      <c r="F593" t="s">
        <v>1755</v>
      </c>
      <c r="G593" t="s">
        <v>1324</v>
      </c>
      <c r="I593" t="s">
        <v>2856</v>
      </c>
      <c r="J593" t="s">
        <v>2013</v>
      </c>
      <c r="K593" t="str">
        <f t="shared" si="26"/>
        <v>naa.60060e80166177000001617700000f19</v>
      </c>
      <c r="M593" t="str">
        <f t="shared" si="27"/>
        <v>16177</v>
      </c>
      <c r="N593" t="str">
        <f t="shared" si="28"/>
        <v>0f19</v>
      </c>
      <c r="O593" s="131">
        <v>0.20050048828125</v>
      </c>
    </row>
    <row r="594" spans="1:15">
      <c r="A594" t="s">
        <v>1187</v>
      </c>
      <c r="B594" t="s">
        <v>1991</v>
      </c>
      <c r="C594" t="s">
        <v>383</v>
      </c>
      <c r="D594" t="s">
        <v>1702</v>
      </c>
      <c r="E594" t="s">
        <v>1696</v>
      </c>
      <c r="F594" t="s">
        <v>1758</v>
      </c>
      <c r="G594" t="s">
        <v>1324</v>
      </c>
      <c r="I594" t="s">
        <v>2857</v>
      </c>
      <c r="J594" t="s">
        <v>2014</v>
      </c>
      <c r="K594" t="str">
        <f t="shared" si="26"/>
        <v>naa.60060e80166177000001617700000f1b</v>
      </c>
      <c r="M594" t="str">
        <f t="shared" si="27"/>
        <v>16177</v>
      </c>
      <c r="N594" t="str">
        <f t="shared" si="28"/>
        <v>0f1b</v>
      </c>
      <c r="O594" s="131">
        <v>40</v>
      </c>
    </row>
    <row r="595" spans="1:15">
      <c r="A595" t="s">
        <v>1189</v>
      </c>
      <c r="B595" t="s">
        <v>1991</v>
      </c>
      <c r="C595" t="s">
        <v>388</v>
      </c>
      <c r="D595" t="s">
        <v>1983</v>
      </c>
      <c r="E595" t="s">
        <v>1685</v>
      </c>
      <c r="F595" t="s">
        <v>1686</v>
      </c>
      <c r="G595" t="s">
        <v>1472</v>
      </c>
      <c r="I595" t="s">
        <v>2858</v>
      </c>
      <c r="K595" t="str">
        <f t="shared" si="26"/>
        <v/>
      </c>
      <c r="M595" t="str">
        <f t="shared" si="27"/>
        <v/>
      </c>
      <c r="N595" t="str">
        <f t="shared" si="28"/>
        <v/>
      </c>
      <c r="O595" s="131">
        <v>50</v>
      </c>
    </row>
    <row r="596" spans="1:15">
      <c r="A596" t="s">
        <v>1189</v>
      </c>
      <c r="B596" t="s">
        <v>1991</v>
      </c>
      <c r="C596" t="s">
        <v>388</v>
      </c>
      <c r="D596" t="s">
        <v>1983</v>
      </c>
      <c r="E596" t="s">
        <v>1687</v>
      </c>
      <c r="F596" t="s">
        <v>1714</v>
      </c>
      <c r="G596" t="s">
        <v>1476</v>
      </c>
      <c r="I596" t="s">
        <v>2859</v>
      </c>
      <c r="K596" t="str">
        <f t="shared" si="26"/>
        <v/>
      </c>
      <c r="M596" t="str">
        <f t="shared" si="27"/>
        <v/>
      </c>
      <c r="N596" t="str">
        <f t="shared" si="28"/>
        <v/>
      </c>
      <c r="O596" s="131">
        <v>35.0006103515625</v>
      </c>
    </row>
    <row r="597" spans="1:15">
      <c r="A597" t="s">
        <v>1189</v>
      </c>
      <c r="B597" t="s">
        <v>1991</v>
      </c>
      <c r="C597" t="s">
        <v>388</v>
      </c>
      <c r="D597" t="s">
        <v>1983</v>
      </c>
      <c r="E597" t="s">
        <v>1689</v>
      </c>
      <c r="F597" t="s">
        <v>1693</v>
      </c>
      <c r="G597" t="s">
        <v>1254</v>
      </c>
      <c r="I597" t="s">
        <v>2845</v>
      </c>
      <c r="J597" t="s">
        <v>1999</v>
      </c>
      <c r="K597" t="str">
        <f t="shared" si="26"/>
        <v>naa.60060e80166221000001622100000072</v>
      </c>
      <c r="M597" t="str">
        <f t="shared" si="27"/>
        <v>16221</v>
      </c>
      <c r="N597" t="str">
        <f t="shared" si="28"/>
        <v>0072</v>
      </c>
      <c r="O597" s="131">
        <v>680.00061035156295</v>
      </c>
    </row>
    <row r="598" spans="1:15">
      <c r="A598" t="s">
        <v>1189</v>
      </c>
      <c r="B598" t="s">
        <v>1991</v>
      </c>
      <c r="C598" t="s">
        <v>388</v>
      </c>
      <c r="D598" t="s">
        <v>1983</v>
      </c>
      <c r="E598" t="s">
        <v>1692</v>
      </c>
      <c r="F598" t="s">
        <v>1697</v>
      </c>
      <c r="G598" t="s">
        <v>1264</v>
      </c>
      <c r="I598" t="s">
        <v>2845</v>
      </c>
      <c r="J598" t="s">
        <v>2000</v>
      </c>
      <c r="K598" t="str">
        <f t="shared" si="26"/>
        <v>naa.60060e80166221000001622100000073</v>
      </c>
      <c r="M598" t="str">
        <f t="shared" si="27"/>
        <v>16221</v>
      </c>
      <c r="N598" t="str">
        <f t="shared" si="28"/>
        <v>0073</v>
      </c>
      <c r="O598" s="131">
        <v>210</v>
      </c>
    </row>
    <row r="599" spans="1:15">
      <c r="A599" t="s">
        <v>1189</v>
      </c>
      <c r="B599" t="s">
        <v>1991</v>
      </c>
      <c r="C599" t="s">
        <v>388</v>
      </c>
      <c r="D599" t="s">
        <v>1983</v>
      </c>
      <c r="E599" t="s">
        <v>1698</v>
      </c>
      <c r="F599" t="s">
        <v>1699</v>
      </c>
      <c r="G599" t="s">
        <v>1264</v>
      </c>
      <c r="I599" t="s">
        <v>2847</v>
      </c>
      <c r="J599" t="s">
        <v>2001</v>
      </c>
      <c r="K599" t="str">
        <f t="shared" si="26"/>
        <v>naa.60060e80166221000001622100000074</v>
      </c>
      <c r="M599" t="str">
        <f t="shared" si="27"/>
        <v>16221</v>
      </c>
      <c r="N599" t="str">
        <f t="shared" si="28"/>
        <v>0074</v>
      </c>
      <c r="O599" s="131">
        <v>65.0006103515625</v>
      </c>
    </row>
    <row r="600" spans="1:15">
      <c r="A600" t="s">
        <v>1189</v>
      </c>
      <c r="B600" t="s">
        <v>1991</v>
      </c>
      <c r="C600" t="s">
        <v>388</v>
      </c>
      <c r="D600" t="s">
        <v>1983</v>
      </c>
      <c r="E600" t="s">
        <v>1696</v>
      </c>
      <c r="F600" t="s">
        <v>1730</v>
      </c>
      <c r="G600" t="s">
        <v>1264</v>
      </c>
      <c r="I600" t="s">
        <v>2848</v>
      </c>
      <c r="J600" t="s">
        <v>2002</v>
      </c>
      <c r="K600" t="str">
        <f t="shared" si="26"/>
        <v>naa.60060e80166221000001622100000075</v>
      </c>
      <c r="M600" t="str">
        <f t="shared" si="27"/>
        <v>16221</v>
      </c>
      <c r="N600" t="str">
        <f t="shared" si="28"/>
        <v>0075</v>
      </c>
      <c r="O600" s="131">
        <v>3.50006103515625</v>
      </c>
    </row>
    <row r="601" spans="1:15">
      <c r="A601" t="s">
        <v>1189</v>
      </c>
      <c r="B601" t="s">
        <v>1991</v>
      </c>
      <c r="C601" t="s">
        <v>388</v>
      </c>
      <c r="D601" t="s">
        <v>1983</v>
      </c>
      <c r="E601" t="s">
        <v>1710</v>
      </c>
      <c r="F601" t="s">
        <v>1737</v>
      </c>
      <c r="G601" t="s">
        <v>1254</v>
      </c>
      <c r="I601" t="s">
        <v>2847</v>
      </c>
      <c r="J601" t="s">
        <v>2003</v>
      </c>
      <c r="K601" t="str">
        <f t="shared" si="26"/>
        <v>naa.60060e80166221000001622100001072</v>
      </c>
      <c r="M601" t="str">
        <f t="shared" si="27"/>
        <v>16221</v>
      </c>
      <c r="N601" t="str">
        <f t="shared" si="28"/>
        <v>1072</v>
      </c>
      <c r="O601" s="131">
        <v>68.000793457031307</v>
      </c>
    </row>
    <row r="602" spans="1:15">
      <c r="A602" t="s">
        <v>1189</v>
      </c>
      <c r="B602" t="s">
        <v>1991</v>
      </c>
      <c r="C602" t="s">
        <v>388</v>
      </c>
      <c r="D602" t="s">
        <v>1983</v>
      </c>
      <c r="E602" t="s">
        <v>1715</v>
      </c>
      <c r="F602" t="s">
        <v>1740</v>
      </c>
      <c r="G602" t="s">
        <v>1264</v>
      </c>
      <c r="I602" t="s">
        <v>2849</v>
      </c>
      <c r="J602" t="s">
        <v>2004</v>
      </c>
      <c r="K602" t="str">
        <f t="shared" si="26"/>
        <v>naa.60060e80166221000001622100001073</v>
      </c>
      <c r="M602" t="str">
        <f t="shared" si="27"/>
        <v>16221</v>
      </c>
      <c r="N602" t="str">
        <f t="shared" si="28"/>
        <v>1073</v>
      </c>
      <c r="O602" s="131">
        <v>21.0003662109375</v>
      </c>
    </row>
    <row r="603" spans="1:15">
      <c r="A603" t="s">
        <v>1189</v>
      </c>
      <c r="B603" t="s">
        <v>1991</v>
      </c>
      <c r="C603" t="s">
        <v>388</v>
      </c>
      <c r="D603" t="s">
        <v>1983</v>
      </c>
      <c r="E603" t="s">
        <v>1718</v>
      </c>
      <c r="F603" t="s">
        <v>1743</v>
      </c>
      <c r="G603" t="s">
        <v>1264</v>
      </c>
      <c r="I603" t="s">
        <v>2850</v>
      </c>
      <c r="J603" t="s">
        <v>2005</v>
      </c>
      <c r="K603" t="str">
        <f t="shared" si="26"/>
        <v>naa.60060e80166221000001622100001074</v>
      </c>
      <c r="M603" t="str">
        <f t="shared" si="27"/>
        <v>16221</v>
      </c>
      <c r="N603" t="str">
        <f t="shared" si="28"/>
        <v>1074</v>
      </c>
      <c r="O603" s="131">
        <v>6.500244140625</v>
      </c>
    </row>
    <row r="604" spans="1:15">
      <c r="A604" t="s">
        <v>1189</v>
      </c>
      <c r="B604" t="s">
        <v>1991</v>
      </c>
      <c r="C604" t="s">
        <v>388</v>
      </c>
      <c r="D604" t="s">
        <v>1983</v>
      </c>
      <c r="E604" t="s">
        <v>1721</v>
      </c>
      <c r="F604" t="s">
        <v>1746</v>
      </c>
      <c r="G604" t="s">
        <v>1264</v>
      </c>
      <c r="I604" t="s">
        <v>2851</v>
      </c>
      <c r="J604" t="s">
        <v>2006</v>
      </c>
      <c r="K604" t="str">
        <f t="shared" si="26"/>
        <v>naa.60060e80166221000001622100001075</v>
      </c>
      <c r="M604" t="str">
        <f t="shared" si="27"/>
        <v>16221</v>
      </c>
      <c r="N604" t="str">
        <f t="shared" si="28"/>
        <v>1075</v>
      </c>
      <c r="O604" s="131">
        <v>0.20050048828125</v>
      </c>
    </row>
    <row r="605" spans="1:15">
      <c r="A605" t="s">
        <v>1189</v>
      </c>
      <c r="B605" t="s">
        <v>1991</v>
      </c>
      <c r="C605" t="s">
        <v>388</v>
      </c>
      <c r="D605" t="s">
        <v>1983</v>
      </c>
      <c r="E605" t="s">
        <v>1713</v>
      </c>
      <c r="F605" t="s">
        <v>1752</v>
      </c>
      <c r="G605" t="s">
        <v>1254</v>
      </c>
      <c r="I605" t="s">
        <v>2848</v>
      </c>
      <c r="J605" t="s">
        <v>2007</v>
      </c>
      <c r="K605" t="str">
        <f t="shared" si="26"/>
        <v>naa.60060e80166221000001622100000f3f</v>
      </c>
      <c r="M605" t="str">
        <f t="shared" si="27"/>
        <v>16221</v>
      </c>
      <c r="N605" t="str">
        <f t="shared" si="28"/>
        <v>0f3f</v>
      </c>
      <c r="O605" s="131">
        <v>0.20050048828125</v>
      </c>
    </row>
    <row r="606" spans="1:15">
      <c r="A606" t="s">
        <v>1189</v>
      </c>
      <c r="B606" t="s">
        <v>1991</v>
      </c>
      <c r="C606" t="s">
        <v>388</v>
      </c>
      <c r="D606" t="s">
        <v>1983</v>
      </c>
      <c r="E606" t="s">
        <v>1736</v>
      </c>
      <c r="F606" t="s">
        <v>1755</v>
      </c>
      <c r="G606" t="s">
        <v>1254</v>
      </c>
      <c r="I606" t="s">
        <v>2849</v>
      </c>
      <c r="J606" t="s">
        <v>2008</v>
      </c>
      <c r="K606" t="str">
        <f t="shared" si="26"/>
        <v>naa.60060e80166221000001622100000f40</v>
      </c>
      <c r="M606" t="str">
        <f t="shared" si="27"/>
        <v>16221</v>
      </c>
      <c r="N606" t="str">
        <f t="shared" si="28"/>
        <v>0f40</v>
      </c>
      <c r="O606" s="131">
        <v>0.20050048828125</v>
      </c>
    </row>
    <row r="607" spans="1:15">
      <c r="A607" t="s">
        <v>1189</v>
      </c>
      <c r="B607" t="s">
        <v>1991</v>
      </c>
      <c r="C607" t="s">
        <v>388</v>
      </c>
      <c r="D607" t="s">
        <v>1983</v>
      </c>
      <c r="E607" t="s">
        <v>1739</v>
      </c>
      <c r="F607" t="s">
        <v>1758</v>
      </c>
      <c r="G607" t="s">
        <v>1254</v>
      </c>
      <c r="I607" t="s">
        <v>2850</v>
      </c>
      <c r="J607" t="s">
        <v>2009</v>
      </c>
      <c r="K607" t="str">
        <f t="shared" si="26"/>
        <v>naa.60060e80166221000001622100000f41</v>
      </c>
      <c r="M607" t="str">
        <f t="shared" si="27"/>
        <v>16221</v>
      </c>
      <c r="N607" t="str">
        <f t="shared" si="28"/>
        <v>0f41</v>
      </c>
      <c r="O607" s="131">
        <v>40</v>
      </c>
    </row>
    <row r="608" spans="1:15">
      <c r="A608" t="s">
        <v>1189</v>
      </c>
      <c r="B608" t="s">
        <v>1991</v>
      </c>
      <c r="C608" t="s">
        <v>389</v>
      </c>
      <c r="D608" t="s">
        <v>1702</v>
      </c>
      <c r="E608" t="s">
        <v>1685</v>
      </c>
      <c r="F608" t="s">
        <v>1686</v>
      </c>
      <c r="G608" t="s">
        <v>1472</v>
      </c>
      <c r="I608" t="s">
        <v>2860</v>
      </c>
      <c r="K608" t="str">
        <f t="shared" si="26"/>
        <v/>
      </c>
      <c r="M608" t="str">
        <f t="shared" si="27"/>
        <v/>
      </c>
      <c r="N608" t="str">
        <f t="shared" si="28"/>
        <v/>
      </c>
      <c r="O608" s="131">
        <v>210</v>
      </c>
    </row>
    <row r="609" spans="1:15">
      <c r="A609" t="s">
        <v>1189</v>
      </c>
      <c r="B609" t="s">
        <v>1991</v>
      </c>
      <c r="C609" t="s">
        <v>389</v>
      </c>
      <c r="D609" t="s">
        <v>1702</v>
      </c>
      <c r="E609" t="s">
        <v>1687</v>
      </c>
      <c r="F609" t="s">
        <v>1688</v>
      </c>
      <c r="G609" t="s">
        <v>1338</v>
      </c>
      <c r="I609" t="s">
        <v>2860</v>
      </c>
      <c r="J609" t="s">
        <v>2015</v>
      </c>
      <c r="K609" t="str">
        <f t="shared" si="26"/>
        <v>naa.60060e8016617700000161770000006e</v>
      </c>
      <c r="M609" t="str">
        <f t="shared" si="27"/>
        <v>16177</v>
      </c>
      <c r="N609" t="str">
        <f t="shared" si="28"/>
        <v>006e</v>
      </c>
      <c r="O609" s="131">
        <v>50</v>
      </c>
    </row>
    <row r="610" spans="1:15">
      <c r="A610" t="s">
        <v>1189</v>
      </c>
      <c r="B610" t="s">
        <v>1991</v>
      </c>
      <c r="C610" t="s">
        <v>389</v>
      </c>
      <c r="D610" t="s">
        <v>1702</v>
      </c>
      <c r="E610" t="s">
        <v>1689</v>
      </c>
      <c r="F610" t="s">
        <v>1714</v>
      </c>
      <c r="G610" t="s">
        <v>1476</v>
      </c>
      <c r="I610" t="s">
        <v>2860</v>
      </c>
      <c r="K610" t="str">
        <f t="shared" si="26"/>
        <v/>
      </c>
      <c r="M610" t="str">
        <f t="shared" si="27"/>
        <v/>
      </c>
      <c r="N610" t="str">
        <f t="shared" si="28"/>
        <v/>
      </c>
      <c r="O610" s="131">
        <v>40</v>
      </c>
    </row>
    <row r="611" spans="1:15">
      <c r="A611" t="s">
        <v>1214</v>
      </c>
      <c r="B611" t="s">
        <v>2016</v>
      </c>
      <c r="C611" t="s">
        <v>465</v>
      </c>
      <c r="D611" t="s">
        <v>1702</v>
      </c>
      <c r="E611" t="s">
        <v>1685</v>
      </c>
      <c r="F611" t="s">
        <v>1686</v>
      </c>
      <c r="G611" t="s">
        <v>1586</v>
      </c>
      <c r="I611" t="s">
        <v>2861</v>
      </c>
      <c r="K611" t="str">
        <f t="shared" si="26"/>
        <v/>
      </c>
      <c r="M611" t="str">
        <f t="shared" si="27"/>
        <v/>
      </c>
      <c r="N611" t="str">
        <f t="shared" si="28"/>
        <v/>
      </c>
      <c r="O611" s="131">
        <v>90</v>
      </c>
    </row>
    <row r="612" spans="1:15">
      <c r="A612" t="s">
        <v>1214</v>
      </c>
      <c r="B612" t="s">
        <v>2016</v>
      </c>
      <c r="C612" t="s">
        <v>465</v>
      </c>
      <c r="D612" t="s">
        <v>1702</v>
      </c>
      <c r="E612" t="s">
        <v>1687</v>
      </c>
      <c r="F612" t="s">
        <v>1688</v>
      </c>
      <c r="G612" t="s">
        <v>1382</v>
      </c>
      <c r="I612" t="s">
        <v>2861</v>
      </c>
      <c r="J612" t="s">
        <v>2017</v>
      </c>
      <c r="K612" t="str">
        <f t="shared" si="26"/>
        <v>naa.60060e8016617700000161770000002f</v>
      </c>
      <c r="M612" t="str">
        <f t="shared" si="27"/>
        <v>16177</v>
      </c>
      <c r="N612" t="str">
        <f t="shared" si="28"/>
        <v>002f</v>
      </c>
      <c r="O612" s="131">
        <v>35.0006103515625</v>
      </c>
    </row>
    <row r="613" spans="1:15">
      <c r="A613" t="s">
        <v>1214</v>
      </c>
      <c r="B613" t="s">
        <v>2016</v>
      </c>
      <c r="C613" t="s">
        <v>465</v>
      </c>
      <c r="D613" t="s">
        <v>1702</v>
      </c>
      <c r="E613" t="s">
        <v>1689</v>
      </c>
      <c r="F613" t="s">
        <v>1704</v>
      </c>
      <c r="G613" t="s">
        <v>1382</v>
      </c>
      <c r="I613" t="s">
        <v>2862</v>
      </c>
      <c r="J613" t="s">
        <v>2018</v>
      </c>
      <c r="K613" t="str">
        <f t="shared" si="26"/>
        <v>naa.60060e80166177000001617700000030</v>
      </c>
      <c r="M613" t="str">
        <f t="shared" si="27"/>
        <v>16177</v>
      </c>
      <c r="N613" t="str">
        <f t="shared" si="28"/>
        <v>0030</v>
      </c>
      <c r="O613" s="131">
        <v>70.000305175781307</v>
      </c>
    </row>
    <row r="614" spans="1:15">
      <c r="A614" t="s">
        <v>1214</v>
      </c>
      <c r="B614" t="s">
        <v>2016</v>
      </c>
      <c r="C614" t="s">
        <v>465</v>
      </c>
      <c r="D614" t="s">
        <v>1702</v>
      </c>
      <c r="E614" t="s">
        <v>1692</v>
      </c>
      <c r="F614" t="s">
        <v>1706</v>
      </c>
      <c r="G614" t="s">
        <v>1382</v>
      </c>
      <c r="I614" t="s">
        <v>2863</v>
      </c>
      <c r="J614" t="s">
        <v>2019</v>
      </c>
      <c r="K614" t="str">
        <f t="shared" si="26"/>
        <v>naa.60060e80166177000001617700000031</v>
      </c>
      <c r="M614" t="str">
        <f t="shared" si="27"/>
        <v>16177</v>
      </c>
      <c r="N614" t="str">
        <f t="shared" si="28"/>
        <v>0031</v>
      </c>
      <c r="O614" s="131">
        <v>40.0003051757813</v>
      </c>
    </row>
    <row r="615" spans="1:15">
      <c r="A615" t="s">
        <v>1214</v>
      </c>
      <c r="B615" t="s">
        <v>2016</v>
      </c>
      <c r="C615" t="s">
        <v>465</v>
      </c>
      <c r="D615" t="s">
        <v>1702</v>
      </c>
      <c r="E615" t="s">
        <v>1698</v>
      </c>
      <c r="F615" t="s">
        <v>1708</v>
      </c>
      <c r="G615" t="s">
        <v>1382</v>
      </c>
      <c r="I615" t="s">
        <v>2864</v>
      </c>
      <c r="J615" t="s">
        <v>2020</v>
      </c>
      <c r="K615" t="str">
        <f t="shared" si="26"/>
        <v>naa.60060e80166177000001617700000032</v>
      </c>
      <c r="M615" t="str">
        <f t="shared" si="27"/>
        <v>16177</v>
      </c>
      <c r="N615" t="str">
        <f t="shared" si="28"/>
        <v>0032</v>
      </c>
      <c r="O615" s="131">
        <v>50</v>
      </c>
    </row>
    <row r="616" spans="1:15">
      <c r="A616" t="s">
        <v>1214</v>
      </c>
      <c r="B616" t="s">
        <v>2016</v>
      </c>
      <c r="C616" t="s">
        <v>465</v>
      </c>
      <c r="D616" t="s">
        <v>1702</v>
      </c>
      <c r="E616" t="s">
        <v>1696</v>
      </c>
      <c r="F616" t="s">
        <v>1714</v>
      </c>
      <c r="G616" t="s">
        <v>1588</v>
      </c>
      <c r="I616" t="s">
        <v>2861</v>
      </c>
      <c r="K616" t="str">
        <f t="shared" si="26"/>
        <v/>
      </c>
      <c r="M616" t="str">
        <f t="shared" si="27"/>
        <v/>
      </c>
      <c r="N616" t="str">
        <f t="shared" si="28"/>
        <v/>
      </c>
      <c r="O616" s="131">
        <v>40</v>
      </c>
    </row>
    <row r="617" spans="1:15">
      <c r="A617" t="s">
        <v>1214</v>
      </c>
      <c r="B617" t="s">
        <v>2016</v>
      </c>
      <c r="C617" t="s">
        <v>464</v>
      </c>
      <c r="D617" t="s">
        <v>2021</v>
      </c>
      <c r="E617" t="s">
        <v>1685</v>
      </c>
      <c r="F617" t="s">
        <v>1686</v>
      </c>
      <c r="G617" t="s">
        <v>1586</v>
      </c>
      <c r="I617" t="s">
        <v>2865</v>
      </c>
      <c r="K617" t="str">
        <f t="shared" si="26"/>
        <v/>
      </c>
      <c r="M617" t="str">
        <f t="shared" si="27"/>
        <v/>
      </c>
      <c r="N617" t="str">
        <f t="shared" si="28"/>
        <v/>
      </c>
      <c r="O617" s="131">
        <v>215.00061035156301</v>
      </c>
    </row>
    <row r="618" spans="1:15">
      <c r="A618" t="s">
        <v>1214</v>
      </c>
      <c r="B618" t="s">
        <v>2016</v>
      </c>
      <c r="C618" t="s">
        <v>464</v>
      </c>
      <c r="D618" t="s">
        <v>2021</v>
      </c>
      <c r="E618" t="s">
        <v>1687</v>
      </c>
      <c r="F618" t="s">
        <v>1688</v>
      </c>
      <c r="G618" t="s">
        <v>1256</v>
      </c>
      <c r="I618" t="s">
        <v>2865</v>
      </c>
      <c r="J618" t="s">
        <v>2022</v>
      </c>
      <c r="K618" t="str">
        <f t="shared" si="26"/>
        <v>naa.60060e80166221000001622100000021</v>
      </c>
      <c r="M618" t="str">
        <f t="shared" si="27"/>
        <v>16221</v>
      </c>
      <c r="N618" t="str">
        <f t="shared" si="28"/>
        <v>0021</v>
      </c>
      <c r="O618" s="131">
        <v>21.500244140625</v>
      </c>
    </row>
    <row r="619" spans="1:15">
      <c r="A619" t="s">
        <v>1214</v>
      </c>
      <c r="B619" t="s">
        <v>2016</v>
      </c>
      <c r="C619" t="s">
        <v>464</v>
      </c>
      <c r="D619" t="s">
        <v>2021</v>
      </c>
      <c r="E619" t="s">
        <v>1689</v>
      </c>
      <c r="F619" t="s">
        <v>1704</v>
      </c>
      <c r="G619" t="s">
        <v>1256</v>
      </c>
      <c r="I619" t="s">
        <v>2866</v>
      </c>
      <c r="J619" t="s">
        <v>2023</v>
      </c>
      <c r="K619" t="str">
        <f t="shared" si="26"/>
        <v>naa.60060e80166221000001622100001021</v>
      </c>
      <c r="M619" t="str">
        <f t="shared" si="27"/>
        <v>16221</v>
      </c>
      <c r="N619" t="str">
        <f t="shared" si="28"/>
        <v>1021</v>
      </c>
      <c r="O619" s="131">
        <v>50</v>
      </c>
    </row>
    <row r="620" spans="1:15">
      <c r="A620" t="s">
        <v>1214</v>
      </c>
      <c r="B620" t="s">
        <v>2016</v>
      </c>
      <c r="C620" t="s">
        <v>464</v>
      </c>
      <c r="D620" t="s">
        <v>2021</v>
      </c>
      <c r="E620" t="s">
        <v>1692</v>
      </c>
      <c r="F620" t="s">
        <v>1714</v>
      </c>
      <c r="G620" t="s">
        <v>1588</v>
      </c>
      <c r="I620" t="s">
        <v>2865</v>
      </c>
      <c r="K620" t="str">
        <f t="shared" si="26"/>
        <v/>
      </c>
      <c r="M620" t="str">
        <f t="shared" si="27"/>
        <v/>
      </c>
      <c r="N620" t="str">
        <f t="shared" si="28"/>
        <v/>
      </c>
      <c r="O620" s="131">
        <v>80.0006103515625</v>
      </c>
    </row>
    <row r="621" spans="1:15">
      <c r="A621" t="s">
        <v>1214</v>
      </c>
      <c r="B621" t="s">
        <v>2016</v>
      </c>
      <c r="C621" t="s">
        <v>464</v>
      </c>
      <c r="D621" t="s">
        <v>2021</v>
      </c>
      <c r="E621" t="s">
        <v>1698</v>
      </c>
      <c r="F621" t="s">
        <v>1693</v>
      </c>
      <c r="G621" t="s">
        <v>1256</v>
      </c>
      <c r="I621" t="s">
        <v>2867</v>
      </c>
      <c r="J621" t="s">
        <v>2024</v>
      </c>
      <c r="K621" t="str">
        <f t="shared" si="26"/>
        <v>naa.60060e80166221000001622100000022</v>
      </c>
      <c r="M621" t="str">
        <f t="shared" si="27"/>
        <v>16221</v>
      </c>
      <c r="N621" t="str">
        <f t="shared" si="28"/>
        <v>0022</v>
      </c>
      <c r="O621" s="131">
        <v>8.00079345703125</v>
      </c>
    </row>
    <row r="622" spans="1:15">
      <c r="A622" t="s">
        <v>1214</v>
      </c>
      <c r="B622" t="s">
        <v>2016</v>
      </c>
      <c r="C622" t="s">
        <v>464</v>
      </c>
      <c r="D622" t="s">
        <v>2021</v>
      </c>
      <c r="E622" t="s">
        <v>1696</v>
      </c>
      <c r="F622" t="s">
        <v>1737</v>
      </c>
      <c r="G622" t="s">
        <v>1256</v>
      </c>
      <c r="I622" t="s">
        <v>2868</v>
      </c>
      <c r="J622" t="s">
        <v>2025</v>
      </c>
      <c r="K622" t="str">
        <f t="shared" si="26"/>
        <v>naa.60060e80166221000001622100001022</v>
      </c>
      <c r="M622" t="str">
        <f t="shared" si="27"/>
        <v>16221</v>
      </c>
      <c r="N622" t="str">
        <f t="shared" si="28"/>
        <v>1022</v>
      </c>
      <c r="O622" s="131">
        <v>0.20050048828125</v>
      </c>
    </row>
    <row r="623" spans="1:15">
      <c r="A623" t="s">
        <v>1214</v>
      </c>
      <c r="B623" t="s">
        <v>2016</v>
      </c>
      <c r="C623" t="s">
        <v>464</v>
      </c>
      <c r="D623" t="s">
        <v>2021</v>
      </c>
      <c r="E623" t="s">
        <v>1710</v>
      </c>
      <c r="F623" t="s">
        <v>1752</v>
      </c>
      <c r="G623" t="s">
        <v>1256</v>
      </c>
      <c r="I623" t="s">
        <v>2869</v>
      </c>
      <c r="J623" t="s">
        <v>2026</v>
      </c>
      <c r="K623" t="str">
        <f t="shared" si="26"/>
        <v>naa.60060e80166221000001622100000f0f</v>
      </c>
      <c r="M623" t="str">
        <f t="shared" si="27"/>
        <v>16221</v>
      </c>
      <c r="N623" t="str">
        <f t="shared" si="28"/>
        <v>0f0f</v>
      </c>
      <c r="O623" s="131">
        <v>0.20050048828125</v>
      </c>
    </row>
    <row r="624" spans="1:15">
      <c r="A624" t="s">
        <v>1214</v>
      </c>
      <c r="B624" t="s">
        <v>2016</v>
      </c>
      <c r="C624" t="s">
        <v>464</v>
      </c>
      <c r="D624" t="s">
        <v>2021</v>
      </c>
      <c r="E624" t="s">
        <v>1715</v>
      </c>
      <c r="F624" t="s">
        <v>1755</v>
      </c>
      <c r="G624" t="s">
        <v>1256</v>
      </c>
      <c r="I624" t="s">
        <v>2870</v>
      </c>
      <c r="J624" t="s">
        <v>2027</v>
      </c>
      <c r="K624" t="str">
        <f t="shared" si="26"/>
        <v>naa.60060e80166221000001622100000f10</v>
      </c>
      <c r="M624" t="str">
        <f t="shared" si="27"/>
        <v>16221</v>
      </c>
      <c r="N624" t="str">
        <f t="shared" si="28"/>
        <v>0f10</v>
      </c>
      <c r="O624" s="131">
        <v>0.20050048828125</v>
      </c>
    </row>
    <row r="625" spans="1:15">
      <c r="A625" t="s">
        <v>1214</v>
      </c>
      <c r="B625" t="s">
        <v>2016</v>
      </c>
      <c r="C625" t="s">
        <v>464</v>
      </c>
      <c r="D625" t="s">
        <v>2021</v>
      </c>
      <c r="E625" t="s">
        <v>1718</v>
      </c>
      <c r="F625" t="s">
        <v>1758</v>
      </c>
      <c r="G625" t="s">
        <v>1256</v>
      </c>
      <c r="I625" t="s">
        <v>2871</v>
      </c>
      <c r="J625" t="s">
        <v>2028</v>
      </c>
      <c r="K625" t="str">
        <f t="shared" si="26"/>
        <v>naa.60060e80166221000001622100000f11</v>
      </c>
      <c r="M625" t="str">
        <f t="shared" si="27"/>
        <v>16221</v>
      </c>
      <c r="N625" t="str">
        <f t="shared" si="28"/>
        <v>0f11</v>
      </c>
      <c r="O625" s="131">
        <v>40</v>
      </c>
    </row>
    <row r="626" spans="1:15">
      <c r="A626" t="s">
        <v>1205</v>
      </c>
      <c r="B626" t="s">
        <v>2016</v>
      </c>
      <c r="C626" t="s">
        <v>438</v>
      </c>
      <c r="D626" t="s">
        <v>2021</v>
      </c>
      <c r="E626" t="s">
        <v>1685</v>
      </c>
      <c r="F626" t="s">
        <v>1686</v>
      </c>
      <c r="G626" t="s">
        <v>1546</v>
      </c>
      <c r="I626" t="s">
        <v>2872</v>
      </c>
      <c r="K626" t="str">
        <f t="shared" si="26"/>
        <v/>
      </c>
      <c r="M626" t="str">
        <f t="shared" si="27"/>
        <v/>
      </c>
      <c r="N626" t="str">
        <f t="shared" si="28"/>
        <v/>
      </c>
      <c r="O626" s="131">
        <v>50.0006103515625</v>
      </c>
    </row>
    <row r="627" spans="1:15">
      <c r="A627" t="s">
        <v>1205</v>
      </c>
      <c r="B627" t="s">
        <v>2016</v>
      </c>
      <c r="C627" t="s">
        <v>438</v>
      </c>
      <c r="D627" t="s">
        <v>2021</v>
      </c>
      <c r="E627" t="s">
        <v>1687</v>
      </c>
      <c r="F627" t="s">
        <v>1688</v>
      </c>
      <c r="G627" t="s">
        <v>1284</v>
      </c>
      <c r="I627" t="s">
        <v>2872</v>
      </c>
      <c r="J627" t="s">
        <v>2029</v>
      </c>
      <c r="K627" t="str">
        <f t="shared" ref="K627:K690" si="29">IF(J627&lt;&gt;"",CONCATENATE("naa.",MID(J627,11,32)),"")</f>
        <v>naa.60060e8016622100000162210000002c</v>
      </c>
      <c r="M627" t="str">
        <f t="shared" si="27"/>
        <v>16221</v>
      </c>
      <c r="N627" t="str">
        <f t="shared" si="28"/>
        <v>002c</v>
      </c>
      <c r="O627" s="131">
        <v>5.0006103515625</v>
      </c>
    </row>
    <row r="628" spans="1:15">
      <c r="A628" t="s">
        <v>1205</v>
      </c>
      <c r="B628" t="s">
        <v>2016</v>
      </c>
      <c r="C628" t="s">
        <v>438</v>
      </c>
      <c r="D628" t="s">
        <v>2021</v>
      </c>
      <c r="E628" t="s">
        <v>1689</v>
      </c>
      <c r="F628" t="s">
        <v>1704</v>
      </c>
      <c r="G628" t="s">
        <v>1284</v>
      </c>
      <c r="I628" t="s">
        <v>2873</v>
      </c>
      <c r="J628" t="s">
        <v>2030</v>
      </c>
      <c r="K628" t="str">
        <f t="shared" si="29"/>
        <v>naa.60060e8016622100000162210000102c</v>
      </c>
      <c r="M628" t="str">
        <f t="shared" si="27"/>
        <v>16221</v>
      </c>
      <c r="N628" t="str">
        <f t="shared" si="28"/>
        <v>102c</v>
      </c>
      <c r="O628" s="131">
        <v>50</v>
      </c>
    </row>
    <row r="629" spans="1:15">
      <c r="A629" t="s">
        <v>1205</v>
      </c>
      <c r="B629" t="s">
        <v>2016</v>
      </c>
      <c r="C629" t="s">
        <v>438</v>
      </c>
      <c r="D629" t="s">
        <v>2021</v>
      </c>
      <c r="E629" t="s">
        <v>1692</v>
      </c>
      <c r="F629" t="s">
        <v>1714</v>
      </c>
      <c r="G629" t="s">
        <v>1548</v>
      </c>
      <c r="I629" t="s">
        <v>2872</v>
      </c>
      <c r="K629" t="str">
        <f t="shared" si="29"/>
        <v/>
      </c>
      <c r="M629" t="str">
        <f t="shared" si="27"/>
        <v/>
      </c>
      <c r="N629" t="str">
        <f t="shared" si="28"/>
        <v/>
      </c>
      <c r="O629" s="131">
        <v>45</v>
      </c>
    </row>
    <row r="630" spans="1:15">
      <c r="A630" t="s">
        <v>1205</v>
      </c>
      <c r="B630" t="s">
        <v>2016</v>
      </c>
      <c r="C630" t="s">
        <v>438</v>
      </c>
      <c r="D630" t="s">
        <v>2021</v>
      </c>
      <c r="E630" t="s">
        <v>1698</v>
      </c>
      <c r="F630" t="s">
        <v>1693</v>
      </c>
      <c r="G630" t="s">
        <v>1284</v>
      </c>
      <c r="I630" t="s">
        <v>2874</v>
      </c>
      <c r="J630" t="s">
        <v>2031</v>
      </c>
      <c r="K630" t="str">
        <f t="shared" si="29"/>
        <v>naa.60060e8016622100000162210000002f</v>
      </c>
      <c r="M630" t="str">
        <f t="shared" si="27"/>
        <v>16221</v>
      </c>
      <c r="N630" t="str">
        <f t="shared" si="28"/>
        <v>002f</v>
      </c>
      <c r="O630" s="131">
        <v>70.000305175781307</v>
      </c>
    </row>
    <row r="631" spans="1:15">
      <c r="A631" t="s">
        <v>1205</v>
      </c>
      <c r="B631" t="s">
        <v>2016</v>
      </c>
      <c r="C631" t="s">
        <v>438</v>
      </c>
      <c r="D631" t="s">
        <v>2021</v>
      </c>
      <c r="E631" t="s">
        <v>1696</v>
      </c>
      <c r="F631" t="s">
        <v>1697</v>
      </c>
      <c r="G631" t="s">
        <v>1284</v>
      </c>
      <c r="I631" t="s">
        <v>2875</v>
      </c>
      <c r="J631" t="s">
        <v>2032</v>
      </c>
      <c r="K631" t="str">
        <f t="shared" si="29"/>
        <v>naa.60060e80166221000001622100000030</v>
      </c>
      <c r="M631" t="str">
        <f t="shared" si="27"/>
        <v>16221</v>
      </c>
      <c r="N631" t="str">
        <f t="shared" si="28"/>
        <v>0030</v>
      </c>
      <c r="O631" s="131">
        <v>110.000610351563</v>
      </c>
    </row>
    <row r="632" spans="1:15">
      <c r="A632" t="s">
        <v>1205</v>
      </c>
      <c r="B632" t="s">
        <v>2016</v>
      </c>
      <c r="C632" t="s">
        <v>438</v>
      </c>
      <c r="D632" t="s">
        <v>2021</v>
      </c>
      <c r="E632" t="s">
        <v>1710</v>
      </c>
      <c r="F632" t="s">
        <v>1699</v>
      </c>
      <c r="G632" t="s">
        <v>1284</v>
      </c>
      <c r="I632" t="s">
        <v>2876</v>
      </c>
      <c r="J632" t="s">
        <v>2033</v>
      </c>
      <c r="K632" t="str">
        <f t="shared" si="29"/>
        <v>naa.60060e80166221000001622100000031</v>
      </c>
      <c r="M632" t="str">
        <f t="shared" si="27"/>
        <v>16221</v>
      </c>
      <c r="N632" t="str">
        <f t="shared" si="28"/>
        <v>0031</v>
      </c>
      <c r="O632" s="131">
        <v>4.500732421875</v>
      </c>
    </row>
    <row r="633" spans="1:15">
      <c r="A633" t="s">
        <v>1205</v>
      </c>
      <c r="B633" t="s">
        <v>2016</v>
      </c>
      <c r="C633" t="s">
        <v>438</v>
      </c>
      <c r="D633" t="s">
        <v>2021</v>
      </c>
      <c r="E633" t="s">
        <v>1715</v>
      </c>
      <c r="F633" t="s">
        <v>1737</v>
      </c>
      <c r="G633" t="s">
        <v>1284</v>
      </c>
      <c r="I633" t="s">
        <v>2877</v>
      </c>
      <c r="J633" t="s">
        <v>2034</v>
      </c>
      <c r="K633" t="str">
        <f t="shared" si="29"/>
        <v>naa.60060e8016622100000162210000102f</v>
      </c>
      <c r="M633" t="str">
        <f t="shared" si="27"/>
        <v>16221</v>
      </c>
      <c r="N633" t="str">
        <f t="shared" si="28"/>
        <v>102f</v>
      </c>
      <c r="O633" s="131">
        <v>7.0001220703125</v>
      </c>
    </row>
    <row r="634" spans="1:15">
      <c r="A634" t="s">
        <v>1205</v>
      </c>
      <c r="B634" t="s">
        <v>2016</v>
      </c>
      <c r="C634" t="s">
        <v>438</v>
      </c>
      <c r="D634" t="s">
        <v>2021</v>
      </c>
      <c r="E634" t="s">
        <v>1718</v>
      </c>
      <c r="F634" t="s">
        <v>1740</v>
      </c>
      <c r="G634" t="s">
        <v>1284</v>
      </c>
      <c r="I634" t="s">
        <v>2878</v>
      </c>
      <c r="J634" t="s">
        <v>2035</v>
      </c>
      <c r="K634" t="str">
        <f t="shared" si="29"/>
        <v>naa.60060e80166221000001622100001030</v>
      </c>
      <c r="M634" t="str">
        <f t="shared" si="27"/>
        <v>16221</v>
      </c>
      <c r="N634" t="str">
        <f t="shared" si="28"/>
        <v>1030</v>
      </c>
      <c r="O634" s="131">
        <v>11.0000610351563</v>
      </c>
    </row>
    <row r="635" spans="1:15">
      <c r="A635" t="s">
        <v>1205</v>
      </c>
      <c r="B635" t="s">
        <v>2016</v>
      </c>
      <c r="C635" t="s">
        <v>438</v>
      </c>
      <c r="D635" t="s">
        <v>2021</v>
      </c>
      <c r="E635" t="s">
        <v>1721</v>
      </c>
      <c r="F635" t="s">
        <v>1743</v>
      </c>
      <c r="G635" t="s">
        <v>1284</v>
      </c>
      <c r="I635" t="s">
        <v>2879</v>
      </c>
      <c r="J635" t="s">
        <v>2036</v>
      </c>
      <c r="K635" t="str">
        <f t="shared" si="29"/>
        <v>naa.60060e80166221000001622100001031</v>
      </c>
      <c r="M635" t="str">
        <f t="shared" si="27"/>
        <v>16221</v>
      </c>
      <c r="N635" t="str">
        <f t="shared" si="28"/>
        <v>1031</v>
      </c>
      <c r="O635" s="131">
        <v>0.20050048828125</v>
      </c>
    </row>
    <row r="636" spans="1:15">
      <c r="A636" t="s">
        <v>1205</v>
      </c>
      <c r="B636" t="s">
        <v>2016</v>
      </c>
      <c r="C636" t="s">
        <v>438</v>
      </c>
      <c r="D636" t="s">
        <v>2021</v>
      </c>
      <c r="E636" t="s">
        <v>1713</v>
      </c>
      <c r="F636" t="s">
        <v>1752</v>
      </c>
      <c r="G636" t="s">
        <v>1284</v>
      </c>
      <c r="I636" t="s">
        <v>2880</v>
      </c>
      <c r="J636" t="s">
        <v>2037</v>
      </c>
      <c r="K636" t="str">
        <f t="shared" si="29"/>
        <v>naa.60060e80166221000001622100000f18</v>
      </c>
      <c r="M636" t="str">
        <f t="shared" si="27"/>
        <v>16221</v>
      </c>
      <c r="N636" t="str">
        <f t="shared" si="28"/>
        <v>0f18</v>
      </c>
      <c r="O636" s="131">
        <v>0.20050048828125</v>
      </c>
    </row>
    <row r="637" spans="1:15">
      <c r="A637" t="s">
        <v>1205</v>
      </c>
      <c r="B637" t="s">
        <v>2016</v>
      </c>
      <c r="C637" t="s">
        <v>438</v>
      </c>
      <c r="D637" t="s">
        <v>2021</v>
      </c>
      <c r="E637" t="s">
        <v>1736</v>
      </c>
      <c r="F637" t="s">
        <v>1755</v>
      </c>
      <c r="G637" t="s">
        <v>1284</v>
      </c>
      <c r="I637" t="s">
        <v>2881</v>
      </c>
      <c r="J637" t="s">
        <v>2038</v>
      </c>
      <c r="K637" t="str">
        <f t="shared" si="29"/>
        <v>naa.60060e80166221000001622100000f19</v>
      </c>
      <c r="M637" t="str">
        <f t="shared" ref="M637:M700" si="30">IF(J637&lt;&gt;"",MID(J637,30,5),"")</f>
        <v>16221</v>
      </c>
      <c r="N637" t="str">
        <f t="shared" ref="N637:N700" si="31">IF(J637&lt;&gt;"",MID(J637,39,4),"")</f>
        <v>0f19</v>
      </c>
      <c r="O637" s="131">
        <v>0.20050048828125</v>
      </c>
    </row>
    <row r="638" spans="1:15">
      <c r="A638" t="s">
        <v>1205</v>
      </c>
      <c r="B638" t="s">
        <v>2016</v>
      </c>
      <c r="C638" t="s">
        <v>438</v>
      </c>
      <c r="D638" t="s">
        <v>2021</v>
      </c>
      <c r="E638" t="s">
        <v>1739</v>
      </c>
      <c r="F638" t="s">
        <v>1758</v>
      </c>
      <c r="G638" t="s">
        <v>1284</v>
      </c>
      <c r="I638" t="s">
        <v>2882</v>
      </c>
      <c r="J638" t="s">
        <v>2039</v>
      </c>
      <c r="K638" t="str">
        <f t="shared" si="29"/>
        <v>naa.60060e80166221000001622100000f1a</v>
      </c>
      <c r="M638" t="str">
        <f t="shared" si="30"/>
        <v>16221</v>
      </c>
      <c r="N638" t="str">
        <f t="shared" si="31"/>
        <v>0f1a</v>
      </c>
      <c r="O638" s="131">
        <v>40</v>
      </c>
    </row>
    <row r="639" spans="1:15">
      <c r="A639" t="s">
        <v>1205</v>
      </c>
      <c r="B639" t="s">
        <v>2016</v>
      </c>
      <c r="C639" t="s">
        <v>437</v>
      </c>
      <c r="D639" t="s">
        <v>2021</v>
      </c>
      <c r="E639" t="s">
        <v>1685</v>
      </c>
      <c r="F639" t="s">
        <v>1686</v>
      </c>
      <c r="G639" t="s">
        <v>1546</v>
      </c>
      <c r="I639" t="s">
        <v>2883</v>
      </c>
      <c r="K639" t="str">
        <f t="shared" si="29"/>
        <v/>
      </c>
      <c r="M639" t="str">
        <f t="shared" si="30"/>
        <v/>
      </c>
      <c r="N639" t="str">
        <f t="shared" si="31"/>
        <v/>
      </c>
      <c r="O639" s="131">
        <v>50.0006103515625</v>
      </c>
    </row>
    <row r="640" spans="1:15">
      <c r="A640" t="s">
        <v>1205</v>
      </c>
      <c r="B640" t="s">
        <v>2016</v>
      </c>
      <c r="C640" t="s">
        <v>437</v>
      </c>
      <c r="D640" t="s">
        <v>2021</v>
      </c>
      <c r="E640" t="s">
        <v>1687</v>
      </c>
      <c r="F640" t="s">
        <v>1688</v>
      </c>
      <c r="G640" t="s">
        <v>1266</v>
      </c>
      <c r="I640" t="s">
        <v>2883</v>
      </c>
      <c r="J640" t="s">
        <v>2040</v>
      </c>
      <c r="K640" t="str">
        <f t="shared" si="29"/>
        <v>naa.60060e80166221000001622100000023</v>
      </c>
      <c r="M640" t="str">
        <f t="shared" si="30"/>
        <v>16221</v>
      </c>
      <c r="N640" t="str">
        <f t="shared" si="31"/>
        <v>0023</v>
      </c>
      <c r="O640" s="131">
        <v>5.0006103515625</v>
      </c>
    </row>
    <row r="641" spans="1:15">
      <c r="A641" t="s">
        <v>1205</v>
      </c>
      <c r="B641" t="s">
        <v>2016</v>
      </c>
      <c r="C641" t="s">
        <v>437</v>
      </c>
      <c r="D641" t="s">
        <v>2021</v>
      </c>
      <c r="E641" t="s">
        <v>1689</v>
      </c>
      <c r="F641" t="s">
        <v>1704</v>
      </c>
      <c r="G641" t="s">
        <v>1266</v>
      </c>
      <c r="I641" t="s">
        <v>2884</v>
      </c>
      <c r="J641" t="s">
        <v>2041</v>
      </c>
      <c r="K641" t="str">
        <f t="shared" si="29"/>
        <v>naa.60060e80166221000001622100001023</v>
      </c>
      <c r="M641" t="str">
        <f t="shared" si="30"/>
        <v>16221</v>
      </c>
      <c r="N641" t="str">
        <f t="shared" si="31"/>
        <v>1023</v>
      </c>
      <c r="O641" s="131">
        <v>50</v>
      </c>
    </row>
    <row r="642" spans="1:15">
      <c r="A642" t="s">
        <v>1205</v>
      </c>
      <c r="B642" t="s">
        <v>2016</v>
      </c>
      <c r="C642" t="s">
        <v>437</v>
      </c>
      <c r="D642" t="s">
        <v>2021</v>
      </c>
      <c r="E642" t="s">
        <v>1692</v>
      </c>
      <c r="F642" t="s">
        <v>1714</v>
      </c>
      <c r="G642" t="s">
        <v>1548</v>
      </c>
      <c r="I642" t="s">
        <v>2883</v>
      </c>
      <c r="K642" t="str">
        <f t="shared" si="29"/>
        <v/>
      </c>
      <c r="M642" t="str">
        <f t="shared" si="30"/>
        <v/>
      </c>
      <c r="N642" t="str">
        <f t="shared" si="31"/>
        <v/>
      </c>
      <c r="O642" s="131">
        <v>45</v>
      </c>
    </row>
    <row r="643" spans="1:15">
      <c r="A643" t="s">
        <v>1205</v>
      </c>
      <c r="B643" t="s">
        <v>2016</v>
      </c>
      <c r="C643" t="s">
        <v>437</v>
      </c>
      <c r="D643" t="s">
        <v>2021</v>
      </c>
      <c r="E643" t="s">
        <v>1698</v>
      </c>
      <c r="F643" t="s">
        <v>1693</v>
      </c>
      <c r="G643" t="s">
        <v>1266</v>
      </c>
      <c r="I643" t="s">
        <v>2885</v>
      </c>
      <c r="J643" t="s">
        <v>2042</v>
      </c>
      <c r="K643" t="str">
        <f t="shared" si="29"/>
        <v>naa.60060e80166221000001622100000025</v>
      </c>
      <c r="M643" t="str">
        <f t="shared" si="30"/>
        <v>16221</v>
      </c>
      <c r="N643" t="str">
        <f t="shared" si="31"/>
        <v>0025</v>
      </c>
      <c r="O643" s="131">
        <v>110.000610351563</v>
      </c>
    </row>
    <row r="644" spans="1:15">
      <c r="A644" t="s">
        <v>1205</v>
      </c>
      <c r="B644" t="s">
        <v>2016</v>
      </c>
      <c r="C644" t="s">
        <v>437</v>
      </c>
      <c r="D644" t="s">
        <v>2021</v>
      </c>
      <c r="E644" t="s">
        <v>1696</v>
      </c>
      <c r="F644" t="s">
        <v>1697</v>
      </c>
      <c r="G644" t="s">
        <v>1266</v>
      </c>
      <c r="I644" t="s">
        <v>2886</v>
      </c>
      <c r="J644" t="s">
        <v>2043</v>
      </c>
      <c r="K644" t="str">
        <f t="shared" si="29"/>
        <v>naa.60060e80166221000001622100000026</v>
      </c>
      <c r="M644" t="str">
        <f t="shared" si="30"/>
        <v>16221</v>
      </c>
      <c r="N644" t="str">
        <f t="shared" si="31"/>
        <v>0026</v>
      </c>
      <c r="O644" s="131">
        <v>4.500732421875</v>
      </c>
    </row>
    <row r="645" spans="1:15">
      <c r="A645" t="s">
        <v>1205</v>
      </c>
      <c r="B645" t="s">
        <v>2016</v>
      </c>
      <c r="C645" t="s">
        <v>437</v>
      </c>
      <c r="D645" t="s">
        <v>2021</v>
      </c>
      <c r="E645" t="s">
        <v>1710</v>
      </c>
      <c r="F645" t="s">
        <v>1737</v>
      </c>
      <c r="G645" t="s">
        <v>1266</v>
      </c>
      <c r="I645" t="s">
        <v>2887</v>
      </c>
      <c r="J645" t="s">
        <v>2044</v>
      </c>
      <c r="K645" t="str">
        <f t="shared" si="29"/>
        <v>naa.60060e80166221000001622100001025</v>
      </c>
      <c r="M645" t="str">
        <f t="shared" si="30"/>
        <v>16221</v>
      </c>
      <c r="N645" t="str">
        <f t="shared" si="31"/>
        <v>1025</v>
      </c>
      <c r="O645" s="131">
        <v>11.0000610351563</v>
      </c>
    </row>
    <row r="646" spans="1:15">
      <c r="A646" t="s">
        <v>1205</v>
      </c>
      <c r="B646" t="s">
        <v>2016</v>
      </c>
      <c r="C646" t="s">
        <v>437</v>
      </c>
      <c r="D646" t="s">
        <v>2021</v>
      </c>
      <c r="E646" t="s">
        <v>1715</v>
      </c>
      <c r="F646" t="s">
        <v>1740</v>
      </c>
      <c r="G646" t="s">
        <v>1266</v>
      </c>
      <c r="I646" t="s">
        <v>2888</v>
      </c>
      <c r="J646" t="s">
        <v>2045</v>
      </c>
      <c r="K646" t="str">
        <f t="shared" si="29"/>
        <v>naa.60060e80166221000001622100001026</v>
      </c>
      <c r="M646" t="str">
        <f t="shared" si="30"/>
        <v>16221</v>
      </c>
      <c r="N646" t="str">
        <f t="shared" si="31"/>
        <v>1026</v>
      </c>
      <c r="O646" s="131">
        <v>0.20050048828125</v>
      </c>
    </row>
    <row r="647" spans="1:15">
      <c r="A647" t="s">
        <v>1205</v>
      </c>
      <c r="B647" t="s">
        <v>2016</v>
      </c>
      <c r="C647" t="s">
        <v>437</v>
      </c>
      <c r="D647" t="s">
        <v>2021</v>
      </c>
      <c r="E647" t="s">
        <v>1718</v>
      </c>
      <c r="F647" t="s">
        <v>1752</v>
      </c>
      <c r="G647" t="s">
        <v>1266</v>
      </c>
      <c r="I647" t="s">
        <v>2889</v>
      </c>
      <c r="J647" t="s">
        <v>2046</v>
      </c>
      <c r="K647" t="str">
        <f t="shared" si="29"/>
        <v>naa.60060e80166221000001622100000f12</v>
      </c>
      <c r="M647" t="str">
        <f t="shared" si="30"/>
        <v>16221</v>
      </c>
      <c r="N647" t="str">
        <f t="shared" si="31"/>
        <v>0f12</v>
      </c>
      <c r="O647" s="131">
        <v>0.20050048828125</v>
      </c>
    </row>
    <row r="648" spans="1:15">
      <c r="A648" t="s">
        <v>1205</v>
      </c>
      <c r="B648" t="s">
        <v>2016</v>
      </c>
      <c r="C648" t="s">
        <v>437</v>
      </c>
      <c r="D648" t="s">
        <v>2021</v>
      </c>
      <c r="E648" t="s">
        <v>1721</v>
      </c>
      <c r="F648" t="s">
        <v>1755</v>
      </c>
      <c r="G648" t="s">
        <v>1266</v>
      </c>
      <c r="I648" t="s">
        <v>2890</v>
      </c>
      <c r="J648" t="s">
        <v>2047</v>
      </c>
      <c r="K648" t="str">
        <f t="shared" si="29"/>
        <v>naa.60060e80166221000001622100000f13</v>
      </c>
      <c r="M648" t="str">
        <f t="shared" si="30"/>
        <v>16221</v>
      </c>
      <c r="N648" t="str">
        <f t="shared" si="31"/>
        <v>0f13</v>
      </c>
      <c r="O648" s="131">
        <v>0.20050048828125</v>
      </c>
    </row>
    <row r="649" spans="1:15">
      <c r="A649" t="s">
        <v>1205</v>
      </c>
      <c r="B649" t="s">
        <v>2016</v>
      </c>
      <c r="C649" t="s">
        <v>437</v>
      </c>
      <c r="D649" t="s">
        <v>2021</v>
      </c>
      <c r="E649" t="s">
        <v>1713</v>
      </c>
      <c r="F649" t="s">
        <v>1758</v>
      </c>
      <c r="G649" t="s">
        <v>1266</v>
      </c>
      <c r="I649" t="s">
        <v>2891</v>
      </c>
      <c r="J649" t="s">
        <v>2048</v>
      </c>
      <c r="K649" t="str">
        <f t="shared" si="29"/>
        <v>naa.60060e80166221000001622100000f14</v>
      </c>
      <c r="M649" t="str">
        <f t="shared" si="30"/>
        <v>16221</v>
      </c>
      <c r="N649" t="str">
        <f t="shared" si="31"/>
        <v>0f14</v>
      </c>
      <c r="O649" s="131">
        <v>40</v>
      </c>
    </row>
    <row r="650" spans="1:15">
      <c r="A650" t="s">
        <v>1206</v>
      </c>
      <c r="B650" t="s">
        <v>2016</v>
      </c>
      <c r="C650" t="s">
        <v>440</v>
      </c>
      <c r="D650" t="s">
        <v>1702</v>
      </c>
      <c r="E650" t="s">
        <v>1685</v>
      </c>
      <c r="F650" t="s">
        <v>1686</v>
      </c>
      <c r="G650" t="s">
        <v>1550</v>
      </c>
      <c r="I650" t="s">
        <v>2892</v>
      </c>
      <c r="K650" t="str">
        <f t="shared" si="29"/>
        <v/>
      </c>
      <c r="M650" t="str">
        <f t="shared" si="30"/>
        <v/>
      </c>
      <c r="N650" t="str">
        <f t="shared" si="31"/>
        <v/>
      </c>
      <c r="O650" s="131">
        <v>80.0006103515625</v>
      </c>
    </row>
    <row r="651" spans="1:15">
      <c r="A651" t="s">
        <v>1206</v>
      </c>
      <c r="B651" t="s">
        <v>2016</v>
      </c>
      <c r="C651" t="s">
        <v>440</v>
      </c>
      <c r="D651" t="s">
        <v>1702</v>
      </c>
      <c r="E651" t="s">
        <v>1687</v>
      </c>
      <c r="F651" t="s">
        <v>1688</v>
      </c>
      <c r="G651" t="s">
        <v>1370</v>
      </c>
      <c r="I651" t="s">
        <v>2892</v>
      </c>
      <c r="J651" t="s">
        <v>2049</v>
      </c>
      <c r="K651" t="str">
        <f t="shared" si="29"/>
        <v>naa.60060e8016617700000161770000002a</v>
      </c>
      <c r="M651" t="str">
        <f t="shared" si="30"/>
        <v>16177</v>
      </c>
      <c r="N651" t="str">
        <f t="shared" si="31"/>
        <v>002a</v>
      </c>
      <c r="O651" s="131">
        <v>45</v>
      </c>
    </row>
    <row r="652" spans="1:15">
      <c r="A652" t="s">
        <v>1206</v>
      </c>
      <c r="B652" t="s">
        <v>2016</v>
      </c>
      <c r="C652" t="s">
        <v>440</v>
      </c>
      <c r="D652" t="s">
        <v>1702</v>
      </c>
      <c r="E652" t="s">
        <v>1689</v>
      </c>
      <c r="F652" t="s">
        <v>1704</v>
      </c>
      <c r="G652" t="s">
        <v>1370</v>
      </c>
      <c r="I652" t="s">
        <v>2893</v>
      </c>
      <c r="J652" t="s">
        <v>2050</v>
      </c>
      <c r="K652" t="str">
        <f t="shared" si="29"/>
        <v>naa.60060e8016617700000161770000002b</v>
      </c>
      <c r="M652" t="str">
        <f t="shared" si="30"/>
        <v>16177</v>
      </c>
      <c r="N652" t="str">
        <f t="shared" si="31"/>
        <v>002b</v>
      </c>
      <c r="O652" s="131">
        <v>50</v>
      </c>
    </row>
    <row r="653" spans="1:15">
      <c r="A653" t="s">
        <v>1206</v>
      </c>
      <c r="B653" t="s">
        <v>2016</v>
      </c>
      <c r="C653" t="s">
        <v>440</v>
      </c>
      <c r="D653" t="s">
        <v>1702</v>
      </c>
      <c r="E653" t="s">
        <v>1692</v>
      </c>
      <c r="F653" t="s">
        <v>1714</v>
      </c>
      <c r="G653" t="s">
        <v>1552</v>
      </c>
      <c r="I653" t="s">
        <v>2892</v>
      </c>
      <c r="K653" t="str">
        <f t="shared" si="29"/>
        <v/>
      </c>
      <c r="M653" t="str">
        <f t="shared" si="30"/>
        <v/>
      </c>
      <c r="N653" t="str">
        <f t="shared" si="31"/>
        <v/>
      </c>
      <c r="O653" s="131">
        <v>40</v>
      </c>
    </row>
    <row r="654" spans="1:15">
      <c r="A654" t="s">
        <v>1206</v>
      </c>
      <c r="B654" t="s">
        <v>2016</v>
      </c>
      <c r="C654" t="s">
        <v>441</v>
      </c>
      <c r="D654" t="s">
        <v>2021</v>
      </c>
      <c r="E654" t="s">
        <v>1685</v>
      </c>
      <c r="F654" t="s">
        <v>1686</v>
      </c>
      <c r="G654" t="s">
        <v>1550</v>
      </c>
      <c r="I654" t="s">
        <v>2894</v>
      </c>
      <c r="K654" t="str">
        <f t="shared" si="29"/>
        <v/>
      </c>
      <c r="M654" t="str">
        <f t="shared" si="30"/>
        <v/>
      </c>
      <c r="N654" t="str">
        <f t="shared" si="31"/>
        <v/>
      </c>
      <c r="O654" s="131">
        <v>50.0006103515625</v>
      </c>
    </row>
    <row r="655" spans="1:15">
      <c r="A655" t="s">
        <v>1206</v>
      </c>
      <c r="B655" t="s">
        <v>2016</v>
      </c>
      <c r="C655" t="s">
        <v>441</v>
      </c>
      <c r="D655" t="s">
        <v>2021</v>
      </c>
      <c r="E655" t="s">
        <v>1687</v>
      </c>
      <c r="F655" t="s">
        <v>1688</v>
      </c>
      <c r="G655" t="s">
        <v>1274</v>
      </c>
      <c r="I655" t="s">
        <v>2894</v>
      </c>
      <c r="J655" t="s">
        <v>2051</v>
      </c>
      <c r="K655" t="str">
        <f t="shared" si="29"/>
        <v>naa.60060e80166221000001622100000027</v>
      </c>
      <c r="M655" t="str">
        <f t="shared" si="30"/>
        <v>16221</v>
      </c>
      <c r="N655" t="str">
        <f t="shared" si="31"/>
        <v>0027</v>
      </c>
      <c r="O655" s="131">
        <v>5.0006103515625</v>
      </c>
    </row>
    <row r="656" spans="1:15">
      <c r="A656" t="s">
        <v>1206</v>
      </c>
      <c r="B656" t="s">
        <v>2016</v>
      </c>
      <c r="C656" t="s">
        <v>441</v>
      </c>
      <c r="D656" t="s">
        <v>2021</v>
      </c>
      <c r="E656" t="s">
        <v>1689</v>
      </c>
      <c r="F656" t="s">
        <v>1704</v>
      </c>
      <c r="G656" t="s">
        <v>1274</v>
      </c>
      <c r="I656" t="s">
        <v>2895</v>
      </c>
      <c r="J656" t="s">
        <v>2052</v>
      </c>
      <c r="K656" t="str">
        <f t="shared" si="29"/>
        <v>naa.60060e80166221000001622100001027</v>
      </c>
      <c r="M656" t="str">
        <f t="shared" si="30"/>
        <v>16221</v>
      </c>
      <c r="N656" t="str">
        <f t="shared" si="31"/>
        <v>1027</v>
      </c>
      <c r="O656" s="131">
        <v>50</v>
      </c>
    </row>
    <row r="657" spans="1:15">
      <c r="A657" t="s">
        <v>1206</v>
      </c>
      <c r="B657" t="s">
        <v>2016</v>
      </c>
      <c r="C657" t="s">
        <v>441</v>
      </c>
      <c r="D657" t="s">
        <v>2021</v>
      </c>
      <c r="E657" t="s">
        <v>1692</v>
      </c>
      <c r="F657" t="s">
        <v>1714</v>
      </c>
      <c r="G657" t="s">
        <v>1552</v>
      </c>
      <c r="I657" t="s">
        <v>2894</v>
      </c>
      <c r="K657" t="str">
        <f t="shared" si="29"/>
        <v/>
      </c>
      <c r="M657" t="str">
        <f t="shared" si="30"/>
        <v/>
      </c>
      <c r="N657" t="str">
        <f t="shared" si="31"/>
        <v/>
      </c>
      <c r="O657" s="131">
        <v>45</v>
      </c>
    </row>
    <row r="658" spans="1:15">
      <c r="A658" t="s">
        <v>1206</v>
      </c>
      <c r="B658" t="s">
        <v>2016</v>
      </c>
      <c r="C658" t="s">
        <v>441</v>
      </c>
      <c r="D658" t="s">
        <v>2021</v>
      </c>
      <c r="E658" t="s">
        <v>1698</v>
      </c>
      <c r="F658" t="s">
        <v>1693</v>
      </c>
      <c r="G658" t="s">
        <v>1274</v>
      </c>
      <c r="I658" t="s">
        <v>2896</v>
      </c>
      <c r="J658" t="s">
        <v>2053</v>
      </c>
      <c r="K658" t="str">
        <f t="shared" si="29"/>
        <v>naa.60060e80166221000001622100000029</v>
      </c>
      <c r="M658" t="str">
        <f t="shared" si="30"/>
        <v>16221</v>
      </c>
      <c r="N658" t="str">
        <f t="shared" si="31"/>
        <v>0029</v>
      </c>
      <c r="O658" s="131">
        <v>2.00042724609375</v>
      </c>
    </row>
    <row r="659" spans="1:15">
      <c r="A659" t="s">
        <v>1206</v>
      </c>
      <c r="B659" t="s">
        <v>2016</v>
      </c>
      <c r="C659" t="s">
        <v>441</v>
      </c>
      <c r="D659" t="s">
        <v>2021</v>
      </c>
      <c r="E659" t="s">
        <v>1696</v>
      </c>
      <c r="F659" t="s">
        <v>1697</v>
      </c>
      <c r="G659" t="s">
        <v>1274</v>
      </c>
      <c r="I659" t="s">
        <v>2897</v>
      </c>
      <c r="J659" t="s">
        <v>2054</v>
      </c>
      <c r="K659" t="str">
        <f t="shared" si="29"/>
        <v>naa.60060e8016622100000162210000002a</v>
      </c>
      <c r="M659" t="str">
        <f t="shared" si="30"/>
        <v>16221</v>
      </c>
      <c r="N659" t="str">
        <f t="shared" si="31"/>
        <v>002a</v>
      </c>
      <c r="O659" s="131">
        <v>110.000610351563</v>
      </c>
    </row>
    <row r="660" spans="1:15">
      <c r="A660" t="s">
        <v>1206</v>
      </c>
      <c r="B660" t="s">
        <v>2016</v>
      </c>
      <c r="C660" t="s">
        <v>441</v>
      </c>
      <c r="D660" t="s">
        <v>2021</v>
      </c>
      <c r="E660" t="s">
        <v>1710</v>
      </c>
      <c r="F660" t="s">
        <v>1699</v>
      </c>
      <c r="G660" t="s">
        <v>1274</v>
      </c>
      <c r="I660" t="s">
        <v>2898</v>
      </c>
      <c r="J660" t="s">
        <v>2055</v>
      </c>
      <c r="K660" t="str">
        <f t="shared" si="29"/>
        <v>naa.60060e8016622100000162210000002b</v>
      </c>
      <c r="M660" t="str">
        <f t="shared" si="30"/>
        <v>16221</v>
      </c>
      <c r="N660" t="str">
        <f t="shared" si="31"/>
        <v>002b</v>
      </c>
      <c r="O660" s="131">
        <v>4.500732421875</v>
      </c>
    </row>
    <row r="661" spans="1:15">
      <c r="A661" t="s">
        <v>1206</v>
      </c>
      <c r="B661" t="s">
        <v>2016</v>
      </c>
      <c r="C661" t="s">
        <v>441</v>
      </c>
      <c r="D661" t="s">
        <v>2021</v>
      </c>
      <c r="E661" t="s">
        <v>1715</v>
      </c>
      <c r="F661" t="s">
        <v>1737</v>
      </c>
      <c r="G661" t="s">
        <v>1274</v>
      </c>
      <c r="I661" t="s">
        <v>2899</v>
      </c>
      <c r="J661" t="s">
        <v>2056</v>
      </c>
      <c r="K661" t="str">
        <f t="shared" si="29"/>
        <v>naa.60060e80166221000001622100001029</v>
      </c>
      <c r="M661" t="str">
        <f t="shared" si="30"/>
        <v>16221</v>
      </c>
      <c r="N661" t="str">
        <f t="shared" si="31"/>
        <v>1029</v>
      </c>
      <c r="O661" s="131">
        <v>0.20050048828125</v>
      </c>
    </row>
    <row r="662" spans="1:15">
      <c r="A662" t="s">
        <v>1206</v>
      </c>
      <c r="B662" t="s">
        <v>2016</v>
      </c>
      <c r="C662" t="s">
        <v>441</v>
      </c>
      <c r="D662" t="s">
        <v>2021</v>
      </c>
      <c r="E662" t="s">
        <v>1718</v>
      </c>
      <c r="F662" t="s">
        <v>1740</v>
      </c>
      <c r="G662" t="s">
        <v>1274</v>
      </c>
      <c r="I662" t="s">
        <v>2900</v>
      </c>
      <c r="J662" t="s">
        <v>2057</v>
      </c>
      <c r="K662" t="str">
        <f t="shared" si="29"/>
        <v>naa.60060e8016622100000162210000102a</v>
      </c>
      <c r="M662" t="str">
        <f t="shared" si="30"/>
        <v>16221</v>
      </c>
      <c r="N662" t="str">
        <f t="shared" si="31"/>
        <v>102a</v>
      </c>
      <c r="O662" s="131">
        <v>11.0000610351563</v>
      </c>
    </row>
    <row r="663" spans="1:15">
      <c r="A663" t="s">
        <v>1206</v>
      </c>
      <c r="B663" t="s">
        <v>2016</v>
      </c>
      <c r="C663" t="s">
        <v>441</v>
      </c>
      <c r="D663" t="s">
        <v>2021</v>
      </c>
      <c r="E663" t="s">
        <v>1721</v>
      </c>
      <c r="F663" t="s">
        <v>1743</v>
      </c>
      <c r="G663" t="s">
        <v>1274</v>
      </c>
      <c r="I663" t="s">
        <v>2901</v>
      </c>
      <c r="J663" t="s">
        <v>2058</v>
      </c>
      <c r="K663" t="str">
        <f t="shared" si="29"/>
        <v>naa.60060e8016622100000162210000102b</v>
      </c>
      <c r="M663" t="str">
        <f t="shared" si="30"/>
        <v>16221</v>
      </c>
      <c r="N663" t="str">
        <f t="shared" si="31"/>
        <v>102b</v>
      </c>
      <c r="O663" s="131">
        <v>0.20050048828125</v>
      </c>
    </row>
    <row r="664" spans="1:15">
      <c r="A664" t="s">
        <v>1206</v>
      </c>
      <c r="B664" t="s">
        <v>2016</v>
      </c>
      <c r="C664" t="s">
        <v>441</v>
      </c>
      <c r="D664" t="s">
        <v>2021</v>
      </c>
      <c r="E664" t="s">
        <v>1713</v>
      </c>
      <c r="F664" t="s">
        <v>1752</v>
      </c>
      <c r="G664" t="s">
        <v>1274</v>
      </c>
      <c r="I664" t="s">
        <v>2902</v>
      </c>
      <c r="J664" t="s">
        <v>2059</v>
      </c>
      <c r="K664" t="str">
        <f t="shared" si="29"/>
        <v>naa.60060e80166221000001622100000f15</v>
      </c>
      <c r="M664" t="str">
        <f t="shared" si="30"/>
        <v>16221</v>
      </c>
      <c r="N664" t="str">
        <f t="shared" si="31"/>
        <v>0f15</v>
      </c>
      <c r="O664" s="131">
        <v>0.20050048828125</v>
      </c>
    </row>
    <row r="665" spans="1:15">
      <c r="A665" t="s">
        <v>1206</v>
      </c>
      <c r="B665" t="s">
        <v>2016</v>
      </c>
      <c r="C665" t="s">
        <v>441</v>
      </c>
      <c r="D665" t="s">
        <v>2021</v>
      </c>
      <c r="E665" t="s">
        <v>1736</v>
      </c>
      <c r="F665" t="s">
        <v>1755</v>
      </c>
      <c r="G665" t="s">
        <v>1274</v>
      </c>
      <c r="I665" t="s">
        <v>2903</v>
      </c>
      <c r="J665" t="s">
        <v>2060</v>
      </c>
      <c r="K665" t="str">
        <f t="shared" si="29"/>
        <v>naa.60060e80166221000001622100000f16</v>
      </c>
      <c r="M665" t="str">
        <f t="shared" si="30"/>
        <v>16221</v>
      </c>
      <c r="N665" t="str">
        <f t="shared" si="31"/>
        <v>0f16</v>
      </c>
      <c r="O665" s="131">
        <v>0.20050048828125</v>
      </c>
    </row>
    <row r="666" spans="1:15">
      <c r="A666" t="s">
        <v>1206</v>
      </c>
      <c r="B666" t="s">
        <v>2016</v>
      </c>
      <c r="C666" t="s">
        <v>441</v>
      </c>
      <c r="D666" t="s">
        <v>2021</v>
      </c>
      <c r="E666" t="s">
        <v>1739</v>
      </c>
      <c r="F666" t="s">
        <v>1758</v>
      </c>
      <c r="G666" t="s">
        <v>1274</v>
      </c>
      <c r="I666" t="s">
        <v>2904</v>
      </c>
      <c r="J666" t="s">
        <v>2061</v>
      </c>
      <c r="K666" t="str">
        <f t="shared" si="29"/>
        <v>naa.60060e80166221000001622100000f17</v>
      </c>
      <c r="M666" t="str">
        <f t="shared" si="30"/>
        <v>16221</v>
      </c>
      <c r="N666" t="str">
        <f t="shared" si="31"/>
        <v>0f17</v>
      </c>
      <c r="O666" s="131">
        <v>40</v>
      </c>
    </row>
    <row r="667" spans="1:15">
      <c r="A667" t="s">
        <v>1212</v>
      </c>
      <c r="B667" t="s">
        <v>2016</v>
      </c>
      <c r="C667" t="s">
        <v>458</v>
      </c>
      <c r="D667" t="s">
        <v>1702</v>
      </c>
      <c r="E667" t="s">
        <v>1685</v>
      </c>
      <c r="F667" t="s">
        <v>1686</v>
      </c>
      <c r="G667" t="s">
        <v>1576</v>
      </c>
      <c r="I667" t="s">
        <v>2905</v>
      </c>
      <c r="K667" t="str">
        <f t="shared" si="29"/>
        <v/>
      </c>
      <c r="M667" t="str">
        <f t="shared" si="30"/>
        <v/>
      </c>
      <c r="N667" t="str">
        <f t="shared" si="31"/>
        <v/>
      </c>
      <c r="O667" s="131">
        <v>50</v>
      </c>
    </row>
    <row r="668" spans="1:15">
      <c r="A668" t="s">
        <v>1212</v>
      </c>
      <c r="B668" t="s">
        <v>2016</v>
      </c>
      <c r="C668" t="s">
        <v>458</v>
      </c>
      <c r="D668" t="s">
        <v>1702</v>
      </c>
      <c r="E668" t="s">
        <v>1687</v>
      </c>
      <c r="F668" t="s">
        <v>1690</v>
      </c>
      <c r="G668" t="s">
        <v>1578</v>
      </c>
      <c r="I668" t="s">
        <v>2905</v>
      </c>
      <c r="K668" t="str">
        <f t="shared" si="29"/>
        <v/>
      </c>
      <c r="M668" t="str">
        <f t="shared" si="30"/>
        <v/>
      </c>
      <c r="N668" t="str">
        <f t="shared" si="31"/>
        <v/>
      </c>
      <c r="O668" s="131">
        <v>15</v>
      </c>
    </row>
    <row r="669" spans="1:15">
      <c r="A669" t="s">
        <v>1212</v>
      </c>
      <c r="B669" t="s">
        <v>2016</v>
      </c>
      <c r="C669" t="s">
        <v>458</v>
      </c>
      <c r="D669" t="s">
        <v>1702</v>
      </c>
      <c r="E669" t="s">
        <v>1689</v>
      </c>
      <c r="F669" t="s">
        <v>1688</v>
      </c>
      <c r="G669" t="s">
        <v>1388</v>
      </c>
      <c r="I669" t="s">
        <v>2905</v>
      </c>
      <c r="J669" t="s">
        <v>2062</v>
      </c>
      <c r="K669" t="str">
        <f t="shared" si="29"/>
        <v>naa.60060e80166177000001617700000033</v>
      </c>
      <c r="M669" t="str">
        <f t="shared" si="30"/>
        <v>16177</v>
      </c>
      <c r="N669" t="str">
        <f t="shared" si="31"/>
        <v>0033</v>
      </c>
      <c r="O669" s="131">
        <v>80.0006103515625</v>
      </c>
    </row>
    <row r="670" spans="1:15">
      <c r="A670" t="s">
        <v>1212</v>
      </c>
      <c r="B670" t="s">
        <v>2016</v>
      </c>
      <c r="C670" t="s">
        <v>458</v>
      </c>
      <c r="D670" t="s">
        <v>1702</v>
      </c>
      <c r="E670" t="s">
        <v>1692</v>
      </c>
      <c r="F670" t="s">
        <v>1704</v>
      </c>
      <c r="G670" t="s">
        <v>1388</v>
      </c>
      <c r="I670" t="s">
        <v>2906</v>
      </c>
      <c r="J670" t="s">
        <v>2063</v>
      </c>
      <c r="K670" t="str">
        <f t="shared" si="29"/>
        <v>naa.60060e80166177000001617700000034</v>
      </c>
      <c r="M670" t="str">
        <f t="shared" si="30"/>
        <v>16177</v>
      </c>
      <c r="N670" t="str">
        <f t="shared" si="31"/>
        <v>0034</v>
      </c>
      <c r="O670" s="131">
        <v>50.0006103515625</v>
      </c>
    </row>
    <row r="671" spans="1:15">
      <c r="A671" t="s">
        <v>1212</v>
      </c>
      <c r="B671" t="s">
        <v>2016</v>
      </c>
      <c r="C671" t="s">
        <v>458</v>
      </c>
      <c r="D671" t="s">
        <v>1702</v>
      </c>
      <c r="E671" t="s">
        <v>1698</v>
      </c>
      <c r="F671" t="s">
        <v>1706</v>
      </c>
      <c r="G671" t="s">
        <v>1388</v>
      </c>
      <c r="I671" t="s">
        <v>2907</v>
      </c>
      <c r="J671" t="s">
        <v>2064</v>
      </c>
      <c r="K671" t="str">
        <f t="shared" si="29"/>
        <v>naa.60060e80166177000001617700000035</v>
      </c>
      <c r="M671" t="str">
        <f t="shared" si="30"/>
        <v>16177</v>
      </c>
      <c r="N671" t="str">
        <f t="shared" si="31"/>
        <v>0035</v>
      </c>
      <c r="O671" s="131">
        <v>140.00061035156301</v>
      </c>
    </row>
    <row r="672" spans="1:15">
      <c r="A672" t="s">
        <v>1212</v>
      </c>
      <c r="B672" t="s">
        <v>2016</v>
      </c>
      <c r="C672" t="s">
        <v>458</v>
      </c>
      <c r="D672" t="s">
        <v>1702</v>
      </c>
      <c r="E672" t="s">
        <v>1696</v>
      </c>
      <c r="F672" t="s">
        <v>1708</v>
      </c>
      <c r="G672" t="s">
        <v>1388</v>
      </c>
      <c r="I672" t="s">
        <v>2908</v>
      </c>
      <c r="J672" t="s">
        <v>2065</v>
      </c>
      <c r="K672" t="str">
        <f t="shared" si="29"/>
        <v>naa.60060e80166177000001617700000036</v>
      </c>
      <c r="M672" t="str">
        <f t="shared" si="30"/>
        <v>16177</v>
      </c>
      <c r="N672" t="str">
        <f t="shared" si="31"/>
        <v>0036</v>
      </c>
      <c r="O672" s="131">
        <v>80.0006103515625</v>
      </c>
    </row>
    <row r="673" spans="1:15">
      <c r="A673" t="s">
        <v>1212</v>
      </c>
      <c r="B673" t="s">
        <v>2016</v>
      </c>
      <c r="C673" t="s">
        <v>458</v>
      </c>
      <c r="D673" t="s">
        <v>1702</v>
      </c>
      <c r="E673" t="s">
        <v>1710</v>
      </c>
      <c r="F673" t="s">
        <v>1711</v>
      </c>
      <c r="G673" t="s">
        <v>1388</v>
      </c>
      <c r="I673" t="s">
        <v>2909</v>
      </c>
      <c r="J673" t="s">
        <v>2066</v>
      </c>
      <c r="K673" t="str">
        <f t="shared" si="29"/>
        <v>naa.60060e80166177000001617700000037</v>
      </c>
      <c r="M673" t="str">
        <f t="shared" si="30"/>
        <v>16177</v>
      </c>
      <c r="N673" t="str">
        <f t="shared" si="31"/>
        <v>0037</v>
      </c>
      <c r="O673" s="131">
        <v>50</v>
      </c>
    </row>
    <row r="674" spans="1:15">
      <c r="A674" t="s">
        <v>1212</v>
      </c>
      <c r="B674" t="s">
        <v>2016</v>
      </c>
      <c r="C674" t="s">
        <v>458</v>
      </c>
      <c r="D674" t="s">
        <v>1702</v>
      </c>
      <c r="E674" t="s">
        <v>1715</v>
      </c>
      <c r="F674" t="s">
        <v>1714</v>
      </c>
      <c r="G674" t="s">
        <v>1580</v>
      </c>
      <c r="I674" t="s">
        <v>2905</v>
      </c>
      <c r="K674" t="str">
        <f t="shared" si="29"/>
        <v/>
      </c>
      <c r="M674" t="str">
        <f t="shared" si="30"/>
        <v/>
      </c>
      <c r="N674" t="str">
        <f t="shared" si="31"/>
        <v/>
      </c>
      <c r="O674" s="131">
        <v>40</v>
      </c>
    </row>
    <row r="675" spans="1:15">
      <c r="A675" t="s">
        <v>1212</v>
      </c>
      <c r="B675" t="s">
        <v>2016</v>
      </c>
      <c r="C675" t="s">
        <v>459</v>
      </c>
      <c r="D675" t="s">
        <v>2021</v>
      </c>
      <c r="E675" t="s">
        <v>1685</v>
      </c>
      <c r="F675" t="s">
        <v>1686</v>
      </c>
      <c r="G675" t="s">
        <v>1576</v>
      </c>
      <c r="I675" t="s">
        <v>2910</v>
      </c>
      <c r="K675" t="str">
        <f t="shared" si="29"/>
        <v/>
      </c>
      <c r="M675" t="str">
        <f t="shared" si="30"/>
        <v/>
      </c>
      <c r="N675" t="str">
        <f t="shared" si="31"/>
        <v/>
      </c>
      <c r="O675" s="131">
        <v>50</v>
      </c>
    </row>
    <row r="676" spans="1:15">
      <c r="A676" t="s">
        <v>1212</v>
      </c>
      <c r="B676" t="s">
        <v>2016</v>
      </c>
      <c r="C676" t="s">
        <v>459</v>
      </c>
      <c r="D676" t="s">
        <v>2021</v>
      </c>
      <c r="E676" t="s">
        <v>1687</v>
      </c>
      <c r="F676" t="s">
        <v>1690</v>
      </c>
      <c r="G676" t="s">
        <v>1578</v>
      </c>
      <c r="I676" t="s">
        <v>2910</v>
      </c>
      <c r="K676" t="str">
        <f t="shared" si="29"/>
        <v/>
      </c>
      <c r="M676" t="str">
        <f t="shared" si="30"/>
        <v/>
      </c>
      <c r="N676" t="str">
        <f t="shared" si="31"/>
        <v/>
      </c>
      <c r="O676" s="131">
        <v>25.0003051757813</v>
      </c>
    </row>
    <row r="677" spans="1:15">
      <c r="A677" t="s">
        <v>1212</v>
      </c>
      <c r="B677" t="s">
        <v>2016</v>
      </c>
      <c r="C677" t="s">
        <v>459</v>
      </c>
      <c r="D677" t="s">
        <v>2021</v>
      </c>
      <c r="E677" t="s">
        <v>1689</v>
      </c>
      <c r="F677" t="s">
        <v>1688</v>
      </c>
      <c r="G677" t="s">
        <v>1292</v>
      </c>
      <c r="I677" t="s">
        <v>2910</v>
      </c>
      <c r="J677" t="s">
        <v>2067</v>
      </c>
      <c r="K677" t="str">
        <f t="shared" si="29"/>
        <v>naa.60060e80166221000001622100000033</v>
      </c>
      <c r="M677" t="str">
        <f t="shared" si="30"/>
        <v>16221</v>
      </c>
      <c r="N677" t="str">
        <f t="shared" si="31"/>
        <v>0033</v>
      </c>
      <c r="O677" s="131">
        <v>2.50030517578125</v>
      </c>
    </row>
    <row r="678" spans="1:15">
      <c r="A678" t="s">
        <v>1212</v>
      </c>
      <c r="B678" t="s">
        <v>2016</v>
      </c>
      <c r="C678" t="s">
        <v>459</v>
      </c>
      <c r="D678" t="s">
        <v>2021</v>
      </c>
      <c r="E678" t="s">
        <v>1692</v>
      </c>
      <c r="F678" t="s">
        <v>1704</v>
      </c>
      <c r="G678" t="s">
        <v>1292</v>
      </c>
      <c r="I678" t="s">
        <v>2911</v>
      </c>
      <c r="J678" t="s">
        <v>2068</v>
      </c>
      <c r="K678" t="str">
        <f t="shared" si="29"/>
        <v>naa.60060e80166221000001622100001033</v>
      </c>
      <c r="M678" t="str">
        <f t="shared" si="30"/>
        <v>16221</v>
      </c>
      <c r="N678" t="str">
        <f t="shared" si="31"/>
        <v>1033</v>
      </c>
      <c r="O678" s="131">
        <v>50</v>
      </c>
    </row>
    <row r="679" spans="1:15">
      <c r="A679" t="s">
        <v>1212</v>
      </c>
      <c r="B679" t="s">
        <v>2016</v>
      </c>
      <c r="C679" t="s">
        <v>459</v>
      </c>
      <c r="D679" t="s">
        <v>2021</v>
      </c>
      <c r="E679" t="s">
        <v>1698</v>
      </c>
      <c r="F679" t="s">
        <v>1714</v>
      </c>
      <c r="G679" t="s">
        <v>1580</v>
      </c>
      <c r="I679" t="s">
        <v>2910</v>
      </c>
      <c r="K679" t="str">
        <f t="shared" si="29"/>
        <v/>
      </c>
      <c r="M679" t="str">
        <f t="shared" si="30"/>
        <v/>
      </c>
      <c r="N679" t="str">
        <f t="shared" si="31"/>
        <v/>
      </c>
      <c r="O679" s="131">
        <v>810</v>
      </c>
    </row>
    <row r="680" spans="1:15">
      <c r="A680" t="s">
        <v>1212</v>
      </c>
      <c r="B680" t="s">
        <v>2016</v>
      </c>
      <c r="C680" t="s">
        <v>459</v>
      </c>
      <c r="D680" t="s">
        <v>2021</v>
      </c>
      <c r="E680" t="s">
        <v>1696</v>
      </c>
      <c r="F680" t="s">
        <v>1693</v>
      </c>
      <c r="G680" t="s">
        <v>1292</v>
      </c>
      <c r="I680" t="s">
        <v>2912</v>
      </c>
      <c r="J680" t="s">
        <v>2069</v>
      </c>
      <c r="K680" t="str">
        <f t="shared" si="29"/>
        <v>naa.60060e80166221000001622100000034</v>
      </c>
      <c r="M680" t="str">
        <f t="shared" si="30"/>
        <v>16221</v>
      </c>
      <c r="N680" t="str">
        <f t="shared" si="31"/>
        <v>0034</v>
      </c>
      <c r="O680" s="131">
        <v>20.0006103515625</v>
      </c>
    </row>
    <row r="681" spans="1:15">
      <c r="A681" t="s">
        <v>1212</v>
      </c>
      <c r="B681" t="s">
        <v>2016</v>
      </c>
      <c r="C681" t="s">
        <v>459</v>
      </c>
      <c r="D681" t="s">
        <v>2021</v>
      </c>
      <c r="E681" t="s">
        <v>1710</v>
      </c>
      <c r="F681" t="s">
        <v>1697</v>
      </c>
      <c r="G681" t="s">
        <v>1292</v>
      </c>
      <c r="I681" t="s">
        <v>2913</v>
      </c>
      <c r="J681" t="s">
        <v>2070</v>
      </c>
      <c r="K681" t="str">
        <f t="shared" si="29"/>
        <v>naa.60060e80166221000001622100000102</v>
      </c>
      <c r="M681" t="str">
        <f t="shared" si="30"/>
        <v>16221</v>
      </c>
      <c r="N681" t="str">
        <f t="shared" si="31"/>
        <v>0102</v>
      </c>
      <c r="O681" s="131">
        <v>35.0006103515625</v>
      </c>
    </row>
    <row r="682" spans="1:15">
      <c r="A682" t="s">
        <v>1212</v>
      </c>
      <c r="B682" t="s">
        <v>2016</v>
      </c>
      <c r="C682" t="s">
        <v>459</v>
      </c>
      <c r="D682" t="s">
        <v>2021</v>
      </c>
      <c r="E682" t="s">
        <v>1715</v>
      </c>
      <c r="F682" t="s">
        <v>1699</v>
      </c>
      <c r="G682" t="s">
        <v>1292</v>
      </c>
      <c r="I682" t="s">
        <v>2914</v>
      </c>
      <c r="J682" t="s">
        <v>2071</v>
      </c>
      <c r="K682" t="str">
        <f t="shared" si="29"/>
        <v>naa.60060e80166221000001622100000036</v>
      </c>
      <c r="M682" t="str">
        <f t="shared" si="30"/>
        <v>16221</v>
      </c>
      <c r="N682" t="str">
        <f t="shared" si="31"/>
        <v>0036</v>
      </c>
      <c r="O682" s="131">
        <v>950.00061035156295</v>
      </c>
    </row>
    <row r="683" spans="1:15">
      <c r="A683" t="s">
        <v>1212</v>
      </c>
      <c r="B683" t="s">
        <v>2016</v>
      </c>
      <c r="C683" t="s">
        <v>459</v>
      </c>
      <c r="D683" t="s">
        <v>2021</v>
      </c>
      <c r="E683" t="s">
        <v>1718</v>
      </c>
      <c r="F683" t="s">
        <v>1730</v>
      </c>
      <c r="G683" t="s">
        <v>1292</v>
      </c>
      <c r="I683" t="s">
        <v>2915</v>
      </c>
      <c r="J683" t="s">
        <v>2072</v>
      </c>
      <c r="K683" t="str">
        <f t="shared" si="29"/>
        <v>naa.60060e80166221000001622100000037</v>
      </c>
      <c r="M683" t="str">
        <f t="shared" si="30"/>
        <v>16221</v>
      </c>
      <c r="N683" t="str">
        <f t="shared" si="31"/>
        <v>0037</v>
      </c>
      <c r="O683" s="131">
        <v>520.00030517578102</v>
      </c>
    </row>
    <row r="684" spans="1:15">
      <c r="A684" t="s">
        <v>1212</v>
      </c>
      <c r="B684" t="s">
        <v>2016</v>
      </c>
      <c r="C684" t="s">
        <v>459</v>
      </c>
      <c r="D684" t="s">
        <v>2021</v>
      </c>
      <c r="E684" t="s">
        <v>1721</v>
      </c>
      <c r="F684" t="s">
        <v>1732</v>
      </c>
      <c r="G684" t="s">
        <v>1292</v>
      </c>
      <c r="I684" t="s">
        <v>2916</v>
      </c>
      <c r="J684" t="s">
        <v>2073</v>
      </c>
      <c r="K684" t="str">
        <f t="shared" si="29"/>
        <v>naa.60060e80166221000001622100000038</v>
      </c>
      <c r="M684" t="str">
        <f t="shared" si="30"/>
        <v>16221</v>
      </c>
      <c r="N684" t="str">
        <f t="shared" si="31"/>
        <v>0038</v>
      </c>
      <c r="O684" s="131">
        <v>20.0006103515625</v>
      </c>
    </row>
    <row r="685" spans="1:15">
      <c r="A685" t="s">
        <v>1212</v>
      </c>
      <c r="B685" t="s">
        <v>2016</v>
      </c>
      <c r="C685" t="s">
        <v>459</v>
      </c>
      <c r="D685" t="s">
        <v>2021</v>
      </c>
      <c r="E685" t="s">
        <v>1713</v>
      </c>
      <c r="F685" t="s">
        <v>1734</v>
      </c>
      <c r="G685" t="s">
        <v>1292</v>
      </c>
      <c r="I685" t="s">
        <v>2917</v>
      </c>
      <c r="J685" t="s">
        <v>2074</v>
      </c>
      <c r="K685" t="str">
        <f t="shared" si="29"/>
        <v>naa.60060e80166221000001622100000103</v>
      </c>
      <c r="M685" t="str">
        <f t="shared" si="30"/>
        <v>16221</v>
      </c>
      <c r="N685" t="str">
        <f t="shared" si="31"/>
        <v>0103</v>
      </c>
      <c r="O685" s="131">
        <v>81.0003662109375</v>
      </c>
    </row>
    <row r="686" spans="1:15">
      <c r="A686" t="s">
        <v>1212</v>
      </c>
      <c r="B686" t="s">
        <v>2016</v>
      </c>
      <c r="C686" t="s">
        <v>459</v>
      </c>
      <c r="D686" t="s">
        <v>2021</v>
      </c>
      <c r="E686" t="s">
        <v>1736</v>
      </c>
      <c r="F686" t="s">
        <v>1737</v>
      </c>
      <c r="G686" t="s">
        <v>1292</v>
      </c>
      <c r="I686" t="s">
        <v>2918</v>
      </c>
      <c r="J686" t="s">
        <v>2075</v>
      </c>
      <c r="K686" t="str">
        <f t="shared" si="29"/>
        <v>naa.60060e80166221000001622100001034</v>
      </c>
      <c r="M686" t="str">
        <f t="shared" si="30"/>
        <v>16221</v>
      </c>
      <c r="N686" t="str">
        <f t="shared" si="31"/>
        <v>1034</v>
      </c>
      <c r="O686" s="131">
        <v>3.00018310546875</v>
      </c>
    </row>
    <row r="687" spans="1:15">
      <c r="A687" t="s">
        <v>1212</v>
      </c>
      <c r="B687" t="s">
        <v>2016</v>
      </c>
      <c r="C687" t="s">
        <v>459</v>
      </c>
      <c r="D687" t="s">
        <v>2021</v>
      </c>
      <c r="E687" t="s">
        <v>1739</v>
      </c>
      <c r="F687" t="s">
        <v>1740</v>
      </c>
      <c r="G687" t="s">
        <v>1292</v>
      </c>
      <c r="I687" t="s">
        <v>2919</v>
      </c>
      <c r="J687" t="s">
        <v>2076</v>
      </c>
      <c r="K687" t="str">
        <f t="shared" si="29"/>
        <v>naa.60060e80166221000001622100001102</v>
      </c>
      <c r="M687" t="str">
        <f t="shared" si="30"/>
        <v>16221</v>
      </c>
      <c r="N687" t="str">
        <f t="shared" si="31"/>
        <v>1102</v>
      </c>
      <c r="O687" s="131">
        <v>95.0006103515625</v>
      </c>
    </row>
    <row r="688" spans="1:15">
      <c r="A688" t="s">
        <v>1212</v>
      </c>
      <c r="B688" t="s">
        <v>2016</v>
      </c>
      <c r="C688" t="s">
        <v>459</v>
      </c>
      <c r="D688" t="s">
        <v>2021</v>
      </c>
      <c r="E688" t="s">
        <v>1742</v>
      </c>
      <c r="F688" t="s">
        <v>1743</v>
      </c>
      <c r="G688" t="s">
        <v>1292</v>
      </c>
      <c r="I688" t="s">
        <v>2920</v>
      </c>
      <c r="J688" t="s">
        <v>2077</v>
      </c>
      <c r="K688" t="str">
        <f t="shared" si="29"/>
        <v>naa.60060e80166221000001622100001036</v>
      </c>
      <c r="M688" t="str">
        <f t="shared" si="30"/>
        <v>16221</v>
      </c>
      <c r="N688" t="str">
        <f t="shared" si="31"/>
        <v>1036</v>
      </c>
      <c r="O688" s="131">
        <v>52.0001220703125</v>
      </c>
    </row>
    <row r="689" spans="1:15">
      <c r="A689" t="s">
        <v>1212</v>
      </c>
      <c r="B689" t="s">
        <v>2016</v>
      </c>
      <c r="C689" t="s">
        <v>459</v>
      </c>
      <c r="D689" t="s">
        <v>2021</v>
      </c>
      <c r="E689" t="s">
        <v>1745</v>
      </c>
      <c r="F689" t="s">
        <v>1746</v>
      </c>
      <c r="G689" t="s">
        <v>1292</v>
      </c>
      <c r="I689" t="s">
        <v>2921</v>
      </c>
      <c r="J689" t="s">
        <v>2078</v>
      </c>
      <c r="K689" t="str">
        <f t="shared" si="29"/>
        <v>naa.60060e80166221000001622100001038</v>
      </c>
      <c r="M689" t="str">
        <f t="shared" si="30"/>
        <v>16221</v>
      </c>
      <c r="N689" t="str">
        <f t="shared" si="31"/>
        <v>1038</v>
      </c>
      <c r="O689" s="131">
        <v>3.00018310546875</v>
      </c>
    </row>
    <row r="690" spans="1:15">
      <c r="A690" t="s">
        <v>1212</v>
      </c>
      <c r="B690" t="s">
        <v>2016</v>
      </c>
      <c r="C690" t="s">
        <v>459</v>
      </c>
      <c r="D690" t="s">
        <v>2021</v>
      </c>
      <c r="E690" t="s">
        <v>1748</v>
      </c>
      <c r="F690" t="s">
        <v>1749</v>
      </c>
      <c r="G690" t="s">
        <v>1292</v>
      </c>
      <c r="I690" t="s">
        <v>2922</v>
      </c>
      <c r="J690" t="s">
        <v>2079</v>
      </c>
      <c r="K690" t="str">
        <f t="shared" si="29"/>
        <v>naa.60060e80166221000001622100001103</v>
      </c>
      <c r="M690" t="str">
        <f t="shared" si="30"/>
        <v>16221</v>
      </c>
      <c r="N690" t="str">
        <f t="shared" si="31"/>
        <v>1103</v>
      </c>
      <c r="O690" s="131">
        <v>0.20050048828125</v>
      </c>
    </row>
    <row r="691" spans="1:15">
      <c r="A691" t="s">
        <v>1212</v>
      </c>
      <c r="B691" t="s">
        <v>2016</v>
      </c>
      <c r="C691" t="s">
        <v>459</v>
      </c>
      <c r="D691" t="s">
        <v>2021</v>
      </c>
      <c r="E691" t="s">
        <v>1751</v>
      </c>
      <c r="F691" t="s">
        <v>1752</v>
      </c>
      <c r="G691" t="s">
        <v>1292</v>
      </c>
      <c r="I691" t="s">
        <v>2923</v>
      </c>
      <c r="J691" t="s">
        <v>2080</v>
      </c>
      <c r="K691" t="str">
        <f t="shared" ref="K691:K754" si="32">IF(J691&lt;&gt;"",CONCATENATE("naa.",MID(J691,11,32)),"")</f>
        <v>naa.60060e80166221000001622100000f1b</v>
      </c>
      <c r="M691" t="str">
        <f t="shared" si="30"/>
        <v>16221</v>
      </c>
      <c r="N691" t="str">
        <f t="shared" si="31"/>
        <v>0f1b</v>
      </c>
      <c r="O691" s="131">
        <v>0.20050048828125</v>
      </c>
    </row>
    <row r="692" spans="1:15">
      <c r="A692" t="s">
        <v>1212</v>
      </c>
      <c r="B692" t="s">
        <v>2016</v>
      </c>
      <c r="C692" t="s">
        <v>459</v>
      </c>
      <c r="D692" t="s">
        <v>2021</v>
      </c>
      <c r="E692" t="s">
        <v>1754</v>
      </c>
      <c r="F692" t="s">
        <v>1755</v>
      </c>
      <c r="G692" t="s">
        <v>1292</v>
      </c>
      <c r="I692" t="s">
        <v>2924</v>
      </c>
      <c r="J692" t="s">
        <v>2081</v>
      </c>
      <c r="K692" t="str">
        <f t="shared" si="32"/>
        <v>naa.60060e80166221000001622100000f1c</v>
      </c>
      <c r="M692" t="str">
        <f t="shared" si="30"/>
        <v>16221</v>
      </c>
      <c r="N692" t="str">
        <f t="shared" si="31"/>
        <v>0f1c</v>
      </c>
      <c r="O692" s="131">
        <v>0.20050048828125</v>
      </c>
    </row>
    <row r="693" spans="1:15">
      <c r="A693" t="s">
        <v>1212</v>
      </c>
      <c r="B693" t="s">
        <v>2016</v>
      </c>
      <c r="C693" t="s">
        <v>459</v>
      </c>
      <c r="D693" t="s">
        <v>2021</v>
      </c>
      <c r="E693" t="s">
        <v>1757</v>
      </c>
      <c r="F693" t="s">
        <v>1758</v>
      </c>
      <c r="G693" t="s">
        <v>1292</v>
      </c>
      <c r="I693" t="s">
        <v>2925</v>
      </c>
      <c r="J693" t="s">
        <v>2082</v>
      </c>
      <c r="K693" t="str">
        <f t="shared" si="32"/>
        <v>naa.60060e80166221000001622100000f1d</v>
      </c>
      <c r="M693" t="str">
        <f t="shared" si="30"/>
        <v>16221</v>
      </c>
      <c r="N693" t="str">
        <f t="shared" si="31"/>
        <v>0f1d</v>
      </c>
      <c r="O693" s="131">
        <v>40</v>
      </c>
    </row>
    <row r="694" spans="1:15">
      <c r="A694" t="s">
        <v>1213</v>
      </c>
      <c r="B694" t="s">
        <v>2016</v>
      </c>
      <c r="C694" t="s">
        <v>462</v>
      </c>
      <c r="D694" t="s">
        <v>1702</v>
      </c>
      <c r="E694" t="s">
        <v>1685</v>
      </c>
      <c r="F694" t="s">
        <v>1686</v>
      </c>
      <c r="G694" t="s">
        <v>1582</v>
      </c>
      <c r="I694" t="s">
        <v>2926</v>
      </c>
      <c r="K694" t="str">
        <f t="shared" si="32"/>
        <v/>
      </c>
      <c r="M694" t="str">
        <f t="shared" si="30"/>
        <v/>
      </c>
      <c r="N694" t="str">
        <f t="shared" si="31"/>
        <v/>
      </c>
      <c r="O694" s="131">
        <v>90</v>
      </c>
    </row>
    <row r="695" spans="1:15">
      <c r="A695" t="s">
        <v>1213</v>
      </c>
      <c r="B695" t="s">
        <v>2016</v>
      </c>
      <c r="C695" t="s">
        <v>462</v>
      </c>
      <c r="D695" t="s">
        <v>1702</v>
      </c>
      <c r="E695" t="s">
        <v>1687</v>
      </c>
      <c r="F695" t="s">
        <v>1688</v>
      </c>
      <c r="G695" t="s">
        <v>1350</v>
      </c>
      <c r="I695" t="s">
        <v>2926</v>
      </c>
      <c r="J695" t="s">
        <v>2083</v>
      </c>
      <c r="K695" t="str">
        <f t="shared" si="32"/>
        <v>naa.60060e80166177000001617700000021</v>
      </c>
      <c r="M695" t="str">
        <f t="shared" si="30"/>
        <v>16177</v>
      </c>
      <c r="N695" t="str">
        <f t="shared" si="31"/>
        <v>0021</v>
      </c>
      <c r="O695" s="131">
        <v>35.0006103515625</v>
      </c>
    </row>
    <row r="696" spans="1:15">
      <c r="A696" t="s">
        <v>1213</v>
      </c>
      <c r="B696" t="s">
        <v>2016</v>
      </c>
      <c r="C696" t="s">
        <v>462</v>
      </c>
      <c r="D696" t="s">
        <v>1702</v>
      </c>
      <c r="E696" t="s">
        <v>1689</v>
      </c>
      <c r="F696" t="s">
        <v>1704</v>
      </c>
      <c r="G696" t="s">
        <v>1350</v>
      </c>
      <c r="I696" t="s">
        <v>2927</v>
      </c>
      <c r="J696" t="s">
        <v>2084</v>
      </c>
      <c r="K696" t="str">
        <f t="shared" si="32"/>
        <v>naa.60060e80166177000001617700000022</v>
      </c>
      <c r="M696" t="str">
        <f t="shared" si="30"/>
        <v>16177</v>
      </c>
      <c r="N696" t="str">
        <f t="shared" si="31"/>
        <v>0022</v>
      </c>
      <c r="O696" s="131">
        <v>70.000305175781307</v>
      </c>
    </row>
    <row r="697" spans="1:15">
      <c r="A697" t="s">
        <v>1213</v>
      </c>
      <c r="B697" t="s">
        <v>2016</v>
      </c>
      <c r="C697" t="s">
        <v>462</v>
      </c>
      <c r="D697" t="s">
        <v>1702</v>
      </c>
      <c r="E697" t="s">
        <v>1692</v>
      </c>
      <c r="F697" t="s">
        <v>1706</v>
      </c>
      <c r="G697" t="s">
        <v>1350</v>
      </c>
      <c r="I697" t="s">
        <v>2928</v>
      </c>
      <c r="J697" t="s">
        <v>2085</v>
      </c>
      <c r="K697" t="str">
        <f t="shared" si="32"/>
        <v>naa.60060e80166177000001617700000023</v>
      </c>
      <c r="M697" t="str">
        <f t="shared" si="30"/>
        <v>16177</v>
      </c>
      <c r="N697" t="str">
        <f t="shared" si="31"/>
        <v>0023</v>
      </c>
      <c r="O697" s="131">
        <v>40.0003051757813</v>
      </c>
    </row>
    <row r="698" spans="1:15">
      <c r="A698" t="s">
        <v>1213</v>
      </c>
      <c r="B698" t="s">
        <v>2016</v>
      </c>
      <c r="C698" t="s">
        <v>462</v>
      </c>
      <c r="D698" t="s">
        <v>1702</v>
      </c>
      <c r="E698" t="s">
        <v>1698</v>
      </c>
      <c r="F698" t="s">
        <v>1708</v>
      </c>
      <c r="G698" t="s">
        <v>1350</v>
      </c>
      <c r="I698" t="s">
        <v>2929</v>
      </c>
      <c r="J698" t="s">
        <v>2086</v>
      </c>
      <c r="K698" t="str">
        <f t="shared" si="32"/>
        <v>naa.60060e80166177000001617700000024</v>
      </c>
      <c r="M698" t="str">
        <f t="shared" si="30"/>
        <v>16177</v>
      </c>
      <c r="N698" t="str">
        <f t="shared" si="31"/>
        <v>0024</v>
      </c>
      <c r="O698" s="131">
        <v>50</v>
      </c>
    </row>
    <row r="699" spans="1:15">
      <c r="A699" t="s">
        <v>1213</v>
      </c>
      <c r="B699" t="s">
        <v>2016</v>
      </c>
      <c r="C699" t="s">
        <v>462</v>
      </c>
      <c r="D699" t="s">
        <v>1702</v>
      </c>
      <c r="E699" t="s">
        <v>1696</v>
      </c>
      <c r="F699" t="s">
        <v>1714</v>
      </c>
      <c r="G699" t="s">
        <v>1584</v>
      </c>
      <c r="I699" t="s">
        <v>2926</v>
      </c>
      <c r="K699" t="str">
        <f t="shared" si="32"/>
        <v/>
      </c>
      <c r="M699" t="str">
        <f t="shared" si="30"/>
        <v/>
      </c>
      <c r="N699" t="str">
        <f t="shared" si="31"/>
        <v/>
      </c>
      <c r="O699" s="131">
        <v>40</v>
      </c>
    </row>
    <row r="700" spans="1:15">
      <c r="A700" t="s">
        <v>1213</v>
      </c>
      <c r="B700" t="s">
        <v>2016</v>
      </c>
      <c r="C700" t="s">
        <v>461</v>
      </c>
      <c r="D700" t="s">
        <v>2021</v>
      </c>
      <c r="E700" t="s">
        <v>1685</v>
      </c>
      <c r="F700" t="s">
        <v>1686</v>
      </c>
      <c r="G700" t="s">
        <v>1582</v>
      </c>
      <c r="I700" t="s">
        <v>2930</v>
      </c>
      <c r="K700" t="str">
        <f t="shared" si="32"/>
        <v/>
      </c>
      <c r="M700" t="str">
        <f t="shared" si="30"/>
        <v/>
      </c>
      <c r="N700" t="str">
        <f t="shared" si="31"/>
        <v/>
      </c>
      <c r="O700" s="131">
        <v>50.0006103515625</v>
      </c>
    </row>
    <row r="701" spans="1:15">
      <c r="A701" t="s">
        <v>1213</v>
      </c>
      <c r="B701" t="s">
        <v>2016</v>
      </c>
      <c r="C701" t="s">
        <v>461</v>
      </c>
      <c r="D701" t="s">
        <v>2021</v>
      </c>
      <c r="E701" t="s">
        <v>1687</v>
      </c>
      <c r="F701" t="s">
        <v>1688</v>
      </c>
      <c r="G701" t="s">
        <v>1284</v>
      </c>
      <c r="I701" t="s">
        <v>2930</v>
      </c>
      <c r="J701" t="s">
        <v>2087</v>
      </c>
      <c r="K701" t="str">
        <f t="shared" si="32"/>
        <v>naa.60060e8016622100000162210000002e</v>
      </c>
      <c r="M701" t="str">
        <f t="shared" ref="M701:M764" si="33">IF(J701&lt;&gt;"",MID(J701,30,5),"")</f>
        <v>16221</v>
      </c>
      <c r="N701" t="str">
        <f t="shared" ref="N701:N764" si="34">IF(J701&lt;&gt;"",MID(J701,39,4),"")</f>
        <v>002e</v>
      </c>
      <c r="O701" s="131">
        <v>5.0006103515625</v>
      </c>
    </row>
    <row r="702" spans="1:15">
      <c r="A702" t="s">
        <v>1213</v>
      </c>
      <c r="B702" t="s">
        <v>2016</v>
      </c>
      <c r="C702" t="s">
        <v>461</v>
      </c>
      <c r="D702" t="s">
        <v>2021</v>
      </c>
      <c r="E702" t="s">
        <v>1689</v>
      </c>
      <c r="F702" t="s">
        <v>1704</v>
      </c>
      <c r="G702" t="s">
        <v>1284</v>
      </c>
      <c r="I702" t="s">
        <v>2931</v>
      </c>
      <c r="J702" t="s">
        <v>2088</v>
      </c>
      <c r="K702" t="str">
        <f t="shared" si="32"/>
        <v>naa.60060e8016622100000162210000102e</v>
      </c>
      <c r="M702" t="str">
        <f t="shared" si="33"/>
        <v>16221</v>
      </c>
      <c r="N702" t="str">
        <f t="shared" si="34"/>
        <v>102e</v>
      </c>
      <c r="O702" s="131">
        <v>50</v>
      </c>
    </row>
    <row r="703" spans="1:15">
      <c r="A703" t="s">
        <v>1213</v>
      </c>
      <c r="B703" t="s">
        <v>2016</v>
      </c>
      <c r="C703" t="s">
        <v>461</v>
      </c>
      <c r="D703" t="s">
        <v>2021</v>
      </c>
      <c r="E703" t="s">
        <v>1692</v>
      </c>
      <c r="F703" t="s">
        <v>1714</v>
      </c>
      <c r="G703" t="s">
        <v>1584</v>
      </c>
      <c r="I703" t="s">
        <v>2930</v>
      </c>
      <c r="K703" t="str">
        <f t="shared" si="32"/>
        <v/>
      </c>
      <c r="M703" t="str">
        <f t="shared" si="33"/>
        <v/>
      </c>
      <c r="N703" t="str">
        <f t="shared" si="34"/>
        <v/>
      </c>
      <c r="O703" s="131">
        <v>45</v>
      </c>
    </row>
    <row r="704" spans="1:15">
      <c r="A704" t="s">
        <v>1213</v>
      </c>
      <c r="B704" t="s">
        <v>2016</v>
      </c>
      <c r="C704" t="s">
        <v>461</v>
      </c>
      <c r="D704" t="s">
        <v>2021</v>
      </c>
      <c r="E704" t="s">
        <v>1698</v>
      </c>
      <c r="F704" t="s">
        <v>1693</v>
      </c>
      <c r="G704" t="s">
        <v>1284</v>
      </c>
      <c r="I704" t="s">
        <v>2874</v>
      </c>
      <c r="J704" t="s">
        <v>2031</v>
      </c>
      <c r="K704" t="str">
        <f t="shared" si="32"/>
        <v>naa.60060e8016622100000162210000002f</v>
      </c>
      <c r="M704" t="str">
        <f t="shared" si="33"/>
        <v>16221</v>
      </c>
      <c r="N704" t="str">
        <f t="shared" si="34"/>
        <v>002f</v>
      </c>
      <c r="O704" s="131">
        <v>70.000305175781307</v>
      </c>
    </row>
    <row r="705" spans="1:15">
      <c r="A705" t="s">
        <v>1213</v>
      </c>
      <c r="B705" t="s">
        <v>2016</v>
      </c>
      <c r="C705" t="s">
        <v>461</v>
      </c>
      <c r="D705" t="s">
        <v>2021</v>
      </c>
      <c r="E705" t="s">
        <v>1696</v>
      </c>
      <c r="F705" t="s">
        <v>1697</v>
      </c>
      <c r="G705" t="s">
        <v>1284</v>
      </c>
      <c r="I705" t="s">
        <v>2875</v>
      </c>
      <c r="J705" t="s">
        <v>2032</v>
      </c>
      <c r="K705" t="str">
        <f t="shared" si="32"/>
        <v>naa.60060e80166221000001622100000030</v>
      </c>
      <c r="M705" t="str">
        <f t="shared" si="33"/>
        <v>16221</v>
      </c>
      <c r="N705" t="str">
        <f t="shared" si="34"/>
        <v>0030</v>
      </c>
      <c r="O705" s="131">
        <v>110.000610351563</v>
      </c>
    </row>
    <row r="706" spans="1:15">
      <c r="A706" t="s">
        <v>1213</v>
      </c>
      <c r="B706" t="s">
        <v>2016</v>
      </c>
      <c r="C706" t="s">
        <v>461</v>
      </c>
      <c r="D706" t="s">
        <v>2021</v>
      </c>
      <c r="E706" t="s">
        <v>1710</v>
      </c>
      <c r="F706" t="s">
        <v>1699</v>
      </c>
      <c r="G706" t="s">
        <v>1284</v>
      </c>
      <c r="I706" t="s">
        <v>2876</v>
      </c>
      <c r="J706" t="s">
        <v>2033</v>
      </c>
      <c r="K706" t="str">
        <f t="shared" si="32"/>
        <v>naa.60060e80166221000001622100000031</v>
      </c>
      <c r="M706" t="str">
        <f t="shared" si="33"/>
        <v>16221</v>
      </c>
      <c r="N706" t="str">
        <f t="shared" si="34"/>
        <v>0031</v>
      </c>
      <c r="O706" s="131">
        <v>4.500732421875</v>
      </c>
    </row>
    <row r="707" spans="1:15">
      <c r="A707" t="s">
        <v>1213</v>
      </c>
      <c r="B707" t="s">
        <v>2016</v>
      </c>
      <c r="C707" t="s">
        <v>461</v>
      </c>
      <c r="D707" t="s">
        <v>2021</v>
      </c>
      <c r="E707" t="s">
        <v>1715</v>
      </c>
      <c r="F707" t="s">
        <v>1737</v>
      </c>
      <c r="G707" t="s">
        <v>1284</v>
      </c>
      <c r="I707" t="s">
        <v>2877</v>
      </c>
      <c r="J707" t="s">
        <v>2034</v>
      </c>
      <c r="K707" t="str">
        <f t="shared" si="32"/>
        <v>naa.60060e8016622100000162210000102f</v>
      </c>
      <c r="M707" t="str">
        <f t="shared" si="33"/>
        <v>16221</v>
      </c>
      <c r="N707" t="str">
        <f t="shared" si="34"/>
        <v>102f</v>
      </c>
      <c r="O707" s="131">
        <v>7.0001220703125</v>
      </c>
    </row>
    <row r="708" spans="1:15">
      <c r="A708" t="s">
        <v>1213</v>
      </c>
      <c r="B708" t="s">
        <v>2016</v>
      </c>
      <c r="C708" t="s">
        <v>461</v>
      </c>
      <c r="D708" t="s">
        <v>2021</v>
      </c>
      <c r="E708" t="s">
        <v>1718</v>
      </c>
      <c r="F708" t="s">
        <v>1740</v>
      </c>
      <c r="G708" t="s">
        <v>1284</v>
      </c>
      <c r="I708" t="s">
        <v>2878</v>
      </c>
      <c r="J708" t="s">
        <v>2035</v>
      </c>
      <c r="K708" t="str">
        <f t="shared" si="32"/>
        <v>naa.60060e80166221000001622100001030</v>
      </c>
      <c r="M708" t="str">
        <f t="shared" si="33"/>
        <v>16221</v>
      </c>
      <c r="N708" t="str">
        <f t="shared" si="34"/>
        <v>1030</v>
      </c>
      <c r="O708" s="131">
        <v>11.0000610351563</v>
      </c>
    </row>
    <row r="709" spans="1:15">
      <c r="A709" t="s">
        <v>1213</v>
      </c>
      <c r="B709" t="s">
        <v>2016</v>
      </c>
      <c r="C709" t="s">
        <v>461</v>
      </c>
      <c r="D709" t="s">
        <v>2021</v>
      </c>
      <c r="E709" t="s">
        <v>1721</v>
      </c>
      <c r="F709" t="s">
        <v>1743</v>
      </c>
      <c r="G709" t="s">
        <v>1284</v>
      </c>
      <c r="I709" t="s">
        <v>2879</v>
      </c>
      <c r="J709" t="s">
        <v>2036</v>
      </c>
      <c r="K709" t="str">
        <f t="shared" si="32"/>
        <v>naa.60060e80166221000001622100001031</v>
      </c>
      <c r="M709" t="str">
        <f t="shared" si="33"/>
        <v>16221</v>
      </c>
      <c r="N709" t="str">
        <f t="shared" si="34"/>
        <v>1031</v>
      </c>
      <c r="O709" s="131">
        <v>0.20050048828125</v>
      </c>
    </row>
    <row r="710" spans="1:15">
      <c r="A710" t="s">
        <v>1213</v>
      </c>
      <c r="B710" t="s">
        <v>2016</v>
      </c>
      <c r="C710" t="s">
        <v>461</v>
      </c>
      <c r="D710" t="s">
        <v>2021</v>
      </c>
      <c r="E710" t="s">
        <v>1713</v>
      </c>
      <c r="F710" t="s">
        <v>1752</v>
      </c>
      <c r="G710" t="s">
        <v>1284</v>
      </c>
      <c r="I710" t="s">
        <v>2880</v>
      </c>
      <c r="J710" t="s">
        <v>2037</v>
      </c>
      <c r="K710" t="str">
        <f t="shared" si="32"/>
        <v>naa.60060e80166221000001622100000f18</v>
      </c>
      <c r="M710" t="str">
        <f t="shared" si="33"/>
        <v>16221</v>
      </c>
      <c r="N710" t="str">
        <f t="shared" si="34"/>
        <v>0f18</v>
      </c>
      <c r="O710" s="131">
        <v>0.20050048828125</v>
      </c>
    </row>
    <row r="711" spans="1:15">
      <c r="A711" t="s">
        <v>1213</v>
      </c>
      <c r="B711" t="s">
        <v>2016</v>
      </c>
      <c r="C711" t="s">
        <v>461</v>
      </c>
      <c r="D711" t="s">
        <v>2021</v>
      </c>
      <c r="E711" t="s">
        <v>1736</v>
      </c>
      <c r="F711" t="s">
        <v>1755</v>
      </c>
      <c r="G711" t="s">
        <v>1284</v>
      </c>
      <c r="I711" t="s">
        <v>2881</v>
      </c>
      <c r="J711" t="s">
        <v>2038</v>
      </c>
      <c r="K711" t="str">
        <f t="shared" si="32"/>
        <v>naa.60060e80166221000001622100000f19</v>
      </c>
      <c r="M711" t="str">
        <f t="shared" si="33"/>
        <v>16221</v>
      </c>
      <c r="N711" t="str">
        <f t="shared" si="34"/>
        <v>0f19</v>
      </c>
      <c r="O711" s="131">
        <v>0.20050048828125</v>
      </c>
    </row>
    <row r="712" spans="1:15">
      <c r="A712" t="s">
        <v>1213</v>
      </c>
      <c r="B712" t="s">
        <v>2016</v>
      </c>
      <c r="C712" t="s">
        <v>461</v>
      </c>
      <c r="D712" t="s">
        <v>2021</v>
      </c>
      <c r="E712" t="s">
        <v>1739</v>
      </c>
      <c r="F712" t="s">
        <v>1758</v>
      </c>
      <c r="G712" t="s">
        <v>1284</v>
      </c>
      <c r="I712" t="s">
        <v>2882</v>
      </c>
      <c r="J712" t="s">
        <v>2039</v>
      </c>
      <c r="K712" t="str">
        <f t="shared" si="32"/>
        <v>naa.60060e80166221000001622100000f1a</v>
      </c>
      <c r="M712" t="str">
        <f t="shared" si="33"/>
        <v>16221</v>
      </c>
      <c r="N712" t="str">
        <f t="shared" si="34"/>
        <v>0f1a</v>
      </c>
      <c r="O712" s="131">
        <v>40</v>
      </c>
    </row>
    <row r="713" spans="1:15">
      <c r="A713" t="s">
        <v>1207</v>
      </c>
      <c r="B713" t="s">
        <v>2016</v>
      </c>
      <c r="C713" t="s">
        <v>444</v>
      </c>
      <c r="D713" t="s">
        <v>1702</v>
      </c>
      <c r="E713" t="s">
        <v>1685</v>
      </c>
      <c r="F713" t="s">
        <v>1686</v>
      </c>
      <c r="G713" t="s">
        <v>1554</v>
      </c>
      <c r="I713" t="s">
        <v>2932</v>
      </c>
      <c r="K713" t="str">
        <f t="shared" si="32"/>
        <v/>
      </c>
      <c r="M713" t="str">
        <f t="shared" si="33"/>
        <v/>
      </c>
      <c r="N713" t="str">
        <f t="shared" si="34"/>
        <v/>
      </c>
      <c r="O713" s="131">
        <v>25.0003051757813</v>
      </c>
    </row>
    <row r="714" spans="1:15">
      <c r="A714" t="s">
        <v>1207</v>
      </c>
      <c r="B714" t="s">
        <v>2016</v>
      </c>
      <c r="C714" t="s">
        <v>444</v>
      </c>
      <c r="D714" t="s">
        <v>1702</v>
      </c>
      <c r="E714" t="s">
        <v>1687</v>
      </c>
      <c r="F714" t="s">
        <v>1688</v>
      </c>
      <c r="G714" t="s">
        <v>1340</v>
      </c>
      <c r="I714" t="s">
        <v>2932</v>
      </c>
      <c r="J714" t="s">
        <v>2089</v>
      </c>
      <c r="K714" t="str">
        <f t="shared" si="32"/>
        <v>naa.60060e8016617700000161770000001e</v>
      </c>
      <c r="M714" t="str">
        <f t="shared" si="33"/>
        <v>16177</v>
      </c>
      <c r="N714" t="str">
        <f t="shared" si="34"/>
        <v>001e</v>
      </c>
      <c r="O714" s="131">
        <v>35.0006103515625</v>
      </c>
    </row>
    <row r="715" spans="1:15">
      <c r="A715" t="s">
        <v>1207</v>
      </c>
      <c r="B715" t="s">
        <v>2016</v>
      </c>
      <c r="C715" t="s">
        <v>444</v>
      </c>
      <c r="D715" t="s">
        <v>1702</v>
      </c>
      <c r="E715" t="s">
        <v>1689</v>
      </c>
      <c r="F715" t="s">
        <v>1704</v>
      </c>
      <c r="G715" t="s">
        <v>1340</v>
      </c>
      <c r="I715" t="s">
        <v>2933</v>
      </c>
      <c r="J715" t="s">
        <v>2090</v>
      </c>
      <c r="K715" t="str">
        <f t="shared" si="32"/>
        <v>naa.60060e8016617700000161770000001f</v>
      </c>
      <c r="M715" t="str">
        <f t="shared" si="33"/>
        <v>16177</v>
      </c>
      <c r="N715" t="str">
        <f t="shared" si="34"/>
        <v>001f</v>
      </c>
      <c r="O715" s="131">
        <v>40.0003051757813</v>
      </c>
    </row>
    <row r="716" spans="1:15">
      <c r="A716" t="s">
        <v>1207</v>
      </c>
      <c r="B716" t="s">
        <v>2016</v>
      </c>
      <c r="C716" t="s">
        <v>444</v>
      </c>
      <c r="D716" t="s">
        <v>1702</v>
      </c>
      <c r="E716" t="s">
        <v>1692</v>
      </c>
      <c r="F716" t="s">
        <v>1706</v>
      </c>
      <c r="G716" t="s">
        <v>1340</v>
      </c>
      <c r="I716" t="s">
        <v>2934</v>
      </c>
      <c r="J716" t="s">
        <v>2091</v>
      </c>
      <c r="K716" t="str">
        <f t="shared" si="32"/>
        <v>naa.60060e80166177000001617700000020</v>
      </c>
      <c r="M716" t="str">
        <f t="shared" si="33"/>
        <v>16177</v>
      </c>
      <c r="N716" t="str">
        <f t="shared" si="34"/>
        <v>0020</v>
      </c>
      <c r="O716" s="131">
        <v>6.0003662109375</v>
      </c>
    </row>
    <row r="717" spans="1:15">
      <c r="A717" t="s">
        <v>1207</v>
      </c>
      <c r="B717" t="s">
        <v>2016</v>
      </c>
      <c r="C717" t="s">
        <v>444</v>
      </c>
      <c r="D717" t="s">
        <v>1702</v>
      </c>
      <c r="E717" t="s">
        <v>1698</v>
      </c>
      <c r="F717" t="s">
        <v>1708</v>
      </c>
      <c r="G717" t="s">
        <v>1340</v>
      </c>
      <c r="I717" t="s">
        <v>2935</v>
      </c>
      <c r="J717" t="s">
        <v>2092</v>
      </c>
      <c r="K717" t="str">
        <f t="shared" si="32"/>
        <v>naa.60060e80166177000001617700000080</v>
      </c>
      <c r="M717" t="str">
        <f t="shared" si="33"/>
        <v>16177</v>
      </c>
      <c r="N717" t="str">
        <f t="shared" si="34"/>
        <v>0080</v>
      </c>
      <c r="O717" s="131">
        <v>50</v>
      </c>
    </row>
    <row r="718" spans="1:15">
      <c r="A718" t="s">
        <v>1207</v>
      </c>
      <c r="B718" t="s">
        <v>2016</v>
      </c>
      <c r="C718" t="s">
        <v>444</v>
      </c>
      <c r="D718" t="s">
        <v>1702</v>
      </c>
      <c r="E718" t="s">
        <v>1696</v>
      </c>
      <c r="F718" t="s">
        <v>1714</v>
      </c>
      <c r="G718" t="s">
        <v>1556</v>
      </c>
      <c r="I718" t="s">
        <v>2932</v>
      </c>
      <c r="K718" t="str">
        <f t="shared" si="32"/>
        <v/>
      </c>
      <c r="M718" t="str">
        <f t="shared" si="33"/>
        <v/>
      </c>
      <c r="N718" t="str">
        <f t="shared" si="34"/>
        <v/>
      </c>
      <c r="O718" s="131">
        <v>40</v>
      </c>
    </row>
    <row r="719" spans="1:15">
      <c r="A719" t="s">
        <v>1207</v>
      </c>
      <c r="B719" t="s">
        <v>2016</v>
      </c>
      <c r="C719" t="s">
        <v>443</v>
      </c>
      <c r="D719" t="s">
        <v>2021</v>
      </c>
      <c r="E719" t="s">
        <v>1685</v>
      </c>
      <c r="F719" t="s">
        <v>1686</v>
      </c>
      <c r="G719" t="s">
        <v>1554</v>
      </c>
      <c r="I719" t="s">
        <v>2936</v>
      </c>
      <c r="K719" t="str">
        <f t="shared" si="32"/>
        <v/>
      </c>
      <c r="M719" t="str">
        <f t="shared" si="33"/>
        <v/>
      </c>
      <c r="N719" t="str">
        <f t="shared" si="34"/>
        <v/>
      </c>
      <c r="O719" s="131">
        <v>215.00061035156301</v>
      </c>
    </row>
    <row r="720" spans="1:15">
      <c r="A720" t="s">
        <v>1207</v>
      </c>
      <c r="B720" t="s">
        <v>2016</v>
      </c>
      <c r="C720" t="s">
        <v>443</v>
      </c>
      <c r="D720" t="s">
        <v>2021</v>
      </c>
      <c r="E720" t="s">
        <v>1687</v>
      </c>
      <c r="F720" t="s">
        <v>1688</v>
      </c>
      <c r="G720" t="s">
        <v>1256</v>
      </c>
      <c r="I720" t="s">
        <v>2936</v>
      </c>
      <c r="J720" t="s">
        <v>2093</v>
      </c>
      <c r="K720" t="str">
        <f t="shared" si="32"/>
        <v>naa.60060e8016622100000162210000001f</v>
      </c>
      <c r="M720" t="str">
        <f t="shared" si="33"/>
        <v>16221</v>
      </c>
      <c r="N720" t="str">
        <f t="shared" si="34"/>
        <v>001f</v>
      </c>
      <c r="O720" s="131">
        <v>21.500244140625</v>
      </c>
    </row>
    <row r="721" spans="1:15">
      <c r="A721" t="s">
        <v>1207</v>
      </c>
      <c r="B721" t="s">
        <v>2016</v>
      </c>
      <c r="C721" t="s">
        <v>443</v>
      </c>
      <c r="D721" t="s">
        <v>2021</v>
      </c>
      <c r="E721" t="s">
        <v>1689</v>
      </c>
      <c r="F721" t="s">
        <v>1704</v>
      </c>
      <c r="G721" t="s">
        <v>1256</v>
      </c>
      <c r="I721" t="s">
        <v>2937</v>
      </c>
      <c r="J721" t="s">
        <v>2094</v>
      </c>
      <c r="K721" t="str">
        <f t="shared" si="32"/>
        <v>naa.60060e8016622100000162210000101f</v>
      </c>
      <c r="M721" t="str">
        <f t="shared" si="33"/>
        <v>16221</v>
      </c>
      <c r="N721" t="str">
        <f t="shared" si="34"/>
        <v>101f</v>
      </c>
      <c r="O721" s="131">
        <v>50</v>
      </c>
    </row>
    <row r="722" spans="1:15">
      <c r="A722" t="s">
        <v>1207</v>
      </c>
      <c r="B722" t="s">
        <v>2016</v>
      </c>
      <c r="C722" t="s">
        <v>443</v>
      </c>
      <c r="D722" t="s">
        <v>2021</v>
      </c>
      <c r="E722" t="s">
        <v>1692</v>
      </c>
      <c r="F722" t="s">
        <v>1714</v>
      </c>
      <c r="G722" t="s">
        <v>1556</v>
      </c>
      <c r="I722" t="s">
        <v>2936</v>
      </c>
      <c r="K722" t="str">
        <f t="shared" si="32"/>
        <v/>
      </c>
      <c r="M722" t="str">
        <f t="shared" si="33"/>
        <v/>
      </c>
      <c r="N722" t="str">
        <f t="shared" si="34"/>
        <v/>
      </c>
      <c r="O722" s="131">
        <v>80.0006103515625</v>
      </c>
    </row>
    <row r="723" spans="1:15">
      <c r="A723" t="s">
        <v>1207</v>
      </c>
      <c r="B723" t="s">
        <v>2016</v>
      </c>
      <c r="C723" t="s">
        <v>443</v>
      </c>
      <c r="D723" t="s">
        <v>2021</v>
      </c>
      <c r="E723" t="s">
        <v>1698</v>
      </c>
      <c r="F723" t="s">
        <v>1693</v>
      </c>
      <c r="G723" t="s">
        <v>1256</v>
      </c>
      <c r="I723" t="s">
        <v>2867</v>
      </c>
      <c r="J723" t="s">
        <v>2024</v>
      </c>
      <c r="K723" t="str">
        <f t="shared" si="32"/>
        <v>naa.60060e80166221000001622100000022</v>
      </c>
      <c r="M723" t="str">
        <f t="shared" si="33"/>
        <v>16221</v>
      </c>
      <c r="N723" t="str">
        <f t="shared" si="34"/>
        <v>0022</v>
      </c>
      <c r="O723" s="131">
        <v>8.00079345703125</v>
      </c>
    </row>
    <row r="724" spans="1:15">
      <c r="A724" t="s">
        <v>1207</v>
      </c>
      <c r="B724" t="s">
        <v>2016</v>
      </c>
      <c r="C724" t="s">
        <v>443</v>
      </c>
      <c r="D724" t="s">
        <v>2021</v>
      </c>
      <c r="E724" t="s">
        <v>1696</v>
      </c>
      <c r="F724" t="s">
        <v>1737</v>
      </c>
      <c r="G724" t="s">
        <v>1256</v>
      </c>
      <c r="I724" t="s">
        <v>2868</v>
      </c>
      <c r="J724" t="s">
        <v>2025</v>
      </c>
      <c r="K724" t="str">
        <f t="shared" si="32"/>
        <v>naa.60060e80166221000001622100001022</v>
      </c>
      <c r="M724" t="str">
        <f t="shared" si="33"/>
        <v>16221</v>
      </c>
      <c r="N724" t="str">
        <f t="shared" si="34"/>
        <v>1022</v>
      </c>
      <c r="O724" s="131">
        <v>0.20050048828125</v>
      </c>
    </row>
    <row r="725" spans="1:15">
      <c r="A725" t="s">
        <v>1207</v>
      </c>
      <c r="B725" t="s">
        <v>2016</v>
      </c>
      <c r="C725" t="s">
        <v>443</v>
      </c>
      <c r="D725" t="s">
        <v>2021</v>
      </c>
      <c r="E725" t="s">
        <v>1710</v>
      </c>
      <c r="F725" t="s">
        <v>1752</v>
      </c>
      <c r="G725" t="s">
        <v>1256</v>
      </c>
      <c r="I725" t="s">
        <v>2869</v>
      </c>
      <c r="J725" t="s">
        <v>2026</v>
      </c>
      <c r="K725" t="str">
        <f t="shared" si="32"/>
        <v>naa.60060e80166221000001622100000f0f</v>
      </c>
      <c r="M725" t="str">
        <f t="shared" si="33"/>
        <v>16221</v>
      </c>
      <c r="N725" t="str">
        <f t="shared" si="34"/>
        <v>0f0f</v>
      </c>
      <c r="O725" s="131">
        <v>0.20050048828125</v>
      </c>
    </row>
    <row r="726" spans="1:15">
      <c r="A726" t="s">
        <v>1207</v>
      </c>
      <c r="B726" t="s">
        <v>2016</v>
      </c>
      <c r="C726" t="s">
        <v>443</v>
      </c>
      <c r="D726" t="s">
        <v>2021</v>
      </c>
      <c r="E726" t="s">
        <v>1715</v>
      </c>
      <c r="F726" t="s">
        <v>1755</v>
      </c>
      <c r="G726" t="s">
        <v>1256</v>
      </c>
      <c r="I726" t="s">
        <v>2870</v>
      </c>
      <c r="J726" t="s">
        <v>2027</v>
      </c>
      <c r="K726" t="str">
        <f t="shared" si="32"/>
        <v>naa.60060e80166221000001622100000f10</v>
      </c>
      <c r="M726" t="str">
        <f t="shared" si="33"/>
        <v>16221</v>
      </c>
      <c r="N726" t="str">
        <f t="shared" si="34"/>
        <v>0f10</v>
      </c>
      <c r="O726" s="131">
        <v>0.20050048828125</v>
      </c>
    </row>
    <row r="727" spans="1:15">
      <c r="A727" t="s">
        <v>1207</v>
      </c>
      <c r="B727" t="s">
        <v>2016</v>
      </c>
      <c r="C727" t="s">
        <v>443</v>
      </c>
      <c r="D727" t="s">
        <v>2021</v>
      </c>
      <c r="E727" t="s">
        <v>1718</v>
      </c>
      <c r="F727" t="s">
        <v>1758</v>
      </c>
      <c r="G727" t="s">
        <v>1256</v>
      </c>
      <c r="I727" t="s">
        <v>2871</v>
      </c>
      <c r="J727" t="s">
        <v>2028</v>
      </c>
      <c r="K727" t="str">
        <f t="shared" si="32"/>
        <v>naa.60060e80166221000001622100000f11</v>
      </c>
      <c r="M727" t="str">
        <f t="shared" si="33"/>
        <v>16221</v>
      </c>
      <c r="N727" t="str">
        <f t="shared" si="34"/>
        <v>0f11</v>
      </c>
      <c r="O727" s="131">
        <v>40</v>
      </c>
    </row>
    <row r="728" spans="1:15">
      <c r="A728" t="s">
        <v>1208</v>
      </c>
      <c r="B728" t="s">
        <v>2016</v>
      </c>
      <c r="C728" t="s">
        <v>446</v>
      </c>
      <c r="D728" t="s">
        <v>2021</v>
      </c>
      <c r="E728" t="s">
        <v>1685</v>
      </c>
      <c r="F728" t="s">
        <v>1686</v>
      </c>
      <c r="G728" t="s">
        <v>1558</v>
      </c>
      <c r="I728" t="s">
        <v>2938</v>
      </c>
      <c r="K728" t="str">
        <f t="shared" si="32"/>
        <v/>
      </c>
      <c r="M728" t="str">
        <f t="shared" si="33"/>
        <v/>
      </c>
      <c r="N728" t="str">
        <f t="shared" si="34"/>
        <v/>
      </c>
      <c r="O728" s="131">
        <v>50</v>
      </c>
    </row>
    <row r="729" spans="1:15">
      <c r="A729" t="s">
        <v>1208</v>
      </c>
      <c r="B729" t="s">
        <v>2016</v>
      </c>
      <c r="C729" t="s">
        <v>446</v>
      </c>
      <c r="D729" t="s">
        <v>2021</v>
      </c>
      <c r="E729" t="s">
        <v>1687</v>
      </c>
      <c r="F729" t="s">
        <v>1690</v>
      </c>
      <c r="G729" t="s">
        <v>1560</v>
      </c>
      <c r="I729" t="s">
        <v>2938</v>
      </c>
      <c r="K729" t="str">
        <f t="shared" si="32"/>
        <v/>
      </c>
      <c r="M729" t="str">
        <f t="shared" si="33"/>
        <v/>
      </c>
      <c r="N729" t="str">
        <f t="shared" si="34"/>
        <v/>
      </c>
      <c r="O729" s="131">
        <v>25.0003051757813</v>
      </c>
    </row>
    <row r="730" spans="1:15">
      <c r="A730" t="s">
        <v>1208</v>
      </c>
      <c r="B730" t="s">
        <v>2016</v>
      </c>
      <c r="C730" t="s">
        <v>446</v>
      </c>
      <c r="D730" t="s">
        <v>2021</v>
      </c>
      <c r="E730" t="s">
        <v>1689</v>
      </c>
      <c r="F730" t="s">
        <v>1688</v>
      </c>
      <c r="G730" t="s">
        <v>1292</v>
      </c>
      <c r="I730" t="s">
        <v>2938</v>
      </c>
      <c r="J730" t="s">
        <v>2095</v>
      </c>
      <c r="K730" t="str">
        <f t="shared" si="32"/>
        <v>naa.60060e80166221000001622100000032</v>
      </c>
      <c r="M730" t="str">
        <f t="shared" si="33"/>
        <v>16221</v>
      </c>
      <c r="N730" t="str">
        <f t="shared" si="34"/>
        <v>0032</v>
      </c>
      <c r="O730" s="131">
        <v>2.50030517578125</v>
      </c>
    </row>
    <row r="731" spans="1:15">
      <c r="A731" t="s">
        <v>1208</v>
      </c>
      <c r="B731" t="s">
        <v>2016</v>
      </c>
      <c r="C731" t="s">
        <v>446</v>
      </c>
      <c r="D731" t="s">
        <v>2021</v>
      </c>
      <c r="E731" t="s">
        <v>1692</v>
      </c>
      <c r="F731" t="s">
        <v>1704</v>
      </c>
      <c r="G731" t="s">
        <v>1292</v>
      </c>
      <c r="I731" t="s">
        <v>2939</v>
      </c>
      <c r="J731" t="s">
        <v>2096</v>
      </c>
      <c r="K731" t="str">
        <f t="shared" si="32"/>
        <v>naa.60060e80166221000001622100001032</v>
      </c>
      <c r="M731" t="str">
        <f t="shared" si="33"/>
        <v>16221</v>
      </c>
      <c r="N731" t="str">
        <f t="shared" si="34"/>
        <v>1032</v>
      </c>
      <c r="O731" s="131">
        <v>50</v>
      </c>
    </row>
    <row r="732" spans="1:15">
      <c r="A732" t="s">
        <v>1208</v>
      </c>
      <c r="B732" t="s">
        <v>2016</v>
      </c>
      <c r="C732" t="s">
        <v>446</v>
      </c>
      <c r="D732" t="s">
        <v>2021</v>
      </c>
      <c r="E732" t="s">
        <v>1698</v>
      </c>
      <c r="F732" t="s">
        <v>1714</v>
      </c>
      <c r="G732" t="s">
        <v>1562</v>
      </c>
      <c r="I732" t="s">
        <v>2938</v>
      </c>
      <c r="K732" t="str">
        <f t="shared" si="32"/>
        <v/>
      </c>
      <c r="M732" t="str">
        <f t="shared" si="33"/>
        <v/>
      </c>
      <c r="N732" t="str">
        <f t="shared" si="34"/>
        <v/>
      </c>
      <c r="O732" s="131">
        <v>810</v>
      </c>
    </row>
    <row r="733" spans="1:15">
      <c r="A733" t="s">
        <v>1208</v>
      </c>
      <c r="B733" t="s">
        <v>2016</v>
      </c>
      <c r="C733" t="s">
        <v>446</v>
      </c>
      <c r="D733" t="s">
        <v>2021</v>
      </c>
      <c r="E733" t="s">
        <v>1696</v>
      </c>
      <c r="F733" t="s">
        <v>1693</v>
      </c>
      <c r="G733" t="s">
        <v>1292</v>
      </c>
      <c r="I733" t="s">
        <v>2912</v>
      </c>
      <c r="J733" t="s">
        <v>2069</v>
      </c>
      <c r="K733" t="str">
        <f t="shared" si="32"/>
        <v>naa.60060e80166221000001622100000034</v>
      </c>
      <c r="M733" t="str">
        <f t="shared" si="33"/>
        <v>16221</v>
      </c>
      <c r="N733" t="str">
        <f t="shared" si="34"/>
        <v>0034</v>
      </c>
      <c r="O733" s="131">
        <v>20.0006103515625</v>
      </c>
    </row>
    <row r="734" spans="1:15">
      <c r="A734" t="s">
        <v>1208</v>
      </c>
      <c r="B734" t="s">
        <v>2016</v>
      </c>
      <c r="C734" t="s">
        <v>446</v>
      </c>
      <c r="D734" t="s">
        <v>2021</v>
      </c>
      <c r="E734" t="s">
        <v>1710</v>
      </c>
      <c r="F734" t="s">
        <v>1697</v>
      </c>
      <c r="G734" t="s">
        <v>1292</v>
      </c>
      <c r="I734" t="s">
        <v>2913</v>
      </c>
      <c r="J734" t="s">
        <v>2070</v>
      </c>
      <c r="K734" t="str">
        <f t="shared" si="32"/>
        <v>naa.60060e80166221000001622100000102</v>
      </c>
      <c r="M734" t="str">
        <f t="shared" si="33"/>
        <v>16221</v>
      </c>
      <c r="N734" t="str">
        <f t="shared" si="34"/>
        <v>0102</v>
      </c>
      <c r="O734" s="131">
        <v>35.0006103515625</v>
      </c>
    </row>
    <row r="735" spans="1:15">
      <c r="A735" t="s">
        <v>1208</v>
      </c>
      <c r="B735" t="s">
        <v>2016</v>
      </c>
      <c r="C735" t="s">
        <v>446</v>
      </c>
      <c r="D735" t="s">
        <v>2021</v>
      </c>
      <c r="E735" t="s">
        <v>1715</v>
      </c>
      <c r="F735" t="s">
        <v>1699</v>
      </c>
      <c r="G735" t="s">
        <v>1292</v>
      </c>
      <c r="I735" t="s">
        <v>2914</v>
      </c>
      <c r="J735" t="s">
        <v>2071</v>
      </c>
      <c r="K735" t="str">
        <f t="shared" si="32"/>
        <v>naa.60060e80166221000001622100000036</v>
      </c>
      <c r="M735" t="str">
        <f t="shared" si="33"/>
        <v>16221</v>
      </c>
      <c r="N735" t="str">
        <f t="shared" si="34"/>
        <v>0036</v>
      </c>
      <c r="O735" s="131">
        <v>950.00061035156295</v>
      </c>
    </row>
    <row r="736" spans="1:15">
      <c r="A736" t="s">
        <v>1208</v>
      </c>
      <c r="B736" t="s">
        <v>2016</v>
      </c>
      <c r="C736" t="s">
        <v>446</v>
      </c>
      <c r="D736" t="s">
        <v>2021</v>
      </c>
      <c r="E736" t="s">
        <v>1718</v>
      </c>
      <c r="F736" t="s">
        <v>1730</v>
      </c>
      <c r="G736" t="s">
        <v>1292</v>
      </c>
      <c r="I736" t="s">
        <v>2915</v>
      </c>
      <c r="J736" t="s">
        <v>2072</v>
      </c>
      <c r="K736" t="str">
        <f t="shared" si="32"/>
        <v>naa.60060e80166221000001622100000037</v>
      </c>
      <c r="M736" t="str">
        <f t="shared" si="33"/>
        <v>16221</v>
      </c>
      <c r="N736" t="str">
        <f t="shared" si="34"/>
        <v>0037</v>
      </c>
      <c r="O736" s="131">
        <v>520.00030517578102</v>
      </c>
    </row>
    <row r="737" spans="1:15">
      <c r="A737" t="s">
        <v>1208</v>
      </c>
      <c r="B737" t="s">
        <v>2016</v>
      </c>
      <c r="C737" t="s">
        <v>446</v>
      </c>
      <c r="D737" t="s">
        <v>2021</v>
      </c>
      <c r="E737" t="s">
        <v>1721</v>
      </c>
      <c r="F737" t="s">
        <v>1732</v>
      </c>
      <c r="G737" t="s">
        <v>1292</v>
      </c>
      <c r="I737" t="s">
        <v>2916</v>
      </c>
      <c r="J737" t="s">
        <v>2073</v>
      </c>
      <c r="K737" t="str">
        <f t="shared" si="32"/>
        <v>naa.60060e80166221000001622100000038</v>
      </c>
      <c r="M737" t="str">
        <f t="shared" si="33"/>
        <v>16221</v>
      </c>
      <c r="N737" t="str">
        <f t="shared" si="34"/>
        <v>0038</v>
      </c>
      <c r="O737" s="131">
        <v>20.0006103515625</v>
      </c>
    </row>
    <row r="738" spans="1:15">
      <c r="A738" t="s">
        <v>1208</v>
      </c>
      <c r="B738" t="s">
        <v>2016</v>
      </c>
      <c r="C738" t="s">
        <v>446</v>
      </c>
      <c r="D738" t="s">
        <v>2021</v>
      </c>
      <c r="E738" t="s">
        <v>1713</v>
      </c>
      <c r="F738" t="s">
        <v>1734</v>
      </c>
      <c r="G738" t="s">
        <v>1292</v>
      </c>
      <c r="I738" t="s">
        <v>2917</v>
      </c>
      <c r="J738" t="s">
        <v>2074</v>
      </c>
      <c r="K738" t="str">
        <f t="shared" si="32"/>
        <v>naa.60060e80166221000001622100000103</v>
      </c>
      <c r="M738" t="str">
        <f t="shared" si="33"/>
        <v>16221</v>
      </c>
      <c r="N738" t="str">
        <f t="shared" si="34"/>
        <v>0103</v>
      </c>
      <c r="O738" s="131">
        <v>81.0003662109375</v>
      </c>
    </row>
    <row r="739" spans="1:15">
      <c r="A739" t="s">
        <v>1208</v>
      </c>
      <c r="B739" t="s">
        <v>2016</v>
      </c>
      <c r="C739" t="s">
        <v>446</v>
      </c>
      <c r="D739" t="s">
        <v>2021</v>
      </c>
      <c r="E739" t="s">
        <v>1736</v>
      </c>
      <c r="F739" t="s">
        <v>1737</v>
      </c>
      <c r="G739" t="s">
        <v>1292</v>
      </c>
      <c r="I739" t="s">
        <v>2918</v>
      </c>
      <c r="J739" t="s">
        <v>2075</v>
      </c>
      <c r="K739" t="str">
        <f t="shared" si="32"/>
        <v>naa.60060e80166221000001622100001034</v>
      </c>
      <c r="M739" t="str">
        <f t="shared" si="33"/>
        <v>16221</v>
      </c>
      <c r="N739" t="str">
        <f t="shared" si="34"/>
        <v>1034</v>
      </c>
      <c r="O739" s="131">
        <v>3.00018310546875</v>
      </c>
    </row>
    <row r="740" spans="1:15">
      <c r="A740" t="s">
        <v>1208</v>
      </c>
      <c r="B740" t="s">
        <v>2016</v>
      </c>
      <c r="C740" t="s">
        <v>446</v>
      </c>
      <c r="D740" t="s">
        <v>2021</v>
      </c>
      <c r="E740" t="s">
        <v>1739</v>
      </c>
      <c r="F740" t="s">
        <v>1740</v>
      </c>
      <c r="G740" t="s">
        <v>1292</v>
      </c>
      <c r="I740" t="s">
        <v>2919</v>
      </c>
      <c r="J740" t="s">
        <v>2076</v>
      </c>
      <c r="K740" t="str">
        <f t="shared" si="32"/>
        <v>naa.60060e80166221000001622100001102</v>
      </c>
      <c r="M740" t="str">
        <f t="shared" si="33"/>
        <v>16221</v>
      </c>
      <c r="N740" t="str">
        <f t="shared" si="34"/>
        <v>1102</v>
      </c>
      <c r="O740" s="131">
        <v>95.0006103515625</v>
      </c>
    </row>
    <row r="741" spans="1:15">
      <c r="A741" t="s">
        <v>1208</v>
      </c>
      <c r="B741" t="s">
        <v>2016</v>
      </c>
      <c r="C741" t="s">
        <v>446</v>
      </c>
      <c r="D741" t="s">
        <v>2021</v>
      </c>
      <c r="E741" t="s">
        <v>1742</v>
      </c>
      <c r="F741" t="s">
        <v>1743</v>
      </c>
      <c r="G741" t="s">
        <v>1292</v>
      </c>
      <c r="I741" t="s">
        <v>2920</v>
      </c>
      <c r="J741" t="s">
        <v>2077</v>
      </c>
      <c r="K741" t="str">
        <f t="shared" si="32"/>
        <v>naa.60060e80166221000001622100001036</v>
      </c>
      <c r="M741" t="str">
        <f t="shared" si="33"/>
        <v>16221</v>
      </c>
      <c r="N741" t="str">
        <f t="shared" si="34"/>
        <v>1036</v>
      </c>
      <c r="O741" s="131">
        <v>52.0001220703125</v>
      </c>
    </row>
    <row r="742" spans="1:15">
      <c r="A742" t="s">
        <v>1208</v>
      </c>
      <c r="B742" t="s">
        <v>2016</v>
      </c>
      <c r="C742" t="s">
        <v>446</v>
      </c>
      <c r="D742" t="s">
        <v>2021</v>
      </c>
      <c r="E742" t="s">
        <v>1745</v>
      </c>
      <c r="F742" t="s">
        <v>1746</v>
      </c>
      <c r="G742" t="s">
        <v>1292</v>
      </c>
      <c r="I742" t="s">
        <v>2921</v>
      </c>
      <c r="J742" t="s">
        <v>2078</v>
      </c>
      <c r="K742" t="str">
        <f t="shared" si="32"/>
        <v>naa.60060e80166221000001622100001038</v>
      </c>
      <c r="M742" t="str">
        <f t="shared" si="33"/>
        <v>16221</v>
      </c>
      <c r="N742" t="str">
        <f t="shared" si="34"/>
        <v>1038</v>
      </c>
      <c r="O742" s="131">
        <v>3.00018310546875</v>
      </c>
    </row>
    <row r="743" spans="1:15">
      <c r="A743" t="s">
        <v>1208</v>
      </c>
      <c r="B743" t="s">
        <v>2016</v>
      </c>
      <c r="C743" t="s">
        <v>446</v>
      </c>
      <c r="D743" t="s">
        <v>2021</v>
      </c>
      <c r="E743" t="s">
        <v>1748</v>
      </c>
      <c r="F743" t="s">
        <v>1749</v>
      </c>
      <c r="G743" t="s">
        <v>1292</v>
      </c>
      <c r="I743" t="s">
        <v>2922</v>
      </c>
      <c r="J743" t="s">
        <v>2079</v>
      </c>
      <c r="K743" t="str">
        <f t="shared" si="32"/>
        <v>naa.60060e80166221000001622100001103</v>
      </c>
      <c r="M743" t="str">
        <f t="shared" si="33"/>
        <v>16221</v>
      </c>
      <c r="N743" t="str">
        <f t="shared" si="34"/>
        <v>1103</v>
      </c>
      <c r="O743" s="131">
        <v>0.20050048828125</v>
      </c>
    </row>
    <row r="744" spans="1:15">
      <c r="A744" t="s">
        <v>1208</v>
      </c>
      <c r="B744" t="s">
        <v>2016</v>
      </c>
      <c r="C744" t="s">
        <v>446</v>
      </c>
      <c r="D744" t="s">
        <v>2021</v>
      </c>
      <c r="E744" t="s">
        <v>1751</v>
      </c>
      <c r="F744" t="s">
        <v>1752</v>
      </c>
      <c r="G744" t="s">
        <v>1292</v>
      </c>
      <c r="I744" t="s">
        <v>2923</v>
      </c>
      <c r="J744" t="s">
        <v>2080</v>
      </c>
      <c r="K744" t="str">
        <f t="shared" si="32"/>
        <v>naa.60060e80166221000001622100000f1b</v>
      </c>
      <c r="M744" t="str">
        <f t="shared" si="33"/>
        <v>16221</v>
      </c>
      <c r="N744" t="str">
        <f t="shared" si="34"/>
        <v>0f1b</v>
      </c>
      <c r="O744" s="131">
        <v>0.20050048828125</v>
      </c>
    </row>
    <row r="745" spans="1:15">
      <c r="A745" t="s">
        <v>1208</v>
      </c>
      <c r="B745" t="s">
        <v>2016</v>
      </c>
      <c r="C745" t="s">
        <v>446</v>
      </c>
      <c r="D745" t="s">
        <v>2021</v>
      </c>
      <c r="E745" t="s">
        <v>1754</v>
      </c>
      <c r="F745" t="s">
        <v>1755</v>
      </c>
      <c r="G745" t="s">
        <v>1292</v>
      </c>
      <c r="I745" t="s">
        <v>2924</v>
      </c>
      <c r="J745" t="s">
        <v>2081</v>
      </c>
      <c r="K745" t="str">
        <f t="shared" si="32"/>
        <v>naa.60060e80166221000001622100000f1c</v>
      </c>
      <c r="M745" t="str">
        <f t="shared" si="33"/>
        <v>16221</v>
      </c>
      <c r="N745" t="str">
        <f t="shared" si="34"/>
        <v>0f1c</v>
      </c>
      <c r="O745" s="131">
        <v>0.20050048828125</v>
      </c>
    </row>
    <row r="746" spans="1:15">
      <c r="A746" t="s">
        <v>1208</v>
      </c>
      <c r="B746" t="s">
        <v>2016</v>
      </c>
      <c r="C746" t="s">
        <v>446</v>
      </c>
      <c r="D746" t="s">
        <v>2021</v>
      </c>
      <c r="E746" t="s">
        <v>1757</v>
      </c>
      <c r="F746" t="s">
        <v>1758</v>
      </c>
      <c r="G746" t="s">
        <v>1292</v>
      </c>
      <c r="I746" t="s">
        <v>2925</v>
      </c>
      <c r="J746" t="s">
        <v>2082</v>
      </c>
      <c r="K746" t="str">
        <f t="shared" si="32"/>
        <v>naa.60060e80166221000001622100000f1d</v>
      </c>
      <c r="M746" t="str">
        <f t="shared" si="33"/>
        <v>16221</v>
      </c>
      <c r="N746" t="str">
        <f t="shared" si="34"/>
        <v>0f1d</v>
      </c>
      <c r="O746" s="131">
        <v>40</v>
      </c>
    </row>
    <row r="747" spans="1:15">
      <c r="A747" t="s">
        <v>1208</v>
      </c>
      <c r="B747" t="s">
        <v>2016</v>
      </c>
      <c r="C747" t="s">
        <v>447</v>
      </c>
      <c r="D747" t="s">
        <v>1702</v>
      </c>
      <c r="E747" t="s">
        <v>1685</v>
      </c>
      <c r="F747" t="s">
        <v>1686</v>
      </c>
      <c r="G747" t="s">
        <v>1558</v>
      </c>
      <c r="I747" t="s">
        <v>2940</v>
      </c>
      <c r="K747" t="str">
        <f t="shared" si="32"/>
        <v/>
      </c>
      <c r="M747" t="str">
        <f t="shared" si="33"/>
        <v/>
      </c>
      <c r="N747" t="str">
        <f t="shared" si="34"/>
        <v/>
      </c>
      <c r="O747" s="131">
        <v>50</v>
      </c>
    </row>
    <row r="748" spans="1:15">
      <c r="A748" t="s">
        <v>1208</v>
      </c>
      <c r="B748" t="s">
        <v>2016</v>
      </c>
      <c r="C748" t="s">
        <v>447</v>
      </c>
      <c r="D748" t="s">
        <v>1702</v>
      </c>
      <c r="E748" t="s">
        <v>1687</v>
      </c>
      <c r="F748" t="s">
        <v>1690</v>
      </c>
      <c r="G748" t="s">
        <v>1560</v>
      </c>
      <c r="I748" t="s">
        <v>2940</v>
      </c>
      <c r="K748" t="str">
        <f t="shared" si="32"/>
        <v/>
      </c>
      <c r="M748" t="str">
        <f t="shared" si="33"/>
        <v/>
      </c>
      <c r="N748" t="str">
        <f t="shared" si="34"/>
        <v/>
      </c>
      <c r="O748" s="131">
        <v>15</v>
      </c>
    </row>
    <row r="749" spans="1:15">
      <c r="A749" t="s">
        <v>1208</v>
      </c>
      <c r="B749" t="s">
        <v>2016</v>
      </c>
      <c r="C749" t="s">
        <v>447</v>
      </c>
      <c r="D749" t="s">
        <v>1702</v>
      </c>
      <c r="E749" t="s">
        <v>1689</v>
      </c>
      <c r="F749" t="s">
        <v>1688</v>
      </c>
      <c r="G749" t="s">
        <v>1360</v>
      </c>
      <c r="I749" t="s">
        <v>2940</v>
      </c>
      <c r="J749" t="s">
        <v>2097</v>
      </c>
      <c r="K749" t="str">
        <f t="shared" si="32"/>
        <v>naa.60060e80166177000001617700000025</v>
      </c>
      <c r="M749" t="str">
        <f t="shared" si="33"/>
        <v>16177</v>
      </c>
      <c r="N749" t="str">
        <f t="shared" si="34"/>
        <v>0025</v>
      </c>
      <c r="O749" s="131">
        <v>280.00030517578102</v>
      </c>
    </row>
    <row r="750" spans="1:15">
      <c r="A750" t="s">
        <v>1208</v>
      </c>
      <c r="B750" t="s">
        <v>2016</v>
      </c>
      <c r="C750" t="s">
        <v>447</v>
      </c>
      <c r="D750" t="s">
        <v>1702</v>
      </c>
      <c r="E750" t="s">
        <v>1692</v>
      </c>
      <c r="F750" t="s">
        <v>1704</v>
      </c>
      <c r="G750" t="s">
        <v>1360</v>
      </c>
      <c r="I750" t="s">
        <v>2941</v>
      </c>
      <c r="J750" t="s">
        <v>2098</v>
      </c>
      <c r="K750" t="str">
        <f t="shared" si="32"/>
        <v>naa.60060e80166177000001617700000026</v>
      </c>
      <c r="M750" t="str">
        <f t="shared" si="33"/>
        <v>16177</v>
      </c>
      <c r="N750" t="str">
        <f t="shared" si="34"/>
        <v>0026</v>
      </c>
      <c r="O750" s="131">
        <v>140.00061035156301</v>
      </c>
    </row>
    <row r="751" spans="1:15">
      <c r="A751" t="s">
        <v>1208</v>
      </c>
      <c r="B751" t="s">
        <v>2016</v>
      </c>
      <c r="C751" t="s">
        <v>447</v>
      </c>
      <c r="D751" t="s">
        <v>1702</v>
      </c>
      <c r="E751" t="s">
        <v>1698</v>
      </c>
      <c r="F751" t="s">
        <v>1706</v>
      </c>
      <c r="G751" t="s">
        <v>1360</v>
      </c>
      <c r="I751" t="s">
        <v>2942</v>
      </c>
      <c r="J751" t="s">
        <v>2099</v>
      </c>
      <c r="K751" t="str">
        <f t="shared" si="32"/>
        <v>naa.60060e80166177000001617700000027</v>
      </c>
      <c r="M751" t="str">
        <f t="shared" si="33"/>
        <v>16177</v>
      </c>
      <c r="N751" t="str">
        <f t="shared" si="34"/>
        <v>0027</v>
      </c>
      <c r="O751" s="131">
        <v>25.0003051757813</v>
      </c>
    </row>
    <row r="752" spans="1:15">
      <c r="A752" t="s">
        <v>1208</v>
      </c>
      <c r="B752" t="s">
        <v>2016</v>
      </c>
      <c r="C752" t="s">
        <v>447</v>
      </c>
      <c r="D752" t="s">
        <v>1702</v>
      </c>
      <c r="E752" t="s">
        <v>1696</v>
      </c>
      <c r="F752" t="s">
        <v>1708</v>
      </c>
      <c r="G752" t="s">
        <v>1360</v>
      </c>
      <c r="I752" t="s">
        <v>2943</v>
      </c>
      <c r="J752" t="s">
        <v>2100</v>
      </c>
      <c r="K752" t="str">
        <f t="shared" si="32"/>
        <v>naa.60060e80166177000001617700000028</v>
      </c>
      <c r="M752" t="str">
        <f t="shared" si="33"/>
        <v>16177</v>
      </c>
      <c r="N752" t="str">
        <f t="shared" si="34"/>
        <v>0028</v>
      </c>
      <c r="O752" s="131">
        <v>60</v>
      </c>
    </row>
    <row r="753" spans="1:15">
      <c r="A753" t="s">
        <v>1208</v>
      </c>
      <c r="B753" t="s">
        <v>2016</v>
      </c>
      <c r="C753" t="s">
        <v>447</v>
      </c>
      <c r="D753" t="s">
        <v>1702</v>
      </c>
      <c r="E753" t="s">
        <v>1710</v>
      </c>
      <c r="F753" t="s">
        <v>1711</v>
      </c>
      <c r="G753" t="s">
        <v>1360</v>
      </c>
      <c r="I753" t="s">
        <v>2944</v>
      </c>
      <c r="J753" t="s">
        <v>2101</v>
      </c>
      <c r="K753" t="str">
        <f t="shared" si="32"/>
        <v>naa.60060e80166177000001617700000029</v>
      </c>
      <c r="M753" t="str">
        <f t="shared" si="33"/>
        <v>16177</v>
      </c>
      <c r="N753" t="str">
        <f t="shared" si="34"/>
        <v>0029</v>
      </c>
      <c r="O753" s="131">
        <v>50</v>
      </c>
    </row>
    <row r="754" spans="1:15">
      <c r="A754" t="s">
        <v>1208</v>
      </c>
      <c r="B754" t="s">
        <v>2016</v>
      </c>
      <c r="C754" t="s">
        <v>447</v>
      </c>
      <c r="D754" t="s">
        <v>1702</v>
      </c>
      <c r="E754" t="s">
        <v>1715</v>
      </c>
      <c r="F754" t="s">
        <v>1714</v>
      </c>
      <c r="G754" t="s">
        <v>1562</v>
      </c>
      <c r="I754" t="s">
        <v>2940</v>
      </c>
      <c r="K754" t="str">
        <f t="shared" si="32"/>
        <v/>
      </c>
      <c r="M754" t="str">
        <f t="shared" si="33"/>
        <v/>
      </c>
      <c r="N754" t="str">
        <f t="shared" si="34"/>
        <v/>
      </c>
      <c r="O754" s="131">
        <v>40</v>
      </c>
    </row>
    <row r="755" spans="1:15">
      <c r="A755" t="s">
        <v>1209</v>
      </c>
      <c r="B755" t="s">
        <v>2016</v>
      </c>
      <c r="C755" t="s">
        <v>449</v>
      </c>
      <c r="D755" t="s">
        <v>2021</v>
      </c>
      <c r="E755" t="s">
        <v>1685</v>
      </c>
      <c r="F755" t="s">
        <v>1686</v>
      </c>
      <c r="G755" t="s">
        <v>1564</v>
      </c>
      <c r="I755" t="s">
        <v>2945</v>
      </c>
      <c r="K755" t="str">
        <f t="shared" ref="K755:K818" si="35">IF(J755&lt;&gt;"",CONCATENATE("naa.",MID(J755,11,32)),"")</f>
        <v/>
      </c>
      <c r="M755" t="str">
        <f t="shared" si="33"/>
        <v/>
      </c>
      <c r="N755" t="str">
        <f t="shared" si="34"/>
        <v/>
      </c>
      <c r="O755" s="131">
        <v>50.0006103515625</v>
      </c>
    </row>
    <row r="756" spans="1:15">
      <c r="A756" t="s">
        <v>1209</v>
      </c>
      <c r="B756" t="s">
        <v>2016</v>
      </c>
      <c r="C756" t="s">
        <v>449</v>
      </c>
      <c r="D756" t="s">
        <v>2021</v>
      </c>
      <c r="E756" t="s">
        <v>1687</v>
      </c>
      <c r="F756" t="s">
        <v>1688</v>
      </c>
      <c r="G756" t="s">
        <v>1266</v>
      </c>
      <c r="I756" t="s">
        <v>2945</v>
      </c>
      <c r="J756" t="s">
        <v>2102</v>
      </c>
      <c r="K756" t="str">
        <f t="shared" si="35"/>
        <v>naa.60060e80166221000001622100000024</v>
      </c>
      <c r="M756" t="str">
        <f t="shared" si="33"/>
        <v>16221</v>
      </c>
      <c r="N756" t="str">
        <f t="shared" si="34"/>
        <v>0024</v>
      </c>
      <c r="O756" s="131">
        <v>5.0006103515625</v>
      </c>
    </row>
    <row r="757" spans="1:15">
      <c r="A757" t="s">
        <v>1209</v>
      </c>
      <c r="B757" t="s">
        <v>2016</v>
      </c>
      <c r="C757" t="s">
        <v>449</v>
      </c>
      <c r="D757" t="s">
        <v>2021</v>
      </c>
      <c r="E757" t="s">
        <v>1689</v>
      </c>
      <c r="F757" t="s">
        <v>1704</v>
      </c>
      <c r="G757" t="s">
        <v>1266</v>
      </c>
      <c r="I757" t="s">
        <v>2946</v>
      </c>
      <c r="J757" t="s">
        <v>2103</v>
      </c>
      <c r="K757" t="str">
        <f t="shared" si="35"/>
        <v>naa.60060e80166221000001622100001024</v>
      </c>
      <c r="M757" t="str">
        <f t="shared" si="33"/>
        <v>16221</v>
      </c>
      <c r="N757" t="str">
        <f t="shared" si="34"/>
        <v>1024</v>
      </c>
      <c r="O757" s="131">
        <v>50</v>
      </c>
    </row>
    <row r="758" spans="1:15">
      <c r="A758" t="s">
        <v>1209</v>
      </c>
      <c r="B758" t="s">
        <v>2016</v>
      </c>
      <c r="C758" t="s">
        <v>449</v>
      </c>
      <c r="D758" t="s">
        <v>2021</v>
      </c>
      <c r="E758" t="s">
        <v>1692</v>
      </c>
      <c r="F758" t="s">
        <v>1714</v>
      </c>
      <c r="G758" t="s">
        <v>1566</v>
      </c>
      <c r="I758" t="s">
        <v>2945</v>
      </c>
      <c r="K758" t="str">
        <f t="shared" si="35"/>
        <v/>
      </c>
      <c r="M758" t="str">
        <f t="shared" si="33"/>
        <v/>
      </c>
      <c r="N758" t="str">
        <f t="shared" si="34"/>
        <v/>
      </c>
      <c r="O758" s="131">
        <v>45</v>
      </c>
    </row>
    <row r="759" spans="1:15">
      <c r="A759" t="s">
        <v>1209</v>
      </c>
      <c r="B759" t="s">
        <v>2016</v>
      </c>
      <c r="C759" t="s">
        <v>449</v>
      </c>
      <c r="D759" t="s">
        <v>2021</v>
      </c>
      <c r="E759" t="s">
        <v>1698</v>
      </c>
      <c r="F759" t="s">
        <v>1693</v>
      </c>
      <c r="G759" t="s">
        <v>1266</v>
      </c>
      <c r="I759" t="s">
        <v>2885</v>
      </c>
      <c r="J759" t="s">
        <v>2042</v>
      </c>
      <c r="K759" t="str">
        <f t="shared" si="35"/>
        <v>naa.60060e80166221000001622100000025</v>
      </c>
      <c r="M759" t="str">
        <f t="shared" si="33"/>
        <v>16221</v>
      </c>
      <c r="N759" t="str">
        <f t="shared" si="34"/>
        <v>0025</v>
      </c>
      <c r="O759" s="131">
        <v>110.000610351563</v>
      </c>
    </row>
    <row r="760" spans="1:15">
      <c r="A760" t="s">
        <v>1209</v>
      </c>
      <c r="B760" t="s">
        <v>2016</v>
      </c>
      <c r="C760" t="s">
        <v>449</v>
      </c>
      <c r="D760" t="s">
        <v>2021</v>
      </c>
      <c r="E760" t="s">
        <v>1696</v>
      </c>
      <c r="F760" t="s">
        <v>1697</v>
      </c>
      <c r="G760" t="s">
        <v>1266</v>
      </c>
      <c r="I760" t="s">
        <v>2886</v>
      </c>
      <c r="J760" t="s">
        <v>2043</v>
      </c>
      <c r="K760" t="str">
        <f t="shared" si="35"/>
        <v>naa.60060e80166221000001622100000026</v>
      </c>
      <c r="M760" t="str">
        <f t="shared" si="33"/>
        <v>16221</v>
      </c>
      <c r="N760" t="str">
        <f t="shared" si="34"/>
        <v>0026</v>
      </c>
      <c r="O760" s="131">
        <v>4.500732421875</v>
      </c>
    </row>
    <row r="761" spans="1:15">
      <c r="A761" t="s">
        <v>1209</v>
      </c>
      <c r="B761" t="s">
        <v>2016</v>
      </c>
      <c r="C761" t="s">
        <v>449</v>
      </c>
      <c r="D761" t="s">
        <v>2021</v>
      </c>
      <c r="E761" t="s">
        <v>1710</v>
      </c>
      <c r="F761" t="s">
        <v>1737</v>
      </c>
      <c r="G761" t="s">
        <v>1266</v>
      </c>
      <c r="I761" t="s">
        <v>2887</v>
      </c>
      <c r="J761" t="s">
        <v>2044</v>
      </c>
      <c r="K761" t="str">
        <f t="shared" si="35"/>
        <v>naa.60060e80166221000001622100001025</v>
      </c>
      <c r="M761" t="str">
        <f t="shared" si="33"/>
        <v>16221</v>
      </c>
      <c r="N761" t="str">
        <f t="shared" si="34"/>
        <v>1025</v>
      </c>
      <c r="O761" s="131">
        <v>11.0000610351563</v>
      </c>
    </row>
    <row r="762" spans="1:15">
      <c r="A762" t="s">
        <v>1209</v>
      </c>
      <c r="B762" t="s">
        <v>2016</v>
      </c>
      <c r="C762" t="s">
        <v>449</v>
      </c>
      <c r="D762" t="s">
        <v>2021</v>
      </c>
      <c r="E762" t="s">
        <v>1715</v>
      </c>
      <c r="F762" t="s">
        <v>1740</v>
      </c>
      <c r="G762" t="s">
        <v>1266</v>
      </c>
      <c r="I762" t="s">
        <v>2888</v>
      </c>
      <c r="J762" t="s">
        <v>2045</v>
      </c>
      <c r="K762" t="str">
        <f t="shared" si="35"/>
        <v>naa.60060e80166221000001622100001026</v>
      </c>
      <c r="M762" t="str">
        <f t="shared" si="33"/>
        <v>16221</v>
      </c>
      <c r="N762" t="str">
        <f t="shared" si="34"/>
        <v>1026</v>
      </c>
      <c r="O762" s="131">
        <v>0.20050048828125</v>
      </c>
    </row>
    <row r="763" spans="1:15">
      <c r="A763" t="s">
        <v>1209</v>
      </c>
      <c r="B763" t="s">
        <v>2016</v>
      </c>
      <c r="C763" t="s">
        <v>449</v>
      </c>
      <c r="D763" t="s">
        <v>2021</v>
      </c>
      <c r="E763" t="s">
        <v>1718</v>
      </c>
      <c r="F763" t="s">
        <v>1752</v>
      </c>
      <c r="G763" t="s">
        <v>1266</v>
      </c>
      <c r="I763" t="s">
        <v>2889</v>
      </c>
      <c r="J763" t="s">
        <v>2046</v>
      </c>
      <c r="K763" t="str">
        <f t="shared" si="35"/>
        <v>naa.60060e80166221000001622100000f12</v>
      </c>
      <c r="M763" t="str">
        <f t="shared" si="33"/>
        <v>16221</v>
      </c>
      <c r="N763" t="str">
        <f t="shared" si="34"/>
        <v>0f12</v>
      </c>
      <c r="O763" s="131">
        <v>0.20050048828125</v>
      </c>
    </row>
    <row r="764" spans="1:15">
      <c r="A764" t="s">
        <v>1209</v>
      </c>
      <c r="B764" t="s">
        <v>2016</v>
      </c>
      <c r="C764" t="s">
        <v>449</v>
      </c>
      <c r="D764" t="s">
        <v>2021</v>
      </c>
      <c r="E764" t="s">
        <v>1721</v>
      </c>
      <c r="F764" t="s">
        <v>1755</v>
      </c>
      <c r="G764" t="s">
        <v>1266</v>
      </c>
      <c r="I764" t="s">
        <v>2890</v>
      </c>
      <c r="J764" t="s">
        <v>2047</v>
      </c>
      <c r="K764" t="str">
        <f t="shared" si="35"/>
        <v>naa.60060e80166221000001622100000f13</v>
      </c>
      <c r="M764" t="str">
        <f t="shared" si="33"/>
        <v>16221</v>
      </c>
      <c r="N764" t="str">
        <f t="shared" si="34"/>
        <v>0f13</v>
      </c>
      <c r="O764" s="131">
        <v>0.20050048828125</v>
      </c>
    </row>
    <row r="765" spans="1:15">
      <c r="A765" t="s">
        <v>1209</v>
      </c>
      <c r="B765" t="s">
        <v>2016</v>
      </c>
      <c r="C765" t="s">
        <v>449</v>
      </c>
      <c r="D765" t="s">
        <v>2021</v>
      </c>
      <c r="E765" t="s">
        <v>1713</v>
      </c>
      <c r="F765" t="s">
        <v>1758</v>
      </c>
      <c r="G765" t="s">
        <v>1266</v>
      </c>
      <c r="I765" t="s">
        <v>2891</v>
      </c>
      <c r="J765" t="s">
        <v>2048</v>
      </c>
      <c r="K765" t="str">
        <f t="shared" si="35"/>
        <v>naa.60060e80166221000001622100000f14</v>
      </c>
      <c r="M765" t="str">
        <f t="shared" ref="M765:M828" si="36">IF(J765&lt;&gt;"",MID(J765,30,5),"")</f>
        <v>16221</v>
      </c>
      <c r="N765" t="str">
        <f t="shared" ref="N765:N828" si="37">IF(J765&lt;&gt;"",MID(J765,39,4),"")</f>
        <v>0f14</v>
      </c>
      <c r="O765" s="131">
        <v>40</v>
      </c>
    </row>
    <row r="766" spans="1:15">
      <c r="A766" t="s">
        <v>1209</v>
      </c>
      <c r="B766" t="s">
        <v>2016</v>
      </c>
      <c r="C766" t="s">
        <v>450</v>
      </c>
      <c r="D766" t="s">
        <v>2021</v>
      </c>
      <c r="E766" t="s">
        <v>1685</v>
      </c>
      <c r="F766" t="s">
        <v>1686</v>
      </c>
      <c r="G766" t="s">
        <v>1564</v>
      </c>
      <c r="I766" t="s">
        <v>2947</v>
      </c>
      <c r="K766" t="str">
        <f t="shared" si="35"/>
        <v/>
      </c>
      <c r="M766" t="str">
        <f t="shared" si="36"/>
        <v/>
      </c>
      <c r="N766" t="str">
        <f t="shared" si="37"/>
        <v/>
      </c>
      <c r="O766" s="131">
        <v>50.0006103515625</v>
      </c>
    </row>
    <row r="767" spans="1:15">
      <c r="A767" t="s">
        <v>1209</v>
      </c>
      <c r="B767" t="s">
        <v>2016</v>
      </c>
      <c r="C767" t="s">
        <v>450</v>
      </c>
      <c r="D767" t="s">
        <v>2021</v>
      </c>
      <c r="E767" t="s">
        <v>1687</v>
      </c>
      <c r="F767" t="s">
        <v>1688</v>
      </c>
      <c r="G767" t="s">
        <v>1284</v>
      </c>
      <c r="I767" t="s">
        <v>2947</v>
      </c>
      <c r="J767" t="s">
        <v>2104</v>
      </c>
      <c r="K767" t="str">
        <f t="shared" si="35"/>
        <v>naa.60060e8016622100000162210000002d</v>
      </c>
      <c r="M767" t="str">
        <f t="shared" si="36"/>
        <v>16221</v>
      </c>
      <c r="N767" t="str">
        <f t="shared" si="37"/>
        <v>002d</v>
      </c>
      <c r="O767" s="131">
        <v>5.0006103515625</v>
      </c>
    </row>
    <row r="768" spans="1:15">
      <c r="A768" t="s">
        <v>1209</v>
      </c>
      <c r="B768" t="s">
        <v>2016</v>
      </c>
      <c r="C768" t="s">
        <v>450</v>
      </c>
      <c r="D768" t="s">
        <v>2021</v>
      </c>
      <c r="E768" t="s">
        <v>1689</v>
      </c>
      <c r="F768" t="s">
        <v>1704</v>
      </c>
      <c r="G768" t="s">
        <v>1284</v>
      </c>
      <c r="I768" t="s">
        <v>2948</v>
      </c>
      <c r="J768" t="s">
        <v>2105</v>
      </c>
      <c r="K768" t="str">
        <f t="shared" si="35"/>
        <v>naa.60060e8016622100000162210000102d</v>
      </c>
      <c r="M768" t="str">
        <f t="shared" si="36"/>
        <v>16221</v>
      </c>
      <c r="N768" t="str">
        <f t="shared" si="37"/>
        <v>102d</v>
      </c>
      <c r="O768" s="131">
        <v>50</v>
      </c>
    </row>
    <row r="769" spans="1:15">
      <c r="A769" t="s">
        <v>1209</v>
      </c>
      <c r="B769" t="s">
        <v>2016</v>
      </c>
      <c r="C769" t="s">
        <v>450</v>
      </c>
      <c r="D769" t="s">
        <v>2021</v>
      </c>
      <c r="E769" t="s">
        <v>1692</v>
      </c>
      <c r="F769" t="s">
        <v>1714</v>
      </c>
      <c r="G769" t="s">
        <v>1566</v>
      </c>
      <c r="I769" t="s">
        <v>2947</v>
      </c>
      <c r="K769" t="str">
        <f t="shared" si="35"/>
        <v/>
      </c>
      <c r="M769" t="str">
        <f t="shared" si="36"/>
        <v/>
      </c>
      <c r="N769" t="str">
        <f t="shared" si="37"/>
        <v/>
      </c>
      <c r="O769" s="131">
        <v>45</v>
      </c>
    </row>
    <row r="770" spans="1:15">
      <c r="A770" t="s">
        <v>1209</v>
      </c>
      <c r="B770" t="s">
        <v>2016</v>
      </c>
      <c r="C770" t="s">
        <v>450</v>
      </c>
      <c r="D770" t="s">
        <v>2021</v>
      </c>
      <c r="E770" t="s">
        <v>1698</v>
      </c>
      <c r="F770" t="s">
        <v>1693</v>
      </c>
      <c r="G770" t="s">
        <v>1284</v>
      </c>
      <c r="I770" t="s">
        <v>2874</v>
      </c>
      <c r="J770" t="s">
        <v>2031</v>
      </c>
      <c r="K770" t="str">
        <f t="shared" si="35"/>
        <v>naa.60060e8016622100000162210000002f</v>
      </c>
      <c r="M770" t="str">
        <f t="shared" si="36"/>
        <v>16221</v>
      </c>
      <c r="N770" t="str">
        <f t="shared" si="37"/>
        <v>002f</v>
      </c>
      <c r="O770" s="131">
        <v>70.000305175781307</v>
      </c>
    </row>
    <row r="771" spans="1:15">
      <c r="A771" t="s">
        <v>1209</v>
      </c>
      <c r="B771" t="s">
        <v>2016</v>
      </c>
      <c r="C771" t="s">
        <v>450</v>
      </c>
      <c r="D771" t="s">
        <v>2021</v>
      </c>
      <c r="E771" t="s">
        <v>1696</v>
      </c>
      <c r="F771" t="s">
        <v>1697</v>
      </c>
      <c r="G771" t="s">
        <v>1284</v>
      </c>
      <c r="I771" t="s">
        <v>2875</v>
      </c>
      <c r="J771" t="s">
        <v>2032</v>
      </c>
      <c r="K771" t="str">
        <f t="shared" si="35"/>
        <v>naa.60060e80166221000001622100000030</v>
      </c>
      <c r="M771" t="str">
        <f t="shared" si="36"/>
        <v>16221</v>
      </c>
      <c r="N771" t="str">
        <f t="shared" si="37"/>
        <v>0030</v>
      </c>
      <c r="O771" s="131">
        <v>110.000610351563</v>
      </c>
    </row>
    <row r="772" spans="1:15">
      <c r="A772" t="s">
        <v>1209</v>
      </c>
      <c r="B772" t="s">
        <v>2016</v>
      </c>
      <c r="C772" t="s">
        <v>450</v>
      </c>
      <c r="D772" t="s">
        <v>2021</v>
      </c>
      <c r="E772" t="s">
        <v>1710</v>
      </c>
      <c r="F772" t="s">
        <v>1699</v>
      </c>
      <c r="G772" t="s">
        <v>1284</v>
      </c>
      <c r="I772" t="s">
        <v>2876</v>
      </c>
      <c r="J772" t="s">
        <v>2033</v>
      </c>
      <c r="K772" t="str">
        <f t="shared" si="35"/>
        <v>naa.60060e80166221000001622100000031</v>
      </c>
      <c r="M772" t="str">
        <f t="shared" si="36"/>
        <v>16221</v>
      </c>
      <c r="N772" t="str">
        <f t="shared" si="37"/>
        <v>0031</v>
      </c>
      <c r="O772" s="131">
        <v>4.500732421875</v>
      </c>
    </row>
    <row r="773" spans="1:15">
      <c r="A773" t="s">
        <v>1209</v>
      </c>
      <c r="B773" t="s">
        <v>2016</v>
      </c>
      <c r="C773" t="s">
        <v>450</v>
      </c>
      <c r="D773" t="s">
        <v>2021</v>
      </c>
      <c r="E773" t="s">
        <v>1715</v>
      </c>
      <c r="F773" t="s">
        <v>1737</v>
      </c>
      <c r="G773" t="s">
        <v>1284</v>
      </c>
      <c r="I773" t="s">
        <v>2877</v>
      </c>
      <c r="J773" t="s">
        <v>2034</v>
      </c>
      <c r="K773" t="str">
        <f t="shared" si="35"/>
        <v>naa.60060e8016622100000162210000102f</v>
      </c>
      <c r="M773" t="str">
        <f t="shared" si="36"/>
        <v>16221</v>
      </c>
      <c r="N773" t="str">
        <f t="shared" si="37"/>
        <v>102f</v>
      </c>
      <c r="O773" s="131">
        <v>7.0001220703125</v>
      </c>
    </row>
    <row r="774" spans="1:15">
      <c r="A774" t="s">
        <v>1209</v>
      </c>
      <c r="B774" t="s">
        <v>2016</v>
      </c>
      <c r="C774" t="s">
        <v>450</v>
      </c>
      <c r="D774" t="s">
        <v>2021</v>
      </c>
      <c r="E774" t="s">
        <v>1718</v>
      </c>
      <c r="F774" t="s">
        <v>1740</v>
      </c>
      <c r="G774" t="s">
        <v>1284</v>
      </c>
      <c r="I774" t="s">
        <v>2878</v>
      </c>
      <c r="J774" t="s">
        <v>2035</v>
      </c>
      <c r="K774" t="str">
        <f t="shared" si="35"/>
        <v>naa.60060e80166221000001622100001030</v>
      </c>
      <c r="M774" t="str">
        <f t="shared" si="36"/>
        <v>16221</v>
      </c>
      <c r="N774" t="str">
        <f t="shared" si="37"/>
        <v>1030</v>
      </c>
      <c r="O774" s="131">
        <v>11.0000610351563</v>
      </c>
    </row>
    <row r="775" spans="1:15">
      <c r="A775" t="s">
        <v>1209</v>
      </c>
      <c r="B775" t="s">
        <v>2016</v>
      </c>
      <c r="C775" t="s">
        <v>450</v>
      </c>
      <c r="D775" t="s">
        <v>2021</v>
      </c>
      <c r="E775" t="s">
        <v>1721</v>
      </c>
      <c r="F775" t="s">
        <v>1743</v>
      </c>
      <c r="G775" t="s">
        <v>1284</v>
      </c>
      <c r="I775" t="s">
        <v>2879</v>
      </c>
      <c r="J775" t="s">
        <v>2036</v>
      </c>
      <c r="K775" t="str">
        <f t="shared" si="35"/>
        <v>naa.60060e80166221000001622100001031</v>
      </c>
      <c r="M775" t="str">
        <f t="shared" si="36"/>
        <v>16221</v>
      </c>
      <c r="N775" t="str">
        <f t="shared" si="37"/>
        <v>1031</v>
      </c>
      <c r="O775" s="131">
        <v>0.20050048828125</v>
      </c>
    </row>
    <row r="776" spans="1:15">
      <c r="A776" t="s">
        <v>1209</v>
      </c>
      <c r="B776" t="s">
        <v>2016</v>
      </c>
      <c r="C776" t="s">
        <v>450</v>
      </c>
      <c r="D776" t="s">
        <v>2021</v>
      </c>
      <c r="E776" t="s">
        <v>1713</v>
      </c>
      <c r="F776" t="s">
        <v>1752</v>
      </c>
      <c r="G776" t="s">
        <v>1284</v>
      </c>
      <c r="I776" t="s">
        <v>2880</v>
      </c>
      <c r="J776" t="s">
        <v>2037</v>
      </c>
      <c r="K776" t="str">
        <f t="shared" si="35"/>
        <v>naa.60060e80166221000001622100000f18</v>
      </c>
      <c r="M776" t="str">
        <f t="shared" si="36"/>
        <v>16221</v>
      </c>
      <c r="N776" t="str">
        <f t="shared" si="37"/>
        <v>0f18</v>
      </c>
      <c r="O776" s="131">
        <v>0.20050048828125</v>
      </c>
    </row>
    <row r="777" spans="1:15">
      <c r="A777" t="s">
        <v>1209</v>
      </c>
      <c r="B777" t="s">
        <v>2016</v>
      </c>
      <c r="C777" t="s">
        <v>450</v>
      </c>
      <c r="D777" t="s">
        <v>2021</v>
      </c>
      <c r="E777" t="s">
        <v>1736</v>
      </c>
      <c r="F777" t="s">
        <v>1755</v>
      </c>
      <c r="G777" t="s">
        <v>1284</v>
      </c>
      <c r="I777" t="s">
        <v>2881</v>
      </c>
      <c r="J777" t="s">
        <v>2038</v>
      </c>
      <c r="K777" t="str">
        <f t="shared" si="35"/>
        <v>naa.60060e80166221000001622100000f19</v>
      </c>
      <c r="M777" t="str">
        <f t="shared" si="36"/>
        <v>16221</v>
      </c>
      <c r="N777" t="str">
        <f t="shared" si="37"/>
        <v>0f19</v>
      </c>
      <c r="O777" s="131">
        <v>0.20050048828125</v>
      </c>
    </row>
    <row r="778" spans="1:15">
      <c r="A778" t="s">
        <v>1209</v>
      </c>
      <c r="B778" t="s">
        <v>2016</v>
      </c>
      <c r="C778" t="s">
        <v>450</v>
      </c>
      <c r="D778" t="s">
        <v>2021</v>
      </c>
      <c r="E778" t="s">
        <v>1739</v>
      </c>
      <c r="F778" t="s">
        <v>1758</v>
      </c>
      <c r="G778" t="s">
        <v>1284</v>
      </c>
      <c r="I778" t="s">
        <v>2882</v>
      </c>
      <c r="J778" t="s">
        <v>2039</v>
      </c>
      <c r="K778" t="str">
        <f t="shared" si="35"/>
        <v>naa.60060e80166221000001622100000f1a</v>
      </c>
      <c r="M778" t="str">
        <f t="shared" si="36"/>
        <v>16221</v>
      </c>
      <c r="N778" t="str">
        <f t="shared" si="37"/>
        <v>0f1a</v>
      </c>
      <c r="O778" s="131">
        <v>40</v>
      </c>
    </row>
    <row r="779" spans="1:15">
      <c r="A779" t="s">
        <v>1210</v>
      </c>
      <c r="B779" t="s">
        <v>2016</v>
      </c>
      <c r="C779" t="s">
        <v>452</v>
      </c>
      <c r="D779" t="s">
        <v>1702</v>
      </c>
      <c r="E779" t="s">
        <v>1685</v>
      </c>
      <c r="F779" t="s">
        <v>1686</v>
      </c>
      <c r="G779" t="s">
        <v>1568</v>
      </c>
      <c r="I779" t="s">
        <v>2949</v>
      </c>
      <c r="K779" t="str">
        <f t="shared" si="35"/>
        <v/>
      </c>
      <c r="M779" t="str">
        <f t="shared" si="36"/>
        <v/>
      </c>
      <c r="N779" t="str">
        <f t="shared" si="37"/>
        <v/>
      </c>
      <c r="O779" s="131">
        <v>25.0003051757813</v>
      </c>
    </row>
    <row r="780" spans="1:15">
      <c r="A780" t="s">
        <v>1210</v>
      </c>
      <c r="B780" t="s">
        <v>2016</v>
      </c>
      <c r="C780" t="s">
        <v>452</v>
      </c>
      <c r="D780" t="s">
        <v>1702</v>
      </c>
      <c r="E780" t="s">
        <v>1687</v>
      </c>
      <c r="F780" t="s">
        <v>1688</v>
      </c>
      <c r="G780" t="s">
        <v>1376</v>
      </c>
      <c r="I780" t="s">
        <v>2949</v>
      </c>
      <c r="J780" t="s">
        <v>2106</v>
      </c>
      <c r="K780" t="str">
        <f t="shared" si="35"/>
        <v>naa.60060e8016617700000161770000002c</v>
      </c>
      <c r="M780" t="str">
        <f t="shared" si="36"/>
        <v>16177</v>
      </c>
      <c r="N780" t="str">
        <f t="shared" si="37"/>
        <v>002c</v>
      </c>
      <c r="O780" s="131">
        <v>50</v>
      </c>
    </row>
    <row r="781" spans="1:15">
      <c r="A781" t="s">
        <v>1210</v>
      </c>
      <c r="B781" t="s">
        <v>2016</v>
      </c>
      <c r="C781" t="s">
        <v>452</v>
      </c>
      <c r="D781" t="s">
        <v>1702</v>
      </c>
      <c r="E781" t="s">
        <v>1689</v>
      </c>
      <c r="F781" t="s">
        <v>1714</v>
      </c>
      <c r="G781" t="s">
        <v>1570</v>
      </c>
      <c r="I781" t="s">
        <v>2949</v>
      </c>
      <c r="K781" t="str">
        <f t="shared" si="35"/>
        <v/>
      </c>
      <c r="M781" t="str">
        <f t="shared" si="36"/>
        <v/>
      </c>
      <c r="N781" t="str">
        <f t="shared" si="37"/>
        <v/>
      </c>
      <c r="O781" s="131">
        <v>35.0006103515625</v>
      </c>
    </row>
    <row r="782" spans="1:15">
      <c r="A782" t="s">
        <v>1210</v>
      </c>
      <c r="B782" t="s">
        <v>2016</v>
      </c>
      <c r="C782" t="s">
        <v>452</v>
      </c>
      <c r="D782" t="s">
        <v>1702</v>
      </c>
      <c r="E782" t="s">
        <v>1692</v>
      </c>
      <c r="F782" t="s">
        <v>1693</v>
      </c>
      <c r="G782" t="s">
        <v>1376</v>
      </c>
      <c r="I782" t="s">
        <v>2950</v>
      </c>
      <c r="J782" t="s">
        <v>2107</v>
      </c>
      <c r="K782" t="str">
        <f t="shared" si="35"/>
        <v>naa.60060e8016617700000161770000002d</v>
      </c>
      <c r="M782" t="str">
        <f t="shared" si="36"/>
        <v>16177</v>
      </c>
      <c r="N782" t="str">
        <f t="shared" si="37"/>
        <v>002d</v>
      </c>
      <c r="O782" s="131">
        <v>40.0003051757813</v>
      </c>
    </row>
    <row r="783" spans="1:15">
      <c r="A783" t="s">
        <v>1210</v>
      </c>
      <c r="B783" t="s">
        <v>2016</v>
      </c>
      <c r="C783" t="s">
        <v>452</v>
      </c>
      <c r="D783" t="s">
        <v>1702</v>
      </c>
      <c r="E783" t="s">
        <v>1698</v>
      </c>
      <c r="F783" t="s">
        <v>1697</v>
      </c>
      <c r="G783" t="s">
        <v>1376</v>
      </c>
      <c r="I783" t="s">
        <v>2951</v>
      </c>
      <c r="J783" t="s">
        <v>2108</v>
      </c>
      <c r="K783" t="str">
        <f t="shared" si="35"/>
        <v>naa.60060e8016617700000161770000002e</v>
      </c>
      <c r="M783" t="str">
        <f t="shared" si="36"/>
        <v>16177</v>
      </c>
      <c r="N783" t="str">
        <f t="shared" si="37"/>
        <v>002e</v>
      </c>
      <c r="O783" s="131">
        <v>6.0003662109375</v>
      </c>
    </row>
    <row r="784" spans="1:15">
      <c r="A784" t="s">
        <v>1210</v>
      </c>
      <c r="B784" t="s">
        <v>2016</v>
      </c>
      <c r="C784" t="s">
        <v>452</v>
      </c>
      <c r="D784" t="s">
        <v>1702</v>
      </c>
      <c r="E784" t="s">
        <v>1696</v>
      </c>
      <c r="F784" t="s">
        <v>1699</v>
      </c>
      <c r="G784" t="s">
        <v>1376</v>
      </c>
      <c r="I784" t="s">
        <v>2952</v>
      </c>
      <c r="J784" t="s">
        <v>2109</v>
      </c>
      <c r="K784" t="str">
        <f t="shared" si="35"/>
        <v>naa.60060e80166177000001617700000081</v>
      </c>
      <c r="M784" t="str">
        <f t="shared" si="36"/>
        <v>16177</v>
      </c>
      <c r="N784" t="str">
        <f t="shared" si="37"/>
        <v>0081</v>
      </c>
      <c r="O784" s="131">
        <v>40</v>
      </c>
    </row>
    <row r="785" spans="1:15">
      <c r="A785" t="s">
        <v>1210</v>
      </c>
      <c r="B785" t="s">
        <v>2016</v>
      </c>
      <c r="C785" t="s">
        <v>453</v>
      </c>
      <c r="D785" t="s">
        <v>2021</v>
      </c>
      <c r="E785" t="s">
        <v>1685</v>
      </c>
      <c r="F785" t="s">
        <v>1686</v>
      </c>
      <c r="G785" t="s">
        <v>1568</v>
      </c>
      <c r="I785" t="s">
        <v>2953</v>
      </c>
      <c r="K785" t="str">
        <f t="shared" si="35"/>
        <v/>
      </c>
      <c r="M785" t="str">
        <f t="shared" si="36"/>
        <v/>
      </c>
      <c r="N785" t="str">
        <f t="shared" si="37"/>
        <v/>
      </c>
      <c r="O785" s="131">
        <v>50.0006103515625</v>
      </c>
    </row>
    <row r="786" spans="1:15">
      <c r="A786" t="s">
        <v>1210</v>
      </c>
      <c r="B786" t="s">
        <v>2016</v>
      </c>
      <c r="C786" t="s">
        <v>453</v>
      </c>
      <c r="D786" t="s">
        <v>2021</v>
      </c>
      <c r="E786" t="s">
        <v>1687</v>
      </c>
      <c r="F786" t="s">
        <v>1688</v>
      </c>
      <c r="G786" t="s">
        <v>1274</v>
      </c>
      <c r="I786" t="s">
        <v>2953</v>
      </c>
      <c r="J786" t="s">
        <v>2110</v>
      </c>
      <c r="K786" t="str">
        <f t="shared" si="35"/>
        <v>naa.60060e80166221000001622100000028</v>
      </c>
      <c r="M786" t="str">
        <f t="shared" si="36"/>
        <v>16221</v>
      </c>
      <c r="N786" t="str">
        <f t="shared" si="37"/>
        <v>0028</v>
      </c>
      <c r="O786" s="131">
        <v>5.0006103515625</v>
      </c>
    </row>
    <row r="787" spans="1:15">
      <c r="A787" t="s">
        <v>1210</v>
      </c>
      <c r="B787" t="s">
        <v>2016</v>
      </c>
      <c r="C787" t="s">
        <v>453</v>
      </c>
      <c r="D787" t="s">
        <v>2021</v>
      </c>
      <c r="E787" t="s">
        <v>1689</v>
      </c>
      <c r="F787" t="s">
        <v>1704</v>
      </c>
      <c r="G787" t="s">
        <v>1274</v>
      </c>
      <c r="I787" t="s">
        <v>2954</v>
      </c>
      <c r="J787" t="s">
        <v>2111</v>
      </c>
      <c r="K787" t="str">
        <f t="shared" si="35"/>
        <v>naa.60060e80166221000001622100001028</v>
      </c>
      <c r="M787" t="str">
        <f t="shared" si="36"/>
        <v>16221</v>
      </c>
      <c r="N787" t="str">
        <f t="shared" si="37"/>
        <v>1028</v>
      </c>
      <c r="O787" s="131">
        <v>50</v>
      </c>
    </row>
    <row r="788" spans="1:15">
      <c r="A788" t="s">
        <v>1210</v>
      </c>
      <c r="B788" t="s">
        <v>2016</v>
      </c>
      <c r="C788" t="s">
        <v>453</v>
      </c>
      <c r="D788" t="s">
        <v>2021</v>
      </c>
      <c r="E788" t="s">
        <v>1692</v>
      </c>
      <c r="F788" t="s">
        <v>1714</v>
      </c>
      <c r="G788" t="s">
        <v>1570</v>
      </c>
      <c r="I788" t="s">
        <v>2953</v>
      </c>
      <c r="K788" t="str">
        <f t="shared" si="35"/>
        <v/>
      </c>
      <c r="M788" t="str">
        <f t="shared" si="36"/>
        <v/>
      </c>
      <c r="N788" t="str">
        <f t="shared" si="37"/>
        <v/>
      </c>
      <c r="O788" s="131">
        <v>45</v>
      </c>
    </row>
    <row r="789" spans="1:15">
      <c r="A789" t="s">
        <v>1210</v>
      </c>
      <c r="B789" t="s">
        <v>2016</v>
      </c>
      <c r="C789" t="s">
        <v>453</v>
      </c>
      <c r="D789" t="s">
        <v>2021</v>
      </c>
      <c r="E789" t="s">
        <v>1698</v>
      </c>
      <c r="F789" t="s">
        <v>1693</v>
      </c>
      <c r="G789" t="s">
        <v>1274</v>
      </c>
      <c r="I789" t="s">
        <v>2896</v>
      </c>
      <c r="J789" t="s">
        <v>2053</v>
      </c>
      <c r="K789" t="str">
        <f t="shared" si="35"/>
        <v>naa.60060e80166221000001622100000029</v>
      </c>
      <c r="M789" t="str">
        <f t="shared" si="36"/>
        <v>16221</v>
      </c>
      <c r="N789" t="str">
        <f t="shared" si="37"/>
        <v>0029</v>
      </c>
      <c r="O789" s="131">
        <v>2.00042724609375</v>
      </c>
    </row>
    <row r="790" spans="1:15">
      <c r="A790" t="s">
        <v>1210</v>
      </c>
      <c r="B790" t="s">
        <v>2016</v>
      </c>
      <c r="C790" t="s">
        <v>453</v>
      </c>
      <c r="D790" t="s">
        <v>2021</v>
      </c>
      <c r="E790" t="s">
        <v>1696</v>
      </c>
      <c r="F790" t="s">
        <v>1697</v>
      </c>
      <c r="G790" t="s">
        <v>1274</v>
      </c>
      <c r="I790" t="s">
        <v>2897</v>
      </c>
      <c r="J790" t="s">
        <v>2054</v>
      </c>
      <c r="K790" t="str">
        <f t="shared" si="35"/>
        <v>naa.60060e8016622100000162210000002a</v>
      </c>
      <c r="M790" t="str">
        <f t="shared" si="36"/>
        <v>16221</v>
      </c>
      <c r="N790" t="str">
        <f t="shared" si="37"/>
        <v>002a</v>
      </c>
      <c r="O790" s="131">
        <v>110.000610351563</v>
      </c>
    </row>
    <row r="791" spans="1:15">
      <c r="A791" t="s">
        <v>1210</v>
      </c>
      <c r="B791" t="s">
        <v>2016</v>
      </c>
      <c r="C791" t="s">
        <v>453</v>
      </c>
      <c r="D791" t="s">
        <v>2021</v>
      </c>
      <c r="E791" t="s">
        <v>1710</v>
      </c>
      <c r="F791" t="s">
        <v>1699</v>
      </c>
      <c r="G791" t="s">
        <v>1274</v>
      </c>
      <c r="I791" t="s">
        <v>2898</v>
      </c>
      <c r="J791" t="s">
        <v>2055</v>
      </c>
      <c r="K791" t="str">
        <f t="shared" si="35"/>
        <v>naa.60060e8016622100000162210000002b</v>
      </c>
      <c r="M791" t="str">
        <f t="shared" si="36"/>
        <v>16221</v>
      </c>
      <c r="N791" t="str">
        <f t="shared" si="37"/>
        <v>002b</v>
      </c>
      <c r="O791" s="131">
        <v>4.500732421875</v>
      </c>
    </row>
    <row r="792" spans="1:15">
      <c r="A792" t="s">
        <v>1210</v>
      </c>
      <c r="B792" t="s">
        <v>2016</v>
      </c>
      <c r="C792" t="s">
        <v>453</v>
      </c>
      <c r="D792" t="s">
        <v>2021</v>
      </c>
      <c r="E792" t="s">
        <v>1715</v>
      </c>
      <c r="F792" t="s">
        <v>1737</v>
      </c>
      <c r="G792" t="s">
        <v>1274</v>
      </c>
      <c r="I792" t="s">
        <v>2899</v>
      </c>
      <c r="J792" t="s">
        <v>2056</v>
      </c>
      <c r="K792" t="str">
        <f t="shared" si="35"/>
        <v>naa.60060e80166221000001622100001029</v>
      </c>
      <c r="M792" t="str">
        <f t="shared" si="36"/>
        <v>16221</v>
      </c>
      <c r="N792" t="str">
        <f t="shared" si="37"/>
        <v>1029</v>
      </c>
      <c r="O792" s="131">
        <v>0.20050048828125</v>
      </c>
    </row>
    <row r="793" spans="1:15">
      <c r="A793" t="s">
        <v>1210</v>
      </c>
      <c r="B793" t="s">
        <v>2016</v>
      </c>
      <c r="C793" t="s">
        <v>453</v>
      </c>
      <c r="D793" t="s">
        <v>2021</v>
      </c>
      <c r="E793" t="s">
        <v>1718</v>
      </c>
      <c r="F793" t="s">
        <v>1740</v>
      </c>
      <c r="G793" t="s">
        <v>1274</v>
      </c>
      <c r="I793" t="s">
        <v>2900</v>
      </c>
      <c r="J793" t="s">
        <v>2057</v>
      </c>
      <c r="K793" t="str">
        <f t="shared" si="35"/>
        <v>naa.60060e8016622100000162210000102a</v>
      </c>
      <c r="M793" t="str">
        <f t="shared" si="36"/>
        <v>16221</v>
      </c>
      <c r="N793" t="str">
        <f t="shared" si="37"/>
        <v>102a</v>
      </c>
      <c r="O793" s="131">
        <v>11.0000610351563</v>
      </c>
    </row>
    <row r="794" spans="1:15">
      <c r="A794" t="s">
        <v>1210</v>
      </c>
      <c r="B794" t="s">
        <v>2016</v>
      </c>
      <c r="C794" t="s">
        <v>453</v>
      </c>
      <c r="D794" t="s">
        <v>2021</v>
      </c>
      <c r="E794" t="s">
        <v>1721</v>
      </c>
      <c r="F794" t="s">
        <v>1743</v>
      </c>
      <c r="G794" t="s">
        <v>1274</v>
      </c>
      <c r="I794" t="s">
        <v>2901</v>
      </c>
      <c r="J794" t="s">
        <v>2058</v>
      </c>
      <c r="K794" t="str">
        <f t="shared" si="35"/>
        <v>naa.60060e8016622100000162210000102b</v>
      </c>
      <c r="M794" t="str">
        <f t="shared" si="36"/>
        <v>16221</v>
      </c>
      <c r="N794" t="str">
        <f t="shared" si="37"/>
        <v>102b</v>
      </c>
      <c r="O794" s="131">
        <v>0.20050048828125</v>
      </c>
    </row>
    <row r="795" spans="1:15">
      <c r="A795" t="s">
        <v>1210</v>
      </c>
      <c r="B795" t="s">
        <v>2016</v>
      </c>
      <c r="C795" t="s">
        <v>453</v>
      </c>
      <c r="D795" t="s">
        <v>2021</v>
      </c>
      <c r="E795" t="s">
        <v>1713</v>
      </c>
      <c r="F795" t="s">
        <v>1752</v>
      </c>
      <c r="G795" t="s">
        <v>1274</v>
      </c>
      <c r="I795" t="s">
        <v>2902</v>
      </c>
      <c r="J795" t="s">
        <v>2059</v>
      </c>
      <c r="K795" t="str">
        <f t="shared" si="35"/>
        <v>naa.60060e80166221000001622100000f15</v>
      </c>
      <c r="M795" t="str">
        <f t="shared" si="36"/>
        <v>16221</v>
      </c>
      <c r="N795" t="str">
        <f t="shared" si="37"/>
        <v>0f15</v>
      </c>
      <c r="O795" s="131">
        <v>0.20050048828125</v>
      </c>
    </row>
    <row r="796" spans="1:15">
      <c r="A796" t="s">
        <v>1210</v>
      </c>
      <c r="B796" t="s">
        <v>2016</v>
      </c>
      <c r="C796" t="s">
        <v>453</v>
      </c>
      <c r="D796" t="s">
        <v>2021</v>
      </c>
      <c r="E796" t="s">
        <v>1736</v>
      </c>
      <c r="F796" t="s">
        <v>1755</v>
      </c>
      <c r="G796" t="s">
        <v>1274</v>
      </c>
      <c r="I796" t="s">
        <v>2903</v>
      </c>
      <c r="J796" t="s">
        <v>2060</v>
      </c>
      <c r="K796" t="str">
        <f t="shared" si="35"/>
        <v>naa.60060e80166221000001622100000f16</v>
      </c>
      <c r="M796" t="str">
        <f t="shared" si="36"/>
        <v>16221</v>
      </c>
      <c r="N796" t="str">
        <f t="shared" si="37"/>
        <v>0f16</v>
      </c>
      <c r="O796" s="131">
        <v>0.20050048828125</v>
      </c>
    </row>
    <row r="797" spans="1:15">
      <c r="A797" t="s">
        <v>1210</v>
      </c>
      <c r="B797" t="s">
        <v>2016</v>
      </c>
      <c r="C797" t="s">
        <v>453</v>
      </c>
      <c r="D797" t="s">
        <v>2021</v>
      </c>
      <c r="E797" t="s">
        <v>1739</v>
      </c>
      <c r="F797" t="s">
        <v>1758</v>
      </c>
      <c r="G797" t="s">
        <v>1274</v>
      </c>
      <c r="I797" t="s">
        <v>2904</v>
      </c>
      <c r="J797" t="s">
        <v>2061</v>
      </c>
      <c r="K797" t="str">
        <f t="shared" si="35"/>
        <v>naa.60060e80166221000001622100000f17</v>
      </c>
      <c r="M797" t="str">
        <f t="shared" si="36"/>
        <v>16221</v>
      </c>
      <c r="N797" t="str">
        <f t="shared" si="37"/>
        <v>0f17</v>
      </c>
      <c r="O797" s="131">
        <v>40</v>
      </c>
    </row>
    <row r="798" spans="1:15">
      <c r="A798" t="s">
        <v>1211</v>
      </c>
      <c r="B798" t="s">
        <v>2016</v>
      </c>
      <c r="C798" t="s">
        <v>456</v>
      </c>
      <c r="D798" t="s">
        <v>1702</v>
      </c>
      <c r="E798" t="s">
        <v>1685</v>
      </c>
      <c r="F798" t="s">
        <v>1686</v>
      </c>
      <c r="G798" t="s">
        <v>1572</v>
      </c>
      <c r="I798" t="s">
        <v>2955</v>
      </c>
      <c r="K798" t="str">
        <f t="shared" si="35"/>
        <v/>
      </c>
      <c r="M798" t="str">
        <f t="shared" si="36"/>
        <v/>
      </c>
      <c r="N798" t="str">
        <f t="shared" si="37"/>
        <v/>
      </c>
      <c r="O798" s="131">
        <v>260.00061035156301</v>
      </c>
    </row>
    <row r="799" spans="1:15">
      <c r="A799" t="s">
        <v>1211</v>
      </c>
      <c r="B799" t="s">
        <v>2016</v>
      </c>
      <c r="C799" t="s">
        <v>456</v>
      </c>
      <c r="D799" t="s">
        <v>1702</v>
      </c>
      <c r="E799" t="s">
        <v>1687</v>
      </c>
      <c r="F799" t="s">
        <v>1688</v>
      </c>
      <c r="G799" t="s">
        <v>1330</v>
      </c>
      <c r="I799" t="s">
        <v>2955</v>
      </c>
      <c r="J799" t="s">
        <v>2112</v>
      </c>
      <c r="K799" t="str">
        <f t="shared" si="35"/>
        <v>naa.60060e8016617700000161770000001c</v>
      </c>
      <c r="M799" t="str">
        <f t="shared" si="36"/>
        <v>16177</v>
      </c>
      <c r="N799" t="str">
        <f t="shared" si="37"/>
        <v>001c</v>
      </c>
      <c r="O799" s="131">
        <v>45</v>
      </c>
    </row>
    <row r="800" spans="1:15">
      <c r="A800" t="s">
        <v>1211</v>
      </c>
      <c r="B800" t="s">
        <v>2016</v>
      </c>
      <c r="C800" t="s">
        <v>456</v>
      </c>
      <c r="D800" t="s">
        <v>1702</v>
      </c>
      <c r="E800" t="s">
        <v>1689</v>
      </c>
      <c r="F800" t="s">
        <v>1704</v>
      </c>
      <c r="G800" t="s">
        <v>1330</v>
      </c>
      <c r="I800" t="s">
        <v>2956</v>
      </c>
      <c r="J800" t="s">
        <v>2113</v>
      </c>
      <c r="K800" t="str">
        <f t="shared" si="35"/>
        <v>naa.60060e8016617700000161770000001d</v>
      </c>
      <c r="M800" t="str">
        <f t="shared" si="36"/>
        <v>16177</v>
      </c>
      <c r="N800" t="str">
        <f t="shared" si="37"/>
        <v>001d</v>
      </c>
      <c r="O800" s="131">
        <v>50</v>
      </c>
    </row>
    <row r="801" spans="1:15">
      <c r="A801" t="s">
        <v>1211</v>
      </c>
      <c r="B801" t="s">
        <v>2016</v>
      </c>
      <c r="C801" t="s">
        <v>456</v>
      </c>
      <c r="D801" t="s">
        <v>1702</v>
      </c>
      <c r="E801" t="s">
        <v>1692</v>
      </c>
      <c r="F801" t="s">
        <v>1714</v>
      </c>
      <c r="G801" t="s">
        <v>1574</v>
      </c>
      <c r="I801" t="s">
        <v>2955</v>
      </c>
      <c r="K801" t="str">
        <f t="shared" si="35"/>
        <v/>
      </c>
      <c r="M801" t="str">
        <f t="shared" si="36"/>
        <v/>
      </c>
      <c r="N801" t="str">
        <f t="shared" si="37"/>
        <v/>
      </c>
      <c r="O801" s="131">
        <v>40</v>
      </c>
    </row>
    <row r="802" spans="1:15">
      <c r="A802" t="s">
        <v>1211</v>
      </c>
      <c r="B802" t="s">
        <v>2016</v>
      </c>
      <c r="C802" t="s">
        <v>455</v>
      </c>
      <c r="D802" t="s">
        <v>2021</v>
      </c>
      <c r="E802" t="s">
        <v>1685</v>
      </c>
      <c r="F802" t="s">
        <v>1686</v>
      </c>
      <c r="G802" t="s">
        <v>1572</v>
      </c>
      <c r="I802" t="s">
        <v>2957</v>
      </c>
      <c r="K802" t="str">
        <f t="shared" si="35"/>
        <v/>
      </c>
      <c r="M802" t="str">
        <f t="shared" si="36"/>
        <v/>
      </c>
      <c r="N802" t="str">
        <f t="shared" si="37"/>
        <v/>
      </c>
      <c r="O802" s="131">
        <v>215.00061035156301</v>
      </c>
    </row>
    <row r="803" spans="1:15">
      <c r="A803" t="s">
        <v>1211</v>
      </c>
      <c r="B803" t="s">
        <v>2016</v>
      </c>
      <c r="C803" t="s">
        <v>455</v>
      </c>
      <c r="D803" t="s">
        <v>2021</v>
      </c>
      <c r="E803" t="s">
        <v>1687</v>
      </c>
      <c r="F803" t="s">
        <v>1688</v>
      </c>
      <c r="G803" t="s">
        <v>1256</v>
      </c>
      <c r="I803" t="s">
        <v>2957</v>
      </c>
      <c r="J803" t="s">
        <v>2114</v>
      </c>
      <c r="K803" t="str">
        <f t="shared" si="35"/>
        <v>naa.60060e80166221000001622100000020</v>
      </c>
      <c r="M803" t="str">
        <f t="shared" si="36"/>
        <v>16221</v>
      </c>
      <c r="N803" t="str">
        <f t="shared" si="37"/>
        <v>0020</v>
      </c>
      <c r="O803" s="131">
        <v>21.500244140625</v>
      </c>
    </row>
    <row r="804" spans="1:15">
      <c r="A804" t="s">
        <v>1211</v>
      </c>
      <c r="B804" t="s">
        <v>2016</v>
      </c>
      <c r="C804" t="s">
        <v>455</v>
      </c>
      <c r="D804" t="s">
        <v>2021</v>
      </c>
      <c r="E804" t="s">
        <v>1689</v>
      </c>
      <c r="F804" t="s">
        <v>1704</v>
      </c>
      <c r="G804" t="s">
        <v>1256</v>
      </c>
      <c r="I804" t="s">
        <v>2958</v>
      </c>
      <c r="J804" t="s">
        <v>2115</v>
      </c>
      <c r="K804" t="str">
        <f t="shared" si="35"/>
        <v>naa.60060e80166221000001622100001020</v>
      </c>
      <c r="M804" t="str">
        <f t="shared" si="36"/>
        <v>16221</v>
      </c>
      <c r="N804" t="str">
        <f t="shared" si="37"/>
        <v>1020</v>
      </c>
      <c r="O804" s="131">
        <v>50</v>
      </c>
    </row>
    <row r="805" spans="1:15">
      <c r="A805" t="s">
        <v>1211</v>
      </c>
      <c r="B805" t="s">
        <v>2016</v>
      </c>
      <c r="C805" t="s">
        <v>455</v>
      </c>
      <c r="D805" t="s">
        <v>2021</v>
      </c>
      <c r="E805" t="s">
        <v>1692</v>
      </c>
      <c r="F805" t="s">
        <v>1714</v>
      </c>
      <c r="G805" t="s">
        <v>1574</v>
      </c>
      <c r="I805" t="s">
        <v>2957</v>
      </c>
      <c r="K805" t="str">
        <f t="shared" si="35"/>
        <v/>
      </c>
      <c r="M805" t="str">
        <f t="shared" si="36"/>
        <v/>
      </c>
      <c r="N805" t="str">
        <f t="shared" si="37"/>
        <v/>
      </c>
      <c r="O805" s="131">
        <v>80.0006103515625</v>
      </c>
    </row>
    <row r="806" spans="1:15">
      <c r="A806" t="s">
        <v>1211</v>
      </c>
      <c r="B806" t="s">
        <v>2016</v>
      </c>
      <c r="C806" t="s">
        <v>455</v>
      </c>
      <c r="D806" t="s">
        <v>2021</v>
      </c>
      <c r="E806" t="s">
        <v>1698</v>
      </c>
      <c r="F806" t="s">
        <v>1693</v>
      </c>
      <c r="G806" t="s">
        <v>1256</v>
      </c>
      <c r="I806" t="s">
        <v>2867</v>
      </c>
      <c r="J806" t="s">
        <v>2024</v>
      </c>
      <c r="K806" t="str">
        <f t="shared" si="35"/>
        <v>naa.60060e80166221000001622100000022</v>
      </c>
      <c r="M806" t="str">
        <f t="shared" si="36"/>
        <v>16221</v>
      </c>
      <c r="N806" t="str">
        <f t="shared" si="37"/>
        <v>0022</v>
      </c>
      <c r="O806" s="131">
        <v>8.00079345703125</v>
      </c>
    </row>
    <row r="807" spans="1:15">
      <c r="A807" t="s">
        <v>1211</v>
      </c>
      <c r="B807" t="s">
        <v>2016</v>
      </c>
      <c r="C807" t="s">
        <v>455</v>
      </c>
      <c r="D807" t="s">
        <v>2021</v>
      </c>
      <c r="E807" t="s">
        <v>1696</v>
      </c>
      <c r="F807" t="s">
        <v>1737</v>
      </c>
      <c r="G807" t="s">
        <v>1256</v>
      </c>
      <c r="I807" t="s">
        <v>2868</v>
      </c>
      <c r="J807" t="s">
        <v>2025</v>
      </c>
      <c r="K807" t="str">
        <f t="shared" si="35"/>
        <v>naa.60060e80166221000001622100001022</v>
      </c>
      <c r="M807" t="str">
        <f t="shared" si="36"/>
        <v>16221</v>
      </c>
      <c r="N807" t="str">
        <f t="shared" si="37"/>
        <v>1022</v>
      </c>
      <c r="O807" s="131">
        <v>0.20050048828125</v>
      </c>
    </row>
    <row r="808" spans="1:15">
      <c r="A808" t="s">
        <v>1211</v>
      </c>
      <c r="B808" t="s">
        <v>2016</v>
      </c>
      <c r="C808" t="s">
        <v>455</v>
      </c>
      <c r="D808" t="s">
        <v>2021</v>
      </c>
      <c r="E808" t="s">
        <v>1710</v>
      </c>
      <c r="F808" t="s">
        <v>1752</v>
      </c>
      <c r="G808" t="s">
        <v>1256</v>
      </c>
      <c r="I808" t="s">
        <v>2869</v>
      </c>
      <c r="J808" t="s">
        <v>2026</v>
      </c>
      <c r="K808" t="str">
        <f t="shared" si="35"/>
        <v>naa.60060e80166221000001622100000f0f</v>
      </c>
      <c r="M808" t="str">
        <f t="shared" si="36"/>
        <v>16221</v>
      </c>
      <c r="N808" t="str">
        <f t="shared" si="37"/>
        <v>0f0f</v>
      </c>
      <c r="O808" s="131">
        <v>0.20050048828125</v>
      </c>
    </row>
    <row r="809" spans="1:15">
      <c r="A809" t="s">
        <v>1211</v>
      </c>
      <c r="B809" t="s">
        <v>2016</v>
      </c>
      <c r="C809" t="s">
        <v>455</v>
      </c>
      <c r="D809" t="s">
        <v>2021</v>
      </c>
      <c r="E809" t="s">
        <v>1715</v>
      </c>
      <c r="F809" t="s">
        <v>1755</v>
      </c>
      <c r="G809" t="s">
        <v>1256</v>
      </c>
      <c r="I809" t="s">
        <v>2870</v>
      </c>
      <c r="J809" t="s">
        <v>2027</v>
      </c>
      <c r="K809" t="str">
        <f t="shared" si="35"/>
        <v>naa.60060e80166221000001622100000f10</v>
      </c>
      <c r="M809" t="str">
        <f t="shared" si="36"/>
        <v>16221</v>
      </c>
      <c r="N809" t="str">
        <f t="shared" si="37"/>
        <v>0f10</v>
      </c>
      <c r="O809" s="131">
        <v>0.20050048828125</v>
      </c>
    </row>
    <row r="810" spans="1:15">
      <c r="A810" t="s">
        <v>1211</v>
      </c>
      <c r="B810" t="s">
        <v>2016</v>
      </c>
      <c r="C810" t="s">
        <v>455</v>
      </c>
      <c r="D810" t="s">
        <v>2021</v>
      </c>
      <c r="E810" t="s">
        <v>1718</v>
      </c>
      <c r="F810" t="s">
        <v>1758</v>
      </c>
      <c r="G810" t="s">
        <v>1256</v>
      </c>
      <c r="I810" t="s">
        <v>2871</v>
      </c>
      <c r="J810" t="s">
        <v>2028</v>
      </c>
      <c r="K810" t="str">
        <f t="shared" si="35"/>
        <v>naa.60060e80166221000001622100000f11</v>
      </c>
      <c r="M810" t="str">
        <f t="shared" si="36"/>
        <v>16221</v>
      </c>
      <c r="N810" t="str">
        <f t="shared" si="37"/>
        <v>0f11</v>
      </c>
      <c r="O810" s="131">
        <v>40</v>
      </c>
    </row>
    <row r="811" spans="1:15">
      <c r="A811" t="s">
        <v>1225</v>
      </c>
      <c r="B811" t="s">
        <v>2116</v>
      </c>
      <c r="C811" t="s">
        <v>499</v>
      </c>
      <c r="D811" t="s">
        <v>2117</v>
      </c>
      <c r="E811" t="s">
        <v>1685</v>
      </c>
      <c r="F811" t="s">
        <v>1686</v>
      </c>
      <c r="G811" t="s">
        <v>1634</v>
      </c>
      <c r="I811" t="s">
        <v>2959</v>
      </c>
      <c r="K811" t="str">
        <f t="shared" si="35"/>
        <v/>
      </c>
      <c r="M811" t="str">
        <f t="shared" si="36"/>
        <v/>
      </c>
      <c r="N811" t="str">
        <f t="shared" si="37"/>
        <v/>
      </c>
      <c r="O811" s="131">
        <v>40.0003051757813</v>
      </c>
    </row>
    <row r="812" spans="1:15">
      <c r="A812" t="s">
        <v>1225</v>
      </c>
      <c r="B812" t="s">
        <v>2116</v>
      </c>
      <c r="C812" t="s">
        <v>499</v>
      </c>
      <c r="D812" t="s">
        <v>2117</v>
      </c>
      <c r="E812" t="s">
        <v>1687</v>
      </c>
      <c r="F812" t="s">
        <v>1688</v>
      </c>
      <c r="G812" t="s">
        <v>1312</v>
      </c>
      <c r="I812" t="s">
        <v>2959</v>
      </c>
      <c r="J812" t="s">
        <v>2118</v>
      </c>
      <c r="K812" t="str">
        <f t="shared" si="35"/>
        <v>naa.60060e8016617700000161770000440d</v>
      </c>
      <c r="M812" t="str">
        <f t="shared" si="36"/>
        <v>16177</v>
      </c>
      <c r="N812" t="str">
        <f t="shared" si="37"/>
        <v>440d</v>
      </c>
      <c r="O812" s="131">
        <v>50</v>
      </c>
    </row>
    <row r="813" spans="1:15">
      <c r="A813" t="s">
        <v>1225</v>
      </c>
      <c r="B813" t="s">
        <v>2116</v>
      </c>
      <c r="C813" t="s">
        <v>499</v>
      </c>
      <c r="D813" t="s">
        <v>2117</v>
      </c>
      <c r="E813" t="s">
        <v>1689</v>
      </c>
      <c r="F813" t="s">
        <v>1714</v>
      </c>
      <c r="G813" t="s">
        <v>1636</v>
      </c>
      <c r="I813" t="s">
        <v>2959</v>
      </c>
      <c r="K813" t="str">
        <f t="shared" si="35"/>
        <v/>
      </c>
      <c r="M813" t="str">
        <f t="shared" si="36"/>
        <v/>
      </c>
      <c r="N813" t="str">
        <f t="shared" si="37"/>
        <v/>
      </c>
      <c r="O813" s="131">
        <v>40</v>
      </c>
    </row>
    <row r="814" spans="1:15">
      <c r="A814" t="s">
        <v>1225</v>
      </c>
      <c r="B814" t="s">
        <v>2116</v>
      </c>
      <c r="C814" t="s">
        <v>498</v>
      </c>
      <c r="D814" t="s">
        <v>2119</v>
      </c>
      <c r="E814" t="s">
        <v>1685</v>
      </c>
      <c r="F814" t="s">
        <v>1686</v>
      </c>
      <c r="G814" t="s">
        <v>1634</v>
      </c>
      <c r="I814" t="s">
        <v>2960</v>
      </c>
      <c r="K814" t="str">
        <f t="shared" si="35"/>
        <v/>
      </c>
      <c r="M814" t="str">
        <f t="shared" si="36"/>
        <v/>
      </c>
      <c r="N814" t="str">
        <f t="shared" si="37"/>
        <v/>
      </c>
      <c r="O814" s="131">
        <v>60</v>
      </c>
    </row>
    <row r="815" spans="1:15">
      <c r="A815" t="s">
        <v>1225</v>
      </c>
      <c r="B815" t="s">
        <v>2116</v>
      </c>
      <c r="C815" t="s">
        <v>498</v>
      </c>
      <c r="D815" t="s">
        <v>2119</v>
      </c>
      <c r="E815" t="s">
        <v>1687</v>
      </c>
      <c r="F815" t="s">
        <v>1688</v>
      </c>
      <c r="G815" t="s">
        <v>1242</v>
      </c>
      <c r="I815" t="s">
        <v>2960</v>
      </c>
      <c r="J815" t="s">
        <v>2120</v>
      </c>
      <c r="K815" t="str">
        <f t="shared" si="35"/>
        <v>naa.60060e8016622100000162210000a407</v>
      </c>
      <c r="M815" t="str">
        <f t="shared" si="36"/>
        <v>16221</v>
      </c>
      <c r="N815" t="str">
        <f t="shared" si="37"/>
        <v>a407</v>
      </c>
      <c r="O815" s="131">
        <v>50</v>
      </c>
    </row>
    <row r="816" spans="1:15">
      <c r="A816" t="s">
        <v>1225</v>
      </c>
      <c r="B816" t="s">
        <v>2116</v>
      </c>
      <c r="C816" t="s">
        <v>498</v>
      </c>
      <c r="D816" t="s">
        <v>2119</v>
      </c>
      <c r="E816" t="s">
        <v>1689</v>
      </c>
      <c r="F816" t="s">
        <v>1714</v>
      </c>
      <c r="G816" t="s">
        <v>1636</v>
      </c>
      <c r="I816" t="s">
        <v>2960</v>
      </c>
      <c r="K816" t="str">
        <f t="shared" si="35"/>
        <v/>
      </c>
      <c r="M816" t="str">
        <f t="shared" si="36"/>
        <v/>
      </c>
      <c r="N816" t="str">
        <f t="shared" si="37"/>
        <v/>
      </c>
      <c r="O816" s="131">
        <v>60</v>
      </c>
    </row>
    <row r="817" spans="1:15">
      <c r="A817" t="s">
        <v>1225</v>
      </c>
      <c r="B817" t="s">
        <v>2116</v>
      </c>
      <c r="C817" t="s">
        <v>498</v>
      </c>
      <c r="D817" t="s">
        <v>2119</v>
      </c>
      <c r="E817" t="s">
        <v>1692</v>
      </c>
      <c r="F817" t="s">
        <v>1693</v>
      </c>
      <c r="G817" t="s">
        <v>1242</v>
      </c>
      <c r="I817" t="s">
        <v>2961</v>
      </c>
      <c r="J817" t="s">
        <v>2121</v>
      </c>
      <c r="K817" t="str">
        <f t="shared" si="35"/>
        <v>naa.60060e8016622100000162210000a409</v>
      </c>
      <c r="M817" t="str">
        <f t="shared" si="36"/>
        <v>16221</v>
      </c>
      <c r="N817" t="str">
        <f t="shared" si="37"/>
        <v>a409</v>
      </c>
      <c r="O817" s="131">
        <v>10.0003051757813</v>
      </c>
    </row>
    <row r="818" spans="1:15">
      <c r="A818" t="s">
        <v>1225</v>
      </c>
      <c r="B818" t="s">
        <v>2116</v>
      </c>
      <c r="C818" t="s">
        <v>498</v>
      </c>
      <c r="D818" t="s">
        <v>2119</v>
      </c>
      <c r="E818" t="s">
        <v>1698</v>
      </c>
      <c r="F818" t="s">
        <v>1697</v>
      </c>
      <c r="G818" t="s">
        <v>1242</v>
      </c>
      <c r="I818" t="s">
        <v>2962</v>
      </c>
      <c r="J818" t="s">
        <v>2122</v>
      </c>
      <c r="K818" t="str">
        <f t="shared" si="35"/>
        <v>naa.60060e8016622100000162210000a501</v>
      </c>
      <c r="M818" t="str">
        <f t="shared" si="36"/>
        <v>16221</v>
      </c>
      <c r="N818" t="str">
        <f t="shared" si="37"/>
        <v>a501</v>
      </c>
      <c r="O818" s="131">
        <v>1.00067138671875</v>
      </c>
    </row>
    <row r="819" spans="1:15">
      <c r="A819" t="s">
        <v>1225</v>
      </c>
      <c r="B819" t="s">
        <v>2116</v>
      </c>
      <c r="C819" t="s">
        <v>498</v>
      </c>
      <c r="D819" t="s">
        <v>2119</v>
      </c>
      <c r="E819" t="s">
        <v>1696</v>
      </c>
      <c r="F819" t="s">
        <v>1752</v>
      </c>
      <c r="G819" t="s">
        <v>1242</v>
      </c>
      <c r="I819" t="s">
        <v>2963</v>
      </c>
      <c r="J819" t="s">
        <v>2123</v>
      </c>
      <c r="K819" t="str">
        <f t="shared" ref="K819:K882" si="38">IF(J819&lt;&gt;"",CONCATENATE("naa.",MID(J819,11,32)),"")</f>
        <v>naa.60060e8016622100000162210000af03</v>
      </c>
      <c r="M819" t="str">
        <f t="shared" si="36"/>
        <v>16221</v>
      </c>
      <c r="N819" t="str">
        <f t="shared" si="37"/>
        <v>af03</v>
      </c>
      <c r="O819" s="131">
        <v>1.00067138671875</v>
      </c>
    </row>
    <row r="820" spans="1:15">
      <c r="A820" t="s">
        <v>1225</v>
      </c>
      <c r="B820" t="s">
        <v>2116</v>
      </c>
      <c r="C820" t="s">
        <v>498</v>
      </c>
      <c r="D820" t="s">
        <v>2119</v>
      </c>
      <c r="E820" t="s">
        <v>1710</v>
      </c>
      <c r="F820" t="s">
        <v>1755</v>
      </c>
      <c r="G820" t="s">
        <v>1242</v>
      </c>
      <c r="I820" t="s">
        <v>2964</v>
      </c>
      <c r="J820" t="s">
        <v>2124</v>
      </c>
      <c r="K820" t="str">
        <f t="shared" si="38"/>
        <v>naa.60060e8016622100000162210000af04</v>
      </c>
      <c r="M820" t="str">
        <f t="shared" si="36"/>
        <v>16221</v>
      </c>
      <c r="N820" t="str">
        <f t="shared" si="37"/>
        <v>af04</v>
      </c>
      <c r="O820" s="131">
        <v>1.00067138671875</v>
      </c>
    </row>
    <row r="821" spans="1:15">
      <c r="A821" t="s">
        <v>1225</v>
      </c>
      <c r="B821" t="s">
        <v>2116</v>
      </c>
      <c r="C821" t="s">
        <v>498</v>
      </c>
      <c r="D821" t="s">
        <v>2119</v>
      </c>
      <c r="E821" t="s">
        <v>1715</v>
      </c>
      <c r="F821" t="s">
        <v>1758</v>
      </c>
      <c r="G821" t="s">
        <v>1242</v>
      </c>
      <c r="I821" t="s">
        <v>2965</v>
      </c>
      <c r="J821" t="s">
        <v>2125</v>
      </c>
      <c r="K821" t="str">
        <f t="shared" si="38"/>
        <v>naa.60060e8016622100000162210000af05</v>
      </c>
      <c r="M821" t="str">
        <f t="shared" si="36"/>
        <v>16221</v>
      </c>
      <c r="N821" t="str">
        <f t="shared" si="37"/>
        <v>af05</v>
      </c>
      <c r="O821" s="131">
        <v>40</v>
      </c>
    </row>
    <row r="822" spans="1:15">
      <c r="A822" t="s">
        <v>1225</v>
      </c>
      <c r="B822" t="s">
        <v>2116</v>
      </c>
      <c r="C822" t="s">
        <v>500</v>
      </c>
      <c r="D822" t="s">
        <v>2119</v>
      </c>
      <c r="E822" t="s">
        <v>1685</v>
      </c>
      <c r="F822" t="s">
        <v>1686</v>
      </c>
      <c r="G822" t="s">
        <v>1634</v>
      </c>
      <c r="I822" t="s">
        <v>2966</v>
      </c>
      <c r="K822" t="str">
        <f t="shared" si="38"/>
        <v/>
      </c>
      <c r="M822" t="str">
        <f t="shared" si="36"/>
        <v/>
      </c>
      <c r="N822" t="str">
        <f t="shared" si="37"/>
        <v/>
      </c>
      <c r="O822" s="131">
        <v>20.0006103515625</v>
      </c>
    </row>
    <row r="823" spans="1:15">
      <c r="A823" t="s">
        <v>1225</v>
      </c>
      <c r="B823" t="s">
        <v>2116</v>
      </c>
      <c r="C823" t="s">
        <v>500</v>
      </c>
      <c r="D823" t="s">
        <v>2119</v>
      </c>
      <c r="E823" t="s">
        <v>1687</v>
      </c>
      <c r="F823" t="s">
        <v>1688</v>
      </c>
      <c r="G823" t="s">
        <v>1304</v>
      </c>
      <c r="I823" t="s">
        <v>2966</v>
      </c>
      <c r="J823" t="s">
        <v>2126</v>
      </c>
      <c r="K823" t="str">
        <f t="shared" si="38"/>
        <v>naa.60060e80166177000001617700004500</v>
      </c>
      <c r="M823" t="str">
        <f t="shared" si="36"/>
        <v>16177</v>
      </c>
      <c r="N823" t="str">
        <f t="shared" si="37"/>
        <v>4500</v>
      </c>
      <c r="O823" s="131">
        <v>50</v>
      </c>
    </row>
    <row r="824" spans="1:15">
      <c r="A824" t="s">
        <v>1225</v>
      </c>
      <c r="B824" t="s">
        <v>2116</v>
      </c>
      <c r="C824" t="s">
        <v>500</v>
      </c>
      <c r="D824" t="s">
        <v>2119</v>
      </c>
      <c r="E824" t="s">
        <v>1689</v>
      </c>
      <c r="F824" t="s">
        <v>1714</v>
      </c>
      <c r="G824" t="s">
        <v>1636</v>
      </c>
      <c r="I824" t="s">
        <v>2966</v>
      </c>
      <c r="K824" t="str">
        <f t="shared" si="38"/>
        <v/>
      </c>
      <c r="M824" t="str">
        <f t="shared" si="36"/>
        <v/>
      </c>
      <c r="N824" t="str">
        <f t="shared" si="37"/>
        <v/>
      </c>
      <c r="O824" s="131">
        <v>20.0006103515625</v>
      </c>
    </row>
    <row r="825" spans="1:15">
      <c r="A825" t="s">
        <v>1225</v>
      </c>
      <c r="B825" t="s">
        <v>2116</v>
      </c>
      <c r="C825" t="s">
        <v>500</v>
      </c>
      <c r="D825" t="s">
        <v>2119</v>
      </c>
      <c r="E825" t="s">
        <v>1692</v>
      </c>
      <c r="F825" t="s">
        <v>1693</v>
      </c>
      <c r="G825" t="s">
        <v>1304</v>
      </c>
      <c r="I825" t="s">
        <v>2967</v>
      </c>
      <c r="J825" t="s">
        <v>2127</v>
      </c>
      <c r="K825" t="str">
        <f t="shared" si="38"/>
        <v>naa.60060e80166177000001617700004502</v>
      </c>
      <c r="M825" t="str">
        <f t="shared" si="36"/>
        <v>16177</v>
      </c>
      <c r="N825" t="str">
        <f t="shared" si="37"/>
        <v>4502</v>
      </c>
      <c r="O825" s="131">
        <v>1.00067138671875</v>
      </c>
    </row>
    <row r="826" spans="1:15">
      <c r="A826" t="s">
        <v>1225</v>
      </c>
      <c r="B826" t="s">
        <v>2116</v>
      </c>
      <c r="C826" t="s">
        <v>500</v>
      </c>
      <c r="D826" t="s">
        <v>2119</v>
      </c>
      <c r="E826" t="s">
        <v>1698</v>
      </c>
      <c r="F826" t="s">
        <v>1752</v>
      </c>
      <c r="G826" t="s">
        <v>1304</v>
      </c>
      <c r="I826" t="s">
        <v>2968</v>
      </c>
      <c r="J826" t="s">
        <v>2128</v>
      </c>
      <c r="K826" t="str">
        <f t="shared" si="38"/>
        <v>naa.60060e80166177000001617700004f00</v>
      </c>
      <c r="M826" t="str">
        <f t="shared" si="36"/>
        <v>16177</v>
      </c>
      <c r="N826" t="str">
        <f t="shared" si="37"/>
        <v>4f00</v>
      </c>
      <c r="O826" s="131">
        <v>1.00067138671875</v>
      </c>
    </row>
    <row r="827" spans="1:15">
      <c r="A827" t="s">
        <v>1225</v>
      </c>
      <c r="B827" t="s">
        <v>2116</v>
      </c>
      <c r="C827" t="s">
        <v>500</v>
      </c>
      <c r="D827" t="s">
        <v>2119</v>
      </c>
      <c r="E827" t="s">
        <v>1696</v>
      </c>
      <c r="F827" t="s">
        <v>1755</v>
      </c>
      <c r="G827" t="s">
        <v>1304</v>
      </c>
      <c r="I827" t="s">
        <v>2969</v>
      </c>
      <c r="J827" t="s">
        <v>2129</v>
      </c>
      <c r="K827" t="str">
        <f t="shared" si="38"/>
        <v>naa.60060e80166177000001617700004f01</v>
      </c>
      <c r="M827" t="str">
        <f t="shared" si="36"/>
        <v>16177</v>
      </c>
      <c r="N827" t="str">
        <f t="shared" si="37"/>
        <v>4f01</v>
      </c>
      <c r="O827" s="131">
        <v>1.00067138671875</v>
      </c>
    </row>
    <row r="828" spans="1:15">
      <c r="A828" t="s">
        <v>1225</v>
      </c>
      <c r="B828" t="s">
        <v>2116</v>
      </c>
      <c r="C828" t="s">
        <v>500</v>
      </c>
      <c r="D828" t="s">
        <v>2119</v>
      </c>
      <c r="E828" t="s">
        <v>1710</v>
      </c>
      <c r="F828" t="s">
        <v>1758</v>
      </c>
      <c r="G828" t="s">
        <v>1304</v>
      </c>
      <c r="I828" t="s">
        <v>2970</v>
      </c>
      <c r="J828" t="s">
        <v>2130</v>
      </c>
      <c r="K828" t="str">
        <f t="shared" si="38"/>
        <v>naa.60060e80166177000001617700004f02</v>
      </c>
      <c r="M828" t="str">
        <f t="shared" si="36"/>
        <v>16177</v>
      </c>
      <c r="N828" t="str">
        <f t="shared" si="37"/>
        <v>4f02</v>
      </c>
      <c r="O828" s="131">
        <v>40</v>
      </c>
    </row>
    <row r="829" spans="1:15">
      <c r="A829" t="s">
        <v>1225</v>
      </c>
      <c r="B829" t="s">
        <v>2116</v>
      </c>
      <c r="C829" t="s">
        <v>497</v>
      </c>
      <c r="D829" t="s">
        <v>2119</v>
      </c>
      <c r="E829" t="s">
        <v>1685</v>
      </c>
      <c r="F829" t="s">
        <v>1686</v>
      </c>
      <c r="G829" t="s">
        <v>1634</v>
      </c>
      <c r="I829" t="s">
        <v>2971</v>
      </c>
      <c r="K829" t="str">
        <f t="shared" si="38"/>
        <v/>
      </c>
      <c r="M829" t="str">
        <f t="shared" ref="M829:M892" si="39">IF(J829&lt;&gt;"",MID(J829,30,5),"")</f>
        <v/>
      </c>
      <c r="N829" t="str">
        <f t="shared" ref="N829:N892" si="40">IF(J829&lt;&gt;"",MID(J829,39,4),"")</f>
        <v/>
      </c>
      <c r="O829" s="131">
        <v>135</v>
      </c>
    </row>
    <row r="830" spans="1:15">
      <c r="A830" t="s">
        <v>1225</v>
      </c>
      <c r="B830" t="s">
        <v>2116</v>
      </c>
      <c r="C830" t="s">
        <v>497</v>
      </c>
      <c r="D830" t="s">
        <v>2119</v>
      </c>
      <c r="E830" t="s">
        <v>1687</v>
      </c>
      <c r="F830" t="s">
        <v>1688</v>
      </c>
      <c r="G830" t="s">
        <v>1246</v>
      </c>
      <c r="I830" t="s">
        <v>2971</v>
      </c>
      <c r="J830" t="s">
        <v>2131</v>
      </c>
      <c r="K830" t="str">
        <f t="shared" si="38"/>
        <v>naa.60060e8016622100000162210000a300</v>
      </c>
      <c r="M830" t="str">
        <f t="shared" si="39"/>
        <v>16221</v>
      </c>
      <c r="N830" t="str">
        <f t="shared" si="40"/>
        <v>a300</v>
      </c>
      <c r="O830" s="131">
        <v>50</v>
      </c>
    </row>
    <row r="831" spans="1:15">
      <c r="A831" t="s">
        <v>1225</v>
      </c>
      <c r="B831" t="s">
        <v>2116</v>
      </c>
      <c r="C831" t="s">
        <v>497</v>
      </c>
      <c r="D831" t="s">
        <v>2119</v>
      </c>
      <c r="E831" t="s">
        <v>1689</v>
      </c>
      <c r="F831" t="s">
        <v>1714</v>
      </c>
      <c r="G831" t="s">
        <v>1636</v>
      </c>
      <c r="I831" t="s">
        <v>2971</v>
      </c>
      <c r="K831" t="str">
        <f t="shared" si="38"/>
        <v/>
      </c>
      <c r="M831" t="str">
        <f t="shared" si="39"/>
        <v/>
      </c>
      <c r="N831" t="str">
        <f t="shared" si="40"/>
        <v/>
      </c>
      <c r="O831" s="131">
        <v>200.00061035156301</v>
      </c>
    </row>
    <row r="832" spans="1:15">
      <c r="A832" t="s">
        <v>1225</v>
      </c>
      <c r="B832" t="s">
        <v>2116</v>
      </c>
      <c r="C832" t="s">
        <v>497</v>
      </c>
      <c r="D832" t="s">
        <v>2119</v>
      </c>
      <c r="E832" t="s">
        <v>1692</v>
      </c>
      <c r="F832" t="s">
        <v>1693</v>
      </c>
      <c r="G832" t="s">
        <v>1246</v>
      </c>
      <c r="I832" t="s">
        <v>2972</v>
      </c>
      <c r="J832" t="s">
        <v>2132</v>
      </c>
      <c r="K832" t="str">
        <f t="shared" si="38"/>
        <v>naa.60060e8016622100000162210000a201</v>
      </c>
      <c r="M832" t="str">
        <f t="shared" si="39"/>
        <v>16221</v>
      </c>
      <c r="N832" t="str">
        <f t="shared" si="40"/>
        <v>a201</v>
      </c>
      <c r="O832" s="131">
        <v>60</v>
      </c>
    </row>
    <row r="833" spans="1:15">
      <c r="A833" t="s">
        <v>1225</v>
      </c>
      <c r="B833" t="s">
        <v>2116</v>
      </c>
      <c r="C833" t="s">
        <v>497</v>
      </c>
      <c r="D833" t="s">
        <v>2119</v>
      </c>
      <c r="E833" t="s">
        <v>1698</v>
      </c>
      <c r="F833" t="s">
        <v>1697</v>
      </c>
      <c r="G833" t="s">
        <v>1246</v>
      </c>
      <c r="I833" t="s">
        <v>2973</v>
      </c>
      <c r="J833" t="s">
        <v>2133</v>
      </c>
      <c r="K833" t="str">
        <f t="shared" si="38"/>
        <v>naa.60060e8016622100000162210000a40c</v>
      </c>
      <c r="M833" t="str">
        <f t="shared" si="39"/>
        <v>16221</v>
      </c>
      <c r="N833" t="str">
        <f t="shared" si="40"/>
        <v>a40c</v>
      </c>
      <c r="O833" s="131">
        <v>200.00061035156301</v>
      </c>
    </row>
    <row r="834" spans="1:15">
      <c r="A834" t="s">
        <v>1225</v>
      </c>
      <c r="B834" t="s">
        <v>2116</v>
      </c>
      <c r="C834" t="s">
        <v>497</v>
      </c>
      <c r="D834" t="s">
        <v>2119</v>
      </c>
      <c r="E834" t="s">
        <v>1696</v>
      </c>
      <c r="F834" t="s">
        <v>1699</v>
      </c>
      <c r="G834" t="s">
        <v>1246</v>
      </c>
      <c r="I834" t="s">
        <v>2974</v>
      </c>
      <c r="J834" t="s">
        <v>2134</v>
      </c>
      <c r="K834" t="str">
        <f t="shared" si="38"/>
        <v>naa.60060e8016622100000162210000a202</v>
      </c>
      <c r="M834" t="str">
        <f t="shared" si="39"/>
        <v>16221</v>
      </c>
      <c r="N834" t="str">
        <f t="shared" si="40"/>
        <v>a202</v>
      </c>
      <c r="O834" s="131">
        <v>1.00067138671875</v>
      </c>
    </row>
    <row r="835" spans="1:15">
      <c r="A835" t="s">
        <v>1225</v>
      </c>
      <c r="B835" t="s">
        <v>2116</v>
      </c>
      <c r="C835" t="s">
        <v>497</v>
      </c>
      <c r="D835" t="s">
        <v>2119</v>
      </c>
      <c r="E835" t="s">
        <v>1710</v>
      </c>
      <c r="F835" t="s">
        <v>1752</v>
      </c>
      <c r="G835" t="s">
        <v>1246</v>
      </c>
      <c r="I835" t="s">
        <v>2975</v>
      </c>
      <c r="J835" t="s">
        <v>2135</v>
      </c>
      <c r="K835" t="str">
        <f t="shared" si="38"/>
        <v>naa.60060e8016622100000162210000af09</v>
      </c>
      <c r="M835" t="str">
        <f t="shared" si="39"/>
        <v>16221</v>
      </c>
      <c r="N835" t="str">
        <f t="shared" si="40"/>
        <v>af09</v>
      </c>
      <c r="O835" s="131">
        <v>1.00067138671875</v>
      </c>
    </row>
    <row r="836" spans="1:15">
      <c r="A836" t="s">
        <v>1225</v>
      </c>
      <c r="B836" t="s">
        <v>2116</v>
      </c>
      <c r="C836" t="s">
        <v>497</v>
      </c>
      <c r="D836" t="s">
        <v>2119</v>
      </c>
      <c r="E836" t="s">
        <v>1715</v>
      </c>
      <c r="F836" t="s">
        <v>1755</v>
      </c>
      <c r="G836" t="s">
        <v>1246</v>
      </c>
      <c r="I836" t="s">
        <v>2976</v>
      </c>
      <c r="J836" t="s">
        <v>2136</v>
      </c>
      <c r="K836" t="str">
        <f t="shared" si="38"/>
        <v>naa.60060e8016622100000162210000af0a</v>
      </c>
      <c r="M836" t="str">
        <f t="shared" si="39"/>
        <v>16221</v>
      </c>
      <c r="N836" t="str">
        <f t="shared" si="40"/>
        <v>af0a</v>
      </c>
      <c r="O836" s="131">
        <v>1.00067138671875</v>
      </c>
    </row>
    <row r="837" spans="1:15">
      <c r="A837" t="s">
        <v>1225</v>
      </c>
      <c r="B837" t="s">
        <v>2116</v>
      </c>
      <c r="C837" t="s">
        <v>497</v>
      </c>
      <c r="D837" t="s">
        <v>2119</v>
      </c>
      <c r="E837" t="s">
        <v>1718</v>
      </c>
      <c r="F837" t="s">
        <v>1758</v>
      </c>
      <c r="G837" t="s">
        <v>1246</v>
      </c>
      <c r="I837" t="s">
        <v>2977</v>
      </c>
      <c r="J837" t="s">
        <v>2137</v>
      </c>
      <c r="K837" t="str">
        <f t="shared" si="38"/>
        <v>naa.60060e8016622100000162210000af0b</v>
      </c>
      <c r="M837" t="str">
        <f t="shared" si="39"/>
        <v>16221</v>
      </c>
      <c r="N837" t="str">
        <f t="shared" si="40"/>
        <v>af0b</v>
      </c>
      <c r="O837" s="131">
        <v>40</v>
      </c>
    </row>
    <row r="838" spans="1:15">
      <c r="A838" t="s">
        <v>1226</v>
      </c>
      <c r="B838" t="s">
        <v>2116</v>
      </c>
      <c r="C838" t="s">
        <v>505</v>
      </c>
      <c r="D838" t="s">
        <v>2119</v>
      </c>
      <c r="E838" t="s">
        <v>1685</v>
      </c>
      <c r="F838" t="s">
        <v>1686</v>
      </c>
      <c r="G838" t="s">
        <v>1638</v>
      </c>
      <c r="I838" t="s">
        <v>2978</v>
      </c>
      <c r="K838" t="str">
        <f t="shared" si="38"/>
        <v/>
      </c>
      <c r="M838" t="str">
        <f t="shared" si="39"/>
        <v/>
      </c>
      <c r="N838" t="str">
        <f t="shared" si="40"/>
        <v/>
      </c>
      <c r="O838" s="131">
        <v>60</v>
      </c>
    </row>
    <row r="839" spans="1:15">
      <c r="A839" t="s">
        <v>1226</v>
      </c>
      <c r="B839" t="s">
        <v>2116</v>
      </c>
      <c r="C839" t="s">
        <v>505</v>
      </c>
      <c r="D839" t="s">
        <v>2119</v>
      </c>
      <c r="E839" t="s">
        <v>1687</v>
      </c>
      <c r="F839" t="s">
        <v>1688</v>
      </c>
      <c r="G839" t="s">
        <v>1242</v>
      </c>
      <c r="I839" t="s">
        <v>2978</v>
      </c>
      <c r="J839" t="s">
        <v>2138</v>
      </c>
      <c r="K839" t="str">
        <f t="shared" si="38"/>
        <v>naa.60060e8016622100000162210000a408</v>
      </c>
      <c r="M839" t="str">
        <f t="shared" si="39"/>
        <v>16221</v>
      </c>
      <c r="N839" t="str">
        <f t="shared" si="40"/>
        <v>a408</v>
      </c>
      <c r="O839" s="131">
        <v>50</v>
      </c>
    </row>
    <row r="840" spans="1:15">
      <c r="A840" t="s">
        <v>1226</v>
      </c>
      <c r="B840" t="s">
        <v>2116</v>
      </c>
      <c r="C840" t="s">
        <v>505</v>
      </c>
      <c r="D840" t="s">
        <v>2119</v>
      </c>
      <c r="E840" t="s">
        <v>1689</v>
      </c>
      <c r="F840" t="s">
        <v>1714</v>
      </c>
      <c r="G840" t="s">
        <v>1640</v>
      </c>
      <c r="I840" t="s">
        <v>2978</v>
      </c>
      <c r="K840" t="str">
        <f t="shared" si="38"/>
        <v/>
      </c>
      <c r="M840" t="str">
        <f t="shared" si="39"/>
        <v/>
      </c>
      <c r="N840" t="str">
        <f t="shared" si="40"/>
        <v/>
      </c>
      <c r="O840" s="131">
        <v>60</v>
      </c>
    </row>
    <row r="841" spans="1:15">
      <c r="A841" t="s">
        <v>1226</v>
      </c>
      <c r="B841" t="s">
        <v>2116</v>
      </c>
      <c r="C841" t="s">
        <v>505</v>
      </c>
      <c r="D841" t="s">
        <v>2119</v>
      </c>
      <c r="E841" t="s">
        <v>1692</v>
      </c>
      <c r="F841" t="s">
        <v>1693</v>
      </c>
      <c r="G841" t="s">
        <v>1242</v>
      </c>
      <c r="I841" t="s">
        <v>2961</v>
      </c>
      <c r="J841" t="s">
        <v>2121</v>
      </c>
      <c r="K841" t="str">
        <f t="shared" si="38"/>
        <v>naa.60060e8016622100000162210000a409</v>
      </c>
      <c r="M841" t="str">
        <f t="shared" si="39"/>
        <v>16221</v>
      </c>
      <c r="N841" t="str">
        <f t="shared" si="40"/>
        <v>a409</v>
      </c>
      <c r="O841" s="131">
        <v>10.0003051757813</v>
      </c>
    </row>
    <row r="842" spans="1:15">
      <c r="A842" t="s">
        <v>1226</v>
      </c>
      <c r="B842" t="s">
        <v>2116</v>
      </c>
      <c r="C842" t="s">
        <v>505</v>
      </c>
      <c r="D842" t="s">
        <v>2119</v>
      </c>
      <c r="E842" t="s">
        <v>1698</v>
      </c>
      <c r="F842" t="s">
        <v>1697</v>
      </c>
      <c r="G842" t="s">
        <v>1242</v>
      </c>
      <c r="I842" t="s">
        <v>2962</v>
      </c>
      <c r="J842" t="s">
        <v>2122</v>
      </c>
      <c r="K842" t="str">
        <f t="shared" si="38"/>
        <v>naa.60060e8016622100000162210000a501</v>
      </c>
      <c r="M842" t="str">
        <f t="shared" si="39"/>
        <v>16221</v>
      </c>
      <c r="N842" t="str">
        <f t="shared" si="40"/>
        <v>a501</v>
      </c>
      <c r="O842" s="131">
        <v>1.00067138671875</v>
      </c>
    </row>
    <row r="843" spans="1:15">
      <c r="A843" t="s">
        <v>1226</v>
      </c>
      <c r="B843" t="s">
        <v>2116</v>
      </c>
      <c r="C843" t="s">
        <v>505</v>
      </c>
      <c r="D843" t="s">
        <v>2119</v>
      </c>
      <c r="E843" t="s">
        <v>1696</v>
      </c>
      <c r="F843" t="s">
        <v>1752</v>
      </c>
      <c r="G843" t="s">
        <v>1242</v>
      </c>
      <c r="I843" t="s">
        <v>2963</v>
      </c>
      <c r="J843" t="s">
        <v>2123</v>
      </c>
      <c r="K843" t="str">
        <f t="shared" si="38"/>
        <v>naa.60060e8016622100000162210000af03</v>
      </c>
      <c r="M843" t="str">
        <f t="shared" si="39"/>
        <v>16221</v>
      </c>
      <c r="N843" t="str">
        <f t="shared" si="40"/>
        <v>af03</v>
      </c>
      <c r="O843" s="131">
        <v>1.00067138671875</v>
      </c>
    </row>
    <row r="844" spans="1:15">
      <c r="A844" t="s">
        <v>1226</v>
      </c>
      <c r="B844" t="s">
        <v>2116</v>
      </c>
      <c r="C844" t="s">
        <v>505</v>
      </c>
      <c r="D844" t="s">
        <v>2119</v>
      </c>
      <c r="E844" t="s">
        <v>1710</v>
      </c>
      <c r="F844" t="s">
        <v>1755</v>
      </c>
      <c r="G844" t="s">
        <v>1242</v>
      </c>
      <c r="I844" t="s">
        <v>2964</v>
      </c>
      <c r="J844" t="s">
        <v>2124</v>
      </c>
      <c r="K844" t="str">
        <f t="shared" si="38"/>
        <v>naa.60060e8016622100000162210000af04</v>
      </c>
      <c r="M844" t="str">
        <f t="shared" si="39"/>
        <v>16221</v>
      </c>
      <c r="N844" t="str">
        <f t="shared" si="40"/>
        <v>af04</v>
      </c>
      <c r="O844" s="131">
        <v>1.00067138671875</v>
      </c>
    </row>
    <row r="845" spans="1:15">
      <c r="A845" t="s">
        <v>1226</v>
      </c>
      <c r="B845" t="s">
        <v>2116</v>
      </c>
      <c r="C845" t="s">
        <v>505</v>
      </c>
      <c r="D845" t="s">
        <v>2119</v>
      </c>
      <c r="E845" t="s">
        <v>1715</v>
      </c>
      <c r="F845" t="s">
        <v>1758</v>
      </c>
      <c r="G845" t="s">
        <v>1242</v>
      </c>
      <c r="I845" t="s">
        <v>2965</v>
      </c>
      <c r="J845" t="s">
        <v>2125</v>
      </c>
      <c r="K845" t="str">
        <f t="shared" si="38"/>
        <v>naa.60060e8016622100000162210000af05</v>
      </c>
      <c r="M845" t="str">
        <f t="shared" si="39"/>
        <v>16221</v>
      </c>
      <c r="N845" t="str">
        <f t="shared" si="40"/>
        <v>af05</v>
      </c>
      <c r="O845" s="131">
        <v>40</v>
      </c>
    </row>
    <row r="846" spans="1:15">
      <c r="A846" t="s">
        <v>1226</v>
      </c>
      <c r="B846" t="s">
        <v>2116</v>
      </c>
      <c r="C846" t="s">
        <v>504</v>
      </c>
      <c r="D846" t="s">
        <v>2119</v>
      </c>
      <c r="E846" t="s">
        <v>1685</v>
      </c>
      <c r="F846" t="s">
        <v>1686</v>
      </c>
      <c r="G846" t="s">
        <v>1638</v>
      </c>
      <c r="I846" t="s">
        <v>2979</v>
      </c>
      <c r="K846" t="str">
        <f t="shared" si="38"/>
        <v/>
      </c>
      <c r="M846" t="str">
        <f t="shared" si="39"/>
        <v/>
      </c>
      <c r="N846" t="str">
        <f t="shared" si="40"/>
        <v/>
      </c>
      <c r="O846" s="131">
        <v>135</v>
      </c>
    </row>
    <row r="847" spans="1:15">
      <c r="A847" t="s">
        <v>1226</v>
      </c>
      <c r="B847" t="s">
        <v>2116</v>
      </c>
      <c r="C847" t="s">
        <v>504</v>
      </c>
      <c r="D847" t="s">
        <v>2119</v>
      </c>
      <c r="E847" t="s">
        <v>1687</v>
      </c>
      <c r="F847" t="s">
        <v>1688</v>
      </c>
      <c r="G847" t="s">
        <v>1246</v>
      </c>
      <c r="I847" t="s">
        <v>2979</v>
      </c>
      <c r="J847" t="s">
        <v>2139</v>
      </c>
      <c r="K847" t="str">
        <f t="shared" si="38"/>
        <v>naa.60060e8016622100000162210000a301</v>
      </c>
      <c r="M847" t="str">
        <f t="shared" si="39"/>
        <v>16221</v>
      </c>
      <c r="N847" t="str">
        <f t="shared" si="40"/>
        <v>a301</v>
      </c>
      <c r="O847" s="131">
        <v>50</v>
      </c>
    </row>
    <row r="848" spans="1:15">
      <c r="A848" t="s">
        <v>1226</v>
      </c>
      <c r="B848" t="s">
        <v>2116</v>
      </c>
      <c r="C848" t="s">
        <v>504</v>
      </c>
      <c r="D848" t="s">
        <v>2119</v>
      </c>
      <c r="E848" t="s">
        <v>1689</v>
      </c>
      <c r="F848" t="s">
        <v>1714</v>
      </c>
      <c r="G848" t="s">
        <v>1640</v>
      </c>
      <c r="I848" t="s">
        <v>2979</v>
      </c>
      <c r="K848" t="str">
        <f t="shared" si="38"/>
        <v/>
      </c>
      <c r="M848" t="str">
        <f t="shared" si="39"/>
        <v/>
      </c>
      <c r="N848" t="str">
        <f t="shared" si="40"/>
        <v/>
      </c>
      <c r="O848" s="131">
        <v>200.00061035156301</v>
      </c>
    </row>
    <row r="849" spans="1:15">
      <c r="A849" t="s">
        <v>1226</v>
      </c>
      <c r="B849" t="s">
        <v>2116</v>
      </c>
      <c r="C849" t="s">
        <v>504</v>
      </c>
      <c r="D849" t="s">
        <v>2119</v>
      </c>
      <c r="E849" t="s">
        <v>1692</v>
      </c>
      <c r="F849" t="s">
        <v>1693</v>
      </c>
      <c r="G849" t="s">
        <v>1246</v>
      </c>
      <c r="I849" t="s">
        <v>2972</v>
      </c>
      <c r="J849" t="s">
        <v>2132</v>
      </c>
      <c r="K849" t="str">
        <f t="shared" si="38"/>
        <v>naa.60060e8016622100000162210000a201</v>
      </c>
      <c r="M849" t="str">
        <f t="shared" si="39"/>
        <v>16221</v>
      </c>
      <c r="N849" t="str">
        <f t="shared" si="40"/>
        <v>a201</v>
      </c>
      <c r="O849" s="131">
        <v>60</v>
      </c>
    </row>
    <row r="850" spans="1:15">
      <c r="A850" t="s">
        <v>1226</v>
      </c>
      <c r="B850" t="s">
        <v>2116</v>
      </c>
      <c r="C850" t="s">
        <v>504</v>
      </c>
      <c r="D850" t="s">
        <v>2119</v>
      </c>
      <c r="E850" t="s">
        <v>1698</v>
      </c>
      <c r="F850" t="s">
        <v>1697</v>
      </c>
      <c r="G850" t="s">
        <v>1246</v>
      </c>
      <c r="I850" t="s">
        <v>2973</v>
      </c>
      <c r="J850" t="s">
        <v>2133</v>
      </c>
      <c r="K850" t="str">
        <f t="shared" si="38"/>
        <v>naa.60060e8016622100000162210000a40c</v>
      </c>
      <c r="M850" t="str">
        <f t="shared" si="39"/>
        <v>16221</v>
      </c>
      <c r="N850" t="str">
        <f t="shared" si="40"/>
        <v>a40c</v>
      </c>
      <c r="O850" s="131">
        <v>200.00061035156301</v>
      </c>
    </row>
    <row r="851" spans="1:15">
      <c r="A851" t="s">
        <v>1226</v>
      </c>
      <c r="B851" t="s">
        <v>2116</v>
      </c>
      <c r="C851" t="s">
        <v>504</v>
      </c>
      <c r="D851" t="s">
        <v>2119</v>
      </c>
      <c r="E851" t="s">
        <v>1696</v>
      </c>
      <c r="F851" t="s">
        <v>1699</v>
      </c>
      <c r="G851" t="s">
        <v>1246</v>
      </c>
      <c r="I851" t="s">
        <v>2974</v>
      </c>
      <c r="J851" t="s">
        <v>2134</v>
      </c>
      <c r="K851" t="str">
        <f t="shared" si="38"/>
        <v>naa.60060e8016622100000162210000a202</v>
      </c>
      <c r="M851" t="str">
        <f t="shared" si="39"/>
        <v>16221</v>
      </c>
      <c r="N851" t="str">
        <f t="shared" si="40"/>
        <v>a202</v>
      </c>
      <c r="O851" s="131">
        <v>1.00067138671875</v>
      </c>
    </row>
    <row r="852" spans="1:15">
      <c r="A852" t="s">
        <v>1226</v>
      </c>
      <c r="B852" t="s">
        <v>2116</v>
      </c>
      <c r="C852" t="s">
        <v>504</v>
      </c>
      <c r="D852" t="s">
        <v>2119</v>
      </c>
      <c r="E852" t="s">
        <v>1710</v>
      </c>
      <c r="F852" t="s">
        <v>1752</v>
      </c>
      <c r="G852" t="s">
        <v>1246</v>
      </c>
      <c r="I852" t="s">
        <v>2975</v>
      </c>
      <c r="J852" t="s">
        <v>2135</v>
      </c>
      <c r="K852" t="str">
        <f t="shared" si="38"/>
        <v>naa.60060e8016622100000162210000af09</v>
      </c>
      <c r="M852" t="str">
        <f t="shared" si="39"/>
        <v>16221</v>
      </c>
      <c r="N852" t="str">
        <f t="shared" si="40"/>
        <v>af09</v>
      </c>
      <c r="O852" s="131">
        <v>1.00067138671875</v>
      </c>
    </row>
    <row r="853" spans="1:15">
      <c r="A853" t="s">
        <v>1226</v>
      </c>
      <c r="B853" t="s">
        <v>2116</v>
      </c>
      <c r="C853" t="s">
        <v>504</v>
      </c>
      <c r="D853" t="s">
        <v>2119</v>
      </c>
      <c r="E853" t="s">
        <v>1715</v>
      </c>
      <c r="F853" t="s">
        <v>1755</v>
      </c>
      <c r="G853" t="s">
        <v>1246</v>
      </c>
      <c r="I853" t="s">
        <v>2976</v>
      </c>
      <c r="J853" t="s">
        <v>2136</v>
      </c>
      <c r="K853" t="str">
        <f t="shared" si="38"/>
        <v>naa.60060e8016622100000162210000af0a</v>
      </c>
      <c r="M853" t="str">
        <f t="shared" si="39"/>
        <v>16221</v>
      </c>
      <c r="N853" t="str">
        <f t="shared" si="40"/>
        <v>af0a</v>
      </c>
      <c r="O853" s="131">
        <v>1.00067138671875</v>
      </c>
    </row>
    <row r="854" spans="1:15">
      <c r="A854" t="s">
        <v>1226</v>
      </c>
      <c r="B854" t="s">
        <v>2116</v>
      </c>
      <c r="C854" t="s">
        <v>504</v>
      </c>
      <c r="D854" t="s">
        <v>2119</v>
      </c>
      <c r="E854" t="s">
        <v>1718</v>
      </c>
      <c r="F854" t="s">
        <v>1758</v>
      </c>
      <c r="G854" t="s">
        <v>1246</v>
      </c>
      <c r="I854" t="s">
        <v>2977</v>
      </c>
      <c r="J854" t="s">
        <v>2137</v>
      </c>
      <c r="K854" t="str">
        <f t="shared" si="38"/>
        <v>naa.60060e8016622100000162210000af0b</v>
      </c>
      <c r="M854" t="str">
        <f t="shared" si="39"/>
        <v>16221</v>
      </c>
      <c r="N854" t="str">
        <f t="shared" si="40"/>
        <v>af0b</v>
      </c>
      <c r="O854" s="131">
        <v>40</v>
      </c>
    </row>
    <row r="855" spans="1:15">
      <c r="A855" t="s">
        <v>1226</v>
      </c>
      <c r="B855" t="s">
        <v>2116</v>
      </c>
      <c r="C855" t="s">
        <v>503</v>
      </c>
      <c r="D855" t="s">
        <v>2117</v>
      </c>
      <c r="E855" t="s">
        <v>1685</v>
      </c>
      <c r="F855" t="s">
        <v>1686</v>
      </c>
      <c r="G855" t="s">
        <v>1638</v>
      </c>
      <c r="I855" t="s">
        <v>2980</v>
      </c>
      <c r="K855" t="str">
        <f t="shared" si="38"/>
        <v/>
      </c>
      <c r="M855" t="str">
        <f t="shared" si="39"/>
        <v/>
      </c>
      <c r="N855" t="str">
        <f t="shared" si="40"/>
        <v/>
      </c>
      <c r="O855" s="131">
        <v>250.00030517578099</v>
      </c>
    </row>
    <row r="856" spans="1:15">
      <c r="A856" t="s">
        <v>1226</v>
      </c>
      <c r="B856" t="s">
        <v>2116</v>
      </c>
      <c r="C856" t="s">
        <v>503</v>
      </c>
      <c r="D856" t="s">
        <v>2117</v>
      </c>
      <c r="E856" t="s">
        <v>1687</v>
      </c>
      <c r="F856" t="s">
        <v>1688</v>
      </c>
      <c r="G856" t="s">
        <v>1318</v>
      </c>
      <c r="I856" t="s">
        <v>2980</v>
      </c>
      <c r="J856" t="s">
        <v>2140</v>
      </c>
      <c r="K856" t="str">
        <f t="shared" si="38"/>
        <v>naa.60060e80166177000001617700004104</v>
      </c>
      <c r="M856" t="str">
        <f t="shared" si="39"/>
        <v>16177</v>
      </c>
      <c r="N856" t="str">
        <f t="shared" si="40"/>
        <v>4104</v>
      </c>
      <c r="O856" s="131">
        <v>50</v>
      </c>
    </row>
    <row r="857" spans="1:15">
      <c r="A857" t="s">
        <v>1226</v>
      </c>
      <c r="B857" t="s">
        <v>2116</v>
      </c>
      <c r="C857" t="s">
        <v>503</v>
      </c>
      <c r="D857" t="s">
        <v>2117</v>
      </c>
      <c r="E857" t="s">
        <v>1689</v>
      </c>
      <c r="F857" t="s">
        <v>1714</v>
      </c>
      <c r="G857" t="s">
        <v>1640</v>
      </c>
      <c r="I857" t="s">
        <v>2980</v>
      </c>
      <c r="K857" t="str">
        <f t="shared" si="38"/>
        <v/>
      </c>
      <c r="M857" t="str">
        <f t="shared" si="39"/>
        <v/>
      </c>
      <c r="N857" t="str">
        <f t="shared" si="40"/>
        <v/>
      </c>
      <c r="O857" s="131">
        <v>40</v>
      </c>
    </row>
    <row r="858" spans="1:15">
      <c r="A858" t="s">
        <v>1226</v>
      </c>
      <c r="B858" t="s">
        <v>2116</v>
      </c>
      <c r="C858" t="s">
        <v>502</v>
      </c>
      <c r="D858" t="s">
        <v>2117</v>
      </c>
      <c r="E858" t="s">
        <v>1685</v>
      </c>
      <c r="F858" t="s">
        <v>1686</v>
      </c>
      <c r="G858" t="s">
        <v>1638</v>
      </c>
      <c r="I858" t="s">
        <v>2981</v>
      </c>
      <c r="K858" t="str">
        <f t="shared" si="38"/>
        <v/>
      </c>
      <c r="M858" t="str">
        <f t="shared" si="39"/>
        <v/>
      </c>
      <c r="N858" t="str">
        <f t="shared" si="40"/>
        <v/>
      </c>
      <c r="O858" s="131">
        <v>250.00030517578099</v>
      </c>
    </row>
    <row r="859" spans="1:15">
      <c r="A859" t="s">
        <v>1226</v>
      </c>
      <c r="B859" t="s">
        <v>2116</v>
      </c>
      <c r="C859" t="s">
        <v>502</v>
      </c>
      <c r="D859" t="s">
        <v>2117</v>
      </c>
      <c r="E859" t="s">
        <v>1687</v>
      </c>
      <c r="F859" t="s">
        <v>1688</v>
      </c>
      <c r="G859" t="s">
        <v>1316</v>
      </c>
      <c r="I859" t="s">
        <v>2981</v>
      </c>
      <c r="J859" t="s">
        <v>2141</v>
      </c>
      <c r="K859" t="str">
        <f t="shared" si="38"/>
        <v>naa.60060e80166177000001617700004103</v>
      </c>
      <c r="M859" t="str">
        <f t="shared" si="39"/>
        <v>16177</v>
      </c>
      <c r="N859" t="str">
        <f t="shared" si="40"/>
        <v>4103</v>
      </c>
      <c r="O859" s="131">
        <v>50</v>
      </c>
    </row>
    <row r="860" spans="1:15">
      <c r="A860" t="s">
        <v>1226</v>
      </c>
      <c r="B860" t="s">
        <v>2116</v>
      </c>
      <c r="C860" t="s">
        <v>502</v>
      </c>
      <c r="D860" t="s">
        <v>2117</v>
      </c>
      <c r="E860" t="s">
        <v>1689</v>
      </c>
      <c r="F860" t="s">
        <v>1714</v>
      </c>
      <c r="G860" t="s">
        <v>1640</v>
      </c>
      <c r="I860" t="s">
        <v>2981</v>
      </c>
      <c r="K860" t="str">
        <f t="shared" si="38"/>
        <v/>
      </c>
      <c r="M860" t="str">
        <f t="shared" si="39"/>
        <v/>
      </c>
      <c r="N860" t="str">
        <f t="shared" si="40"/>
        <v/>
      </c>
      <c r="O860" s="131">
        <v>40</v>
      </c>
    </row>
    <row r="861" spans="1:15">
      <c r="A861" t="s">
        <v>1227</v>
      </c>
      <c r="B861" t="s">
        <v>2116</v>
      </c>
      <c r="C861" t="s">
        <v>507</v>
      </c>
      <c r="D861" t="s">
        <v>2117</v>
      </c>
      <c r="E861" t="s">
        <v>1685</v>
      </c>
      <c r="F861" t="s">
        <v>1686</v>
      </c>
      <c r="G861" t="s">
        <v>1642</v>
      </c>
      <c r="I861" t="s">
        <v>2982</v>
      </c>
      <c r="K861" t="str">
        <f t="shared" si="38"/>
        <v/>
      </c>
      <c r="M861" t="str">
        <f t="shared" si="39"/>
        <v/>
      </c>
      <c r="N861" t="str">
        <f t="shared" si="40"/>
        <v/>
      </c>
      <c r="O861" s="131">
        <v>40.0003051757813</v>
      </c>
    </row>
    <row r="862" spans="1:15">
      <c r="A862" t="s">
        <v>1227</v>
      </c>
      <c r="B862" t="s">
        <v>2116</v>
      </c>
      <c r="C862" t="s">
        <v>507</v>
      </c>
      <c r="D862" t="s">
        <v>2117</v>
      </c>
      <c r="E862" t="s">
        <v>1687</v>
      </c>
      <c r="F862" t="s">
        <v>1688</v>
      </c>
      <c r="G862" t="s">
        <v>1314</v>
      </c>
      <c r="I862" t="s">
        <v>2982</v>
      </c>
      <c r="J862" t="s">
        <v>2142</v>
      </c>
      <c r="K862" t="str">
        <f t="shared" si="38"/>
        <v>naa.60060e8016617700000161770000440e</v>
      </c>
      <c r="M862" t="str">
        <f t="shared" si="39"/>
        <v>16177</v>
      </c>
      <c r="N862" t="str">
        <f t="shared" si="40"/>
        <v>440e</v>
      </c>
      <c r="O862" s="131">
        <v>50</v>
      </c>
    </row>
    <row r="863" spans="1:15">
      <c r="A863" t="s">
        <v>1227</v>
      </c>
      <c r="B863" t="s">
        <v>2116</v>
      </c>
      <c r="C863" t="s">
        <v>507</v>
      </c>
      <c r="D863" t="s">
        <v>2117</v>
      </c>
      <c r="E863" t="s">
        <v>1689</v>
      </c>
      <c r="F863" t="s">
        <v>1714</v>
      </c>
      <c r="G863" t="s">
        <v>1644</v>
      </c>
      <c r="I863" t="s">
        <v>2982</v>
      </c>
      <c r="K863" t="str">
        <f t="shared" si="38"/>
        <v/>
      </c>
      <c r="M863" t="str">
        <f t="shared" si="39"/>
        <v/>
      </c>
      <c r="N863" t="str">
        <f t="shared" si="40"/>
        <v/>
      </c>
      <c r="O863" s="131">
        <v>40</v>
      </c>
    </row>
    <row r="864" spans="1:15">
      <c r="A864" t="s">
        <v>1227</v>
      </c>
      <c r="B864" t="s">
        <v>2116</v>
      </c>
      <c r="C864" t="s">
        <v>508</v>
      </c>
      <c r="D864" t="s">
        <v>2119</v>
      </c>
      <c r="E864" t="s">
        <v>1685</v>
      </c>
      <c r="F864" t="s">
        <v>1686</v>
      </c>
      <c r="G864" t="s">
        <v>1642</v>
      </c>
      <c r="I864" t="s">
        <v>2983</v>
      </c>
      <c r="K864" t="str">
        <f t="shared" si="38"/>
        <v/>
      </c>
      <c r="M864" t="str">
        <f t="shared" si="39"/>
        <v/>
      </c>
      <c r="N864" t="str">
        <f t="shared" si="40"/>
        <v/>
      </c>
      <c r="O864" s="131">
        <v>20.0006103515625</v>
      </c>
    </row>
    <row r="865" spans="1:15">
      <c r="A865" t="s">
        <v>1227</v>
      </c>
      <c r="B865" t="s">
        <v>2116</v>
      </c>
      <c r="C865" t="s">
        <v>508</v>
      </c>
      <c r="D865" t="s">
        <v>2119</v>
      </c>
      <c r="E865" t="s">
        <v>1687</v>
      </c>
      <c r="F865" t="s">
        <v>1688</v>
      </c>
      <c r="G865" t="s">
        <v>1304</v>
      </c>
      <c r="I865" t="s">
        <v>2983</v>
      </c>
      <c r="J865" t="s">
        <v>2143</v>
      </c>
      <c r="K865" t="str">
        <f t="shared" si="38"/>
        <v>naa.60060e80166177000001617700004501</v>
      </c>
      <c r="M865" t="str">
        <f t="shared" si="39"/>
        <v>16177</v>
      </c>
      <c r="N865" t="str">
        <f t="shared" si="40"/>
        <v>4501</v>
      </c>
      <c r="O865" s="131">
        <v>50</v>
      </c>
    </row>
    <row r="866" spans="1:15">
      <c r="A866" t="s">
        <v>1227</v>
      </c>
      <c r="B866" t="s">
        <v>2116</v>
      </c>
      <c r="C866" t="s">
        <v>508</v>
      </c>
      <c r="D866" t="s">
        <v>2119</v>
      </c>
      <c r="E866" t="s">
        <v>1689</v>
      </c>
      <c r="F866" t="s">
        <v>1714</v>
      </c>
      <c r="G866" t="s">
        <v>1644</v>
      </c>
      <c r="I866" t="s">
        <v>2983</v>
      </c>
      <c r="K866" t="str">
        <f t="shared" si="38"/>
        <v/>
      </c>
      <c r="M866" t="str">
        <f t="shared" si="39"/>
        <v/>
      </c>
      <c r="N866" t="str">
        <f t="shared" si="40"/>
        <v/>
      </c>
      <c r="O866" s="131">
        <v>20.0006103515625</v>
      </c>
    </row>
    <row r="867" spans="1:15">
      <c r="A867" t="s">
        <v>1227</v>
      </c>
      <c r="B867" t="s">
        <v>2116</v>
      </c>
      <c r="C867" t="s">
        <v>508</v>
      </c>
      <c r="D867" t="s">
        <v>2119</v>
      </c>
      <c r="E867" t="s">
        <v>1692</v>
      </c>
      <c r="F867" t="s">
        <v>1693</v>
      </c>
      <c r="G867" t="s">
        <v>1304</v>
      </c>
      <c r="I867" t="s">
        <v>2967</v>
      </c>
      <c r="J867" t="s">
        <v>2127</v>
      </c>
      <c r="K867" t="str">
        <f t="shared" si="38"/>
        <v>naa.60060e80166177000001617700004502</v>
      </c>
      <c r="M867" t="str">
        <f t="shared" si="39"/>
        <v>16177</v>
      </c>
      <c r="N867" t="str">
        <f t="shared" si="40"/>
        <v>4502</v>
      </c>
      <c r="O867" s="131">
        <v>1.00067138671875</v>
      </c>
    </row>
    <row r="868" spans="1:15">
      <c r="A868" t="s">
        <v>1227</v>
      </c>
      <c r="B868" t="s">
        <v>2116</v>
      </c>
      <c r="C868" t="s">
        <v>508</v>
      </c>
      <c r="D868" t="s">
        <v>2119</v>
      </c>
      <c r="E868" t="s">
        <v>1698</v>
      </c>
      <c r="F868" t="s">
        <v>1752</v>
      </c>
      <c r="G868" t="s">
        <v>1304</v>
      </c>
      <c r="I868" t="s">
        <v>2968</v>
      </c>
      <c r="J868" t="s">
        <v>2128</v>
      </c>
      <c r="K868" t="str">
        <f t="shared" si="38"/>
        <v>naa.60060e80166177000001617700004f00</v>
      </c>
      <c r="M868" t="str">
        <f t="shared" si="39"/>
        <v>16177</v>
      </c>
      <c r="N868" t="str">
        <f t="shared" si="40"/>
        <v>4f00</v>
      </c>
      <c r="O868" s="131">
        <v>1.00067138671875</v>
      </c>
    </row>
    <row r="869" spans="1:15">
      <c r="A869" t="s">
        <v>1227</v>
      </c>
      <c r="B869" t="s">
        <v>2116</v>
      </c>
      <c r="C869" t="s">
        <v>508</v>
      </c>
      <c r="D869" t="s">
        <v>2119</v>
      </c>
      <c r="E869" t="s">
        <v>1696</v>
      </c>
      <c r="F869" t="s">
        <v>1755</v>
      </c>
      <c r="G869" t="s">
        <v>1304</v>
      </c>
      <c r="I869" t="s">
        <v>2969</v>
      </c>
      <c r="J869" t="s">
        <v>2129</v>
      </c>
      <c r="K869" t="str">
        <f t="shared" si="38"/>
        <v>naa.60060e80166177000001617700004f01</v>
      </c>
      <c r="M869" t="str">
        <f t="shared" si="39"/>
        <v>16177</v>
      </c>
      <c r="N869" t="str">
        <f t="shared" si="40"/>
        <v>4f01</v>
      </c>
      <c r="O869" s="131">
        <v>1.00067138671875</v>
      </c>
    </row>
    <row r="870" spans="1:15">
      <c r="A870" t="s">
        <v>1227</v>
      </c>
      <c r="B870" t="s">
        <v>2116</v>
      </c>
      <c r="C870" t="s">
        <v>508</v>
      </c>
      <c r="D870" t="s">
        <v>2119</v>
      </c>
      <c r="E870" t="s">
        <v>1710</v>
      </c>
      <c r="F870" t="s">
        <v>1758</v>
      </c>
      <c r="G870" t="s">
        <v>1304</v>
      </c>
      <c r="I870" t="s">
        <v>2970</v>
      </c>
      <c r="J870" t="s">
        <v>2130</v>
      </c>
      <c r="K870" t="str">
        <f t="shared" si="38"/>
        <v>naa.60060e80166177000001617700004f02</v>
      </c>
      <c r="M870" t="str">
        <f t="shared" si="39"/>
        <v>16177</v>
      </c>
      <c r="N870" t="str">
        <f t="shared" si="40"/>
        <v>4f02</v>
      </c>
      <c r="O870" s="131">
        <v>40</v>
      </c>
    </row>
    <row r="871" spans="1:15">
      <c r="A871" t="s">
        <v>1228</v>
      </c>
      <c r="B871" t="s">
        <v>2116</v>
      </c>
      <c r="C871" t="s">
        <v>511</v>
      </c>
      <c r="D871" t="s">
        <v>2119</v>
      </c>
      <c r="E871" t="s">
        <v>1685</v>
      </c>
      <c r="F871" t="s">
        <v>1686</v>
      </c>
      <c r="G871" t="s">
        <v>1646</v>
      </c>
      <c r="I871" t="s">
        <v>2984</v>
      </c>
      <c r="K871" t="str">
        <f t="shared" si="38"/>
        <v/>
      </c>
      <c r="M871" t="str">
        <f t="shared" si="39"/>
        <v/>
      </c>
      <c r="N871" t="str">
        <f t="shared" si="40"/>
        <v/>
      </c>
      <c r="O871" s="131">
        <v>10.0003051757813</v>
      </c>
    </row>
    <row r="872" spans="1:15">
      <c r="A872" t="s">
        <v>1228</v>
      </c>
      <c r="B872" t="s">
        <v>2116</v>
      </c>
      <c r="C872" t="s">
        <v>511</v>
      </c>
      <c r="D872" t="s">
        <v>2119</v>
      </c>
      <c r="E872" t="s">
        <v>1687</v>
      </c>
      <c r="F872" t="s">
        <v>1688</v>
      </c>
      <c r="G872" t="s">
        <v>1244</v>
      </c>
      <c r="I872" t="s">
        <v>2984</v>
      </c>
      <c r="J872" t="s">
        <v>2144</v>
      </c>
      <c r="K872" t="str">
        <f t="shared" si="38"/>
        <v>naa.60060e8016622100000162210000a502</v>
      </c>
      <c r="M872" t="str">
        <f t="shared" si="39"/>
        <v>16221</v>
      </c>
      <c r="N872" t="str">
        <f t="shared" si="40"/>
        <v>a502</v>
      </c>
      <c r="O872" s="131">
        <v>50</v>
      </c>
    </row>
    <row r="873" spans="1:15">
      <c r="A873" t="s">
        <v>1228</v>
      </c>
      <c r="B873" t="s">
        <v>2116</v>
      </c>
      <c r="C873" t="s">
        <v>511</v>
      </c>
      <c r="D873" t="s">
        <v>2119</v>
      </c>
      <c r="E873" t="s">
        <v>1689</v>
      </c>
      <c r="F873" t="s">
        <v>1714</v>
      </c>
      <c r="G873" t="s">
        <v>1648</v>
      </c>
      <c r="I873" t="s">
        <v>2984</v>
      </c>
      <c r="K873" t="str">
        <f t="shared" si="38"/>
        <v/>
      </c>
      <c r="M873" t="str">
        <f t="shared" si="39"/>
        <v/>
      </c>
      <c r="N873" t="str">
        <f t="shared" si="40"/>
        <v/>
      </c>
      <c r="O873" s="131">
        <v>60</v>
      </c>
    </row>
    <row r="874" spans="1:15">
      <c r="A874" t="s">
        <v>1228</v>
      </c>
      <c r="B874" t="s">
        <v>2116</v>
      </c>
      <c r="C874" t="s">
        <v>511</v>
      </c>
      <c r="D874" t="s">
        <v>2119</v>
      </c>
      <c r="E874" t="s">
        <v>1692</v>
      </c>
      <c r="F874" t="s">
        <v>1693</v>
      </c>
      <c r="G874" t="s">
        <v>1244</v>
      </c>
      <c r="I874" t="s">
        <v>2985</v>
      </c>
      <c r="J874" t="s">
        <v>2145</v>
      </c>
      <c r="K874" t="str">
        <f t="shared" si="38"/>
        <v>naa.60060e8016622100000162210000a40a</v>
      </c>
      <c r="M874" t="str">
        <f t="shared" si="39"/>
        <v>16221</v>
      </c>
      <c r="N874" t="str">
        <f t="shared" si="40"/>
        <v>a40a</v>
      </c>
      <c r="O874" s="131">
        <v>60</v>
      </c>
    </row>
    <row r="875" spans="1:15">
      <c r="A875" t="s">
        <v>1228</v>
      </c>
      <c r="B875" t="s">
        <v>2116</v>
      </c>
      <c r="C875" t="s">
        <v>511</v>
      </c>
      <c r="D875" t="s">
        <v>2119</v>
      </c>
      <c r="E875" t="s">
        <v>1698</v>
      </c>
      <c r="F875" t="s">
        <v>1697</v>
      </c>
      <c r="G875" t="s">
        <v>1244</v>
      </c>
      <c r="I875" t="s">
        <v>2986</v>
      </c>
      <c r="J875" t="s">
        <v>2146</v>
      </c>
      <c r="K875" t="str">
        <f t="shared" si="38"/>
        <v>naa.60060e8016622100000162210000a40b</v>
      </c>
      <c r="M875" t="str">
        <f t="shared" si="39"/>
        <v>16221</v>
      </c>
      <c r="N875" t="str">
        <f t="shared" si="40"/>
        <v>a40b</v>
      </c>
      <c r="O875" s="131">
        <v>200.00061035156301</v>
      </c>
    </row>
    <row r="876" spans="1:15">
      <c r="A876" t="s">
        <v>1228</v>
      </c>
      <c r="B876" t="s">
        <v>2116</v>
      </c>
      <c r="C876" t="s">
        <v>511</v>
      </c>
      <c r="D876" t="s">
        <v>2119</v>
      </c>
      <c r="E876" t="s">
        <v>1696</v>
      </c>
      <c r="F876" t="s">
        <v>1699</v>
      </c>
      <c r="G876" t="s">
        <v>1244</v>
      </c>
      <c r="I876" t="s">
        <v>2987</v>
      </c>
      <c r="J876" t="s">
        <v>2147</v>
      </c>
      <c r="K876" t="str">
        <f t="shared" si="38"/>
        <v>naa.60060e8016622100000162210000a200</v>
      </c>
      <c r="M876" t="str">
        <f t="shared" si="39"/>
        <v>16221</v>
      </c>
      <c r="N876" t="str">
        <f t="shared" si="40"/>
        <v>a200</v>
      </c>
      <c r="O876" s="131">
        <v>10.0003051757813</v>
      </c>
    </row>
    <row r="877" spans="1:15">
      <c r="A877" t="s">
        <v>1228</v>
      </c>
      <c r="B877" t="s">
        <v>2116</v>
      </c>
      <c r="C877" t="s">
        <v>511</v>
      </c>
      <c r="D877" t="s">
        <v>2119</v>
      </c>
      <c r="E877" t="s">
        <v>1710</v>
      </c>
      <c r="F877" t="s">
        <v>1730</v>
      </c>
      <c r="G877" t="s">
        <v>1244</v>
      </c>
      <c r="I877" t="s">
        <v>2988</v>
      </c>
      <c r="J877" t="s">
        <v>2148</v>
      </c>
      <c r="K877" t="str">
        <f t="shared" si="38"/>
        <v>naa.60060e8016622100000162210000a504</v>
      </c>
      <c r="M877" t="str">
        <f t="shared" si="39"/>
        <v>16221</v>
      </c>
      <c r="N877" t="str">
        <f t="shared" si="40"/>
        <v>a504</v>
      </c>
      <c r="O877" s="131">
        <v>1.00067138671875</v>
      </c>
    </row>
    <row r="878" spans="1:15">
      <c r="A878" t="s">
        <v>1228</v>
      </c>
      <c r="B878" t="s">
        <v>2116</v>
      </c>
      <c r="C878" t="s">
        <v>511</v>
      </c>
      <c r="D878" t="s">
        <v>2119</v>
      </c>
      <c r="E878" t="s">
        <v>1715</v>
      </c>
      <c r="F878" t="s">
        <v>1732</v>
      </c>
      <c r="G878" t="s">
        <v>1244</v>
      </c>
      <c r="I878" t="s">
        <v>2989</v>
      </c>
      <c r="J878" t="s">
        <v>2149</v>
      </c>
      <c r="K878" t="str">
        <f t="shared" si="38"/>
        <v>naa.60060e8016622100000162210000affe</v>
      </c>
      <c r="M878" t="str">
        <f t="shared" si="39"/>
        <v>16221</v>
      </c>
      <c r="N878" t="str">
        <f t="shared" si="40"/>
        <v>affe</v>
      </c>
      <c r="O878" s="131">
        <v>1.00067138671875</v>
      </c>
    </row>
    <row r="879" spans="1:15">
      <c r="A879" t="s">
        <v>1228</v>
      </c>
      <c r="B879" t="s">
        <v>2116</v>
      </c>
      <c r="C879" t="s">
        <v>511</v>
      </c>
      <c r="D879" t="s">
        <v>2119</v>
      </c>
      <c r="E879" t="s">
        <v>1718</v>
      </c>
      <c r="F879" t="s">
        <v>1752</v>
      </c>
      <c r="G879" t="s">
        <v>1244</v>
      </c>
      <c r="I879" t="s">
        <v>2990</v>
      </c>
      <c r="J879" t="s">
        <v>2150</v>
      </c>
      <c r="K879" t="str">
        <f t="shared" si="38"/>
        <v>naa.60060e8016622100000162210000af06</v>
      </c>
      <c r="M879" t="str">
        <f t="shared" si="39"/>
        <v>16221</v>
      </c>
      <c r="N879" t="str">
        <f t="shared" si="40"/>
        <v>af06</v>
      </c>
      <c r="O879" s="131">
        <v>1.00067138671875</v>
      </c>
    </row>
    <row r="880" spans="1:15">
      <c r="A880" t="s">
        <v>1228</v>
      </c>
      <c r="B880" t="s">
        <v>2116</v>
      </c>
      <c r="C880" t="s">
        <v>511</v>
      </c>
      <c r="D880" t="s">
        <v>2119</v>
      </c>
      <c r="E880" t="s">
        <v>1721</v>
      </c>
      <c r="F880" t="s">
        <v>1755</v>
      </c>
      <c r="G880" t="s">
        <v>1244</v>
      </c>
      <c r="I880" t="s">
        <v>2991</v>
      </c>
      <c r="J880" t="s">
        <v>2151</v>
      </c>
      <c r="K880" t="str">
        <f t="shared" si="38"/>
        <v>naa.60060e8016622100000162210000af07</v>
      </c>
      <c r="M880" t="str">
        <f t="shared" si="39"/>
        <v>16221</v>
      </c>
      <c r="N880" t="str">
        <f t="shared" si="40"/>
        <v>af07</v>
      </c>
      <c r="O880" s="131">
        <v>1.00067138671875</v>
      </c>
    </row>
    <row r="881" spans="1:15">
      <c r="A881" t="s">
        <v>1228</v>
      </c>
      <c r="B881" t="s">
        <v>2116</v>
      </c>
      <c r="C881" t="s">
        <v>511</v>
      </c>
      <c r="D881" t="s">
        <v>2119</v>
      </c>
      <c r="E881" t="s">
        <v>1713</v>
      </c>
      <c r="F881" t="s">
        <v>1758</v>
      </c>
      <c r="G881" t="s">
        <v>1244</v>
      </c>
      <c r="I881" t="s">
        <v>2992</v>
      </c>
      <c r="J881" t="s">
        <v>2152</v>
      </c>
      <c r="K881" t="str">
        <f t="shared" si="38"/>
        <v>naa.60060e8016622100000162210000af08</v>
      </c>
      <c r="M881" t="str">
        <f t="shared" si="39"/>
        <v>16221</v>
      </c>
      <c r="N881" t="str">
        <f t="shared" si="40"/>
        <v>af08</v>
      </c>
      <c r="O881" s="131">
        <v>40</v>
      </c>
    </row>
    <row r="882" spans="1:15">
      <c r="A882" t="s">
        <v>1228</v>
      </c>
      <c r="B882" t="s">
        <v>2116</v>
      </c>
      <c r="C882" t="s">
        <v>513</v>
      </c>
      <c r="D882" t="s">
        <v>2119</v>
      </c>
      <c r="E882" t="s">
        <v>1685</v>
      </c>
      <c r="F882" t="s">
        <v>1686</v>
      </c>
      <c r="G882" t="s">
        <v>1646</v>
      </c>
      <c r="I882" t="s">
        <v>2993</v>
      </c>
      <c r="K882" t="str">
        <f t="shared" si="38"/>
        <v/>
      </c>
      <c r="M882" t="str">
        <f t="shared" si="39"/>
        <v/>
      </c>
      <c r="N882" t="str">
        <f t="shared" si="40"/>
        <v/>
      </c>
      <c r="O882" s="131">
        <v>60</v>
      </c>
    </row>
    <row r="883" spans="1:15">
      <c r="A883" t="s">
        <v>1228</v>
      </c>
      <c r="B883" t="s">
        <v>2116</v>
      </c>
      <c r="C883" t="s">
        <v>513</v>
      </c>
      <c r="D883" t="s">
        <v>2119</v>
      </c>
      <c r="E883" t="s">
        <v>1687</v>
      </c>
      <c r="F883" t="s">
        <v>1688</v>
      </c>
      <c r="G883" t="s">
        <v>1240</v>
      </c>
      <c r="I883" t="s">
        <v>2993</v>
      </c>
      <c r="J883" t="s">
        <v>2153</v>
      </c>
      <c r="K883" t="str">
        <f t="shared" ref="K883:K946" si="41">IF(J883&lt;&gt;"",CONCATENATE("naa.",MID(J883,11,32)),"")</f>
        <v>naa.60060e8016622100000162210000a400</v>
      </c>
      <c r="M883" t="str">
        <f t="shared" si="39"/>
        <v>16221</v>
      </c>
      <c r="N883" t="str">
        <f t="shared" si="40"/>
        <v>a400</v>
      </c>
      <c r="O883" s="131">
        <v>60</v>
      </c>
    </row>
    <row r="884" spans="1:15">
      <c r="A884" t="s">
        <v>1228</v>
      </c>
      <c r="B884" t="s">
        <v>2116</v>
      </c>
      <c r="C884" t="s">
        <v>513</v>
      </c>
      <c r="D884" t="s">
        <v>2119</v>
      </c>
      <c r="E884" t="s">
        <v>1689</v>
      </c>
      <c r="F884" t="s">
        <v>1704</v>
      </c>
      <c r="G884" t="s">
        <v>1240</v>
      </c>
      <c r="I884" t="s">
        <v>2994</v>
      </c>
      <c r="J884" t="s">
        <v>2154</v>
      </c>
      <c r="K884" t="str">
        <f t="shared" si="41"/>
        <v>naa.60060e8016622100000162210000a401</v>
      </c>
      <c r="M884" t="str">
        <f t="shared" si="39"/>
        <v>16221</v>
      </c>
      <c r="N884" t="str">
        <f t="shared" si="40"/>
        <v>a401</v>
      </c>
      <c r="O884" s="131">
        <v>60</v>
      </c>
    </row>
    <row r="885" spans="1:15">
      <c r="A885" t="s">
        <v>1228</v>
      </c>
      <c r="B885" t="s">
        <v>2116</v>
      </c>
      <c r="C885" t="s">
        <v>513</v>
      </c>
      <c r="D885" t="s">
        <v>2119</v>
      </c>
      <c r="E885" t="s">
        <v>1692</v>
      </c>
      <c r="F885" t="s">
        <v>1706</v>
      </c>
      <c r="G885" t="s">
        <v>1240</v>
      </c>
      <c r="I885" t="s">
        <v>2995</v>
      </c>
      <c r="J885" t="s">
        <v>2155</v>
      </c>
      <c r="K885" t="str">
        <f t="shared" si="41"/>
        <v>naa.60060e8016622100000162210000a402</v>
      </c>
      <c r="M885" t="str">
        <f t="shared" si="39"/>
        <v>16221</v>
      </c>
      <c r="N885" t="str">
        <f t="shared" si="40"/>
        <v>a402</v>
      </c>
      <c r="O885" s="131">
        <v>50</v>
      </c>
    </row>
    <row r="886" spans="1:15">
      <c r="A886" t="s">
        <v>1228</v>
      </c>
      <c r="B886" t="s">
        <v>2116</v>
      </c>
      <c r="C886" t="s">
        <v>513</v>
      </c>
      <c r="D886" t="s">
        <v>2119</v>
      </c>
      <c r="E886" t="s">
        <v>1698</v>
      </c>
      <c r="F886" t="s">
        <v>1714</v>
      </c>
      <c r="G886" t="s">
        <v>1648</v>
      </c>
      <c r="I886" t="s">
        <v>2993</v>
      </c>
      <c r="K886" t="str">
        <f t="shared" si="41"/>
        <v/>
      </c>
      <c r="M886" t="str">
        <f t="shared" si="39"/>
        <v/>
      </c>
      <c r="N886" t="str">
        <f t="shared" si="40"/>
        <v/>
      </c>
      <c r="O886" s="131">
        <v>60</v>
      </c>
    </row>
    <row r="887" spans="1:15">
      <c r="A887" t="s">
        <v>1228</v>
      </c>
      <c r="B887" t="s">
        <v>2116</v>
      </c>
      <c r="C887" t="s">
        <v>513</v>
      </c>
      <c r="D887" t="s">
        <v>2119</v>
      </c>
      <c r="E887" t="s">
        <v>1696</v>
      </c>
      <c r="F887" t="s">
        <v>1693</v>
      </c>
      <c r="G887" t="s">
        <v>1240</v>
      </c>
      <c r="I887" t="s">
        <v>2996</v>
      </c>
      <c r="J887" t="s">
        <v>2156</v>
      </c>
      <c r="K887" t="str">
        <f t="shared" si="41"/>
        <v>naa.60060e8016622100000162210000a406</v>
      </c>
      <c r="M887" t="str">
        <f t="shared" si="39"/>
        <v>16221</v>
      </c>
      <c r="N887" t="str">
        <f t="shared" si="40"/>
        <v>a406</v>
      </c>
      <c r="O887" s="131">
        <v>10.0003051757813</v>
      </c>
    </row>
    <row r="888" spans="1:15">
      <c r="A888" t="s">
        <v>1228</v>
      </c>
      <c r="B888" t="s">
        <v>2116</v>
      </c>
      <c r="C888" t="s">
        <v>513</v>
      </c>
      <c r="D888" t="s">
        <v>2119</v>
      </c>
      <c r="E888" t="s">
        <v>1710</v>
      </c>
      <c r="F888" t="s">
        <v>1697</v>
      </c>
      <c r="G888" t="s">
        <v>1240</v>
      </c>
      <c r="I888" t="s">
        <v>2997</v>
      </c>
      <c r="J888" t="s">
        <v>2157</v>
      </c>
      <c r="K888" t="str">
        <f t="shared" si="41"/>
        <v>naa.60060e8016622100000162210000a500</v>
      </c>
      <c r="M888" t="str">
        <f t="shared" si="39"/>
        <v>16221</v>
      </c>
      <c r="N888" t="str">
        <f t="shared" si="40"/>
        <v>a500</v>
      </c>
      <c r="O888" s="131">
        <v>1.00067138671875</v>
      </c>
    </row>
    <row r="889" spans="1:15">
      <c r="A889" t="s">
        <v>1228</v>
      </c>
      <c r="B889" t="s">
        <v>2116</v>
      </c>
      <c r="C889" t="s">
        <v>513</v>
      </c>
      <c r="D889" t="s">
        <v>2119</v>
      </c>
      <c r="E889" t="s">
        <v>1715</v>
      </c>
      <c r="F889" t="s">
        <v>1752</v>
      </c>
      <c r="G889" t="s">
        <v>1240</v>
      </c>
      <c r="I889" t="s">
        <v>2998</v>
      </c>
      <c r="J889" t="s">
        <v>2158</v>
      </c>
      <c r="K889" t="str">
        <f t="shared" si="41"/>
        <v>naa.60060e8016622100000162210000af00</v>
      </c>
      <c r="M889" t="str">
        <f t="shared" si="39"/>
        <v>16221</v>
      </c>
      <c r="N889" t="str">
        <f t="shared" si="40"/>
        <v>af00</v>
      </c>
      <c r="O889" s="131">
        <v>1.00067138671875</v>
      </c>
    </row>
    <row r="890" spans="1:15">
      <c r="A890" t="s">
        <v>1228</v>
      </c>
      <c r="B890" t="s">
        <v>2116</v>
      </c>
      <c r="C890" t="s">
        <v>513</v>
      </c>
      <c r="D890" t="s">
        <v>2119</v>
      </c>
      <c r="E890" t="s">
        <v>1718</v>
      </c>
      <c r="F890" t="s">
        <v>1755</v>
      </c>
      <c r="G890" t="s">
        <v>1240</v>
      </c>
      <c r="I890" t="s">
        <v>2999</v>
      </c>
      <c r="J890" t="s">
        <v>2159</v>
      </c>
      <c r="K890" t="str">
        <f t="shared" si="41"/>
        <v>naa.60060e8016622100000162210000af01</v>
      </c>
      <c r="M890" t="str">
        <f t="shared" si="39"/>
        <v>16221</v>
      </c>
      <c r="N890" t="str">
        <f t="shared" si="40"/>
        <v>af01</v>
      </c>
      <c r="O890" s="131">
        <v>1.00067138671875</v>
      </c>
    </row>
    <row r="891" spans="1:15">
      <c r="A891" t="s">
        <v>1228</v>
      </c>
      <c r="B891" t="s">
        <v>2116</v>
      </c>
      <c r="C891" t="s">
        <v>513</v>
      </c>
      <c r="D891" t="s">
        <v>2119</v>
      </c>
      <c r="E891" t="s">
        <v>1721</v>
      </c>
      <c r="F891" t="s">
        <v>1758</v>
      </c>
      <c r="G891" t="s">
        <v>1240</v>
      </c>
      <c r="I891" t="s">
        <v>3000</v>
      </c>
      <c r="J891" t="s">
        <v>2160</v>
      </c>
      <c r="K891" t="str">
        <f t="shared" si="41"/>
        <v>naa.60060e8016622100000162210000af02</v>
      </c>
      <c r="M891" t="str">
        <f t="shared" si="39"/>
        <v>16221</v>
      </c>
      <c r="N891" t="str">
        <f t="shared" si="40"/>
        <v>af02</v>
      </c>
      <c r="O891" s="131">
        <v>40</v>
      </c>
    </row>
    <row r="892" spans="1:15">
      <c r="A892" t="s">
        <v>1228</v>
      </c>
      <c r="B892" t="s">
        <v>2116</v>
      </c>
      <c r="C892" t="s">
        <v>510</v>
      </c>
      <c r="D892" t="s">
        <v>2119</v>
      </c>
      <c r="E892" t="s">
        <v>1685</v>
      </c>
      <c r="F892" t="s">
        <v>1686</v>
      </c>
      <c r="G892" t="s">
        <v>1646</v>
      </c>
      <c r="I892" t="s">
        <v>3001</v>
      </c>
      <c r="K892" t="str">
        <f t="shared" si="41"/>
        <v/>
      </c>
      <c r="M892" t="str">
        <f t="shared" si="39"/>
        <v/>
      </c>
      <c r="N892" t="str">
        <f t="shared" si="40"/>
        <v/>
      </c>
      <c r="O892" s="131">
        <v>40.0003051757813</v>
      </c>
    </row>
    <row r="893" spans="1:15">
      <c r="A893" t="s">
        <v>1228</v>
      </c>
      <c r="B893" t="s">
        <v>2116</v>
      </c>
      <c r="C893" t="s">
        <v>510</v>
      </c>
      <c r="D893" t="s">
        <v>2119</v>
      </c>
      <c r="E893" t="s">
        <v>1687</v>
      </c>
      <c r="F893" t="s">
        <v>1688</v>
      </c>
      <c r="G893" t="s">
        <v>1306</v>
      </c>
      <c r="I893" t="s">
        <v>3001</v>
      </c>
      <c r="J893" t="s">
        <v>2161</v>
      </c>
      <c r="K893" t="str">
        <f t="shared" si="41"/>
        <v>naa.60060e80166177000001617700004400</v>
      </c>
      <c r="M893" t="str">
        <f t="shared" ref="M893:M956" si="42">IF(J893&lt;&gt;"",MID(J893,30,5),"")</f>
        <v>16177</v>
      </c>
      <c r="N893" t="str">
        <f t="shared" ref="N893:N956" si="43">IF(J893&lt;&gt;"",MID(J893,39,4),"")</f>
        <v>4400</v>
      </c>
      <c r="O893" s="131">
        <v>50</v>
      </c>
    </row>
    <row r="894" spans="1:15">
      <c r="A894" t="s">
        <v>1228</v>
      </c>
      <c r="B894" t="s">
        <v>2116</v>
      </c>
      <c r="C894" t="s">
        <v>510</v>
      </c>
      <c r="D894" t="s">
        <v>2119</v>
      </c>
      <c r="E894" t="s">
        <v>1689</v>
      </c>
      <c r="F894" t="s">
        <v>1714</v>
      </c>
      <c r="G894" t="s">
        <v>1648</v>
      </c>
      <c r="I894" t="s">
        <v>3001</v>
      </c>
      <c r="K894" t="str">
        <f t="shared" si="41"/>
        <v/>
      </c>
      <c r="M894" t="str">
        <f t="shared" si="42"/>
        <v/>
      </c>
      <c r="N894" t="str">
        <f t="shared" si="43"/>
        <v/>
      </c>
      <c r="O894" s="131">
        <v>40.0003051757813</v>
      </c>
    </row>
    <row r="895" spans="1:15">
      <c r="A895" t="s">
        <v>1228</v>
      </c>
      <c r="B895" t="s">
        <v>2116</v>
      </c>
      <c r="C895" t="s">
        <v>510</v>
      </c>
      <c r="D895" t="s">
        <v>2119</v>
      </c>
      <c r="E895" t="s">
        <v>1692</v>
      </c>
      <c r="F895" t="s">
        <v>1693</v>
      </c>
      <c r="G895" t="s">
        <v>1306</v>
      </c>
      <c r="I895" t="s">
        <v>3002</v>
      </c>
      <c r="J895" t="s">
        <v>2162</v>
      </c>
      <c r="K895" t="str">
        <f t="shared" si="41"/>
        <v>naa.60060e80166177000001617700004402</v>
      </c>
      <c r="M895" t="str">
        <f t="shared" si="42"/>
        <v>16177</v>
      </c>
      <c r="N895" t="str">
        <f t="shared" si="43"/>
        <v>4402</v>
      </c>
      <c r="O895" s="131">
        <v>40.0003051757813</v>
      </c>
    </row>
    <row r="896" spans="1:15">
      <c r="A896" t="s">
        <v>1228</v>
      </c>
      <c r="B896" t="s">
        <v>2116</v>
      </c>
      <c r="C896" t="s">
        <v>510</v>
      </c>
      <c r="D896" t="s">
        <v>2119</v>
      </c>
      <c r="E896" t="s">
        <v>1698</v>
      </c>
      <c r="F896" t="s">
        <v>1697</v>
      </c>
      <c r="G896" t="s">
        <v>1306</v>
      </c>
      <c r="I896" t="s">
        <v>3003</v>
      </c>
      <c r="J896" t="s">
        <v>2163</v>
      </c>
      <c r="K896" t="str">
        <f t="shared" si="41"/>
        <v>naa.60060e80166177000001617700004403</v>
      </c>
      <c r="M896" t="str">
        <f t="shared" si="42"/>
        <v>16177</v>
      </c>
      <c r="N896" t="str">
        <f t="shared" si="43"/>
        <v>4403</v>
      </c>
      <c r="O896" s="131">
        <v>40.0003051757813</v>
      </c>
    </row>
    <row r="897" spans="1:15">
      <c r="A897" t="s">
        <v>1228</v>
      </c>
      <c r="B897" t="s">
        <v>2116</v>
      </c>
      <c r="C897" t="s">
        <v>510</v>
      </c>
      <c r="D897" t="s">
        <v>2119</v>
      </c>
      <c r="E897" t="s">
        <v>1696</v>
      </c>
      <c r="F897" t="s">
        <v>1699</v>
      </c>
      <c r="G897" t="s">
        <v>1306</v>
      </c>
      <c r="I897" t="s">
        <v>3004</v>
      </c>
      <c r="J897" t="s">
        <v>2164</v>
      </c>
      <c r="K897" t="str">
        <f t="shared" si="41"/>
        <v>naa.60060e80166177000001617700004404</v>
      </c>
      <c r="M897" t="str">
        <f t="shared" si="42"/>
        <v>16177</v>
      </c>
      <c r="N897" t="str">
        <f t="shared" si="43"/>
        <v>4404</v>
      </c>
      <c r="O897" s="131">
        <v>100.00030517578099</v>
      </c>
    </row>
    <row r="898" spans="1:15">
      <c r="A898" t="s">
        <v>1228</v>
      </c>
      <c r="B898" t="s">
        <v>2116</v>
      </c>
      <c r="C898" t="s">
        <v>510</v>
      </c>
      <c r="D898" t="s">
        <v>2119</v>
      </c>
      <c r="E898" t="s">
        <v>1710</v>
      </c>
      <c r="F898" t="s">
        <v>1730</v>
      </c>
      <c r="G898" t="s">
        <v>1306</v>
      </c>
      <c r="I898" t="s">
        <v>3005</v>
      </c>
      <c r="J898" t="s">
        <v>2165</v>
      </c>
      <c r="K898" t="str">
        <f t="shared" si="41"/>
        <v>naa.60060e80166177000001617700004200</v>
      </c>
      <c r="M898" t="str">
        <f t="shared" si="42"/>
        <v>16177</v>
      </c>
      <c r="N898" t="str">
        <f t="shared" si="43"/>
        <v>4200</v>
      </c>
      <c r="O898" s="131">
        <v>100.00030517578099</v>
      </c>
    </row>
    <row r="899" spans="1:15">
      <c r="A899" t="s">
        <v>1228</v>
      </c>
      <c r="B899" t="s">
        <v>2116</v>
      </c>
      <c r="C899" t="s">
        <v>510</v>
      </c>
      <c r="D899" t="s">
        <v>2119</v>
      </c>
      <c r="E899" t="s">
        <v>1715</v>
      </c>
      <c r="F899" t="s">
        <v>1732</v>
      </c>
      <c r="G899" t="s">
        <v>1306</v>
      </c>
      <c r="I899" t="s">
        <v>3006</v>
      </c>
      <c r="J899" t="s">
        <v>2166</v>
      </c>
      <c r="K899" t="str">
        <f t="shared" si="41"/>
        <v>naa.60060e80166177000001617700004201</v>
      </c>
      <c r="M899" t="str">
        <f t="shared" si="42"/>
        <v>16177</v>
      </c>
      <c r="N899" t="str">
        <f t="shared" si="43"/>
        <v>4201</v>
      </c>
      <c r="O899" s="131">
        <v>1.00067138671875</v>
      </c>
    </row>
    <row r="900" spans="1:15">
      <c r="A900" t="s">
        <v>1228</v>
      </c>
      <c r="B900" t="s">
        <v>2116</v>
      </c>
      <c r="C900" t="s">
        <v>510</v>
      </c>
      <c r="D900" t="s">
        <v>2119</v>
      </c>
      <c r="E900" t="s">
        <v>1718</v>
      </c>
      <c r="F900" t="s">
        <v>1752</v>
      </c>
      <c r="G900" t="s">
        <v>1306</v>
      </c>
      <c r="I900" t="s">
        <v>3007</v>
      </c>
      <c r="J900" t="s">
        <v>2167</v>
      </c>
      <c r="K900" t="str">
        <f t="shared" si="41"/>
        <v>naa.60060e80166177000001617700004f03</v>
      </c>
      <c r="M900" t="str">
        <f t="shared" si="42"/>
        <v>16177</v>
      </c>
      <c r="N900" t="str">
        <f t="shared" si="43"/>
        <v>4f03</v>
      </c>
      <c r="O900" s="131">
        <v>1.00067138671875</v>
      </c>
    </row>
    <row r="901" spans="1:15">
      <c r="A901" t="s">
        <v>1228</v>
      </c>
      <c r="B901" t="s">
        <v>2116</v>
      </c>
      <c r="C901" t="s">
        <v>510</v>
      </c>
      <c r="D901" t="s">
        <v>2119</v>
      </c>
      <c r="E901" t="s">
        <v>1721</v>
      </c>
      <c r="F901" t="s">
        <v>1755</v>
      </c>
      <c r="G901" t="s">
        <v>1306</v>
      </c>
      <c r="I901" t="s">
        <v>3008</v>
      </c>
      <c r="J901" t="s">
        <v>2168</v>
      </c>
      <c r="K901" t="str">
        <f t="shared" si="41"/>
        <v>naa.60060e80166177000001617700004f04</v>
      </c>
      <c r="M901" t="str">
        <f t="shared" si="42"/>
        <v>16177</v>
      </c>
      <c r="N901" t="str">
        <f t="shared" si="43"/>
        <v>4f04</v>
      </c>
      <c r="O901" s="131">
        <v>1.00067138671875</v>
      </c>
    </row>
    <row r="902" spans="1:15">
      <c r="A902" t="s">
        <v>1228</v>
      </c>
      <c r="B902" t="s">
        <v>2116</v>
      </c>
      <c r="C902" t="s">
        <v>510</v>
      </c>
      <c r="D902" t="s">
        <v>2119</v>
      </c>
      <c r="E902" t="s">
        <v>1713</v>
      </c>
      <c r="F902" t="s">
        <v>1758</v>
      </c>
      <c r="G902" t="s">
        <v>1306</v>
      </c>
      <c r="I902" t="s">
        <v>3009</v>
      </c>
      <c r="J902" t="s">
        <v>2169</v>
      </c>
      <c r="K902" t="str">
        <f t="shared" si="41"/>
        <v>naa.60060e80166177000001617700004f05</v>
      </c>
      <c r="M902" t="str">
        <f t="shared" si="42"/>
        <v>16177</v>
      </c>
      <c r="N902" t="str">
        <f t="shared" si="43"/>
        <v>4f05</v>
      </c>
      <c r="O902" s="131">
        <v>40</v>
      </c>
    </row>
    <row r="903" spans="1:15">
      <c r="A903" t="s">
        <v>1228</v>
      </c>
      <c r="B903" t="s">
        <v>2116</v>
      </c>
      <c r="C903" t="s">
        <v>512</v>
      </c>
      <c r="D903" t="s">
        <v>2119</v>
      </c>
      <c r="E903" t="s">
        <v>1685</v>
      </c>
      <c r="F903" t="s">
        <v>1686</v>
      </c>
      <c r="G903" t="s">
        <v>1646</v>
      </c>
      <c r="I903" t="s">
        <v>3010</v>
      </c>
      <c r="K903" t="str">
        <f t="shared" si="41"/>
        <v/>
      </c>
      <c r="M903" t="str">
        <f t="shared" si="42"/>
        <v/>
      </c>
      <c r="N903" t="str">
        <f t="shared" si="43"/>
        <v/>
      </c>
      <c r="O903" s="131">
        <v>40.0003051757813</v>
      </c>
    </row>
    <row r="904" spans="1:15">
      <c r="A904" t="s">
        <v>1228</v>
      </c>
      <c r="B904" t="s">
        <v>2116</v>
      </c>
      <c r="C904" t="s">
        <v>512</v>
      </c>
      <c r="D904" t="s">
        <v>2119</v>
      </c>
      <c r="E904" t="s">
        <v>1687</v>
      </c>
      <c r="F904" t="s">
        <v>1688</v>
      </c>
      <c r="G904" t="s">
        <v>1308</v>
      </c>
      <c r="I904" t="s">
        <v>3010</v>
      </c>
      <c r="J904" t="s">
        <v>2170</v>
      </c>
      <c r="K904" t="str">
        <f t="shared" si="41"/>
        <v>naa.60060e80166177000001617700004405</v>
      </c>
      <c r="M904" t="str">
        <f t="shared" si="42"/>
        <v>16177</v>
      </c>
      <c r="N904" t="str">
        <f t="shared" si="43"/>
        <v>4405</v>
      </c>
      <c r="O904" s="131">
        <v>40.0003051757813</v>
      </c>
    </row>
    <row r="905" spans="1:15">
      <c r="A905" t="s">
        <v>1228</v>
      </c>
      <c r="B905" t="s">
        <v>2116</v>
      </c>
      <c r="C905" t="s">
        <v>512</v>
      </c>
      <c r="D905" t="s">
        <v>2119</v>
      </c>
      <c r="E905" t="s">
        <v>1689</v>
      </c>
      <c r="F905" t="s">
        <v>1704</v>
      </c>
      <c r="G905" t="s">
        <v>1308</v>
      </c>
      <c r="I905" t="s">
        <v>3011</v>
      </c>
      <c r="J905" t="s">
        <v>2171</v>
      </c>
      <c r="K905" t="str">
        <f t="shared" si="41"/>
        <v>naa.60060e80166177000001617700004406</v>
      </c>
      <c r="M905" t="str">
        <f t="shared" si="42"/>
        <v>16177</v>
      </c>
      <c r="N905" t="str">
        <f t="shared" si="43"/>
        <v>4406</v>
      </c>
      <c r="O905" s="131">
        <v>50</v>
      </c>
    </row>
    <row r="906" spans="1:15">
      <c r="A906" t="s">
        <v>1228</v>
      </c>
      <c r="B906" t="s">
        <v>2116</v>
      </c>
      <c r="C906" t="s">
        <v>512</v>
      </c>
      <c r="D906" t="s">
        <v>2119</v>
      </c>
      <c r="E906" t="s">
        <v>1692</v>
      </c>
      <c r="F906" t="s">
        <v>1714</v>
      </c>
      <c r="G906" t="s">
        <v>1648</v>
      </c>
      <c r="I906" t="s">
        <v>3010</v>
      </c>
      <c r="K906" t="str">
        <f t="shared" si="41"/>
        <v/>
      </c>
      <c r="M906" t="str">
        <f t="shared" si="42"/>
        <v/>
      </c>
      <c r="N906" t="str">
        <f t="shared" si="43"/>
        <v/>
      </c>
      <c r="O906" s="131">
        <v>100.00030517578099</v>
      </c>
    </row>
    <row r="907" spans="1:15">
      <c r="A907" t="s">
        <v>1228</v>
      </c>
      <c r="B907" t="s">
        <v>2116</v>
      </c>
      <c r="C907" t="s">
        <v>512</v>
      </c>
      <c r="D907" t="s">
        <v>2119</v>
      </c>
      <c r="E907" t="s">
        <v>1698</v>
      </c>
      <c r="F907" t="s">
        <v>1693</v>
      </c>
      <c r="G907" t="s">
        <v>1308</v>
      </c>
      <c r="I907" t="s">
        <v>3012</v>
      </c>
      <c r="J907" t="s">
        <v>2172</v>
      </c>
      <c r="K907" t="str">
        <f t="shared" si="41"/>
        <v>naa.60060e80166177000001617700004202</v>
      </c>
      <c r="M907" t="str">
        <f t="shared" si="42"/>
        <v>16177</v>
      </c>
      <c r="N907" t="str">
        <f t="shared" si="43"/>
        <v>4202</v>
      </c>
      <c r="O907" s="131">
        <v>100.00030517578099</v>
      </c>
    </row>
    <row r="908" spans="1:15">
      <c r="A908" t="s">
        <v>1228</v>
      </c>
      <c r="B908" t="s">
        <v>2116</v>
      </c>
      <c r="C908" t="s">
        <v>512</v>
      </c>
      <c r="D908" t="s">
        <v>2119</v>
      </c>
      <c r="E908" t="s">
        <v>1696</v>
      </c>
      <c r="F908" t="s">
        <v>1697</v>
      </c>
      <c r="G908" t="s">
        <v>1308</v>
      </c>
      <c r="I908" t="s">
        <v>3013</v>
      </c>
      <c r="J908" t="s">
        <v>2173</v>
      </c>
      <c r="K908" t="str">
        <f t="shared" si="41"/>
        <v>naa.60060e80166177000001617700004203</v>
      </c>
      <c r="M908" t="str">
        <f t="shared" si="42"/>
        <v>16177</v>
      </c>
      <c r="N908" t="str">
        <f t="shared" si="43"/>
        <v>4203</v>
      </c>
      <c r="O908" s="131">
        <v>1.00067138671875</v>
      </c>
    </row>
    <row r="909" spans="1:15">
      <c r="A909" t="s">
        <v>1228</v>
      </c>
      <c r="B909" t="s">
        <v>2116</v>
      </c>
      <c r="C909" t="s">
        <v>512</v>
      </c>
      <c r="D909" t="s">
        <v>2119</v>
      </c>
      <c r="E909" t="s">
        <v>1710</v>
      </c>
      <c r="F909" t="s">
        <v>1752</v>
      </c>
      <c r="G909" t="s">
        <v>1308</v>
      </c>
      <c r="I909" t="s">
        <v>3014</v>
      </c>
      <c r="J909" t="s">
        <v>2174</v>
      </c>
      <c r="K909" t="str">
        <f t="shared" si="41"/>
        <v>naa.60060e80166177000001617700004f06</v>
      </c>
      <c r="M909" t="str">
        <f t="shared" si="42"/>
        <v>16177</v>
      </c>
      <c r="N909" t="str">
        <f t="shared" si="43"/>
        <v>4f06</v>
      </c>
      <c r="O909" s="131">
        <v>1.00067138671875</v>
      </c>
    </row>
    <row r="910" spans="1:15">
      <c r="A910" t="s">
        <v>1228</v>
      </c>
      <c r="B910" t="s">
        <v>2116</v>
      </c>
      <c r="C910" t="s">
        <v>512</v>
      </c>
      <c r="D910" t="s">
        <v>2119</v>
      </c>
      <c r="E910" t="s">
        <v>1715</v>
      </c>
      <c r="F910" t="s">
        <v>1755</v>
      </c>
      <c r="G910" t="s">
        <v>1308</v>
      </c>
      <c r="I910" t="s">
        <v>3015</v>
      </c>
      <c r="J910" t="s">
        <v>2175</v>
      </c>
      <c r="K910" t="str">
        <f t="shared" si="41"/>
        <v>naa.60060e80166177000001617700004f07</v>
      </c>
      <c r="M910" t="str">
        <f t="shared" si="42"/>
        <v>16177</v>
      </c>
      <c r="N910" t="str">
        <f t="shared" si="43"/>
        <v>4f07</v>
      </c>
      <c r="O910" s="131">
        <v>1.00067138671875</v>
      </c>
    </row>
    <row r="911" spans="1:15">
      <c r="A911" t="s">
        <v>1228</v>
      </c>
      <c r="B911" t="s">
        <v>2116</v>
      </c>
      <c r="C911" t="s">
        <v>512</v>
      </c>
      <c r="D911" t="s">
        <v>2119</v>
      </c>
      <c r="E911" t="s">
        <v>1718</v>
      </c>
      <c r="F911" t="s">
        <v>1758</v>
      </c>
      <c r="G911" t="s">
        <v>1308</v>
      </c>
      <c r="I911" t="s">
        <v>3016</v>
      </c>
      <c r="J911" t="s">
        <v>2176</v>
      </c>
      <c r="K911" t="str">
        <f t="shared" si="41"/>
        <v>naa.60060e80166177000001617700004f08</v>
      </c>
      <c r="M911" t="str">
        <f t="shared" si="42"/>
        <v>16177</v>
      </c>
      <c r="N911" t="str">
        <f t="shared" si="43"/>
        <v>4f08</v>
      </c>
      <c r="O911" s="131">
        <v>40</v>
      </c>
    </row>
    <row r="912" spans="1:15">
      <c r="A912" t="s">
        <v>1229</v>
      </c>
      <c r="B912" t="s">
        <v>2116</v>
      </c>
      <c r="C912" t="s">
        <v>516</v>
      </c>
      <c r="D912" t="s">
        <v>2119</v>
      </c>
      <c r="E912" t="s">
        <v>1685</v>
      </c>
      <c r="F912" t="s">
        <v>1686</v>
      </c>
      <c r="G912" t="s">
        <v>1650</v>
      </c>
      <c r="I912" t="s">
        <v>3017</v>
      </c>
      <c r="K912" t="str">
        <f t="shared" si="41"/>
        <v/>
      </c>
      <c r="M912" t="str">
        <f t="shared" si="42"/>
        <v/>
      </c>
      <c r="N912" t="str">
        <f t="shared" si="43"/>
        <v/>
      </c>
      <c r="O912" s="131">
        <v>10.0003051757813</v>
      </c>
    </row>
    <row r="913" spans="1:15">
      <c r="A913" t="s">
        <v>1229</v>
      </c>
      <c r="B913" t="s">
        <v>2116</v>
      </c>
      <c r="C913" t="s">
        <v>516</v>
      </c>
      <c r="D913" t="s">
        <v>2119</v>
      </c>
      <c r="E913" t="s">
        <v>1687</v>
      </c>
      <c r="F913" t="s">
        <v>1688</v>
      </c>
      <c r="G913" t="s">
        <v>1244</v>
      </c>
      <c r="I913" t="s">
        <v>3017</v>
      </c>
      <c r="J913" t="s">
        <v>2177</v>
      </c>
      <c r="K913" t="str">
        <f t="shared" si="41"/>
        <v>naa.60060e8016622100000162210000a503</v>
      </c>
      <c r="M913" t="str">
        <f t="shared" si="42"/>
        <v>16221</v>
      </c>
      <c r="N913" t="str">
        <f t="shared" si="43"/>
        <v>a503</v>
      </c>
      <c r="O913" s="131">
        <v>50</v>
      </c>
    </row>
    <row r="914" spans="1:15">
      <c r="A914" t="s">
        <v>1229</v>
      </c>
      <c r="B914" t="s">
        <v>2116</v>
      </c>
      <c r="C914" t="s">
        <v>516</v>
      </c>
      <c r="D914" t="s">
        <v>2119</v>
      </c>
      <c r="E914" t="s">
        <v>1689</v>
      </c>
      <c r="F914" t="s">
        <v>1714</v>
      </c>
      <c r="G914" t="s">
        <v>1652</v>
      </c>
      <c r="I914" t="s">
        <v>3017</v>
      </c>
      <c r="K914" t="str">
        <f t="shared" si="41"/>
        <v/>
      </c>
      <c r="M914" t="str">
        <f t="shared" si="42"/>
        <v/>
      </c>
      <c r="N914" t="str">
        <f t="shared" si="43"/>
        <v/>
      </c>
      <c r="O914" s="131">
        <v>60</v>
      </c>
    </row>
    <row r="915" spans="1:15">
      <c r="A915" t="s">
        <v>1229</v>
      </c>
      <c r="B915" t="s">
        <v>2116</v>
      </c>
      <c r="C915" t="s">
        <v>516</v>
      </c>
      <c r="D915" t="s">
        <v>2119</v>
      </c>
      <c r="E915" t="s">
        <v>1692</v>
      </c>
      <c r="F915" t="s">
        <v>1693</v>
      </c>
      <c r="G915" t="s">
        <v>1244</v>
      </c>
      <c r="I915" t="s">
        <v>2985</v>
      </c>
      <c r="J915" t="s">
        <v>2145</v>
      </c>
      <c r="K915" t="str">
        <f t="shared" si="41"/>
        <v>naa.60060e8016622100000162210000a40a</v>
      </c>
      <c r="M915" t="str">
        <f t="shared" si="42"/>
        <v>16221</v>
      </c>
      <c r="N915" t="str">
        <f t="shared" si="43"/>
        <v>a40a</v>
      </c>
      <c r="O915" s="131">
        <v>60</v>
      </c>
    </row>
    <row r="916" spans="1:15">
      <c r="A916" t="s">
        <v>1229</v>
      </c>
      <c r="B916" t="s">
        <v>2116</v>
      </c>
      <c r="C916" t="s">
        <v>516</v>
      </c>
      <c r="D916" t="s">
        <v>2119</v>
      </c>
      <c r="E916" t="s">
        <v>1698</v>
      </c>
      <c r="F916" t="s">
        <v>1697</v>
      </c>
      <c r="G916" t="s">
        <v>1244</v>
      </c>
      <c r="I916" t="s">
        <v>2986</v>
      </c>
      <c r="J916" t="s">
        <v>2146</v>
      </c>
      <c r="K916" t="str">
        <f t="shared" si="41"/>
        <v>naa.60060e8016622100000162210000a40b</v>
      </c>
      <c r="M916" t="str">
        <f t="shared" si="42"/>
        <v>16221</v>
      </c>
      <c r="N916" t="str">
        <f t="shared" si="43"/>
        <v>a40b</v>
      </c>
      <c r="O916" s="131">
        <v>200.00061035156301</v>
      </c>
    </row>
    <row r="917" spans="1:15">
      <c r="A917" t="s">
        <v>1229</v>
      </c>
      <c r="B917" t="s">
        <v>2116</v>
      </c>
      <c r="C917" t="s">
        <v>516</v>
      </c>
      <c r="D917" t="s">
        <v>2119</v>
      </c>
      <c r="E917" t="s">
        <v>1696</v>
      </c>
      <c r="F917" t="s">
        <v>1699</v>
      </c>
      <c r="G917" t="s">
        <v>1244</v>
      </c>
      <c r="I917" t="s">
        <v>2987</v>
      </c>
      <c r="J917" t="s">
        <v>2147</v>
      </c>
      <c r="K917" t="str">
        <f t="shared" si="41"/>
        <v>naa.60060e8016622100000162210000a200</v>
      </c>
      <c r="M917" t="str">
        <f t="shared" si="42"/>
        <v>16221</v>
      </c>
      <c r="N917" t="str">
        <f t="shared" si="43"/>
        <v>a200</v>
      </c>
      <c r="O917" s="131">
        <v>10.0003051757813</v>
      </c>
    </row>
    <row r="918" spans="1:15">
      <c r="A918" t="s">
        <v>1229</v>
      </c>
      <c r="B918" t="s">
        <v>2116</v>
      </c>
      <c r="C918" t="s">
        <v>516</v>
      </c>
      <c r="D918" t="s">
        <v>2119</v>
      </c>
      <c r="E918" t="s">
        <v>1710</v>
      </c>
      <c r="F918" t="s">
        <v>1730</v>
      </c>
      <c r="G918" t="s">
        <v>1244</v>
      </c>
      <c r="I918" t="s">
        <v>2988</v>
      </c>
      <c r="J918" t="s">
        <v>2148</v>
      </c>
      <c r="K918" t="str">
        <f t="shared" si="41"/>
        <v>naa.60060e8016622100000162210000a504</v>
      </c>
      <c r="M918" t="str">
        <f t="shared" si="42"/>
        <v>16221</v>
      </c>
      <c r="N918" t="str">
        <f t="shared" si="43"/>
        <v>a504</v>
      </c>
      <c r="O918" s="131">
        <v>1.00067138671875</v>
      </c>
    </row>
    <row r="919" spans="1:15">
      <c r="A919" t="s">
        <v>1229</v>
      </c>
      <c r="B919" t="s">
        <v>2116</v>
      </c>
      <c r="C919" t="s">
        <v>516</v>
      </c>
      <c r="D919" t="s">
        <v>2119</v>
      </c>
      <c r="E919" t="s">
        <v>1715</v>
      </c>
      <c r="F919" t="s">
        <v>1732</v>
      </c>
      <c r="G919" t="s">
        <v>1244</v>
      </c>
      <c r="I919" t="s">
        <v>2989</v>
      </c>
      <c r="J919" t="s">
        <v>2149</v>
      </c>
      <c r="K919" t="str">
        <f t="shared" si="41"/>
        <v>naa.60060e8016622100000162210000affe</v>
      </c>
      <c r="M919" t="str">
        <f t="shared" si="42"/>
        <v>16221</v>
      </c>
      <c r="N919" t="str">
        <f t="shared" si="43"/>
        <v>affe</v>
      </c>
      <c r="O919" s="131">
        <v>1.00067138671875</v>
      </c>
    </row>
    <row r="920" spans="1:15">
      <c r="A920" t="s">
        <v>1229</v>
      </c>
      <c r="B920" t="s">
        <v>2116</v>
      </c>
      <c r="C920" t="s">
        <v>516</v>
      </c>
      <c r="D920" t="s">
        <v>2119</v>
      </c>
      <c r="E920" t="s">
        <v>1718</v>
      </c>
      <c r="F920" t="s">
        <v>1752</v>
      </c>
      <c r="G920" t="s">
        <v>1244</v>
      </c>
      <c r="I920" t="s">
        <v>2990</v>
      </c>
      <c r="J920" t="s">
        <v>2150</v>
      </c>
      <c r="K920" t="str">
        <f t="shared" si="41"/>
        <v>naa.60060e8016622100000162210000af06</v>
      </c>
      <c r="M920" t="str">
        <f t="shared" si="42"/>
        <v>16221</v>
      </c>
      <c r="N920" t="str">
        <f t="shared" si="43"/>
        <v>af06</v>
      </c>
      <c r="O920" s="131">
        <v>1.00067138671875</v>
      </c>
    </row>
    <row r="921" spans="1:15">
      <c r="A921" t="s">
        <v>1229</v>
      </c>
      <c r="B921" t="s">
        <v>2116</v>
      </c>
      <c r="C921" t="s">
        <v>516</v>
      </c>
      <c r="D921" t="s">
        <v>2119</v>
      </c>
      <c r="E921" t="s">
        <v>1721</v>
      </c>
      <c r="F921" t="s">
        <v>1755</v>
      </c>
      <c r="G921" t="s">
        <v>1244</v>
      </c>
      <c r="I921" t="s">
        <v>2991</v>
      </c>
      <c r="J921" t="s">
        <v>2151</v>
      </c>
      <c r="K921" t="str">
        <f t="shared" si="41"/>
        <v>naa.60060e8016622100000162210000af07</v>
      </c>
      <c r="M921" t="str">
        <f t="shared" si="42"/>
        <v>16221</v>
      </c>
      <c r="N921" t="str">
        <f t="shared" si="43"/>
        <v>af07</v>
      </c>
      <c r="O921" s="131">
        <v>1.00067138671875</v>
      </c>
    </row>
    <row r="922" spans="1:15">
      <c r="A922" t="s">
        <v>1229</v>
      </c>
      <c r="B922" t="s">
        <v>2116</v>
      </c>
      <c r="C922" t="s">
        <v>516</v>
      </c>
      <c r="D922" t="s">
        <v>2119</v>
      </c>
      <c r="E922" t="s">
        <v>1713</v>
      </c>
      <c r="F922" t="s">
        <v>1758</v>
      </c>
      <c r="G922" t="s">
        <v>1244</v>
      </c>
      <c r="I922" t="s">
        <v>2992</v>
      </c>
      <c r="J922" t="s">
        <v>2152</v>
      </c>
      <c r="K922" t="str">
        <f t="shared" si="41"/>
        <v>naa.60060e8016622100000162210000af08</v>
      </c>
      <c r="M922" t="str">
        <f t="shared" si="42"/>
        <v>16221</v>
      </c>
      <c r="N922" t="str">
        <f t="shared" si="43"/>
        <v>af08</v>
      </c>
      <c r="O922" s="131">
        <v>40</v>
      </c>
    </row>
    <row r="923" spans="1:15">
      <c r="A923" t="s">
        <v>1229</v>
      </c>
      <c r="B923" t="s">
        <v>2116</v>
      </c>
      <c r="C923" t="s">
        <v>518</v>
      </c>
      <c r="D923" t="s">
        <v>2119</v>
      </c>
      <c r="E923" t="s">
        <v>1685</v>
      </c>
      <c r="F923" t="s">
        <v>1686</v>
      </c>
      <c r="G923" t="s">
        <v>1650</v>
      </c>
      <c r="I923" t="s">
        <v>3018</v>
      </c>
      <c r="K923" t="str">
        <f t="shared" si="41"/>
        <v/>
      </c>
      <c r="M923" t="str">
        <f t="shared" si="42"/>
        <v/>
      </c>
      <c r="N923" t="str">
        <f t="shared" si="43"/>
        <v/>
      </c>
      <c r="O923" s="131">
        <v>60</v>
      </c>
    </row>
    <row r="924" spans="1:15">
      <c r="A924" t="s">
        <v>1229</v>
      </c>
      <c r="B924" t="s">
        <v>2116</v>
      </c>
      <c r="C924" t="s">
        <v>518</v>
      </c>
      <c r="D924" t="s">
        <v>2119</v>
      </c>
      <c r="E924" t="s">
        <v>1687</v>
      </c>
      <c r="F924" t="s">
        <v>1688</v>
      </c>
      <c r="G924" t="s">
        <v>1240</v>
      </c>
      <c r="I924" t="s">
        <v>3018</v>
      </c>
      <c r="J924" t="s">
        <v>2178</v>
      </c>
      <c r="K924" t="str">
        <f t="shared" si="41"/>
        <v>naa.60060e8016622100000162210000a403</v>
      </c>
      <c r="M924" t="str">
        <f t="shared" si="42"/>
        <v>16221</v>
      </c>
      <c r="N924" t="str">
        <f t="shared" si="43"/>
        <v>a403</v>
      </c>
      <c r="O924" s="131">
        <v>60</v>
      </c>
    </row>
    <row r="925" spans="1:15">
      <c r="A925" t="s">
        <v>1229</v>
      </c>
      <c r="B925" t="s">
        <v>2116</v>
      </c>
      <c r="C925" t="s">
        <v>518</v>
      </c>
      <c r="D925" t="s">
        <v>2119</v>
      </c>
      <c r="E925" t="s">
        <v>1689</v>
      </c>
      <c r="F925" t="s">
        <v>1704</v>
      </c>
      <c r="G925" t="s">
        <v>1240</v>
      </c>
      <c r="I925" t="s">
        <v>3019</v>
      </c>
      <c r="J925" t="s">
        <v>2179</v>
      </c>
      <c r="K925" t="str">
        <f t="shared" si="41"/>
        <v>naa.60060e8016622100000162210000a404</v>
      </c>
      <c r="M925" t="str">
        <f t="shared" si="42"/>
        <v>16221</v>
      </c>
      <c r="N925" t="str">
        <f t="shared" si="43"/>
        <v>a404</v>
      </c>
      <c r="O925" s="131">
        <v>60</v>
      </c>
    </row>
    <row r="926" spans="1:15">
      <c r="A926" t="s">
        <v>1229</v>
      </c>
      <c r="B926" t="s">
        <v>2116</v>
      </c>
      <c r="C926" t="s">
        <v>518</v>
      </c>
      <c r="D926" t="s">
        <v>2119</v>
      </c>
      <c r="E926" t="s">
        <v>1692</v>
      </c>
      <c r="F926" t="s">
        <v>1706</v>
      </c>
      <c r="G926" t="s">
        <v>1240</v>
      </c>
      <c r="I926" t="s">
        <v>3020</v>
      </c>
      <c r="J926" t="s">
        <v>2180</v>
      </c>
      <c r="K926" t="str">
        <f t="shared" si="41"/>
        <v>naa.60060e8016622100000162210000a405</v>
      </c>
      <c r="M926" t="str">
        <f t="shared" si="42"/>
        <v>16221</v>
      </c>
      <c r="N926" t="str">
        <f t="shared" si="43"/>
        <v>a405</v>
      </c>
      <c r="O926" s="131">
        <v>50</v>
      </c>
    </row>
    <row r="927" spans="1:15">
      <c r="A927" t="s">
        <v>1229</v>
      </c>
      <c r="B927" t="s">
        <v>2116</v>
      </c>
      <c r="C927" t="s">
        <v>518</v>
      </c>
      <c r="D927" t="s">
        <v>2119</v>
      </c>
      <c r="E927" t="s">
        <v>1698</v>
      </c>
      <c r="F927" t="s">
        <v>1714</v>
      </c>
      <c r="G927" t="s">
        <v>1652</v>
      </c>
      <c r="I927" t="s">
        <v>3018</v>
      </c>
      <c r="K927" t="str">
        <f t="shared" si="41"/>
        <v/>
      </c>
      <c r="M927" t="str">
        <f t="shared" si="42"/>
        <v/>
      </c>
      <c r="N927" t="str">
        <f t="shared" si="43"/>
        <v/>
      </c>
      <c r="O927" s="131">
        <v>60</v>
      </c>
    </row>
    <row r="928" spans="1:15">
      <c r="A928" t="s">
        <v>1229</v>
      </c>
      <c r="B928" t="s">
        <v>2116</v>
      </c>
      <c r="C928" t="s">
        <v>518</v>
      </c>
      <c r="D928" t="s">
        <v>2119</v>
      </c>
      <c r="E928" t="s">
        <v>1696</v>
      </c>
      <c r="F928" t="s">
        <v>1693</v>
      </c>
      <c r="G928" t="s">
        <v>1240</v>
      </c>
      <c r="I928" t="s">
        <v>2996</v>
      </c>
      <c r="J928" t="s">
        <v>2156</v>
      </c>
      <c r="K928" t="str">
        <f t="shared" si="41"/>
        <v>naa.60060e8016622100000162210000a406</v>
      </c>
      <c r="M928" t="str">
        <f t="shared" si="42"/>
        <v>16221</v>
      </c>
      <c r="N928" t="str">
        <f t="shared" si="43"/>
        <v>a406</v>
      </c>
      <c r="O928" s="131">
        <v>10.0003051757813</v>
      </c>
    </row>
    <row r="929" spans="1:15">
      <c r="A929" t="s">
        <v>1229</v>
      </c>
      <c r="B929" t="s">
        <v>2116</v>
      </c>
      <c r="C929" t="s">
        <v>518</v>
      </c>
      <c r="D929" t="s">
        <v>2119</v>
      </c>
      <c r="E929" t="s">
        <v>1710</v>
      </c>
      <c r="F929" t="s">
        <v>1697</v>
      </c>
      <c r="G929" t="s">
        <v>1240</v>
      </c>
      <c r="I929" t="s">
        <v>2997</v>
      </c>
      <c r="J929" t="s">
        <v>2157</v>
      </c>
      <c r="K929" t="str">
        <f t="shared" si="41"/>
        <v>naa.60060e8016622100000162210000a500</v>
      </c>
      <c r="M929" t="str">
        <f t="shared" si="42"/>
        <v>16221</v>
      </c>
      <c r="N929" t="str">
        <f t="shared" si="43"/>
        <v>a500</v>
      </c>
      <c r="O929" s="131">
        <v>1.00067138671875</v>
      </c>
    </row>
    <row r="930" spans="1:15">
      <c r="A930" t="s">
        <v>1229</v>
      </c>
      <c r="B930" t="s">
        <v>2116</v>
      </c>
      <c r="C930" t="s">
        <v>518</v>
      </c>
      <c r="D930" t="s">
        <v>2119</v>
      </c>
      <c r="E930" t="s">
        <v>1715</v>
      </c>
      <c r="F930" t="s">
        <v>1752</v>
      </c>
      <c r="G930" t="s">
        <v>1240</v>
      </c>
      <c r="I930" t="s">
        <v>2998</v>
      </c>
      <c r="J930" t="s">
        <v>2158</v>
      </c>
      <c r="K930" t="str">
        <f t="shared" si="41"/>
        <v>naa.60060e8016622100000162210000af00</v>
      </c>
      <c r="M930" t="str">
        <f t="shared" si="42"/>
        <v>16221</v>
      </c>
      <c r="N930" t="str">
        <f t="shared" si="43"/>
        <v>af00</v>
      </c>
      <c r="O930" s="131">
        <v>1.00067138671875</v>
      </c>
    </row>
    <row r="931" spans="1:15">
      <c r="A931" t="s">
        <v>1229</v>
      </c>
      <c r="B931" t="s">
        <v>2116</v>
      </c>
      <c r="C931" t="s">
        <v>518</v>
      </c>
      <c r="D931" t="s">
        <v>2119</v>
      </c>
      <c r="E931" t="s">
        <v>1718</v>
      </c>
      <c r="F931" t="s">
        <v>1755</v>
      </c>
      <c r="G931" t="s">
        <v>1240</v>
      </c>
      <c r="I931" t="s">
        <v>2999</v>
      </c>
      <c r="J931" t="s">
        <v>2159</v>
      </c>
      <c r="K931" t="str">
        <f t="shared" si="41"/>
        <v>naa.60060e8016622100000162210000af01</v>
      </c>
      <c r="M931" t="str">
        <f t="shared" si="42"/>
        <v>16221</v>
      </c>
      <c r="N931" t="str">
        <f t="shared" si="43"/>
        <v>af01</v>
      </c>
      <c r="O931" s="131">
        <v>1.00067138671875</v>
      </c>
    </row>
    <row r="932" spans="1:15">
      <c r="A932" t="s">
        <v>1229</v>
      </c>
      <c r="B932" t="s">
        <v>2116</v>
      </c>
      <c r="C932" t="s">
        <v>518</v>
      </c>
      <c r="D932" t="s">
        <v>2119</v>
      </c>
      <c r="E932" t="s">
        <v>1721</v>
      </c>
      <c r="F932" t="s">
        <v>1758</v>
      </c>
      <c r="G932" t="s">
        <v>1240</v>
      </c>
      <c r="I932" t="s">
        <v>3000</v>
      </c>
      <c r="J932" t="s">
        <v>2160</v>
      </c>
      <c r="K932" t="str">
        <f t="shared" si="41"/>
        <v>naa.60060e8016622100000162210000af02</v>
      </c>
      <c r="M932" t="str">
        <f t="shared" si="42"/>
        <v>16221</v>
      </c>
      <c r="N932" t="str">
        <f t="shared" si="43"/>
        <v>af02</v>
      </c>
      <c r="O932" s="131">
        <v>40</v>
      </c>
    </row>
    <row r="933" spans="1:15">
      <c r="A933" t="s">
        <v>1229</v>
      </c>
      <c r="B933" t="s">
        <v>2116</v>
      </c>
      <c r="C933" t="s">
        <v>515</v>
      </c>
      <c r="D933" t="s">
        <v>2119</v>
      </c>
      <c r="E933" t="s">
        <v>1685</v>
      </c>
      <c r="F933" t="s">
        <v>1686</v>
      </c>
      <c r="G933" t="s">
        <v>1650</v>
      </c>
      <c r="I933" t="s">
        <v>3021</v>
      </c>
      <c r="K933" t="str">
        <f t="shared" si="41"/>
        <v/>
      </c>
      <c r="M933" t="str">
        <f t="shared" si="42"/>
        <v/>
      </c>
      <c r="N933" t="str">
        <f t="shared" si="43"/>
        <v/>
      </c>
      <c r="O933" s="131">
        <v>40.0003051757813</v>
      </c>
    </row>
    <row r="934" spans="1:15">
      <c r="A934" t="s">
        <v>1229</v>
      </c>
      <c r="B934" t="s">
        <v>2116</v>
      </c>
      <c r="C934" t="s">
        <v>515</v>
      </c>
      <c r="D934" t="s">
        <v>2119</v>
      </c>
      <c r="E934" t="s">
        <v>1687</v>
      </c>
      <c r="F934" t="s">
        <v>1688</v>
      </c>
      <c r="G934" t="s">
        <v>1306</v>
      </c>
      <c r="I934" t="s">
        <v>3021</v>
      </c>
      <c r="J934" t="s">
        <v>2181</v>
      </c>
      <c r="K934" t="str">
        <f t="shared" si="41"/>
        <v>naa.60060e80166177000001617700004401</v>
      </c>
      <c r="M934" t="str">
        <f t="shared" si="42"/>
        <v>16177</v>
      </c>
      <c r="N934" t="str">
        <f t="shared" si="43"/>
        <v>4401</v>
      </c>
      <c r="O934" s="131">
        <v>50</v>
      </c>
    </row>
    <row r="935" spans="1:15">
      <c r="A935" t="s">
        <v>1229</v>
      </c>
      <c r="B935" t="s">
        <v>2116</v>
      </c>
      <c r="C935" t="s">
        <v>515</v>
      </c>
      <c r="D935" t="s">
        <v>2119</v>
      </c>
      <c r="E935" t="s">
        <v>1689</v>
      </c>
      <c r="F935" t="s">
        <v>1714</v>
      </c>
      <c r="G935" t="s">
        <v>1652</v>
      </c>
      <c r="I935" t="s">
        <v>3021</v>
      </c>
      <c r="K935" t="str">
        <f t="shared" si="41"/>
        <v/>
      </c>
      <c r="M935" t="str">
        <f t="shared" si="42"/>
        <v/>
      </c>
      <c r="N935" t="str">
        <f t="shared" si="43"/>
        <v/>
      </c>
      <c r="O935" s="131">
        <v>40.0003051757813</v>
      </c>
    </row>
    <row r="936" spans="1:15">
      <c r="A936" t="s">
        <v>1229</v>
      </c>
      <c r="B936" t="s">
        <v>2116</v>
      </c>
      <c r="C936" t="s">
        <v>515</v>
      </c>
      <c r="D936" t="s">
        <v>2119</v>
      </c>
      <c r="E936" t="s">
        <v>1692</v>
      </c>
      <c r="F936" t="s">
        <v>1693</v>
      </c>
      <c r="G936" t="s">
        <v>1306</v>
      </c>
      <c r="I936" t="s">
        <v>3002</v>
      </c>
      <c r="J936" t="s">
        <v>2162</v>
      </c>
      <c r="K936" t="str">
        <f t="shared" si="41"/>
        <v>naa.60060e80166177000001617700004402</v>
      </c>
      <c r="M936" t="str">
        <f t="shared" si="42"/>
        <v>16177</v>
      </c>
      <c r="N936" t="str">
        <f t="shared" si="43"/>
        <v>4402</v>
      </c>
      <c r="O936" s="131">
        <v>40.0003051757813</v>
      </c>
    </row>
    <row r="937" spans="1:15">
      <c r="A937" t="s">
        <v>1229</v>
      </c>
      <c r="B937" t="s">
        <v>2116</v>
      </c>
      <c r="C937" t="s">
        <v>515</v>
      </c>
      <c r="D937" t="s">
        <v>2119</v>
      </c>
      <c r="E937" t="s">
        <v>1698</v>
      </c>
      <c r="F937" t="s">
        <v>1697</v>
      </c>
      <c r="G937" t="s">
        <v>1306</v>
      </c>
      <c r="I937" t="s">
        <v>3003</v>
      </c>
      <c r="J937" t="s">
        <v>2163</v>
      </c>
      <c r="K937" t="str">
        <f t="shared" si="41"/>
        <v>naa.60060e80166177000001617700004403</v>
      </c>
      <c r="M937" t="str">
        <f t="shared" si="42"/>
        <v>16177</v>
      </c>
      <c r="N937" t="str">
        <f t="shared" si="43"/>
        <v>4403</v>
      </c>
      <c r="O937" s="131">
        <v>40.0003051757813</v>
      </c>
    </row>
    <row r="938" spans="1:15">
      <c r="A938" t="s">
        <v>1229</v>
      </c>
      <c r="B938" t="s">
        <v>2116</v>
      </c>
      <c r="C938" t="s">
        <v>515</v>
      </c>
      <c r="D938" t="s">
        <v>2119</v>
      </c>
      <c r="E938" t="s">
        <v>1696</v>
      </c>
      <c r="F938" t="s">
        <v>1699</v>
      </c>
      <c r="G938" t="s">
        <v>1306</v>
      </c>
      <c r="I938" t="s">
        <v>3004</v>
      </c>
      <c r="J938" t="s">
        <v>2164</v>
      </c>
      <c r="K938" t="str">
        <f t="shared" si="41"/>
        <v>naa.60060e80166177000001617700004404</v>
      </c>
      <c r="M938" t="str">
        <f t="shared" si="42"/>
        <v>16177</v>
      </c>
      <c r="N938" t="str">
        <f t="shared" si="43"/>
        <v>4404</v>
      </c>
      <c r="O938" s="131">
        <v>100.00030517578099</v>
      </c>
    </row>
    <row r="939" spans="1:15">
      <c r="A939" t="s">
        <v>1229</v>
      </c>
      <c r="B939" t="s">
        <v>2116</v>
      </c>
      <c r="C939" t="s">
        <v>515</v>
      </c>
      <c r="D939" t="s">
        <v>2119</v>
      </c>
      <c r="E939" t="s">
        <v>1710</v>
      </c>
      <c r="F939" t="s">
        <v>1730</v>
      </c>
      <c r="G939" t="s">
        <v>1306</v>
      </c>
      <c r="I939" t="s">
        <v>3005</v>
      </c>
      <c r="J939" t="s">
        <v>2165</v>
      </c>
      <c r="K939" t="str">
        <f t="shared" si="41"/>
        <v>naa.60060e80166177000001617700004200</v>
      </c>
      <c r="M939" t="str">
        <f t="shared" si="42"/>
        <v>16177</v>
      </c>
      <c r="N939" t="str">
        <f t="shared" si="43"/>
        <v>4200</v>
      </c>
      <c r="O939" s="131">
        <v>100.00030517578099</v>
      </c>
    </row>
    <row r="940" spans="1:15">
      <c r="A940" t="s">
        <v>1229</v>
      </c>
      <c r="B940" t="s">
        <v>2116</v>
      </c>
      <c r="C940" t="s">
        <v>515</v>
      </c>
      <c r="D940" t="s">
        <v>2119</v>
      </c>
      <c r="E940" t="s">
        <v>1715</v>
      </c>
      <c r="F940" t="s">
        <v>1732</v>
      </c>
      <c r="G940" t="s">
        <v>1306</v>
      </c>
      <c r="I940" t="s">
        <v>3006</v>
      </c>
      <c r="J940" t="s">
        <v>2166</v>
      </c>
      <c r="K940" t="str">
        <f t="shared" si="41"/>
        <v>naa.60060e80166177000001617700004201</v>
      </c>
      <c r="M940" t="str">
        <f t="shared" si="42"/>
        <v>16177</v>
      </c>
      <c r="N940" t="str">
        <f t="shared" si="43"/>
        <v>4201</v>
      </c>
      <c r="O940" s="131">
        <v>1.00067138671875</v>
      </c>
    </row>
    <row r="941" spans="1:15">
      <c r="A941" t="s">
        <v>1229</v>
      </c>
      <c r="B941" t="s">
        <v>2116</v>
      </c>
      <c r="C941" t="s">
        <v>515</v>
      </c>
      <c r="D941" t="s">
        <v>2119</v>
      </c>
      <c r="E941" t="s">
        <v>1718</v>
      </c>
      <c r="F941" t="s">
        <v>1752</v>
      </c>
      <c r="G941" t="s">
        <v>1306</v>
      </c>
      <c r="I941" t="s">
        <v>3007</v>
      </c>
      <c r="J941" t="s">
        <v>2167</v>
      </c>
      <c r="K941" t="str">
        <f t="shared" si="41"/>
        <v>naa.60060e80166177000001617700004f03</v>
      </c>
      <c r="M941" t="str">
        <f t="shared" si="42"/>
        <v>16177</v>
      </c>
      <c r="N941" t="str">
        <f t="shared" si="43"/>
        <v>4f03</v>
      </c>
      <c r="O941" s="131">
        <v>1.00067138671875</v>
      </c>
    </row>
    <row r="942" spans="1:15">
      <c r="A942" t="s">
        <v>1229</v>
      </c>
      <c r="B942" t="s">
        <v>2116</v>
      </c>
      <c r="C942" t="s">
        <v>515</v>
      </c>
      <c r="D942" t="s">
        <v>2119</v>
      </c>
      <c r="E942" t="s">
        <v>1721</v>
      </c>
      <c r="F942" t="s">
        <v>1755</v>
      </c>
      <c r="G942" t="s">
        <v>1306</v>
      </c>
      <c r="I942" t="s">
        <v>3008</v>
      </c>
      <c r="J942" t="s">
        <v>2168</v>
      </c>
      <c r="K942" t="str">
        <f t="shared" si="41"/>
        <v>naa.60060e80166177000001617700004f04</v>
      </c>
      <c r="M942" t="str">
        <f t="shared" si="42"/>
        <v>16177</v>
      </c>
      <c r="N942" t="str">
        <f t="shared" si="43"/>
        <v>4f04</v>
      </c>
      <c r="O942" s="131">
        <v>1.00067138671875</v>
      </c>
    </row>
    <row r="943" spans="1:15">
      <c r="A943" t="s">
        <v>1229</v>
      </c>
      <c r="B943" t="s">
        <v>2116</v>
      </c>
      <c r="C943" t="s">
        <v>515</v>
      </c>
      <c r="D943" t="s">
        <v>2119</v>
      </c>
      <c r="E943" t="s">
        <v>1713</v>
      </c>
      <c r="F943" t="s">
        <v>1758</v>
      </c>
      <c r="G943" t="s">
        <v>1306</v>
      </c>
      <c r="I943" t="s">
        <v>3009</v>
      </c>
      <c r="J943" t="s">
        <v>2169</v>
      </c>
      <c r="K943" t="str">
        <f t="shared" si="41"/>
        <v>naa.60060e80166177000001617700004f05</v>
      </c>
      <c r="M943" t="str">
        <f t="shared" si="42"/>
        <v>16177</v>
      </c>
      <c r="N943" t="str">
        <f t="shared" si="43"/>
        <v>4f05</v>
      </c>
      <c r="O943" s="131">
        <v>40</v>
      </c>
    </row>
    <row r="944" spans="1:15">
      <c r="A944" t="s">
        <v>1229</v>
      </c>
      <c r="B944" t="s">
        <v>2116</v>
      </c>
      <c r="C944" t="s">
        <v>517</v>
      </c>
      <c r="D944" t="s">
        <v>2119</v>
      </c>
      <c r="E944" t="s">
        <v>1685</v>
      </c>
      <c r="F944" t="s">
        <v>1686</v>
      </c>
      <c r="G944" t="s">
        <v>1650</v>
      </c>
      <c r="I944" t="s">
        <v>3022</v>
      </c>
      <c r="K944" t="str">
        <f t="shared" si="41"/>
        <v/>
      </c>
      <c r="M944" t="str">
        <f t="shared" si="42"/>
        <v/>
      </c>
      <c r="N944" t="str">
        <f t="shared" si="43"/>
        <v/>
      </c>
      <c r="O944" s="131">
        <v>40.0003051757813</v>
      </c>
    </row>
    <row r="945" spans="1:15">
      <c r="A945" t="s">
        <v>1229</v>
      </c>
      <c r="B945" t="s">
        <v>2116</v>
      </c>
      <c r="C945" t="s">
        <v>517</v>
      </c>
      <c r="D945" t="s">
        <v>2119</v>
      </c>
      <c r="E945" t="s">
        <v>1687</v>
      </c>
      <c r="F945" t="s">
        <v>1688</v>
      </c>
      <c r="G945" t="s">
        <v>1308</v>
      </c>
      <c r="I945" t="s">
        <v>3022</v>
      </c>
      <c r="J945" t="s">
        <v>2182</v>
      </c>
      <c r="K945" t="str">
        <f t="shared" si="41"/>
        <v>naa.60060e80166177000001617700004407</v>
      </c>
      <c r="M945" t="str">
        <f t="shared" si="42"/>
        <v>16177</v>
      </c>
      <c r="N945" t="str">
        <f t="shared" si="43"/>
        <v>4407</v>
      </c>
      <c r="O945" s="131">
        <v>40.0003051757813</v>
      </c>
    </row>
    <row r="946" spans="1:15">
      <c r="A946" t="s">
        <v>1229</v>
      </c>
      <c r="B946" t="s">
        <v>2116</v>
      </c>
      <c r="C946" t="s">
        <v>517</v>
      </c>
      <c r="D946" t="s">
        <v>2119</v>
      </c>
      <c r="E946" t="s">
        <v>1689</v>
      </c>
      <c r="F946" t="s">
        <v>1704</v>
      </c>
      <c r="G946" t="s">
        <v>1308</v>
      </c>
      <c r="I946" t="s">
        <v>3023</v>
      </c>
      <c r="J946" t="s">
        <v>2183</v>
      </c>
      <c r="K946" t="str">
        <f t="shared" si="41"/>
        <v>naa.60060e80166177000001617700004408</v>
      </c>
      <c r="M946" t="str">
        <f t="shared" si="42"/>
        <v>16177</v>
      </c>
      <c r="N946" t="str">
        <f t="shared" si="43"/>
        <v>4408</v>
      </c>
      <c r="O946" s="131">
        <v>50</v>
      </c>
    </row>
    <row r="947" spans="1:15">
      <c r="A947" t="s">
        <v>1229</v>
      </c>
      <c r="B947" t="s">
        <v>2116</v>
      </c>
      <c r="C947" t="s">
        <v>517</v>
      </c>
      <c r="D947" t="s">
        <v>2119</v>
      </c>
      <c r="E947" t="s">
        <v>1692</v>
      </c>
      <c r="F947" t="s">
        <v>1714</v>
      </c>
      <c r="G947" t="s">
        <v>1652</v>
      </c>
      <c r="I947" t="s">
        <v>3022</v>
      </c>
      <c r="K947" t="str">
        <f t="shared" ref="K947:K1010" si="44">IF(J947&lt;&gt;"",CONCATENATE("naa.",MID(J947,11,32)),"")</f>
        <v/>
      </c>
      <c r="M947" t="str">
        <f t="shared" si="42"/>
        <v/>
      </c>
      <c r="N947" t="str">
        <f t="shared" si="43"/>
        <v/>
      </c>
      <c r="O947" s="131">
        <v>100.00030517578099</v>
      </c>
    </row>
    <row r="948" spans="1:15">
      <c r="A948" t="s">
        <v>1229</v>
      </c>
      <c r="B948" t="s">
        <v>2116</v>
      </c>
      <c r="C948" t="s">
        <v>517</v>
      </c>
      <c r="D948" t="s">
        <v>2119</v>
      </c>
      <c r="E948" t="s">
        <v>1698</v>
      </c>
      <c r="F948" t="s">
        <v>1693</v>
      </c>
      <c r="G948" t="s">
        <v>1308</v>
      </c>
      <c r="I948" t="s">
        <v>3012</v>
      </c>
      <c r="J948" t="s">
        <v>2172</v>
      </c>
      <c r="K948" t="str">
        <f t="shared" si="44"/>
        <v>naa.60060e80166177000001617700004202</v>
      </c>
      <c r="M948" t="str">
        <f t="shared" si="42"/>
        <v>16177</v>
      </c>
      <c r="N948" t="str">
        <f t="shared" si="43"/>
        <v>4202</v>
      </c>
      <c r="O948" s="131">
        <v>100.00030517578099</v>
      </c>
    </row>
    <row r="949" spans="1:15">
      <c r="A949" t="s">
        <v>1229</v>
      </c>
      <c r="B949" t="s">
        <v>2116</v>
      </c>
      <c r="C949" t="s">
        <v>517</v>
      </c>
      <c r="D949" t="s">
        <v>2119</v>
      </c>
      <c r="E949" t="s">
        <v>1696</v>
      </c>
      <c r="F949" t="s">
        <v>1697</v>
      </c>
      <c r="G949" t="s">
        <v>1308</v>
      </c>
      <c r="I949" t="s">
        <v>3013</v>
      </c>
      <c r="J949" t="s">
        <v>2173</v>
      </c>
      <c r="K949" t="str">
        <f t="shared" si="44"/>
        <v>naa.60060e80166177000001617700004203</v>
      </c>
      <c r="M949" t="str">
        <f t="shared" si="42"/>
        <v>16177</v>
      </c>
      <c r="N949" t="str">
        <f t="shared" si="43"/>
        <v>4203</v>
      </c>
      <c r="O949" s="131">
        <v>1.00067138671875</v>
      </c>
    </row>
    <row r="950" spans="1:15">
      <c r="A950" t="s">
        <v>1229</v>
      </c>
      <c r="B950" t="s">
        <v>2116</v>
      </c>
      <c r="C950" t="s">
        <v>517</v>
      </c>
      <c r="D950" t="s">
        <v>2119</v>
      </c>
      <c r="E950" t="s">
        <v>1710</v>
      </c>
      <c r="F950" t="s">
        <v>1752</v>
      </c>
      <c r="G950" t="s">
        <v>1308</v>
      </c>
      <c r="I950" t="s">
        <v>3014</v>
      </c>
      <c r="J950" t="s">
        <v>2174</v>
      </c>
      <c r="K950" t="str">
        <f t="shared" si="44"/>
        <v>naa.60060e80166177000001617700004f06</v>
      </c>
      <c r="M950" t="str">
        <f t="shared" si="42"/>
        <v>16177</v>
      </c>
      <c r="N950" t="str">
        <f t="shared" si="43"/>
        <v>4f06</v>
      </c>
      <c r="O950" s="131">
        <v>1.00067138671875</v>
      </c>
    </row>
    <row r="951" spans="1:15">
      <c r="A951" t="s">
        <v>1229</v>
      </c>
      <c r="B951" t="s">
        <v>2116</v>
      </c>
      <c r="C951" t="s">
        <v>517</v>
      </c>
      <c r="D951" t="s">
        <v>2119</v>
      </c>
      <c r="E951" t="s">
        <v>1715</v>
      </c>
      <c r="F951" t="s">
        <v>1755</v>
      </c>
      <c r="G951" t="s">
        <v>1308</v>
      </c>
      <c r="I951" t="s">
        <v>3015</v>
      </c>
      <c r="J951" t="s">
        <v>2175</v>
      </c>
      <c r="K951" t="str">
        <f t="shared" si="44"/>
        <v>naa.60060e80166177000001617700004f07</v>
      </c>
      <c r="M951" t="str">
        <f t="shared" si="42"/>
        <v>16177</v>
      </c>
      <c r="N951" t="str">
        <f t="shared" si="43"/>
        <v>4f07</v>
      </c>
      <c r="O951" s="131">
        <v>1.00067138671875</v>
      </c>
    </row>
    <row r="952" spans="1:15">
      <c r="A952" t="s">
        <v>1229</v>
      </c>
      <c r="B952" t="s">
        <v>2116</v>
      </c>
      <c r="C952" t="s">
        <v>517</v>
      </c>
      <c r="D952" t="s">
        <v>2119</v>
      </c>
      <c r="E952" t="s">
        <v>1718</v>
      </c>
      <c r="F952" t="s">
        <v>1758</v>
      </c>
      <c r="G952" t="s">
        <v>1308</v>
      </c>
      <c r="I952" t="s">
        <v>3016</v>
      </c>
      <c r="J952" t="s">
        <v>2176</v>
      </c>
      <c r="K952" t="str">
        <f t="shared" si="44"/>
        <v>naa.60060e80166177000001617700004f08</v>
      </c>
      <c r="M952" t="str">
        <f t="shared" si="42"/>
        <v>16177</v>
      </c>
      <c r="N952" t="str">
        <f t="shared" si="43"/>
        <v>4f08</v>
      </c>
      <c r="O952" s="131">
        <v>40</v>
      </c>
    </row>
    <row r="953" spans="1:15">
      <c r="A953" t="s">
        <v>1230</v>
      </c>
      <c r="B953" t="s">
        <v>2116</v>
      </c>
      <c r="C953" t="s">
        <v>520</v>
      </c>
      <c r="D953" t="s">
        <v>2117</v>
      </c>
      <c r="E953" t="s">
        <v>1685</v>
      </c>
      <c r="F953" t="s">
        <v>1686</v>
      </c>
      <c r="G953" t="s">
        <v>1654</v>
      </c>
      <c r="I953" t="s">
        <v>3024</v>
      </c>
      <c r="K953" t="str">
        <f t="shared" si="44"/>
        <v/>
      </c>
      <c r="M953" t="str">
        <f t="shared" si="42"/>
        <v/>
      </c>
      <c r="N953" t="str">
        <f t="shared" si="43"/>
        <v/>
      </c>
      <c r="O953" s="131">
        <v>50</v>
      </c>
    </row>
    <row r="954" spans="1:15">
      <c r="A954" t="s">
        <v>1230</v>
      </c>
      <c r="B954" t="s">
        <v>2116</v>
      </c>
      <c r="C954" t="s">
        <v>520</v>
      </c>
      <c r="D954" t="s">
        <v>2117</v>
      </c>
      <c r="E954" t="s">
        <v>1687</v>
      </c>
      <c r="F954" t="s">
        <v>1690</v>
      </c>
      <c r="G954" t="s">
        <v>1656</v>
      </c>
      <c r="I954" t="s">
        <v>3024</v>
      </c>
      <c r="K954" t="str">
        <f t="shared" si="44"/>
        <v/>
      </c>
      <c r="M954" t="str">
        <f t="shared" si="42"/>
        <v/>
      </c>
      <c r="N954" t="str">
        <f t="shared" si="43"/>
        <v/>
      </c>
      <c r="O954" s="131">
        <v>50</v>
      </c>
    </row>
    <row r="955" spans="1:15">
      <c r="A955" t="s">
        <v>1230</v>
      </c>
      <c r="B955" t="s">
        <v>2116</v>
      </c>
      <c r="C955" t="s">
        <v>520</v>
      </c>
      <c r="D955" t="s">
        <v>2117</v>
      </c>
      <c r="E955" t="s">
        <v>1689</v>
      </c>
      <c r="F955" t="s">
        <v>1714</v>
      </c>
      <c r="G955" t="s">
        <v>1658</v>
      </c>
      <c r="I955" t="s">
        <v>3024</v>
      </c>
      <c r="K955" t="str">
        <f t="shared" si="44"/>
        <v/>
      </c>
      <c r="M955" t="str">
        <f t="shared" si="42"/>
        <v/>
      </c>
      <c r="N955" t="str">
        <f t="shared" si="43"/>
        <v/>
      </c>
      <c r="O955" s="131">
        <v>100.00030517578099</v>
      </c>
    </row>
    <row r="956" spans="1:15">
      <c r="A956" t="s">
        <v>1230</v>
      </c>
      <c r="B956" t="s">
        <v>2116</v>
      </c>
      <c r="C956" t="s">
        <v>520</v>
      </c>
      <c r="D956" t="s">
        <v>2117</v>
      </c>
      <c r="E956" t="s">
        <v>1692</v>
      </c>
      <c r="F956" t="s">
        <v>1693</v>
      </c>
      <c r="G956" t="s">
        <v>1320</v>
      </c>
      <c r="I956" t="s">
        <v>3024</v>
      </c>
      <c r="J956" t="s">
        <v>2184</v>
      </c>
      <c r="K956" t="str">
        <f t="shared" si="44"/>
        <v>naa.60060e80166177000001617700004209</v>
      </c>
      <c r="M956" t="str">
        <f t="shared" si="42"/>
        <v>16177</v>
      </c>
      <c r="N956" t="str">
        <f t="shared" si="43"/>
        <v>4209</v>
      </c>
      <c r="O956" s="131">
        <v>100.00030517578099</v>
      </c>
    </row>
    <row r="957" spans="1:15">
      <c r="A957" t="s">
        <v>1230</v>
      </c>
      <c r="B957" t="s">
        <v>2116</v>
      </c>
      <c r="C957" t="s">
        <v>520</v>
      </c>
      <c r="D957" t="s">
        <v>2117</v>
      </c>
      <c r="E957" t="s">
        <v>1698</v>
      </c>
      <c r="F957" t="s">
        <v>1697</v>
      </c>
      <c r="G957" t="s">
        <v>1320</v>
      </c>
      <c r="I957" t="s">
        <v>3025</v>
      </c>
      <c r="J957" t="s">
        <v>2185</v>
      </c>
      <c r="K957" t="str">
        <f t="shared" si="44"/>
        <v>naa.60060e8016617700000161770000420a</v>
      </c>
      <c r="M957" t="str">
        <f t="shared" ref="M957:M1020" si="45">IF(J957&lt;&gt;"",MID(J957,30,5),"")</f>
        <v>16177</v>
      </c>
      <c r="N957" t="str">
        <f t="shared" ref="N957:N1020" si="46">IF(J957&lt;&gt;"",MID(J957,39,4),"")</f>
        <v>420a</v>
      </c>
      <c r="O957" s="131">
        <v>40.0003051757813</v>
      </c>
    </row>
    <row r="958" spans="1:15">
      <c r="A958" t="s">
        <v>1230</v>
      </c>
      <c r="B958" t="s">
        <v>2116</v>
      </c>
      <c r="C958" t="s">
        <v>520</v>
      </c>
      <c r="D958" t="s">
        <v>2117</v>
      </c>
      <c r="E958" t="s">
        <v>1696</v>
      </c>
      <c r="F958" t="s">
        <v>1699</v>
      </c>
      <c r="G958" t="s">
        <v>1320</v>
      </c>
      <c r="I958" t="s">
        <v>3026</v>
      </c>
      <c r="J958" t="s">
        <v>2186</v>
      </c>
      <c r="K958" t="str">
        <f t="shared" si="44"/>
        <v>naa.60060e8016617700000161770000440f</v>
      </c>
      <c r="M958" t="str">
        <f t="shared" si="45"/>
        <v>16177</v>
      </c>
      <c r="N958" t="str">
        <f t="shared" si="46"/>
        <v>440f</v>
      </c>
      <c r="O958" s="131">
        <v>40.0003051757813</v>
      </c>
    </row>
    <row r="959" spans="1:15">
      <c r="A959" t="s">
        <v>1230</v>
      </c>
      <c r="B959" t="s">
        <v>2116</v>
      </c>
      <c r="C959" t="s">
        <v>520</v>
      </c>
      <c r="D959" t="s">
        <v>2117</v>
      </c>
      <c r="E959" t="s">
        <v>1710</v>
      </c>
      <c r="F959" t="s">
        <v>1730</v>
      </c>
      <c r="G959" t="s">
        <v>1320</v>
      </c>
      <c r="I959" t="s">
        <v>3027</v>
      </c>
      <c r="J959" t="s">
        <v>2187</v>
      </c>
      <c r="K959" t="str">
        <f t="shared" si="44"/>
        <v>naa.60060e80166177000001617700004410</v>
      </c>
      <c r="M959" t="str">
        <f t="shared" si="45"/>
        <v>16177</v>
      </c>
      <c r="N959" t="str">
        <f t="shared" si="46"/>
        <v>4410</v>
      </c>
      <c r="O959" s="131">
        <v>500.00061035156301</v>
      </c>
    </row>
    <row r="960" spans="1:15">
      <c r="A960" t="s">
        <v>1230</v>
      </c>
      <c r="B960" t="s">
        <v>2116</v>
      </c>
      <c r="C960" t="s">
        <v>520</v>
      </c>
      <c r="D960" t="s">
        <v>2117</v>
      </c>
      <c r="E960" t="s">
        <v>1715</v>
      </c>
      <c r="F960" t="s">
        <v>1732</v>
      </c>
      <c r="G960" t="s">
        <v>1320</v>
      </c>
      <c r="I960" t="s">
        <v>3028</v>
      </c>
      <c r="J960" t="s">
        <v>2188</v>
      </c>
      <c r="K960" t="str">
        <f t="shared" si="44"/>
        <v>naa.60060e80166177000001617700004002</v>
      </c>
      <c r="M960" t="str">
        <f t="shared" si="45"/>
        <v>16177</v>
      </c>
      <c r="N960" t="str">
        <f t="shared" si="46"/>
        <v>4002</v>
      </c>
      <c r="O960" s="131">
        <v>10.0003051757813</v>
      </c>
    </row>
    <row r="961" spans="1:15">
      <c r="A961" t="s">
        <v>1230</v>
      </c>
      <c r="B961" t="s">
        <v>2116</v>
      </c>
      <c r="C961" t="s">
        <v>520</v>
      </c>
      <c r="D961" t="s">
        <v>2117</v>
      </c>
      <c r="E961" t="s">
        <v>1718</v>
      </c>
      <c r="F961" t="s">
        <v>1734</v>
      </c>
      <c r="G961" t="s">
        <v>1320</v>
      </c>
      <c r="I961" t="s">
        <v>3029</v>
      </c>
      <c r="J961" t="s">
        <v>2189</v>
      </c>
      <c r="K961" t="str">
        <f t="shared" si="44"/>
        <v>naa.60060e80166177000001617700004603</v>
      </c>
      <c r="M961" t="str">
        <f t="shared" si="45"/>
        <v>16177</v>
      </c>
      <c r="N961" t="str">
        <f t="shared" si="46"/>
        <v>4603</v>
      </c>
      <c r="O961" s="131">
        <v>10.0003051757813</v>
      </c>
    </row>
    <row r="962" spans="1:15">
      <c r="A962" t="s">
        <v>1230</v>
      </c>
      <c r="B962" t="s">
        <v>2116</v>
      </c>
      <c r="C962" t="s">
        <v>520</v>
      </c>
      <c r="D962" t="s">
        <v>2117</v>
      </c>
      <c r="E962" t="s">
        <v>1721</v>
      </c>
      <c r="F962" t="s">
        <v>2190</v>
      </c>
      <c r="G962" t="s">
        <v>1320</v>
      </c>
      <c r="I962" t="s">
        <v>3030</v>
      </c>
      <c r="J962" t="s">
        <v>2191</v>
      </c>
      <c r="K962" t="str">
        <f t="shared" si="44"/>
        <v>naa.60060e80166177000001617700004604</v>
      </c>
      <c r="M962" t="str">
        <f t="shared" si="45"/>
        <v>16177</v>
      </c>
      <c r="N962" t="str">
        <f t="shared" si="46"/>
        <v>4604</v>
      </c>
      <c r="O962" s="131">
        <v>265.00030517578102</v>
      </c>
    </row>
    <row r="963" spans="1:15">
      <c r="A963" t="s">
        <v>1230</v>
      </c>
      <c r="B963" t="s">
        <v>2116</v>
      </c>
      <c r="C963" t="s">
        <v>520</v>
      </c>
      <c r="D963" t="s">
        <v>2117</v>
      </c>
      <c r="E963" t="s">
        <v>1713</v>
      </c>
      <c r="F963" t="s">
        <v>2192</v>
      </c>
      <c r="G963" t="s">
        <v>1320</v>
      </c>
      <c r="I963" t="s">
        <v>3031</v>
      </c>
      <c r="J963" t="s">
        <v>2193</v>
      </c>
      <c r="K963" t="str">
        <f t="shared" si="44"/>
        <v>naa.60060e80166177000001617700004105</v>
      </c>
      <c r="M963" t="str">
        <f t="shared" si="45"/>
        <v>16177</v>
      </c>
      <c r="N963" t="str">
        <f t="shared" si="46"/>
        <v>4105</v>
      </c>
      <c r="O963" s="131">
        <v>265.00030517578102</v>
      </c>
    </row>
    <row r="964" spans="1:15">
      <c r="A964" t="s">
        <v>1230</v>
      </c>
      <c r="B964" t="s">
        <v>2116</v>
      </c>
      <c r="C964" t="s">
        <v>520</v>
      </c>
      <c r="D964" t="s">
        <v>2117</v>
      </c>
      <c r="E964" t="s">
        <v>1736</v>
      </c>
      <c r="F964" t="s">
        <v>2194</v>
      </c>
      <c r="G964" t="s">
        <v>1320</v>
      </c>
      <c r="I964" t="s">
        <v>3032</v>
      </c>
      <c r="J964" t="s">
        <v>2195</v>
      </c>
      <c r="K964" t="str">
        <f t="shared" si="44"/>
        <v>naa.60060e80166177000001617700004106</v>
      </c>
      <c r="M964" t="str">
        <f t="shared" si="45"/>
        <v>16177</v>
      </c>
      <c r="N964" t="str">
        <f t="shared" si="46"/>
        <v>4106</v>
      </c>
      <c r="O964" s="131">
        <v>265.00030517578102</v>
      </c>
    </row>
    <row r="965" spans="1:15">
      <c r="A965" t="s">
        <v>1230</v>
      </c>
      <c r="B965" t="s">
        <v>2116</v>
      </c>
      <c r="C965" t="s">
        <v>520</v>
      </c>
      <c r="D965" t="s">
        <v>2117</v>
      </c>
      <c r="E965" t="s">
        <v>1739</v>
      </c>
      <c r="F965" t="s">
        <v>2196</v>
      </c>
      <c r="G965" t="s">
        <v>1320</v>
      </c>
      <c r="I965" t="s">
        <v>3033</v>
      </c>
      <c r="J965" t="s">
        <v>2197</v>
      </c>
      <c r="K965" t="str">
        <f t="shared" si="44"/>
        <v>naa.60060e80166177000001617700004107</v>
      </c>
      <c r="M965" t="str">
        <f t="shared" si="45"/>
        <v>16177</v>
      </c>
      <c r="N965" t="str">
        <f t="shared" si="46"/>
        <v>4107</v>
      </c>
      <c r="O965" s="131">
        <v>110.000610351563</v>
      </c>
    </row>
    <row r="966" spans="1:15">
      <c r="A966" t="s">
        <v>1230</v>
      </c>
      <c r="B966" t="s">
        <v>2116</v>
      </c>
      <c r="C966" t="s">
        <v>520</v>
      </c>
      <c r="D966" t="s">
        <v>2117</v>
      </c>
      <c r="E966" t="s">
        <v>1742</v>
      </c>
      <c r="F966" t="s">
        <v>2198</v>
      </c>
      <c r="G966" t="s">
        <v>1320</v>
      </c>
      <c r="I966" t="s">
        <v>3034</v>
      </c>
      <c r="J966" t="s">
        <v>2199</v>
      </c>
      <c r="K966" t="str">
        <f t="shared" si="44"/>
        <v>naa.60060e8016617700000161770000420b</v>
      </c>
      <c r="M966" t="str">
        <f t="shared" si="45"/>
        <v>16177</v>
      </c>
      <c r="N966" t="str">
        <f t="shared" si="46"/>
        <v>420b</v>
      </c>
      <c r="O966" s="131">
        <v>110.000610351563</v>
      </c>
    </row>
    <row r="967" spans="1:15">
      <c r="A967" t="s">
        <v>1230</v>
      </c>
      <c r="B967" t="s">
        <v>2116</v>
      </c>
      <c r="C967" t="s">
        <v>520</v>
      </c>
      <c r="D967" t="s">
        <v>2117</v>
      </c>
      <c r="E967" t="s">
        <v>1745</v>
      </c>
      <c r="F967" t="s">
        <v>2200</v>
      </c>
      <c r="G967" t="s">
        <v>1320</v>
      </c>
      <c r="I967" t="s">
        <v>3035</v>
      </c>
      <c r="J967" t="s">
        <v>2201</v>
      </c>
      <c r="K967" t="str">
        <f t="shared" si="44"/>
        <v>naa.60060e8016617700000161770000420c</v>
      </c>
      <c r="M967" t="str">
        <f t="shared" si="45"/>
        <v>16177</v>
      </c>
      <c r="N967" t="str">
        <f t="shared" si="46"/>
        <v>420c</v>
      </c>
      <c r="O967" s="131">
        <v>110.000610351563</v>
      </c>
    </row>
    <row r="968" spans="1:15">
      <c r="A968" t="s">
        <v>1230</v>
      </c>
      <c r="B968" t="s">
        <v>2116</v>
      </c>
      <c r="C968" t="s">
        <v>520</v>
      </c>
      <c r="D968" t="s">
        <v>2117</v>
      </c>
      <c r="E968" t="s">
        <v>1748</v>
      </c>
      <c r="F968" t="s">
        <v>2202</v>
      </c>
      <c r="G968" t="s">
        <v>1320</v>
      </c>
      <c r="I968" t="s">
        <v>3036</v>
      </c>
      <c r="J968" t="s">
        <v>2203</v>
      </c>
      <c r="K968" t="str">
        <f t="shared" si="44"/>
        <v>naa.60060e8016617700000161770000420d</v>
      </c>
      <c r="M968" t="str">
        <f t="shared" si="45"/>
        <v>16177</v>
      </c>
      <c r="N968" t="str">
        <f t="shared" si="46"/>
        <v>420d</v>
      </c>
      <c r="O968" s="131">
        <v>50.0006103515625</v>
      </c>
    </row>
    <row r="969" spans="1:15">
      <c r="A969" t="s">
        <v>1230</v>
      </c>
      <c r="B969" t="s">
        <v>2116</v>
      </c>
      <c r="C969" t="s">
        <v>520</v>
      </c>
      <c r="D969" t="s">
        <v>2117</v>
      </c>
      <c r="E969" t="s">
        <v>1751</v>
      </c>
      <c r="F969" t="s">
        <v>1737</v>
      </c>
      <c r="G969" t="s">
        <v>1320</v>
      </c>
      <c r="I969" t="s">
        <v>3037</v>
      </c>
      <c r="J969" t="s">
        <v>2204</v>
      </c>
      <c r="K969" t="str">
        <f t="shared" si="44"/>
        <v>naa.60060e80166177000001617700004301</v>
      </c>
      <c r="M969" t="str">
        <f t="shared" si="45"/>
        <v>16177</v>
      </c>
      <c r="N969" t="str">
        <f t="shared" si="46"/>
        <v>4301</v>
      </c>
      <c r="O969" s="131">
        <v>20.0006103515625</v>
      </c>
    </row>
    <row r="970" spans="1:15">
      <c r="A970" t="s">
        <v>1230</v>
      </c>
      <c r="B970" t="s">
        <v>2116</v>
      </c>
      <c r="C970" t="s">
        <v>520</v>
      </c>
      <c r="D970" t="s">
        <v>2117</v>
      </c>
      <c r="E970" t="s">
        <v>1754</v>
      </c>
      <c r="F970" t="s">
        <v>1740</v>
      </c>
      <c r="G970" t="s">
        <v>1320</v>
      </c>
      <c r="I970" t="s">
        <v>3038</v>
      </c>
      <c r="J970" t="s">
        <v>2205</v>
      </c>
      <c r="K970" t="str">
        <f t="shared" si="44"/>
        <v>naa.60060e80166177000001617700004503</v>
      </c>
      <c r="M970" t="str">
        <f t="shared" si="45"/>
        <v>16177</v>
      </c>
      <c r="N970" t="str">
        <f t="shared" si="46"/>
        <v>4503</v>
      </c>
      <c r="O970" s="131">
        <v>100.00030517578099</v>
      </c>
    </row>
    <row r="971" spans="1:15">
      <c r="A971" t="s">
        <v>1230</v>
      </c>
      <c r="B971" t="s">
        <v>2116</v>
      </c>
      <c r="C971" t="s">
        <v>520</v>
      </c>
      <c r="D971" t="s">
        <v>2117</v>
      </c>
      <c r="E971" t="s">
        <v>1757</v>
      </c>
      <c r="F971" t="s">
        <v>1743</v>
      </c>
      <c r="G971" t="s">
        <v>1320</v>
      </c>
      <c r="I971" t="s">
        <v>3039</v>
      </c>
      <c r="J971" t="s">
        <v>2206</v>
      </c>
      <c r="K971" t="str">
        <f t="shared" si="44"/>
        <v>naa.60060e8016617700000161770000420e</v>
      </c>
      <c r="M971" t="str">
        <f t="shared" si="45"/>
        <v>16177</v>
      </c>
      <c r="N971" t="str">
        <f t="shared" si="46"/>
        <v>420e</v>
      </c>
      <c r="O971" s="131">
        <v>100.00030517578099</v>
      </c>
    </row>
    <row r="972" spans="1:15">
      <c r="A972" t="s">
        <v>1230</v>
      </c>
      <c r="B972" t="s">
        <v>2116</v>
      </c>
      <c r="C972" t="s">
        <v>520</v>
      </c>
      <c r="D972" t="s">
        <v>2117</v>
      </c>
      <c r="E972" t="s">
        <v>2207</v>
      </c>
      <c r="F972" t="s">
        <v>1746</v>
      </c>
      <c r="G972" t="s">
        <v>1320</v>
      </c>
      <c r="I972" t="s">
        <v>3040</v>
      </c>
      <c r="J972" t="s">
        <v>2208</v>
      </c>
      <c r="K972" t="str">
        <f t="shared" si="44"/>
        <v>naa.60060e8016617700000161770000420f</v>
      </c>
      <c r="M972" t="str">
        <f t="shared" si="45"/>
        <v>16177</v>
      </c>
      <c r="N972" t="str">
        <f t="shared" si="46"/>
        <v>420f</v>
      </c>
      <c r="O972" s="131">
        <v>100.00030517578099</v>
      </c>
    </row>
    <row r="973" spans="1:15">
      <c r="A973" t="s">
        <v>1230</v>
      </c>
      <c r="B973" t="s">
        <v>2116</v>
      </c>
      <c r="C973" t="s">
        <v>520</v>
      </c>
      <c r="D973" t="s">
        <v>2117</v>
      </c>
      <c r="E973" t="s">
        <v>2209</v>
      </c>
      <c r="F973" t="s">
        <v>1749</v>
      </c>
      <c r="G973" t="s">
        <v>1320</v>
      </c>
      <c r="I973" t="s">
        <v>3041</v>
      </c>
      <c r="J973" t="s">
        <v>2210</v>
      </c>
      <c r="K973" t="str">
        <f t="shared" si="44"/>
        <v>naa.60060e80166177000001617700004210</v>
      </c>
      <c r="M973" t="str">
        <f t="shared" si="45"/>
        <v>16177</v>
      </c>
      <c r="N973" t="str">
        <f t="shared" si="46"/>
        <v>4210</v>
      </c>
      <c r="O973" s="131">
        <v>100.00030517578099</v>
      </c>
    </row>
    <row r="974" spans="1:15">
      <c r="A974" t="s">
        <v>1230</v>
      </c>
      <c r="B974" t="s">
        <v>2116</v>
      </c>
      <c r="C974" t="s">
        <v>520</v>
      </c>
      <c r="D974" t="s">
        <v>2117</v>
      </c>
      <c r="E974" t="s">
        <v>2211</v>
      </c>
      <c r="F974" t="s">
        <v>2212</v>
      </c>
      <c r="G974" t="s">
        <v>1320</v>
      </c>
      <c r="I974" t="s">
        <v>3042</v>
      </c>
      <c r="J974" t="s">
        <v>2213</v>
      </c>
      <c r="K974" t="str">
        <f t="shared" si="44"/>
        <v>naa.60060e80166177000001617700004211</v>
      </c>
      <c r="M974" t="str">
        <f t="shared" si="45"/>
        <v>16177</v>
      </c>
      <c r="N974" t="str">
        <f t="shared" si="46"/>
        <v>4211</v>
      </c>
      <c r="O974" s="131">
        <v>100.00030517578099</v>
      </c>
    </row>
    <row r="975" spans="1:15">
      <c r="A975" t="s">
        <v>1230</v>
      </c>
      <c r="B975" t="s">
        <v>2116</v>
      </c>
      <c r="C975" t="s">
        <v>520</v>
      </c>
      <c r="D975" t="s">
        <v>2117</v>
      </c>
      <c r="E975" t="s">
        <v>2214</v>
      </c>
      <c r="F975" t="s">
        <v>2215</v>
      </c>
      <c r="G975" t="s">
        <v>1320</v>
      </c>
      <c r="I975" t="s">
        <v>3043</v>
      </c>
      <c r="J975" t="s">
        <v>2216</v>
      </c>
      <c r="K975" t="str">
        <f t="shared" si="44"/>
        <v>naa.60060e80166177000001617700004212</v>
      </c>
      <c r="M975" t="str">
        <f t="shared" si="45"/>
        <v>16177</v>
      </c>
      <c r="N975" t="str">
        <f t="shared" si="46"/>
        <v>4212</v>
      </c>
      <c r="O975" s="131">
        <v>100.00030517578099</v>
      </c>
    </row>
    <row r="976" spans="1:15">
      <c r="A976" t="s">
        <v>1230</v>
      </c>
      <c r="B976" t="s">
        <v>2116</v>
      </c>
      <c r="C976" t="s">
        <v>520</v>
      </c>
      <c r="D976" t="s">
        <v>2117</v>
      </c>
      <c r="E976" t="s">
        <v>2217</v>
      </c>
      <c r="F976" t="s">
        <v>2218</v>
      </c>
      <c r="G976" t="s">
        <v>1320</v>
      </c>
      <c r="I976" t="s">
        <v>3044</v>
      </c>
      <c r="J976" t="s">
        <v>2219</v>
      </c>
      <c r="K976" t="str">
        <f t="shared" si="44"/>
        <v>naa.60060e80166177000001617700004213</v>
      </c>
      <c r="M976" t="str">
        <f t="shared" si="45"/>
        <v>16177</v>
      </c>
      <c r="N976" t="str">
        <f t="shared" si="46"/>
        <v>4213</v>
      </c>
      <c r="O976" s="131">
        <v>250.00030517578099</v>
      </c>
    </row>
    <row r="977" spans="1:15">
      <c r="A977" t="s">
        <v>1230</v>
      </c>
      <c r="B977" t="s">
        <v>2116</v>
      </c>
      <c r="C977" t="s">
        <v>520</v>
      </c>
      <c r="D977" t="s">
        <v>2117</v>
      </c>
      <c r="E977" t="s">
        <v>2220</v>
      </c>
      <c r="F977" t="s">
        <v>2221</v>
      </c>
      <c r="G977" t="s">
        <v>1320</v>
      </c>
      <c r="I977" t="s">
        <v>3045</v>
      </c>
      <c r="J977" t="s">
        <v>2222</v>
      </c>
      <c r="K977" t="str">
        <f t="shared" si="44"/>
        <v>naa.60060e80166177000001617700004108</v>
      </c>
      <c r="M977" t="str">
        <f t="shared" si="45"/>
        <v>16177</v>
      </c>
      <c r="N977" t="str">
        <f t="shared" si="46"/>
        <v>4108</v>
      </c>
      <c r="O977" s="131">
        <v>100.00030517578099</v>
      </c>
    </row>
    <row r="978" spans="1:15">
      <c r="A978" t="s">
        <v>1230</v>
      </c>
      <c r="B978" t="s">
        <v>2116</v>
      </c>
      <c r="C978" t="s">
        <v>520</v>
      </c>
      <c r="D978" t="s">
        <v>2117</v>
      </c>
      <c r="E978" t="s">
        <v>2223</v>
      </c>
      <c r="F978" t="s">
        <v>2224</v>
      </c>
      <c r="G978" t="s">
        <v>1320</v>
      </c>
      <c r="I978" t="s">
        <v>3046</v>
      </c>
      <c r="J978" t="s">
        <v>2225</v>
      </c>
      <c r="K978" t="str">
        <f t="shared" si="44"/>
        <v>naa.60060e80166177000001617700004214</v>
      </c>
      <c r="M978" t="str">
        <f t="shared" si="45"/>
        <v>16177</v>
      </c>
      <c r="N978" t="str">
        <f t="shared" si="46"/>
        <v>4214</v>
      </c>
      <c r="O978" s="131">
        <v>100.00030517578099</v>
      </c>
    </row>
    <row r="979" spans="1:15">
      <c r="A979" t="s">
        <v>1230</v>
      </c>
      <c r="B979" t="s">
        <v>2116</v>
      </c>
      <c r="C979" t="s">
        <v>520</v>
      </c>
      <c r="D979" t="s">
        <v>2117</v>
      </c>
      <c r="E979" t="s">
        <v>2226</v>
      </c>
      <c r="F979" t="s">
        <v>2227</v>
      </c>
      <c r="G979" t="s">
        <v>1320</v>
      </c>
      <c r="I979" t="s">
        <v>3047</v>
      </c>
      <c r="J979" t="s">
        <v>2228</v>
      </c>
      <c r="K979" t="str">
        <f t="shared" si="44"/>
        <v>naa.60060e80166177000001617700004215</v>
      </c>
      <c r="M979" t="str">
        <f t="shared" si="45"/>
        <v>16177</v>
      </c>
      <c r="N979" t="str">
        <f t="shared" si="46"/>
        <v>4215</v>
      </c>
      <c r="O979" s="131">
        <v>40</v>
      </c>
    </row>
    <row r="980" spans="1:15">
      <c r="A980" t="s">
        <v>1230</v>
      </c>
      <c r="B980" t="s">
        <v>2116</v>
      </c>
      <c r="C980" t="s">
        <v>522</v>
      </c>
      <c r="D980" t="s">
        <v>2119</v>
      </c>
      <c r="E980" t="s">
        <v>1685</v>
      </c>
      <c r="F980" t="s">
        <v>1686</v>
      </c>
      <c r="G980" t="s">
        <v>1654</v>
      </c>
      <c r="I980" t="s">
        <v>3048</v>
      </c>
      <c r="K980" t="str">
        <f t="shared" si="44"/>
        <v/>
      </c>
      <c r="M980" t="str">
        <f t="shared" si="45"/>
        <v/>
      </c>
      <c r="N980" t="str">
        <f t="shared" si="46"/>
        <v/>
      </c>
      <c r="O980" s="131">
        <v>50</v>
      </c>
    </row>
    <row r="981" spans="1:15">
      <c r="A981" t="s">
        <v>1230</v>
      </c>
      <c r="B981" t="s">
        <v>2116</v>
      </c>
      <c r="C981" t="s">
        <v>522</v>
      </c>
      <c r="D981" t="s">
        <v>2119</v>
      </c>
      <c r="E981" t="s">
        <v>1687</v>
      </c>
      <c r="F981" t="s">
        <v>1690</v>
      </c>
      <c r="G981" t="s">
        <v>1656</v>
      </c>
      <c r="I981" t="s">
        <v>3048</v>
      </c>
      <c r="K981" t="str">
        <f t="shared" si="44"/>
        <v/>
      </c>
      <c r="M981" t="str">
        <f t="shared" si="45"/>
        <v/>
      </c>
      <c r="N981" t="str">
        <f t="shared" si="46"/>
        <v/>
      </c>
      <c r="O981" s="131">
        <v>10.0003051757813</v>
      </c>
    </row>
    <row r="982" spans="1:15">
      <c r="A982" t="s">
        <v>1230</v>
      </c>
      <c r="B982" t="s">
        <v>2116</v>
      </c>
      <c r="C982" t="s">
        <v>522</v>
      </c>
      <c r="D982" t="s">
        <v>2119</v>
      </c>
      <c r="E982" t="s">
        <v>1689</v>
      </c>
      <c r="F982" t="s">
        <v>1688</v>
      </c>
      <c r="G982" t="s">
        <v>1248</v>
      </c>
      <c r="I982" t="s">
        <v>3048</v>
      </c>
      <c r="J982" t="s">
        <v>2229</v>
      </c>
      <c r="K982" t="str">
        <f t="shared" si="44"/>
        <v>naa.60060e8016622100000162210000a505</v>
      </c>
      <c r="M982" t="str">
        <f t="shared" si="45"/>
        <v>16221</v>
      </c>
      <c r="N982" t="str">
        <f t="shared" si="46"/>
        <v>a505</v>
      </c>
      <c r="O982" s="131">
        <v>10.0003051757813</v>
      </c>
    </row>
    <row r="983" spans="1:15">
      <c r="A983" t="s">
        <v>1230</v>
      </c>
      <c r="B983" t="s">
        <v>2116</v>
      </c>
      <c r="C983" t="s">
        <v>522</v>
      </c>
      <c r="D983" t="s">
        <v>2119</v>
      </c>
      <c r="E983" t="s">
        <v>1692</v>
      </c>
      <c r="F983" t="s">
        <v>1704</v>
      </c>
      <c r="G983" t="s">
        <v>1248</v>
      </c>
      <c r="I983" t="s">
        <v>3049</v>
      </c>
      <c r="J983" t="s">
        <v>2230</v>
      </c>
      <c r="K983" t="str">
        <f t="shared" si="44"/>
        <v>naa.60060e8016622100000162210000a506</v>
      </c>
      <c r="M983" t="str">
        <f t="shared" si="45"/>
        <v>16221</v>
      </c>
      <c r="N983" t="str">
        <f t="shared" si="46"/>
        <v>a506</v>
      </c>
      <c r="O983" s="131">
        <v>50</v>
      </c>
    </row>
    <row r="984" spans="1:15">
      <c r="A984" t="s">
        <v>1230</v>
      </c>
      <c r="B984" t="s">
        <v>2116</v>
      </c>
      <c r="C984" t="s">
        <v>522</v>
      </c>
      <c r="D984" t="s">
        <v>2119</v>
      </c>
      <c r="E984" t="s">
        <v>1698</v>
      </c>
      <c r="F984" t="s">
        <v>1714</v>
      </c>
      <c r="G984" t="s">
        <v>1658</v>
      </c>
      <c r="I984" t="s">
        <v>3048</v>
      </c>
      <c r="K984" t="str">
        <f t="shared" si="44"/>
        <v/>
      </c>
      <c r="M984" t="str">
        <f t="shared" si="45"/>
        <v/>
      </c>
      <c r="N984" t="str">
        <f t="shared" si="46"/>
        <v/>
      </c>
      <c r="O984" s="131">
        <v>500.00061035156301</v>
      </c>
    </row>
    <row r="985" spans="1:15">
      <c r="A985" t="s">
        <v>1230</v>
      </c>
      <c r="B985" t="s">
        <v>2116</v>
      </c>
      <c r="C985" t="s">
        <v>522</v>
      </c>
      <c r="D985" t="s">
        <v>2119</v>
      </c>
      <c r="E985" t="s">
        <v>1696</v>
      </c>
      <c r="F985" t="s">
        <v>1693</v>
      </c>
      <c r="G985" t="s">
        <v>1248</v>
      </c>
      <c r="I985" t="s">
        <v>3050</v>
      </c>
      <c r="J985" t="s">
        <v>2231</v>
      </c>
      <c r="K985" t="str">
        <f t="shared" si="44"/>
        <v>naa.60060e8016622100000162210000a000</v>
      </c>
      <c r="M985" t="str">
        <f t="shared" si="45"/>
        <v>16221</v>
      </c>
      <c r="N985" t="str">
        <f t="shared" si="46"/>
        <v>a000</v>
      </c>
      <c r="O985" s="131">
        <v>200.00061035156301</v>
      </c>
    </row>
    <row r="986" spans="1:15">
      <c r="A986" t="s">
        <v>1230</v>
      </c>
      <c r="B986" t="s">
        <v>2116</v>
      </c>
      <c r="C986" t="s">
        <v>522</v>
      </c>
      <c r="D986" t="s">
        <v>2119</v>
      </c>
      <c r="E986" t="s">
        <v>1710</v>
      </c>
      <c r="F986" t="s">
        <v>1697</v>
      </c>
      <c r="G986" t="s">
        <v>1248</v>
      </c>
      <c r="I986" t="s">
        <v>3051</v>
      </c>
      <c r="J986" t="s">
        <v>2232</v>
      </c>
      <c r="K986" t="str">
        <f t="shared" si="44"/>
        <v>naa.60060e8016622100000162210000a203</v>
      </c>
      <c r="M986" t="str">
        <f t="shared" si="45"/>
        <v>16221</v>
      </c>
      <c r="N986" t="str">
        <f t="shared" si="46"/>
        <v>a203</v>
      </c>
      <c r="O986" s="131">
        <v>10.0003051757813</v>
      </c>
    </row>
    <row r="987" spans="1:15">
      <c r="A987" t="s">
        <v>1230</v>
      </c>
      <c r="B987" t="s">
        <v>2116</v>
      </c>
      <c r="C987" t="s">
        <v>522</v>
      </c>
      <c r="D987" t="s">
        <v>2119</v>
      </c>
      <c r="E987" t="s">
        <v>1715</v>
      </c>
      <c r="F987" t="s">
        <v>1699</v>
      </c>
      <c r="G987" t="s">
        <v>1248</v>
      </c>
      <c r="I987" t="s">
        <v>3052</v>
      </c>
      <c r="J987" t="s">
        <v>2233</v>
      </c>
      <c r="K987" t="str">
        <f t="shared" si="44"/>
        <v>naa.60060e8016622100000162210000a509</v>
      </c>
      <c r="M987" t="str">
        <f t="shared" si="45"/>
        <v>16221</v>
      </c>
      <c r="N987" t="str">
        <f t="shared" si="46"/>
        <v>a509</v>
      </c>
      <c r="O987" s="131">
        <v>10.0003051757813</v>
      </c>
    </row>
    <row r="988" spans="1:15">
      <c r="A988" t="s">
        <v>1230</v>
      </c>
      <c r="B988" t="s">
        <v>2116</v>
      </c>
      <c r="C988" t="s">
        <v>522</v>
      </c>
      <c r="D988" t="s">
        <v>2119</v>
      </c>
      <c r="E988" t="s">
        <v>1718</v>
      </c>
      <c r="F988" t="s">
        <v>1730</v>
      </c>
      <c r="G988" t="s">
        <v>1248</v>
      </c>
      <c r="I988" t="s">
        <v>3053</v>
      </c>
      <c r="J988" t="s">
        <v>2234</v>
      </c>
      <c r="K988" t="str">
        <f t="shared" si="44"/>
        <v>naa.60060e8016622100000162210000a50a</v>
      </c>
      <c r="M988" t="str">
        <f t="shared" si="45"/>
        <v>16221</v>
      </c>
      <c r="N988" t="str">
        <f t="shared" si="46"/>
        <v>a50a</v>
      </c>
      <c r="O988" s="131">
        <v>10.0003051757813</v>
      </c>
    </row>
    <row r="989" spans="1:15">
      <c r="A989" t="s">
        <v>1230</v>
      </c>
      <c r="B989" t="s">
        <v>2116</v>
      </c>
      <c r="C989" t="s">
        <v>522</v>
      </c>
      <c r="D989" t="s">
        <v>2119</v>
      </c>
      <c r="E989" t="s">
        <v>1721</v>
      </c>
      <c r="F989" t="s">
        <v>1732</v>
      </c>
      <c r="G989" t="s">
        <v>1248</v>
      </c>
      <c r="I989" t="s">
        <v>3054</v>
      </c>
      <c r="J989" t="s">
        <v>2235</v>
      </c>
      <c r="K989" t="str">
        <f t="shared" si="44"/>
        <v>naa.60060e8016622100000162210000a50b</v>
      </c>
      <c r="M989" t="str">
        <f t="shared" si="45"/>
        <v>16221</v>
      </c>
      <c r="N989" t="str">
        <f t="shared" si="46"/>
        <v>a50b</v>
      </c>
      <c r="O989" s="131">
        <v>420</v>
      </c>
    </row>
    <row r="990" spans="1:15">
      <c r="A990" t="s">
        <v>1230</v>
      </c>
      <c r="B990" t="s">
        <v>2116</v>
      </c>
      <c r="C990" t="s">
        <v>522</v>
      </c>
      <c r="D990" t="s">
        <v>2119</v>
      </c>
      <c r="E990" t="s">
        <v>1713</v>
      </c>
      <c r="F990" t="s">
        <v>1734</v>
      </c>
      <c r="G990" t="s">
        <v>1248</v>
      </c>
      <c r="I990" t="s">
        <v>3055</v>
      </c>
      <c r="J990" t="s">
        <v>2236</v>
      </c>
      <c r="K990" t="str">
        <f t="shared" si="44"/>
        <v>naa.60060e8016622100000162210000a100</v>
      </c>
      <c r="M990" t="str">
        <f t="shared" si="45"/>
        <v>16221</v>
      </c>
      <c r="N990" t="str">
        <f t="shared" si="46"/>
        <v>a100</v>
      </c>
      <c r="O990" s="131">
        <v>420</v>
      </c>
    </row>
    <row r="991" spans="1:15">
      <c r="A991" t="s">
        <v>1230</v>
      </c>
      <c r="B991" t="s">
        <v>2116</v>
      </c>
      <c r="C991" t="s">
        <v>522</v>
      </c>
      <c r="D991" t="s">
        <v>2119</v>
      </c>
      <c r="E991" t="s">
        <v>1736</v>
      </c>
      <c r="F991" t="s">
        <v>2190</v>
      </c>
      <c r="G991" t="s">
        <v>1248</v>
      </c>
      <c r="I991" t="s">
        <v>3056</v>
      </c>
      <c r="J991" t="s">
        <v>2237</v>
      </c>
      <c r="K991" t="str">
        <f t="shared" si="44"/>
        <v>naa.60060e8016622100000162210000a101</v>
      </c>
      <c r="M991" t="str">
        <f t="shared" si="45"/>
        <v>16221</v>
      </c>
      <c r="N991" t="str">
        <f t="shared" si="46"/>
        <v>a101</v>
      </c>
      <c r="O991" s="131">
        <v>420</v>
      </c>
    </row>
    <row r="992" spans="1:15">
      <c r="A992" t="s">
        <v>1230</v>
      </c>
      <c r="B992" t="s">
        <v>2116</v>
      </c>
      <c r="C992" t="s">
        <v>522</v>
      </c>
      <c r="D992" t="s">
        <v>2119</v>
      </c>
      <c r="E992" t="s">
        <v>1739</v>
      </c>
      <c r="F992" t="s">
        <v>2192</v>
      </c>
      <c r="G992" t="s">
        <v>1248</v>
      </c>
      <c r="I992" t="s">
        <v>3057</v>
      </c>
      <c r="J992" t="s">
        <v>2238</v>
      </c>
      <c r="K992" t="str">
        <f t="shared" si="44"/>
        <v>naa.60060e8016622100000162210000a102</v>
      </c>
      <c r="M992" t="str">
        <f t="shared" si="45"/>
        <v>16221</v>
      </c>
      <c r="N992" t="str">
        <f t="shared" si="46"/>
        <v>a102</v>
      </c>
      <c r="O992" s="131">
        <v>420</v>
      </c>
    </row>
    <row r="993" spans="1:15">
      <c r="A993" t="s">
        <v>1230</v>
      </c>
      <c r="B993" t="s">
        <v>2116</v>
      </c>
      <c r="C993" t="s">
        <v>522</v>
      </c>
      <c r="D993" t="s">
        <v>2119</v>
      </c>
      <c r="E993" t="s">
        <v>1742</v>
      </c>
      <c r="F993" t="s">
        <v>2194</v>
      </c>
      <c r="G993" t="s">
        <v>1248</v>
      </c>
      <c r="I993" t="s">
        <v>3058</v>
      </c>
      <c r="J993" t="s">
        <v>2239</v>
      </c>
      <c r="K993" t="str">
        <f t="shared" si="44"/>
        <v>naa.60060e8016622100000162210000a103</v>
      </c>
      <c r="M993" t="str">
        <f t="shared" si="45"/>
        <v>16221</v>
      </c>
      <c r="N993" t="str">
        <f t="shared" si="46"/>
        <v>a103</v>
      </c>
      <c r="O993" s="131">
        <v>435</v>
      </c>
    </row>
    <row r="994" spans="1:15">
      <c r="A994" t="s">
        <v>1230</v>
      </c>
      <c r="B994" t="s">
        <v>2116</v>
      </c>
      <c r="C994" t="s">
        <v>522</v>
      </c>
      <c r="D994" t="s">
        <v>2119</v>
      </c>
      <c r="E994" t="s">
        <v>1745</v>
      </c>
      <c r="F994" t="s">
        <v>2196</v>
      </c>
      <c r="G994" t="s">
        <v>1248</v>
      </c>
      <c r="I994" t="s">
        <v>3059</v>
      </c>
      <c r="J994" t="s">
        <v>2240</v>
      </c>
      <c r="K994" t="str">
        <f t="shared" si="44"/>
        <v>naa.60060e8016622100000162210000a104</v>
      </c>
      <c r="M994" t="str">
        <f t="shared" si="45"/>
        <v>16221</v>
      </c>
      <c r="N994" t="str">
        <f t="shared" si="46"/>
        <v>a104</v>
      </c>
      <c r="O994" s="131">
        <v>435</v>
      </c>
    </row>
    <row r="995" spans="1:15">
      <c r="A995" t="s">
        <v>1230</v>
      </c>
      <c r="B995" t="s">
        <v>2116</v>
      </c>
      <c r="C995" t="s">
        <v>522</v>
      </c>
      <c r="D995" t="s">
        <v>2119</v>
      </c>
      <c r="E995" t="s">
        <v>1748</v>
      </c>
      <c r="F995" t="s">
        <v>2198</v>
      </c>
      <c r="G995" t="s">
        <v>1248</v>
      </c>
      <c r="I995" t="s">
        <v>3060</v>
      </c>
      <c r="J995" t="s">
        <v>2241</v>
      </c>
      <c r="K995" t="str">
        <f t="shared" si="44"/>
        <v>naa.60060e8016622100000162210000a105</v>
      </c>
      <c r="M995" t="str">
        <f t="shared" si="45"/>
        <v>16221</v>
      </c>
      <c r="N995" t="str">
        <f t="shared" si="46"/>
        <v>a105</v>
      </c>
      <c r="O995" s="131">
        <v>1.00067138671875</v>
      </c>
    </row>
    <row r="996" spans="1:15">
      <c r="A996" t="s">
        <v>1230</v>
      </c>
      <c r="B996" t="s">
        <v>2116</v>
      </c>
      <c r="C996" t="s">
        <v>522</v>
      </c>
      <c r="D996" t="s">
        <v>2119</v>
      </c>
      <c r="E996" t="s">
        <v>1751</v>
      </c>
      <c r="F996" t="s">
        <v>2200</v>
      </c>
      <c r="G996" t="s">
        <v>1248</v>
      </c>
      <c r="I996" t="s">
        <v>3061</v>
      </c>
      <c r="J996" t="s">
        <v>2242</v>
      </c>
      <c r="K996" t="str">
        <f t="shared" si="44"/>
        <v>naa.60060e8016622100000162210000af0c</v>
      </c>
      <c r="M996" t="str">
        <f t="shared" si="45"/>
        <v>16221</v>
      </c>
      <c r="N996" t="str">
        <f t="shared" si="46"/>
        <v>af0c</v>
      </c>
      <c r="O996" s="131">
        <v>1.00067138671875</v>
      </c>
    </row>
    <row r="997" spans="1:15">
      <c r="A997" t="s">
        <v>1230</v>
      </c>
      <c r="B997" t="s">
        <v>2116</v>
      </c>
      <c r="C997" t="s">
        <v>522</v>
      </c>
      <c r="D997" t="s">
        <v>2119</v>
      </c>
      <c r="E997" t="s">
        <v>1754</v>
      </c>
      <c r="F997" t="s">
        <v>2202</v>
      </c>
      <c r="G997" t="s">
        <v>1248</v>
      </c>
      <c r="I997" t="s">
        <v>3062</v>
      </c>
      <c r="J997" t="s">
        <v>2243</v>
      </c>
      <c r="K997" t="str">
        <f t="shared" si="44"/>
        <v>naa.60060e8016622100000162210000af0d</v>
      </c>
      <c r="M997" t="str">
        <f t="shared" si="45"/>
        <v>16221</v>
      </c>
      <c r="N997" t="str">
        <f t="shared" si="46"/>
        <v>af0d</v>
      </c>
      <c r="O997" s="131">
        <v>200.00061035156301</v>
      </c>
    </row>
    <row r="998" spans="1:15">
      <c r="A998" t="s">
        <v>1230</v>
      </c>
      <c r="B998" t="s">
        <v>2116</v>
      </c>
      <c r="C998" t="s">
        <v>522</v>
      </c>
      <c r="D998" t="s">
        <v>2119</v>
      </c>
      <c r="E998" t="s">
        <v>1757</v>
      </c>
      <c r="F998" t="s">
        <v>2244</v>
      </c>
      <c r="G998" t="s">
        <v>1248</v>
      </c>
      <c r="I998" t="s">
        <v>3063</v>
      </c>
      <c r="J998" t="s">
        <v>2245</v>
      </c>
      <c r="K998" t="str">
        <f t="shared" si="44"/>
        <v>naa.60060e8016622100000162210000a204</v>
      </c>
      <c r="M998" t="str">
        <f t="shared" si="45"/>
        <v>16221</v>
      </c>
      <c r="N998" t="str">
        <f t="shared" si="46"/>
        <v>a204</v>
      </c>
      <c r="O998" s="131">
        <v>10.0003051757813</v>
      </c>
    </row>
    <row r="999" spans="1:15">
      <c r="A999" t="s">
        <v>1230</v>
      </c>
      <c r="B999" t="s">
        <v>2116</v>
      </c>
      <c r="C999" t="s">
        <v>522</v>
      </c>
      <c r="D999" t="s">
        <v>2119</v>
      </c>
      <c r="E999" t="s">
        <v>2207</v>
      </c>
      <c r="F999" t="s">
        <v>1737</v>
      </c>
      <c r="G999" t="s">
        <v>1248</v>
      </c>
      <c r="I999" t="s">
        <v>3064</v>
      </c>
      <c r="J999" t="s">
        <v>2246</v>
      </c>
      <c r="K999" t="str">
        <f t="shared" si="44"/>
        <v>naa.60060e8016622100000162210000a50c</v>
      </c>
      <c r="M999" t="str">
        <f t="shared" si="45"/>
        <v>16221</v>
      </c>
      <c r="N999" t="str">
        <f t="shared" si="46"/>
        <v>a50c</v>
      </c>
      <c r="O999" s="131">
        <v>10.0003051757813</v>
      </c>
    </row>
    <row r="1000" spans="1:15">
      <c r="A1000" t="s">
        <v>1230</v>
      </c>
      <c r="B1000" t="s">
        <v>2116</v>
      </c>
      <c r="C1000" t="s">
        <v>522</v>
      </c>
      <c r="D1000" t="s">
        <v>2119</v>
      </c>
      <c r="E1000" t="s">
        <v>2209</v>
      </c>
      <c r="F1000" t="s">
        <v>1740</v>
      </c>
      <c r="G1000" t="s">
        <v>1248</v>
      </c>
      <c r="I1000" t="s">
        <v>3065</v>
      </c>
      <c r="J1000" t="s">
        <v>2247</v>
      </c>
      <c r="K1000" t="str">
        <f t="shared" si="44"/>
        <v>naa.60060e8016622100000162210000a50d</v>
      </c>
      <c r="M1000" t="str">
        <f t="shared" si="45"/>
        <v>16221</v>
      </c>
      <c r="N1000" t="str">
        <f t="shared" si="46"/>
        <v>a50d</v>
      </c>
      <c r="O1000" s="131">
        <v>10.0003051757813</v>
      </c>
    </row>
    <row r="1001" spans="1:15">
      <c r="A1001" t="s">
        <v>1230</v>
      </c>
      <c r="B1001" t="s">
        <v>2116</v>
      </c>
      <c r="C1001" t="s">
        <v>522</v>
      </c>
      <c r="D1001" t="s">
        <v>2119</v>
      </c>
      <c r="E1001" t="s">
        <v>2211</v>
      </c>
      <c r="F1001" t="s">
        <v>1743</v>
      </c>
      <c r="G1001" t="s">
        <v>1248</v>
      </c>
      <c r="I1001" t="s">
        <v>3066</v>
      </c>
      <c r="J1001" t="s">
        <v>2248</v>
      </c>
      <c r="K1001" t="str">
        <f t="shared" si="44"/>
        <v>naa.60060e8016622100000162210000a50e</v>
      </c>
      <c r="M1001" t="str">
        <f t="shared" si="45"/>
        <v>16221</v>
      </c>
      <c r="N1001" t="str">
        <f t="shared" si="46"/>
        <v>a50e</v>
      </c>
      <c r="O1001" s="131">
        <v>500.00061035156301</v>
      </c>
    </row>
    <row r="1002" spans="1:15">
      <c r="A1002" t="s">
        <v>1230</v>
      </c>
      <c r="B1002" t="s">
        <v>2116</v>
      </c>
      <c r="C1002" t="s">
        <v>522</v>
      </c>
      <c r="D1002" t="s">
        <v>2119</v>
      </c>
      <c r="E1002" t="s">
        <v>2214</v>
      </c>
      <c r="F1002" t="s">
        <v>1746</v>
      </c>
      <c r="G1002" t="s">
        <v>1248</v>
      </c>
      <c r="I1002" t="s">
        <v>3067</v>
      </c>
      <c r="J1002" t="s">
        <v>2249</v>
      </c>
      <c r="K1002" t="str">
        <f t="shared" si="44"/>
        <v>naa.60060e8016622100000162210000a001</v>
      </c>
      <c r="M1002" t="str">
        <f t="shared" si="45"/>
        <v>16221</v>
      </c>
      <c r="N1002" t="str">
        <f t="shared" si="46"/>
        <v>a001</v>
      </c>
      <c r="O1002" s="131">
        <v>500.00061035156301</v>
      </c>
    </row>
    <row r="1003" spans="1:15">
      <c r="A1003" t="s">
        <v>1230</v>
      </c>
      <c r="B1003" t="s">
        <v>2116</v>
      </c>
      <c r="C1003" t="s">
        <v>522</v>
      </c>
      <c r="D1003" t="s">
        <v>2119</v>
      </c>
      <c r="E1003" t="s">
        <v>2217</v>
      </c>
      <c r="F1003" t="s">
        <v>1749</v>
      </c>
      <c r="G1003" t="s">
        <v>1248</v>
      </c>
      <c r="I1003" t="s">
        <v>3068</v>
      </c>
      <c r="J1003" t="s">
        <v>2250</v>
      </c>
      <c r="K1003" t="str">
        <f t="shared" si="44"/>
        <v>naa.60060e8016622100000162210000a002</v>
      </c>
      <c r="M1003" t="str">
        <f t="shared" si="45"/>
        <v>16221</v>
      </c>
      <c r="N1003" t="str">
        <f t="shared" si="46"/>
        <v>a002</v>
      </c>
      <c r="O1003" s="131">
        <v>400.00030517578102</v>
      </c>
    </row>
    <row r="1004" spans="1:15">
      <c r="A1004" t="s">
        <v>1230</v>
      </c>
      <c r="B1004" t="s">
        <v>2116</v>
      </c>
      <c r="C1004" t="s">
        <v>522</v>
      </c>
      <c r="D1004" t="s">
        <v>2119</v>
      </c>
      <c r="E1004" t="s">
        <v>2220</v>
      </c>
      <c r="F1004" t="s">
        <v>2212</v>
      </c>
      <c r="G1004" t="s">
        <v>1248</v>
      </c>
      <c r="I1004" t="s">
        <v>3069</v>
      </c>
      <c r="J1004" t="s">
        <v>2251</v>
      </c>
      <c r="K1004" t="str">
        <f t="shared" si="44"/>
        <v>naa.60060e8016622100000162210000a106</v>
      </c>
      <c r="M1004" t="str">
        <f t="shared" si="45"/>
        <v>16221</v>
      </c>
      <c r="N1004" t="str">
        <f t="shared" si="46"/>
        <v>a106</v>
      </c>
      <c r="O1004" s="131">
        <v>60</v>
      </c>
    </row>
    <row r="1005" spans="1:15">
      <c r="A1005" t="s">
        <v>1230</v>
      </c>
      <c r="B1005" t="s">
        <v>2116</v>
      </c>
      <c r="C1005" t="s">
        <v>522</v>
      </c>
      <c r="D1005" t="s">
        <v>2119</v>
      </c>
      <c r="E1005" t="s">
        <v>2223</v>
      </c>
      <c r="F1005" t="s">
        <v>2215</v>
      </c>
      <c r="G1005" t="s">
        <v>1248</v>
      </c>
      <c r="I1005" t="s">
        <v>3070</v>
      </c>
      <c r="J1005" t="s">
        <v>2252</v>
      </c>
      <c r="K1005" t="str">
        <f t="shared" si="44"/>
        <v>naa.60060e8016622100000162210000a40d</v>
      </c>
      <c r="M1005" t="str">
        <f t="shared" si="45"/>
        <v>16221</v>
      </c>
      <c r="N1005" t="str">
        <f t="shared" si="46"/>
        <v>a40d</v>
      </c>
      <c r="O1005" s="131">
        <v>1.00067138671875</v>
      </c>
    </row>
    <row r="1006" spans="1:15">
      <c r="A1006" t="s">
        <v>1230</v>
      </c>
      <c r="B1006" t="s">
        <v>2116</v>
      </c>
      <c r="C1006" t="s">
        <v>522</v>
      </c>
      <c r="D1006" t="s">
        <v>2119</v>
      </c>
      <c r="E1006" t="s">
        <v>2226</v>
      </c>
      <c r="F1006" t="s">
        <v>1752</v>
      </c>
      <c r="G1006" t="s">
        <v>1248</v>
      </c>
      <c r="I1006" t="s">
        <v>3071</v>
      </c>
      <c r="J1006" t="s">
        <v>2253</v>
      </c>
      <c r="K1006" t="str">
        <f t="shared" si="44"/>
        <v>naa.60060e8016622100000162210000af0e</v>
      </c>
      <c r="M1006" t="str">
        <f t="shared" si="45"/>
        <v>16221</v>
      </c>
      <c r="N1006" t="str">
        <f t="shared" si="46"/>
        <v>af0e</v>
      </c>
      <c r="O1006" s="131">
        <v>1.00067138671875</v>
      </c>
    </row>
    <row r="1007" spans="1:15">
      <c r="A1007" t="s">
        <v>1230</v>
      </c>
      <c r="B1007" t="s">
        <v>2116</v>
      </c>
      <c r="C1007" t="s">
        <v>522</v>
      </c>
      <c r="D1007" t="s">
        <v>2119</v>
      </c>
      <c r="E1007" t="s">
        <v>2254</v>
      </c>
      <c r="F1007" t="s">
        <v>1755</v>
      </c>
      <c r="G1007" t="s">
        <v>1248</v>
      </c>
      <c r="I1007" t="s">
        <v>3072</v>
      </c>
      <c r="J1007" t="s">
        <v>2255</v>
      </c>
      <c r="K1007" t="str">
        <f t="shared" si="44"/>
        <v>naa.60060e8016622100000162210000af0f</v>
      </c>
      <c r="M1007" t="str">
        <f t="shared" si="45"/>
        <v>16221</v>
      </c>
      <c r="N1007" t="str">
        <f t="shared" si="46"/>
        <v>af0f</v>
      </c>
      <c r="O1007" s="131">
        <v>1.00067138671875</v>
      </c>
    </row>
    <row r="1008" spans="1:15">
      <c r="A1008" t="s">
        <v>1230</v>
      </c>
      <c r="B1008" t="s">
        <v>2116</v>
      </c>
      <c r="C1008" t="s">
        <v>522</v>
      </c>
      <c r="D1008" t="s">
        <v>2119</v>
      </c>
      <c r="E1008" t="s">
        <v>2256</v>
      </c>
      <c r="F1008" t="s">
        <v>1758</v>
      </c>
      <c r="G1008" t="s">
        <v>1248</v>
      </c>
      <c r="I1008" t="s">
        <v>3073</v>
      </c>
      <c r="J1008" t="s">
        <v>2257</v>
      </c>
      <c r="K1008" t="str">
        <f t="shared" si="44"/>
        <v>naa.60060e8016622100000162210000af10</v>
      </c>
      <c r="M1008" t="str">
        <f t="shared" si="45"/>
        <v>16221</v>
      </c>
      <c r="N1008" t="str">
        <f t="shared" si="46"/>
        <v>af10</v>
      </c>
      <c r="O1008" s="131">
        <v>500.00061035156301</v>
      </c>
    </row>
    <row r="1009" spans="1:15">
      <c r="A1009" t="s">
        <v>1230</v>
      </c>
      <c r="B1009" t="s">
        <v>2116</v>
      </c>
      <c r="C1009" t="s">
        <v>522</v>
      </c>
      <c r="D1009" t="s">
        <v>2119</v>
      </c>
      <c r="E1009" t="s">
        <v>2258</v>
      </c>
      <c r="F1009" t="s">
        <v>2259</v>
      </c>
      <c r="G1009" t="s">
        <v>1248</v>
      </c>
      <c r="I1009" t="s">
        <v>3074</v>
      </c>
      <c r="J1009" t="s">
        <v>2260</v>
      </c>
      <c r="K1009" t="str">
        <f t="shared" si="44"/>
        <v>naa.60060e8016622100000162210000a10a</v>
      </c>
      <c r="M1009" t="str">
        <f t="shared" si="45"/>
        <v>16221</v>
      </c>
      <c r="N1009" t="str">
        <f t="shared" si="46"/>
        <v>a10a</v>
      </c>
      <c r="O1009" s="131">
        <v>500.00061035156301</v>
      </c>
    </row>
    <row r="1010" spans="1:15">
      <c r="A1010" t="s">
        <v>1230</v>
      </c>
      <c r="B1010" t="s">
        <v>2116</v>
      </c>
      <c r="C1010" t="s">
        <v>522</v>
      </c>
      <c r="D1010" t="s">
        <v>2119</v>
      </c>
      <c r="E1010" t="s">
        <v>2261</v>
      </c>
      <c r="F1010" t="s">
        <v>2262</v>
      </c>
      <c r="G1010" t="s">
        <v>1248</v>
      </c>
      <c r="I1010" t="s">
        <v>3075</v>
      </c>
      <c r="J1010" t="s">
        <v>2263</v>
      </c>
      <c r="K1010" t="str">
        <f t="shared" si="44"/>
        <v>naa.60060e8016622100000162210000a10b</v>
      </c>
      <c r="M1010" t="str">
        <f t="shared" si="45"/>
        <v>16221</v>
      </c>
      <c r="N1010" t="str">
        <f t="shared" si="46"/>
        <v>a10b</v>
      </c>
      <c r="O1010" s="131">
        <v>500.00061035156301</v>
      </c>
    </row>
    <row r="1011" spans="1:15">
      <c r="A1011" t="s">
        <v>1230</v>
      </c>
      <c r="B1011" t="s">
        <v>2116</v>
      </c>
      <c r="C1011" t="s">
        <v>522</v>
      </c>
      <c r="D1011" t="s">
        <v>2119</v>
      </c>
      <c r="E1011" t="s">
        <v>2264</v>
      </c>
      <c r="F1011" t="s">
        <v>2265</v>
      </c>
      <c r="G1011" t="s">
        <v>1248</v>
      </c>
      <c r="I1011" t="s">
        <v>3076</v>
      </c>
      <c r="J1011" t="s">
        <v>2266</v>
      </c>
      <c r="K1011" t="str">
        <f t="shared" ref="K1011:K1074" si="47">IF(J1011&lt;&gt;"",CONCATENATE("naa.",MID(J1011,11,32)),"")</f>
        <v>naa.60060e8016622100000162210000a10c</v>
      </c>
      <c r="M1011" t="str">
        <f t="shared" si="45"/>
        <v>16221</v>
      </c>
      <c r="N1011" t="str">
        <f t="shared" si="46"/>
        <v>a10c</v>
      </c>
      <c r="O1011" s="131">
        <v>500.00061035156301</v>
      </c>
    </row>
    <row r="1012" spans="1:15">
      <c r="A1012" t="s">
        <v>1230</v>
      </c>
      <c r="B1012" t="s">
        <v>2116</v>
      </c>
      <c r="C1012" t="s">
        <v>522</v>
      </c>
      <c r="D1012" t="s">
        <v>2119</v>
      </c>
      <c r="E1012" t="s">
        <v>2267</v>
      </c>
      <c r="F1012" t="s">
        <v>2268</v>
      </c>
      <c r="G1012" t="s">
        <v>1248</v>
      </c>
      <c r="I1012" t="s">
        <v>3077</v>
      </c>
      <c r="J1012" t="s">
        <v>2269</v>
      </c>
      <c r="K1012" t="str">
        <f t="shared" si="47"/>
        <v>naa.60060e8016622100000162210000a10d</v>
      </c>
      <c r="M1012" t="str">
        <f t="shared" si="45"/>
        <v>16221</v>
      </c>
      <c r="N1012" t="str">
        <f t="shared" si="46"/>
        <v>a10d</v>
      </c>
      <c r="O1012" s="131">
        <v>500.00061035156301</v>
      </c>
    </row>
    <row r="1013" spans="1:15">
      <c r="A1013" t="s">
        <v>1230</v>
      </c>
      <c r="B1013" t="s">
        <v>2116</v>
      </c>
      <c r="C1013" t="s">
        <v>522</v>
      </c>
      <c r="D1013" t="s">
        <v>2119</v>
      </c>
      <c r="E1013" t="s">
        <v>2270</v>
      </c>
      <c r="F1013" t="s">
        <v>2271</v>
      </c>
      <c r="G1013" t="s">
        <v>1248</v>
      </c>
      <c r="I1013" t="s">
        <v>3078</v>
      </c>
      <c r="J1013" t="s">
        <v>2272</v>
      </c>
      <c r="K1013" t="str">
        <f t="shared" si="47"/>
        <v>naa.60060e8016622100000162210000a10e</v>
      </c>
      <c r="M1013" t="str">
        <f t="shared" si="45"/>
        <v>16221</v>
      </c>
      <c r="N1013" t="str">
        <f t="shared" si="46"/>
        <v>a10e</v>
      </c>
      <c r="O1013" s="131">
        <v>500.00061035156301</v>
      </c>
    </row>
    <row r="1014" spans="1:15">
      <c r="A1014" t="s">
        <v>1230</v>
      </c>
      <c r="B1014" t="s">
        <v>2116</v>
      </c>
      <c r="C1014" t="s">
        <v>522</v>
      </c>
      <c r="D1014" t="s">
        <v>2119</v>
      </c>
      <c r="E1014" t="s">
        <v>2273</v>
      </c>
      <c r="F1014" t="s">
        <v>2274</v>
      </c>
      <c r="G1014" t="s">
        <v>1248</v>
      </c>
      <c r="I1014" t="s">
        <v>3079</v>
      </c>
      <c r="J1014" t="s">
        <v>2275</v>
      </c>
      <c r="K1014" t="str">
        <f t="shared" si="47"/>
        <v>naa.60060e8016622100000162210000a10f</v>
      </c>
      <c r="M1014" t="str">
        <f t="shared" si="45"/>
        <v>16221</v>
      </c>
      <c r="N1014" t="str">
        <f t="shared" si="46"/>
        <v>a10f</v>
      </c>
      <c r="O1014" s="131">
        <v>40</v>
      </c>
    </row>
    <row r="1015" spans="1:15">
      <c r="A1015" t="s">
        <v>1230</v>
      </c>
      <c r="B1015" t="s">
        <v>2116</v>
      </c>
      <c r="C1015" t="s">
        <v>521</v>
      </c>
      <c r="D1015" t="s">
        <v>2119</v>
      </c>
      <c r="E1015" t="s">
        <v>1685</v>
      </c>
      <c r="F1015" t="s">
        <v>1686</v>
      </c>
      <c r="G1015" t="s">
        <v>1654</v>
      </c>
      <c r="I1015" t="s">
        <v>3080</v>
      </c>
      <c r="K1015" t="str">
        <f t="shared" si="47"/>
        <v/>
      </c>
      <c r="M1015" t="str">
        <f t="shared" si="45"/>
        <v/>
      </c>
      <c r="N1015" t="str">
        <f t="shared" si="46"/>
        <v/>
      </c>
      <c r="O1015" s="131">
        <v>50</v>
      </c>
    </row>
    <row r="1016" spans="1:15">
      <c r="A1016" t="s">
        <v>1230</v>
      </c>
      <c r="B1016" t="s">
        <v>2116</v>
      </c>
      <c r="C1016" t="s">
        <v>521</v>
      </c>
      <c r="D1016" t="s">
        <v>2119</v>
      </c>
      <c r="E1016" t="s">
        <v>1687</v>
      </c>
      <c r="F1016" t="s">
        <v>1690</v>
      </c>
      <c r="G1016" t="s">
        <v>1656</v>
      </c>
      <c r="I1016" t="s">
        <v>3080</v>
      </c>
      <c r="K1016" t="str">
        <f t="shared" si="47"/>
        <v/>
      </c>
      <c r="M1016" t="str">
        <f t="shared" si="45"/>
        <v/>
      </c>
      <c r="N1016" t="str">
        <f t="shared" si="46"/>
        <v/>
      </c>
      <c r="O1016" s="131">
        <v>40.0003051757813</v>
      </c>
    </row>
    <row r="1017" spans="1:15">
      <c r="A1017" t="s">
        <v>1230</v>
      </c>
      <c r="B1017" t="s">
        <v>2116</v>
      </c>
      <c r="C1017" t="s">
        <v>521</v>
      </c>
      <c r="D1017" t="s">
        <v>2119</v>
      </c>
      <c r="E1017" t="s">
        <v>1689</v>
      </c>
      <c r="F1017" t="s">
        <v>1688</v>
      </c>
      <c r="G1017" t="s">
        <v>1310</v>
      </c>
      <c r="I1017" t="s">
        <v>3080</v>
      </c>
      <c r="J1017" t="s">
        <v>2276</v>
      </c>
      <c r="K1017" t="str">
        <f t="shared" si="47"/>
        <v>naa.60060e80166177000001617700004409</v>
      </c>
      <c r="M1017" t="str">
        <f t="shared" si="45"/>
        <v>16177</v>
      </c>
      <c r="N1017" t="str">
        <f t="shared" si="46"/>
        <v>4409</v>
      </c>
      <c r="O1017" s="131">
        <v>40.0003051757813</v>
      </c>
    </row>
    <row r="1018" spans="1:15">
      <c r="A1018" t="s">
        <v>1230</v>
      </c>
      <c r="B1018" t="s">
        <v>2116</v>
      </c>
      <c r="C1018" t="s">
        <v>521</v>
      </c>
      <c r="D1018" t="s">
        <v>2119</v>
      </c>
      <c r="E1018" t="s">
        <v>1692</v>
      </c>
      <c r="F1018" t="s">
        <v>1704</v>
      </c>
      <c r="G1018" t="s">
        <v>1310</v>
      </c>
      <c r="I1018" t="s">
        <v>3081</v>
      </c>
      <c r="J1018" t="s">
        <v>2277</v>
      </c>
      <c r="K1018" t="str">
        <f t="shared" si="47"/>
        <v>naa.60060e8016617700000161770000440a</v>
      </c>
      <c r="M1018" t="str">
        <f t="shared" si="45"/>
        <v>16177</v>
      </c>
      <c r="N1018" t="str">
        <f t="shared" si="46"/>
        <v>440a</v>
      </c>
      <c r="O1018" s="131">
        <v>50</v>
      </c>
    </row>
    <row r="1019" spans="1:15">
      <c r="A1019" t="s">
        <v>1230</v>
      </c>
      <c r="B1019" t="s">
        <v>2116</v>
      </c>
      <c r="C1019" t="s">
        <v>521</v>
      </c>
      <c r="D1019" t="s">
        <v>2119</v>
      </c>
      <c r="E1019" t="s">
        <v>1698</v>
      </c>
      <c r="F1019" t="s">
        <v>1714</v>
      </c>
      <c r="G1019" t="s">
        <v>1658</v>
      </c>
      <c r="I1019" t="s">
        <v>3080</v>
      </c>
      <c r="K1019" t="str">
        <f t="shared" si="47"/>
        <v/>
      </c>
      <c r="M1019" t="str">
        <f t="shared" si="45"/>
        <v/>
      </c>
      <c r="N1019" t="str">
        <f t="shared" si="46"/>
        <v/>
      </c>
      <c r="O1019" s="131">
        <v>100.00030517578099</v>
      </c>
    </row>
    <row r="1020" spans="1:15">
      <c r="A1020" t="s">
        <v>1230</v>
      </c>
      <c r="B1020" t="s">
        <v>2116</v>
      </c>
      <c r="C1020" t="s">
        <v>521</v>
      </c>
      <c r="D1020" t="s">
        <v>2119</v>
      </c>
      <c r="E1020" t="s">
        <v>1696</v>
      </c>
      <c r="F1020" t="s">
        <v>1693</v>
      </c>
      <c r="G1020" t="s">
        <v>1310</v>
      </c>
      <c r="I1020" t="s">
        <v>3082</v>
      </c>
      <c r="J1020" t="s">
        <v>2278</v>
      </c>
      <c r="K1020" t="str">
        <f t="shared" si="47"/>
        <v>naa.60060e80166177000001617700004204</v>
      </c>
      <c r="M1020" t="str">
        <f t="shared" si="45"/>
        <v>16177</v>
      </c>
      <c r="N1020" t="str">
        <f t="shared" si="46"/>
        <v>4204</v>
      </c>
      <c r="O1020" s="131">
        <v>100.00030517578099</v>
      </c>
    </row>
    <row r="1021" spans="1:15">
      <c r="A1021" t="s">
        <v>1230</v>
      </c>
      <c r="B1021" t="s">
        <v>2116</v>
      </c>
      <c r="C1021" t="s">
        <v>521</v>
      </c>
      <c r="D1021" t="s">
        <v>2119</v>
      </c>
      <c r="E1021" t="s">
        <v>1710</v>
      </c>
      <c r="F1021" t="s">
        <v>1697</v>
      </c>
      <c r="G1021" t="s">
        <v>1310</v>
      </c>
      <c r="I1021" t="s">
        <v>3083</v>
      </c>
      <c r="J1021" t="s">
        <v>2279</v>
      </c>
      <c r="K1021" t="str">
        <f t="shared" si="47"/>
        <v>naa.60060e80166177000001617700004205</v>
      </c>
      <c r="M1021" t="str">
        <f t="shared" ref="M1021:M1084" si="48">IF(J1021&lt;&gt;"",MID(J1021,30,5),"")</f>
        <v>16177</v>
      </c>
      <c r="N1021" t="str">
        <f t="shared" ref="N1021:N1084" si="49">IF(J1021&lt;&gt;"",MID(J1021,39,4),"")</f>
        <v>4205</v>
      </c>
      <c r="O1021" s="131">
        <v>500.00061035156301</v>
      </c>
    </row>
    <row r="1022" spans="1:15">
      <c r="A1022" t="s">
        <v>1230</v>
      </c>
      <c r="B1022" t="s">
        <v>2116</v>
      </c>
      <c r="C1022" t="s">
        <v>521</v>
      </c>
      <c r="D1022" t="s">
        <v>2119</v>
      </c>
      <c r="E1022" t="s">
        <v>1715</v>
      </c>
      <c r="F1022" t="s">
        <v>1699</v>
      </c>
      <c r="G1022" t="s">
        <v>1310</v>
      </c>
      <c r="I1022" t="s">
        <v>3084</v>
      </c>
      <c r="J1022" t="s">
        <v>2280</v>
      </c>
      <c r="K1022" t="str">
        <f t="shared" si="47"/>
        <v>naa.60060e80166177000001617700004000</v>
      </c>
      <c r="M1022" t="str">
        <f t="shared" si="48"/>
        <v>16177</v>
      </c>
      <c r="N1022" t="str">
        <f t="shared" si="49"/>
        <v>4000</v>
      </c>
      <c r="O1022" s="131">
        <v>500.00061035156301</v>
      </c>
    </row>
    <row r="1023" spans="1:15">
      <c r="A1023" t="s">
        <v>1230</v>
      </c>
      <c r="B1023" t="s">
        <v>2116</v>
      </c>
      <c r="C1023" t="s">
        <v>521</v>
      </c>
      <c r="D1023" t="s">
        <v>2119</v>
      </c>
      <c r="E1023" t="s">
        <v>1718</v>
      </c>
      <c r="F1023" t="s">
        <v>1730</v>
      </c>
      <c r="G1023" t="s">
        <v>1310</v>
      </c>
      <c r="I1023" t="s">
        <v>3085</v>
      </c>
      <c r="J1023" t="s">
        <v>2281</v>
      </c>
      <c r="K1023" t="str">
        <f t="shared" si="47"/>
        <v>naa.60060e80166177000001617700004001</v>
      </c>
      <c r="M1023" t="str">
        <f t="shared" si="48"/>
        <v>16177</v>
      </c>
      <c r="N1023" t="str">
        <f t="shared" si="49"/>
        <v>4001</v>
      </c>
      <c r="O1023" s="131">
        <v>10.0003051757813</v>
      </c>
    </row>
    <row r="1024" spans="1:15">
      <c r="A1024" t="s">
        <v>1230</v>
      </c>
      <c r="B1024" t="s">
        <v>2116</v>
      </c>
      <c r="C1024" t="s">
        <v>521</v>
      </c>
      <c r="D1024" t="s">
        <v>2119</v>
      </c>
      <c r="E1024" t="s">
        <v>1721</v>
      </c>
      <c r="F1024" t="s">
        <v>1732</v>
      </c>
      <c r="G1024" t="s">
        <v>1310</v>
      </c>
      <c r="I1024" t="s">
        <v>3086</v>
      </c>
      <c r="J1024" t="s">
        <v>2282</v>
      </c>
      <c r="K1024" t="str">
        <f t="shared" si="47"/>
        <v>naa.60060e80166177000001617700004600</v>
      </c>
      <c r="M1024" t="str">
        <f t="shared" si="48"/>
        <v>16177</v>
      </c>
      <c r="N1024" t="str">
        <f t="shared" si="49"/>
        <v>4600</v>
      </c>
      <c r="O1024" s="131">
        <v>10.0003051757813</v>
      </c>
    </row>
    <row r="1025" spans="1:15">
      <c r="A1025" t="s">
        <v>1230</v>
      </c>
      <c r="B1025" t="s">
        <v>2116</v>
      </c>
      <c r="C1025" t="s">
        <v>521</v>
      </c>
      <c r="D1025" t="s">
        <v>2119</v>
      </c>
      <c r="E1025" t="s">
        <v>1713</v>
      </c>
      <c r="F1025" t="s">
        <v>1734</v>
      </c>
      <c r="G1025" t="s">
        <v>1310</v>
      </c>
      <c r="I1025" t="s">
        <v>3087</v>
      </c>
      <c r="J1025" t="s">
        <v>2283</v>
      </c>
      <c r="K1025" t="str">
        <f t="shared" si="47"/>
        <v>naa.60060e80166177000001617700004601</v>
      </c>
      <c r="M1025" t="str">
        <f t="shared" si="48"/>
        <v>16177</v>
      </c>
      <c r="N1025" t="str">
        <f t="shared" si="49"/>
        <v>4601</v>
      </c>
      <c r="O1025" s="131">
        <v>10.0003051757813</v>
      </c>
    </row>
    <row r="1026" spans="1:15">
      <c r="A1026" t="s">
        <v>1230</v>
      </c>
      <c r="B1026" t="s">
        <v>2116</v>
      </c>
      <c r="C1026" t="s">
        <v>521</v>
      </c>
      <c r="D1026" t="s">
        <v>2119</v>
      </c>
      <c r="E1026" t="s">
        <v>1736</v>
      </c>
      <c r="F1026" t="s">
        <v>2190</v>
      </c>
      <c r="G1026" t="s">
        <v>1310</v>
      </c>
      <c r="I1026" t="s">
        <v>3088</v>
      </c>
      <c r="J1026" t="s">
        <v>2284</v>
      </c>
      <c r="K1026" t="str">
        <f t="shared" si="47"/>
        <v>naa.60060e80166177000001617700004602</v>
      </c>
      <c r="M1026" t="str">
        <f t="shared" si="48"/>
        <v>16177</v>
      </c>
      <c r="N1026" t="str">
        <f t="shared" si="49"/>
        <v>4602</v>
      </c>
      <c r="O1026" s="131">
        <v>250.00030517578099</v>
      </c>
    </row>
    <row r="1027" spans="1:15">
      <c r="A1027" t="s">
        <v>1230</v>
      </c>
      <c r="B1027" t="s">
        <v>2116</v>
      </c>
      <c r="C1027" t="s">
        <v>521</v>
      </c>
      <c r="D1027" t="s">
        <v>2119</v>
      </c>
      <c r="E1027" t="s">
        <v>1739</v>
      </c>
      <c r="F1027" t="s">
        <v>2192</v>
      </c>
      <c r="G1027" t="s">
        <v>1310</v>
      </c>
      <c r="I1027" t="s">
        <v>3089</v>
      </c>
      <c r="J1027" t="s">
        <v>2285</v>
      </c>
      <c r="K1027" t="str">
        <f t="shared" si="47"/>
        <v>naa.60060e80166177000001617700004100</v>
      </c>
      <c r="M1027" t="str">
        <f t="shared" si="48"/>
        <v>16177</v>
      </c>
      <c r="N1027" t="str">
        <f t="shared" si="49"/>
        <v>4100</v>
      </c>
      <c r="O1027" s="131">
        <v>250.00030517578099</v>
      </c>
    </row>
    <row r="1028" spans="1:15">
      <c r="A1028" t="s">
        <v>1230</v>
      </c>
      <c r="B1028" t="s">
        <v>2116</v>
      </c>
      <c r="C1028" t="s">
        <v>521</v>
      </c>
      <c r="D1028" t="s">
        <v>2119</v>
      </c>
      <c r="E1028" t="s">
        <v>1742</v>
      </c>
      <c r="F1028" t="s">
        <v>2194</v>
      </c>
      <c r="G1028" t="s">
        <v>1310</v>
      </c>
      <c r="I1028" t="s">
        <v>3090</v>
      </c>
      <c r="J1028" t="s">
        <v>2286</v>
      </c>
      <c r="K1028" t="str">
        <f t="shared" si="47"/>
        <v>naa.60060e80166177000001617700004101</v>
      </c>
      <c r="M1028" t="str">
        <f t="shared" si="48"/>
        <v>16177</v>
      </c>
      <c r="N1028" t="str">
        <f t="shared" si="49"/>
        <v>4101</v>
      </c>
      <c r="O1028" s="131">
        <v>250.00030517578099</v>
      </c>
    </row>
    <row r="1029" spans="1:15">
      <c r="A1029" t="s">
        <v>1230</v>
      </c>
      <c r="B1029" t="s">
        <v>2116</v>
      </c>
      <c r="C1029" t="s">
        <v>521</v>
      </c>
      <c r="D1029" t="s">
        <v>2119</v>
      </c>
      <c r="E1029" t="s">
        <v>1745</v>
      </c>
      <c r="F1029" t="s">
        <v>2196</v>
      </c>
      <c r="G1029" t="s">
        <v>1310</v>
      </c>
      <c r="I1029" t="s">
        <v>3091</v>
      </c>
      <c r="J1029" t="s">
        <v>2287</v>
      </c>
      <c r="K1029" t="str">
        <f t="shared" si="47"/>
        <v>naa.60060e80166177000001617700004102</v>
      </c>
      <c r="M1029" t="str">
        <f t="shared" si="48"/>
        <v>16177</v>
      </c>
      <c r="N1029" t="str">
        <f t="shared" si="49"/>
        <v>4102</v>
      </c>
      <c r="O1029" s="131">
        <v>100.00030517578099</v>
      </c>
    </row>
    <row r="1030" spans="1:15">
      <c r="A1030" t="s">
        <v>1230</v>
      </c>
      <c r="B1030" t="s">
        <v>2116</v>
      </c>
      <c r="C1030" t="s">
        <v>521</v>
      </c>
      <c r="D1030" t="s">
        <v>2119</v>
      </c>
      <c r="E1030" t="s">
        <v>1748</v>
      </c>
      <c r="F1030" t="s">
        <v>2198</v>
      </c>
      <c r="G1030" t="s">
        <v>1310</v>
      </c>
      <c r="I1030" t="s">
        <v>3092</v>
      </c>
      <c r="J1030" t="s">
        <v>2288</v>
      </c>
      <c r="K1030" t="str">
        <f t="shared" si="47"/>
        <v>naa.60060e80166177000001617700004206</v>
      </c>
      <c r="M1030" t="str">
        <f t="shared" si="48"/>
        <v>16177</v>
      </c>
      <c r="N1030" t="str">
        <f t="shared" si="49"/>
        <v>4206</v>
      </c>
      <c r="O1030" s="131">
        <v>100.00030517578099</v>
      </c>
    </row>
    <row r="1031" spans="1:15">
      <c r="A1031" t="s">
        <v>1230</v>
      </c>
      <c r="B1031" t="s">
        <v>2116</v>
      </c>
      <c r="C1031" t="s">
        <v>521</v>
      </c>
      <c r="D1031" t="s">
        <v>2119</v>
      </c>
      <c r="E1031" t="s">
        <v>1751</v>
      </c>
      <c r="F1031" t="s">
        <v>2200</v>
      </c>
      <c r="G1031" t="s">
        <v>1310</v>
      </c>
      <c r="I1031" t="s">
        <v>3093</v>
      </c>
      <c r="J1031" t="s">
        <v>2289</v>
      </c>
      <c r="K1031" t="str">
        <f t="shared" si="47"/>
        <v>naa.60060e80166177000001617700004207</v>
      </c>
      <c r="M1031" t="str">
        <f t="shared" si="48"/>
        <v>16177</v>
      </c>
      <c r="N1031" t="str">
        <f t="shared" si="49"/>
        <v>4207</v>
      </c>
      <c r="O1031" s="131">
        <v>100.00030517578099</v>
      </c>
    </row>
    <row r="1032" spans="1:15">
      <c r="A1032" t="s">
        <v>1230</v>
      </c>
      <c r="B1032" t="s">
        <v>2116</v>
      </c>
      <c r="C1032" t="s">
        <v>521</v>
      </c>
      <c r="D1032" t="s">
        <v>2119</v>
      </c>
      <c r="E1032" t="s">
        <v>1754</v>
      </c>
      <c r="F1032" t="s">
        <v>2202</v>
      </c>
      <c r="G1032" t="s">
        <v>1310</v>
      </c>
      <c r="I1032" t="s">
        <v>3094</v>
      </c>
      <c r="J1032" t="s">
        <v>2290</v>
      </c>
      <c r="K1032" t="str">
        <f t="shared" si="47"/>
        <v>naa.60060e80166177000001617700004208</v>
      </c>
      <c r="M1032" t="str">
        <f t="shared" si="48"/>
        <v>16177</v>
      </c>
      <c r="N1032" t="str">
        <f t="shared" si="49"/>
        <v>4208</v>
      </c>
      <c r="O1032" s="131">
        <v>1.00067138671875</v>
      </c>
    </row>
    <row r="1033" spans="1:15">
      <c r="A1033" t="s">
        <v>1230</v>
      </c>
      <c r="B1033" t="s">
        <v>2116</v>
      </c>
      <c r="C1033" t="s">
        <v>521</v>
      </c>
      <c r="D1033" t="s">
        <v>2119</v>
      </c>
      <c r="E1033" t="s">
        <v>1757</v>
      </c>
      <c r="F1033" t="s">
        <v>1737</v>
      </c>
      <c r="G1033" t="s">
        <v>1310</v>
      </c>
      <c r="I1033" t="s">
        <v>3095</v>
      </c>
      <c r="J1033" t="s">
        <v>2291</v>
      </c>
      <c r="K1033" t="str">
        <f t="shared" si="47"/>
        <v>naa.60060e80166177000001617700004f09</v>
      </c>
      <c r="M1033" t="str">
        <f t="shared" si="48"/>
        <v>16177</v>
      </c>
      <c r="N1033" t="str">
        <f t="shared" si="49"/>
        <v>4f09</v>
      </c>
      <c r="O1033" s="131">
        <v>1.00067138671875</v>
      </c>
    </row>
    <row r="1034" spans="1:15">
      <c r="A1034" t="s">
        <v>1230</v>
      </c>
      <c r="B1034" t="s">
        <v>2116</v>
      </c>
      <c r="C1034" t="s">
        <v>521</v>
      </c>
      <c r="D1034" t="s">
        <v>2119</v>
      </c>
      <c r="E1034" t="s">
        <v>2207</v>
      </c>
      <c r="F1034" t="s">
        <v>1740</v>
      </c>
      <c r="G1034" t="s">
        <v>1310</v>
      </c>
      <c r="I1034" t="s">
        <v>3096</v>
      </c>
      <c r="J1034" t="s">
        <v>2292</v>
      </c>
      <c r="K1034" t="str">
        <f t="shared" si="47"/>
        <v>naa.60060e80166177000001617700004f0a</v>
      </c>
      <c r="M1034" t="str">
        <f t="shared" si="48"/>
        <v>16177</v>
      </c>
      <c r="N1034" t="str">
        <f t="shared" si="49"/>
        <v>4f0a</v>
      </c>
      <c r="O1034" s="131">
        <v>50.0006103515625</v>
      </c>
    </row>
    <row r="1035" spans="1:15">
      <c r="A1035" t="s">
        <v>1230</v>
      </c>
      <c r="B1035" t="s">
        <v>2116</v>
      </c>
      <c r="C1035" t="s">
        <v>521</v>
      </c>
      <c r="D1035" t="s">
        <v>2119</v>
      </c>
      <c r="E1035" t="s">
        <v>2209</v>
      </c>
      <c r="F1035" t="s">
        <v>1743</v>
      </c>
      <c r="G1035" t="s">
        <v>1310</v>
      </c>
      <c r="I1035" t="s">
        <v>3097</v>
      </c>
      <c r="J1035" t="s">
        <v>2293</v>
      </c>
      <c r="K1035" t="str">
        <f t="shared" si="47"/>
        <v>naa.60060e80166177000001617700004300</v>
      </c>
      <c r="M1035" t="str">
        <f t="shared" si="48"/>
        <v>16177</v>
      </c>
      <c r="N1035" t="str">
        <f t="shared" si="49"/>
        <v>4300</v>
      </c>
      <c r="O1035" s="131">
        <v>10.0003051757813</v>
      </c>
    </row>
    <row r="1036" spans="1:15">
      <c r="A1036" t="s">
        <v>1230</v>
      </c>
      <c r="B1036" t="s">
        <v>2116</v>
      </c>
      <c r="C1036" t="s">
        <v>521</v>
      </c>
      <c r="D1036" t="s">
        <v>2119</v>
      </c>
      <c r="E1036" t="s">
        <v>2211</v>
      </c>
      <c r="F1036" t="s">
        <v>1746</v>
      </c>
      <c r="G1036" t="s">
        <v>1310</v>
      </c>
      <c r="I1036" t="s">
        <v>3098</v>
      </c>
      <c r="J1036" t="s">
        <v>2294</v>
      </c>
      <c r="K1036" t="str">
        <f t="shared" si="47"/>
        <v>naa.60060e80133148005020314800003300</v>
      </c>
      <c r="M1036" t="str">
        <f t="shared" si="48"/>
        <v>03148</v>
      </c>
      <c r="N1036" t="str">
        <f t="shared" si="49"/>
        <v>3300</v>
      </c>
      <c r="O1036" s="131">
        <v>10.0003051757813</v>
      </c>
    </row>
    <row r="1037" spans="1:15">
      <c r="A1037" t="s">
        <v>1230</v>
      </c>
      <c r="B1037" t="s">
        <v>2116</v>
      </c>
      <c r="C1037" t="s">
        <v>521</v>
      </c>
      <c r="D1037" t="s">
        <v>2119</v>
      </c>
      <c r="E1037" t="s">
        <v>2214</v>
      </c>
      <c r="F1037" t="s">
        <v>1749</v>
      </c>
      <c r="G1037" t="s">
        <v>1310</v>
      </c>
      <c r="I1037" t="s">
        <v>3099</v>
      </c>
      <c r="J1037" t="s">
        <v>2295</v>
      </c>
      <c r="K1037" t="str">
        <f t="shared" si="47"/>
        <v>naa.60060e80133148005020314800003301</v>
      </c>
      <c r="M1037" t="str">
        <f t="shared" si="48"/>
        <v>03148</v>
      </c>
      <c r="N1037" t="str">
        <f t="shared" si="49"/>
        <v>3301</v>
      </c>
      <c r="O1037" s="131">
        <v>10.0003051757813</v>
      </c>
    </row>
    <row r="1038" spans="1:15">
      <c r="A1038" t="s">
        <v>1230</v>
      </c>
      <c r="B1038" t="s">
        <v>2116</v>
      </c>
      <c r="C1038" t="s">
        <v>521</v>
      </c>
      <c r="D1038" t="s">
        <v>2119</v>
      </c>
      <c r="E1038" t="s">
        <v>2217</v>
      </c>
      <c r="F1038" t="s">
        <v>2212</v>
      </c>
      <c r="G1038" t="s">
        <v>1310</v>
      </c>
      <c r="I1038" t="s">
        <v>3100</v>
      </c>
      <c r="J1038" t="s">
        <v>2296</v>
      </c>
      <c r="K1038" t="str">
        <f t="shared" si="47"/>
        <v>naa.60060e80133148005020314800003302</v>
      </c>
      <c r="M1038" t="str">
        <f t="shared" si="48"/>
        <v>03148</v>
      </c>
      <c r="N1038" t="str">
        <f t="shared" si="49"/>
        <v>3302</v>
      </c>
      <c r="O1038" s="131">
        <v>1000.00030517578</v>
      </c>
    </row>
    <row r="1039" spans="1:15">
      <c r="A1039" t="s">
        <v>1230</v>
      </c>
      <c r="B1039" t="s">
        <v>2116</v>
      </c>
      <c r="C1039" t="s">
        <v>521</v>
      </c>
      <c r="D1039" t="s">
        <v>2119</v>
      </c>
      <c r="E1039" t="s">
        <v>2220</v>
      </c>
      <c r="F1039" t="s">
        <v>2215</v>
      </c>
      <c r="G1039" t="s">
        <v>1310</v>
      </c>
      <c r="I1039" t="s">
        <v>3101</v>
      </c>
      <c r="J1039" t="s">
        <v>2297</v>
      </c>
      <c r="K1039" t="str">
        <f t="shared" si="47"/>
        <v>naa.60060e80133148005020314800003000</v>
      </c>
      <c r="M1039" t="str">
        <f t="shared" si="48"/>
        <v>03148</v>
      </c>
      <c r="N1039" t="str">
        <f t="shared" si="49"/>
        <v>3000</v>
      </c>
      <c r="O1039" s="131">
        <v>1000.00030517578</v>
      </c>
    </row>
    <row r="1040" spans="1:15">
      <c r="A1040" t="s">
        <v>1230</v>
      </c>
      <c r="B1040" t="s">
        <v>2116</v>
      </c>
      <c r="C1040" t="s">
        <v>521</v>
      </c>
      <c r="D1040" t="s">
        <v>2119</v>
      </c>
      <c r="E1040" t="s">
        <v>2223</v>
      </c>
      <c r="F1040" t="s">
        <v>2218</v>
      </c>
      <c r="G1040" t="s">
        <v>1310</v>
      </c>
      <c r="I1040" t="s">
        <v>3102</v>
      </c>
      <c r="J1040" t="s">
        <v>2298</v>
      </c>
      <c r="K1040" t="str">
        <f t="shared" si="47"/>
        <v>naa.60060e80133148005020314800003001</v>
      </c>
      <c r="M1040" t="str">
        <f t="shared" si="48"/>
        <v>03148</v>
      </c>
      <c r="N1040" t="str">
        <f t="shared" si="49"/>
        <v>3001</v>
      </c>
      <c r="O1040" s="131">
        <v>1000.00030517578</v>
      </c>
    </row>
    <row r="1041" spans="1:15">
      <c r="A1041" t="s">
        <v>1230</v>
      </c>
      <c r="B1041" t="s">
        <v>2116</v>
      </c>
      <c r="C1041" t="s">
        <v>521</v>
      </c>
      <c r="D1041" t="s">
        <v>2119</v>
      </c>
      <c r="E1041" t="s">
        <v>2226</v>
      </c>
      <c r="F1041" t="s">
        <v>2221</v>
      </c>
      <c r="G1041" t="s">
        <v>1310</v>
      </c>
      <c r="I1041" t="s">
        <v>3103</v>
      </c>
      <c r="J1041" t="s">
        <v>2299</v>
      </c>
      <c r="K1041" t="str">
        <f t="shared" si="47"/>
        <v>naa.60060e80133148005020314800003002</v>
      </c>
      <c r="M1041" t="str">
        <f t="shared" si="48"/>
        <v>03148</v>
      </c>
      <c r="N1041" t="str">
        <f t="shared" si="49"/>
        <v>3002</v>
      </c>
      <c r="O1041" s="131">
        <v>1000.00030517578</v>
      </c>
    </row>
    <row r="1042" spans="1:15">
      <c r="A1042" t="s">
        <v>1230</v>
      </c>
      <c r="B1042" t="s">
        <v>2116</v>
      </c>
      <c r="C1042" t="s">
        <v>521</v>
      </c>
      <c r="D1042" t="s">
        <v>2119</v>
      </c>
      <c r="E1042" t="s">
        <v>2254</v>
      </c>
      <c r="F1042" t="s">
        <v>2224</v>
      </c>
      <c r="G1042" t="s">
        <v>1310</v>
      </c>
      <c r="I1042" t="s">
        <v>3104</v>
      </c>
      <c r="J1042" t="s">
        <v>2300</v>
      </c>
      <c r="K1042" t="str">
        <f t="shared" si="47"/>
        <v>naa.60060e80133148005020314800003003</v>
      </c>
      <c r="M1042" t="str">
        <f t="shared" si="48"/>
        <v>03148</v>
      </c>
      <c r="N1042" t="str">
        <f t="shared" si="49"/>
        <v>3003</v>
      </c>
      <c r="O1042" s="131">
        <v>1000.00030517578</v>
      </c>
    </row>
    <row r="1043" spans="1:15">
      <c r="A1043" t="s">
        <v>1230</v>
      </c>
      <c r="B1043" t="s">
        <v>2116</v>
      </c>
      <c r="C1043" t="s">
        <v>521</v>
      </c>
      <c r="D1043" t="s">
        <v>2119</v>
      </c>
      <c r="E1043" t="s">
        <v>2256</v>
      </c>
      <c r="F1043" t="s">
        <v>2227</v>
      </c>
      <c r="G1043" t="s">
        <v>1310</v>
      </c>
      <c r="I1043" t="s">
        <v>3105</v>
      </c>
      <c r="J1043" t="s">
        <v>2301</v>
      </c>
      <c r="K1043" t="str">
        <f t="shared" si="47"/>
        <v>naa.60060e80133148005020314800003004</v>
      </c>
      <c r="M1043" t="str">
        <f t="shared" si="48"/>
        <v>03148</v>
      </c>
      <c r="N1043" t="str">
        <f t="shared" si="49"/>
        <v>3004</v>
      </c>
      <c r="O1043" s="131">
        <v>1000.00030517578</v>
      </c>
    </row>
    <row r="1044" spans="1:15">
      <c r="A1044" t="s">
        <v>1230</v>
      </c>
      <c r="B1044" t="s">
        <v>2116</v>
      </c>
      <c r="C1044" t="s">
        <v>521</v>
      </c>
      <c r="D1044" t="s">
        <v>2119</v>
      </c>
      <c r="E1044" t="s">
        <v>2258</v>
      </c>
      <c r="F1044" t="s">
        <v>2302</v>
      </c>
      <c r="G1044" t="s">
        <v>1310</v>
      </c>
      <c r="I1044" t="s">
        <v>3106</v>
      </c>
      <c r="J1044" t="s">
        <v>2303</v>
      </c>
      <c r="K1044" t="str">
        <f t="shared" si="47"/>
        <v>naa.60060e80133148005020314800003005</v>
      </c>
      <c r="M1044" t="str">
        <f t="shared" si="48"/>
        <v>03148</v>
      </c>
      <c r="N1044" t="str">
        <f t="shared" si="49"/>
        <v>3005</v>
      </c>
      <c r="O1044" s="131">
        <v>1000.00030517578</v>
      </c>
    </row>
    <row r="1045" spans="1:15">
      <c r="A1045" t="s">
        <v>1230</v>
      </c>
      <c r="B1045" t="s">
        <v>2116</v>
      </c>
      <c r="C1045" t="s">
        <v>521</v>
      </c>
      <c r="D1045" t="s">
        <v>2119</v>
      </c>
      <c r="E1045" t="s">
        <v>2261</v>
      </c>
      <c r="F1045" t="s">
        <v>2304</v>
      </c>
      <c r="G1045" t="s">
        <v>1310</v>
      </c>
      <c r="I1045" t="s">
        <v>3107</v>
      </c>
      <c r="J1045" t="s">
        <v>2305</v>
      </c>
      <c r="K1045" t="str">
        <f t="shared" si="47"/>
        <v>naa.60060e80133148005020314800001008</v>
      </c>
      <c r="M1045" t="str">
        <f t="shared" si="48"/>
        <v>03148</v>
      </c>
      <c r="N1045" t="str">
        <f t="shared" si="49"/>
        <v>1008</v>
      </c>
      <c r="O1045" s="131">
        <v>1.00067138671875</v>
      </c>
    </row>
    <row r="1046" spans="1:15">
      <c r="A1046" t="s">
        <v>1230</v>
      </c>
      <c r="B1046" t="s">
        <v>2116</v>
      </c>
      <c r="C1046" t="s">
        <v>521</v>
      </c>
      <c r="D1046" t="s">
        <v>2119</v>
      </c>
      <c r="E1046" t="s">
        <v>2264</v>
      </c>
      <c r="F1046" t="s">
        <v>1752</v>
      </c>
      <c r="G1046" t="s">
        <v>1310</v>
      </c>
      <c r="I1046" t="s">
        <v>3108</v>
      </c>
      <c r="J1046" t="s">
        <v>2306</v>
      </c>
      <c r="K1046" t="str">
        <f t="shared" si="47"/>
        <v>naa.60060e80166177000001617700004f0b</v>
      </c>
      <c r="M1046" t="str">
        <f t="shared" si="48"/>
        <v>16177</v>
      </c>
      <c r="N1046" t="str">
        <f t="shared" si="49"/>
        <v>4f0b</v>
      </c>
      <c r="O1046" s="131">
        <v>1.00067138671875</v>
      </c>
    </row>
    <row r="1047" spans="1:15">
      <c r="A1047" t="s">
        <v>1230</v>
      </c>
      <c r="B1047" t="s">
        <v>2116</v>
      </c>
      <c r="C1047" t="s">
        <v>521</v>
      </c>
      <c r="D1047" t="s">
        <v>2119</v>
      </c>
      <c r="E1047" t="s">
        <v>2267</v>
      </c>
      <c r="F1047" t="s">
        <v>1755</v>
      </c>
      <c r="G1047" t="s">
        <v>1310</v>
      </c>
      <c r="I1047" t="s">
        <v>3109</v>
      </c>
      <c r="J1047" t="s">
        <v>2307</v>
      </c>
      <c r="K1047" t="str">
        <f t="shared" si="47"/>
        <v>naa.60060e80166177000001617700004f0c</v>
      </c>
      <c r="M1047" t="str">
        <f t="shared" si="48"/>
        <v>16177</v>
      </c>
      <c r="N1047" t="str">
        <f t="shared" si="49"/>
        <v>4f0c</v>
      </c>
      <c r="O1047" s="131">
        <v>1.00067138671875</v>
      </c>
    </row>
    <row r="1048" spans="1:15">
      <c r="A1048" t="s">
        <v>1230</v>
      </c>
      <c r="B1048" t="s">
        <v>2116</v>
      </c>
      <c r="C1048" t="s">
        <v>521</v>
      </c>
      <c r="D1048" t="s">
        <v>2119</v>
      </c>
      <c r="E1048" t="s">
        <v>2270</v>
      </c>
      <c r="F1048" t="s">
        <v>1758</v>
      </c>
      <c r="G1048" t="s">
        <v>1310</v>
      </c>
      <c r="I1048" t="s">
        <v>3110</v>
      </c>
      <c r="J1048" t="s">
        <v>2308</v>
      </c>
      <c r="K1048" t="str">
        <f t="shared" si="47"/>
        <v>naa.60060e80166177000001617700004f0d</v>
      </c>
      <c r="M1048" t="str">
        <f t="shared" si="48"/>
        <v>16177</v>
      </c>
      <c r="N1048" t="str">
        <f t="shared" si="49"/>
        <v>4f0d</v>
      </c>
      <c r="O1048" s="131">
        <v>1000.00030517578</v>
      </c>
    </row>
    <row r="1049" spans="1:15">
      <c r="A1049" t="s">
        <v>1230</v>
      </c>
      <c r="B1049" t="s">
        <v>2116</v>
      </c>
      <c r="C1049" t="s">
        <v>521</v>
      </c>
      <c r="D1049" t="s">
        <v>2119</v>
      </c>
      <c r="E1049" t="s">
        <v>2273</v>
      </c>
      <c r="F1049" t="s">
        <v>2259</v>
      </c>
      <c r="G1049" t="s">
        <v>1310</v>
      </c>
      <c r="I1049" t="s">
        <v>3111</v>
      </c>
      <c r="J1049" t="s">
        <v>2309</v>
      </c>
      <c r="K1049" t="str">
        <f t="shared" si="47"/>
        <v>naa.60060e80133148005020314800003006</v>
      </c>
      <c r="M1049" t="str">
        <f t="shared" si="48"/>
        <v>03148</v>
      </c>
      <c r="N1049" t="str">
        <f t="shared" si="49"/>
        <v>3006</v>
      </c>
      <c r="O1049" s="131">
        <v>1000.00030517578</v>
      </c>
    </row>
    <row r="1050" spans="1:15">
      <c r="A1050" t="s">
        <v>1230</v>
      </c>
      <c r="B1050" t="s">
        <v>2116</v>
      </c>
      <c r="C1050" t="s">
        <v>521</v>
      </c>
      <c r="D1050" t="s">
        <v>2119</v>
      </c>
      <c r="E1050" t="s">
        <v>2310</v>
      </c>
      <c r="F1050" t="s">
        <v>2262</v>
      </c>
      <c r="G1050" t="s">
        <v>1310</v>
      </c>
      <c r="I1050" t="s">
        <v>3112</v>
      </c>
      <c r="J1050" t="s">
        <v>2311</v>
      </c>
      <c r="K1050" t="str">
        <f t="shared" si="47"/>
        <v>naa.60060e80133148005020314800003007</v>
      </c>
      <c r="M1050" t="str">
        <f t="shared" si="48"/>
        <v>03148</v>
      </c>
      <c r="N1050" t="str">
        <f t="shared" si="49"/>
        <v>3007</v>
      </c>
      <c r="O1050" s="131">
        <v>1000.00030517578</v>
      </c>
    </row>
    <row r="1051" spans="1:15">
      <c r="A1051" t="s">
        <v>1230</v>
      </c>
      <c r="B1051" t="s">
        <v>2116</v>
      </c>
      <c r="C1051" t="s">
        <v>521</v>
      </c>
      <c r="D1051" t="s">
        <v>2119</v>
      </c>
      <c r="E1051" t="s">
        <v>2312</v>
      </c>
      <c r="F1051" t="s">
        <v>2265</v>
      </c>
      <c r="G1051" t="s">
        <v>1310</v>
      </c>
      <c r="I1051" t="s">
        <v>3113</v>
      </c>
      <c r="J1051" t="s">
        <v>2313</v>
      </c>
      <c r="K1051" t="str">
        <f t="shared" si="47"/>
        <v>naa.60060e80133148005020314800003008</v>
      </c>
      <c r="M1051" t="str">
        <f t="shared" si="48"/>
        <v>03148</v>
      </c>
      <c r="N1051" t="str">
        <f t="shared" si="49"/>
        <v>3008</v>
      </c>
      <c r="O1051" s="131">
        <v>200.00061035156301</v>
      </c>
    </row>
    <row r="1052" spans="1:15">
      <c r="A1052" t="s">
        <v>1230</v>
      </c>
      <c r="B1052" t="s">
        <v>2116</v>
      </c>
      <c r="C1052" t="s">
        <v>521</v>
      </c>
      <c r="D1052" t="s">
        <v>2119</v>
      </c>
      <c r="E1052" t="s">
        <v>2314</v>
      </c>
      <c r="F1052" t="s">
        <v>2268</v>
      </c>
      <c r="G1052" t="s">
        <v>1310</v>
      </c>
      <c r="I1052" t="s">
        <v>3114</v>
      </c>
      <c r="J1052" t="s">
        <v>2315</v>
      </c>
      <c r="K1052" t="str">
        <f t="shared" si="47"/>
        <v>naa.60060e80133148005020314800003100</v>
      </c>
      <c r="M1052" t="str">
        <f t="shared" si="48"/>
        <v>03148</v>
      </c>
      <c r="N1052" t="str">
        <f t="shared" si="49"/>
        <v>3100</v>
      </c>
      <c r="O1052" s="131">
        <v>1000.00030517578</v>
      </c>
    </row>
    <row r="1053" spans="1:15">
      <c r="A1053" t="s">
        <v>1230</v>
      </c>
      <c r="B1053" t="s">
        <v>2116</v>
      </c>
      <c r="C1053" t="s">
        <v>521</v>
      </c>
      <c r="D1053" t="s">
        <v>2119</v>
      </c>
      <c r="E1053" t="s">
        <v>2316</v>
      </c>
      <c r="F1053" t="s">
        <v>2271</v>
      </c>
      <c r="G1053" t="s">
        <v>1310</v>
      </c>
      <c r="I1053" t="s">
        <v>3115</v>
      </c>
      <c r="J1053" t="s">
        <v>2317</v>
      </c>
      <c r="K1053" t="str">
        <f t="shared" si="47"/>
        <v>naa.60060e80133148005020314800001000</v>
      </c>
      <c r="M1053" t="str">
        <f t="shared" si="48"/>
        <v>03148</v>
      </c>
      <c r="N1053" t="str">
        <f t="shared" si="49"/>
        <v>1000</v>
      </c>
      <c r="O1053" s="131">
        <v>1000.00030517578</v>
      </c>
    </row>
    <row r="1054" spans="1:15">
      <c r="A1054" t="s">
        <v>1230</v>
      </c>
      <c r="B1054" t="s">
        <v>2116</v>
      </c>
      <c r="C1054" t="s">
        <v>521</v>
      </c>
      <c r="D1054" t="s">
        <v>2119</v>
      </c>
      <c r="E1054" t="s">
        <v>2318</v>
      </c>
      <c r="F1054" t="s">
        <v>2274</v>
      </c>
      <c r="G1054" t="s">
        <v>1310</v>
      </c>
      <c r="I1054" t="s">
        <v>3116</v>
      </c>
      <c r="J1054" t="s">
        <v>2319</v>
      </c>
      <c r="K1054" t="str">
        <f t="shared" si="47"/>
        <v>naa.60060e80133148005020314800001001</v>
      </c>
      <c r="M1054" t="str">
        <f t="shared" si="48"/>
        <v>03148</v>
      </c>
      <c r="N1054" t="str">
        <f t="shared" si="49"/>
        <v>1001</v>
      </c>
      <c r="O1054" s="131">
        <v>1000.00030517578</v>
      </c>
    </row>
    <row r="1055" spans="1:15">
      <c r="A1055" t="s">
        <v>1230</v>
      </c>
      <c r="B1055" t="s">
        <v>2116</v>
      </c>
      <c r="C1055" t="s">
        <v>521</v>
      </c>
      <c r="D1055" t="s">
        <v>2119</v>
      </c>
      <c r="E1055" t="s">
        <v>2320</v>
      </c>
      <c r="F1055" t="s">
        <v>2321</v>
      </c>
      <c r="G1055" t="s">
        <v>1310</v>
      </c>
      <c r="I1055" t="s">
        <v>3117</v>
      </c>
      <c r="J1055" t="s">
        <v>2322</v>
      </c>
      <c r="K1055" t="str">
        <f t="shared" si="47"/>
        <v>naa.60060e80133148005020314800001002</v>
      </c>
      <c r="M1055" t="str">
        <f t="shared" si="48"/>
        <v>03148</v>
      </c>
      <c r="N1055" t="str">
        <f t="shared" si="49"/>
        <v>1002</v>
      </c>
      <c r="O1055" s="131">
        <v>1000.00030517578</v>
      </c>
    </row>
    <row r="1056" spans="1:15">
      <c r="A1056" t="s">
        <v>1230</v>
      </c>
      <c r="B1056" t="s">
        <v>2116</v>
      </c>
      <c r="C1056" t="s">
        <v>521</v>
      </c>
      <c r="D1056" t="s">
        <v>2119</v>
      </c>
      <c r="E1056" t="s">
        <v>2323</v>
      </c>
      <c r="F1056" t="s">
        <v>2324</v>
      </c>
      <c r="G1056" t="s">
        <v>1310</v>
      </c>
      <c r="I1056" t="s">
        <v>3118</v>
      </c>
      <c r="J1056" t="s">
        <v>2325</v>
      </c>
      <c r="K1056" t="str">
        <f t="shared" si="47"/>
        <v>naa.60060e80133148005020314800001003</v>
      </c>
      <c r="M1056" t="str">
        <f t="shared" si="48"/>
        <v>03148</v>
      </c>
      <c r="N1056" t="str">
        <f t="shared" si="49"/>
        <v>1003</v>
      </c>
      <c r="O1056" s="131">
        <v>1000.00030517578</v>
      </c>
    </row>
    <row r="1057" spans="1:15">
      <c r="A1057" t="s">
        <v>1230</v>
      </c>
      <c r="B1057" t="s">
        <v>2116</v>
      </c>
      <c r="C1057" t="s">
        <v>521</v>
      </c>
      <c r="D1057" t="s">
        <v>2119</v>
      </c>
      <c r="E1057" t="s">
        <v>2326</v>
      </c>
      <c r="F1057" t="s">
        <v>2327</v>
      </c>
      <c r="G1057" t="s">
        <v>1310</v>
      </c>
      <c r="I1057" t="s">
        <v>3119</v>
      </c>
      <c r="J1057" t="s">
        <v>2328</v>
      </c>
      <c r="K1057" t="str">
        <f t="shared" si="47"/>
        <v>naa.60060e80133148005020314800001004</v>
      </c>
      <c r="M1057" t="str">
        <f t="shared" si="48"/>
        <v>03148</v>
      </c>
      <c r="N1057" t="str">
        <f t="shared" si="49"/>
        <v>1004</v>
      </c>
      <c r="O1057" s="131">
        <v>1000.00030517578</v>
      </c>
    </row>
    <row r="1058" spans="1:15">
      <c r="A1058" t="s">
        <v>1230</v>
      </c>
      <c r="B1058" t="s">
        <v>2116</v>
      </c>
      <c r="C1058" t="s">
        <v>521</v>
      </c>
      <c r="D1058" t="s">
        <v>2119</v>
      </c>
      <c r="E1058" t="s">
        <v>2329</v>
      </c>
      <c r="F1058" t="s">
        <v>2330</v>
      </c>
      <c r="G1058" t="s">
        <v>1310</v>
      </c>
      <c r="I1058" t="s">
        <v>3120</v>
      </c>
      <c r="J1058" t="s">
        <v>2331</v>
      </c>
      <c r="K1058" t="str">
        <f t="shared" si="47"/>
        <v>naa.60060e80133148005020314800001005</v>
      </c>
      <c r="M1058" t="str">
        <f t="shared" si="48"/>
        <v>03148</v>
      </c>
      <c r="N1058" t="str">
        <f t="shared" si="49"/>
        <v>1005</v>
      </c>
      <c r="O1058" s="131">
        <v>1000.00030517578</v>
      </c>
    </row>
    <row r="1059" spans="1:15">
      <c r="A1059" t="s">
        <v>1230</v>
      </c>
      <c r="B1059" t="s">
        <v>2116</v>
      </c>
      <c r="C1059" t="s">
        <v>521</v>
      </c>
      <c r="D1059" t="s">
        <v>2119</v>
      </c>
      <c r="E1059" t="s">
        <v>2332</v>
      </c>
      <c r="F1059" t="s">
        <v>2333</v>
      </c>
      <c r="G1059" t="s">
        <v>1310</v>
      </c>
      <c r="I1059" t="s">
        <v>3121</v>
      </c>
      <c r="J1059" t="s">
        <v>2334</v>
      </c>
      <c r="K1059" t="str">
        <f t="shared" si="47"/>
        <v>naa.60060e80133148005020314800001006</v>
      </c>
      <c r="M1059" t="str">
        <f t="shared" si="48"/>
        <v>03148</v>
      </c>
      <c r="N1059" t="str">
        <f t="shared" si="49"/>
        <v>1006</v>
      </c>
      <c r="O1059" s="131">
        <v>1000.00030517578</v>
      </c>
    </row>
    <row r="1060" spans="1:15">
      <c r="A1060" t="s">
        <v>1230</v>
      </c>
      <c r="B1060" t="s">
        <v>2116</v>
      </c>
      <c r="C1060" t="s">
        <v>521</v>
      </c>
      <c r="D1060" t="s">
        <v>2119</v>
      </c>
      <c r="E1060" t="s">
        <v>2335</v>
      </c>
      <c r="F1060" t="s">
        <v>2336</v>
      </c>
      <c r="G1060" t="s">
        <v>1310</v>
      </c>
      <c r="I1060" t="s">
        <v>3122</v>
      </c>
      <c r="J1060" t="s">
        <v>2337</v>
      </c>
      <c r="K1060" t="str">
        <f t="shared" si="47"/>
        <v>naa.60060e80133148005020314800001007</v>
      </c>
      <c r="M1060" t="str">
        <f t="shared" si="48"/>
        <v>03148</v>
      </c>
      <c r="N1060" t="str">
        <f t="shared" si="49"/>
        <v>1007</v>
      </c>
      <c r="O1060" s="131">
        <v>40</v>
      </c>
    </row>
    <row r="1061" spans="1:15">
      <c r="A1061" t="s">
        <v>1231</v>
      </c>
      <c r="B1061" t="s">
        <v>2116</v>
      </c>
      <c r="C1061" t="s">
        <v>525</v>
      </c>
      <c r="D1061" t="s">
        <v>2119</v>
      </c>
      <c r="E1061" t="s">
        <v>1685</v>
      </c>
      <c r="F1061" t="s">
        <v>1686</v>
      </c>
      <c r="G1061" t="s">
        <v>1660</v>
      </c>
      <c r="I1061" t="s">
        <v>3123</v>
      </c>
      <c r="K1061" t="str">
        <f t="shared" si="47"/>
        <v/>
      </c>
      <c r="M1061" t="str">
        <f t="shared" si="48"/>
        <v/>
      </c>
      <c r="N1061" t="str">
        <f t="shared" si="49"/>
        <v/>
      </c>
      <c r="O1061" s="131">
        <v>50</v>
      </c>
    </row>
    <row r="1062" spans="1:15">
      <c r="A1062" t="s">
        <v>1231</v>
      </c>
      <c r="B1062" t="s">
        <v>2116</v>
      </c>
      <c r="C1062" t="s">
        <v>525</v>
      </c>
      <c r="D1062" t="s">
        <v>2119</v>
      </c>
      <c r="E1062" t="s">
        <v>1687</v>
      </c>
      <c r="F1062" t="s">
        <v>1690</v>
      </c>
      <c r="G1062" t="s">
        <v>1662</v>
      </c>
      <c r="I1062" t="s">
        <v>3123</v>
      </c>
      <c r="K1062" t="str">
        <f t="shared" si="47"/>
        <v/>
      </c>
      <c r="M1062" t="str">
        <f t="shared" si="48"/>
        <v/>
      </c>
      <c r="N1062" t="str">
        <f t="shared" si="49"/>
        <v/>
      </c>
      <c r="O1062" s="131">
        <v>10.0003051757813</v>
      </c>
    </row>
    <row r="1063" spans="1:15">
      <c r="A1063" t="s">
        <v>1231</v>
      </c>
      <c r="B1063" t="s">
        <v>2116</v>
      </c>
      <c r="C1063" t="s">
        <v>525</v>
      </c>
      <c r="D1063" t="s">
        <v>2119</v>
      </c>
      <c r="E1063" t="s">
        <v>1689</v>
      </c>
      <c r="F1063" t="s">
        <v>1688</v>
      </c>
      <c r="G1063" t="s">
        <v>1248</v>
      </c>
      <c r="I1063" t="s">
        <v>3123</v>
      </c>
      <c r="J1063" t="s">
        <v>2338</v>
      </c>
      <c r="K1063" t="str">
        <f t="shared" si="47"/>
        <v>naa.60060e8016622100000162210000a507</v>
      </c>
      <c r="M1063" t="str">
        <f t="shared" si="48"/>
        <v>16221</v>
      </c>
      <c r="N1063" t="str">
        <f t="shared" si="49"/>
        <v>a507</v>
      </c>
      <c r="O1063" s="131">
        <v>10.0003051757813</v>
      </c>
    </row>
    <row r="1064" spans="1:15">
      <c r="A1064" t="s">
        <v>1231</v>
      </c>
      <c r="B1064" t="s">
        <v>2116</v>
      </c>
      <c r="C1064" t="s">
        <v>525</v>
      </c>
      <c r="D1064" t="s">
        <v>2119</v>
      </c>
      <c r="E1064" t="s">
        <v>1692</v>
      </c>
      <c r="F1064" t="s">
        <v>1704</v>
      </c>
      <c r="G1064" t="s">
        <v>1248</v>
      </c>
      <c r="I1064" t="s">
        <v>3124</v>
      </c>
      <c r="J1064" t="s">
        <v>2339</v>
      </c>
      <c r="K1064" t="str">
        <f t="shared" si="47"/>
        <v>naa.60060e8016622100000162210000a508</v>
      </c>
      <c r="M1064" t="str">
        <f t="shared" si="48"/>
        <v>16221</v>
      </c>
      <c r="N1064" t="str">
        <f t="shared" si="49"/>
        <v>a508</v>
      </c>
      <c r="O1064" s="131">
        <v>50</v>
      </c>
    </row>
    <row r="1065" spans="1:15">
      <c r="A1065" t="s">
        <v>1231</v>
      </c>
      <c r="B1065" t="s">
        <v>2116</v>
      </c>
      <c r="C1065" t="s">
        <v>525</v>
      </c>
      <c r="D1065" t="s">
        <v>2119</v>
      </c>
      <c r="E1065" t="s">
        <v>1698</v>
      </c>
      <c r="F1065" t="s">
        <v>1714</v>
      </c>
      <c r="G1065" t="s">
        <v>1664</v>
      </c>
      <c r="I1065" t="s">
        <v>3123</v>
      </c>
      <c r="K1065" t="str">
        <f t="shared" si="47"/>
        <v/>
      </c>
      <c r="M1065" t="str">
        <f t="shared" si="48"/>
        <v/>
      </c>
      <c r="N1065" t="str">
        <f t="shared" si="49"/>
        <v/>
      </c>
      <c r="O1065" s="131">
        <v>500.00061035156301</v>
      </c>
    </row>
    <row r="1066" spans="1:15">
      <c r="A1066" t="s">
        <v>1231</v>
      </c>
      <c r="B1066" t="s">
        <v>2116</v>
      </c>
      <c r="C1066" t="s">
        <v>525</v>
      </c>
      <c r="D1066" t="s">
        <v>2119</v>
      </c>
      <c r="E1066" t="s">
        <v>1696</v>
      </c>
      <c r="F1066" t="s">
        <v>1693</v>
      </c>
      <c r="G1066" t="s">
        <v>1248</v>
      </c>
      <c r="I1066" t="s">
        <v>3050</v>
      </c>
      <c r="J1066" t="s">
        <v>2231</v>
      </c>
      <c r="K1066" t="str">
        <f t="shared" si="47"/>
        <v>naa.60060e8016622100000162210000a000</v>
      </c>
      <c r="M1066" t="str">
        <f t="shared" si="48"/>
        <v>16221</v>
      </c>
      <c r="N1066" t="str">
        <f t="shared" si="49"/>
        <v>a000</v>
      </c>
      <c r="O1066" s="131">
        <v>200.00061035156301</v>
      </c>
    </row>
    <row r="1067" spans="1:15">
      <c r="A1067" t="s">
        <v>1231</v>
      </c>
      <c r="B1067" t="s">
        <v>2116</v>
      </c>
      <c r="C1067" t="s">
        <v>525</v>
      </c>
      <c r="D1067" t="s">
        <v>2119</v>
      </c>
      <c r="E1067" t="s">
        <v>1710</v>
      </c>
      <c r="F1067" t="s">
        <v>1697</v>
      </c>
      <c r="G1067" t="s">
        <v>1248</v>
      </c>
      <c r="I1067" t="s">
        <v>3051</v>
      </c>
      <c r="J1067" t="s">
        <v>2232</v>
      </c>
      <c r="K1067" t="str">
        <f t="shared" si="47"/>
        <v>naa.60060e8016622100000162210000a203</v>
      </c>
      <c r="M1067" t="str">
        <f t="shared" si="48"/>
        <v>16221</v>
      </c>
      <c r="N1067" t="str">
        <f t="shared" si="49"/>
        <v>a203</v>
      </c>
      <c r="O1067" s="131">
        <v>10.0003051757813</v>
      </c>
    </row>
    <row r="1068" spans="1:15">
      <c r="A1068" t="s">
        <v>1231</v>
      </c>
      <c r="B1068" t="s">
        <v>2116</v>
      </c>
      <c r="C1068" t="s">
        <v>525</v>
      </c>
      <c r="D1068" t="s">
        <v>2119</v>
      </c>
      <c r="E1068" t="s">
        <v>1715</v>
      </c>
      <c r="F1068" t="s">
        <v>1699</v>
      </c>
      <c r="G1068" t="s">
        <v>1248</v>
      </c>
      <c r="I1068" t="s">
        <v>3052</v>
      </c>
      <c r="J1068" t="s">
        <v>2233</v>
      </c>
      <c r="K1068" t="str">
        <f t="shared" si="47"/>
        <v>naa.60060e8016622100000162210000a509</v>
      </c>
      <c r="M1068" t="str">
        <f t="shared" si="48"/>
        <v>16221</v>
      </c>
      <c r="N1068" t="str">
        <f t="shared" si="49"/>
        <v>a509</v>
      </c>
      <c r="O1068" s="131">
        <v>10.0003051757813</v>
      </c>
    </row>
    <row r="1069" spans="1:15">
      <c r="A1069" t="s">
        <v>1231</v>
      </c>
      <c r="B1069" t="s">
        <v>2116</v>
      </c>
      <c r="C1069" t="s">
        <v>525</v>
      </c>
      <c r="D1069" t="s">
        <v>2119</v>
      </c>
      <c r="E1069" t="s">
        <v>1718</v>
      </c>
      <c r="F1069" t="s">
        <v>1730</v>
      </c>
      <c r="G1069" t="s">
        <v>1248</v>
      </c>
      <c r="I1069" t="s">
        <v>3053</v>
      </c>
      <c r="J1069" t="s">
        <v>2234</v>
      </c>
      <c r="K1069" t="str">
        <f t="shared" si="47"/>
        <v>naa.60060e8016622100000162210000a50a</v>
      </c>
      <c r="M1069" t="str">
        <f t="shared" si="48"/>
        <v>16221</v>
      </c>
      <c r="N1069" t="str">
        <f t="shared" si="49"/>
        <v>a50a</v>
      </c>
      <c r="O1069" s="131">
        <v>10.0003051757813</v>
      </c>
    </row>
    <row r="1070" spans="1:15">
      <c r="A1070" t="s">
        <v>1231</v>
      </c>
      <c r="B1070" t="s">
        <v>2116</v>
      </c>
      <c r="C1070" t="s">
        <v>525</v>
      </c>
      <c r="D1070" t="s">
        <v>2119</v>
      </c>
      <c r="E1070" t="s">
        <v>1721</v>
      </c>
      <c r="F1070" t="s">
        <v>1732</v>
      </c>
      <c r="G1070" t="s">
        <v>1248</v>
      </c>
      <c r="I1070" t="s">
        <v>3054</v>
      </c>
      <c r="J1070" t="s">
        <v>2235</v>
      </c>
      <c r="K1070" t="str">
        <f t="shared" si="47"/>
        <v>naa.60060e8016622100000162210000a50b</v>
      </c>
      <c r="M1070" t="str">
        <f t="shared" si="48"/>
        <v>16221</v>
      </c>
      <c r="N1070" t="str">
        <f t="shared" si="49"/>
        <v>a50b</v>
      </c>
      <c r="O1070" s="131">
        <v>420</v>
      </c>
    </row>
    <row r="1071" spans="1:15">
      <c r="A1071" t="s">
        <v>1231</v>
      </c>
      <c r="B1071" t="s">
        <v>2116</v>
      </c>
      <c r="C1071" t="s">
        <v>525</v>
      </c>
      <c r="D1071" t="s">
        <v>2119</v>
      </c>
      <c r="E1071" t="s">
        <v>1713</v>
      </c>
      <c r="F1071" t="s">
        <v>1734</v>
      </c>
      <c r="G1071" t="s">
        <v>1248</v>
      </c>
      <c r="I1071" t="s">
        <v>3055</v>
      </c>
      <c r="J1071" t="s">
        <v>2236</v>
      </c>
      <c r="K1071" t="str">
        <f t="shared" si="47"/>
        <v>naa.60060e8016622100000162210000a100</v>
      </c>
      <c r="M1071" t="str">
        <f t="shared" si="48"/>
        <v>16221</v>
      </c>
      <c r="N1071" t="str">
        <f t="shared" si="49"/>
        <v>a100</v>
      </c>
      <c r="O1071" s="131">
        <v>420</v>
      </c>
    </row>
    <row r="1072" spans="1:15">
      <c r="A1072" t="s">
        <v>1231</v>
      </c>
      <c r="B1072" t="s">
        <v>2116</v>
      </c>
      <c r="C1072" t="s">
        <v>525</v>
      </c>
      <c r="D1072" t="s">
        <v>2119</v>
      </c>
      <c r="E1072" t="s">
        <v>1736</v>
      </c>
      <c r="F1072" t="s">
        <v>2190</v>
      </c>
      <c r="G1072" t="s">
        <v>1248</v>
      </c>
      <c r="I1072" t="s">
        <v>3056</v>
      </c>
      <c r="J1072" t="s">
        <v>2237</v>
      </c>
      <c r="K1072" t="str">
        <f t="shared" si="47"/>
        <v>naa.60060e8016622100000162210000a101</v>
      </c>
      <c r="M1072" t="str">
        <f t="shared" si="48"/>
        <v>16221</v>
      </c>
      <c r="N1072" t="str">
        <f t="shared" si="49"/>
        <v>a101</v>
      </c>
      <c r="O1072" s="131">
        <v>420</v>
      </c>
    </row>
    <row r="1073" spans="1:15">
      <c r="A1073" t="s">
        <v>1231</v>
      </c>
      <c r="B1073" t="s">
        <v>2116</v>
      </c>
      <c r="C1073" t="s">
        <v>525</v>
      </c>
      <c r="D1073" t="s">
        <v>2119</v>
      </c>
      <c r="E1073" t="s">
        <v>1739</v>
      </c>
      <c r="F1073" t="s">
        <v>2192</v>
      </c>
      <c r="G1073" t="s">
        <v>1248</v>
      </c>
      <c r="I1073" t="s">
        <v>3057</v>
      </c>
      <c r="J1073" t="s">
        <v>2238</v>
      </c>
      <c r="K1073" t="str">
        <f t="shared" si="47"/>
        <v>naa.60060e8016622100000162210000a102</v>
      </c>
      <c r="M1073" t="str">
        <f t="shared" si="48"/>
        <v>16221</v>
      </c>
      <c r="N1073" t="str">
        <f t="shared" si="49"/>
        <v>a102</v>
      </c>
      <c r="O1073" s="131">
        <v>420</v>
      </c>
    </row>
    <row r="1074" spans="1:15">
      <c r="A1074" t="s">
        <v>1231</v>
      </c>
      <c r="B1074" t="s">
        <v>2116</v>
      </c>
      <c r="C1074" t="s">
        <v>525</v>
      </c>
      <c r="D1074" t="s">
        <v>2119</v>
      </c>
      <c r="E1074" t="s">
        <v>1742</v>
      </c>
      <c r="F1074" t="s">
        <v>2194</v>
      </c>
      <c r="G1074" t="s">
        <v>1248</v>
      </c>
      <c r="I1074" t="s">
        <v>3058</v>
      </c>
      <c r="J1074" t="s">
        <v>2239</v>
      </c>
      <c r="K1074" t="str">
        <f t="shared" si="47"/>
        <v>naa.60060e8016622100000162210000a103</v>
      </c>
      <c r="M1074" t="str">
        <f t="shared" si="48"/>
        <v>16221</v>
      </c>
      <c r="N1074" t="str">
        <f t="shared" si="49"/>
        <v>a103</v>
      </c>
      <c r="O1074" s="131">
        <v>435</v>
      </c>
    </row>
    <row r="1075" spans="1:15">
      <c r="A1075" t="s">
        <v>1231</v>
      </c>
      <c r="B1075" t="s">
        <v>2116</v>
      </c>
      <c r="C1075" t="s">
        <v>525</v>
      </c>
      <c r="D1075" t="s">
        <v>2119</v>
      </c>
      <c r="E1075" t="s">
        <v>1745</v>
      </c>
      <c r="F1075" t="s">
        <v>2196</v>
      </c>
      <c r="G1075" t="s">
        <v>1248</v>
      </c>
      <c r="I1075" t="s">
        <v>3059</v>
      </c>
      <c r="J1075" t="s">
        <v>2240</v>
      </c>
      <c r="K1075" t="str">
        <f t="shared" ref="K1075:K1138" si="50">IF(J1075&lt;&gt;"",CONCATENATE("naa.",MID(J1075,11,32)),"")</f>
        <v>naa.60060e8016622100000162210000a104</v>
      </c>
      <c r="M1075" t="str">
        <f t="shared" si="48"/>
        <v>16221</v>
      </c>
      <c r="N1075" t="str">
        <f t="shared" si="49"/>
        <v>a104</v>
      </c>
      <c r="O1075" s="131">
        <v>435</v>
      </c>
    </row>
    <row r="1076" spans="1:15">
      <c r="A1076" t="s">
        <v>1231</v>
      </c>
      <c r="B1076" t="s">
        <v>2116</v>
      </c>
      <c r="C1076" t="s">
        <v>525</v>
      </c>
      <c r="D1076" t="s">
        <v>2119</v>
      </c>
      <c r="E1076" t="s">
        <v>1748</v>
      </c>
      <c r="F1076" t="s">
        <v>2198</v>
      </c>
      <c r="G1076" t="s">
        <v>1248</v>
      </c>
      <c r="I1076" t="s">
        <v>3060</v>
      </c>
      <c r="J1076" t="s">
        <v>2241</v>
      </c>
      <c r="K1076" t="str">
        <f t="shared" si="50"/>
        <v>naa.60060e8016622100000162210000a105</v>
      </c>
      <c r="M1076" t="str">
        <f t="shared" si="48"/>
        <v>16221</v>
      </c>
      <c r="N1076" t="str">
        <f t="shared" si="49"/>
        <v>a105</v>
      </c>
      <c r="O1076" s="131">
        <v>1.00067138671875</v>
      </c>
    </row>
    <row r="1077" spans="1:15">
      <c r="A1077" t="s">
        <v>1231</v>
      </c>
      <c r="B1077" t="s">
        <v>2116</v>
      </c>
      <c r="C1077" t="s">
        <v>525</v>
      </c>
      <c r="D1077" t="s">
        <v>2119</v>
      </c>
      <c r="E1077" t="s">
        <v>1751</v>
      </c>
      <c r="F1077" t="s">
        <v>2200</v>
      </c>
      <c r="G1077" t="s">
        <v>1248</v>
      </c>
      <c r="I1077" t="s">
        <v>3061</v>
      </c>
      <c r="J1077" t="s">
        <v>2242</v>
      </c>
      <c r="K1077" t="str">
        <f t="shared" si="50"/>
        <v>naa.60060e8016622100000162210000af0c</v>
      </c>
      <c r="M1077" t="str">
        <f t="shared" si="48"/>
        <v>16221</v>
      </c>
      <c r="N1077" t="str">
        <f t="shared" si="49"/>
        <v>af0c</v>
      </c>
      <c r="O1077" s="131">
        <v>1.00067138671875</v>
      </c>
    </row>
    <row r="1078" spans="1:15">
      <c r="A1078" t="s">
        <v>1231</v>
      </c>
      <c r="B1078" t="s">
        <v>2116</v>
      </c>
      <c r="C1078" t="s">
        <v>525</v>
      </c>
      <c r="D1078" t="s">
        <v>2119</v>
      </c>
      <c r="E1078" t="s">
        <v>1754</v>
      </c>
      <c r="F1078" t="s">
        <v>2202</v>
      </c>
      <c r="G1078" t="s">
        <v>1248</v>
      </c>
      <c r="I1078" t="s">
        <v>3062</v>
      </c>
      <c r="J1078" t="s">
        <v>2243</v>
      </c>
      <c r="K1078" t="str">
        <f t="shared" si="50"/>
        <v>naa.60060e8016622100000162210000af0d</v>
      </c>
      <c r="M1078" t="str">
        <f t="shared" si="48"/>
        <v>16221</v>
      </c>
      <c r="N1078" t="str">
        <f t="shared" si="49"/>
        <v>af0d</v>
      </c>
      <c r="O1078" s="131">
        <v>200.00061035156301</v>
      </c>
    </row>
    <row r="1079" spans="1:15">
      <c r="A1079" t="s">
        <v>1231</v>
      </c>
      <c r="B1079" t="s">
        <v>2116</v>
      </c>
      <c r="C1079" t="s">
        <v>525</v>
      </c>
      <c r="D1079" t="s">
        <v>2119</v>
      </c>
      <c r="E1079" t="s">
        <v>1757</v>
      </c>
      <c r="F1079" t="s">
        <v>2244</v>
      </c>
      <c r="G1079" t="s">
        <v>1248</v>
      </c>
      <c r="I1079" t="s">
        <v>3063</v>
      </c>
      <c r="J1079" t="s">
        <v>2245</v>
      </c>
      <c r="K1079" t="str">
        <f t="shared" si="50"/>
        <v>naa.60060e8016622100000162210000a204</v>
      </c>
      <c r="M1079" t="str">
        <f t="shared" si="48"/>
        <v>16221</v>
      </c>
      <c r="N1079" t="str">
        <f t="shared" si="49"/>
        <v>a204</v>
      </c>
      <c r="O1079" s="131">
        <v>10.0003051757813</v>
      </c>
    </row>
    <row r="1080" spans="1:15">
      <c r="A1080" t="s">
        <v>1231</v>
      </c>
      <c r="B1080" t="s">
        <v>2116</v>
      </c>
      <c r="C1080" t="s">
        <v>525</v>
      </c>
      <c r="D1080" t="s">
        <v>2119</v>
      </c>
      <c r="E1080" t="s">
        <v>2207</v>
      </c>
      <c r="F1080" t="s">
        <v>1737</v>
      </c>
      <c r="G1080" t="s">
        <v>1248</v>
      </c>
      <c r="I1080" t="s">
        <v>3064</v>
      </c>
      <c r="J1080" t="s">
        <v>2246</v>
      </c>
      <c r="K1080" t="str">
        <f t="shared" si="50"/>
        <v>naa.60060e8016622100000162210000a50c</v>
      </c>
      <c r="M1080" t="str">
        <f t="shared" si="48"/>
        <v>16221</v>
      </c>
      <c r="N1080" t="str">
        <f t="shared" si="49"/>
        <v>a50c</v>
      </c>
      <c r="O1080" s="131">
        <v>10.0003051757813</v>
      </c>
    </row>
    <row r="1081" spans="1:15">
      <c r="A1081" t="s">
        <v>1231</v>
      </c>
      <c r="B1081" t="s">
        <v>2116</v>
      </c>
      <c r="C1081" t="s">
        <v>525</v>
      </c>
      <c r="D1081" t="s">
        <v>2119</v>
      </c>
      <c r="E1081" t="s">
        <v>2209</v>
      </c>
      <c r="F1081" t="s">
        <v>1740</v>
      </c>
      <c r="G1081" t="s">
        <v>1248</v>
      </c>
      <c r="I1081" t="s">
        <v>3065</v>
      </c>
      <c r="J1081" t="s">
        <v>2247</v>
      </c>
      <c r="K1081" t="str">
        <f t="shared" si="50"/>
        <v>naa.60060e8016622100000162210000a50d</v>
      </c>
      <c r="M1081" t="str">
        <f t="shared" si="48"/>
        <v>16221</v>
      </c>
      <c r="N1081" t="str">
        <f t="shared" si="49"/>
        <v>a50d</v>
      </c>
      <c r="O1081" s="131">
        <v>10.0003051757813</v>
      </c>
    </row>
    <row r="1082" spans="1:15">
      <c r="A1082" t="s">
        <v>1231</v>
      </c>
      <c r="B1082" t="s">
        <v>2116</v>
      </c>
      <c r="C1082" t="s">
        <v>525</v>
      </c>
      <c r="D1082" t="s">
        <v>2119</v>
      </c>
      <c r="E1082" t="s">
        <v>2211</v>
      </c>
      <c r="F1082" t="s">
        <v>1743</v>
      </c>
      <c r="G1082" t="s">
        <v>1248</v>
      </c>
      <c r="I1082" t="s">
        <v>3066</v>
      </c>
      <c r="J1082" t="s">
        <v>2248</v>
      </c>
      <c r="K1082" t="str">
        <f t="shared" si="50"/>
        <v>naa.60060e8016622100000162210000a50e</v>
      </c>
      <c r="M1082" t="str">
        <f t="shared" si="48"/>
        <v>16221</v>
      </c>
      <c r="N1082" t="str">
        <f t="shared" si="49"/>
        <v>a50e</v>
      </c>
      <c r="O1082" s="131">
        <v>500.00061035156301</v>
      </c>
    </row>
    <row r="1083" spans="1:15">
      <c r="A1083" t="s">
        <v>1231</v>
      </c>
      <c r="B1083" t="s">
        <v>2116</v>
      </c>
      <c r="C1083" t="s">
        <v>525</v>
      </c>
      <c r="D1083" t="s">
        <v>2119</v>
      </c>
      <c r="E1083" t="s">
        <v>2214</v>
      </c>
      <c r="F1083" t="s">
        <v>1746</v>
      </c>
      <c r="G1083" t="s">
        <v>1248</v>
      </c>
      <c r="I1083" t="s">
        <v>3067</v>
      </c>
      <c r="J1083" t="s">
        <v>2249</v>
      </c>
      <c r="K1083" t="str">
        <f t="shared" si="50"/>
        <v>naa.60060e8016622100000162210000a001</v>
      </c>
      <c r="M1083" t="str">
        <f t="shared" si="48"/>
        <v>16221</v>
      </c>
      <c r="N1083" t="str">
        <f t="shared" si="49"/>
        <v>a001</v>
      </c>
      <c r="O1083" s="131">
        <v>500.00061035156301</v>
      </c>
    </row>
    <row r="1084" spans="1:15">
      <c r="A1084" t="s">
        <v>1231</v>
      </c>
      <c r="B1084" t="s">
        <v>2116</v>
      </c>
      <c r="C1084" t="s">
        <v>525</v>
      </c>
      <c r="D1084" t="s">
        <v>2119</v>
      </c>
      <c r="E1084" t="s">
        <v>2217</v>
      </c>
      <c r="F1084" t="s">
        <v>1749</v>
      </c>
      <c r="G1084" t="s">
        <v>1248</v>
      </c>
      <c r="I1084" t="s">
        <v>3068</v>
      </c>
      <c r="J1084" t="s">
        <v>2250</v>
      </c>
      <c r="K1084" t="str">
        <f t="shared" si="50"/>
        <v>naa.60060e8016622100000162210000a002</v>
      </c>
      <c r="M1084" t="str">
        <f t="shared" si="48"/>
        <v>16221</v>
      </c>
      <c r="N1084" t="str">
        <f t="shared" si="49"/>
        <v>a002</v>
      </c>
      <c r="O1084" s="131">
        <v>400.00030517578102</v>
      </c>
    </row>
    <row r="1085" spans="1:15">
      <c r="A1085" t="s">
        <v>1231</v>
      </c>
      <c r="B1085" t="s">
        <v>2116</v>
      </c>
      <c r="C1085" t="s">
        <v>525</v>
      </c>
      <c r="D1085" t="s">
        <v>2119</v>
      </c>
      <c r="E1085" t="s">
        <v>2220</v>
      </c>
      <c r="F1085" t="s">
        <v>2212</v>
      </c>
      <c r="G1085" t="s">
        <v>1248</v>
      </c>
      <c r="I1085" t="s">
        <v>3069</v>
      </c>
      <c r="J1085" t="s">
        <v>2251</v>
      </c>
      <c r="K1085" t="str">
        <f t="shared" si="50"/>
        <v>naa.60060e8016622100000162210000a106</v>
      </c>
      <c r="M1085" t="str">
        <f t="shared" ref="M1085:M1148" si="51">IF(J1085&lt;&gt;"",MID(J1085,30,5),"")</f>
        <v>16221</v>
      </c>
      <c r="N1085" t="str">
        <f t="shared" ref="N1085:N1148" si="52">IF(J1085&lt;&gt;"",MID(J1085,39,4),"")</f>
        <v>a106</v>
      </c>
      <c r="O1085" s="131">
        <v>60</v>
      </c>
    </row>
    <row r="1086" spans="1:15">
      <c r="A1086" t="s">
        <v>1231</v>
      </c>
      <c r="B1086" t="s">
        <v>2116</v>
      </c>
      <c r="C1086" t="s">
        <v>525</v>
      </c>
      <c r="D1086" t="s">
        <v>2119</v>
      </c>
      <c r="E1086" t="s">
        <v>2223</v>
      </c>
      <c r="F1086" t="s">
        <v>2215</v>
      </c>
      <c r="G1086" t="s">
        <v>1248</v>
      </c>
      <c r="I1086" t="s">
        <v>3070</v>
      </c>
      <c r="J1086" t="s">
        <v>2252</v>
      </c>
      <c r="K1086" t="str">
        <f t="shared" si="50"/>
        <v>naa.60060e8016622100000162210000a40d</v>
      </c>
      <c r="M1086" t="str">
        <f t="shared" si="51"/>
        <v>16221</v>
      </c>
      <c r="N1086" t="str">
        <f t="shared" si="52"/>
        <v>a40d</v>
      </c>
      <c r="O1086" s="131">
        <v>1.00067138671875</v>
      </c>
    </row>
    <row r="1087" spans="1:15">
      <c r="A1087" t="s">
        <v>1231</v>
      </c>
      <c r="B1087" t="s">
        <v>2116</v>
      </c>
      <c r="C1087" t="s">
        <v>525</v>
      </c>
      <c r="D1087" t="s">
        <v>2119</v>
      </c>
      <c r="E1087" t="s">
        <v>2226</v>
      </c>
      <c r="F1087" t="s">
        <v>1752</v>
      </c>
      <c r="G1087" t="s">
        <v>1248</v>
      </c>
      <c r="I1087" t="s">
        <v>3071</v>
      </c>
      <c r="J1087" t="s">
        <v>2253</v>
      </c>
      <c r="K1087" t="str">
        <f t="shared" si="50"/>
        <v>naa.60060e8016622100000162210000af0e</v>
      </c>
      <c r="M1087" t="str">
        <f t="shared" si="51"/>
        <v>16221</v>
      </c>
      <c r="N1087" t="str">
        <f t="shared" si="52"/>
        <v>af0e</v>
      </c>
      <c r="O1087" s="131">
        <v>1.00067138671875</v>
      </c>
    </row>
    <row r="1088" spans="1:15">
      <c r="A1088" t="s">
        <v>1231</v>
      </c>
      <c r="B1088" t="s">
        <v>2116</v>
      </c>
      <c r="C1088" t="s">
        <v>525</v>
      </c>
      <c r="D1088" t="s">
        <v>2119</v>
      </c>
      <c r="E1088" t="s">
        <v>2254</v>
      </c>
      <c r="F1088" t="s">
        <v>1755</v>
      </c>
      <c r="G1088" t="s">
        <v>1248</v>
      </c>
      <c r="I1088" t="s">
        <v>3072</v>
      </c>
      <c r="J1088" t="s">
        <v>2255</v>
      </c>
      <c r="K1088" t="str">
        <f t="shared" si="50"/>
        <v>naa.60060e8016622100000162210000af0f</v>
      </c>
      <c r="M1088" t="str">
        <f t="shared" si="51"/>
        <v>16221</v>
      </c>
      <c r="N1088" t="str">
        <f t="shared" si="52"/>
        <v>af0f</v>
      </c>
      <c r="O1088" s="131">
        <v>1.00067138671875</v>
      </c>
    </row>
    <row r="1089" spans="1:15">
      <c r="A1089" t="s">
        <v>1231</v>
      </c>
      <c r="B1089" t="s">
        <v>2116</v>
      </c>
      <c r="C1089" t="s">
        <v>525</v>
      </c>
      <c r="D1089" t="s">
        <v>2119</v>
      </c>
      <c r="E1089" t="s">
        <v>2256</v>
      </c>
      <c r="F1089" t="s">
        <v>1758</v>
      </c>
      <c r="G1089" t="s">
        <v>1248</v>
      </c>
      <c r="I1089" t="s">
        <v>3073</v>
      </c>
      <c r="J1089" t="s">
        <v>2257</v>
      </c>
      <c r="K1089" t="str">
        <f t="shared" si="50"/>
        <v>naa.60060e8016622100000162210000af10</v>
      </c>
      <c r="M1089" t="str">
        <f t="shared" si="51"/>
        <v>16221</v>
      </c>
      <c r="N1089" t="str">
        <f t="shared" si="52"/>
        <v>af10</v>
      </c>
      <c r="O1089" s="131">
        <v>500.00061035156301</v>
      </c>
    </row>
    <row r="1090" spans="1:15">
      <c r="A1090" t="s">
        <v>1231</v>
      </c>
      <c r="B1090" t="s">
        <v>2116</v>
      </c>
      <c r="C1090" t="s">
        <v>525</v>
      </c>
      <c r="D1090" t="s">
        <v>2119</v>
      </c>
      <c r="E1090" t="s">
        <v>2258</v>
      </c>
      <c r="F1090" t="s">
        <v>2259</v>
      </c>
      <c r="G1090" t="s">
        <v>1248</v>
      </c>
      <c r="I1090" t="s">
        <v>3074</v>
      </c>
      <c r="J1090" t="s">
        <v>2260</v>
      </c>
      <c r="K1090" t="str">
        <f t="shared" si="50"/>
        <v>naa.60060e8016622100000162210000a10a</v>
      </c>
      <c r="M1090" t="str">
        <f t="shared" si="51"/>
        <v>16221</v>
      </c>
      <c r="N1090" t="str">
        <f t="shared" si="52"/>
        <v>a10a</v>
      </c>
      <c r="O1090" s="131">
        <v>500.00061035156301</v>
      </c>
    </row>
    <row r="1091" spans="1:15">
      <c r="A1091" t="s">
        <v>1231</v>
      </c>
      <c r="B1091" t="s">
        <v>2116</v>
      </c>
      <c r="C1091" t="s">
        <v>525</v>
      </c>
      <c r="D1091" t="s">
        <v>2119</v>
      </c>
      <c r="E1091" t="s">
        <v>2261</v>
      </c>
      <c r="F1091" t="s">
        <v>2262</v>
      </c>
      <c r="G1091" t="s">
        <v>1248</v>
      </c>
      <c r="I1091" t="s">
        <v>3075</v>
      </c>
      <c r="J1091" t="s">
        <v>2263</v>
      </c>
      <c r="K1091" t="str">
        <f t="shared" si="50"/>
        <v>naa.60060e8016622100000162210000a10b</v>
      </c>
      <c r="M1091" t="str">
        <f t="shared" si="51"/>
        <v>16221</v>
      </c>
      <c r="N1091" t="str">
        <f t="shared" si="52"/>
        <v>a10b</v>
      </c>
      <c r="O1091" s="131">
        <v>500.00061035156301</v>
      </c>
    </row>
    <row r="1092" spans="1:15">
      <c r="A1092" t="s">
        <v>1231</v>
      </c>
      <c r="B1092" t="s">
        <v>2116</v>
      </c>
      <c r="C1092" t="s">
        <v>525</v>
      </c>
      <c r="D1092" t="s">
        <v>2119</v>
      </c>
      <c r="E1092" t="s">
        <v>2264</v>
      </c>
      <c r="F1092" t="s">
        <v>2265</v>
      </c>
      <c r="G1092" t="s">
        <v>1248</v>
      </c>
      <c r="I1092" t="s">
        <v>3076</v>
      </c>
      <c r="J1092" t="s">
        <v>2266</v>
      </c>
      <c r="K1092" t="str">
        <f t="shared" si="50"/>
        <v>naa.60060e8016622100000162210000a10c</v>
      </c>
      <c r="M1092" t="str">
        <f t="shared" si="51"/>
        <v>16221</v>
      </c>
      <c r="N1092" t="str">
        <f t="shared" si="52"/>
        <v>a10c</v>
      </c>
      <c r="O1092" s="131">
        <v>500.00061035156301</v>
      </c>
    </row>
    <row r="1093" spans="1:15">
      <c r="A1093" t="s">
        <v>1231</v>
      </c>
      <c r="B1093" t="s">
        <v>2116</v>
      </c>
      <c r="C1093" t="s">
        <v>525</v>
      </c>
      <c r="D1093" t="s">
        <v>2119</v>
      </c>
      <c r="E1093" t="s">
        <v>2267</v>
      </c>
      <c r="F1093" t="s">
        <v>2268</v>
      </c>
      <c r="G1093" t="s">
        <v>1248</v>
      </c>
      <c r="I1093" t="s">
        <v>3077</v>
      </c>
      <c r="J1093" t="s">
        <v>2269</v>
      </c>
      <c r="K1093" t="str">
        <f t="shared" si="50"/>
        <v>naa.60060e8016622100000162210000a10d</v>
      </c>
      <c r="M1093" t="str">
        <f t="shared" si="51"/>
        <v>16221</v>
      </c>
      <c r="N1093" t="str">
        <f t="shared" si="52"/>
        <v>a10d</v>
      </c>
      <c r="O1093" s="131">
        <v>500.00061035156301</v>
      </c>
    </row>
    <row r="1094" spans="1:15">
      <c r="A1094" t="s">
        <v>1231</v>
      </c>
      <c r="B1094" t="s">
        <v>2116</v>
      </c>
      <c r="C1094" t="s">
        <v>525</v>
      </c>
      <c r="D1094" t="s">
        <v>2119</v>
      </c>
      <c r="E1094" t="s">
        <v>2270</v>
      </c>
      <c r="F1094" t="s">
        <v>2271</v>
      </c>
      <c r="G1094" t="s">
        <v>1248</v>
      </c>
      <c r="I1094" t="s">
        <v>3078</v>
      </c>
      <c r="J1094" t="s">
        <v>2272</v>
      </c>
      <c r="K1094" t="str">
        <f t="shared" si="50"/>
        <v>naa.60060e8016622100000162210000a10e</v>
      </c>
      <c r="M1094" t="str">
        <f t="shared" si="51"/>
        <v>16221</v>
      </c>
      <c r="N1094" t="str">
        <f t="shared" si="52"/>
        <v>a10e</v>
      </c>
      <c r="O1094" s="131">
        <v>500.00061035156301</v>
      </c>
    </row>
    <row r="1095" spans="1:15">
      <c r="A1095" t="s">
        <v>1231</v>
      </c>
      <c r="B1095" t="s">
        <v>2116</v>
      </c>
      <c r="C1095" t="s">
        <v>525</v>
      </c>
      <c r="D1095" t="s">
        <v>2119</v>
      </c>
      <c r="E1095" t="s">
        <v>2273</v>
      </c>
      <c r="F1095" t="s">
        <v>2274</v>
      </c>
      <c r="G1095" t="s">
        <v>1248</v>
      </c>
      <c r="I1095" t="s">
        <v>3079</v>
      </c>
      <c r="J1095" t="s">
        <v>2275</v>
      </c>
      <c r="K1095" t="str">
        <f t="shared" si="50"/>
        <v>naa.60060e8016622100000162210000a10f</v>
      </c>
      <c r="M1095" t="str">
        <f t="shared" si="51"/>
        <v>16221</v>
      </c>
      <c r="N1095" t="str">
        <f t="shared" si="52"/>
        <v>a10f</v>
      </c>
      <c r="O1095" s="131">
        <v>40</v>
      </c>
    </row>
    <row r="1096" spans="1:15">
      <c r="A1096" t="s">
        <v>1231</v>
      </c>
      <c r="B1096" t="s">
        <v>2116</v>
      </c>
      <c r="C1096" t="s">
        <v>524</v>
      </c>
      <c r="D1096" t="s">
        <v>2119</v>
      </c>
      <c r="E1096" t="s">
        <v>1685</v>
      </c>
      <c r="F1096" t="s">
        <v>1686</v>
      </c>
      <c r="G1096" t="s">
        <v>1660</v>
      </c>
      <c r="I1096" t="s">
        <v>3125</v>
      </c>
      <c r="K1096" t="str">
        <f t="shared" si="50"/>
        <v/>
      </c>
      <c r="M1096" t="str">
        <f t="shared" si="51"/>
        <v/>
      </c>
      <c r="N1096" t="str">
        <f t="shared" si="52"/>
        <v/>
      </c>
      <c r="O1096" s="131">
        <v>50</v>
      </c>
    </row>
    <row r="1097" spans="1:15">
      <c r="A1097" t="s">
        <v>1231</v>
      </c>
      <c r="B1097" t="s">
        <v>2116</v>
      </c>
      <c r="C1097" t="s">
        <v>524</v>
      </c>
      <c r="D1097" t="s">
        <v>2119</v>
      </c>
      <c r="E1097" t="s">
        <v>1687</v>
      </c>
      <c r="F1097" t="s">
        <v>1690</v>
      </c>
      <c r="G1097" t="s">
        <v>1662</v>
      </c>
      <c r="I1097" t="s">
        <v>3125</v>
      </c>
      <c r="K1097" t="str">
        <f t="shared" si="50"/>
        <v/>
      </c>
      <c r="M1097" t="str">
        <f t="shared" si="51"/>
        <v/>
      </c>
      <c r="N1097" t="str">
        <f t="shared" si="52"/>
        <v/>
      </c>
      <c r="O1097" s="131">
        <v>40.0003051757813</v>
      </c>
    </row>
    <row r="1098" spans="1:15">
      <c r="A1098" t="s">
        <v>1231</v>
      </c>
      <c r="B1098" t="s">
        <v>2116</v>
      </c>
      <c r="C1098" t="s">
        <v>524</v>
      </c>
      <c r="D1098" t="s">
        <v>2119</v>
      </c>
      <c r="E1098" t="s">
        <v>1689</v>
      </c>
      <c r="F1098" t="s">
        <v>1688</v>
      </c>
      <c r="G1098" t="s">
        <v>1310</v>
      </c>
      <c r="I1098" t="s">
        <v>3125</v>
      </c>
      <c r="J1098" t="s">
        <v>2340</v>
      </c>
      <c r="K1098" t="str">
        <f t="shared" si="50"/>
        <v>naa.60060e8016617700000161770000440b</v>
      </c>
      <c r="M1098" t="str">
        <f t="shared" si="51"/>
        <v>16177</v>
      </c>
      <c r="N1098" t="str">
        <f t="shared" si="52"/>
        <v>440b</v>
      </c>
      <c r="O1098" s="131">
        <v>40.0003051757813</v>
      </c>
    </row>
    <row r="1099" spans="1:15">
      <c r="A1099" t="s">
        <v>1231</v>
      </c>
      <c r="B1099" t="s">
        <v>2116</v>
      </c>
      <c r="C1099" t="s">
        <v>524</v>
      </c>
      <c r="D1099" t="s">
        <v>2119</v>
      </c>
      <c r="E1099" t="s">
        <v>1692</v>
      </c>
      <c r="F1099" t="s">
        <v>1704</v>
      </c>
      <c r="G1099" t="s">
        <v>1310</v>
      </c>
      <c r="I1099" t="s">
        <v>3126</v>
      </c>
      <c r="J1099" t="s">
        <v>2341</v>
      </c>
      <c r="K1099" t="str">
        <f t="shared" si="50"/>
        <v>naa.60060e8016617700000161770000440c</v>
      </c>
      <c r="M1099" t="str">
        <f t="shared" si="51"/>
        <v>16177</v>
      </c>
      <c r="N1099" t="str">
        <f t="shared" si="52"/>
        <v>440c</v>
      </c>
      <c r="O1099" s="131">
        <v>50</v>
      </c>
    </row>
    <row r="1100" spans="1:15">
      <c r="A1100" t="s">
        <v>1231</v>
      </c>
      <c r="B1100" t="s">
        <v>2116</v>
      </c>
      <c r="C1100" t="s">
        <v>524</v>
      </c>
      <c r="D1100" t="s">
        <v>2119</v>
      </c>
      <c r="E1100" t="s">
        <v>1698</v>
      </c>
      <c r="F1100" t="s">
        <v>1714</v>
      </c>
      <c r="G1100" t="s">
        <v>1664</v>
      </c>
      <c r="I1100" t="s">
        <v>3125</v>
      </c>
      <c r="K1100" t="str">
        <f t="shared" si="50"/>
        <v/>
      </c>
      <c r="M1100" t="str">
        <f t="shared" si="51"/>
        <v/>
      </c>
      <c r="N1100" t="str">
        <f t="shared" si="52"/>
        <v/>
      </c>
      <c r="O1100" s="131">
        <v>100.00030517578099</v>
      </c>
    </row>
    <row r="1101" spans="1:15">
      <c r="A1101" t="s">
        <v>1231</v>
      </c>
      <c r="B1101" t="s">
        <v>2116</v>
      </c>
      <c r="C1101" t="s">
        <v>524</v>
      </c>
      <c r="D1101" t="s">
        <v>2119</v>
      </c>
      <c r="E1101" t="s">
        <v>1696</v>
      </c>
      <c r="F1101" t="s">
        <v>1693</v>
      </c>
      <c r="G1101" t="s">
        <v>1310</v>
      </c>
      <c r="I1101" t="s">
        <v>3082</v>
      </c>
      <c r="J1101" t="s">
        <v>2278</v>
      </c>
      <c r="K1101" t="str">
        <f t="shared" si="50"/>
        <v>naa.60060e80166177000001617700004204</v>
      </c>
      <c r="M1101" t="str">
        <f t="shared" si="51"/>
        <v>16177</v>
      </c>
      <c r="N1101" t="str">
        <f t="shared" si="52"/>
        <v>4204</v>
      </c>
      <c r="O1101" s="131">
        <v>100.00030517578099</v>
      </c>
    </row>
    <row r="1102" spans="1:15">
      <c r="A1102" t="s">
        <v>1231</v>
      </c>
      <c r="B1102" t="s">
        <v>2116</v>
      </c>
      <c r="C1102" t="s">
        <v>524</v>
      </c>
      <c r="D1102" t="s">
        <v>2119</v>
      </c>
      <c r="E1102" t="s">
        <v>1710</v>
      </c>
      <c r="F1102" t="s">
        <v>1697</v>
      </c>
      <c r="G1102" t="s">
        <v>1310</v>
      </c>
      <c r="I1102" t="s">
        <v>3083</v>
      </c>
      <c r="J1102" t="s">
        <v>2279</v>
      </c>
      <c r="K1102" t="str">
        <f t="shared" si="50"/>
        <v>naa.60060e80166177000001617700004205</v>
      </c>
      <c r="M1102" t="str">
        <f t="shared" si="51"/>
        <v>16177</v>
      </c>
      <c r="N1102" t="str">
        <f t="shared" si="52"/>
        <v>4205</v>
      </c>
      <c r="O1102" s="131">
        <v>500.00061035156301</v>
      </c>
    </row>
    <row r="1103" spans="1:15">
      <c r="A1103" t="s">
        <v>1231</v>
      </c>
      <c r="B1103" t="s">
        <v>2116</v>
      </c>
      <c r="C1103" t="s">
        <v>524</v>
      </c>
      <c r="D1103" t="s">
        <v>2119</v>
      </c>
      <c r="E1103" t="s">
        <v>1715</v>
      </c>
      <c r="F1103" t="s">
        <v>1699</v>
      </c>
      <c r="G1103" t="s">
        <v>1310</v>
      </c>
      <c r="I1103" t="s">
        <v>3084</v>
      </c>
      <c r="J1103" t="s">
        <v>2280</v>
      </c>
      <c r="K1103" t="str">
        <f t="shared" si="50"/>
        <v>naa.60060e80166177000001617700004000</v>
      </c>
      <c r="M1103" t="str">
        <f t="shared" si="51"/>
        <v>16177</v>
      </c>
      <c r="N1103" t="str">
        <f t="shared" si="52"/>
        <v>4000</v>
      </c>
      <c r="O1103" s="131">
        <v>500.00061035156301</v>
      </c>
    </row>
    <row r="1104" spans="1:15">
      <c r="A1104" t="s">
        <v>1231</v>
      </c>
      <c r="B1104" t="s">
        <v>2116</v>
      </c>
      <c r="C1104" t="s">
        <v>524</v>
      </c>
      <c r="D1104" t="s">
        <v>2119</v>
      </c>
      <c r="E1104" t="s">
        <v>1718</v>
      </c>
      <c r="F1104" t="s">
        <v>1730</v>
      </c>
      <c r="G1104" t="s">
        <v>1310</v>
      </c>
      <c r="I1104" t="s">
        <v>3085</v>
      </c>
      <c r="J1104" t="s">
        <v>2281</v>
      </c>
      <c r="K1104" t="str">
        <f t="shared" si="50"/>
        <v>naa.60060e80166177000001617700004001</v>
      </c>
      <c r="M1104" t="str">
        <f t="shared" si="51"/>
        <v>16177</v>
      </c>
      <c r="N1104" t="str">
        <f t="shared" si="52"/>
        <v>4001</v>
      </c>
      <c r="O1104" s="131">
        <v>10.0003051757813</v>
      </c>
    </row>
    <row r="1105" spans="1:15">
      <c r="A1105" t="s">
        <v>1231</v>
      </c>
      <c r="B1105" t="s">
        <v>2116</v>
      </c>
      <c r="C1105" t="s">
        <v>524</v>
      </c>
      <c r="D1105" t="s">
        <v>2119</v>
      </c>
      <c r="E1105" t="s">
        <v>1721</v>
      </c>
      <c r="F1105" t="s">
        <v>1732</v>
      </c>
      <c r="G1105" t="s">
        <v>1310</v>
      </c>
      <c r="I1105" t="s">
        <v>3086</v>
      </c>
      <c r="J1105" t="s">
        <v>2282</v>
      </c>
      <c r="K1105" t="str">
        <f t="shared" si="50"/>
        <v>naa.60060e80166177000001617700004600</v>
      </c>
      <c r="M1105" t="str">
        <f t="shared" si="51"/>
        <v>16177</v>
      </c>
      <c r="N1105" t="str">
        <f t="shared" si="52"/>
        <v>4600</v>
      </c>
      <c r="O1105" s="131">
        <v>10.0003051757813</v>
      </c>
    </row>
    <row r="1106" spans="1:15">
      <c r="A1106" t="s">
        <v>1231</v>
      </c>
      <c r="B1106" t="s">
        <v>2116</v>
      </c>
      <c r="C1106" t="s">
        <v>524</v>
      </c>
      <c r="D1106" t="s">
        <v>2119</v>
      </c>
      <c r="E1106" t="s">
        <v>1713</v>
      </c>
      <c r="F1106" t="s">
        <v>1734</v>
      </c>
      <c r="G1106" t="s">
        <v>1310</v>
      </c>
      <c r="I1106" t="s">
        <v>3087</v>
      </c>
      <c r="J1106" t="s">
        <v>2283</v>
      </c>
      <c r="K1106" t="str">
        <f t="shared" si="50"/>
        <v>naa.60060e80166177000001617700004601</v>
      </c>
      <c r="M1106" t="str">
        <f t="shared" si="51"/>
        <v>16177</v>
      </c>
      <c r="N1106" t="str">
        <f t="shared" si="52"/>
        <v>4601</v>
      </c>
      <c r="O1106" s="131">
        <v>10.0003051757813</v>
      </c>
    </row>
    <row r="1107" spans="1:15">
      <c r="A1107" t="s">
        <v>1231</v>
      </c>
      <c r="B1107" t="s">
        <v>2116</v>
      </c>
      <c r="C1107" t="s">
        <v>524</v>
      </c>
      <c r="D1107" t="s">
        <v>2119</v>
      </c>
      <c r="E1107" t="s">
        <v>1736</v>
      </c>
      <c r="F1107" t="s">
        <v>2190</v>
      </c>
      <c r="G1107" t="s">
        <v>1310</v>
      </c>
      <c r="I1107" t="s">
        <v>3088</v>
      </c>
      <c r="J1107" t="s">
        <v>2284</v>
      </c>
      <c r="K1107" t="str">
        <f t="shared" si="50"/>
        <v>naa.60060e80166177000001617700004602</v>
      </c>
      <c r="M1107" t="str">
        <f t="shared" si="51"/>
        <v>16177</v>
      </c>
      <c r="N1107" t="str">
        <f t="shared" si="52"/>
        <v>4602</v>
      </c>
      <c r="O1107" s="131">
        <v>250.00030517578099</v>
      </c>
    </row>
    <row r="1108" spans="1:15">
      <c r="A1108" t="s">
        <v>1231</v>
      </c>
      <c r="B1108" t="s">
        <v>2116</v>
      </c>
      <c r="C1108" t="s">
        <v>524</v>
      </c>
      <c r="D1108" t="s">
        <v>2119</v>
      </c>
      <c r="E1108" t="s">
        <v>1739</v>
      </c>
      <c r="F1108" t="s">
        <v>2192</v>
      </c>
      <c r="G1108" t="s">
        <v>1310</v>
      </c>
      <c r="I1108" t="s">
        <v>3089</v>
      </c>
      <c r="J1108" t="s">
        <v>2285</v>
      </c>
      <c r="K1108" t="str">
        <f t="shared" si="50"/>
        <v>naa.60060e80166177000001617700004100</v>
      </c>
      <c r="M1108" t="str">
        <f t="shared" si="51"/>
        <v>16177</v>
      </c>
      <c r="N1108" t="str">
        <f t="shared" si="52"/>
        <v>4100</v>
      </c>
      <c r="O1108" s="131">
        <v>250.00030517578099</v>
      </c>
    </row>
    <row r="1109" spans="1:15">
      <c r="A1109" t="s">
        <v>1231</v>
      </c>
      <c r="B1109" t="s">
        <v>2116</v>
      </c>
      <c r="C1109" t="s">
        <v>524</v>
      </c>
      <c r="D1109" t="s">
        <v>2119</v>
      </c>
      <c r="E1109" t="s">
        <v>1742</v>
      </c>
      <c r="F1109" t="s">
        <v>2194</v>
      </c>
      <c r="G1109" t="s">
        <v>1310</v>
      </c>
      <c r="I1109" t="s">
        <v>3090</v>
      </c>
      <c r="J1109" t="s">
        <v>2286</v>
      </c>
      <c r="K1109" t="str">
        <f t="shared" si="50"/>
        <v>naa.60060e80166177000001617700004101</v>
      </c>
      <c r="M1109" t="str">
        <f t="shared" si="51"/>
        <v>16177</v>
      </c>
      <c r="N1109" t="str">
        <f t="shared" si="52"/>
        <v>4101</v>
      </c>
      <c r="O1109" s="131">
        <v>250.00030517578099</v>
      </c>
    </row>
    <row r="1110" spans="1:15">
      <c r="A1110" t="s">
        <v>1231</v>
      </c>
      <c r="B1110" t="s">
        <v>2116</v>
      </c>
      <c r="C1110" t="s">
        <v>524</v>
      </c>
      <c r="D1110" t="s">
        <v>2119</v>
      </c>
      <c r="E1110" t="s">
        <v>1745</v>
      </c>
      <c r="F1110" t="s">
        <v>2196</v>
      </c>
      <c r="G1110" t="s">
        <v>1310</v>
      </c>
      <c r="I1110" t="s">
        <v>3091</v>
      </c>
      <c r="J1110" t="s">
        <v>2287</v>
      </c>
      <c r="K1110" t="str">
        <f t="shared" si="50"/>
        <v>naa.60060e80166177000001617700004102</v>
      </c>
      <c r="M1110" t="str">
        <f t="shared" si="51"/>
        <v>16177</v>
      </c>
      <c r="N1110" t="str">
        <f t="shared" si="52"/>
        <v>4102</v>
      </c>
      <c r="O1110" s="131">
        <v>100.00030517578099</v>
      </c>
    </row>
    <row r="1111" spans="1:15">
      <c r="A1111" t="s">
        <v>1231</v>
      </c>
      <c r="B1111" t="s">
        <v>2116</v>
      </c>
      <c r="C1111" t="s">
        <v>524</v>
      </c>
      <c r="D1111" t="s">
        <v>2119</v>
      </c>
      <c r="E1111" t="s">
        <v>1748</v>
      </c>
      <c r="F1111" t="s">
        <v>2198</v>
      </c>
      <c r="G1111" t="s">
        <v>1310</v>
      </c>
      <c r="I1111" t="s">
        <v>3092</v>
      </c>
      <c r="J1111" t="s">
        <v>2288</v>
      </c>
      <c r="K1111" t="str">
        <f t="shared" si="50"/>
        <v>naa.60060e80166177000001617700004206</v>
      </c>
      <c r="M1111" t="str">
        <f t="shared" si="51"/>
        <v>16177</v>
      </c>
      <c r="N1111" t="str">
        <f t="shared" si="52"/>
        <v>4206</v>
      </c>
      <c r="O1111" s="131">
        <v>100.00030517578099</v>
      </c>
    </row>
    <row r="1112" spans="1:15">
      <c r="A1112" t="s">
        <v>1231</v>
      </c>
      <c r="B1112" t="s">
        <v>2116</v>
      </c>
      <c r="C1112" t="s">
        <v>524</v>
      </c>
      <c r="D1112" t="s">
        <v>2119</v>
      </c>
      <c r="E1112" t="s">
        <v>1751</v>
      </c>
      <c r="F1112" t="s">
        <v>2200</v>
      </c>
      <c r="G1112" t="s">
        <v>1310</v>
      </c>
      <c r="I1112" t="s">
        <v>3093</v>
      </c>
      <c r="J1112" t="s">
        <v>2289</v>
      </c>
      <c r="K1112" t="str">
        <f t="shared" si="50"/>
        <v>naa.60060e80166177000001617700004207</v>
      </c>
      <c r="M1112" t="str">
        <f t="shared" si="51"/>
        <v>16177</v>
      </c>
      <c r="N1112" t="str">
        <f t="shared" si="52"/>
        <v>4207</v>
      </c>
      <c r="O1112" s="131">
        <v>100.00030517578099</v>
      </c>
    </row>
    <row r="1113" spans="1:15">
      <c r="A1113" t="s">
        <v>1231</v>
      </c>
      <c r="B1113" t="s">
        <v>2116</v>
      </c>
      <c r="C1113" t="s">
        <v>524</v>
      </c>
      <c r="D1113" t="s">
        <v>2119</v>
      </c>
      <c r="E1113" t="s">
        <v>1754</v>
      </c>
      <c r="F1113" t="s">
        <v>2202</v>
      </c>
      <c r="G1113" t="s">
        <v>1310</v>
      </c>
      <c r="I1113" t="s">
        <v>3094</v>
      </c>
      <c r="J1113" t="s">
        <v>2290</v>
      </c>
      <c r="K1113" t="str">
        <f t="shared" si="50"/>
        <v>naa.60060e80166177000001617700004208</v>
      </c>
      <c r="M1113" t="str">
        <f t="shared" si="51"/>
        <v>16177</v>
      </c>
      <c r="N1113" t="str">
        <f t="shared" si="52"/>
        <v>4208</v>
      </c>
      <c r="O1113" s="131">
        <v>1.00067138671875</v>
      </c>
    </row>
    <row r="1114" spans="1:15">
      <c r="A1114" t="s">
        <v>1231</v>
      </c>
      <c r="B1114" t="s">
        <v>2116</v>
      </c>
      <c r="C1114" t="s">
        <v>524</v>
      </c>
      <c r="D1114" t="s">
        <v>2119</v>
      </c>
      <c r="E1114" t="s">
        <v>1757</v>
      </c>
      <c r="F1114" t="s">
        <v>1737</v>
      </c>
      <c r="G1114" t="s">
        <v>1310</v>
      </c>
      <c r="I1114" t="s">
        <v>3095</v>
      </c>
      <c r="J1114" t="s">
        <v>2291</v>
      </c>
      <c r="K1114" t="str">
        <f t="shared" si="50"/>
        <v>naa.60060e80166177000001617700004f09</v>
      </c>
      <c r="M1114" t="str">
        <f t="shared" si="51"/>
        <v>16177</v>
      </c>
      <c r="N1114" t="str">
        <f t="shared" si="52"/>
        <v>4f09</v>
      </c>
      <c r="O1114" s="131">
        <v>1.00067138671875</v>
      </c>
    </row>
    <row r="1115" spans="1:15">
      <c r="A1115" t="s">
        <v>1231</v>
      </c>
      <c r="B1115" t="s">
        <v>2116</v>
      </c>
      <c r="C1115" t="s">
        <v>524</v>
      </c>
      <c r="D1115" t="s">
        <v>2119</v>
      </c>
      <c r="E1115" t="s">
        <v>2207</v>
      </c>
      <c r="F1115" t="s">
        <v>1740</v>
      </c>
      <c r="G1115" t="s">
        <v>1310</v>
      </c>
      <c r="I1115" t="s">
        <v>3096</v>
      </c>
      <c r="J1115" t="s">
        <v>2292</v>
      </c>
      <c r="K1115" t="str">
        <f t="shared" si="50"/>
        <v>naa.60060e80166177000001617700004f0a</v>
      </c>
      <c r="M1115" t="str">
        <f t="shared" si="51"/>
        <v>16177</v>
      </c>
      <c r="N1115" t="str">
        <f t="shared" si="52"/>
        <v>4f0a</v>
      </c>
      <c r="O1115" s="131">
        <v>50.0006103515625</v>
      </c>
    </row>
    <row r="1116" spans="1:15">
      <c r="A1116" t="s">
        <v>1231</v>
      </c>
      <c r="B1116" t="s">
        <v>2116</v>
      </c>
      <c r="C1116" t="s">
        <v>524</v>
      </c>
      <c r="D1116" t="s">
        <v>2119</v>
      </c>
      <c r="E1116" t="s">
        <v>2209</v>
      </c>
      <c r="F1116" t="s">
        <v>1743</v>
      </c>
      <c r="G1116" t="s">
        <v>1310</v>
      </c>
      <c r="I1116" t="s">
        <v>3097</v>
      </c>
      <c r="J1116" t="s">
        <v>2293</v>
      </c>
      <c r="K1116" t="str">
        <f t="shared" si="50"/>
        <v>naa.60060e80166177000001617700004300</v>
      </c>
      <c r="M1116" t="str">
        <f t="shared" si="51"/>
        <v>16177</v>
      </c>
      <c r="N1116" t="str">
        <f t="shared" si="52"/>
        <v>4300</v>
      </c>
      <c r="O1116" s="131">
        <v>10.0003051757813</v>
      </c>
    </row>
    <row r="1117" spans="1:15">
      <c r="A1117" t="s">
        <v>1231</v>
      </c>
      <c r="B1117" t="s">
        <v>2116</v>
      </c>
      <c r="C1117" t="s">
        <v>524</v>
      </c>
      <c r="D1117" t="s">
        <v>2119</v>
      </c>
      <c r="E1117" t="s">
        <v>2211</v>
      </c>
      <c r="F1117" t="s">
        <v>1746</v>
      </c>
      <c r="G1117" t="s">
        <v>1310</v>
      </c>
      <c r="I1117" t="s">
        <v>3098</v>
      </c>
      <c r="J1117" t="s">
        <v>2294</v>
      </c>
      <c r="K1117" t="str">
        <f t="shared" si="50"/>
        <v>naa.60060e80133148005020314800003300</v>
      </c>
      <c r="M1117" t="str">
        <f t="shared" si="51"/>
        <v>03148</v>
      </c>
      <c r="N1117" t="str">
        <f t="shared" si="52"/>
        <v>3300</v>
      </c>
      <c r="O1117" s="131">
        <v>10.0003051757813</v>
      </c>
    </row>
    <row r="1118" spans="1:15">
      <c r="A1118" t="s">
        <v>1231</v>
      </c>
      <c r="B1118" t="s">
        <v>2116</v>
      </c>
      <c r="C1118" t="s">
        <v>524</v>
      </c>
      <c r="D1118" t="s">
        <v>2119</v>
      </c>
      <c r="E1118" t="s">
        <v>2214</v>
      </c>
      <c r="F1118" t="s">
        <v>1749</v>
      </c>
      <c r="G1118" t="s">
        <v>1310</v>
      </c>
      <c r="I1118" t="s">
        <v>3099</v>
      </c>
      <c r="J1118" t="s">
        <v>2295</v>
      </c>
      <c r="K1118" t="str">
        <f t="shared" si="50"/>
        <v>naa.60060e80133148005020314800003301</v>
      </c>
      <c r="M1118" t="str">
        <f t="shared" si="51"/>
        <v>03148</v>
      </c>
      <c r="N1118" t="str">
        <f t="shared" si="52"/>
        <v>3301</v>
      </c>
      <c r="O1118" s="131">
        <v>10.0003051757813</v>
      </c>
    </row>
    <row r="1119" spans="1:15">
      <c r="A1119" t="s">
        <v>1231</v>
      </c>
      <c r="B1119" t="s">
        <v>2116</v>
      </c>
      <c r="C1119" t="s">
        <v>524</v>
      </c>
      <c r="D1119" t="s">
        <v>2119</v>
      </c>
      <c r="E1119" t="s">
        <v>2217</v>
      </c>
      <c r="F1119" t="s">
        <v>2212</v>
      </c>
      <c r="G1119" t="s">
        <v>1310</v>
      </c>
      <c r="I1119" t="s">
        <v>3100</v>
      </c>
      <c r="J1119" t="s">
        <v>2296</v>
      </c>
      <c r="K1119" t="str">
        <f t="shared" si="50"/>
        <v>naa.60060e80133148005020314800003302</v>
      </c>
      <c r="M1119" t="str">
        <f t="shared" si="51"/>
        <v>03148</v>
      </c>
      <c r="N1119" t="str">
        <f t="shared" si="52"/>
        <v>3302</v>
      </c>
      <c r="O1119" s="131">
        <v>1000.00030517578</v>
      </c>
    </row>
    <row r="1120" spans="1:15">
      <c r="A1120" t="s">
        <v>1231</v>
      </c>
      <c r="B1120" t="s">
        <v>2116</v>
      </c>
      <c r="C1120" t="s">
        <v>524</v>
      </c>
      <c r="D1120" t="s">
        <v>2119</v>
      </c>
      <c r="E1120" t="s">
        <v>2220</v>
      </c>
      <c r="F1120" t="s">
        <v>2215</v>
      </c>
      <c r="G1120" t="s">
        <v>1310</v>
      </c>
      <c r="I1120" t="s">
        <v>3101</v>
      </c>
      <c r="J1120" t="s">
        <v>2297</v>
      </c>
      <c r="K1120" t="str">
        <f t="shared" si="50"/>
        <v>naa.60060e80133148005020314800003000</v>
      </c>
      <c r="M1120" t="str">
        <f t="shared" si="51"/>
        <v>03148</v>
      </c>
      <c r="N1120" t="str">
        <f t="shared" si="52"/>
        <v>3000</v>
      </c>
      <c r="O1120" s="131">
        <v>1000.00030517578</v>
      </c>
    </row>
    <row r="1121" spans="1:15">
      <c r="A1121" t="s">
        <v>1231</v>
      </c>
      <c r="B1121" t="s">
        <v>2116</v>
      </c>
      <c r="C1121" t="s">
        <v>524</v>
      </c>
      <c r="D1121" t="s">
        <v>2119</v>
      </c>
      <c r="E1121" t="s">
        <v>2223</v>
      </c>
      <c r="F1121" t="s">
        <v>2218</v>
      </c>
      <c r="G1121" t="s">
        <v>1310</v>
      </c>
      <c r="I1121" t="s">
        <v>3102</v>
      </c>
      <c r="J1121" t="s">
        <v>2298</v>
      </c>
      <c r="K1121" t="str">
        <f t="shared" si="50"/>
        <v>naa.60060e80133148005020314800003001</v>
      </c>
      <c r="M1121" t="str">
        <f t="shared" si="51"/>
        <v>03148</v>
      </c>
      <c r="N1121" t="str">
        <f t="shared" si="52"/>
        <v>3001</v>
      </c>
      <c r="O1121" s="131">
        <v>1000.00030517578</v>
      </c>
    </row>
    <row r="1122" spans="1:15">
      <c r="A1122" t="s">
        <v>1231</v>
      </c>
      <c r="B1122" t="s">
        <v>2116</v>
      </c>
      <c r="C1122" t="s">
        <v>524</v>
      </c>
      <c r="D1122" t="s">
        <v>2119</v>
      </c>
      <c r="E1122" t="s">
        <v>2226</v>
      </c>
      <c r="F1122" t="s">
        <v>2221</v>
      </c>
      <c r="G1122" t="s">
        <v>1310</v>
      </c>
      <c r="I1122" t="s">
        <v>3103</v>
      </c>
      <c r="J1122" t="s">
        <v>2299</v>
      </c>
      <c r="K1122" t="str">
        <f t="shared" si="50"/>
        <v>naa.60060e80133148005020314800003002</v>
      </c>
      <c r="M1122" t="str">
        <f t="shared" si="51"/>
        <v>03148</v>
      </c>
      <c r="N1122" t="str">
        <f t="shared" si="52"/>
        <v>3002</v>
      </c>
      <c r="O1122" s="131">
        <v>1000.00030517578</v>
      </c>
    </row>
    <row r="1123" spans="1:15">
      <c r="A1123" t="s">
        <v>1231</v>
      </c>
      <c r="B1123" t="s">
        <v>2116</v>
      </c>
      <c r="C1123" t="s">
        <v>524</v>
      </c>
      <c r="D1123" t="s">
        <v>2119</v>
      </c>
      <c r="E1123" t="s">
        <v>2254</v>
      </c>
      <c r="F1123" t="s">
        <v>2224</v>
      </c>
      <c r="G1123" t="s">
        <v>1310</v>
      </c>
      <c r="I1123" t="s">
        <v>3104</v>
      </c>
      <c r="J1123" t="s">
        <v>2300</v>
      </c>
      <c r="K1123" t="str">
        <f t="shared" si="50"/>
        <v>naa.60060e80133148005020314800003003</v>
      </c>
      <c r="M1123" t="str">
        <f t="shared" si="51"/>
        <v>03148</v>
      </c>
      <c r="N1123" t="str">
        <f t="shared" si="52"/>
        <v>3003</v>
      </c>
      <c r="O1123" s="131">
        <v>1000.00030517578</v>
      </c>
    </row>
    <row r="1124" spans="1:15">
      <c r="A1124" t="s">
        <v>1231</v>
      </c>
      <c r="B1124" t="s">
        <v>2116</v>
      </c>
      <c r="C1124" t="s">
        <v>524</v>
      </c>
      <c r="D1124" t="s">
        <v>2119</v>
      </c>
      <c r="E1124" t="s">
        <v>2256</v>
      </c>
      <c r="F1124" t="s">
        <v>2227</v>
      </c>
      <c r="G1124" t="s">
        <v>1310</v>
      </c>
      <c r="I1124" t="s">
        <v>3105</v>
      </c>
      <c r="J1124" t="s">
        <v>2301</v>
      </c>
      <c r="K1124" t="str">
        <f t="shared" si="50"/>
        <v>naa.60060e80133148005020314800003004</v>
      </c>
      <c r="M1124" t="str">
        <f t="shared" si="51"/>
        <v>03148</v>
      </c>
      <c r="N1124" t="str">
        <f t="shared" si="52"/>
        <v>3004</v>
      </c>
      <c r="O1124" s="131">
        <v>1000.00030517578</v>
      </c>
    </row>
    <row r="1125" spans="1:15">
      <c r="A1125" t="s">
        <v>1231</v>
      </c>
      <c r="B1125" t="s">
        <v>2116</v>
      </c>
      <c r="C1125" t="s">
        <v>524</v>
      </c>
      <c r="D1125" t="s">
        <v>2119</v>
      </c>
      <c r="E1125" t="s">
        <v>2258</v>
      </c>
      <c r="F1125" t="s">
        <v>2302</v>
      </c>
      <c r="G1125" t="s">
        <v>1310</v>
      </c>
      <c r="I1125" t="s">
        <v>3106</v>
      </c>
      <c r="J1125" t="s">
        <v>2303</v>
      </c>
      <c r="K1125" t="str">
        <f t="shared" si="50"/>
        <v>naa.60060e80133148005020314800003005</v>
      </c>
      <c r="M1125" t="str">
        <f t="shared" si="51"/>
        <v>03148</v>
      </c>
      <c r="N1125" t="str">
        <f t="shared" si="52"/>
        <v>3005</v>
      </c>
      <c r="O1125" s="131">
        <v>1000.00030517578</v>
      </c>
    </row>
    <row r="1126" spans="1:15">
      <c r="A1126" t="s">
        <v>1231</v>
      </c>
      <c r="B1126" t="s">
        <v>2116</v>
      </c>
      <c r="C1126" t="s">
        <v>524</v>
      </c>
      <c r="D1126" t="s">
        <v>2119</v>
      </c>
      <c r="E1126" t="s">
        <v>2261</v>
      </c>
      <c r="F1126" t="s">
        <v>2304</v>
      </c>
      <c r="G1126" t="s">
        <v>1310</v>
      </c>
      <c r="I1126" t="s">
        <v>3107</v>
      </c>
      <c r="J1126" t="s">
        <v>2305</v>
      </c>
      <c r="K1126" t="str">
        <f t="shared" si="50"/>
        <v>naa.60060e80133148005020314800001008</v>
      </c>
      <c r="M1126" t="str">
        <f t="shared" si="51"/>
        <v>03148</v>
      </c>
      <c r="N1126" t="str">
        <f t="shared" si="52"/>
        <v>1008</v>
      </c>
      <c r="O1126" s="131">
        <v>1.00067138671875</v>
      </c>
    </row>
    <row r="1127" spans="1:15">
      <c r="A1127" t="s">
        <v>1231</v>
      </c>
      <c r="B1127" t="s">
        <v>2116</v>
      </c>
      <c r="C1127" t="s">
        <v>524</v>
      </c>
      <c r="D1127" t="s">
        <v>2119</v>
      </c>
      <c r="E1127" t="s">
        <v>2264</v>
      </c>
      <c r="F1127" t="s">
        <v>1752</v>
      </c>
      <c r="G1127" t="s">
        <v>1310</v>
      </c>
      <c r="I1127" t="s">
        <v>3108</v>
      </c>
      <c r="J1127" t="s">
        <v>2306</v>
      </c>
      <c r="K1127" t="str">
        <f t="shared" si="50"/>
        <v>naa.60060e80166177000001617700004f0b</v>
      </c>
      <c r="M1127" t="str">
        <f t="shared" si="51"/>
        <v>16177</v>
      </c>
      <c r="N1127" t="str">
        <f t="shared" si="52"/>
        <v>4f0b</v>
      </c>
      <c r="O1127" s="131">
        <v>1.00067138671875</v>
      </c>
    </row>
    <row r="1128" spans="1:15">
      <c r="A1128" t="s">
        <v>1231</v>
      </c>
      <c r="B1128" t="s">
        <v>2116</v>
      </c>
      <c r="C1128" t="s">
        <v>524</v>
      </c>
      <c r="D1128" t="s">
        <v>2119</v>
      </c>
      <c r="E1128" t="s">
        <v>2267</v>
      </c>
      <c r="F1128" t="s">
        <v>1755</v>
      </c>
      <c r="G1128" t="s">
        <v>1310</v>
      </c>
      <c r="I1128" t="s">
        <v>3109</v>
      </c>
      <c r="J1128" t="s">
        <v>2307</v>
      </c>
      <c r="K1128" t="str">
        <f t="shared" si="50"/>
        <v>naa.60060e80166177000001617700004f0c</v>
      </c>
      <c r="M1128" t="str">
        <f t="shared" si="51"/>
        <v>16177</v>
      </c>
      <c r="N1128" t="str">
        <f t="shared" si="52"/>
        <v>4f0c</v>
      </c>
      <c r="O1128" s="131">
        <v>1.00067138671875</v>
      </c>
    </row>
    <row r="1129" spans="1:15">
      <c r="A1129" t="s">
        <v>1231</v>
      </c>
      <c r="B1129" t="s">
        <v>2116</v>
      </c>
      <c r="C1129" t="s">
        <v>524</v>
      </c>
      <c r="D1129" t="s">
        <v>2119</v>
      </c>
      <c r="E1129" t="s">
        <v>2270</v>
      </c>
      <c r="F1129" t="s">
        <v>1758</v>
      </c>
      <c r="G1129" t="s">
        <v>1310</v>
      </c>
      <c r="I1129" t="s">
        <v>3110</v>
      </c>
      <c r="J1129" t="s">
        <v>2308</v>
      </c>
      <c r="K1129" t="str">
        <f t="shared" si="50"/>
        <v>naa.60060e80166177000001617700004f0d</v>
      </c>
      <c r="M1129" t="str">
        <f t="shared" si="51"/>
        <v>16177</v>
      </c>
      <c r="N1129" t="str">
        <f t="shared" si="52"/>
        <v>4f0d</v>
      </c>
      <c r="O1129" s="131">
        <v>1000.00030517578</v>
      </c>
    </row>
    <row r="1130" spans="1:15">
      <c r="A1130" t="s">
        <v>1231</v>
      </c>
      <c r="B1130" t="s">
        <v>2116</v>
      </c>
      <c r="C1130" t="s">
        <v>524</v>
      </c>
      <c r="D1130" t="s">
        <v>2119</v>
      </c>
      <c r="E1130" t="s">
        <v>2273</v>
      </c>
      <c r="F1130" t="s">
        <v>2259</v>
      </c>
      <c r="G1130" t="s">
        <v>1310</v>
      </c>
      <c r="I1130" t="s">
        <v>3111</v>
      </c>
      <c r="J1130" t="s">
        <v>2309</v>
      </c>
      <c r="K1130" t="str">
        <f t="shared" si="50"/>
        <v>naa.60060e80133148005020314800003006</v>
      </c>
      <c r="M1130" t="str">
        <f t="shared" si="51"/>
        <v>03148</v>
      </c>
      <c r="N1130" t="str">
        <f t="shared" si="52"/>
        <v>3006</v>
      </c>
      <c r="O1130" s="131">
        <v>1000.00030517578</v>
      </c>
    </row>
    <row r="1131" spans="1:15">
      <c r="A1131" t="s">
        <v>1231</v>
      </c>
      <c r="B1131" t="s">
        <v>2116</v>
      </c>
      <c r="C1131" t="s">
        <v>524</v>
      </c>
      <c r="D1131" t="s">
        <v>2119</v>
      </c>
      <c r="E1131" t="s">
        <v>2310</v>
      </c>
      <c r="F1131" t="s">
        <v>2262</v>
      </c>
      <c r="G1131" t="s">
        <v>1310</v>
      </c>
      <c r="I1131" t="s">
        <v>3112</v>
      </c>
      <c r="J1131" t="s">
        <v>2311</v>
      </c>
      <c r="K1131" t="str">
        <f t="shared" si="50"/>
        <v>naa.60060e80133148005020314800003007</v>
      </c>
      <c r="M1131" t="str">
        <f t="shared" si="51"/>
        <v>03148</v>
      </c>
      <c r="N1131" t="str">
        <f t="shared" si="52"/>
        <v>3007</v>
      </c>
      <c r="O1131" s="131">
        <v>1000.00030517578</v>
      </c>
    </row>
    <row r="1132" spans="1:15">
      <c r="A1132" t="s">
        <v>1231</v>
      </c>
      <c r="B1132" t="s">
        <v>2116</v>
      </c>
      <c r="C1132" t="s">
        <v>524</v>
      </c>
      <c r="D1132" t="s">
        <v>2119</v>
      </c>
      <c r="E1132" t="s">
        <v>2312</v>
      </c>
      <c r="F1132" t="s">
        <v>2265</v>
      </c>
      <c r="G1132" t="s">
        <v>1310</v>
      </c>
      <c r="I1132" t="s">
        <v>3113</v>
      </c>
      <c r="J1132" t="s">
        <v>2313</v>
      </c>
      <c r="K1132" t="str">
        <f t="shared" si="50"/>
        <v>naa.60060e80133148005020314800003008</v>
      </c>
      <c r="M1132" t="str">
        <f t="shared" si="51"/>
        <v>03148</v>
      </c>
      <c r="N1132" t="str">
        <f t="shared" si="52"/>
        <v>3008</v>
      </c>
      <c r="O1132" s="131">
        <v>200.00061035156301</v>
      </c>
    </row>
    <row r="1133" spans="1:15">
      <c r="A1133" t="s">
        <v>1231</v>
      </c>
      <c r="B1133" t="s">
        <v>2116</v>
      </c>
      <c r="C1133" t="s">
        <v>524</v>
      </c>
      <c r="D1133" t="s">
        <v>2119</v>
      </c>
      <c r="E1133" t="s">
        <v>2314</v>
      </c>
      <c r="F1133" t="s">
        <v>2268</v>
      </c>
      <c r="G1133" t="s">
        <v>1310</v>
      </c>
      <c r="I1133" t="s">
        <v>3114</v>
      </c>
      <c r="J1133" t="s">
        <v>2315</v>
      </c>
      <c r="K1133" t="str">
        <f t="shared" si="50"/>
        <v>naa.60060e80133148005020314800003100</v>
      </c>
      <c r="M1133" t="str">
        <f t="shared" si="51"/>
        <v>03148</v>
      </c>
      <c r="N1133" t="str">
        <f t="shared" si="52"/>
        <v>3100</v>
      </c>
      <c r="O1133" s="131">
        <v>1000.00030517578</v>
      </c>
    </row>
    <row r="1134" spans="1:15">
      <c r="A1134" t="s">
        <v>1231</v>
      </c>
      <c r="B1134" t="s">
        <v>2116</v>
      </c>
      <c r="C1134" t="s">
        <v>524</v>
      </c>
      <c r="D1134" t="s">
        <v>2119</v>
      </c>
      <c r="E1134" t="s">
        <v>2316</v>
      </c>
      <c r="F1134" t="s">
        <v>2271</v>
      </c>
      <c r="G1134" t="s">
        <v>1310</v>
      </c>
      <c r="I1134" t="s">
        <v>3115</v>
      </c>
      <c r="J1134" t="s">
        <v>2317</v>
      </c>
      <c r="K1134" t="str">
        <f t="shared" si="50"/>
        <v>naa.60060e80133148005020314800001000</v>
      </c>
      <c r="M1134" t="str">
        <f t="shared" si="51"/>
        <v>03148</v>
      </c>
      <c r="N1134" t="str">
        <f t="shared" si="52"/>
        <v>1000</v>
      </c>
      <c r="O1134" s="131">
        <v>1000.00030517578</v>
      </c>
    </row>
    <row r="1135" spans="1:15">
      <c r="A1135" t="s">
        <v>1231</v>
      </c>
      <c r="B1135" t="s">
        <v>2116</v>
      </c>
      <c r="C1135" t="s">
        <v>524</v>
      </c>
      <c r="D1135" t="s">
        <v>2119</v>
      </c>
      <c r="E1135" t="s">
        <v>2318</v>
      </c>
      <c r="F1135" t="s">
        <v>2274</v>
      </c>
      <c r="G1135" t="s">
        <v>1310</v>
      </c>
      <c r="I1135" t="s">
        <v>3116</v>
      </c>
      <c r="J1135" t="s">
        <v>2319</v>
      </c>
      <c r="K1135" t="str">
        <f t="shared" si="50"/>
        <v>naa.60060e80133148005020314800001001</v>
      </c>
      <c r="M1135" t="str">
        <f t="shared" si="51"/>
        <v>03148</v>
      </c>
      <c r="N1135" t="str">
        <f t="shared" si="52"/>
        <v>1001</v>
      </c>
      <c r="O1135" s="131">
        <v>1000.00030517578</v>
      </c>
    </row>
    <row r="1136" spans="1:15">
      <c r="A1136" t="s">
        <v>1231</v>
      </c>
      <c r="B1136" t="s">
        <v>2116</v>
      </c>
      <c r="C1136" t="s">
        <v>524</v>
      </c>
      <c r="D1136" t="s">
        <v>2119</v>
      </c>
      <c r="E1136" t="s">
        <v>2320</v>
      </c>
      <c r="F1136" t="s">
        <v>2321</v>
      </c>
      <c r="G1136" t="s">
        <v>1310</v>
      </c>
      <c r="I1136" t="s">
        <v>3117</v>
      </c>
      <c r="J1136" t="s">
        <v>2322</v>
      </c>
      <c r="K1136" t="str">
        <f t="shared" si="50"/>
        <v>naa.60060e80133148005020314800001002</v>
      </c>
      <c r="M1136" t="str">
        <f t="shared" si="51"/>
        <v>03148</v>
      </c>
      <c r="N1136" t="str">
        <f t="shared" si="52"/>
        <v>1002</v>
      </c>
      <c r="O1136" s="131">
        <v>1000.00030517578</v>
      </c>
    </row>
    <row r="1137" spans="1:15">
      <c r="A1137" t="s">
        <v>1231</v>
      </c>
      <c r="B1137" t="s">
        <v>2116</v>
      </c>
      <c r="C1137" t="s">
        <v>524</v>
      </c>
      <c r="D1137" t="s">
        <v>2119</v>
      </c>
      <c r="E1137" t="s">
        <v>2323</v>
      </c>
      <c r="F1137" t="s">
        <v>2324</v>
      </c>
      <c r="G1137" t="s">
        <v>1310</v>
      </c>
      <c r="I1137" t="s">
        <v>3118</v>
      </c>
      <c r="J1137" t="s">
        <v>2325</v>
      </c>
      <c r="K1137" t="str">
        <f t="shared" si="50"/>
        <v>naa.60060e80133148005020314800001003</v>
      </c>
      <c r="M1137" t="str">
        <f t="shared" si="51"/>
        <v>03148</v>
      </c>
      <c r="N1137" t="str">
        <f t="shared" si="52"/>
        <v>1003</v>
      </c>
      <c r="O1137" s="131">
        <v>1000.00030517578</v>
      </c>
    </row>
    <row r="1138" spans="1:15">
      <c r="A1138" t="s">
        <v>1231</v>
      </c>
      <c r="B1138" t="s">
        <v>2116</v>
      </c>
      <c r="C1138" t="s">
        <v>524</v>
      </c>
      <c r="D1138" t="s">
        <v>2119</v>
      </c>
      <c r="E1138" t="s">
        <v>2326</v>
      </c>
      <c r="F1138" t="s">
        <v>2327</v>
      </c>
      <c r="G1138" t="s">
        <v>1310</v>
      </c>
      <c r="I1138" t="s">
        <v>3119</v>
      </c>
      <c r="J1138" t="s">
        <v>2328</v>
      </c>
      <c r="K1138" t="str">
        <f t="shared" si="50"/>
        <v>naa.60060e80133148005020314800001004</v>
      </c>
      <c r="M1138" t="str">
        <f t="shared" si="51"/>
        <v>03148</v>
      </c>
      <c r="N1138" t="str">
        <f t="shared" si="52"/>
        <v>1004</v>
      </c>
      <c r="O1138" s="131">
        <v>1000.00030517578</v>
      </c>
    </row>
    <row r="1139" spans="1:15">
      <c r="A1139" t="s">
        <v>1231</v>
      </c>
      <c r="B1139" t="s">
        <v>2116</v>
      </c>
      <c r="C1139" t="s">
        <v>524</v>
      </c>
      <c r="D1139" t="s">
        <v>2119</v>
      </c>
      <c r="E1139" t="s">
        <v>2329</v>
      </c>
      <c r="F1139" t="s">
        <v>2330</v>
      </c>
      <c r="G1139" t="s">
        <v>1310</v>
      </c>
      <c r="I1139" t="s">
        <v>3120</v>
      </c>
      <c r="J1139" t="s">
        <v>2331</v>
      </c>
      <c r="K1139" t="str">
        <f t="shared" ref="K1139:K1202" si="53">IF(J1139&lt;&gt;"",CONCATENATE("naa.",MID(J1139,11,32)),"")</f>
        <v>naa.60060e80133148005020314800001005</v>
      </c>
      <c r="M1139" t="str">
        <f t="shared" si="51"/>
        <v>03148</v>
      </c>
      <c r="N1139" t="str">
        <f t="shared" si="52"/>
        <v>1005</v>
      </c>
      <c r="O1139" s="131">
        <v>1000.00030517578</v>
      </c>
    </row>
    <row r="1140" spans="1:15">
      <c r="A1140" t="s">
        <v>1231</v>
      </c>
      <c r="B1140" t="s">
        <v>2116</v>
      </c>
      <c r="C1140" t="s">
        <v>524</v>
      </c>
      <c r="D1140" t="s">
        <v>2119</v>
      </c>
      <c r="E1140" t="s">
        <v>2332</v>
      </c>
      <c r="F1140" t="s">
        <v>2333</v>
      </c>
      <c r="G1140" t="s">
        <v>1310</v>
      </c>
      <c r="I1140" t="s">
        <v>3121</v>
      </c>
      <c r="J1140" t="s">
        <v>2334</v>
      </c>
      <c r="K1140" t="str">
        <f t="shared" si="53"/>
        <v>naa.60060e80133148005020314800001006</v>
      </c>
      <c r="M1140" t="str">
        <f t="shared" si="51"/>
        <v>03148</v>
      </c>
      <c r="N1140" t="str">
        <f t="shared" si="52"/>
        <v>1006</v>
      </c>
      <c r="O1140" s="131">
        <v>1000.00030517578</v>
      </c>
    </row>
    <row r="1141" spans="1:15">
      <c r="A1141" t="s">
        <v>1231</v>
      </c>
      <c r="B1141" t="s">
        <v>2116</v>
      </c>
      <c r="C1141" t="s">
        <v>524</v>
      </c>
      <c r="D1141" t="s">
        <v>2119</v>
      </c>
      <c r="E1141" t="s">
        <v>2335</v>
      </c>
      <c r="F1141" t="s">
        <v>2336</v>
      </c>
      <c r="G1141" t="s">
        <v>1310</v>
      </c>
      <c r="I1141" t="s">
        <v>3122</v>
      </c>
      <c r="J1141" t="s">
        <v>2337</v>
      </c>
      <c r="K1141" t="str">
        <f t="shared" si="53"/>
        <v>naa.60060e80133148005020314800001007</v>
      </c>
      <c r="M1141" t="str">
        <f t="shared" si="51"/>
        <v>03148</v>
      </c>
      <c r="N1141" t="str">
        <f t="shared" si="52"/>
        <v>1007</v>
      </c>
      <c r="O1141" s="131">
        <v>40</v>
      </c>
    </row>
    <row r="1142" spans="1:15">
      <c r="A1142" t="s">
        <v>1193</v>
      </c>
      <c r="B1142" t="s">
        <v>2342</v>
      </c>
      <c r="C1142" t="s">
        <v>401</v>
      </c>
      <c r="D1142" t="s">
        <v>2343</v>
      </c>
      <c r="E1142" t="s">
        <v>1685</v>
      </c>
      <c r="F1142" t="s">
        <v>1686</v>
      </c>
      <c r="G1142" t="s">
        <v>1494</v>
      </c>
      <c r="I1142" t="s">
        <v>3127</v>
      </c>
      <c r="K1142" t="str">
        <f t="shared" si="53"/>
        <v/>
      </c>
      <c r="M1142" t="str">
        <f t="shared" si="51"/>
        <v/>
      </c>
      <c r="N1142" t="str">
        <f t="shared" si="52"/>
        <v/>
      </c>
      <c r="O1142" s="131">
        <v>25.0003051757813</v>
      </c>
    </row>
    <row r="1143" spans="1:15">
      <c r="A1143" t="s">
        <v>1193</v>
      </c>
      <c r="B1143" t="s">
        <v>2342</v>
      </c>
      <c r="C1143" t="s">
        <v>401</v>
      </c>
      <c r="D1143" t="s">
        <v>2343</v>
      </c>
      <c r="E1143" t="s">
        <v>1687</v>
      </c>
      <c r="F1143" t="s">
        <v>1688</v>
      </c>
      <c r="G1143" t="s">
        <v>1358</v>
      </c>
      <c r="I1143" t="s">
        <v>3127</v>
      </c>
      <c r="J1143" t="s">
        <v>2344</v>
      </c>
      <c r="K1143" t="str">
        <f t="shared" si="53"/>
        <v>naa.60060e8016617700000161770000000d</v>
      </c>
      <c r="M1143" t="str">
        <f t="shared" si="51"/>
        <v>16177</v>
      </c>
      <c r="N1143" t="str">
        <f t="shared" si="52"/>
        <v>000d</v>
      </c>
      <c r="O1143" s="131">
        <v>50</v>
      </c>
    </row>
    <row r="1144" spans="1:15">
      <c r="A1144" t="s">
        <v>1193</v>
      </c>
      <c r="B1144" t="s">
        <v>2342</v>
      </c>
      <c r="C1144" t="s">
        <v>401</v>
      </c>
      <c r="D1144" t="s">
        <v>2343</v>
      </c>
      <c r="E1144" t="s">
        <v>1689</v>
      </c>
      <c r="F1144" t="s">
        <v>1714</v>
      </c>
      <c r="G1144" t="s">
        <v>1496</v>
      </c>
      <c r="I1144" t="s">
        <v>3127</v>
      </c>
      <c r="K1144" t="str">
        <f t="shared" si="53"/>
        <v/>
      </c>
      <c r="M1144" t="str">
        <f t="shared" si="51"/>
        <v/>
      </c>
      <c r="N1144" t="str">
        <f t="shared" si="52"/>
        <v/>
      </c>
      <c r="O1144" s="131">
        <v>30</v>
      </c>
    </row>
    <row r="1145" spans="1:15">
      <c r="A1145" t="s">
        <v>1193</v>
      </c>
      <c r="B1145" t="s">
        <v>2342</v>
      </c>
      <c r="C1145" t="s">
        <v>401</v>
      </c>
      <c r="D1145" t="s">
        <v>2343</v>
      </c>
      <c r="E1145" t="s">
        <v>1692</v>
      </c>
      <c r="F1145" t="s">
        <v>1693</v>
      </c>
      <c r="G1145" t="s">
        <v>1358</v>
      </c>
      <c r="I1145" t="s">
        <v>3128</v>
      </c>
      <c r="J1145" t="s">
        <v>2345</v>
      </c>
      <c r="K1145" t="str">
        <f t="shared" si="53"/>
        <v>naa.60060e80166177000001617700000010</v>
      </c>
      <c r="M1145" t="str">
        <f t="shared" si="51"/>
        <v>16177</v>
      </c>
      <c r="N1145" t="str">
        <f t="shared" si="52"/>
        <v>0010</v>
      </c>
      <c r="O1145" s="131">
        <v>60</v>
      </c>
    </row>
    <row r="1146" spans="1:15">
      <c r="A1146" t="s">
        <v>1193</v>
      </c>
      <c r="B1146" t="s">
        <v>2342</v>
      </c>
      <c r="C1146" t="s">
        <v>401</v>
      </c>
      <c r="D1146" t="s">
        <v>2343</v>
      </c>
      <c r="E1146" t="s">
        <v>1698</v>
      </c>
      <c r="F1146" t="s">
        <v>1697</v>
      </c>
      <c r="G1146" t="s">
        <v>1358</v>
      </c>
      <c r="I1146" t="s">
        <v>3129</v>
      </c>
      <c r="J1146" t="s">
        <v>2346</v>
      </c>
      <c r="K1146" t="str">
        <f t="shared" si="53"/>
        <v>naa.60060e80166177000001617700000011</v>
      </c>
      <c r="M1146" t="str">
        <f t="shared" si="51"/>
        <v>16177</v>
      </c>
      <c r="N1146" t="str">
        <f t="shared" si="52"/>
        <v>0011</v>
      </c>
      <c r="O1146" s="131">
        <v>35.0006103515625</v>
      </c>
    </row>
    <row r="1147" spans="1:15">
      <c r="A1147" t="s">
        <v>1193</v>
      </c>
      <c r="B1147" t="s">
        <v>2342</v>
      </c>
      <c r="C1147" t="s">
        <v>401</v>
      </c>
      <c r="D1147" t="s">
        <v>2343</v>
      </c>
      <c r="E1147" t="s">
        <v>1696</v>
      </c>
      <c r="F1147" t="s">
        <v>1699</v>
      </c>
      <c r="G1147" t="s">
        <v>1358</v>
      </c>
      <c r="I1147" t="s">
        <v>3130</v>
      </c>
      <c r="J1147" t="s">
        <v>2347</v>
      </c>
      <c r="K1147" t="str">
        <f t="shared" si="53"/>
        <v>naa.60060e80166177000001617700000012</v>
      </c>
      <c r="M1147" t="str">
        <f t="shared" si="51"/>
        <v>16177</v>
      </c>
      <c r="N1147" t="str">
        <f t="shared" si="52"/>
        <v>0012</v>
      </c>
      <c r="O1147" s="131">
        <v>0.20050048828125</v>
      </c>
    </row>
    <row r="1148" spans="1:15">
      <c r="A1148" t="s">
        <v>1193</v>
      </c>
      <c r="B1148" t="s">
        <v>2342</v>
      </c>
      <c r="C1148" t="s">
        <v>401</v>
      </c>
      <c r="D1148" t="s">
        <v>2343</v>
      </c>
      <c r="E1148" t="s">
        <v>1710</v>
      </c>
      <c r="F1148" t="s">
        <v>1752</v>
      </c>
      <c r="G1148" t="s">
        <v>1358</v>
      </c>
      <c r="I1148" t="s">
        <v>3131</v>
      </c>
      <c r="J1148" t="s">
        <v>2348</v>
      </c>
      <c r="K1148" t="str">
        <f t="shared" si="53"/>
        <v>naa.60060e80166177000001617700000f09</v>
      </c>
      <c r="M1148" t="str">
        <f t="shared" si="51"/>
        <v>16177</v>
      </c>
      <c r="N1148" t="str">
        <f t="shared" si="52"/>
        <v>0f09</v>
      </c>
      <c r="O1148" s="131">
        <v>0.20050048828125</v>
      </c>
    </row>
    <row r="1149" spans="1:15">
      <c r="A1149" t="s">
        <v>1193</v>
      </c>
      <c r="B1149" t="s">
        <v>2342</v>
      </c>
      <c r="C1149" t="s">
        <v>401</v>
      </c>
      <c r="D1149" t="s">
        <v>2343</v>
      </c>
      <c r="E1149" t="s">
        <v>1715</v>
      </c>
      <c r="F1149" t="s">
        <v>1755</v>
      </c>
      <c r="G1149" t="s">
        <v>1358</v>
      </c>
      <c r="I1149" t="s">
        <v>3132</v>
      </c>
      <c r="J1149" t="s">
        <v>2349</v>
      </c>
      <c r="K1149" t="str">
        <f t="shared" si="53"/>
        <v>naa.60060e80166177000001617700000f0a</v>
      </c>
      <c r="M1149" t="str">
        <f t="shared" ref="M1149:M1212" si="54">IF(J1149&lt;&gt;"",MID(J1149,30,5),"")</f>
        <v>16177</v>
      </c>
      <c r="N1149" t="str">
        <f t="shared" ref="N1149:N1212" si="55">IF(J1149&lt;&gt;"",MID(J1149,39,4),"")</f>
        <v>0f0a</v>
      </c>
      <c r="O1149" s="131">
        <v>0.20050048828125</v>
      </c>
    </row>
    <row r="1150" spans="1:15">
      <c r="A1150" t="s">
        <v>1193</v>
      </c>
      <c r="B1150" t="s">
        <v>2342</v>
      </c>
      <c r="C1150" t="s">
        <v>401</v>
      </c>
      <c r="D1150" t="s">
        <v>2343</v>
      </c>
      <c r="E1150" t="s">
        <v>1718</v>
      </c>
      <c r="F1150" t="s">
        <v>1758</v>
      </c>
      <c r="G1150" t="s">
        <v>1358</v>
      </c>
      <c r="I1150" t="s">
        <v>3133</v>
      </c>
      <c r="J1150" t="s">
        <v>2350</v>
      </c>
      <c r="K1150" t="str">
        <f t="shared" si="53"/>
        <v>naa.60060e80166177000001617700000f0b</v>
      </c>
      <c r="M1150" t="str">
        <f t="shared" si="54"/>
        <v>16177</v>
      </c>
      <c r="N1150" t="str">
        <f t="shared" si="55"/>
        <v>0f0b</v>
      </c>
      <c r="O1150" s="131">
        <v>40</v>
      </c>
    </row>
    <row r="1151" spans="1:15">
      <c r="A1151" t="s">
        <v>1193</v>
      </c>
      <c r="B1151" t="s">
        <v>2342</v>
      </c>
      <c r="C1151" t="s">
        <v>402</v>
      </c>
      <c r="D1151" t="s">
        <v>2351</v>
      </c>
      <c r="E1151" t="s">
        <v>1685</v>
      </c>
      <c r="F1151" t="s">
        <v>1686</v>
      </c>
      <c r="G1151" t="s">
        <v>1494</v>
      </c>
      <c r="I1151" t="s">
        <v>3134</v>
      </c>
      <c r="K1151" t="str">
        <f t="shared" si="53"/>
        <v/>
      </c>
      <c r="M1151" t="str">
        <f t="shared" si="54"/>
        <v/>
      </c>
      <c r="N1151" t="str">
        <f t="shared" si="55"/>
        <v/>
      </c>
      <c r="O1151" s="131">
        <v>50.0006103515625</v>
      </c>
    </row>
    <row r="1152" spans="1:15">
      <c r="A1152" t="s">
        <v>1193</v>
      </c>
      <c r="B1152" t="s">
        <v>2342</v>
      </c>
      <c r="C1152" t="s">
        <v>402</v>
      </c>
      <c r="D1152" t="s">
        <v>2351</v>
      </c>
      <c r="E1152" t="s">
        <v>1687</v>
      </c>
      <c r="F1152" t="s">
        <v>1688</v>
      </c>
      <c r="G1152" t="s">
        <v>1286</v>
      </c>
      <c r="I1152" t="s">
        <v>3134</v>
      </c>
      <c r="J1152" t="s">
        <v>2352</v>
      </c>
      <c r="K1152" t="str">
        <f t="shared" si="53"/>
        <v>naa.60060e8016622100000162210000000d</v>
      </c>
      <c r="M1152" t="str">
        <f t="shared" si="54"/>
        <v>16221</v>
      </c>
      <c r="N1152" t="str">
        <f t="shared" si="55"/>
        <v>000d</v>
      </c>
      <c r="O1152" s="131">
        <v>5.0006103515625</v>
      </c>
    </row>
    <row r="1153" spans="1:15">
      <c r="A1153" t="s">
        <v>1193</v>
      </c>
      <c r="B1153" t="s">
        <v>2342</v>
      </c>
      <c r="C1153" t="s">
        <v>402</v>
      </c>
      <c r="D1153" t="s">
        <v>2351</v>
      </c>
      <c r="E1153" t="s">
        <v>1689</v>
      </c>
      <c r="F1153" t="s">
        <v>1704</v>
      </c>
      <c r="G1153" t="s">
        <v>1286</v>
      </c>
      <c r="I1153" t="s">
        <v>3135</v>
      </c>
      <c r="J1153" t="s">
        <v>2353</v>
      </c>
      <c r="K1153" t="str">
        <f t="shared" si="53"/>
        <v>naa.60060e8016622100000162210000100d</v>
      </c>
      <c r="M1153" t="str">
        <f t="shared" si="54"/>
        <v>16221</v>
      </c>
      <c r="N1153" t="str">
        <f t="shared" si="55"/>
        <v>100d</v>
      </c>
      <c r="O1153" s="131">
        <v>50</v>
      </c>
    </row>
    <row r="1154" spans="1:15">
      <c r="A1154" t="s">
        <v>1193</v>
      </c>
      <c r="B1154" t="s">
        <v>2342</v>
      </c>
      <c r="C1154" t="s">
        <v>402</v>
      </c>
      <c r="D1154" t="s">
        <v>2351</v>
      </c>
      <c r="E1154" t="s">
        <v>1692</v>
      </c>
      <c r="F1154" t="s">
        <v>1714</v>
      </c>
      <c r="G1154" t="s">
        <v>1496</v>
      </c>
      <c r="I1154" t="s">
        <v>3134</v>
      </c>
      <c r="K1154" t="str">
        <f t="shared" si="53"/>
        <v/>
      </c>
      <c r="M1154" t="str">
        <f t="shared" si="54"/>
        <v/>
      </c>
      <c r="N1154" t="str">
        <f t="shared" si="55"/>
        <v/>
      </c>
      <c r="O1154" s="131">
        <v>40.0003051757813</v>
      </c>
    </row>
    <row r="1155" spans="1:15">
      <c r="A1155" t="s">
        <v>1193</v>
      </c>
      <c r="B1155" t="s">
        <v>2342</v>
      </c>
      <c r="C1155" t="s">
        <v>402</v>
      </c>
      <c r="D1155" t="s">
        <v>2351</v>
      </c>
      <c r="E1155" t="s">
        <v>1698</v>
      </c>
      <c r="F1155" t="s">
        <v>1693</v>
      </c>
      <c r="G1155" t="s">
        <v>1286</v>
      </c>
      <c r="I1155" t="s">
        <v>3136</v>
      </c>
      <c r="J1155" t="s">
        <v>2354</v>
      </c>
      <c r="K1155" t="str">
        <f t="shared" si="53"/>
        <v>naa.60060e80166221000001622100000010</v>
      </c>
      <c r="M1155" t="str">
        <f t="shared" si="54"/>
        <v>16221</v>
      </c>
      <c r="N1155" t="str">
        <f t="shared" si="55"/>
        <v>0010</v>
      </c>
      <c r="O1155" s="131">
        <v>90</v>
      </c>
    </row>
    <row r="1156" spans="1:15">
      <c r="A1156" t="s">
        <v>1193</v>
      </c>
      <c r="B1156" t="s">
        <v>2342</v>
      </c>
      <c r="C1156" t="s">
        <v>402</v>
      </c>
      <c r="D1156" t="s">
        <v>2351</v>
      </c>
      <c r="E1156" t="s">
        <v>1696</v>
      </c>
      <c r="F1156" t="s">
        <v>1697</v>
      </c>
      <c r="G1156" t="s">
        <v>1286</v>
      </c>
      <c r="I1156" t="s">
        <v>3137</v>
      </c>
      <c r="J1156" t="s">
        <v>2355</v>
      </c>
      <c r="K1156" t="str">
        <f t="shared" si="53"/>
        <v>naa.60060e80166221000001622100000011</v>
      </c>
      <c r="M1156" t="str">
        <f t="shared" si="54"/>
        <v>16221</v>
      </c>
      <c r="N1156" t="str">
        <f t="shared" si="55"/>
        <v>0011</v>
      </c>
      <c r="O1156" s="131">
        <v>100.00030517578099</v>
      </c>
    </row>
    <row r="1157" spans="1:15">
      <c r="A1157" t="s">
        <v>1193</v>
      </c>
      <c r="B1157" t="s">
        <v>2342</v>
      </c>
      <c r="C1157" t="s">
        <v>402</v>
      </c>
      <c r="D1157" t="s">
        <v>2351</v>
      </c>
      <c r="E1157" t="s">
        <v>1710</v>
      </c>
      <c r="F1157" t="s">
        <v>1699</v>
      </c>
      <c r="G1157" t="s">
        <v>1286</v>
      </c>
      <c r="I1157" t="s">
        <v>3138</v>
      </c>
      <c r="J1157" t="s">
        <v>2356</v>
      </c>
      <c r="K1157" t="str">
        <f t="shared" si="53"/>
        <v>naa.60060e80166221000001622100000012</v>
      </c>
      <c r="M1157" t="str">
        <f t="shared" si="54"/>
        <v>16221</v>
      </c>
      <c r="N1157" t="str">
        <f t="shared" si="55"/>
        <v>0012</v>
      </c>
      <c r="O1157" s="131">
        <v>4.0008544921875</v>
      </c>
    </row>
    <row r="1158" spans="1:15">
      <c r="A1158" t="s">
        <v>1193</v>
      </c>
      <c r="B1158" t="s">
        <v>2342</v>
      </c>
      <c r="C1158" t="s">
        <v>402</v>
      </c>
      <c r="D1158" t="s">
        <v>2351</v>
      </c>
      <c r="E1158" t="s">
        <v>1715</v>
      </c>
      <c r="F1158" t="s">
        <v>1737</v>
      </c>
      <c r="G1158" t="s">
        <v>1286</v>
      </c>
      <c r="I1158" t="s">
        <v>3139</v>
      </c>
      <c r="J1158" t="s">
        <v>2357</v>
      </c>
      <c r="K1158" t="str">
        <f t="shared" si="53"/>
        <v>naa.60060e80166221000001622100001010</v>
      </c>
      <c r="M1158" t="str">
        <f t="shared" si="54"/>
        <v>16221</v>
      </c>
      <c r="N1158" t="str">
        <f t="shared" si="55"/>
        <v>1010</v>
      </c>
      <c r="O1158" s="131">
        <v>9.00054931640625</v>
      </c>
    </row>
    <row r="1159" spans="1:15">
      <c r="A1159" t="s">
        <v>1193</v>
      </c>
      <c r="B1159" t="s">
        <v>2342</v>
      </c>
      <c r="C1159" t="s">
        <v>402</v>
      </c>
      <c r="D1159" t="s">
        <v>2351</v>
      </c>
      <c r="E1159" t="s">
        <v>1718</v>
      </c>
      <c r="F1159" t="s">
        <v>1740</v>
      </c>
      <c r="G1159" t="s">
        <v>1286</v>
      </c>
      <c r="I1159" t="s">
        <v>3140</v>
      </c>
      <c r="J1159" t="s">
        <v>2358</v>
      </c>
      <c r="K1159" t="str">
        <f t="shared" si="53"/>
        <v>naa.60060e80166221000001622100001011</v>
      </c>
      <c r="M1159" t="str">
        <f t="shared" si="54"/>
        <v>16221</v>
      </c>
      <c r="N1159" t="str">
        <f t="shared" si="55"/>
        <v>1011</v>
      </c>
      <c r="O1159" s="131">
        <v>10.0003051757813</v>
      </c>
    </row>
    <row r="1160" spans="1:15">
      <c r="A1160" t="s">
        <v>1193</v>
      </c>
      <c r="B1160" t="s">
        <v>2342</v>
      </c>
      <c r="C1160" t="s">
        <v>402</v>
      </c>
      <c r="D1160" t="s">
        <v>2351</v>
      </c>
      <c r="E1160" t="s">
        <v>1721</v>
      </c>
      <c r="F1160" t="s">
        <v>1743</v>
      </c>
      <c r="G1160" t="s">
        <v>1286</v>
      </c>
      <c r="I1160" t="s">
        <v>3141</v>
      </c>
      <c r="J1160" t="s">
        <v>2359</v>
      </c>
      <c r="K1160" t="str">
        <f t="shared" si="53"/>
        <v>naa.60060e80166221000001622100001012</v>
      </c>
      <c r="M1160" t="str">
        <f t="shared" si="54"/>
        <v>16221</v>
      </c>
      <c r="N1160" t="str">
        <f t="shared" si="55"/>
        <v>1012</v>
      </c>
      <c r="O1160" s="131">
        <v>0.20050048828125</v>
      </c>
    </row>
    <row r="1161" spans="1:15">
      <c r="A1161" t="s">
        <v>1193</v>
      </c>
      <c r="B1161" t="s">
        <v>2342</v>
      </c>
      <c r="C1161" t="s">
        <v>402</v>
      </c>
      <c r="D1161" t="s">
        <v>2351</v>
      </c>
      <c r="E1161" t="s">
        <v>1713</v>
      </c>
      <c r="F1161" t="s">
        <v>1752</v>
      </c>
      <c r="G1161" t="s">
        <v>1286</v>
      </c>
      <c r="I1161" t="s">
        <v>3142</v>
      </c>
      <c r="J1161" t="s">
        <v>2360</v>
      </c>
      <c r="K1161" t="str">
        <f t="shared" si="53"/>
        <v>naa.60060e80166221000001622100000f09</v>
      </c>
      <c r="M1161" t="str">
        <f t="shared" si="54"/>
        <v>16221</v>
      </c>
      <c r="N1161" t="str">
        <f t="shared" si="55"/>
        <v>0f09</v>
      </c>
      <c r="O1161" s="131">
        <v>0.20050048828125</v>
      </c>
    </row>
    <row r="1162" spans="1:15">
      <c r="A1162" t="s">
        <v>1193</v>
      </c>
      <c r="B1162" t="s">
        <v>2342</v>
      </c>
      <c r="C1162" t="s">
        <v>402</v>
      </c>
      <c r="D1162" t="s">
        <v>2351</v>
      </c>
      <c r="E1162" t="s">
        <v>1736</v>
      </c>
      <c r="F1162" t="s">
        <v>1755</v>
      </c>
      <c r="G1162" t="s">
        <v>1286</v>
      </c>
      <c r="I1162" t="s">
        <v>3143</v>
      </c>
      <c r="J1162" t="s">
        <v>2361</v>
      </c>
      <c r="K1162" t="str">
        <f t="shared" si="53"/>
        <v>naa.60060e80166221000001622100000f0a</v>
      </c>
      <c r="M1162" t="str">
        <f t="shared" si="54"/>
        <v>16221</v>
      </c>
      <c r="N1162" t="str">
        <f t="shared" si="55"/>
        <v>0f0a</v>
      </c>
      <c r="O1162" s="131">
        <v>0.20050048828125</v>
      </c>
    </row>
    <row r="1163" spans="1:15">
      <c r="A1163" t="s">
        <v>1193</v>
      </c>
      <c r="B1163" t="s">
        <v>2342</v>
      </c>
      <c r="C1163" t="s">
        <v>402</v>
      </c>
      <c r="D1163" t="s">
        <v>2351</v>
      </c>
      <c r="E1163" t="s">
        <v>1739</v>
      </c>
      <c r="F1163" t="s">
        <v>1758</v>
      </c>
      <c r="G1163" t="s">
        <v>1286</v>
      </c>
      <c r="I1163" t="s">
        <v>3144</v>
      </c>
      <c r="J1163" t="s">
        <v>2362</v>
      </c>
      <c r="K1163" t="str">
        <f t="shared" si="53"/>
        <v>naa.60060e80166221000001622100000f0b</v>
      </c>
      <c r="M1163" t="str">
        <f t="shared" si="54"/>
        <v>16221</v>
      </c>
      <c r="N1163" t="str">
        <f t="shared" si="55"/>
        <v>0f0b</v>
      </c>
      <c r="O1163" s="131">
        <v>40</v>
      </c>
    </row>
    <row r="1164" spans="1:15">
      <c r="A1164" t="s">
        <v>1194</v>
      </c>
      <c r="B1164" t="s">
        <v>2342</v>
      </c>
      <c r="C1164" t="s">
        <v>404</v>
      </c>
      <c r="D1164" t="s">
        <v>2343</v>
      </c>
      <c r="E1164" t="s">
        <v>1685</v>
      </c>
      <c r="F1164" t="s">
        <v>1686</v>
      </c>
      <c r="G1164" t="s">
        <v>1498</v>
      </c>
      <c r="I1164" t="s">
        <v>3145</v>
      </c>
      <c r="K1164" t="str">
        <f t="shared" si="53"/>
        <v/>
      </c>
      <c r="M1164" t="str">
        <f t="shared" si="54"/>
        <v/>
      </c>
      <c r="N1164" t="str">
        <f t="shared" si="55"/>
        <v/>
      </c>
      <c r="O1164" s="131">
        <v>45</v>
      </c>
    </row>
    <row r="1165" spans="1:15">
      <c r="A1165" t="s">
        <v>1194</v>
      </c>
      <c r="B1165" t="s">
        <v>2342</v>
      </c>
      <c r="C1165" t="s">
        <v>404</v>
      </c>
      <c r="D1165" t="s">
        <v>2343</v>
      </c>
      <c r="E1165" t="s">
        <v>1687</v>
      </c>
      <c r="F1165" t="s">
        <v>1688</v>
      </c>
      <c r="G1165" t="s">
        <v>1346</v>
      </c>
      <c r="I1165" t="s">
        <v>3145</v>
      </c>
      <c r="J1165" t="s">
        <v>2363</v>
      </c>
      <c r="K1165" t="str">
        <f t="shared" si="53"/>
        <v>naa.60060e80166177000001617700000008</v>
      </c>
      <c r="M1165" t="str">
        <f t="shared" si="54"/>
        <v>16177</v>
      </c>
      <c r="N1165" t="str">
        <f t="shared" si="55"/>
        <v>0008</v>
      </c>
      <c r="O1165" s="131">
        <v>50</v>
      </c>
    </row>
    <row r="1166" spans="1:15">
      <c r="A1166" t="s">
        <v>1194</v>
      </c>
      <c r="B1166" t="s">
        <v>2342</v>
      </c>
      <c r="C1166" t="s">
        <v>404</v>
      </c>
      <c r="D1166" t="s">
        <v>2343</v>
      </c>
      <c r="E1166" t="s">
        <v>1689</v>
      </c>
      <c r="F1166" t="s">
        <v>1714</v>
      </c>
      <c r="G1166" t="s">
        <v>1500</v>
      </c>
      <c r="I1166" t="s">
        <v>3145</v>
      </c>
      <c r="K1166" t="str">
        <f t="shared" si="53"/>
        <v/>
      </c>
      <c r="M1166" t="str">
        <f t="shared" si="54"/>
        <v/>
      </c>
      <c r="N1166" t="str">
        <f t="shared" si="55"/>
        <v/>
      </c>
      <c r="O1166" s="131">
        <v>30</v>
      </c>
    </row>
    <row r="1167" spans="1:15">
      <c r="A1167" t="s">
        <v>1194</v>
      </c>
      <c r="B1167" t="s">
        <v>2342</v>
      </c>
      <c r="C1167" t="s">
        <v>404</v>
      </c>
      <c r="D1167" t="s">
        <v>2343</v>
      </c>
      <c r="E1167" t="s">
        <v>1692</v>
      </c>
      <c r="F1167" t="s">
        <v>1693</v>
      </c>
      <c r="G1167" t="s">
        <v>1346</v>
      </c>
      <c r="I1167" t="s">
        <v>3146</v>
      </c>
      <c r="J1167" t="s">
        <v>2364</v>
      </c>
      <c r="K1167" t="str">
        <f t="shared" si="53"/>
        <v>naa.60060e8016617700000161770000000a</v>
      </c>
      <c r="M1167" t="str">
        <f t="shared" si="54"/>
        <v>16177</v>
      </c>
      <c r="N1167" t="str">
        <f t="shared" si="55"/>
        <v>000a</v>
      </c>
      <c r="O1167" s="131">
        <v>1.00067138671875</v>
      </c>
    </row>
    <row r="1168" spans="1:15">
      <c r="A1168" t="s">
        <v>1194</v>
      </c>
      <c r="B1168" t="s">
        <v>2342</v>
      </c>
      <c r="C1168" t="s">
        <v>404</v>
      </c>
      <c r="D1168" t="s">
        <v>2343</v>
      </c>
      <c r="E1168" t="s">
        <v>1698</v>
      </c>
      <c r="F1168" t="s">
        <v>1697</v>
      </c>
      <c r="G1168" t="s">
        <v>1346</v>
      </c>
      <c r="I1168" t="s">
        <v>3147</v>
      </c>
      <c r="J1168" t="s">
        <v>2365</v>
      </c>
      <c r="K1168" t="str">
        <f t="shared" si="53"/>
        <v>naa.60060e8016617700000161770000000b</v>
      </c>
      <c r="M1168" t="str">
        <f t="shared" si="54"/>
        <v>16177</v>
      </c>
      <c r="N1168" t="str">
        <f t="shared" si="55"/>
        <v>000b</v>
      </c>
      <c r="O1168" s="131">
        <v>40.0003051757813</v>
      </c>
    </row>
    <row r="1169" spans="1:15">
      <c r="A1169" t="s">
        <v>1194</v>
      </c>
      <c r="B1169" t="s">
        <v>2342</v>
      </c>
      <c r="C1169" t="s">
        <v>404</v>
      </c>
      <c r="D1169" t="s">
        <v>2343</v>
      </c>
      <c r="E1169" t="s">
        <v>1696</v>
      </c>
      <c r="F1169" t="s">
        <v>1699</v>
      </c>
      <c r="G1169" t="s">
        <v>1346</v>
      </c>
      <c r="I1169" t="s">
        <v>3148</v>
      </c>
      <c r="J1169" t="s">
        <v>2366</v>
      </c>
      <c r="K1169" t="str">
        <f t="shared" si="53"/>
        <v>naa.60060e8016617700000161770000000c</v>
      </c>
      <c r="M1169" t="str">
        <f t="shared" si="54"/>
        <v>16177</v>
      </c>
      <c r="N1169" t="str">
        <f t="shared" si="55"/>
        <v>000c</v>
      </c>
      <c r="O1169" s="131">
        <v>0.20050048828125</v>
      </c>
    </row>
    <row r="1170" spans="1:15">
      <c r="A1170" t="s">
        <v>1194</v>
      </c>
      <c r="B1170" t="s">
        <v>2342</v>
      </c>
      <c r="C1170" t="s">
        <v>404</v>
      </c>
      <c r="D1170" t="s">
        <v>2343</v>
      </c>
      <c r="E1170" t="s">
        <v>1710</v>
      </c>
      <c r="F1170" t="s">
        <v>1752</v>
      </c>
      <c r="G1170" t="s">
        <v>1346</v>
      </c>
      <c r="I1170" t="s">
        <v>3149</v>
      </c>
      <c r="J1170" t="s">
        <v>2367</v>
      </c>
      <c r="K1170" t="str">
        <f t="shared" si="53"/>
        <v>naa.60060e80166177000001617700000f06</v>
      </c>
      <c r="M1170" t="str">
        <f t="shared" si="54"/>
        <v>16177</v>
      </c>
      <c r="N1170" t="str">
        <f t="shared" si="55"/>
        <v>0f06</v>
      </c>
      <c r="O1170" s="131">
        <v>0.20050048828125</v>
      </c>
    </row>
    <row r="1171" spans="1:15">
      <c r="A1171" t="s">
        <v>1194</v>
      </c>
      <c r="B1171" t="s">
        <v>2342</v>
      </c>
      <c r="C1171" t="s">
        <v>404</v>
      </c>
      <c r="D1171" t="s">
        <v>2343</v>
      </c>
      <c r="E1171" t="s">
        <v>1715</v>
      </c>
      <c r="F1171" t="s">
        <v>1755</v>
      </c>
      <c r="G1171" t="s">
        <v>1346</v>
      </c>
      <c r="I1171" t="s">
        <v>3150</v>
      </c>
      <c r="J1171" t="s">
        <v>2368</v>
      </c>
      <c r="K1171" t="str">
        <f t="shared" si="53"/>
        <v>naa.60060e80166177000001617700000f07</v>
      </c>
      <c r="M1171" t="str">
        <f t="shared" si="54"/>
        <v>16177</v>
      </c>
      <c r="N1171" t="str">
        <f t="shared" si="55"/>
        <v>0f07</v>
      </c>
      <c r="O1171" s="131">
        <v>0.20050048828125</v>
      </c>
    </row>
    <row r="1172" spans="1:15">
      <c r="A1172" t="s">
        <v>1194</v>
      </c>
      <c r="B1172" t="s">
        <v>2342</v>
      </c>
      <c r="C1172" t="s">
        <v>404</v>
      </c>
      <c r="D1172" t="s">
        <v>2343</v>
      </c>
      <c r="E1172" t="s">
        <v>1718</v>
      </c>
      <c r="F1172" t="s">
        <v>1758</v>
      </c>
      <c r="G1172" t="s">
        <v>1346</v>
      </c>
      <c r="I1172" t="s">
        <v>3151</v>
      </c>
      <c r="J1172" t="s">
        <v>2369</v>
      </c>
      <c r="K1172" t="str">
        <f t="shared" si="53"/>
        <v>naa.60060e80166177000001617700000f08</v>
      </c>
      <c r="M1172" t="str">
        <f t="shared" si="54"/>
        <v>16177</v>
      </c>
      <c r="N1172" t="str">
        <f t="shared" si="55"/>
        <v>0f08</v>
      </c>
      <c r="O1172" s="131">
        <v>40</v>
      </c>
    </row>
    <row r="1173" spans="1:15">
      <c r="A1173" t="s">
        <v>1194</v>
      </c>
      <c r="B1173" t="s">
        <v>2342</v>
      </c>
      <c r="C1173" t="s">
        <v>405</v>
      </c>
      <c r="D1173" t="s">
        <v>2351</v>
      </c>
      <c r="E1173" t="s">
        <v>1685</v>
      </c>
      <c r="F1173" t="s">
        <v>1686</v>
      </c>
      <c r="G1173" t="s">
        <v>1498</v>
      </c>
      <c r="I1173" t="s">
        <v>3152</v>
      </c>
      <c r="K1173" t="str">
        <f t="shared" si="53"/>
        <v/>
      </c>
      <c r="M1173" t="str">
        <f t="shared" si="54"/>
        <v/>
      </c>
      <c r="N1173" t="str">
        <f t="shared" si="55"/>
        <v/>
      </c>
      <c r="O1173" s="131">
        <v>50.0006103515625</v>
      </c>
    </row>
    <row r="1174" spans="1:15">
      <c r="A1174" t="s">
        <v>1194</v>
      </c>
      <c r="B1174" t="s">
        <v>2342</v>
      </c>
      <c r="C1174" t="s">
        <v>405</v>
      </c>
      <c r="D1174" t="s">
        <v>2351</v>
      </c>
      <c r="E1174" t="s">
        <v>1687</v>
      </c>
      <c r="F1174" t="s">
        <v>1688</v>
      </c>
      <c r="G1174" t="s">
        <v>1276</v>
      </c>
      <c r="I1174" t="s">
        <v>3152</v>
      </c>
      <c r="J1174" t="s">
        <v>2370</v>
      </c>
      <c r="K1174" t="str">
        <f t="shared" si="53"/>
        <v>naa.60060e80166221000001622100000008</v>
      </c>
      <c r="M1174" t="str">
        <f t="shared" si="54"/>
        <v>16221</v>
      </c>
      <c r="N1174" t="str">
        <f t="shared" si="55"/>
        <v>0008</v>
      </c>
      <c r="O1174" s="131">
        <v>5.0006103515625</v>
      </c>
    </row>
    <row r="1175" spans="1:15">
      <c r="A1175" t="s">
        <v>1194</v>
      </c>
      <c r="B1175" t="s">
        <v>2342</v>
      </c>
      <c r="C1175" t="s">
        <v>405</v>
      </c>
      <c r="D1175" t="s">
        <v>2351</v>
      </c>
      <c r="E1175" t="s">
        <v>1689</v>
      </c>
      <c r="F1175" t="s">
        <v>1704</v>
      </c>
      <c r="G1175" t="s">
        <v>1276</v>
      </c>
      <c r="I1175" t="s">
        <v>3153</v>
      </c>
      <c r="J1175" t="s">
        <v>2371</v>
      </c>
      <c r="K1175" t="str">
        <f t="shared" si="53"/>
        <v>naa.60060e80166221000001622100001008</v>
      </c>
      <c r="M1175" t="str">
        <f t="shared" si="54"/>
        <v>16221</v>
      </c>
      <c r="N1175" t="str">
        <f t="shared" si="55"/>
        <v>1008</v>
      </c>
      <c r="O1175" s="131">
        <v>50</v>
      </c>
    </row>
    <row r="1176" spans="1:15">
      <c r="A1176" t="s">
        <v>1194</v>
      </c>
      <c r="B1176" t="s">
        <v>2342</v>
      </c>
      <c r="C1176" t="s">
        <v>405</v>
      </c>
      <c r="D1176" t="s">
        <v>2351</v>
      </c>
      <c r="E1176" t="s">
        <v>1692</v>
      </c>
      <c r="F1176" t="s">
        <v>1714</v>
      </c>
      <c r="G1176" t="s">
        <v>1500</v>
      </c>
      <c r="I1176" t="s">
        <v>3152</v>
      </c>
      <c r="K1176" t="str">
        <f t="shared" si="53"/>
        <v/>
      </c>
      <c r="M1176" t="str">
        <f t="shared" si="54"/>
        <v/>
      </c>
      <c r="N1176" t="str">
        <f t="shared" si="55"/>
        <v/>
      </c>
      <c r="O1176" s="131">
        <v>40.0003051757813</v>
      </c>
    </row>
    <row r="1177" spans="1:15">
      <c r="A1177" t="s">
        <v>1194</v>
      </c>
      <c r="B1177" t="s">
        <v>2342</v>
      </c>
      <c r="C1177" t="s">
        <v>405</v>
      </c>
      <c r="D1177" t="s">
        <v>2351</v>
      </c>
      <c r="E1177" t="s">
        <v>1698</v>
      </c>
      <c r="F1177" t="s">
        <v>1693</v>
      </c>
      <c r="G1177" t="s">
        <v>1276</v>
      </c>
      <c r="I1177" t="s">
        <v>3154</v>
      </c>
      <c r="J1177" t="s">
        <v>2372</v>
      </c>
      <c r="K1177" t="str">
        <f t="shared" si="53"/>
        <v>naa.60060e8016622100000162210000000a</v>
      </c>
      <c r="M1177" t="str">
        <f t="shared" si="54"/>
        <v>16221</v>
      </c>
      <c r="N1177" t="str">
        <f t="shared" si="55"/>
        <v>000a</v>
      </c>
      <c r="O1177" s="131">
        <v>1.00067138671875</v>
      </c>
    </row>
    <row r="1178" spans="1:15">
      <c r="A1178" t="s">
        <v>1194</v>
      </c>
      <c r="B1178" t="s">
        <v>2342</v>
      </c>
      <c r="C1178" t="s">
        <v>405</v>
      </c>
      <c r="D1178" t="s">
        <v>2351</v>
      </c>
      <c r="E1178" t="s">
        <v>1696</v>
      </c>
      <c r="F1178" t="s">
        <v>1697</v>
      </c>
      <c r="G1178" t="s">
        <v>1276</v>
      </c>
      <c r="I1178" t="s">
        <v>3155</v>
      </c>
      <c r="J1178" t="s">
        <v>2373</v>
      </c>
      <c r="K1178" t="str">
        <f t="shared" si="53"/>
        <v>naa.60060e8016622100000162210000000b</v>
      </c>
      <c r="M1178" t="str">
        <f t="shared" si="54"/>
        <v>16221</v>
      </c>
      <c r="N1178" t="str">
        <f t="shared" si="55"/>
        <v>000b</v>
      </c>
      <c r="O1178" s="131">
        <v>100.00030517578099</v>
      </c>
    </row>
    <row r="1179" spans="1:15">
      <c r="A1179" t="s">
        <v>1194</v>
      </c>
      <c r="B1179" t="s">
        <v>2342</v>
      </c>
      <c r="C1179" t="s">
        <v>405</v>
      </c>
      <c r="D1179" t="s">
        <v>2351</v>
      </c>
      <c r="E1179" t="s">
        <v>1710</v>
      </c>
      <c r="F1179" t="s">
        <v>1699</v>
      </c>
      <c r="G1179" t="s">
        <v>1276</v>
      </c>
      <c r="I1179" t="s">
        <v>3156</v>
      </c>
      <c r="J1179" t="s">
        <v>2374</v>
      </c>
      <c r="K1179" t="str">
        <f t="shared" si="53"/>
        <v>naa.60060e8016622100000162210000000c</v>
      </c>
      <c r="M1179" t="str">
        <f t="shared" si="54"/>
        <v>16221</v>
      </c>
      <c r="N1179" t="str">
        <f t="shared" si="55"/>
        <v>000c</v>
      </c>
      <c r="O1179" s="131">
        <v>4.0008544921875</v>
      </c>
    </row>
    <row r="1180" spans="1:15">
      <c r="A1180" t="s">
        <v>1194</v>
      </c>
      <c r="B1180" t="s">
        <v>2342</v>
      </c>
      <c r="C1180" t="s">
        <v>405</v>
      </c>
      <c r="D1180" t="s">
        <v>2351</v>
      </c>
      <c r="E1180" t="s">
        <v>1715</v>
      </c>
      <c r="F1180" t="s">
        <v>1737</v>
      </c>
      <c r="G1180" t="s">
        <v>1276</v>
      </c>
      <c r="I1180" t="s">
        <v>3157</v>
      </c>
      <c r="J1180" t="s">
        <v>2375</v>
      </c>
      <c r="K1180" t="str">
        <f t="shared" si="53"/>
        <v>naa.60060e8016622100000162210000100a</v>
      </c>
      <c r="M1180" t="str">
        <f t="shared" si="54"/>
        <v>16221</v>
      </c>
      <c r="N1180" t="str">
        <f t="shared" si="55"/>
        <v>100a</v>
      </c>
      <c r="O1180" s="131">
        <v>0.1007080078125</v>
      </c>
    </row>
    <row r="1181" spans="1:15">
      <c r="A1181" t="s">
        <v>1194</v>
      </c>
      <c r="B1181" t="s">
        <v>2342</v>
      </c>
      <c r="C1181" t="s">
        <v>405</v>
      </c>
      <c r="D1181" t="s">
        <v>2351</v>
      </c>
      <c r="E1181" t="s">
        <v>1718</v>
      </c>
      <c r="F1181" t="s">
        <v>1740</v>
      </c>
      <c r="G1181" t="s">
        <v>1276</v>
      </c>
      <c r="I1181" t="s">
        <v>3158</v>
      </c>
      <c r="J1181" t="s">
        <v>2376</v>
      </c>
      <c r="K1181" t="str">
        <f t="shared" si="53"/>
        <v>naa.60060e8016622100000162210000100b</v>
      </c>
      <c r="M1181" t="str">
        <f t="shared" si="54"/>
        <v>16221</v>
      </c>
      <c r="N1181" t="str">
        <f t="shared" si="55"/>
        <v>100b</v>
      </c>
      <c r="O1181" s="131">
        <v>10.0003051757813</v>
      </c>
    </row>
    <row r="1182" spans="1:15">
      <c r="A1182" t="s">
        <v>1194</v>
      </c>
      <c r="B1182" t="s">
        <v>2342</v>
      </c>
      <c r="C1182" t="s">
        <v>405</v>
      </c>
      <c r="D1182" t="s">
        <v>2351</v>
      </c>
      <c r="E1182" t="s">
        <v>1721</v>
      </c>
      <c r="F1182" t="s">
        <v>1743</v>
      </c>
      <c r="G1182" t="s">
        <v>1276</v>
      </c>
      <c r="I1182" t="s">
        <v>3159</v>
      </c>
      <c r="J1182" t="s">
        <v>2377</v>
      </c>
      <c r="K1182" t="str">
        <f t="shared" si="53"/>
        <v>naa.60060e8016622100000162210000100c</v>
      </c>
      <c r="M1182" t="str">
        <f t="shared" si="54"/>
        <v>16221</v>
      </c>
      <c r="N1182" t="str">
        <f t="shared" si="55"/>
        <v>100c</v>
      </c>
      <c r="O1182" s="131">
        <v>0.20050048828125</v>
      </c>
    </row>
    <row r="1183" spans="1:15">
      <c r="A1183" t="s">
        <v>1194</v>
      </c>
      <c r="B1183" t="s">
        <v>2342</v>
      </c>
      <c r="C1183" t="s">
        <v>405</v>
      </c>
      <c r="D1183" t="s">
        <v>2351</v>
      </c>
      <c r="E1183" t="s">
        <v>1713</v>
      </c>
      <c r="F1183" t="s">
        <v>1752</v>
      </c>
      <c r="G1183" t="s">
        <v>1276</v>
      </c>
      <c r="I1183" t="s">
        <v>3160</v>
      </c>
      <c r="J1183" t="s">
        <v>2378</v>
      </c>
      <c r="K1183" t="str">
        <f t="shared" si="53"/>
        <v>naa.60060e80166221000001622100000f06</v>
      </c>
      <c r="M1183" t="str">
        <f t="shared" si="54"/>
        <v>16221</v>
      </c>
      <c r="N1183" t="str">
        <f t="shared" si="55"/>
        <v>0f06</v>
      </c>
      <c r="O1183" s="131">
        <v>0.20050048828125</v>
      </c>
    </row>
    <row r="1184" spans="1:15">
      <c r="A1184" t="s">
        <v>1194</v>
      </c>
      <c r="B1184" t="s">
        <v>2342</v>
      </c>
      <c r="C1184" t="s">
        <v>405</v>
      </c>
      <c r="D1184" t="s">
        <v>2351</v>
      </c>
      <c r="E1184" t="s">
        <v>1736</v>
      </c>
      <c r="F1184" t="s">
        <v>1755</v>
      </c>
      <c r="G1184" t="s">
        <v>1276</v>
      </c>
      <c r="I1184" t="s">
        <v>3161</v>
      </c>
      <c r="J1184" t="s">
        <v>2379</v>
      </c>
      <c r="K1184" t="str">
        <f t="shared" si="53"/>
        <v>naa.60060e80166221000001622100000f07</v>
      </c>
      <c r="M1184" t="str">
        <f t="shared" si="54"/>
        <v>16221</v>
      </c>
      <c r="N1184" t="str">
        <f t="shared" si="55"/>
        <v>0f07</v>
      </c>
      <c r="O1184" s="131">
        <v>0.20050048828125</v>
      </c>
    </row>
    <row r="1185" spans="1:15">
      <c r="A1185" t="s">
        <v>1194</v>
      </c>
      <c r="B1185" t="s">
        <v>2342</v>
      </c>
      <c r="C1185" t="s">
        <v>405</v>
      </c>
      <c r="D1185" t="s">
        <v>2351</v>
      </c>
      <c r="E1185" t="s">
        <v>1739</v>
      </c>
      <c r="F1185" t="s">
        <v>1758</v>
      </c>
      <c r="G1185" t="s">
        <v>1276</v>
      </c>
      <c r="I1185" t="s">
        <v>3162</v>
      </c>
      <c r="J1185" t="s">
        <v>2380</v>
      </c>
      <c r="K1185" t="str">
        <f t="shared" si="53"/>
        <v>naa.60060e80166221000001622100000f08</v>
      </c>
      <c r="M1185" t="str">
        <f t="shared" si="54"/>
        <v>16221</v>
      </c>
      <c r="N1185" t="str">
        <f t="shared" si="55"/>
        <v>0f08</v>
      </c>
      <c r="O1185" s="131">
        <v>40</v>
      </c>
    </row>
    <row r="1186" spans="1:15">
      <c r="A1186" t="s">
        <v>1195</v>
      </c>
      <c r="B1186" t="s">
        <v>2342</v>
      </c>
      <c r="C1186" t="s">
        <v>408</v>
      </c>
      <c r="D1186" t="s">
        <v>2351</v>
      </c>
      <c r="E1186" t="s">
        <v>1685</v>
      </c>
      <c r="F1186" t="s">
        <v>1686</v>
      </c>
      <c r="G1186" t="s">
        <v>1502</v>
      </c>
      <c r="I1186" t="s">
        <v>3163</v>
      </c>
      <c r="K1186" t="str">
        <f t="shared" si="53"/>
        <v/>
      </c>
      <c r="M1186" t="str">
        <f t="shared" si="54"/>
        <v/>
      </c>
      <c r="N1186" t="str">
        <f t="shared" si="55"/>
        <v/>
      </c>
      <c r="O1186" s="131">
        <v>50.0006103515625</v>
      </c>
    </row>
    <row r="1187" spans="1:15">
      <c r="A1187" t="s">
        <v>1195</v>
      </c>
      <c r="B1187" t="s">
        <v>2342</v>
      </c>
      <c r="C1187" t="s">
        <v>408</v>
      </c>
      <c r="D1187" t="s">
        <v>2351</v>
      </c>
      <c r="E1187" t="s">
        <v>1687</v>
      </c>
      <c r="F1187" t="s">
        <v>1688</v>
      </c>
      <c r="G1187" t="s">
        <v>1268</v>
      </c>
      <c r="I1187" t="s">
        <v>3163</v>
      </c>
      <c r="J1187" t="s">
        <v>2381</v>
      </c>
      <c r="K1187" t="str">
        <f t="shared" si="53"/>
        <v>naa.60060e80166221000001622100000004</v>
      </c>
      <c r="M1187" t="str">
        <f t="shared" si="54"/>
        <v>16221</v>
      </c>
      <c r="N1187" t="str">
        <f t="shared" si="55"/>
        <v>0004</v>
      </c>
      <c r="O1187" s="131">
        <v>5.0006103515625</v>
      </c>
    </row>
    <row r="1188" spans="1:15">
      <c r="A1188" t="s">
        <v>1195</v>
      </c>
      <c r="B1188" t="s">
        <v>2342</v>
      </c>
      <c r="C1188" t="s">
        <v>408</v>
      </c>
      <c r="D1188" t="s">
        <v>2351</v>
      </c>
      <c r="E1188" t="s">
        <v>1689</v>
      </c>
      <c r="F1188" t="s">
        <v>1704</v>
      </c>
      <c r="G1188" t="s">
        <v>1268</v>
      </c>
      <c r="I1188" t="s">
        <v>3164</v>
      </c>
      <c r="J1188" t="s">
        <v>2382</v>
      </c>
      <c r="K1188" t="str">
        <f t="shared" si="53"/>
        <v>naa.60060e80166221000001622100001004</v>
      </c>
      <c r="M1188" t="str">
        <f t="shared" si="54"/>
        <v>16221</v>
      </c>
      <c r="N1188" t="str">
        <f t="shared" si="55"/>
        <v>1004</v>
      </c>
      <c r="O1188" s="131">
        <v>50</v>
      </c>
    </row>
    <row r="1189" spans="1:15">
      <c r="A1189" t="s">
        <v>1195</v>
      </c>
      <c r="B1189" t="s">
        <v>2342</v>
      </c>
      <c r="C1189" t="s">
        <v>408</v>
      </c>
      <c r="D1189" t="s">
        <v>2351</v>
      </c>
      <c r="E1189" t="s">
        <v>1692</v>
      </c>
      <c r="F1189" t="s">
        <v>1714</v>
      </c>
      <c r="G1189" t="s">
        <v>1504</v>
      </c>
      <c r="I1189" t="s">
        <v>3163</v>
      </c>
      <c r="K1189" t="str">
        <f t="shared" si="53"/>
        <v/>
      </c>
      <c r="M1189" t="str">
        <f t="shared" si="54"/>
        <v/>
      </c>
      <c r="N1189" t="str">
        <f t="shared" si="55"/>
        <v/>
      </c>
      <c r="O1189" s="131">
        <v>40.0003051757813</v>
      </c>
    </row>
    <row r="1190" spans="1:15">
      <c r="A1190" t="s">
        <v>1195</v>
      </c>
      <c r="B1190" t="s">
        <v>2342</v>
      </c>
      <c r="C1190" t="s">
        <v>408</v>
      </c>
      <c r="D1190" t="s">
        <v>2351</v>
      </c>
      <c r="E1190" t="s">
        <v>1698</v>
      </c>
      <c r="F1190" t="s">
        <v>1693</v>
      </c>
      <c r="G1190" t="s">
        <v>1268</v>
      </c>
      <c r="I1190" t="s">
        <v>3165</v>
      </c>
      <c r="J1190" t="s">
        <v>2383</v>
      </c>
      <c r="K1190" t="str">
        <f t="shared" si="53"/>
        <v>naa.60060e80166221000001622100000006</v>
      </c>
      <c r="M1190" t="str">
        <f t="shared" si="54"/>
        <v>16221</v>
      </c>
      <c r="N1190" t="str">
        <f t="shared" si="55"/>
        <v>0006</v>
      </c>
      <c r="O1190" s="131">
        <v>100.00030517578099</v>
      </c>
    </row>
    <row r="1191" spans="1:15">
      <c r="A1191" t="s">
        <v>1195</v>
      </c>
      <c r="B1191" t="s">
        <v>2342</v>
      </c>
      <c r="C1191" t="s">
        <v>408</v>
      </c>
      <c r="D1191" t="s">
        <v>2351</v>
      </c>
      <c r="E1191" t="s">
        <v>1696</v>
      </c>
      <c r="F1191" t="s">
        <v>1697</v>
      </c>
      <c r="G1191" t="s">
        <v>1268</v>
      </c>
      <c r="I1191" t="s">
        <v>3166</v>
      </c>
      <c r="J1191" t="s">
        <v>2384</v>
      </c>
      <c r="K1191" t="str">
        <f t="shared" si="53"/>
        <v>naa.60060e80166221000001622100000007</v>
      </c>
      <c r="M1191" t="str">
        <f t="shared" si="54"/>
        <v>16221</v>
      </c>
      <c r="N1191" t="str">
        <f t="shared" si="55"/>
        <v>0007</v>
      </c>
      <c r="O1191" s="131">
        <v>4.0008544921875</v>
      </c>
    </row>
    <row r="1192" spans="1:15">
      <c r="A1192" t="s">
        <v>1195</v>
      </c>
      <c r="B1192" t="s">
        <v>2342</v>
      </c>
      <c r="C1192" t="s">
        <v>408</v>
      </c>
      <c r="D1192" t="s">
        <v>2351</v>
      </c>
      <c r="E1192" t="s">
        <v>1710</v>
      </c>
      <c r="F1192" t="s">
        <v>1737</v>
      </c>
      <c r="G1192" t="s">
        <v>1268</v>
      </c>
      <c r="I1192" t="s">
        <v>3167</v>
      </c>
      <c r="J1192" t="s">
        <v>2385</v>
      </c>
      <c r="K1192" t="str">
        <f t="shared" si="53"/>
        <v>naa.60060e80166221000001622100001006</v>
      </c>
      <c r="M1192" t="str">
        <f t="shared" si="54"/>
        <v>16221</v>
      </c>
      <c r="N1192" t="str">
        <f t="shared" si="55"/>
        <v>1006</v>
      </c>
      <c r="O1192" s="131">
        <v>10.0003051757813</v>
      </c>
    </row>
    <row r="1193" spans="1:15">
      <c r="A1193" t="s">
        <v>1195</v>
      </c>
      <c r="B1193" t="s">
        <v>2342</v>
      </c>
      <c r="C1193" t="s">
        <v>408</v>
      </c>
      <c r="D1193" t="s">
        <v>2351</v>
      </c>
      <c r="E1193" t="s">
        <v>1715</v>
      </c>
      <c r="F1193" t="s">
        <v>1740</v>
      </c>
      <c r="G1193" t="s">
        <v>1268</v>
      </c>
      <c r="I1193" t="s">
        <v>3168</v>
      </c>
      <c r="J1193" t="s">
        <v>2386</v>
      </c>
      <c r="K1193" t="str">
        <f t="shared" si="53"/>
        <v>naa.60060e80166221000001622100001007</v>
      </c>
      <c r="M1193" t="str">
        <f t="shared" si="54"/>
        <v>16221</v>
      </c>
      <c r="N1193" t="str">
        <f t="shared" si="55"/>
        <v>1007</v>
      </c>
      <c r="O1193" s="131">
        <v>0.20050048828125</v>
      </c>
    </row>
    <row r="1194" spans="1:15">
      <c r="A1194" t="s">
        <v>1195</v>
      </c>
      <c r="B1194" t="s">
        <v>2342</v>
      </c>
      <c r="C1194" t="s">
        <v>408</v>
      </c>
      <c r="D1194" t="s">
        <v>2351</v>
      </c>
      <c r="E1194" t="s">
        <v>1718</v>
      </c>
      <c r="F1194" t="s">
        <v>1752</v>
      </c>
      <c r="G1194" t="s">
        <v>1268</v>
      </c>
      <c r="I1194" t="s">
        <v>3169</v>
      </c>
      <c r="J1194" t="s">
        <v>2387</v>
      </c>
      <c r="K1194" t="str">
        <f t="shared" si="53"/>
        <v>naa.60060e80166221000001622100000f03</v>
      </c>
      <c r="M1194" t="str">
        <f t="shared" si="54"/>
        <v>16221</v>
      </c>
      <c r="N1194" t="str">
        <f t="shared" si="55"/>
        <v>0f03</v>
      </c>
      <c r="O1194" s="131">
        <v>0.20050048828125</v>
      </c>
    </row>
    <row r="1195" spans="1:15">
      <c r="A1195" t="s">
        <v>1195</v>
      </c>
      <c r="B1195" t="s">
        <v>2342</v>
      </c>
      <c r="C1195" t="s">
        <v>408</v>
      </c>
      <c r="D1195" t="s">
        <v>2351</v>
      </c>
      <c r="E1195" t="s">
        <v>1721</v>
      </c>
      <c r="F1195" t="s">
        <v>1755</v>
      </c>
      <c r="G1195" t="s">
        <v>1268</v>
      </c>
      <c r="I1195" t="s">
        <v>3170</v>
      </c>
      <c r="J1195" t="s">
        <v>2388</v>
      </c>
      <c r="K1195" t="str">
        <f t="shared" si="53"/>
        <v>naa.60060e80166221000001622100000f04</v>
      </c>
      <c r="M1195" t="str">
        <f t="shared" si="54"/>
        <v>16221</v>
      </c>
      <c r="N1195" t="str">
        <f t="shared" si="55"/>
        <v>0f04</v>
      </c>
      <c r="O1195" s="131">
        <v>0.20050048828125</v>
      </c>
    </row>
    <row r="1196" spans="1:15">
      <c r="A1196" t="s">
        <v>1195</v>
      </c>
      <c r="B1196" t="s">
        <v>2342</v>
      </c>
      <c r="C1196" t="s">
        <v>408</v>
      </c>
      <c r="D1196" t="s">
        <v>2351</v>
      </c>
      <c r="E1196" t="s">
        <v>1713</v>
      </c>
      <c r="F1196" t="s">
        <v>1758</v>
      </c>
      <c r="G1196" t="s">
        <v>1268</v>
      </c>
      <c r="I1196" t="s">
        <v>3171</v>
      </c>
      <c r="J1196" t="s">
        <v>2389</v>
      </c>
      <c r="K1196" t="str">
        <f t="shared" si="53"/>
        <v>naa.60060e80166221000001622100000f05</v>
      </c>
      <c r="M1196" t="str">
        <f t="shared" si="54"/>
        <v>16221</v>
      </c>
      <c r="N1196" t="str">
        <f t="shared" si="55"/>
        <v>0f05</v>
      </c>
      <c r="O1196" s="131">
        <v>40</v>
      </c>
    </row>
    <row r="1197" spans="1:15">
      <c r="A1197" t="s">
        <v>1195</v>
      </c>
      <c r="B1197" t="s">
        <v>2342</v>
      </c>
      <c r="C1197" t="s">
        <v>407</v>
      </c>
      <c r="D1197" t="s">
        <v>2343</v>
      </c>
      <c r="E1197" t="s">
        <v>1685</v>
      </c>
      <c r="F1197" t="s">
        <v>1686</v>
      </c>
      <c r="G1197" t="s">
        <v>1502</v>
      </c>
      <c r="I1197" t="s">
        <v>3172</v>
      </c>
      <c r="K1197" t="str">
        <f t="shared" si="53"/>
        <v/>
      </c>
      <c r="M1197" t="str">
        <f t="shared" si="54"/>
        <v/>
      </c>
      <c r="N1197" t="str">
        <f t="shared" si="55"/>
        <v/>
      </c>
      <c r="O1197" s="131">
        <v>210</v>
      </c>
    </row>
    <row r="1198" spans="1:15">
      <c r="A1198" t="s">
        <v>1195</v>
      </c>
      <c r="B1198" t="s">
        <v>2342</v>
      </c>
      <c r="C1198" t="s">
        <v>407</v>
      </c>
      <c r="D1198" t="s">
        <v>2343</v>
      </c>
      <c r="E1198" t="s">
        <v>1687</v>
      </c>
      <c r="F1198" t="s">
        <v>1688</v>
      </c>
      <c r="G1198" t="s">
        <v>1326</v>
      </c>
      <c r="I1198" t="s">
        <v>3172</v>
      </c>
      <c r="J1198" t="s">
        <v>2390</v>
      </c>
      <c r="K1198" t="str">
        <f t="shared" si="53"/>
        <v>naa.60060e80166177000001617700000001</v>
      </c>
      <c r="M1198" t="str">
        <f t="shared" si="54"/>
        <v>16177</v>
      </c>
      <c r="N1198" t="str">
        <f t="shared" si="55"/>
        <v>0001</v>
      </c>
      <c r="O1198" s="131">
        <v>50</v>
      </c>
    </row>
    <row r="1199" spans="1:15">
      <c r="A1199" t="s">
        <v>1195</v>
      </c>
      <c r="B1199" t="s">
        <v>2342</v>
      </c>
      <c r="C1199" t="s">
        <v>407</v>
      </c>
      <c r="D1199" t="s">
        <v>2343</v>
      </c>
      <c r="E1199" t="s">
        <v>1689</v>
      </c>
      <c r="F1199" t="s">
        <v>1714</v>
      </c>
      <c r="G1199" t="s">
        <v>1504</v>
      </c>
      <c r="I1199" t="s">
        <v>3172</v>
      </c>
      <c r="K1199" t="str">
        <f t="shared" si="53"/>
        <v/>
      </c>
      <c r="M1199" t="str">
        <f t="shared" si="54"/>
        <v/>
      </c>
      <c r="N1199" t="str">
        <f t="shared" si="55"/>
        <v/>
      </c>
      <c r="O1199" s="131">
        <v>40.0003051757813</v>
      </c>
    </row>
    <row r="1200" spans="1:15">
      <c r="A1200" t="s">
        <v>1195</v>
      </c>
      <c r="B1200" t="s">
        <v>2342</v>
      </c>
      <c r="C1200" t="s">
        <v>407</v>
      </c>
      <c r="D1200" t="s">
        <v>2343</v>
      </c>
      <c r="E1200" t="s">
        <v>1692</v>
      </c>
      <c r="F1200" t="s">
        <v>1693</v>
      </c>
      <c r="G1200" t="s">
        <v>1326</v>
      </c>
      <c r="I1200" t="s">
        <v>3173</v>
      </c>
      <c r="J1200" t="s">
        <v>2391</v>
      </c>
      <c r="K1200" t="str">
        <f t="shared" si="53"/>
        <v>naa.60060e80166177000001617700000003</v>
      </c>
      <c r="M1200" t="str">
        <f t="shared" si="54"/>
        <v>16177</v>
      </c>
      <c r="N1200" t="str">
        <f t="shared" si="55"/>
        <v>0003</v>
      </c>
      <c r="O1200" s="131">
        <v>0.20050048828125</v>
      </c>
    </row>
    <row r="1201" spans="1:15">
      <c r="A1201" t="s">
        <v>1195</v>
      </c>
      <c r="B1201" t="s">
        <v>2342</v>
      </c>
      <c r="C1201" t="s">
        <v>407</v>
      </c>
      <c r="D1201" t="s">
        <v>2343</v>
      </c>
      <c r="E1201" t="s">
        <v>1698</v>
      </c>
      <c r="F1201" t="s">
        <v>1752</v>
      </c>
      <c r="G1201" t="s">
        <v>1326</v>
      </c>
      <c r="I1201" t="s">
        <v>3174</v>
      </c>
      <c r="J1201" t="s">
        <v>2392</v>
      </c>
      <c r="K1201" t="str">
        <f t="shared" si="53"/>
        <v>naa.60060e80166177000001617700000f00</v>
      </c>
      <c r="M1201" t="str">
        <f t="shared" si="54"/>
        <v>16177</v>
      </c>
      <c r="N1201" t="str">
        <f t="shared" si="55"/>
        <v>0f00</v>
      </c>
      <c r="O1201" s="131">
        <v>0.20050048828125</v>
      </c>
    </row>
    <row r="1202" spans="1:15">
      <c r="A1202" t="s">
        <v>1195</v>
      </c>
      <c r="B1202" t="s">
        <v>2342</v>
      </c>
      <c r="C1202" t="s">
        <v>407</v>
      </c>
      <c r="D1202" t="s">
        <v>2343</v>
      </c>
      <c r="E1202" t="s">
        <v>1696</v>
      </c>
      <c r="F1202" t="s">
        <v>1755</v>
      </c>
      <c r="G1202" t="s">
        <v>1326</v>
      </c>
      <c r="I1202" t="s">
        <v>3175</v>
      </c>
      <c r="J1202" t="s">
        <v>2393</v>
      </c>
      <c r="K1202" t="str">
        <f t="shared" si="53"/>
        <v>naa.60060e80166177000001617700000f01</v>
      </c>
      <c r="M1202" t="str">
        <f t="shared" si="54"/>
        <v>16177</v>
      </c>
      <c r="N1202" t="str">
        <f t="shared" si="55"/>
        <v>0f01</v>
      </c>
      <c r="O1202" s="131">
        <v>0.20050048828125</v>
      </c>
    </row>
    <row r="1203" spans="1:15">
      <c r="A1203" t="s">
        <v>1195</v>
      </c>
      <c r="B1203" t="s">
        <v>2342</v>
      </c>
      <c r="C1203" t="s">
        <v>407</v>
      </c>
      <c r="D1203" t="s">
        <v>2343</v>
      </c>
      <c r="E1203" t="s">
        <v>1710</v>
      </c>
      <c r="F1203" t="s">
        <v>1758</v>
      </c>
      <c r="G1203" t="s">
        <v>1326</v>
      </c>
      <c r="I1203" t="s">
        <v>3176</v>
      </c>
      <c r="J1203" t="s">
        <v>2394</v>
      </c>
      <c r="K1203" t="str">
        <f t="shared" ref="K1203:K1266" si="56">IF(J1203&lt;&gt;"",CONCATENATE("naa.",MID(J1203,11,32)),"")</f>
        <v>naa.60060e80166177000001617700000f02</v>
      </c>
      <c r="M1203" t="str">
        <f t="shared" si="54"/>
        <v>16177</v>
      </c>
      <c r="N1203" t="str">
        <f t="shared" si="55"/>
        <v>0f02</v>
      </c>
      <c r="O1203" s="131">
        <v>40</v>
      </c>
    </row>
    <row r="1204" spans="1:15">
      <c r="A1204" t="s">
        <v>1196</v>
      </c>
      <c r="B1204" t="s">
        <v>2342</v>
      </c>
      <c r="C1204" t="s">
        <v>410</v>
      </c>
      <c r="D1204" t="s">
        <v>2343</v>
      </c>
      <c r="E1204" t="s">
        <v>1685</v>
      </c>
      <c r="F1204" t="s">
        <v>1686</v>
      </c>
      <c r="G1204" t="s">
        <v>1506</v>
      </c>
      <c r="I1204" t="s">
        <v>3177</v>
      </c>
      <c r="K1204" t="str">
        <f t="shared" si="56"/>
        <v/>
      </c>
      <c r="M1204" t="str">
        <f t="shared" si="54"/>
        <v/>
      </c>
      <c r="N1204" t="str">
        <f t="shared" si="55"/>
        <v/>
      </c>
      <c r="O1204" s="131">
        <v>25.0003051757813</v>
      </c>
    </row>
    <row r="1205" spans="1:15">
      <c r="A1205" t="s">
        <v>1196</v>
      </c>
      <c r="B1205" t="s">
        <v>2342</v>
      </c>
      <c r="C1205" t="s">
        <v>410</v>
      </c>
      <c r="D1205" t="s">
        <v>2343</v>
      </c>
      <c r="E1205" t="s">
        <v>1687</v>
      </c>
      <c r="F1205" t="s">
        <v>1688</v>
      </c>
      <c r="G1205" t="s">
        <v>1336</v>
      </c>
      <c r="I1205" t="s">
        <v>3177</v>
      </c>
      <c r="J1205" t="s">
        <v>2395</v>
      </c>
      <c r="K1205" t="str">
        <f t="shared" si="56"/>
        <v>naa.60060e80166177000001617700000004</v>
      </c>
      <c r="M1205" t="str">
        <f t="shared" si="54"/>
        <v>16177</v>
      </c>
      <c r="N1205" t="str">
        <f t="shared" si="55"/>
        <v>0004</v>
      </c>
      <c r="O1205" s="131">
        <v>50</v>
      </c>
    </row>
    <row r="1206" spans="1:15">
      <c r="A1206" t="s">
        <v>1196</v>
      </c>
      <c r="B1206" t="s">
        <v>2342</v>
      </c>
      <c r="C1206" t="s">
        <v>410</v>
      </c>
      <c r="D1206" t="s">
        <v>2343</v>
      </c>
      <c r="E1206" t="s">
        <v>1689</v>
      </c>
      <c r="F1206" t="s">
        <v>1714</v>
      </c>
      <c r="G1206" t="s">
        <v>1508</v>
      </c>
      <c r="I1206" t="s">
        <v>3177</v>
      </c>
      <c r="K1206" t="str">
        <f t="shared" si="56"/>
        <v/>
      </c>
      <c r="M1206" t="str">
        <f t="shared" si="54"/>
        <v/>
      </c>
      <c r="N1206" t="str">
        <f t="shared" si="55"/>
        <v/>
      </c>
      <c r="O1206" s="131">
        <v>35.0006103515625</v>
      </c>
    </row>
    <row r="1207" spans="1:15">
      <c r="A1207" t="s">
        <v>1196</v>
      </c>
      <c r="B1207" t="s">
        <v>2342</v>
      </c>
      <c r="C1207" t="s">
        <v>410</v>
      </c>
      <c r="D1207" t="s">
        <v>2343</v>
      </c>
      <c r="E1207" t="s">
        <v>1692</v>
      </c>
      <c r="F1207" t="s">
        <v>1693</v>
      </c>
      <c r="G1207" t="s">
        <v>1336</v>
      </c>
      <c r="I1207" t="s">
        <v>3178</v>
      </c>
      <c r="J1207" t="s">
        <v>2396</v>
      </c>
      <c r="K1207" t="str">
        <f t="shared" si="56"/>
        <v>naa.60060e80166177000001617700000006</v>
      </c>
      <c r="M1207" t="str">
        <f t="shared" si="54"/>
        <v>16177</v>
      </c>
      <c r="N1207" t="str">
        <f t="shared" si="55"/>
        <v>0006</v>
      </c>
      <c r="O1207" s="131">
        <v>45</v>
      </c>
    </row>
    <row r="1208" spans="1:15">
      <c r="A1208" t="s">
        <v>1196</v>
      </c>
      <c r="B1208" t="s">
        <v>2342</v>
      </c>
      <c r="C1208" t="s">
        <v>410</v>
      </c>
      <c r="D1208" t="s">
        <v>2343</v>
      </c>
      <c r="E1208" t="s">
        <v>1698</v>
      </c>
      <c r="F1208" t="s">
        <v>1697</v>
      </c>
      <c r="G1208" t="s">
        <v>1336</v>
      </c>
      <c r="I1208" t="s">
        <v>3179</v>
      </c>
      <c r="J1208" t="s">
        <v>2397</v>
      </c>
      <c r="K1208" t="str">
        <f t="shared" si="56"/>
        <v>naa.60060e80166177000001617700000007</v>
      </c>
      <c r="M1208" t="str">
        <f t="shared" si="54"/>
        <v>16177</v>
      </c>
      <c r="N1208" t="str">
        <f t="shared" si="55"/>
        <v>0007</v>
      </c>
      <c r="O1208" s="131">
        <v>0.20050048828125</v>
      </c>
    </row>
    <row r="1209" spans="1:15">
      <c r="A1209" t="s">
        <v>1196</v>
      </c>
      <c r="B1209" t="s">
        <v>2342</v>
      </c>
      <c r="C1209" t="s">
        <v>410</v>
      </c>
      <c r="D1209" t="s">
        <v>2343</v>
      </c>
      <c r="E1209" t="s">
        <v>1696</v>
      </c>
      <c r="F1209" t="s">
        <v>1752</v>
      </c>
      <c r="G1209" t="s">
        <v>1336</v>
      </c>
      <c r="I1209" t="s">
        <v>3180</v>
      </c>
      <c r="J1209" t="s">
        <v>2398</v>
      </c>
      <c r="K1209" t="str">
        <f t="shared" si="56"/>
        <v>naa.60060e80166177000001617700000f03</v>
      </c>
      <c r="M1209" t="str">
        <f t="shared" si="54"/>
        <v>16177</v>
      </c>
      <c r="N1209" t="str">
        <f t="shared" si="55"/>
        <v>0f03</v>
      </c>
      <c r="O1209" s="131">
        <v>0.20050048828125</v>
      </c>
    </row>
    <row r="1210" spans="1:15">
      <c r="A1210" t="s">
        <v>1196</v>
      </c>
      <c r="B1210" t="s">
        <v>2342</v>
      </c>
      <c r="C1210" t="s">
        <v>410</v>
      </c>
      <c r="D1210" t="s">
        <v>2343</v>
      </c>
      <c r="E1210" t="s">
        <v>1710</v>
      </c>
      <c r="F1210" t="s">
        <v>1755</v>
      </c>
      <c r="G1210" t="s">
        <v>1336</v>
      </c>
      <c r="I1210" t="s">
        <v>3181</v>
      </c>
      <c r="J1210" t="s">
        <v>2399</v>
      </c>
      <c r="K1210" t="str">
        <f t="shared" si="56"/>
        <v>naa.60060e80166177000001617700000f04</v>
      </c>
      <c r="M1210" t="str">
        <f t="shared" si="54"/>
        <v>16177</v>
      </c>
      <c r="N1210" t="str">
        <f t="shared" si="55"/>
        <v>0f04</v>
      </c>
      <c r="O1210" s="131">
        <v>0.20050048828125</v>
      </c>
    </row>
    <row r="1211" spans="1:15">
      <c r="A1211" t="s">
        <v>1196</v>
      </c>
      <c r="B1211" t="s">
        <v>2342</v>
      </c>
      <c r="C1211" t="s">
        <v>410</v>
      </c>
      <c r="D1211" t="s">
        <v>2343</v>
      </c>
      <c r="E1211" t="s">
        <v>1715</v>
      </c>
      <c r="F1211" t="s">
        <v>1758</v>
      </c>
      <c r="G1211" t="s">
        <v>1336</v>
      </c>
      <c r="I1211" t="s">
        <v>3182</v>
      </c>
      <c r="J1211" t="s">
        <v>2400</v>
      </c>
      <c r="K1211" t="str">
        <f t="shared" si="56"/>
        <v>naa.60060e80166177000001617700000f05</v>
      </c>
      <c r="M1211" t="str">
        <f t="shared" si="54"/>
        <v>16177</v>
      </c>
      <c r="N1211" t="str">
        <f t="shared" si="55"/>
        <v>0f05</v>
      </c>
      <c r="O1211" s="131">
        <v>40</v>
      </c>
    </row>
    <row r="1212" spans="1:15">
      <c r="A1212" t="s">
        <v>1196</v>
      </c>
      <c r="B1212" t="s">
        <v>2342</v>
      </c>
      <c r="C1212" t="s">
        <v>411</v>
      </c>
      <c r="D1212" t="s">
        <v>2351</v>
      </c>
      <c r="E1212" t="s">
        <v>1685</v>
      </c>
      <c r="F1212" t="s">
        <v>1686</v>
      </c>
      <c r="G1212" t="s">
        <v>1506</v>
      </c>
      <c r="I1212" t="s">
        <v>3183</v>
      </c>
      <c r="K1212" t="str">
        <f t="shared" si="56"/>
        <v/>
      </c>
      <c r="M1212" t="str">
        <f t="shared" si="54"/>
        <v/>
      </c>
      <c r="N1212" t="str">
        <f t="shared" si="55"/>
        <v/>
      </c>
      <c r="O1212" s="131">
        <v>750</v>
      </c>
    </row>
    <row r="1213" spans="1:15">
      <c r="A1213" t="s">
        <v>1196</v>
      </c>
      <c r="B1213" t="s">
        <v>2342</v>
      </c>
      <c r="C1213" t="s">
        <v>411</v>
      </c>
      <c r="D1213" t="s">
        <v>2351</v>
      </c>
      <c r="E1213" t="s">
        <v>1687</v>
      </c>
      <c r="F1213" t="s">
        <v>1688</v>
      </c>
      <c r="G1213" t="s">
        <v>1258</v>
      </c>
      <c r="I1213" t="s">
        <v>3183</v>
      </c>
      <c r="J1213" t="s">
        <v>2401</v>
      </c>
      <c r="K1213" t="str">
        <f t="shared" si="56"/>
        <v>naa.60060e80166221000001622100000000</v>
      </c>
      <c r="M1213" t="str">
        <f t="shared" ref="M1213:M1276" si="57">IF(J1213&lt;&gt;"",MID(J1213,30,5),"")</f>
        <v>16221</v>
      </c>
      <c r="N1213" t="str">
        <f t="shared" ref="N1213:N1276" si="58">IF(J1213&lt;&gt;"",MID(J1213,39,4),"")</f>
        <v>0000</v>
      </c>
      <c r="O1213" s="131">
        <v>75</v>
      </c>
    </row>
    <row r="1214" spans="1:15">
      <c r="A1214" t="s">
        <v>1196</v>
      </c>
      <c r="B1214" t="s">
        <v>2342</v>
      </c>
      <c r="C1214" t="s">
        <v>411</v>
      </c>
      <c r="D1214" t="s">
        <v>2351</v>
      </c>
      <c r="E1214" t="s">
        <v>1689</v>
      </c>
      <c r="F1214" t="s">
        <v>1704</v>
      </c>
      <c r="G1214" t="s">
        <v>1258</v>
      </c>
      <c r="I1214" t="s">
        <v>3184</v>
      </c>
      <c r="J1214" t="s">
        <v>2402</v>
      </c>
      <c r="K1214" t="str">
        <f t="shared" si="56"/>
        <v>naa.60060e80166221000001622100001000</v>
      </c>
      <c r="M1214" t="str">
        <f t="shared" si="57"/>
        <v>16221</v>
      </c>
      <c r="N1214" t="str">
        <f t="shared" si="58"/>
        <v>1000</v>
      </c>
      <c r="O1214" s="131">
        <v>50</v>
      </c>
    </row>
    <row r="1215" spans="1:15">
      <c r="A1215" t="s">
        <v>1196</v>
      </c>
      <c r="B1215" t="s">
        <v>2342</v>
      </c>
      <c r="C1215" t="s">
        <v>411</v>
      </c>
      <c r="D1215" t="s">
        <v>2351</v>
      </c>
      <c r="E1215" t="s">
        <v>1692</v>
      </c>
      <c r="F1215" t="s">
        <v>1714</v>
      </c>
      <c r="G1215" t="s">
        <v>1508</v>
      </c>
      <c r="I1215" t="s">
        <v>3183</v>
      </c>
      <c r="K1215" t="str">
        <f t="shared" si="56"/>
        <v/>
      </c>
      <c r="M1215" t="str">
        <f t="shared" si="57"/>
        <v/>
      </c>
      <c r="N1215" t="str">
        <f t="shared" si="58"/>
        <v/>
      </c>
      <c r="O1215" s="131">
        <v>70.000305175781307</v>
      </c>
    </row>
    <row r="1216" spans="1:15">
      <c r="A1216" t="s">
        <v>1196</v>
      </c>
      <c r="B1216" t="s">
        <v>2342</v>
      </c>
      <c r="C1216" t="s">
        <v>411</v>
      </c>
      <c r="D1216" t="s">
        <v>2351</v>
      </c>
      <c r="E1216" t="s">
        <v>1698</v>
      </c>
      <c r="F1216" t="s">
        <v>1693</v>
      </c>
      <c r="G1216" t="s">
        <v>1258</v>
      </c>
      <c r="I1216" t="s">
        <v>3185</v>
      </c>
      <c r="J1216" t="s">
        <v>2403</v>
      </c>
      <c r="K1216" t="str">
        <f t="shared" si="56"/>
        <v>naa.60060e80166221000001622100000003</v>
      </c>
      <c r="M1216" t="str">
        <f t="shared" si="57"/>
        <v>16221</v>
      </c>
      <c r="N1216" t="str">
        <f t="shared" si="58"/>
        <v>0003</v>
      </c>
      <c r="O1216" s="131">
        <v>7.5</v>
      </c>
    </row>
    <row r="1217" spans="1:15">
      <c r="A1217" t="s">
        <v>1196</v>
      </c>
      <c r="B1217" t="s">
        <v>2342</v>
      </c>
      <c r="C1217" t="s">
        <v>411</v>
      </c>
      <c r="D1217" t="s">
        <v>2351</v>
      </c>
      <c r="E1217" t="s">
        <v>1696</v>
      </c>
      <c r="F1217" t="s">
        <v>1737</v>
      </c>
      <c r="G1217" t="s">
        <v>1258</v>
      </c>
      <c r="I1217" t="s">
        <v>3186</v>
      </c>
      <c r="J1217" t="s">
        <v>2404</v>
      </c>
      <c r="K1217" t="str">
        <f t="shared" si="56"/>
        <v>naa.60060e80166221000001622100001003</v>
      </c>
      <c r="M1217" t="str">
        <f t="shared" si="57"/>
        <v>16221</v>
      </c>
      <c r="N1217" t="str">
        <f t="shared" si="58"/>
        <v>1003</v>
      </c>
      <c r="O1217" s="131">
        <v>0.20050048828125</v>
      </c>
    </row>
    <row r="1218" spans="1:15">
      <c r="A1218" t="s">
        <v>1196</v>
      </c>
      <c r="B1218" t="s">
        <v>2342</v>
      </c>
      <c r="C1218" t="s">
        <v>411</v>
      </c>
      <c r="D1218" t="s">
        <v>2351</v>
      </c>
      <c r="E1218" t="s">
        <v>1710</v>
      </c>
      <c r="F1218" t="s">
        <v>1752</v>
      </c>
      <c r="G1218" t="s">
        <v>1258</v>
      </c>
      <c r="I1218" t="s">
        <v>3187</v>
      </c>
      <c r="J1218" t="s">
        <v>2405</v>
      </c>
      <c r="K1218" t="str">
        <f t="shared" si="56"/>
        <v>naa.60060e80166221000001622100000f00</v>
      </c>
      <c r="M1218" t="str">
        <f t="shared" si="57"/>
        <v>16221</v>
      </c>
      <c r="N1218" t="str">
        <f t="shared" si="58"/>
        <v>0f00</v>
      </c>
      <c r="O1218" s="131">
        <v>0.20050048828125</v>
      </c>
    </row>
    <row r="1219" spans="1:15">
      <c r="A1219" t="s">
        <v>1196</v>
      </c>
      <c r="B1219" t="s">
        <v>2342</v>
      </c>
      <c r="C1219" t="s">
        <v>411</v>
      </c>
      <c r="D1219" t="s">
        <v>2351</v>
      </c>
      <c r="E1219" t="s">
        <v>1715</v>
      </c>
      <c r="F1219" t="s">
        <v>1755</v>
      </c>
      <c r="G1219" t="s">
        <v>1258</v>
      </c>
      <c r="I1219" t="s">
        <v>3188</v>
      </c>
      <c r="J1219" t="s">
        <v>2406</v>
      </c>
      <c r="K1219" t="str">
        <f t="shared" si="56"/>
        <v>naa.60060e80166221000001622100000f01</v>
      </c>
      <c r="M1219" t="str">
        <f t="shared" si="57"/>
        <v>16221</v>
      </c>
      <c r="N1219" t="str">
        <f t="shared" si="58"/>
        <v>0f01</v>
      </c>
      <c r="O1219" s="131">
        <v>0.20050048828125</v>
      </c>
    </row>
    <row r="1220" spans="1:15">
      <c r="A1220" t="s">
        <v>1196</v>
      </c>
      <c r="B1220" t="s">
        <v>2342</v>
      </c>
      <c r="C1220" t="s">
        <v>411</v>
      </c>
      <c r="D1220" t="s">
        <v>2351</v>
      </c>
      <c r="E1220" t="s">
        <v>1718</v>
      </c>
      <c r="F1220" t="s">
        <v>1758</v>
      </c>
      <c r="G1220" t="s">
        <v>1258</v>
      </c>
      <c r="I1220" t="s">
        <v>3189</v>
      </c>
      <c r="J1220" t="s">
        <v>2407</v>
      </c>
      <c r="K1220" t="str">
        <f t="shared" si="56"/>
        <v>naa.60060e80166221000001622100000f02</v>
      </c>
      <c r="M1220" t="str">
        <f t="shared" si="57"/>
        <v>16221</v>
      </c>
      <c r="N1220" t="str">
        <f t="shared" si="58"/>
        <v>0f02</v>
      </c>
      <c r="O1220" s="131">
        <v>40</v>
      </c>
    </row>
    <row r="1221" spans="1:15">
      <c r="A1221" t="s">
        <v>1198</v>
      </c>
      <c r="B1221" t="s">
        <v>2342</v>
      </c>
      <c r="C1221" t="s">
        <v>417</v>
      </c>
      <c r="D1221" t="s">
        <v>2351</v>
      </c>
      <c r="E1221" t="s">
        <v>1685</v>
      </c>
      <c r="F1221" t="s">
        <v>1686</v>
      </c>
      <c r="G1221" t="s">
        <v>1514</v>
      </c>
      <c r="I1221" t="s">
        <v>3190</v>
      </c>
      <c r="K1221" t="str">
        <f t="shared" si="56"/>
        <v/>
      </c>
      <c r="M1221" t="str">
        <f t="shared" si="57"/>
        <v/>
      </c>
      <c r="N1221" t="str">
        <f t="shared" si="58"/>
        <v/>
      </c>
      <c r="O1221" s="131">
        <v>50.0006103515625</v>
      </c>
    </row>
    <row r="1222" spans="1:15">
      <c r="A1222" t="s">
        <v>1198</v>
      </c>
      <c r="B1222" t="s">
        <v>2342</v>
      </c>
      <c r="C1222" t="s">
        <v>417</v>
      </c>
      <c r="D1222" t="s">
        <v>2351</v>
      </c>
      <c r="E1222" t="s">
        <v>1687</v>
      </c>
      <c r="F1222" t="s">
        <v>1688</v>
      </c>
      <c r="G1222" t="s">
        <v>1276</v>
      </c>
      <c r="I1222" t="s">
        <v>3190</v>
      </c>
      <c r="J1222" t="s">
        <v>2408</v>
      </c>
      <c r="K1222" t="str">
        <f t="shared" si="56"/>
        <v>naa.60060e80166221000001622100000009</v>
      </c>
      <c r="M1222" t="str">
        <f t="shared" si="57"/>
        <v>16221</v>
      </c>
      <c r="N1222" t="str">
        <f t="shared" si="58"/>
        <v>0009</v>
      </c>
      <c r="O1222" s="131">
        <v>5.0006103515625</v>
      </c>
    </row>
    <row r="1223" spans="1:15">
      <c r="A1223" t="s">
        <v>1198</v>
      </c>
      <c r="B1223" t="s">
        <v>2342</v>
      </c>
      <c r="C1223" t="s">
        <v>417</v>
      </c>
      <c r="D1223" t="s">
        <v>2351</v>
      </c>
      <c r="E1223" t="s">
        <v>1689</v>
      </c>
      <c r="F1223" t="s">
        <v>1704</v>
      </c>
      <c r="G1223" t="s">
        <v>1276</v>
      </c>
      <c r="I1223" t="s">
        <v>3191</v>
      </c>
      <c r="J1223" t="s">
        <v>2409</v>
      </c>
      <c r="K1223" t="str">
        <f t="shared" si="56"/>
        <v>naa.60060e80166221000001622100001009</v>
      </c>
      <c r="M1223" t="str">
        <f t="shared" si="57"/>
        <v>16221</v>
      </c>
      <c r="N1223" t="str">
        <f t="shared" si="58"/>
        <v>1009</v>
      </c>
      <c r="O1223" s="131">
        <v>50</v>
      </c>
    </row>
    <row r="1224" spans="1:15">
      <c r="A1224" t="s">
        <v>1198</v>
      </c>
      <c r="B1224" t="s">
        <v>2342</v>
      </c>
      <c r="C1224" t="s">
        <v>417</v>
      </c>
      <c r="D1224" t="s">
        <v>2351</v>
      </c>
      <c r="E1224" t="s">
        <v>1692</v>
      </c>
      <c r="F1224" t="s">
        <v>1714</v>
      </c>
      <c r="G1224" t="s">
        <v>1516</v>
      </c>
      <c r="I1224" t="s">
        <v>3190</v>
      </c>
      <c r="K1224" t="str">
        <f t="shared" si="56"/>
        <v/>
      </c>
      <c r="M1224" t="str">
        <f t="shared" si="57"/>
        <v/>
      </c>
      <c r="N1224" t="str">
        <f t="shared" si="58"/>
        <v/>
      </c>
      <c r="O1224" s="131">
        <v>40.0003051757813</v>
      </c>
    </row>
    <row r="1225" spans="1:15">
      <c r="A1225" t="s">
        <v>1198</v>
      </c>
      <c r="B1225" t="s">
        <v>2342</v>
      </c>
      <c r="C1225" t="s">
        <v>417</v>
      </c>
      <c r="D1225" t="s">
        <v>2351</v>
      </c>
      <c r="E1225" t="s">
        <v>1698</v>
      </c>
      <c r="F1225" t="s">
        <v>1693</v>
      </c>
      <c r="G1225" t="s">
        <v>1276</v>
      </c>
      <c r="I1225" t="s">
        <v>3154</v>
      </c>
      <c r="J1225" t="s">
        <v>2372</v>
      </c>
      <c r="K1225" t="str">
        <f t="shared" si="56"/>
        <v>naa.60060e8016622100000162210000000a</v>
      </c>
      <c r="M1225" t="str">
        <f t="shared" si="57"/>
        <v>16221</v>
      </c>
      <c r="N1225" t="str">
        <f t="shared" si="58"/>
        <v>000a</v>
      </c>
      <c r="O1225" s="131">
        <v>1.00067138671875</v>
      </c>
    </row>
    <row r="1226" spans="1:15">
      <c r="A1226" t="s">
        <v>1198</v>
      </c>
      <c r="B1226" t="s">
        <v>2342</v>
      </c>
      <c r="C1226" t="s">
        <v>417</v>
      </c>
      <c r="D1226" t="s">
        <v>2351</v>
      </c>
      <c r="E1226" t="s">
        <v>1696</v>
      </c>
      <c r="F1226" t="s">
        <v>1697</v>
      </c>
      <c r="G1226" t="s">
        <v>1276</v>
      </c>
      <c r="I1226" t="s">
        <v>3155</v>
      </c>
      <c r="J1226" t="s">
        <v>2373</v>
      </c>
      <c r="K1226" t="str">
        <f t="shared" si="56"/>
        <v>naa.60060e8016622100000162210000000b</v>
      </c>
      <c r="M1226" t="str">
        <f t="shared" si="57"/>
        <v>16221</v>
      </c>
      <c r="N1226" t="str">
        <f t="shared" si="58"/>
        <v>000b</v>
      </c>
      <c r="O1226" s="131">
        <v>100.00030517578099</v>
      </c>
    </row>
    <row r="1227" spans="1:15">
      <c r="A1227" t="s">
        <v>1198</v>
      </c>
      <c r="B1227" t="s">
        <v>2342</v>
      </c>
      <c r="C1227" t="s">
        <v>417</v>
      </c>
      <c r="D1227" t="s">
        <v>2351</v>
      </c>
      <c r="E1227" t="s">
        <v>1710</v>
      </c>
      <c r="F1227" t="s">
        <v>1699</v>
      </c>
      <c r="G1227" t="s">
        <v>1276</v>
      </c>
      <c r="I1227" t="s">
        <v>3156</v>
      </c>
      <c r="J1227" t="s">
        <v>2374</v>
      </c>
      <c r="K1227" t="str">
        <f t="shared" si="56"/>
        <v>naa.60060e8016622100000162210000000c</v>
      </c>
      <c r="M1227" t="str">
        <f t="shared" si="57"/>
        <v>16221</v>
      </c>
      <c r="N1227" t="str">
        <f t="shared" si="58"/>
        <v>000c</v>
      </c>
      <c r="O1227" s="131">
        <v>4.0008544921875</v>
      </c>
    </row>
    <row r="1228" spans="1:15">
      <c r="A1228" t="s">
        <v>1198</v>
      </c>
      <c r="B1228" t="s">
        <v>2342</v>
      </c>
      <c r="C1228" t="s">
        <v>417</v>
      </c>
      <c r="D1228" t="s">
        <v>2351</v>
      </c>
      <c r="E1228" t="s">
        <v>1715</v>
      </c>
      <c r="F1228" t="s">
        <v>1737</v>
      </c>
      <c r="G1228" t="s">
        <v>1276</v>
      </c>
      <c r="I1228" t="s">
        <v>3157</v>
      </c>
      <c r="J1228" t="s">
        <v>2375</v>
      </c>
      <c r="K1228" t="str">
        <f t="shared" si="56"/>
        <v>naa.60060e8016622100000162210000100a</v>
      </c>
      <c r="M1228" t="str">
        <f t="shared" si="57"/>
        <v>16221</v>
      </c>
      <c r="N1228" t="str">
        <f t="shared" si="58"/>
        <v>100a</v>
      </c>
      <c r="O1228" s="131">
        <v>0.1007080078125</v>
      </c>
    </row>
    <row r="1229" spans="1:15">
      <c r="A1229" t="s">
        <v>1198</v>
      </c>
      <c r="B1229" t="s">
        <v>2342</v>
      </c>
      <c r="C1229" t="s">
        <v>417</v>
      </c>
      <c r="D1229" t="s">
        <v>2351</v>
      </c>
      <c r="E1229" t="s">
        <v>1718</v>
      </c>
      <c r="F1229" t="s">
        <v>1740</v>
      </c>
      <c r="G1229" t="s">
        <v>1276</v>
      </c>
      <c r="I1229" t="s">
        <v>3158</v>
      </c>
      <c r="J1229" t="s">
        <v>2376</v>
      </c>
      <c r="K1229" t="str">
        <f t="shared" si="56"/>
        <v>naa.60060e8016622100000162210000100b</v>
      </c>
      <c r="M1229" t="str">
        <f t="shared" si="57"/>
        <v>16221</v>
      </c>
      <c r="N1229" t="str">
        <f t="shared" si="58"/>
        <v>100b</v>
      </c>
      <c r="O1229" s="131">
        <v>10.0003051757813</v>
      </c>
    </row>
    <row r="1230" spans="1:15">
      <c r="A1230" t="s">
        <v>1198</v>
      </c>
      <c r="B1230" t="s">
        <v>2342</v>
      </c>
      <c r="C1230" t="s">
        <v>417</v>
      </c>
      <c r="D1230" t="s">
        <v>2351</v>
      </c>
      <c r="E1230" t="s">
        <v>1721</v>
      </c>
      <c r="F1230" t="s">
        <v>1743</v>
      </c>
      <c r="G1230" t="s">
        <v>1276</v>
      </c>
      <c r="I1230" t="s">
        <v>3159</v>
      </c>
      <c r="J1230" t="s">
        <v>2377</v>
      </c>
      <c r="K1230" t="str">
        <f t="shared" si="56"/>
        <v>naa.60060e8016622100000162210000100c</v>
      </c>
      <c r="M1230" t="str">
        <f t="shared" si="57"/>
        <v>16221</v>
      </c>
      <c r="N1230" t="str">
        <f t="shared" si="58"/>
        <v>100c</v>
      </c>
      <c r="O1230" s="131">
        <v>0.20050048828125</v>
      </c>
    </row>
    <row r="1231" spans="1:15">
      <c r="A1231" t="s">
        <v>1198</v>
      </c>
      <c r="B1231" t="s">
        <v>2342</v>
      </c>
      <c r="C1231" t="s">
        <v>417</v>
      </c>
      <c r="D1231" t="s">
        <v>2351</v>
      </c>
      <c r="E1231" t="s">
        <v>1713</v>
      </c>
      <c r="F1231" t="s">
        <v>1752</v>
      </c>
      <c r="G1231" t="s">
        <v>1276</v>
      </c>
      <c r="I1231" t="s">
        <v>3160</v>
      </c>
      <c r="J1231" t="s">
        <v>2378</v>
      </c>
      <c r="K1231" t="str">
        <f t="shared" si="56"/>
        <v>naa.60060e80166221000001622100000f06</v>
      </c>
      <c r="M1231" t="str">
        <f t="shared" si="57"/>
        <v>16221</v>
      </c>
      <c r="N1231" t="str">
        <f t="shared" si="58"/>
        <v>0f06</v>
      </c>
      <c r="O1231" s="131">
        <v>0.20050048828125</v>
      </c>
    </row>
    <row r="1232" spans="1:15">
      <c r="A1232" t="s">
        <v>1198</v>
      </c>
      <c r="B1232" t="s">
        <v>2342</v>
      </c>
      <c r="C1232" t="s">
        <v>417</v>
      </c>
      <c r="D1232" t="s">
        <v>2351</v>
      </c>
      <c r="E1232" t="s">
        <v>1736</v>
      </c>
      <c r="F1232" t="s">
        <v>1755</v>
      </c>
      <c r="G1232" t="s">
        <v>1276</v>
      </c>
      <c r="I1232" t="s">
        <v>3161</v>
      </c>
      <c r="J1232" t="s">
        <v>2379</v>
      </c>
      <c r="K1232" t="str">
        <f t="shared" si="56"/>
        <v>naa.60060e80166221000001622100000f07</v>
      </c>
      <c r="M1232" t="str">
        <f t="shared" si="57"/>
        <v>16221</v>
      </c>
      <c r="N1232" t="str">
        <f t="shared" si="58"/>
        <v>0f07</v>
      </c>
      <c r="O1232" s="131">
        <v>0.20050048828125</v>
      </c>
    </row>
    <row r="1233" spans="1:15">
      <c r="A1233" t="s">
        <v>1198</v>
      </c>
      <c r="B1233" t="s">
        <v>2342</v>
      </c>
      <c r="C1233" t="s">
        <v>417</v>
      </c>
      <c r="D1233" t="s">
        <v>2351</v>
      </c>
      <c r="E1233" t="s">
        <v>1739</v>
      </c>
      <c r="F1233" t="s">
        <v>1758</v>
      </c>
      <c r="G1233" t="s">
        <v>1276</v>
      </c>
      <c r="I1233" t="s">
        <v>3162</v>
      </c>
      <c r="J1233" t="s">
        <v>2380</v>
      </c>
      <c r="K1233" t="str">
        <f t="shared" si="56"/>
        <v>naa.60060e80166221000001622100000f08</v>
      </c>
      <c r="M1233" t="str">
        <f t="shared" si="57"/>
        <v>16221</v>
      </c>
      <c r="N1233" t="str">
        <f t="shared" si="58"/>
        <v>0f08</v>
      </c>
      <c r="O1233" s="131">
        <v>40</v>
      </c>
    </row>
    <row r="1234" spans="1:15">
      <c r="A1234" t="s">
        <v>1198</v>
      </c>
      <c r="B1234" t="s">
        <v>2342</v>
      </c>
      <c r="C1234" t="s">
        <v>416</v>
      </c>
      <c r="D1234" t="s">
        <v>2343</v>
      </c>
      <c r="E1234" t="s">
        <v>1685</v>
      </c>
      <c r="F1234" t="s">
        <v>1686</v>
      </c>
      <c r="G1234" t="s">
        <v>1514</v>
      </c>
      <c r="I1234" t="s">
        <v>3192</v>
      </c>
      <c r="K1234" t="str">
        <f t="shared" si="56"/>
        <v/>
      </c>
      <c r="M1234" t="str">
        <f t="shared" si="57"/>
        <v/>
      </c>
      <c r="N1234" t="str">
        <f t="shared" si="58"/>
        <v/>
      </c>
      <c r="O1234" s="131">
        <v>45</v>
      </c>
    </row>
    <row r="1235" spans="1:15">
      <c r="A1235" t="s">
        <v>1198</v>
      </c>
      <c r="B1235" t="s">
        <v>2342</v>
      </c>
      <c r="C1235" t="s">
        <v>416</v>
      </c>
      <c r="D1235" t="s">
        <v>2343</v>
      </c>
      <c r="E1235" t="s">
        <v>1687</v>
      </c>
      <c r="F1235" t="s">
        <v>1688</v>
      </c>
      <c r="G1235" t="s">
        <v>1346</v>
      </c>
      <c r="I1235" t="s">
        <v>3192</v>
      </c>
      <c r="J1235" t="s">
        <v>2410</v>
      </c>
      <c r="K1235" t="str">
        <f t="shared" si="56"/>
        <v>naa.60060e80166177000001617700000009</v>
      </c>
      <c r="M1235" t="str">
        <f t="shared" si="57"/>
        <v>16177</v>
      </c>
      <c r="N1235" t="str">
        <f t="shared" si="58"/>
        <v>0009</v>
      </c>
      <c r="O1235" s="131">
        <v>50</v>
      </c>
    </row>
    <row r="1236" spans="1:15">
      <c r="A1236" t="s">
        <v>1198</v>
      </c>
      <c r="B1236" t="s">
        <v>2342</v>
      </c>
      <c r="C1236" t="s">
        <v>416</v>
      </c>
      <c r="D1236" t="s">
        <v>2343</v>
      </c>
      <c r="E1236" t="s">
        <v>1689</v>
      </c>
      <c r="F1236" t="s">
        <v>1714</v>
      </c>
      <c r="G1236" t="s">
        <v>1516</v>
      </c>
      <c r="I1236" t="s">
        <v>3192</v>
      </c>
      <c r="K1236" t="str">
        <f t="shared" si="56"/>
        <v/>
      </c>
      <c r="M1236" t="str">
        <f t="shared" si="57"/>
        <v/>
      </c>
      <c r="N1236" t="str">
        <f t="shared" si="58"/>
        <v/>
      </c>
      <c r="O1236" s="131">
        <v>30</v>
      </c>
    </row>
    <row r="1237" spans="1:15">
      <c r="A1237" t="s">
        <v>1198</v>
      </c>
      <c r="B1237" t="s">
        <v>2342</v>
      </c>
      <c r="C1237" t="s">
        <v>416</v>
      </c>
      <c r="D1237" t="s">
        <v>2343</v>
      </c>
      <c r="E1237" t="s">
        <v>1692</v>
      </c>
      <c r="F1237" t="s">
        <v>1693</v>
      </c>
      <c r="G1237" t="s">
        <v>1346</v>
      </c>
      <c r="I1237" t="s">
        <v>3146</v>
      </c>
      <c r="J1237" t="s">
        <v>2364</v>
      </c>
      <c r="K1237" t="str">
        <f t="shared" si="56"/>
        <v>naa.60060e8016617700000161770000000a</v>
      </c>
      <c r="M1237" t="str">
        <f t="shared" si="57"/>
        <v>16177</v>
      </c>
      <c r="N1237" t="str">
        <f t="shared" si="58"/>
        <v>000a</v>
      </c>
      <c r="O1237" s="131">
        <v>1.00067138671875</v>
      </c>
    </row>
    <row r="1238" spans="1:15">
      <c r="A1238" t="s">
        <v>1198</v>
      </c>
      <c r="B1238" t="s">
        <v>2342</v>
      </c>
      <c r="C1238" t="s">
        <v>416</v>
      </c>
      <c r="D1238" t="s">
        <v>2343</v>
      </c>
      <c r="E1238" t="s">
        <v>1698</v>
      </c>
      <c r="F1238" t="s">
        <v>1697</v>
      </c>
      <c r="G1238" t="s">
        <v>1346</v>
      </c>
      <c r="I1238" t="s">
        <v>3147</v>
      </c>
      <c r="J1238" t="s">
        <v>2365</v>
      </c>
      <c r="K1238" t="str">
        <f t="shared" si="56"/>
        <v>naa.60060e8016617700000161770000000b</v>
      </c>
      <c r="M1238" t="str">
        <f t="shared" si="57"/>
        <v>16177</v>
      </c>
      <c r="N1238" t="str">
        <f t="shared" si="58"/>
        <v>000b</v>
      </c>
      <c r="O1238" s="131">
        <v>40.0003051757813</v>
      </c>
    </row>
    <row r="1239" spans="1:15">
      <c r="A1239" t="s">
        <v>1198</v>
      </c>
      <c r="B1239" t="s">
        <v>2342</v>
      </c>
      <c r="C1239" t="s">
        <v>416</v>
      </c>
      <c r="D1239" t="s">
        <v>2343</v>
      </c>
      <c r="E1239" t="s">
        <v>1696</v>
      </c>
      <c r="F1239" t="s">
        <v>1699</v>
      </c>
      <c r="G1239" t="s">
        <v>1346</v>
      </c>
      <c r="I1239" t="s">
        <v>3148</v>
      </c>
      <c r="J1239" t="s">
        <v>2366</v>
      </c>
      <c r="K1239" t="str">
        <f t="shared" si="56"/>
        <v>naa.60060e8016617700000161770000000c</v>
      </c>
      <c r="M1239" t="str">
        <f t="shared" si="57"/>
        <v>16177</v>
      </c>
      <c r="N1239" t="str">
        <f t="shared" si="58"/>
        <v>000c</v>
      </c>
      <c r="O1239" s="131">
        <v>0.20050048828125</v>
      </c>
    </row>
    <row r="1240" spans="1:15">
      <c r="A1240" t="s">
        <v>1198</v>
      </c>
      <c r="B1240" t="s">
        <v>2342</v>
      </c>
      <c r="C1240" t="s">
        <v>416</v>
      </c>
      <c r="D1240" t="s">
        <v>2343</v>
      </c>
      <c r="E1240" t="s">
        <v>1710</v>
      </c>
      <c r="F1240" t="s">
        <v>1752</v>
      </c>
      <c r="G1240" t="s">
        <v>1346</v>
      </c>
      <c r="I1240" t="s">
        <v>3149</v>
      </c>
      <c r="J1240" t="s">
        <v>2367</v>
      </c>
      <c r="K1240" t="str">
        <f t="shared" si="56"/>
        <v>naa.60060e80166177000001617700000f06</v>
      </c>
      <c r="M1240" t="str">
        <f t="shared" si="57"/>
        <v>16177</v>
      </c>
      <c r="N1240" t="str">
        <f t="shared" si="58"/>
        <v>0f06</v>
      </c>
      <c r="O1240" s="131">
        <v>0.20050048828125</v>
      </c>
    </row>
    <row r="1241" spans="1:15">
      <c r="A1241" t="s">
        <v>1198</v>
      </c>
      <c r="B1241" t="s">
        <v>2342</v>
      </c>
      <c r="C1241" t="s">
        <v>416</v>
      </c>
      <c r="D1241" t="s">
        <v>2343</v>
      </c>
      <c r="E1241" t="s">
        <v>1715</v>
      </c>
      <c r="F1241" t="s">
        <v>1755</v>
      </c>
      <c r="G1241" t="s">
        <v>1346</v>
      </c>
      <c r="I1241" t="s">
        <v>3150</v>
      </c>
      <c r="J1241" t="s">
        <v>2368</v>
      </c>
      <c r="K1241" t="str">
        <f t="shared" si="56"/>
        <v>naa.60060e80166177000001617700000f07</v>
      </c>
      <c r="M1241" t="str">
        <f t="shared" si="57"/>
        <v>16177</v>
      </c>
      <c r="N1241" t="str">
        <f t="shared" si="58"/>
        <v>0f07</v>
      </c>
      <c r="O1241" s="131">
        <v>0.20050048828125</v>
      </c>
    </row>
    <row r="1242" spans="1:15">
      <c r="A1242" t="s">
        <v>1198</v>
      </c>
      <c r="B1242" t="s">
        <v>2342</v>
      </c>
      <c r="C1242" t="s">
        <v>416</v>
      </c>
      <c r="D1242" t="s">
        <v>2343</v>
      </c>
      <c r="E1242" t="s">
        <v>1718</v>
      </c>
      <c r="F1242" t="s">
        <v>1758</v>
      </c>
      <c r="G1242" t="s">
        <v>1346</v>
      </c>
      <c r="I1242" t="s">
        <v>3151</v>
      </c>
      <c r="J1242" t="s">
        <v>2369</v>
      </c>
      <c r="K1242" t="str">
        <f t="shared" si="56"/>
        <v>naa.60060e80166177000001617700000f08</v>
      </c>
      <c r="M1242" t="str">
        <f t="shared" si="57"/>
        <v>16177</v>
      </c>
      <c r="N1242" t="str">
        <f t="shared" si="58"/>
        <v>0f08</v>
      </c>
      <c r="O1242" s="131">
        <v>40</v>
      </c>
    </row>
    <row r="1243" spans="1:15">
      <c r="A1243" t="s">
        <v>1199</v>
      </c>
      <c r="B1243" t="s">
        <v>2342</v>
      </c>
      <c r="C1243" t="s">
        <v>420</v>
      </c>
      <c r="D1243" t="s">
        <v>2351</v>
      </c>
      <c r="E1243" t="s">
        <v>1685</v>
      </c>
      <c r="F1243" t="s">
        <v>1686</v>
      </c>
      <c r="G1243" t="s">
        <v>1518</v>
      </c>
      <c r="I1243" t="s">
        <v>3193</v>
      </c>
      <c r="K1243" t="str">
        <f t="shared" si="56"/>
        <v/>
      </c>
      <c r="M1243" t="str">
        <f t="shared" si="57"/>
        <v/>
      </c>
      <c r="N1243" t="str">
        <f t="shared" si="58"/>
        <v/>
      </c>
      <c r="O1243" s="131">
        <v>50.0006103515625</v>
      </c>
    </row>
    <row r="1244" spans="1:15">
      <c r="A1244" t="s">
        <v>1199</v>
      </c>
      <c r="B1244" t="s">
        <v>2342</v>
      </c>
      <c r="C1244" t="s">
        <v>420</v>
      </c>
      <c r="D1244" t="s">
        <v>2351</v>
      </c>
      <c r="E1244" t="s">
        <v>1687</v>
      </c>
      <c r="F1244" t="s">
        <v>1688</v>
      </c>
      <c r="G1244" t="s">
        <v>1268</v>
      </c>
      <c r="I1244" t="s">
        <v>3193</v>
      </c>
      <c r="J1244" t="s">
        <v>2411</v>
      </c>
      <c r="K1244" t="str">
        <f t="shared" si="56"/>
        <v>naa.60060e80166221000001622100000005</v>
      </c>
      <c r="M1244" t="str">
        <f t="shared" si="57"/>
        <v>16221</v>
      </c>
      <c r="N1244" t="str">
        <f t="shared" si="58"/>
        <v>0005</v>
      </c>
      <c r="O1244" s="131">
        <v>5.0006103515625</v>
      </c>
    </row>
    <row r="1245" spans="1:15">
      <c r="A1245" t="s">
        <v>1199</v>
      </c>
      <c r="B1245" t="s">
        <v>2342</v>
      </c>
      <c r="C1245" t="s">
        <v>420</v>
      </c>
      <c r="D1245" t="s">
        <v>2351</v>
      </c>
      <c r="E1245" t="s">
        <v>1689</v>
      </c>
      <c r="F1245" t="s">
        <v>1704</v>
      </c>
      <c r="G1245" t="s">
        <v>1268</v>
      </c>
      <c r="I1245" t="s">
        <v>3194</v>
      </c>
      <c r="J1245" t="s">
        <v>2412</v>
      </c>
      <c r="K1245" t="str">
        <f t="shared" si="56"/>
        <v>naa.60060e80166221000001622100001005</v>
      </c>
      <c r="M1245" t="str">
        <f t="shared" si="57"/>
        <v>16221</v>
      </c>
      <c r="N1245" t="str">
        <f t="shared" si="58"/>
        <v>1005</v>
      </c>
      <c r="O1245" s="131">
        <v>50</v>
      </c>
    </row>
    <row r="1246" spans="1:15">
      <c r="A1246" t="s">
        <v>1199</v>
      </c>
      <c r="B1246" t="s">
        <v>2342</v>
      </c>
      <c r="C1246" t="s">
        <v>420</v>
      </c>
      <c r="D1246" t="s">
        <v>2351</v>
      </c>
      <c r="E1246" t="s">
        <v>1692</v>
      </c>
      <c r="F1246" t="s">
        <v>1714</v>
      </c>
      <c r="G1246" t="s">
        <v>1520</v>
      </c>
      <c r="I1246" t="s">
        <v>3193</v>
      </c>
      <c r="K1246" t="str">
        <f t="shared" si="56"/>
        <v/>
      </c>
      <c r="M1246" t="str">
        <f t="shared" si="57"/>
        <v/>
      </c>
      <c r="N1246" t="str">
        <f t="shared" si="58"/>
        <v/>
      </c>
      <c r="O1246" s="131">
        <v>40.0003051757813</v>
      </c>
    </row>
    <row r="1247" spans="1:15">
      <c r="A1247" t="s">
        <v>1199</v>
      </c>
      <c r="B1247" t="s">
        <v>2342</v>
      </c>
      <c r="C1247" t="s">
        <v>420</v>
      </c>
      <c r="D1247" t="s">
        <v>2351</v>
      </c>
      <c r="E1247" t="s">
        <v>1698</v>
      </c>
      <c r="F1247" t="s">
        <v>1693</v>
      </c>
      <c r="G1247" t="s">
        <v>1268</v>
      </c>
      <c r="I1247" t="s">
        <v>3165</v>
      </c>
      <c r="J1247" t="s">
        <v>2383</v>
      </c>
      <c r="K1247" t="str">
        <f t="shared" si="56"/>
        <v>naa.60060e80166221000001622100000006</v>
      </c>
      <c r="M1247" t="str">
        <f t="shared" si="57"/>
        <v>16221</v>
      </c>
      <c r="N1247" t="str">
        <f t="shared" si="58"/>
        <v>0006</v>
      </c>
      <c r="O1247" s="131">
        <v>100.00030517578099</v>
      </c>
    </row>
    <row r="1248" spans="1:15">
      <c r="A1248" t="s">
        <v>1199</v>
      </c>
      <c r="B1248" t="s">
        <v>2342</v>
      </c>
      <c r="C1248" t="s">
        <v>420</v>
      </c>
      <c r="D1248" t="s">
        <v>2351</v>
      </c>
      <c r="E1248" t="s">
        <v>1696</v>
      </c>
      <c r="F1248" t="s">
        <v>1697</v>
      </c>
      <c r="G1248" t="s">
        <v>1268</v>
      </c>
      <c r="I1248" t="s">
        <v>3166</v>
      </c>
      <c r="J1248" t="s">
        <v>2384</v>
      </c>
      <c r="K1248" t="str">
        <f t="shared" si="56"/>
        <v>naa.60060e80166221000001622100000007</v>
      </c>
      <c r="M1248" t="str">
        <f t="shared" si="57"/>
        <v>16221</v>
      </c>
      <c r="N1248" t="str">
        <f t="shared" si="58"/>
        <v>0007</v>
      </c>
      <c r="O1248" s="131">
        <v>4.0008544921875</v>
      </c>
    </row>
    <row r="1249" spans="1:15">
      <c r="A1249" t="s">
        <v>1199</v>
      </c>
      <c r="B1249" t="s">
        <v>2342</v>
      </c>
      <c r="C1249" t="s">
        <v>420</v>
      </c>
      <c r="D1249" t="s">
        <v>2351</v>
      </c>
      <c r="E1249" t="s">
        <v>1710</v>
      </c>
      <c r="F1249" t="s">
        <v>1737</v>
      </c>
      <c r="G1249" t="s">
        <v>1268</v>
      </c>
      <c r="I1249" t="s">
        <v>3167</v>
      </c>
      <c r="J1249" t="s">
        <v>2385</v>
      </c>
      <c r="K1249" t="str">
        <f t="shared" si="56"/>
        <v>naa.60060e80166221000001622100001006</v>
      </c>
      <c r="M1249" t="str">
        <f t="shared" si="57"/>
        <v>16221</v>
      </c>
      <c r="N1249" t="str">
        <f t="shared" si="58"/>
        <v>1006</v>
      </c>
      <c r="O1249" s="131">
        <v>10.0003051757813</v>
      </c>
    </row>
    <row r="1250" spans="1:15">
      <c r="A1250" t="s">
        <v>1199</v>
      </c>
      <c r="B1250" t="s">
        <v>2342</v>
      </c>
      <c r="C1250" t="s">
        <v>420</v>
      </c>
      <c r="D1250" t="s">
        <v>2351</v>
      </c>
      <c r="E1250" t="s">
        <v>1715</v>
      </c>
      <c r="F1250" t="s">
        <v>1740</v>
      </c>
      <c r="G1250" t="s">
        <v>1268</v>
      </c>
      <c r="I1250" t="s">
        <v>3168</v>
      </c>
      <c r="J1250" t="s">
        <v>2386</v>
      </c>
      <c r="K1250" t="str">
        <f t="shared" si="56"/>
        <v>naa.60060e80166221000001622100001007</v>
      </c>
      <c r="M1250" t="str">
        <f t="shared" si="57"/>
        <v>16221</v>
      </c>
      <c r="N1250" t="str">
        <f t="shared" si="58"/>
        <v>1007</v>
      </c>
      <c r="O1250" s="131">
        <v>0.20050048828125</v>
      </c>
    </row>
    <row r="1251" spans="1:15">
      <c r="A1251" t="s">
        <v>1199</v>
      </c>
      <c r="B1251" t="s">
        <v>2342</v>
      </c>
      <c r="C1251" t="s">
        <v>420</v>
      </c>
      <c r="D1251" t="s">
        <v>2351</v>
      </c>
      <c r="E1251" t="s">
        <v>1718</v>
      </c>
      <c r="F1251" t="s">
        <v>1752</v>
      </c>
      <c r="G1251" t="s">
        <v>1268</v>
      </c>
      <c r="I1251" t="s">
        <v>3169</v>
      </c>
      <c r="J1251" t="s">
        <v>2387</v>
      </c>
      <c r="K1251" t="str">
        <f t="shared" si="56"/>
        <v>naa.60060e80166221000001622100000f03</v>
      </c>
      <c r="M1251" t="str">
        <f t="shared" si="57"/>
        <v>16221</v>
      </c>
      <c r="N1251" t="str">
        <f t="shared" si="58"/>
        <v>0f03</v>
      </c>
      <c r="O1251" s="131">
        <v>0.20050048828125</v>
      </c>
    </row>
    <row r="1252" spans="1:15">
      <c r="A1252" t="s">
        <v>1199</v>
      </c>
      <c r="B1252" t="s">
        <v>2342</v>
      </c>
      <c r="C1252" t="s">
        <v>420</v>
      </c>
      <c r="D1252" t="s">
        <v>2351</v>
      </c>
      <c r="E1252" t="s">
        <v>1721</v>
      </c>
      <c r="F1252" t="s">
        <v>1755</v>
      </c>
      <c r="G1252" t="s">
        <v>1268</v>
      </c>
      <c r="I1252" t="s">
        <v>3170</v>
      </c>
      <c r="J1252" t="s">
        <v>2388</v>
      </c>
      <c r="K1252" t="str">
        <f t="shared" si="56"/>
        <v>naa.60060e80166221000001622100000f04</v>
      </c>
      <c r="M1252" t="str">
        <f t="shared" si="57"/>
        <v>16221</v>
      </c>
      <c r="N1252" t="str">
        <f t="shared" si="58"/>
        <v>0f04</v>
      </c>
      <c r="O1252" s="131">
        <v>0.20050048828125</v>
      </c>
    </row>
    <row r="1253" spans="1:15">
      <c r="A1253" t="s">
        <v>1199</v>
      </c>
      <c r="B1253" t="s">
        <v>2342</v>
      </c>
      <c r="C1253" t="s">
        <v>420</v>
      </c>
      <c r="D1253" t="s">
        <v>2351</v>
      </c>
      <c r="E1253" t="s">
        <v>1713</v>
      </c>
      <c r="F1253" t="s">
        <v>1758</v>
      </c>
      <c r="G1253" t="s">
        <v>1268</v>
      </c>
      <c r="I1253" t="s">
        <v>3171</v>
      </c>
      <c r="J1253" t="s">
        <v>2389</v>
      </c>
      <c r="K1253" t="str">
        <f t="shared" si="56"/>
        <v>naa.60060e80166221000001622100000f05</v>
      </c>
      <c r="M1253" t="str">
        <f t="shared" si="57"/>
        <v>16221</v>
      </c>
      <c r="N1253" t="str">
        <f t="shared" si="58"/>
        <v>0f05</v>
      </c>
      <c r="O1253" s="131">
        <v>40</v>
      </c>
    </row>
    <row r="1254" spans="1:15">
      <c r="A1254" t="s">
        <v>1199</v>
      </c>
      <c r="B1254" t="s">
        <v>2342</v>
      </c>
      <c r="C1254" t="s">
        <v>419</v>
      </c>
      <c r="D1254" t="s">
        <v>2343</v>
      </c>
      <c r="E1254" t="s">
        <v>1685</v>
      </c>
      <c r="F1254" t="s">
        <v>1686</v>
      </c>
      <c r="G1254" t="s">
        <v>1518</v>
      </c>
      <c r="I1254" t="s">
        <v>3195</v>
      </c>
      <c r="K1254" t="str">
        <f t="shared" si="56"/>
        <v/>
      </c>
      <c r="M1254" t="str">
        <f t="shared" si="57"/>
        <v/>
      </c>
      <c r="N1254" t="str">
        <f t="shared" si="58"/>
        <v/>
      </c>
      <c r="O1254" s="131">
        <v>210</v>
      </c>
    </row>
    <row r="1255" spans="1:15">
      <c r="A1255" t="s">
        <v>1199</v>
      </c>
      <c r="B1255" t="s">
        <v>2342</v>
      </c>
      <c r="C1255" t="s">
        <v>419</v>
      </c>
      <c r="D1255" t="s">
        <v>2343</v>
      </c>
      <c r="E1255" t="s">
        <v>1687</v>
      </c>
      <c r="F1255" t="s">
        <v>1688</v>
      </c>
      <c r="G1255" t="s">
        <v>1326</v>
      </c>
      <c r="I1255" t="s">
        <v>3195</v>
      </c>
      <c r="J1255" t="s">
        <v>2413</v>
      </c>
      <c r="K1255" t="str">
        <f t="shared" si="56"/>
        <v>naa.60060e80166177000001617700000002</v>
      </c>
      <c r="M1255" t="str">
        <f t="shared" si="57"/>
        <v>16177</v>
      </c>
      <c r="N1255" t="str">
        <f t="shared" si="58"/>
        <v>0002</v>
      </c>
      <c r="O1255" s="131">
        <v>50</v>
      </c>
    </row>
    <row r="1256" spans="1:15">
      <c r="A1256" t="s">
        <v>1199</v>
      </c>
      <c r="B1256" t="s">
        <v>2342</v>
      </c>
      <c r="C1256" t="s">
        <v>419</v>
      </c>
      <c r="D1256" t="s">
        <v>2343</v>
      </c>
      <c r="E1256" t="s">
        <v>1689</v>
      </c>
      <c r="F1256" t="s">
        <v>1714</v>
      </c>
      <c r="G1256" t="s">
        <v>1520</v>
      </c>
      <c r="I1256" t="s">
        <v>3195</v>
      </c>
      <c r="K1256" t="str">
        <f t="shared" si="56"/>
        <v/>
      </c>
      <c r="M1256" t="str">
        <f t="shared" si="57"/>
        <v/>
      </c>
      <c r="N1256" t="str">
        <f t="shared" si="58"/>
        <v/>
      </c>
      <c r="O1256" s="131">
        <v>40.0003051757813</v>
      </c>
    </row>
    <row r="1257" spans="1:15">
      <c r="A1257" t="s">
        <v>1199</v>
      </c>
      <c r="B1257" t="s">
        <v>2342</v>
      </c>
      <c r="C1257" t="s">
        <v>419</v>
      </c>
      <c r="D1257" t="s">
        <v>2343</v>
      </c>
      <c r="E1257" t="s">
        <v>1692</v>
      </c>
      <c r="F1257" t="s">
        <v>1693</v>
      </c>
      <c r="G1257" t="s">
        <v>1326</v>
      </c>
      <c r="I1257" t="s">
        <v>3173</v>
      </c>
      <c r="J1257" t="s">
        <v>2391</v>
      </c>
      <c r="K1257" t="str">
        <f t="shared" si="56"/>
        <v>naa.60060e80166177000001617700000003</v>
      </c>
      <c r="M1257" t="str">
        <f t="shared" si="57"/>
        <v>16177</v>
      </c>
      <c r="N1257" t="str">
        <f t="shared" si="58"/>
        <v>0003</v>
      </c>
      <c r="O1257" s="131">
        <v>0.20050048828125</v>
      </c>
    </row>
    <row r="1258" spans="1:15">
      <c r="A1258" t="s">
        <v>1199</v>
      </c>
      <c r="B1258" t="s">
        <v>2342</v>
      </c>
      <c r="C1258" t="s">
        <v>419</v>
      </c>
      <c r="D1258" t="s">
        <v>2343</v>
      </c>
      <c r="E1258" t="s">
        <v>1698</v>
      </c>
      <c r="F1258" t="s">
        <v>1752</v>
      </c>
      <c r="G1258" t="s">
        <v>1326</v>
      </c>
      <c r="I1258" t="s">
        <v>3174</v>
      </c>
      <c r="J1258" t="s">
        <v>2392</v>
      </c>
      <c r="K1258" t="str">
        <f t="shared" si="56"/>
        <v>naa.60060e80166177000001617700000f00</v>
      </c>
      <c r="M1258" t="str">
        <f t="shared" si="57"/>
        <v>16177</v>
      </c>
      <c r="N1258" t="str">
        <f t="shared" si="58"/>
        <v>0f00</v>
      </c>
      <c r="O1258" s="131">
        <v>0.20050048828125</v>
      </c>
    </row>
    <row r="1259" spans="1:15">
      <c r="A1259" t="s">
        <v>1199</v>
      </c>
      <c r="B1259" t="s">
        <v>2342</v>
      </c>
      <c r="C1259" t="s">
        <v>419</v>
      </c>
      <c r="D1259" t="s">
        <v>2343</v>
      </c>
      <c r="E1259" t="s">
        <v>1696</v>
      </c>
      <c r="F1259" t="s">
        <v>1755</v>
      </c>
      <c r="G1259" t="s">
        <v>1326</v>
      </c>
      <c r="I1259" t="s">
        <v>3175</v>
      </c>
      <c r="J1259" t="s">
        <v>2393</v>
      </c>
      <c r="K1259" t="str">
        <f t="shared" si="56"/>
        <v>naa.60060e80166177000001617700000f01</v>
      </c>
      <c r="M1259" t="str">
        <f t="shared" si="57"/>
        <v>16177</v>
      </c>
      <c r="N1259" t="str">
        <f t="shared" si="58"/>
        <v>0f01</v>
      </c>
      <c r="O1259" s="131">
        <v>0.20050048828125</v>
      </c>
    </row>
    <row r="1260" spans="1:15">
      <c r="A1260" t="s">
        <v>1199</v>
      </c>
      <c r="B1260" t="s">
        <v>2342</v>
      </c>
      <c r="C1260" t="s">
        <v>419</v>
      </c>
      <c r="D1260" t="s">
        <v>2343</v>
      </c>
      <c r="E1260" t="s">
        <v>1710</v>
      </c>
      <c r="F1260" t="s">
        <v>1758</v>
      </c>
      <c r="G1260" t="s">
        <v>1326</v>
      </c>
      <c r="I1260" t="s">
        <v>3176</v>
      </c>
      <c r="J1260" t="s">
        <v>2394</v>
      </c>
      <c r="K1260" t="str">
        <f t="shared" si="56"/>
        <v>naa.60060e80166177000001617700000f02</v>
      </c>
      <c r="M1260" t="str">
        <f t="shared" si="57"/>
        <v>16177</v>
      </c>
      <c r="N1260" t="str">
        <f t="shared" si="58"/>
        <v>0f02</v>
      </c>
      <c r="O1260" s="131">
        <v>40</v>
      </c>
    </row>
    <row r="1261" spans="1:15">
      <c r="A1261" t="s">
        <v>1200</v>
      </c>
      <c r="B1261" t="s">
        <v>2342</v>
      </c>
      <c r="C1261" t="s">
        <v>423</v>
      </c>
      <c r="D1261" t="s">
        <v>2351</v>
      </c>
      <c r="E1261" t="s">
        <v>1685</v>
      </c>
      <c r="F1261" t="s">
        <v>1686</v>
      </c>
      <c r="G1261" t="s">
        <v>1522</v>
      </c>
      <c r="I1261" t="s">
        <v>3196</v>
      </c>
      <c r="K1261" t="str">
        <f t="shared" si="56"/>
        <v/>
      </c>
      <c r="M1261" t="str">
        <f t="shared" si="57"/>
        <v/>
      </c>
      <c r="N1261" t="str">
        <f t="shared" si="58"/>
        <v/>
      </c>
      <c r="O1261" s="131">
        <v>750</v>
      </c>
    </row>
    <row r="1262" spans="1:15">
      <c r="A1262" t="s">
        <v>1200</v>
      </c>
      <c r="B1262" t="s">
        <v>2342</v>
      </c>
      <c r="C1262" t="s">
        <v>423</v>
      </c>
      <c r="D1262" t="s">
        <v>2351</v>
      </c>
      <c r="E1262" t="s">
        <v>1687</v>
      </c>
      <c r="F1262" t="s">
        <v>1688</v>
      </c>
      <c r="G1262" t="s">
        <v>1258</v>
      </c>
      <c r="I1262" t="s">
        <v>3196</v>
      </c>
      <c r="J1262" t="s">
        <v>2414</v>
      </c>
      <c r="K1262" t="str">
        <f t="shared" si="56"/>
        <v>naa.60060e80166221000001622100000001</v>
      </c>
      <c r="M1262" t="str">
        <f t="shared" si="57"/>
        <v>16221</v>
      </c>
      <c r="N1262" t="str">
        <f t="shared" si="58"/>
        <v>0001</v>
      </c>
      <c r="O1262" s="131">
        <v>75</v>
      </c>
    </row>
    <row r="1263" spans="1:15">
      <c r="A1263" t="s">
        <v>1200</v>
      </c>
      <c r="B1263" t="s">
        <v>2342</v>
      </c>
      <c r="C1263" t="s">
        <v>423</v>
      </c>
      <c r="D1263" t="s">
        <v>2351</v>
      </c>
      <c r="E1263" t="s">
        <v>1689</v>
      </c>
      <c r="F1263" t="s">
        <v>1704</v>
      </c>
      <c r="G1263" t="s">
        <v>1258</v>
      </c>
      <c r="I1263" t="s">
        <v>3197</v>
      </c>
      <c r="J1263" t="s">
        <v>2415</v>
      </c>
      <c r="K1263" t="str">
        <f t="shared" si="56"/>
        <v>naa.60060e80166221000001622100001001</v>
      </c>
      <c r="M1263" t="str">
        <f t="shared" si="57"/>
        <v>16221</v>
      </c>
      <c r="N1263" t="str">
        <f t="shared" si="58"/>
        <v>1001</v>
      </c>
      <c r="O1263" s="131">
        <v>50</v>
      </c>
    </row>
    <row r="1264" spans="1:15">
      <c r="A1264" t="s">
        <v>1200</v>
      </c>
      <c r="B1264" t="s">
        <v>2342</v>
      </c>
      <c r="C1264" t="s">
        <v>423</v>
      </c>
      <c r="D1264" t="s">
        <v>2351</v>
      </c>
      <c r="E1264" t="s">
        <v>1692</v>
      </c>
      <c r="F1264" t="s">
        <v>1714</v>
      </c>
      <c r="G1264" t="s">
        <v>1524</v>
      </c>
      <c r="I1264" t="s">
        <v>3196</v>
      </c>
      <c r="K1264" t="str">
        <f t="shared" si="56"/>
        <v/>
      </c>
      <c r="M1264" t="str">
        <f t="shared" si="57"/>
        <v/>
      </c>
      <c r="N1264" t="str">
        <f t="shared" si="58"/>
        <v/>
      </c>
      <c r="O1264" s="131">
        <v>70.000305175781307</v>
      </c>
    </row>
    <row r="1265" spans="1:15">
      <c r="A1265" t="s">
        <v>1200</v>
      </c>
      <c r="B1265" t="s">
        <v>2342</v>
      </c>
      <c r="C1265" t="s">
        <v>423</v>
      </c>
      <c r="D1265" t="s">
        <v>2351</v>
      </c>
      <c r="E1265" t="s">
        <v>1698</v>
      </c>
      <c r="F1265" t="s">
        <v>1693</v>
      </c>
      <c r="G1265" t="s">
        <v>1258</v>
      </c>
      <c r="I1265" t="s">
        <v>3185</v>
      </c>
      <c r="J1265" t="s">
        <v>2403</v>
      </c>
      <c r="K1265" t="str">
        <f t="shared" si="56"/>
        <v>naa.60060e80166221000001622100000003</v>
      </c>
      <c r="M1265" t="str">
        <f t="shared" si="57"/>
        <v>16221</v>
      </c>
      <c r="N1265" t="str">
        <f t="shared" si="58"/>
        <v>0003</v>
      </c>
      <c r="O1265" s="131">
        <v>7.5</v>
      </c>
    </row>
    <row r="1266" spans="1:15">
      <c r="A1266" t="s">
        <v>1200</v>
      </c>
      <c r="B1266" t="s">
        <v>2342</v>
      </c>
      <c r="C1266" t="s">
        <v>423</v>
      </c>
      <c r="D1266" t="s">
        <v>2351</v>
      </c>
      <c r="E1266" t="s">
        <v>1696</v>
      </c>
      <c r="F1266" t="s">
        <v>1737</v>
      </c>
      <c r="G1266" t="s">
        <v>1258</v>
      </c>
      <c r="I1266" t="s">
        <v>3186</v>
      </c>
      <c r="J1266" t="s">
        <v>2404</v>
      </c>
      <c r="K1266" t="str">
        <f t="shared" si="56"/>
        <v>naa.60060e80166221000001622100001003</v>
      </c>
      <c r="M1266" t="str">
        <f t="shared" si="57"/>
        <v>16221</v>
      </c>
      <c r="N1266" t="str">
        <f t="shared" si="58"/>
        <v>1003</v>
      </c>
      <c r="O1266" s="131">
        <v>0.20050048828125</v>
      </c>
    </row>
    <row r="1267" spans="1:15">
      <c r="A1267" t="s">
        <v>1200</v>
      </c>
      <c r="B1267" t="s">
        <v>2342</v>
      </c>
      <c r="C1267" t="s">
        <v>423</v>
      </c>
      <c r="D1267" t="s">
        <v>2351</v>
      </c>
      <c r="E1267" t="s">
        <v>1710</v>
      </c>
      <c r="F1267" t="s">
        <v>1752</v>
      </c>
      <c r="G1267" t="s">
        <v>1258</v>
      </c>
      <c r="I1267" t="s">
        <v>3187</v>
      </c>
      <c r="J1267" t="s">
        <v>2405</v>
      </c>
      <c r="K1267" t="str">
        <f t="shared" ref="K1267:K1330" si="59">IF(J1267&lt;&gt;"",CONCATENATE("naa.",MID(J1267,11,32)),"")</f>
        <v>naa.60060e80166221000001622100000f00</v>
      </c>
      <c r="M1267" t="str">
        <f t="shared" si="57"/>
        <v>16221</v>
      </c>
      <c r="N1267" t="str">
        <f t="shared" si="58"/>
        <v>0f00</v>
      </c>
      <c r="O1267" s="131">
        <v>0.20050048828125</v>
      </c>
    </row>
    <row r="1268" spans="1:15">
      <c r="A1268" t="s">
        <v>1200</v>
      </c>
      <c r="B1268" t="s">
        <v>2342</v>
      </c>
      <c r="C1268" t="s">
        <v>423</v>
      </c>
      <c r="D1268" t="s">
        <v>2351</v>
      </c>
      <c r="E1268" t="s">
        <v>1715</v>
      </c>
      <c r="F1268" t="s">
        <v>1755</v>
      </c>
      <c r="G1268" t="s">
        <v>1258</v>
      </c>
      <c r="I1268" t="s">
        <v>3188</v>
      </c>
      <c r="J1268" t="s">
        <v>2406</v>
      </c>
      <c r="K1268" t="str">
        <f t="shared" si="59"/>
        <v>naa.60060e80166221000001622100000f01</v>
      </c>
      <c r="M1268" t="str">
        <f t="shared" si="57"/>
        <v>16221</v>
      </c>
      <c r="N1268" t="str">
        <f t="shared" si="58"/>
        <v>0f01</v>
      </c>
      <c r="O1268" s="131">
        <v>0.20050048828125</v>
      </c>
    </row>
    <row r="1269" spans="1:15">
      <c r="A1269" t="s">
        <v>1200</v>
      </c>
      <c r="B1269" t="s">
        <v>2342</v>
      </c>
      <c r="C1269" t="s">
        <v>423</v>
      </c>
      <c r="D1269" t="s">
        <v>2351</v>
      </c>
      <c r="E1269" t="s">
        <v>1718</v>
      </c>
      <c r="F1269" t="s">
        <v>1758</v>
      </c>
      <c r="G1269" t="s">
        <v>1258</v>
      </c>
      <c r="I1269" t="s">
        <v>3189</v>
      </c>
      <c r="J1269" t="s">
        <v>2407</v>
      </c>
      <c r="K1269" t="str">
        <f t="shared" si="59"/>
        <v>naa.60060e80166221000001622100000f02</v>
      </c>
      <c r="M1269" t="str">
        <f t="shared" si="57"/>
        <v>16221</v>
      </c>
      <c r="N1269" t="str">
        <f t="shared" si="58"/>
        <v>0f02</v>
      </c>
      <c r="O1269" s="131">
        <v>40</v>
      </c>
    </row>
    <row r="1270" spans="1:15">
      <c r="A1270" t="s">
        <v>1200</v>
      </c>
      <c r="B1270" t="s">
        <v>2342</v>
      </c>
      <c r="C1270" t="s">
        <v>422</v>
      </c>
      <c r="D1270" t="s">
        <v>2343</v>
      </c>
      <c r="E1270" t="s">
        <v>1685</v>
      </c>
      <c r="F1270" t="s">
        <v>1686</v>
      </c>
      <c r="G1270" t="s">
        <v>1522</v>
      </c>
      <c r="I1270" t="s">
        <v>3198</v>
      </c>
      <c r="K1270" t="str">
        <f t="shared" si="59"/>
        <v/>
      </c>
      <c r="M1270" t="str">
        <f t="shared" si="57"/>
        <v/>
      </c>
      <c r="N1270" t="str">
        <f t="shared" si="58"/>
        <v/>
      </c>
      <c r="O1270" s="131">
        <v>25.0003051757813</v>
      </c>
    </row>
    <row r="1271" spans="1:15">
      <c r="A1271" t="s">
        <v>1200</v>
      </c>
      <c r="B1271" t="s">
        <v>2342</v>
      </c>
      <c r="C1271" t="s">
        <v>422</v>
      </c>
      <c r="D1271" t="s">
        <v>2343</v>
      </c>
      <c r="E1271" t="s">
        <v>1687</v>
      </c>
      <c r="F1271" t="s">
        <v>1688</v>
      </c>
      <c r="G1271" t="s">
        <v>1336</v>
      </c>
      <c r="I1271" t="s">
        <v>3198</v>
      </c>
      <c r="J1271" t="s">
        <v>2416</v>
      </c>
      <c r="K1271" t="str">
        <f t="shared" si="59"/>
        <v>naa.60060e80166177000001617700000005</v>
      </c>
      <c r="M1271" t="str">
        <f t="shared" si="57"/>
        <v>16177</v>
      </c>
      <c r="N1271" t="str">
        <f t="shared" si="58"/>
        <v>0005</v>
      </c>
      <c r="O1271" s="131">
        <v>50</v>
      </c>
    </row>
    <row r="1272" spans="1:15">
      <c r="A1272" t="s">
        <v>1200</v>
      </c>
      <c r="B1272" t="s">
        <v>2342</v>
      </c>
      <c r="C1272" t="s">
        <v>422</v>
      </c>
      <c r="D1272" t="s">
        <v>2343</v>
      </c>
      <c r="E1272" t="s">
        <v>1689</v>
      </c>
      <c r="F1272" t="s">
        <v>1714</v>
      </c>
      <c r="G1272" t="s">
        <v>1524</v>
      </c>
      <c r="I1272" t="s">
        <v>3198</v>
      </c>
      <c r="K1272" t="str">
        <f t="shared" si="59"/>
        <v/>
      </c>
      <c r="M1272" t="str">
        <f t="shared" si="57"/>
        <v/>
      </c>
      <c r="N1272" t="str">
        <f t="shared" si="58"/>
        <v/>
      </c>
      <c r="O1272" s="131">
        <v>35.0006103515625</v>
      </c>
    </row>
    <row r="1273" spans="1:15">
      <c r="A1273" t="s">
        <v>1200</v>
      </c>
      <c r="B1273" t="s">
        <v>2342</v>
      </c>
      <c r="C1273" t="s">
        <v>422</v>
      </c>
      <c r="D1273" t="s">
        <v>2343</v>
      </c>
      <c r="E1273" t="s">
        <v>1692</v>
      </c>
      <c r="F1273" t="s">
        <v>1693</v>
      </c>
      <c r="G1273" t="s">
        <v>1336</v>
      </c>
      <c r="I1273" t="s">
        <v>3178</v>
      </c>
      <c r="J1273" t="s">
        <v>2396</v>
      </c>
      <c r="K1273" t="str">
        <f t="shared" si="59"/>
        <v>naa.60060e80166177000001617700000006</v>
      </c>
      <c r="M1273" t="str">
        <f t="shared" si="57"/>
        <v>16177</v>
      </c>
      <c r="N1273" t="str">
        <f t="shared" si="58"/>
        <v>0006</v>
      </c>
      <c r="O1273" s="131">
        <v>45</v>
      </c>
    </row>
    <row r="1274" spans="1:15">
      <c r="A1274" t="s">
        <v>1200</v>
      </c>
      <c r="B1274" t="s">
        <v>2342</v>
      </c>
      <c r="C1274" t="s">
        <v>422</v>
      </c>
      <c r="D1274" t="s">
        <v>2343</v>
      </c>
      <c r="E1274" t="s">
        <v>1698</v>
      </c>
      <c r="F1274" t="s">
        <v>1697</v>
      </c>
      <c r="G1274" t="s">
        <v>1336</v>
      </c>
      <c r="I1274" t="s">
        <v>3179</v>
      </c>
      <c r="J1274" t="s">
        <v>2397</v>
      </c>
      <c r="K1274" t="str">
        <f t="shared" si="59"/>
        <v>naa.60060e80166177000001617700000007</v>
      </c>
      <c r="M1274" t="str">
        <f t="shared" si="57"/>
        <v>16177</v>
      </c>
      <c r="N1274" t="str">
        <f t="shared" si="58"/>
        <v>0007</v>
      </c>
      <c r="O1274" s="131">
        <v>0.20050048828125</v>
      </c>
    </row>
    <row r="1275" spans="1:15">
      <c r="A1275" t="s">
        <v>1200</v>
      </c>
      <c r="B1275" t="s">
        <v>2342</v>
      </c>
      <c r="C1275" t="s">
        <v>422</v>
      </c>
      <c r="D1275" t="s">
        <v>2343</v>
      </c>
      <c r="E1275" t="s">
        <v>1696</v>
      </c>
      <c r="F1275" t="s">
        <v>1752</v>
      </c>
      <c r="G1275" t="s">
        <v>1336</v>
      </c>
      <c r="I1275" t="s">
        <v>3180</v>
      </c>
      <c r="J1275" t="s">
        <v>2398</v>
      </c>
      <c r="K1275" t="str">
        <f t="shared" si="59"/>
        <v>naa.60060e80166177000001617700000f03</v>
      </c>
      <c r="M1275" t="str">
        <f t="shared" si="57"/>
        <v>16177</v>
      </c>
      <c r="N1275" t="str">
        <f t="shared" si="58"/>
        <v>0f03</v>
      </c>
      <c r="O1275" s="131">
        <v>0.20050048828125</v>
      </c>
    </row>
    <row r="1276" spans="1:15">
      <c r="A1276" t="s">
        <v>1200</v>
      </c>
      <c r="B1276" t="s">
        <v>2342</v>
      </c>
      <c r="C1276" t="s">
        <v>422</v>
      </c>
      <c r="D1276" t="s">
        <v>2343</v>
      </c>
      <c r="E1276" t="s">
        <v>1710</v>
      </c>
      <c r="F1276" t="s">
        <v>1755</v>
      </c>
      <c r="G1276" t="s">
        <v>1336</v>
      </c>
      <c r="I1276" t="s">
        <v>3181</v>
      </c>
      <c r="J1276" t="s">
        <v>2399</v>
      </c>
      <c r="K1276" t="str">
        <f t="shared" si="59"/>
        <v>naa.60060e80166177000001617700000f04</v>
      </c>
      <c r="M1276" t="str">
        <f t="shared" si="57"/>
        <v>16177</v>
      </c>
      <c r="N1276" t="str">
        <f t="shared" si="58"/>
        <v>0f04</v>
      </c>
      <c r="O1276" s="131">
        <v>0.20050048828125</v>
      </c>
    </row>
    <row r="1277" spans="1:15">
      <c r="A1277" t="s">
        <v>1200</v>
      </c>
      <c r="B1277" t="s">
        <v>2342</v>
      </c>
      <c r="C1277" t="s">
        <v>422</v>
      </c>
      <c r="D1277" t="s">
        <v>2343</v>
      </c>
      <c r="E1277" t="s">
        <v>1715</v>
      </c>
      <c r="F1277" t="s">
        <v>1758</v>
      </c>
      <c r="G1277" t="s">
        <v>1336</v>
      </c>
      <c r="I1277" t="s">
        <v>3182</v>
      </c>
      <c r="J1277" t="s">
        <v>2400</v>
      </c>
      <c r="K1277" t="str">
        <f t="shared" si="59"/>
        <v>naa.60060e80166177000001617700000f05</v>
      </c>
      <c r="M1277" t="str">
        <f t="shared" ref="M1277:M1340" si="60">IF(J1277&lt;&gt;"",MID(J1277,30,5),"")</f>
        <v>16177</v>
      </c>
      <c r="N1277" t="str">
        <f t="shared" ref="N1277:N1340" si="61">IF(J1277&lt;&gt;"",MID(J1277,39,4),"")</f>
        <v>0f05</v>
      </c>
      <c r="O1277" s="131">
        <v>40</v>
      </c>
    </row>
    <row r="1278" spans="1:15">
      <c r="A1278" t="s">
        <v>1201</v>
      </c>
      <c r="B1278" t="s">
        <v>2342</v>
      </c>
      <c r="C1278" t="s">
        <v>425</v>
      </c>
      <c r="D1278" t="s">
        <v>2343</v>
      </c>
      <c r="E1278" t="s">
        <v>1685</v>
      </c>
      <c r="F1278" t="s">
        <v>1686</v>
      </c>
      <c r="G1278" t="s">
        <v>1526</v>
      </c>
      <c r="I1278" t="s">
        <v>3199</v>
      </c>
      <c r="K1278" t="str">
        <f t="shared" si="59"/>
        <v/>
      </c>
      <c r="M1278" t="str">
        <f t="shared" si="60"/>
        <v/>
      </c>
      <c r="N1278" t="str">
        <f t="shared" si="61"/>
        <v/>
      </c>
      <c r="O1278" s="131">
        <v>50</v>
      </c>
    </row>
    <row r="1279" spans="1:15">
      <c r="A1279" t="s">
        <v>1201</v>
      </c>
      <c r="B1279" t="s">
        <v>2342</v>
      </c>
      <c r="C1279" t="s">
        <v>425</v>
      </c>
      <c r="D1279" t="s">
        <v>2343</v>
      </c>
      <c r="E1279" t="s">
        <v>1687</v>
      </c>
      <c r="F1279" t="s">
        <v>1690</v>
      </c>
      <c r="G1279" t="s">
        <v>1528</v>
      </c>
      <c r="I1279" t="s">
        <v>3199</v>
      </c>
      <c r="K1279" t="str">
        <f t="shared" si="59"/>
        <v/>
      </c>
      <c r="M1279" t="str">
        <f t="shared" si="60"/>
        <v/>
      </c>
      <c r="N1279" t="str">
        <f t="shared" si="61"/>
        <v/>
      </c>
      <c r="O1279" s="131">
        <v>15</v>
      </c>
    </row>
    <row r="1280" spans="1:15">
      <c r="A1280" t="s">
        <v>1201</v>
      </c>
      <c r="B1280" t="s">
        <v>2342</v>
      </c>
      <c r="C1280" t="s">
        <v>425</v>
      </c>
      <c r="D1280" t="s">
        <v>2343</v>
      </c>
      <c r="E1280" t="s">
        <v>1689</v>
      </c>
      <c r="F1280" t="s">
        <v>1688</v>
      </c>
      <c r="G1280" t="s">
        <v>1368</v>
      </c>
      <c r="I1280" t="s">
        <v>3199</v>
      </c>
      <c r="J1280" t="s">
        <v>2417</v>
      </c>
      <c r="K1280" t="str">
        <f t="shared" si="59"/>
        <v>naa.60060e80166177000001617700000013</v>
      </c>
      <c r="M1280" t="str">
        <f t="shared" si="60"/>
        <v>16177</v>
      </c>
      <c r="N1280" t="str">
        <f t="shared" si="61"/>
        <v>0013</v>
      </c>
      <c r="O1280" s="131">
        <v>2.00042724609375</v>
      </c>
    </row>
    <row r="1281" spans="1:15">
      <c r="A1281" t="s">
        <v>1201</v>
      </c>
      <c r="B1281" t="s">
        <v>2342</v>
      </c>
      <c r="C1281" t="s">
        <v>425</v>
      </c>
      <c r="D1281" t="s">
        <v>2343</v>
      </c>
      <c r="E1281" t="s">
        <v>1692</v>
      </c>
      <c r="F1281" t="s">
        <v>1704</v>
      </c>
      <c r="G1281" t="s">
        <v>1368</v>
      </c>
      <c r="I1281" t="s">
        <v>3200</v>
      </c>
      <c r="J1281" t="s">
        <v>2418</v>
      </c>
      <c r="K1281" t="str">
        <f t="shared" si="59"/>
        <v>naa.60060e80166177000001617700000087</v>
      </c>
      <c r="M1281" t="str">
        <f t="shared" si="60"/>
        <v>16177</v>
      </c>
      <c r="N1281" t="str">
        <f t="shared" si="61"/>
        <v>0087</v>
      </c>
      <c r="O1281" s="131">
        <v>86.000061035156307</v>
      </c>
    </row>
    <row r="1282" spans="1:15">
      <c r="A1282" t="s">
        <v>1201</v>
      </c>
      <c r="B1282" t="s">
        <v>2342</v>
      </c>
      <c r="C1282" t="s">
        <v>425</v>
      </c>
      <c r="D1282" t="s">
        <v>2343</v>
      </c>
      <c r="E1282" t="s">
        <v>1698</v>
      </c>
      <c r="F1282" t="s">
        <v>1706</v>
      </c>
      <c r="G1282" t="s">
        <v>1368</v>
      </c>
      <c r="I1282" t="s">
        <v>3201</v>
      </c>
      <c r="J1282" t="s">
        <v>2419</v>
      </c>
      <c r="K1282" t="str">
        <f t="shared" si="59"/>
        <v>naa.60060e80166177000001617700000088</v>
      </c>
      <c r="M1282" t="str">
        <f t="shared" si="60"/>
        <v>16177</v>
      </c>
      <c r="N1282" t="str">
        <f t="shared" si="61"/>
        <v>0088</v>
      </c>
      <c r="O1282" s="131">
        <v>50</v>
      </c>
    </row>
    <row r="1283" spans="1:15">
      <c r="A1283" t="s">
        <v>1201</v>
      </c>
      <c r="B1283" t="s">
        <v>2342</v>
      </c>
      <c r="C1283" t="s">
        <v>425</v>
      </c>
      <c r="D1283" t="s">
        <v>2343</v>
      </c>
      <c r="E1283" t="s">
        <v>1696</v>
      </c>
      <c r="F1283" t="s">
        <v>1714</v>
      </c>
      <c r="G1283" t="s">
        <v>1530</v>
      </c>
      <c r="I1283" t="s">
        <v>3199</v>
      </c>
      <c r="K1283" t="str">
        <f t="shared" si="59"/>
        <v/>
      </c>
      <c r="M1283" t="str">
        <f t="shared" si="60"/>
        <v/>
      </c>
      <c r="N1283" t="str">
        <f t="shared" si="61"/>
        <v/>
      </c>
      <c r="O1283" s="131">
        <v>70.000305175781307</v>
      </c>
    </row>
    <row r="1284" spans="1:15">
      <c r="A1284" t="s">
        <v>1201</v>
      </c>
      <c r="B1284" t="s">
        <v>2342</v>
      </c>
      <c r="C1284" t="s">
        <v>425</v>
      </c>
      <c r="D1284" t="s">
        <v>2343</v>
      </c>
      <c r="E1284" t="s">
        <v>1710</v>
      </c>
      <c r="F1284" t="s">
        <v>1693</v>
      </c>
      <c r="G1284" t="s">
        <v>1368</v>
      </c>
      <c r="I1284" t="s">
        <v>3202</v>
      </c>
      <c r="J1284" t="s">
        <v>2420</v>
      </c>
      <c r="K1284" t="str">
        <f t="shared" si="59"/>
        <v>naa.60060e80166177000001617700000015</v>
      </c>
      <c r="M1284" t="str">
        <f t="shared" si="60"/>
        <v>16177</v>
      </c>
      <c r="N1284" t="str">
        <f t="shared" si="61"/>
        <v>0015</v>
      </c>
      <c r="O1284" s="131">
        <v>45</v>
      </c>
    </row>
    <row r="1285" spans="1:15">
      <c r="A1285" t="s">
        <v>1201</v>
      </c>
      <c r="B1285" t="s">
        <v>2342</v>
      </c>
      <c r="C1285" t="s">
        <v>425</v>
      </c>
      <c r="D1285" t="s">
        <v>2343</v>
      </c>
      <c r="E1285" t="s">
        <v>1715</v>
      </c>
      <c r="F1285" t="s">
        <v>1697</v>
      </c>
      <c r="G1285" t="s">
        <v>1368</v>
      </c>
      <c r="I1285" t="s">
        <v>3203</v>
      </c>
      <c r="J1285" t="s">
        <v>2421</v>
      </c>
      <c r="K1285" t="str">
        <f t="shared" si="59"/>
        <v>naa.60060e80166177000001617700000016</v>
      </c>
      <c r="M1285" t="str">
        <f t="shared" si="60"/>
        <v>16177</v>
      </c>
      <c r="N1285" t="str">
        <f t="shared" si="61"/>
        <v>0016</v>
      </c>
      <c r="O1285" s="131">
        <v>150</v>
      </c>
    </row>
    <row r="1286" spans="1:15">
      <c r="A1286" t="s">
        <v>1201</v>
      </c>
      <c r="B1286" t="s">
        <v>2342</v>
      </c>
      <c r="C1286" t="s">
        <v>425</v>
      </c>
      <c r="D1286" t="s">
        <v>2343</v>
      </c>
      <c r="E1286" t="s">
        <v>1718</v>
      </c>
      <c r="F1286" t="s">
        <v>1699</v>
      </c>
      <c r="G1286" t="s">
        <v>1368</v>
      </c>
      <c r="I1286" t="s">
        <v>3204</v>
      </c>
      <c r="J1286" t="s">
        <v>2422</v>
      </c>
      <c r="K1286" t="str">
        <f t="shared" si="59"/>
        <v>naa.60060e80166177000001617700000017</v>
      </c>
      <c r="M1286" t="str">
        <f t="shared" si="60"/>
        <v>16177</v>
      </c>
      <c r="N1286" t="str">
        <f t="shared" si="61"/>
        <v>0017</v>
      </c>
      <c r="O1286" s="131">
        <v>70.000305175781307</v>
      </c>
    </row>
    <row r="1287" spans="1:15">
      <c r="A1287" t="s">
        <v>1201</v>
      </c>
      <c r="B1287" t="s">
        <v>2342</v>
      </c>
      <c r="C1287" t="s">
        <v>425</v>
      </c>
      <c r="D1287" t="s">
        <v>2343</v>
      </c>
      <c r="E1287" t="s">
        <v>1721</v>
      </c>
      <c r="F1287" t="s">
        <v>1730</v>
      </c>
      <c r="G1287" t="s">
        <v>1368</v>
      </c>
      <c r="I1287" t="s">
        <v>3205</v>
      </c>
      <c r="J1287" t="s">
        <v>2423</v>
      </c>
      <c r="K1287" t="str">
        <f t="shared" si="59"/>
        <v>naa.60060e80166177000001617700000018</v>
      </c>
      <c r="M1287" t="str">
        <f t="shared" si="60"/>
        <v>16177</v>
      </c>
      <c r="N1287" t="str">
        <f t="shared" si="61"/>
        <v>0018</v>
      </c>
      <c r="O1287" s="131">
        <v>0.20050048828125</v>
      </c>
    </row>
    <row r="1288" spans="1:15">
      <c r="A1288" t="s">
        <v>1201</v>
      </c>
      <c r="B1288" t="s">
        <v>2342</v>
      </c>
      <c r="C1288" t="s">
        <v>425</v>
      </c>
      <c r="D1288" t="s">
        <v>2343</v>
      </c>
      <c r="E1288" t="s">
        <v>1713</v>
      </c>
      <c r="F1288" t="s">
        <v>1752</v>
      </c>
      <c r="G1288" t="s">
        <v>1368</v>
      </c>
      <c r="I1288" t="s">
        <v>3206</v>
      </c>
      <c r="J1288" t="s">
        <v>2424</v>
      </c>
      <c r="K1288" t="str">
        <f t="shared" si="59"/>
        <v>naa.60060e80166177000001617700000f0c</v>
      </c>
      <c r="M1288" t="str">
        <f t="shared" si="60"/>
        <v>16177</v>
      </c>
      <c r="N1288" t="str">
        <f t="shared" si="61"/>
        <v>0f0c</v>
      </c>
      <c r="O1288" s="131">
        <v>0.20050048828125</v>
      </c>
    </row>
    <row r="1289" spans="1:15">
      <c r="A1289" t="s">
        <v>1201</v>
      </c>
      <c r="B1289" t="s">
        <v>2342</v>
      </c>
      <c r="C1289" t="s">
        <v>425</v>
      </c>
      <c r="D1289" t="s">
        <v>2343</v>
      </c>
      <c r="E1289" t="s">
        <v>1736</v>
      </c>
      <c r="F1289" t="s">
        <v>1755</v>
      </c>
      <c r="G1289" t="s">
        <v>1368</v>
      </c>
      <c r="I1289" t="s">
        <v>3207</v>
      </c>
      <c r="J1289" t="s">
        <v>2425</v>
      </c>
      <c r="K1289" t="str">
        <f t="shared" si="59"/>
        <v>naa.60060e80166177000001617700000f0d</v>
      </c>
      <c r="M1289" t="str">
        <f t="shared" si="60"/>
        <v>16177</v>
      </c>
      <c r="N1289" t="str">
        <f t="shared" si="61"/>
        <v>0f0d</v>
      </c>
      <c r="O1289" s="131">
        <v>0.20050048828125</v>
      </c>
    </row>
    <row r="1290" spans="1:15">
      <c r="A1290" t="s">
        <v>1201</v>
      </c>
      <c r="B1290" t="s">
        <v>2342</v>
      </c>
      <c r="C1290" t="s">
        <v>425</v>
      </c>
      <c r="D1290" t="s">
        <v>2343</v>
      </c>
      <c r="E1290" t="s">
        <v>1739</v>
      </c>
      <c r="F1290" t="s">
        <v>1758</v>
      </c>
      <c r="G1290" t="s">
        <v>1368</v>
      </c>
      <c r="I1290" t="s">
        <v>3208</v>
      </c>
      <c r="J1290" t="s">
        <v>2426</v>
      </c>
      <c r="K1290" t="str">
        <f t="shared" si="59"/>
        <v>naa.60060e80166177000001617700000f0e</v>
      </c>
      <c r="M1290" t="str">
        <f t="shared" si="60"/>
        <v>16177</v>
      </c>
      <c r="N1290" t="str">
        <f t="shared" si="61"/>
        <v>0f0e</v>
      </c>
      <c r="O1290" s="131">
        <v>40</v>
      </c>
    </row>
    <row r="1291" spans="1:15">
      <c r="A1291" t="s">
        <v>1201</v>
      </c>
      <c r="B1291" t="s">
        <v>2342</v>
      </c>
      <c r="C1291" t="s">
        <v>426</v>
      </c>
      <c r="D1291" t="s">
        <v>2351</v>
      </c>
      <c r="E1291" t="s">
        <v>1685</v>
      </c>
      <c r="F1291" t="s">
        <v>1686</v>
      </c>
      <c r="G1291" t="s">
        <v>1526</v>
      </c>
      <c r="I1291" t="s">
        <v>3209</v>
      </c>
      <c r="K1291" t="str">
        <f t="shared" si="59"/>
        <v/>
      </c>
      <c r="M1291" t="str">
        <f t="shared" si="60"/>
        <v/>
      </c>
      <c r="N1291" t="str">
        <f t="shared" si="61"/>
        <v/>
      </c>
      <c r="O1291" s="131">
        <v>50</v>
      </c>
    </row>
    <row r="1292" spans="1:15">
      <c r="A1292" t="s">
        <v>1201</v>
      </c>
      <c r="B1292" t="s">
        <v>2342</v>
      </c>
      <c r="C1292" t="s">
        <v>426</v>
      </c>
      <c r="D1292" t="s">
        <v>2351</v>
      </c>
      <c r="E1292" t="s">
        <v>1687</v>
      </c>
      <c r="F1292" t="s">
        <v>1690</v>
      </c>
      <c r="G1292" t="s">
        <v>1528</v>
      </c>
      <c r="I1292" t="s">
        <v>3209</v>
      </c>
      <c r="K1292" t="str">
        <f t="shared" si="59"/>
        <v/>
      </c>
      <c r="M1292" t="str">
        <f t="shared" si="60"/>
        <v/>
      </c>
      <c r="N1292" t="str">
        <f t="shared" si="61"/>
        <v/>
      </c>
      <c r="O1292" s="131">
        <v>25.0003051757813</v>
      </c>
    </row>
    <row r="1293" spans="1:15">
      <c r="A1293" t="s">
        <v>1201</v>
      </c>
      <c r="B1293" t="s">
        <v>2342</v>
      </c>
      <c r="C1293" t="s">
        <v>426</v>
      </c>
      <c r="D1293" t="s">
        <v>2351</v>
      </c>
      <c r="E1293" t="s">
        <v>1689</v>
      </c>
      <c r="F1293" t="s">
        <v>1688</v>
      </c>
      <c r="G1293" t="s">
        <v>1294</v>
      </c>
      <c r="I1293" t="s">
        <v>3209</v>
      </c>
      <c r="J1293" t="s">
        <v>2427</v>
      </c>
      <c r="K1293" t="str">
        <f t="shared" si="59"/>
        <v>naa.60060e80166221000001622100000013</v>
      </c>
      <c r="M1293" t="str">
        <f t="shared" si="60"/>
        <v>16221</v>
      </c>
      <c r="N1293" t="str">
        <f t="shared" si="61"/>
        <v>0013</v>
      </c>
      <c r="O1293" s="131">
        <v>2.50030517578125</v>
      </c>
    </row>
    <row r="1294" spans="1:15">
      <c r="A1294" t="s">
        <v>1201</v>
      </c>
      <c r="B1294" t="s">
        <v>2342</v>
      </c>
      <c r="C1294" t="s">
        <v>426</v>
      </c>
      <c r="D1294" t="s">
        <v>2351</v>
      </c>
      <c r="E1294" t="s">
        <v>1692</v>
      </c>
      <c r="F1294" t="s">
        <v>1704</v>
      </c>
      <c r="G1294" t="s">
        <v>1294</v>
      </c>
      <c r="I1294" t="s">
        <v>3210</v>
      </c>
      <c r="J1294" t="s">
        <v>2428</v>
      </c>
      <c r="K1294" t="str">
        <f t="shared" si="59"/>
        <v>naa.60060e80166221000001622100001013</v>
      </c>
      <c r="M1294" t="str">
        <f t="shared" si="60"/>
        <v>16221</v>
      </c>
      <c r="N1294" t="str">
        <f t="shared" si="61"/>
        <v>1013</v>
      </c>
      <c r="O1294" s="131">
        <v>50</v>
      </c>
    </row>
    <row r="1295" spans="1:15">
      <c r="A1295" t="s">
        <v>1201</v>
      </c>
      <c r="B1295" t="s">
        <v>2342</v>
      </c>
      <c r="C1295" t="s">
        <v>426</v>
      </c>
      <c r="D1295" t="s">
        <v>2351</v>
      </c>
      <c r="E1295" t="s">
        <v>1698</v>
      </c>
      <c r="F1295" t="s">
        <v>1714</v>
      </c>
      <c r="G1295" t="s">
        <v>1530</v>
      </c>
      <c r="I1295" t="s">
        <v>3209</v>
      </c>
      <c r="K1295" t="str">
        <f t="shared" si="59"/>
        <v/>
      </c>
      <c r="M1295" t="str">
        <f t="shared" si="60"/>
        <v/>
      </c>
      <c r="N1295" t="str">
        <f t="shared" si="61"/>
        <v/>
      </c>
      <c r="O1295" s="131">
        <v>655.00030517578102</v>
      </c>
    </row>
    <row r="1296" spans="1:15">
      <c r="A1296" t="s">
        <v>1201</v>
      </c>
      <c r="B1296" t="s">
        <v>2342</v>
      </c>
      <c r="C1296" t="s">
        <v>426</v>
      </c>
      <c r="D1296" t="s">
        <v>2351</v>
      </c>
      <c r="E1296" t="s">
        <v>1696</v>
      </c>
      <c r="F1296" t="s">
        <v>1693</v>
      </c>
      <c r="G1296" t="s">
        <v>1294</v>
      </c>
      <c r="I1296" t="s">
        <v>3211</v>
      </c>
      <c r="J1296" t="s">
        <v>2429</v>
      </c>
      <c r="K1296" t="str">
        <f t="shared" si="59"/>
        <v>naa.60060e80166221000001622100000015</v>
      </c>
      <c r="M1296" t="str">
        <f t="shared" si="60"/>
        <v>16221</v>
      </c>
      <c r="N1296" t="str">
        <f t="shared" si="61"/>
        <v>0015</v>
      </c>
      <c r="O1296" s="131">
        <v>655.00030517578102</v>
      </c>
    </row>
    <row r="1297" spans="1:15">
      <c r="A1297" t="s">
        <v>1201</v>
      </c>
      <c r="B1297" t="s">
        <v>2342</v>
      </c>
      <c r="C1297" t="s">
        <v>426</v>
      </c>
      <c r="D1297" t="s">
        <v>2351</v>
      </c>
      <c r="E1297" t="s">
        <v>1710</v>
      </c>
      <c r="F1297" t="s">
        <v>1697</v>
      </c>
      <c r="G1297" t="s">
        <v>1294</v>
      </c>
      <c r="I1297" t="s">
        <v>3212</v>
      </c>
      <c r="J1297" t="s">
        <v>2430</v>
      </c>
      <c r="K1297" t="str">
        <f t="shared" si="59"/>
        <v>naa.60060e80166221000001622100000016</v>
      </c>
      <c r="M1297" t="str">
        <f t="shared" si="60"/>
        <v>16221</v>
      </c>
      <c r="N1297" t="str">
        <f t="shared" si="61"/>
        <v>0016</v>
      </c>
      <c r="O1297" s="131">
        <v>20.0006103515625</v>
      </c>
    </row>
    <row r="1298" spans="1:15">
      <c r="A1298" t="s">
        <v>1201</v>
      </c>
      <c r="B1298" t="s">
        <v>2342</v>
      </c>
      <c r="C1298" t="s">
        <v>426</v>
      </c>
      <c r="D1298" t="s">
        <v>2351</v>
      </c>
      <c r="E1298" t="s">
        <v>1715</v>
      </c>
      <c r="F1298" t="s">
        <v>1699</v>
      </c>
      <c r="G1298" t="s">
        <v>1294</v>
      </c>
      <c r="I1298" t="s">
        <v>3213</v>
      </c>
      <c r="J1298" t="s">
        <v>2431</v>
      </c>
      <c r="K1298" t="str">
        <f t="shared" si="59"/>
        <v>naa.60060e80166221000001622100000100</v>
      </c>
      <c r="M1298" t="str">
        <f t="shared" si="60"/>
        <v>16221</v>
      </c>
      <c r="N1298" t="str">
        <f t="shared" si="61"/>
        <v>0100</v>
      </c>
      <c r="O1298" s="131">
        <v>20.0006103515625</v>
      </c>
    </row>
    <row r="1299" spans="1:15">
      <c r="A1299" t="s">
        <v>1201</v>
      </c>
      <c r="B1299" t="s">
        <v>2342</v>
      </c>
      <c r="C1299" t="s">
        <v>426</v>
      </c>
      <c r="D1299" t="s">
        <v>2351</v>
      </c>
      <c r="E1299" t="s">
        <v>1718</v>
      </c>
      <c r="F1299" t="s">
        <v>1730</v>
      </c>
      <c r="G1299" t="s">
        <v>1294</v>
      </c>
      <c r="I1299" t="s">
        <v>3214</v>
      </c>
      <c r="J1299" t="s">
        <v>2432</v>
      </c>
      <c r="K1299" t="str">
        <f t="shared" si="59"/>
        <v>naa.60060e80166221000001622100000101</v>
      </c>
      <c r="M1299" t="str">
        <f t="shared" si="60"/>
        <v>16221</v>
      </c>
      <c r="N1299" t="str">
        <f t="shared" si="61"/>
        <v>0101</v>
      </c>
      <c r="O1299" s="131">
        <v>895.00030517578102</v>
      </c>
    </row>
    <row r="1300" spans="1:15">
      <c r="A1300" t="s">
        <v>1201</v>
      </c>
      <c r="B1300" t="s">
        <v>2342</v>
      </c>
      <c r="C1300" t="s">
        <v>426</v>
      </c>
      <c r="D1300" t="s">
        <v>2351</v>
      </c>
      <c r="E1300" t="s">
        <v>1721</v>
      </c>
      <c r="F1300" t="s">
        <v>1732</v>
      </c>
      <c r="G1300" t="s">
        <v>1294</v>
      </c>
      <c r="I1300" t="s">
        <v>3215</v>
      </c>
      <c r="J1300" t="s">
        <v>2433</v>
      </c>
      <c r="K1300" t="str">
        <f t="shared" si="59"/>
        <v>naa.60060e80166221000001622100000019</v>
      </c>
      <c r="M1300" t="str">
        <f t="shared" si="60"/>
        <v>16221</v>
      </c>
      <c r="N1300" t="str">
        <f t="shared" si="61"/>
        <v>0019</v>
      </c>
      <c r="O1300" s="131">
        <v>895.00030517578102</v>
      </c>
    </row>
    <row r="1301" spans="1:15">
      <c r="A1301" t="s">
        <v>1201</v>
      </c>
      <c r="B1301" t="s">
        <v>2342</v>
      </c>
      <c r="C1301" t="s">
        <v>426</v>
      </c>
      <c r="D1301" t="s">
        <v>2351</v>
      </c>
      <c r="E1301" t="s">
        <v>1713</v>
      </c>
      <c r="F1301" t="s">
        <v>1734</v>
      </c>
      <c r="G1301" t="s">
        <v>1294</v>
      </c>
      <c r="I1301" t="s">
        <v>3216</v>
      </c>
      <c r="J1301" t="s">
        <v>2434</v>
      </c>
      <c r="K1301" t="str">
        <f t="shared" si="59"/>
        <v>naa.60060e8016622100000162210000001a</v>
      </c>
      <c r="M1301" t="str">
        <f t="shared" si="60"/>
        <v>16221</v>
      </c>
      <c r="N1301" t="str">
        <f t="shared" si="61"/>
        <v>001a</v>
      </c>
      <c r="O1301" s="131">
        <v>895.00030517578102</v>
      </c>
    </row>
    <row r="1302" spans="1:15">
      <c r="A1302" t="s">
        <v>1201</v>
      </c>
      <c r="B1302" t="s">
        <v>2342</v>
      </c>
      <c r="C1302" t="s">
        <v>426</v>
      </c>
      <c r="D1302" t="s">
        <v>2351</v>
      </c>
      <c r="E1302" t="s">
        <v>1736</v>
      </c>
      <c r="F1302" t="s">
        <v>2190</v>
      </c>
      <c r="G1302" t="s">
        <v>1294</v>
      </c>
      <c r="I1302" t="s">
        <v>3217</v>
      </c>
      <c r="J1302" t="s">
        <v>2435</v>
      </c>
      <c r="K1302" t="str">
        <f t="shared" si="59"/>
        <v>naa.60060e8016622100000162210000001b</v>
      </c>
      <c r="M1302" t="str">
        <f t="shared" si="60"/>
        <v>16221</v>
      </c>
      <c r="N1302" t="str">
        <f t="shared" si="61"/>
        <v>001b</v>
      </c>
      <c r="O1302" s="131">
        <v>895.00030517578102</v>
      </c>
    </row>
    <row r="1303" spans="1:15">
      <c r="A1303" t="s">
        <v>1201</v>
      </c>
      <c r="B1303" t="s">
        <v>2342</v>
      </c>
      <c r="C1303" t="s">
        <v>426</v>
      </c>
      <c r="D1303" t="s">
        <v>2351</v>
      </c>
      <c r="E1303" t="s">
        <v>1739</v>
      </c>
      <c r="F1303" t="s">
        <v>2192</v>
      </c>
      <c r="G1303" t="s">
        <v>1294</v>
      </c>
      <c r="I1303" t="s">
        <v>3218</v>
      </c>
      <c r="J1303" t="s">
        <v>2436</v>
      </c>
      <c r="K1303" t="str">
        <f t="shared" si="59"/>
        <v>naa.60060e8016622100000162210000001c</v>
      </c>
      <c r="M1303" t="str">
        <f t="shared" si="60"/>
        <v>16221</v>
      </c>
      <c r="N1303" t="str">
        <f t="shared" si="61"/>
        <v>001c</v>
      </c>
      <c r="O1303" s="131">
        <v>985.00030517578102</v>
      </c>
    </row>
    <row r="1304" spans="1:15">
      <c r="A1304" t="s">
        <v>1201</v>
      </c>
      <c r="B1304" t="s">
        <v>2342</v>
      </c>
      <c r="C1304" t="s">
        <v>426</v>
      </c>
      <c r="D1304" t="s">
        <v>2351</v>
      </c>
      <c r="E1304" t="s">
        <v>1742</v>
      </c>
      <c r="F1304" t="s">
        <v>2194</v>
      </c>
      <c r="G1304" t="s">
        <v>1294</v>
      </c>
      <c r="I1304" t="s">
        <v>3219</v>
      </c>
      <c r="J1304" t="s">
        <v>2437</v>
      </c>
      <c r="K1304" t="str">
        <f t="shared" si="59"/>
        <v>naa.60060e8016622100000162210000001d</v>
      </c>
      <c r="M1304" t="str">
        <f t="shared" si="60"/>
        <v>16221</v>
      </c>
      <c r="N1304" t="str">
        <f t="shared" si="61"/>
        <v>001d</v>
      </c>
      <c r="O1304" s="131">
        <v>985.00030517578102</v>
      </c>
    </row>
    <row r="1305" spans="1:15">
      <c r="A1305" t="s">
        <v>1201</v>
      </c>
      <c r="B1305" t="s">
        <v>2342</v>
      </c>
      <c r="C1305" t="s">
        <v>426</v>
      </c>
      <c r="D1305" t="s">
        <v>2351</v>
      </c>
      <c r="E1305" t="s">
        <v>1745</v>
      </c>
      <c r="F1305" t="s">
        <v>2196</v>
      </c>
      <c r="G1305" t="s">
        <v>1294</v>
      </c>
      <c r="I1305" t="s">
        <v>3220</v>
      </c>
      <c r="J1305" t="s">
        <v>2438</v>
      </c>
      <c r="K1305" t="str">
        <f t="shared" si="59"/>
        <v>naa.60060e8016622100000162210000001e</v>
      </c>
      <c r="M1305" t="str">
        <f t="shared" si="60"/>
        <v>16221</v>
      </c>
      <c r="N1305" t="str">
        <f t="shared" si="61"/>
        <v>001e</v>
      </c>
      <c r="O1305" s="131">
        <v>30</v>
      </c>
    </row>
    <row r="1306" spans="1:15">
      <c r="A1306" t="s">
        <v>1201</v>
      </c>
      <c r="B1306" t="s">
        <v>2342</v>
      </c>
      <c r="C1306" t="s">
        <v>426</v>
      </c>
      <c r="D1306" t="s">
        <v>2351</v>
      </c>
      <c r="E1306" t="s">
        <v>1748</v>
      </c>
      <c r="F1306" t="s">
        <v>2198</v>
      </c>
      <c r="G1306" t="s">
        <v>1294</v>
      </c>
      <c r="I1306" t="s">
        <v>3221</v>
      </c>
      <c r="J1306" t="s">
        <v>2439</v>
      </c>
      <c r="K1306" t="str">
        <f t="shared" si="59"/>
        <v>naa.60060e80166221000001622100000018</v>
      </c>
      <c r="M1306" t="str">
        <f t="shared" si="60"/>
        <v>16221</v>
      </c>
      <c r="N1306" t="str">
        <f t="shared" si="61"/>
        <v>0018</v>
      </c>
      <c r="O1306" s="131">
        <v>131.00006103515599</v>
      </c>
    </row>
    <row r="1307" spans="1:15">
      <c r="A1307" t="s">
        <v>1201</v>
      </c>
      <c r="B1307" t="s">
        <v>2342</v>
      </c>
      <c r="C1307" t="s">
        <v>426</v>
      </c>
      <c r="D1307" t="s">
        <v>2351</v>
      </c>
      <c r="E1307" t="s">
        <v>1751</v>
      </c>
      <c r="F1307" t="s">
        <v>1737</v>
      </c>
      <c r="G1307" t="s">
        <v>1294</v>
      </c>
      <c r="I1307" t="s">
        <v>3222</v>
      </c>
      <c r="J1307" t="s">
        <v>2440</v>
      </c>
      <c r="K1307" t="str">
        <f t="shared" si="59"/>
        <v>naa.60060e80166221000001622100001015</v>
      </c>
      <c r="M1307" t="str">
        <f t="shared" si="60"/>
        <v>16221</v>
      </c>
      <c r="N1307" t="str">
        <f t="shared" si="61"/>
        <v>1015</v>
      </c>
      <c r="O1307" s="131">
        <v>3.00018310546875</v>
      </c>
    </row>
    <row r="1308" spans="1:15">
      <c r="A1308" t="s">
        <v>1201</v>
      </c>
      <c r="B1308" t="s">
        <v>2342</v>
      </c>
      <c r="C1308" t="s">
        <v>426</v>
      </c>
      <c r="D1308" t="s">
        <v>2351</v>
      </c>
      <c r="E1308" t="s">
        <v>1754</v>
      </c>
      <c r="F1308" t="s">
        <v>1740</v>
      </c>
      <c r="G1308" t="s">
        <v>1294</v>
      </c>
      <c r="I1308" t="s">
        <v>3223</v>
      </c>
      <c r="J1308" t="s">
        <v>2441</v>
      </c>
      <c r="K1308" t="str">
        <f t="shared" si="59"/>
        <v>naa.60060e80166221000001622100001100</v>
      </c>
      <c r="M1308" t="str">
        <f t="shared" si="60"/>
        <v>16221</v>
      </c>
      <c r="N1308" t="str">
        <f t="shared" si="61"/>
        <v>1100</v>
      </c>
      <c r="O1308" s="131">
        <v>357.000732421875</v>
      </c>
    </row>
    <row r="1309" spans="1:15">
      <c r="A1309" t="s">
        <v>1201</v>
      </c>
      <c r="B1309" t="s">
        <v>2342</v>
      </c>
      <c r="C1309" t="s">
        <v>426</v>
      </c>
      <c r="D1309" t="s">
        <v>2351</v>
      </c>
      <c r="E1309" t="s">
        <v>1757</v>
      </c>
      <c r="F1309" t="s">
        <v>1743</v>
      </c>
      <c r="G1309" t="s">
        <v>1294</v>
      </c>
      <c r="I1309" t="s">
        <v>3224</v>
      </c>
      <c r="J1309" t="s">
        <v>2442</v>
      </c>
      <c r="K1309" t="str">
        <f t="shared" si="59"/>
        <v>naa.60060e80166221000001622100001019</v>
      </c>
      <c r="M1309" t="str">
        <f t="shared" si="60"/>
        <v>16221</v>
      </c>
      <c r="N1309" t="str">
        <f t="shared" si="61"/>
        <v>1019</v>
      </c>
      <c r="O1309" s="131">
        <v>196.00067138671901</v>
      </c>
    </row>
    <row r="1310" spans="1:15">
      <c r="A1310" t="s">
        <v>1201</v>
      </c>
      <c r="B1310" t="s">
        <v>2342</v>
      </c>
      <c r="C1310" t="s">
        <v>426</v>
      </c>
      <c r="D1310" t="s">
        <v>2351</v>
      </c>
      <c r="E1310" t="s">
        <v>2207</v>
      </c>
      <c r="F1310" t="s">
        <v>1746</v>
      </c>
      <c r="G1310" t="s">
        <v>1294</v>
      </c>
      <c r="I1310" t="s">
        <v>3225</v>
      </c>
      <c r="J1310" t="s">
        <v>2443</v>
      </c>
      <c r="K1310" t="str">
        <f t="shared" si="59"/>
        <v>naa.60060e8016622100000162210000101d</v>
      </c>
      <c r="M1310" t="str">
        <f t="shared" si="60"/>
        <v>16221</v>
      </c>
      <c r="N1310" t="str">
        <f t="shared" si="61"/>
        <v>101d</v>
      </c>
      <c r="O1310" s="131">
        <v>3.00018310546875</v>
      </c>
    </row>
    <row r="1311" spans="1:15">
      <c r="A1311" t="s">
        <v>1201</v>
      </c>
      <c r="B1311" t="s">
        <v>2342</v>
      </c>
      <c r="C1311" t="s">
        <v>426</v>
      </c>
      <c r="D1311" t="s">
        <v>2351</v>
      </c>
      <c r="E1311" t="s">
        <v>2209</v>
      </c>
      <c r="F1311" t="s">
        <v>1749</v>
      </c>
      <c r="G1311" t="s">
        <v>1294</v>
      </c>
      <c r="I1311" t="s">
        <v>3226</v>
      </c>
      <c r="J1311" t="s">
        <v>2444</v>
      </c>
      <c r="K1311" t="str">
        <f t="shared" si="59"/>
        <v>naa.60060e80166221000001622100001101</v>
      </c>
      <c r="M1311" t="str">
        <f t="shared" si="60"/>
        <v>16221</v>
      </c>
      <c r="N1311" t="str">
        <f t="shared" si="61"/>
        <v>1101</v>
      </c>
      <c r="O1311" s="131">
        <v>0.20050048828125</v>
      </c>
    </row>
    <row r="1312" spans="1:15">
      <c r="A1312" t="s">
        <v>1201</v>
      </c>
      <c r="B1312" t="s">
        <v>2342</v>
      </c>
      <c r="C1312" t="s">
        <v>426</v>
      </c>
      <c r="D1312" t="s">
        <v>2351</v>
      </c>
      <c r="E1312" t="s">
        <v>2211</v>
      </c>
      <c r="F1312" t="s">
        <v>1752</v>
      </c>
      <c r="G1312" t="s">
        <v>1294</v>
      </c>
      <c r="I1312" t="s">
        <v>3227</v>
      </c>
      <c r="J1312" t="s">
        <v>2445</v>
      </c>
      <c r="K1312" t="str">
        <f t="shared" si="59"/>
        <v>naa.60060e80166221000001622100000f0c</v>
      </c>
      <c r="M1312" t="str">
        <f t="shared" si="60"/>
        <v>16221</v>
      </c>
      <c r="N1312" t="str">
        <f t="shared" si="61"/>
        <v>0f0c</v>
      </c>
      <c r="O1312" s="131">
        <v>0.20050048828125</v>
      </c>
    </row>
    <row r="1313" spans="1:15">
      <c r="A1313" t="s">
        <v>1201</v>
      </c>
      <c r="B1313" t="s">
        <v>2342</v>
      </c>
      <c r="C1313" t="s">
        <v>426</v>
      </c>
      <c r="D1313" t="s">
        <v>2351</v>
      </c>
      <c r="E1313" t="s">
        <v>2214</v>
      </c>
      <c r="F1313" t="s">
        <v>1755</v>
      </c>
      <c r="G1313" t="s">
        <v>1294</v>
      </c>
      <c r="I1313" t="s">
        <v>3228</v>
      </c>
      <c r="J1313" t="s">
        <v>2446</v>
      </c>
      <c r="K1313" t="str">
        <f t="shared" si="59"/>
        <v>naa.60060e80166221000001622100000f0d</v>
      </c>
      <c r="M1313" t="str">
        <f t="shared" si="60"/>
        <v>16221</v>
      </c>
      <c r="N1313" t="str">
        <f t="shared" si="61"/>
        <v>0f0d</v>
      </c>
      <c r="O1313" s="131">
        <v>0.20050048828125</v>
      </c>
    </row>
    <row r="1314" spans="1:15">
      <c r="A1314" t="s">
        <v>1201</v>
      </c>
      <c r="B1314" t="s">
        <v>2342</v>
      </c>
      <c r="C1314" t="s">
        <v>426</v>
      </c>
      <c r="D1314" t="s">
        <v>2351</v>
      </c>
      <c r="E1314" t="s">
        <v>2217</v>
      </c>
      <c r="F1314" t="s">
        <v>1758</v>
      </c>
      <c r="G1314" t="s">
        <v>1294</v>
      </c>
      <c r="I1314" t="s">
        <v>3229</v>
      </c>
      <c r="J1314" t="s">
        <v>2447</v>
      </c>
      <c r="K1314" t="str">
        <f t="shared" si="59"/>
        <v>naa.60060e80166221000001622100000f0e</v>
      </c>
      <c r="M1314" t="str">
        <f t="shared" si="60"/>
        <v>16221</v>
      </c>
      <c r="N1314" t="str">
        <f t="shared" si="61"/>
        <v>0f0e</v>
      </c>
      <c r="O1314" s="131">
        <v>40</v>
      </c>
    </row>
    <row r="1315" spans="1:15">
      <c r="A1315" t="s">
        <v>1202</v>
      </c>
      <c r="B1315" t="s">
        <v>2342</v>
      </c>
      <c r="C1315" t="s">
        <v>429</v>
      </c>
      <c r="D1315" t="s">
        <v>2351</v>
      </c>
      <c r="E1315" t="s">
        <v>1685</v>
      </c>
      <c r="F1315" t="s">
        <v>1686</v>
      </c>
      <c r="G1315" t="s">
        <v>1532</v>
      </c>
      <c r="I1315" t="s">
        <v>3230</v>
      </c>
      <c r="K1315" t="str">
        <f t="shared" si="59"/>
        <v/>
      </c>
      <c r="M1315" t="str">
        <f t="shared" si="60"/>
        <v/>
      </c>
      <c r="N1315" t="str">
        <f t="shared" si="61"/>
        <v/>
      </c>
      <c r="O1315" s="131">
        <v>50</v>
      </c>
    </row>
    <row r="1316" spans="1:15">
      <c r="A1316" t="s">
        <v>1202</v>
      </c>
      <c r="B1316" t="s">
        <v>2342</v>
      </c>
      <c r="C1316" t="s">
        <v>429</v>
      </c>
      <c r="D1316" t="s">
        <v>2351</v>
      </c>
      <c r="E1316" t="s">
        <v>1687</v>
      </c>
      <c r="F1316" t="s">
        <v>1690</v>
      </c>
      <c r="G1316" t="s">
        <v>1534</v>
      </c>
      <c r="I1316" t="s">
        <v>3230</v>
      </c>
      <c r="K1316" t="str">
        <f t="shared" si="59"/>
        <v/>
      </c>
      <c r="M1316" t="str">
        <f t="shared" si="60"/>
        <v/>
      </c>
      <c r="N1316" t="str">
        <f t="shared" si="61"/>
        <v/>
      </c>
      <c r="O1316" s="131">
        <v>25.0003051757813</v>
      </c>
    </row>
    <row r="1317" spans="1:15">
      <c r="A1317" t="s">
        <v>1202</v>
      </c>
      <c r="B1317" t="s">
        <v>2342</v>
      </c>
      <c r="C1317" t="s">
        <v>429</v>
      </c>
      <c r="D1317" t="s">
        <v>2351</v>
      </c>
      <c r="E1317" t="s">
        <v>1689</v>
      </c>
      <c r="F1317" t="s">
        <v>1688</v>
      </c>
      <c r="G1317" t="s">
        <v>1294</v>
      </c>
      <c r="I1317" t="s">
        <v>3230</v>
      </c>
      <c r="J1317" t="s">
        <v>2448</v>
      </c>
      <c r="K1317" t="str">
        <f t="shared" si="59"/>
        <v>naa.60060e80166221000001622100000014</v>
      </c>
      <c r="M1317" t="str">
        <f t="shared" si="60"/>
        <v>16221</v>
      </c>
      <c r="N1317" t="str">
        <f t="shared" si="61"/>
        <v>0014</v>
      </c>
      <c r="O1317" s="131">
        <v>2.50030517578125</v>
      </c>
    </row>
    <row r="1318" spans="1:15">
      <c r="A1318" t="s">
        <v>1202</v>
      </c>
      <c r="B1318" t="s">
        <v>2342</v>
      </c>
      <c r="C1318" t="s">
        <v>429</v>
      </c>
      <c r="D1318" t="s">
        <v>2351</v>
      </c>
      <c r="E1318" t="s">
        <v>1692</v>
      </c>
      <c r="F1318" t="s">
        <v>1704</v>
      </c>
      <c r="G1318" t="s">
        <v>1294</v>
      </c>
      <c r="I1318" t="s">
        <v>3231</v>
      </c>
      <c r="J1318" t="s">
        <v>2449</v>
      </c>
      <c r="K1318" t="str">
        <f t="shared" si="59"/>
        <v>naa.60060e80166221000001622100001014</v>
      </c>
      <c r="M1318" t="str">
        <f t="shared" si="60"/>
        <v>16221</v>
      </c>
      <c r="N1318" t="str">
        <f t="shared" si="61"/>
        <v>1014</v>
      </c>
      <c r="O1318" s="131">
        <v>50</v>
      </c>
    </row>
    <row r="1319" spans="1:15">
      <c r="A1319" t="s">
        <v>1202</v>
      </c>
      <c r="B1319" t="s">
        <v>2342</v>
      </c>
      <c r="C1319" t="s">
        <v>429</v>
      </c>
      <c r="D1319" t="s">
        <v>2351</v>
      </c>
      <c r="E1319" t="s">
        <v>1698</v>
      </c>
      <c r="F1319" t="s">
        <v>1714</v>
      </c>
      <c r="G1319" t="s">
        <v>1536</v>
      </c>
      <c r="I1319" t="s">
        <v>3230</v>
      </c>
      <c r="K1319" t="str">
        <f t="shared" si="59"/>
        <v/>
      </c>
      <c r="M1319" t="str">
        <f t="shared" si="60"/>
        <v/>
      </c>
      <c r="N1319" t="str">
        <f t="shared" si="61"/>
        <v/>
      </c>
      <c r="O1319" s="131">
        <v>655.00030517578102</v>
      </c>
    </row>
    <row r="1320" spans="1:15">
      <c r="A1320" t="s">
        <v>1202</v>
      </c>
      <c r="B1320" t="s">
        <v>2342</v>
      </c>
      <c r="C1320" t="s">
        <v>429</v>
      </c>
      <c r="D1320" t="s">
        <v>2351</v>
      </c>
      <c r="E1320" t="s">
        <v>1696</v>
      </c>
      <c r="F1320" t="s">
        <v>1693</v>
      </c>
      <c r="G1320" t="s">
        <v>1294</v>
      </c>
      <c r="I1320" t="s">
        <v>3211</v>
      </c>
      <c r="J1320" t="s">
        <v>2429</v>
      </c>
      <c r="K1320" t="str">
        <f t="shared" si="59"/>
        <v>naa.60060e80166221000001622100000015</v>
      </c>
      <c r="M1320" t="str">
        <f t="shared" si="60"/>
        <v>16221</v>
      </c>
      <c r="N1320" t="str">
        <f t="shared" si="61"/>
        <v>0015</v>
      </c>
      <c r="O1320" s="131">
        <v>655.00030517578102</v>
      </c>
    </row>
    <row r="1321" spans="1:15">
      <c r="A1321" t="s">
        <v>1202</v>
      </c>
      <c r="B1321" t="s">
        <v>2342</v>
      </c>
      <c r="C1321" t="s">
        <v>429</v>
      </c>
      <c r="D1321" t="s">
        <v>2351</v>
      </c>
      <c r="E1321" t="s">
        <v>1710</v>
      </c>
      <c r="F1321" t="s">
        <v>1697</v>
      </c>
      <c r="G1321" t="s">
        <v>1294</v>
      </c>
      <c r="I1321" t="s">
        <v>3212</v>
      </c>
      <c r="J1321" t="s">
        <v>2430</v>
      </c>
      <c r="K1321" t="str">
        <f t="shared" si="59"/>
        <v>naa.60060e80166221000001622100000016</v>
      </c>
      <c r="M1321" t="str">
        <f t="shared" si="60"/>
        <v>16221</v>
      </c>
      <c r="N1321" t="str">
        <f t="shared" si="61"/>
        <v>0016</v>
      </c>
      <c r="O1321" s="131">
        <v>20.0006103515625</v>
      </c>
    </row>
    <row r="1322" spans="1:15">
      <c r="A1322" t="s">
        <v>1202</v>
      </c>
      <c r="B1322" t="s">
        <v>2342</v>
      </c>
      <c r="C1322" t="s">
        <v>429</v>
      </c>
      <c r="D1322" t="s">
        <v>2351</v>
      </c>
      <c r="E1322" t="s">
        <v>1715</v>
      </c>
      <c r="F1322" t="s">
        <v>1699</v>
      </c>
      <c r="G1322" t="s">
        <v>1294</v>
      </c>
      <c r="I1322" t="s">
        <v>3213</v>
      </c>
      <c r="J1322" t="s">
        <v>2431</v>
      </c>
      <c r="K1322" t="str">
        <f t="shared" si="59"/>
        <v>naa.60060e80166221000001622100000100</v>
      </c>
      <c r="M1322" t="str">
        <f t="shared" si="60"/>
        <v>16221</v>
      </c>
      <c r="N1322" t="str">
        <f t="shared" si="61"/>
        <v>0100</v>
      </c>
      <c r="O1322" s="131">
        <v>30</v>
      </c>
    </row>
    <row r="1323" spans="1:15">
      <c r="A1323" t="s">
        <v>1202</v>
      </c>
      <c r="B1323" t="s">
        <v>2342</v>
      </c>
      <c r="C1323" t="s">
        <v>429</v>
      </c>
      <c r="D1323" t="s">
        <v>2351</v>
      </c>
      <c r="E1323" t="s">
        <v>1718</v>
      </c>
      <c r="F1323" t="s">
        <v>1730</v>
      </c>
      <c r="G1323" t="s">
        <v>1294</v>
      </c>
      <c r="I1323" t="s">
        <v>3221</v>
      </c>
      <c r="J1323" t="s">
        <v>2439</v>
      </c>
      <c r="K1323" t="str">
        <f t="shared" si="59"/>
        <v>naa.60060e80166221000001622100000018</v>
      </c>
      <c r="M1323" t="str">
        <f t="shared" si="60"/>
        <v>16221</v>
      </c>
      <c r="N1323" t="str">
        <f t="shared" si="61"/>
        <v>0018</v>
      </c>
      <c r="O1323" s="131">
        <v>895.00030517578102</v>
      </c>
    </row>
    <row r="1324" spans="1:15">
      <c r="A1324" t="s">
        <v>1202</v>
      </c>
      <c r="B1324" t="s">
        <v>2342</v>
      </c>
      <c r="C1324" t="s">
        <v>429</v>
      </c>
      <c r="D1324" t="s">
        <v>2351</v>
      </c>
      <c r="E1324" t="s">
        <v>1721</v>
      </c>
      <c r="F1324" t="s">
        <v>1732</v>
      </c>
      <c r="G1324" t="s">
        <v>1294</v>
      </c>
      <c r="I1324" t="s">
        <v>3215</v>
      </c>
      <c r="J1324" t="s">
        <v>2433</v>
      </c>
      <c r="K1324" t="str">
        <f t="shared" si="59"/>
        <v>naa.60060e80166221000001622100000019</v>
      </c>
      <c r="M1324" t="str">
        <f t="shared" si="60"/>
        <v>16221</v>
      </c>
      <c r="N1324" t="str">
        <f t="shared" si="61"/>
        <v>0019</v>
      </c>
      <c r="O1324" s="131">
        <v>895.00030517578102</v>
      </c>
    </row>
    <row r="1325" spans="1:15">
      <c r="A1325" t="s">
        <v>1202</v>
      </c>
      <c r="B1325" t="s">
        <v>2342</v>
      </c>
      <c r="C1325" t="s">
        <v>429</v>
      </c>
      <c r="D1325" t="s">
        <v>2351</v>
      </c>
      <c r="E1325" t="s">
        <v>1713</v>
      </c>
      <c r="F1325" t="s">
        <v>1734</v>
      </c>
      <c r="G1325" t="s">
        <v>1294</v>
      </c>
      <c r="I1325" t="s">
        <v>3216</v>
      </c>
      <c r="J1325" t="s">
        <v>2434</v>
      </c>
      <c r="K1325" t="str">
        <f t="shared" si="59"/>
        <v>naa.60060e8016622100000162210000001a</v>
      </c>
      <c r="M1325" t="str">
        <f t="shared" si="60"/>
        <v>16221</v>
      </c>
      <c r="N1325" t="str">
        <f t="shared" si="61"/>
        <v>001a</v>
      </c>
      <c r="O1325" s="131">
        <v>895.00030517578102</v>
      </c>
    </row>
    <row r="1326" spans="1:15">
      <c r="A1326" t="s">
        <v>1202</v>
      </c>
      <c r="B1326" t="s">
        <v>2342</v>
      </c>
      <c r="C1326" t="s">
        <v>429</v>
      </c>
      <c r="D1326" t="s">
        <v>2351</v>
      </c>
      <c r="E1326" t="s">
        <v>1736</v>
      </c>
      <c r="F1326" t="s">
        <v>2190</v>
      </c>
      <c r="G1326" t="s">
        <v>1294</v>
      </c>
      <c r="I1326" t="s">
        <v>3217</v>
      </c>
      <c r="J1326" t="s">
        <v>2435</v>
      </c>
      <c r="K1326" t="str">
        <f t="shared" si="59"/>
        <v>naa.60060e8016622100000162210000001b</v>
      </c>
      <c r="M1326" t="str">
        <f t="shared" si="60"/>
        <v>16221</v>
      </c>
      <c r="N1326" t="str">
        <f t="shared" si="61"/>
        <v>001b</v>
      </c>
      <c r="O1326" s="131">
        <v>895.00030517578102</v>
      </c>
    </row>
    <row r="1327" spans="1:15">
      <c r="A1327" t="s">
        <v>1202</v>
      </c>
      <c r="B1327" t="s">
        <v>2342</v>
      </c>
      <c r="C1327" t="s">
        <v>429</v>
      </c>
      <c r="D1327" t="s">
        <v>2351</v>
      </c>
      <c r="E1327" t="s">
        <v>1739</v>
      </c>
      <c r="F1327" t="s">
        <v>2192</v>
      </c>
      <c r="G1327" t="s">
        <v>1294</v>
      </c>
      <c r="I1327" t="s">
        <v>3218</v>
      </c>
      <c r="J1327" t="s">
        <v>2436</v>
      </c>
      <c r="K1327" t="str">
        <f t="shared" si="59"/>
        <v>naa.60060e8016622100000162210000001c</v>
      </c>
      <c r="M1327" t="str">
        <f t="shared" si="60"/>
        <v>16221</v>
      </c>
      <c r="N1327" t="str">
        <f t="shared" si="61"/>
        <v>001c</v>
      </c>
      <c r="O1327" s="131">
        <v>985.00030517578102</v>
      </c>
    </row>
    <row r="1328" spans="1:15">
      <c r="A1328" t="s">
        <v>1202</v>
      </c>
      <c r="B1328" t="s">
        <v>2342</v>
      </c>
      <c r="C1328" t="s">
        <v>429</v>
      </c>
      <c r="D1328" t="s">
        <v>2351</v>
      </c>
      <c r="E1328" t="s">
        <v>1742</v>
      </c>
      <c r="F1328" t="s">
        <v>2194</v>
      </c>
      <c r="G1328" t="s">
        <v>1294</v>
      </c>
      <c r="I1328" t="s">
        <v>3219</v>
      </c>
      <c r="J1328" t="s">
        <v>2437</v>
      </c>
      <c r="K1328" t="str">
        <f t="shared" si="59"/>
        <v>naa.60060e8016622100000162210000001d</v>
      </c>
      <c r="M1328" t="str">
        <f t="shared" si="60"/>
        <v>16221</v>
      </c>
      <c r="N1328" t="str">
        <f t="shared" si="61"/>
        <v>001d</v>
      </c>
      <c r="O1328" s="131">
        <v>985.00030517578102</v>
      </c>
    </row>
    <row r="1329" spans="1:15">
      <c r="A1329" t="s">
        <v>1202</v>
      </c>
      <c r="B1329" t="s">
        <v>2342</v>
      </c>
      <c r="C1329" t="s">
        <v>429</v>
      </c>
      <c r="D1329" t="s">
        <v>2351</v>
      </c>
      <c r="E1329" t="s">
        <v>1745</v>
      </c>
      <c r="F1329" t="s">
        <v>2196</v>
      </c>
      <c r="G1329" t="s">
        <v>1294</v>
      </c>
      <c r="I1329" t="s">
        <v>3220</v>
      </c>
      <c r="J1329" t="s">
        <v>2438</v>
      </c>
      <c r="K1329" t="str">
        <f t="shared" si="59"/>
        <v>naa.60060e8016622100000162210000001e</v>
      </c>
      <c r="M1329" t="str">
        <f t="shared" si="60"/>
        <v>16221</v>
      </c>
      <c r="N1329" t="str">
        <f t="shared" si="61"/>
        <v>001e</v>
      </c>
      <c r="O1329" s="131">
        <v>20.0006103515625</v>
      </c>
    </row>
    <row r="1330" spans="1:15">
      <c r="A1330" t="s">
        <v>1202</v>
      </c>
      <c r="B1330" t="s">
        <v>2342</v>
      </c>
      <c r="C1330" t="s">
        <v>429</v>
      </c>
      <c r="D1330" t="s">
        <v>2351</v>
      </c>
      <c r="E1330" t="s">
        <v>1748</v>
      </c>
      <c r="F1330" t="s">
        <v>2198</v>
      </c>
      <c r="G1330" t="s">
        <v>1294</v>
      </c>
      <c r="I1330" t="s">
        <v>3214</v>
      </c>
      <c r="J1330" t="s">
        <v>2432</v>
      </c>
      <c r="K1330" t="str">
        <f t="shared" si="59"/>
        <v>naa.60060e80166221000001622100000101</v>
      </c>
      <c r="M1330" t="str">
        <f t="shared" si="60"/>
        <v>16221</v>
      </c>
      <c r="N1330" t="str">
        <f t="shared" si="61"/>
        <v>0101</v>
      </c>
      <c r="O1330" s="131">
        <v>131.00006103515599</v>
      </c>
    </row>
    <row r="1331" spans="1:15">
      <c r="A1331" t="s">
        <v>1202</v>
      </c>
      <c r="B1331" t="s">
        <v>2342</v>
      </c>
      <c r="C1331" t="s">
        <v>429</v>
      </c>
      <c r="D1331" t="s">
        <v>2351</v>
      </c>
      <c r="E1331" t="s">
        <v>1751</v>
      </c>
      <c r="F1331" t="s">
        <v>1737</v>
      </c>
      <c r="G1331" t="s">
        <v>1294</v>
      </c>
      <c r="I1331" t="s">
        <v>3222</v>
      </c>
      <c r="J1331" t="s">
        <v>2440</v>
      </c>
      <c r="K1331" t="str">
        <f t="shared" ref="K1331:K1394" si="62">IF(J1331&lt;&gt;"",CONCATENATE("naa.",MID(J1331,11,32)),"")</f>
        <v>naa.60060e80166221000001622100001015</v>
      </c>
      <c r="M1331" t="str">
        <f t="shared" si="60"/>
        <v>16221</v>
      </c>
      <c r="N1331" t="str">
        <f t="shared" si="61"/>
        <v>1015</v>
      </c>
      <c r="O1331" s="131">
        <v>3.00018310546875</v>
      </c>
    </row>
    <row r="1332" spans="1:15">
      <c r="A1332" t="s">
        <v>1202</v>
      </c>
      <c r="B1332" t="s">
        <v>2342</v>
      </c>
      <c r="C1332" t="s">
        <v>429</v>
      </c>
      <c r="D1332" t="s">
        <v>2351</v>
      </c>
      <c r="E1332" t="s">
        <v>1754</v>
      </c>
      <c r="F1332" t="s">
        <v>1740</v>
      </c>
      <c r="G1332" t="s">
        <v>1294</v>
      </c>
      <c r="I1332" t="s">
        <v>3223</v>
      </c>
      <c r="J1332" t="s">
        <v>2441</v>
      </c>
      <c r="K1332" t="str">
        <f t="shared" si="62"/>
        <v>naa.60060e80166221000001622100001100</v>
      </c>
      <c r="M1332" t="str">
        <f t="shared" si="60"/>
        <v>16221</v>
      </c>
      <c r="N1332" t="str">
        <f t="shared" si="61"/>
        <v>1100</v>
      </c>
      <c r="O1332" s="131">
        <v>357.000732421875</v>
      </c>
    </row>
    <row r="1333" spans="1:15">
      <c r="A1333" t="s">
        <v>1202</v>
      </c>
      <c r="B1333" t="s">
        <v>2342</v>
      </c>
      <c r="C1333" t="s">
        <v>429</v>
      </c>
      <c r="D1333" t="s">
        <v>2351</v>
      </c>
      <c r="E1333" t="s">
        <v>1757</v>
      </c>
      <c r="F1333" t="s">
        <v>1743</v>
      </c>
      <c r="G1333" t="s">
        <v>1294</v>
      </c>
      <c r="I1333" t="s">
        <v>3224</v>
      </c>
      <c r="J1333" t="s">
        <v>2442</v>
      </c>
      <c r="K1333" t="str">
        <f t="shared" si="62"/>
        <v>naa.60060e80166221000001622100001019</v>
      </c>
      <c r="M1333" t="str">
        <f t="shared" si="60"/>
        <v>16221</v>
      </c>
      <c r="N1333" t="str">
        <f t="shared" si="61"/>
        <v>1019</v>
      </c>
      <c r="O1333" s="131">
        <v>196.00067138671901</v>
      </c>
    </row>
    <row r="1334" spans="1:15">
      <c r="A1334" t="s">
        <v>1202</v>
      </c>
      <c r="B1334" t="s">
        <v>2342</v>
      </c>
      <c r="C1334" t="s">
        <v>429</v>
      </c>
      <c r="D1334" t="s">
        <v>2351</v>
      </c>
      <c r="E1334" t="s">
        <v>2207</v>
      </c>
      <c r="F1334" t="s">
        <v>1746</v>
      </c>
      <c r="G1334" t="s">
        <v>1294</v>
      </c>
      <c r="I1334" t="s">
        <v>3225</v>
      </c>
      <c r="J1334" t="s">
        <v>2443</v>
      </c>
      <c r="K1334" t="str">
        <f t="shared" si="62"/>
        <v>naa.60060e8016622100000162210000101d</v>
      </c>
      <c r="M1334" t="str">
        <f t="shared" si="60"/>
        <v>16221</v>
      </c>
      <c r="N1334" t="str">
        <f t="shared" si="61"/>
        <v>101d</v>
      </c>
      <c r="O1334" s="131">
        <v>3.00018310546875</v>
      </c>
    </row>
    <row r="1335" spans="1:15">
      <c r="A1335" t="s">
        <v>1202</v>
      </c>
      <c r="B1335" t="s">
        <v>2342</v>
      </c>
      <c r="C1335" t="s">
        <v>429</v>
      </c>
      <c r="D1335" t="s">
        <v>2351</v>
      </c>
      <c r="E1335" t="s">
        <v>2209</v>
      </c>
      <c r="F1335" t="s">
        <v>1749</v>
      </c>
      <c r="G1335" t="s">
        <v>1294</v>
      </c>
      <c r="I1335" t="s">
        <v>3226</v>
      </c>
      <c r="J1335" t="s">
        <v>2444</v>
      </c>
      <c r="K1335" t="str">
        <f t="shared" si="62"/>
        <v>naa.60060e80166221000001622100001101</v>
      </c>
      <c r="M1335" t="str">
        <f t="shared" si="60"/>
        <v>16221</v>
      </c>
      <c r="N1335" t="str">
        <f t="shared" si="61"/>
        <v>1101</v>
      </c>
      <c r="O1335" s="131">
        <v>0.20050048828125</v>
      </c>
    </row>
    <row r="1336" spans="1:15">
      <c r="A1336" t="s">
        <v>1202</v>
      </c>
      <c r="B1336" t="s">
        <v>2342</v>
      </c>
      <c r="C1336" t="s">
        <v>429</v>
      </c>
      <c r="D1336" t="s">
        <v>2351</v>
      </c>
      <c r="E1336" t="s">
        <v>2211</v>
      </c>
      <c r="F1336" t="s">
        <v>1752</v>
      </c>
      <c r="G1336" t="s">
        <v>1294</v>
      </c>
      <c r="I1336" t="s">
        <v>3227</v>
      </c>
      <c r="J1336" t="s">
        <v>2445</v>
      </c>
      <c r="K1336" t="str">
        <f t="shared" si="62"/>
        <v>naa.60060e80166221000001622100000f0c</v>
      </c>
      <c r="M1336" t="str">
        <f t="shared" si="60"/>
        <v>16221</v>
      </c>
      <c r="N1336" t="str">
        <f t="shared" si="61"/>
        <v>0f0c</v>
      </c>
      <c r="O1336" s="131">
        <v>0.20050048828125</v>
      </c>
    </row>
    <row r="1337" spans="1:15">
      <c r="A1337" t="s">
        <v>1202</v>
      </c>
      <c r="B1337" t="s">
        <v>2342</v>
      </c>
      <c r="C1337" t="s">
        <v>429</v>
      </c>
      <c r="D1337" t="s">
        <v>2351</v>
      </c>
      <c r="E1337" t="s">
        <v>2214</v>
      </c>
      <c r="F1337" t="s">
        <v>1755</v>
      </c>
      <c r="G1337" t="s">
        <v>1294</v>
      </c>
      <c r="I1337" t="s">
        <v>3228</v>
      </c>
      <c r="J1337" t="s">
        <v>2446</v>
      </c>
      <c r="K1337" t="str">
        <f t="shared" si="62"/>
        <v>naa.60060e80166221000001622100000f0d</v>
      </c>
      <c r="M1337" t="str">
        <f t="shared" si="60"/>
        <v>16221</v>
      </c>
      <c r="N1337" t="str">
        <f t="shared" si="61"/>
        <v>0f0d</v>
      </c>
      <c r="O1337" s="131">
        <v>0.20050048828125</v>
      </c>
    </row>
    <row r="1338" spans="1:15">
      <c r="A1338" t="s">
        <v>1202</v>
      </c>
      <c r="B1338" t="s">
        <v>2342</v>
      </c>
      <c r="C1338" t="s">
        <v>429</v>
      </c>
      <c r="D1338" t="s">
        <v>2351</v>
      </c>
      <c r="E1338" t="s">
        <v>2217</v>
      </c>
      <c r="F1338" t="s">
        <v>1758</v>
      </c>
      <c r="G1338" t="s">
        <v>1294</v>
      </c>
      <c r="I1338" t="s">
        <v>3229</v>
      </c>
      <c r="J1338" t="s">
        <v>2447</v>
      </c>
      <c r="K1338" t="str">
        <f t="shared" si="62"/>
        <v>naa.60060e80166221000001622100000f0e</v>
      </c>
      <c r="M1338" t="str">
        <f t="shared" si="60"/>
        <v>16221</v>
      </c>
      <c r="N1338" t="str">
        <f t="shared" si="61"/>
        <v>0f0e</v>
      </c>
      <c r="O1338" s="131">
        <v>40</v>
      </c>
    </row>
    <row r="1339" spans="1:15">
      <c r="A1339" t="s">
        <v>1202</v>
      </c>
      <c r="B1339" t="s">
        <v>2342</v>
      </c>
      <c r="C1339" t="s">
        <v>428</v>
      </c>
      <c r="D1339" t="s">
        <v>2343</v>
      </c>
      <c r="E1339" t="s">
        <v>1685</v>
      </c>
      <c r="F1339" t="s">
        <v>1686</v>
      </c>
      <c r="G1339" t="s">
        <v>1532</v>
      </c>
      <c r="I1339" t="s">
        <v>3232</v>
      </c>
      <c r="K1339" t="str">
        <f t="shared" si="62"/>
        <v/>
      </c>
      <c r="M1339" t="str">
        <f t="shared" si="60"/>
        <v/>
      </c>
      <c r="N1339" t="str">
        <f t="shared" si="61"/>
        <v/>
      </c>
      <c r="O1339" s="131">
        <v>50</v>
      </c>
    </row>
    <row r="1340" spans="1:15">
      <c r="A1340" t="s">
        <v>1202</v>
      </c>
      <c r="B1340" t="s">
        <v>2342</v>
      </c>
      <c r="C1340" t="s">
        <v>428</v>
      </c>
      <c r="D1340" t="s">
        <v>2343</v>
      </c>
      <c r="E1340" t="s">
        <v>1687</v>
      </c>
      <c r="F1340" t="s">
        <v>1690</v>
      </c>
      <c r="G1340" t="s">
        <v>1534</v>
      </c>
      <c r="I1340" t="s">
        <v>3232</v>
      </c>
      <c r="K1340" t="str">
        <f t="shared" si="62"/>
        <v/>
      </c>
      <c r="M1340" t="str">
        <f t="shared" si="60"/>
        <v/>
      </c>
      <c r="N1340" t="str">
        <f t="shared" si="61"/>
        <v/>
      </c>
      <c r="O1340" s="131">
        <v>15</v>
      </c>
    </row>
    <row r="1341" spans="1:15">
      <c r="A1341" t="s">
        <v>1202</v>
      </c>
      <c r="B1341" t="s">
        <v>2342</v>
      </c>
      <c r="C1341" t="s">
        <v>428</v>
      </c>
      <c r="D1341" t="s">
        <v>2343</v>
      </c>
      <c r="E1341" t="s">
        <v>1689</v>
      </c>
      <c r="F1341" t="s">
        <v>1688</v>
      </c>
      <c r="G1341" t="s">
        <v>1368</v>
      </c>
      <c r="I1341" t="s">
        <v>3232</v>
      </c>
      <c r="J1341" t="s">
        <v>2450</v>
      </c>
      <c r="K1341" t="str">
        <f t="shared" si="62"/>
        <v>naa.60060e80166177000001617700000014</v>
      </c>
      <c r="M1341" t="str">
        <f t="shared" ref="M1341:M1404" si="63">IF(J1341&lt;&gt;"",MID(J1341,30,5),"")</f>
        <v>16177</v>
      </c>
      <c r="N1341" t="str">
        <f t="shared" ref="N1341:N1404" si="64">IF(J1341&lt;&gt;"",MID(J1341,39,4),"")</f>
        <v>0014</v>
      </c>
      <c r="O1341" s="131">
        <v>2.00042724609375</v>
      </c>
    </row>
    <row r="1342" spans="1:15">
      <c r="A1342" t="s">
        <v>1202</v>
      </c>
      <c r="B1342" t="s">
        <v>2342</v>
      </c>
      <c r="C1342" t="s">
        <v>428</v>
      </c>
      <c r="D1342" t="s">
        <v>2343</v>
      </c>
      <c r="E1342" t="s">
        <v>1692</v>
      </c>
      <c r="F1342" t="s">
        <v>1704</v>
      </c>
      <c r="G1342" t="s">
        <v>1368</v>
      </c>
      <c r="I1342" t="s">
        <v>3233</v>
      </c>
      <c r="J1342" t="s">
        <v>2418</v>
      </c>
      <c r="K1342" t="str">
        <f t="shared" si="62"/>
        <v>naa.60060e80166177000001617700000087</v>
      </c>
      <c r="M1342" t="str">
        <f t="shared" si="63"/>
        <v>16177</v>
      </c>
      <c r="N1342" t="str">
        <f t="shared" si="64"/>
        <v>0087</v>
      </c>
      <c r="O1342" s="131">
        <v>86.000061035156307</v>
      </c>
    </row>
    <row r="1343" spans="1:15">
      <c r="A1343" t="s">
        <v>1202</v>
      </c>
      <c r="B1343" t="s">
        <v>2342</v>
      </c>
      <c r="C1343" t="s">
        <v>428</v>
      </c>
      <c r="D1343" t="s">
        <v>2343</v>
      </c>
      <c r="E1343" t="s">
        <v>1698</v>
      </c>
      <c r="F1343" t="s">
        <v>1706</v>
      </c>
      <c r="G1343" t="s">
        <v>1368</v>
      </c>
      <c r="I1343" t="s">
        <v>3234</v>
      </c>
      <c r="J1343" t="s">
        <v>2419</v>
      </c>
      <c r="K1343" t="str">
        <f t="shared" si="62"/>
        <v>naa.60060e80166177000001617700000088</v>
      </c>
      <c r="M1343" t="str">
        <f t="shared" si="63"/>
        <v>16177</v>
      </c>
      <c r="N1343" t="str">
        <f t="shared" si="64"/>
        <v>0088</v>
      </c>
      <c r="O1343" s="131">
        <v>50</v>
      </c>
    </row>
    <row r="1344" spans="1:15">
      <c r="A1344" t="s">
        <v>1202</v>
      </c>
      <c r="B1344" t="s">
        <v>2342</v>
      </c>
      <c r="C1344" t="s">
        <v>428</v>
      </c>
      <c r="D1344" t="s">
        <v>2343</v>
      </c>
      <c r="E1344" t="s">
        <v>1696</v>
      </c>
      <c r="F1344" t="s">
        <v>1714</v>
      </c>
      <c r="G1344" t="s">
        <v>1536</v>
      </c>
      <c r="I1344" t="s">
        <v>3232</v>
      </c>
      <c r="K1344" t="str">
        <f t="shared" si="62"/>
        <v/>
      </c>
      <c r="M1344" t="str">
        <f t="shared" si="63"/>
        <v/>
      </c>
      <c r="N1344" t="str">
        <f t="shared" si="64"/>
        <v/>
      </c>
      <c r="O1344" s="131">
        <v>70.000305175781307</v>
      </c>
    </row>
    <row r="1345" spans="1:15">
      <c r="A1345" t="s">
        <v>1202</v>
      </c>
      <c r="B1345" t="s">
        <v>2342</v>
      </c>
      <c r="C1345" t="s">
        <v>428</v>
      </c>
      <c r="D1345" t="s">
        <v>2343</v>
      </c>
      <c r="E1345" t="s">
        <v>1710</v>
      </c>
      <c r="F1345" t="s">
        <v>1693</v>
      </c>
      <c r="G1345" t="s">
        <v>1368</v>
      </c>
      <c r="I1345" t="s">
        <v>3202</v>
      </c>
      <c r="J1345" t="s">
        <v>2420</v>
      </c>
      <c r="K1345" t="str">
        <f t="shared" si="62"/>
        <v>naa.60060e80166177000001617700000015</v>
      </c>
      <c r="M1345" t="str">
        <f t="shared" si="63"/>
        <v>16177</v>
      </c>
      <c r="N1345" t="str">
        <f t="shared" si="64"/>
        <v>0015</v>
      </c>
      <c r="O1345" s="131">
        <v>45</v>
      </c>
    </row>
    <row r="1346" spans="1:15">
      <c r="A1346" t="s">
        <v>1202</v>
      </c>
      <c r="B1346" t="s">
        <v>2342</v>
      </c>
      <c r="C1346" t="s">
        <v>428</v>
      </c>
      <c r="D1346" t="s">
        <v>2343</v>
      </c>
      <c r="E1346" t="s">
        <v>1715</v>
      </c>
      <c r="F1346" t="s">
        <v>1697</v>
      </c>
      <c r="G1346" t="s">
        <v>1368</v>
      </c>
      <c r="I1346" t="s">
        <v>3203</v>
      </c>
      <c r="J1346" t="s">
        <v>2421</v>
      </c>
      <c r="K1346" t="str">
        <f t="shared" si="62"/>
        <v>naa.60060e80166177000001617700000016</v>
      </c>
      <c r="M1346" t="str">
        <f t="shared" si="63"/>
        <v>16177</v>
      </c>
      <c r="N1346" t="str">
        <f t="shared" si="64"/>
        <v>0016</v>
      </c>
      <c r="O1346" s="131">
        <v>150</v>
      </c>
    </row>
    <row r="1347" spans="1:15">
      <c r="A1347" t="s">
        <v>1202</v>
      </c>
      <c r="B1347" t="s">
        <v>2342</v>
      </c>
      <c r="C1347" t="s">
        <v>428</v>
      </c>
      <c r="D1347" t="s">
        <v>2343</v>
      </c>
      <c r="E1347" t="s">
        <v>1718</v>
      </c>
      <c r="F1347" t="s">
        <v>1699</v>
      </c>
      <c r="G1347" t="s">
        <v>1368</v>
      </c>
      <c r="I1347" t="s">
        <v>3204</v>
      </c>
      <c r="J1347" t="s">
        <v>2422</v>
      </c>
      <c r="K1347" t="str">
        <f t="shared" si="62"/>
        <v>naa.60060e80166177000001617700000017</v>
      </c>
      <c r="M1347" t="str">
        <f t="shared" si="63"/>
        <v>16177</v>
      </c>
      <c r="N1347" t="str">
        <f t="shared" si="64"/>
        <v>0017</v>
      </c>
      <c r="O1347" s="131">
        <v>70.000305175781307</v>
      </c>
    </row>
    <row r="1348" spans="1:15">
      <c r="A1348" t="s">
        <v>1202</v>
      </c>
      <c r="B1348" t="s">
        <v>2342</v>
      </c>
      <c r="C1348" t="s">
        <v>428</v>
      </c>
      <c r="D1348" t="s">
        <v>2343</v>
      </c>
      <c r="E1348" t="s">
        <v>1721</v>
      </c>
      <c r="F1348" t="s">
        <v>1730</v>
      </c>
      <c r="G1348" t="s">
        <v>1368</v>
      </c>
      <c r="I1348" t="s">
        <v>3205</v>
      </c>
      <c r="J1348" t="s">
        <v>2423</v>
      </c>
      <c r="K1348" t="str">
        <f t="shared" si="62"/>
        <v>naa.60060e80166177000001617700000018</v>
      </c>
      <c r="M1348" t="str">
        <f t="shared" si="63"/>
        <v>16177</v>
      </c>
      <c r="N1348" t="str">
        <f t="shared" si="64"/>
        <v>0018</v>
      </c>
      <c r="O1348" s="131">
        <v>0.20050048828125</v>
      </c>
    </row>
    <row r="1349" spans="1:15">
      <c r="A1349" t="s">
        <v>1202</v>
      </c>
      <c r="B1349" t="s">
        <v>2342</v>
      </c>
      <c r="C1349" t="s">
        <v>428</v>
      </c>
      <c r="D1349" t="s">
        <v>2343</v>
      </c>
      <c r="E1349" t="s">
        <v>1713</v>
      </c>
      <c r="F1349" t="s">
        <v>1752</v>
      </c>
      <c r="G1349" t="s">
        <v>1368</v>
      </c>
      <c r="I1349" t="s">
        <v>3206</v>
      </c>
      <c r="J1349" t="s">
        <v>2424</v>
      </c>
      <c r="K1349" t="str">
        <f t="shared" si="62"/>
        <v>naa.60060e80166177000001617700000f0c</v>
      </c>
      <c r="M1349" t="str">
        <f t="shared" si="63"/>
        <v>16177</v>
      </c>
      <c r="N1349" t="str">
        <f t="shared" si="64"/>
        <v>0f0c</v>
      </c>
      <c r="O1349" s="131">
        <v>0.20050048828125</v>
      </c>
    </row>
    <row r="1350" spans="1:15">
      <c r="A1350" t="s">
        <v>1202</v>
      </c>
      <c r="B1350" t="s">
        <v>2342</v>
      </c>
      <c r="C1350" t="s">
        <v>428</v>
      </c>
      <c r="D1350" t="s">
        <v>2343</v>
      </c>
      <c r="E1350" t="s">
        <v>1736</v>
      </c>
      <c r="F1350" t="s">
        <v>1755</v>
      </c>
      <c r="G1350" t="s">
        <v>1368</v>
      </c>
      <c r="I1350" t="s">
        <v>3207</v>
      </c>
      <c r="J1350" t="s">
        <v>2425</v>
      </c>
      <c r="K1350" t="str">
        <f t="shared" si="62"/>
        <v>naa.60060e80166177000001617700000f0d</v>
      </c>
      <c r="M1350" t="str">
        <f t="shared" si="63"/>
        <v>16177</v>
      </c>
      <c r="N1350" t="str">
        <f t="shared" si="64"/>
        <v>0f0d</v>
      </c>
      <c r="O1350" s="131">
        <v>0.20050048828125</v>
      </c>
    </row>
    <row r="1351" spans="1:15">
      <c r="A1351" t="s">
        <v>1202</v>
      </c>
      <c r="B1351" t="s">
        <v>2342</v>
      </c>
      <c r="C1351" t="s">
        <v>428</v>
      </c>
      <c r="D1351" t="s">
        <v>2343</v>
      </c>
      <c r="E1351" t="s">
        <v>1739</v>
      </c>
      <c r="F1351" t="s">
        <v>1758</v>
      </c>
      <c r="G1351" t="s">
        <v>1368</v>
      </c>
      <c r="I1351" t="s">
        <v>3208</v>
      </c>
      <c r="J1351" t="s">
        <v>2426</v>
      </c>
      <c r="K1351" t="str">
        <f t="shared" si="62"/>
        <v>naa.60060e80166177000001617700000f0e</v>
      </c>
      <c r="M1351" t="str">
        <f t="shared" si="63"/>
        <v>16177</v>
      </c>
      <c r="N1351" t="str">
        <f t="shared" si="64"/>
        <v>0f0e</v>
      </c>
      <c r="O1351" s="131">
        <v>40</v>
      </c>
    </row>
    <row r="1352" spans="1:15">
      <c r="A1352" t="s">
        <v>1203</v>
      </c>
      <c r="B1352" t="s">
        <v>2342</v>
      </c>
      <c r="C1352" t="s">
        <v>431</v>
      </c>
      <c r="D1352" t="s">
        <v>2343</v>
      </c>
      <c r="E1352" t="s">
        <v>1685</v>
      </c>
      <c r="F1352" t="s">
        <v>1686</v>
      </c>
      <c r="G1352" t="s">
        <v>1538</v>
      </c>
      <c r="I1352" t="s">
        <v>3235</v>
      </c>
      <c r="K1352" t="str">
        <f t="shared" si="62"/>
        <v/>
      </c>
      <c r="M1352" t="str">
        <f t="shared" si="63"/>
        <v/>
      </c>
      <c r="N1352" t="str">
        <f t="shared" si="64"/>
        <v/>
      </c>
      <c r="O1352" s="131">
        <v>25.0003051757813</v>
      </c>
    </row>
    <row r="1353" spans="1:15">
      <c r="A1353" t="s">
        <v>1203</v>
      </c>
      <c r="B1353" t="s">
        <v>2342</v>
      </c>
      <c r="C1353" t="s">
        <v>431</v>
      </c>
      <c r="D1353" t="s">
        <v>2343</v>
      </c>
      <c r="E1353" t="s">
        <v>1687</v>
      </c>
      <c r="F1353" t="s">
        <v>1688</v>
      </c>
      <c r="G1353" t="s">
        <v>1358</v>
      </c>
      <c r="I1353" t="s">
        <v>3235</v>
      </c>
      <c r="J1353" t="s">
        <v>2451</v>
      </c>
      <c r="K1353" t="str">
        <f t="shared" si="62"/>
        <v>naa.60060e8016617700000161770000000f</v>
      </c>
      <c r="M1353" t="str">
        <f t="shared" si="63"/>
        <v>16177</v>
      </c>
      <c r="N1353" t="str">
        <f t="shared" si="64"/>
        <v>000f</v>
      </c>
      <c r="O1353" s="131">
        <v>50</v>
      </c>
    </row>
    <row r="1354" spans="1:15">
      <c r="A1354" t="s">
        <v>1203</v>
      </c>
      <c r="B1354" t="s">
        <v>2342</v>
      </c>
      <c r="C1354" t="s">
        <v>431</v>
      </c>
      <c r="D1354" t="s">
        <v>2343</v>
      </c>
      <c r="E1354" t="s">
        <v>1689</v>
      </c>
      <c r="F1354" t="s">
        <v>1714</v>
      </c>
      <c r="G1354" t="s">
        <v>1540</v>
      </c>
      <c r="I1354" t="s">
        <v>3235</v>
      </c>
      <c r="K1354" t="str">
        <f t="shared" si="62"/>
        <v/>
      </c>
      <c r="M1354" t="str">
        <f t="shared" si="63"/>
        <v/>
      </c>
      <c r="N1354" t="str">
        <f t="shared" si="64"/>
        <v/>
      </c>
      <c r="O1354" s="131">
        <v>30</v>
      </c>
    </row>
    <row r="1355" spans="1:15">
      <c r="A1355" t="s">
        <v>1203</v>
      </c>
      <c r="B1355" t="s">
        <v>2342</v>
      </c>
      <c r="C1355" t="s">
        <v>431</v>
      </c>
      <c r="D1355" t="s">
        <v>2343</v>
      </c>
      <c r="E1355" t="s">
        <v>1692</v>
      </c>
      <c r="F1355" t="s">
        <v>1693</v>
      </c>
      <c r="G1355" t="s">
        <v>1358</v>
      </c>
      <c r="I1355" t="s">
        <v>3128</v>
      </c>
      <c r="J1355" t="s">
        <v>2345</v>
      </c>
      <c r="K1355" t="str">
        <f t="shared" si="62"/>
        <v>naa.60060e80166177000001617700000010</v>
      </c>
      <c r="M1355" t="str">
        <f t="shared" si="63"/>
        <v>16177</v>
      </c>
      <c r="N1355" t="str">
        <f t="shared" si="64"/>
        <v>0010</v>
      </c>
      <c r="O1355" s="131">
        <v>60</v>
      </c>
    </row>
    <row r="1356" spans="1:15">
      <c r="A1356" t="s">
        <v>1203</v>
      </c>
      <c r="B1356" t="s">
        <v>2342</v>
      </c>
      <c r="C1356" t="s">
        <v>431</v>
      </c>
      <c r="D1356" t="s">
        <v>2343</v>
      </c>
      <c r="E1356" t="s">
        <v>1698</v>
      </c>
      <c r="F1356" t="s">
        <v>1697</v>
      </c>
      <c r="G1356" t="s">
        <v>1358</v>
      </c>
      <c r="I1356" t="s">
        <v>3129</v>
      </c>
      <c r="J1356" t="s">
        <v>2346</v>
      </c>
      <c r="K1356" t="str">
        <f t="shared" si="62"/>
        <v>naa.60060e80166177000001617700000011</v>
      </c>
      <c r="M1356" t="str">
        <f t="shared" si="63"/>
        <v>16177</v>
      </c>
      <c r="N1356" t="str">
        <f t="shared" si="64"/>
        <v>0011</v>
      </c>
      <c r="O1356" s="131">
        <v>35.0006103515625</v>
      </c>
    </row>
    <row r="1357" spans="1:15">
      <c r="A1357" t="s">
        <v>1203</v>
      </c>
      <c r="B1357" t="s">
        <v>2342</v>
      </c>
      <c r="C1357" t="s">
        <v>431</v>
      </c>
      <c r="D1357" t="s">
        <v>2343</v>
      </c>
      <c r="E1357" t="s">
        <v>1696</v>
      </c>
      <c r="F1357" t="s">
        <v>1699</v>
      </c>
      <c r="G1357" t="s">
        <v>1358</v>
      </c>
      <c r="I1357" t="s">
        <v>3130</v>
      </c>
      <c r="J1357" t="s">
        <v>2347</v>
      </c>
      <c r="K1357" t="str">
        <f t="shared" si="62"/>
        <v>naa.60060e80166177000001617700000012</v>
      </c>
      <c r="M1357" t="str">
        <f t="shared" si="63"/>
        <v>16177</v>
      </c>
      <c r="N1357" t="str">
        <f t="shared" si="64"/>
        <v>0012</v>
      </c>
      <c r="O1357" s="131">
        <v>0.20050048828125</v>
      </c>
    </row>
    <row r="1358" spans="1:15">
      <c r="A1358" t="s">
        <v>1203</v>
      </c>
      <c r="B1358" t="s">
        <v>2342</v>
      </c>
      <c r="C1358" t="s">
        <v>431</v>
      </c>
      <c r="D1358" t="s">
        <v>2343</v>
      </c>
      <c r="E1358" t="s">
        <v>1710</v>
      </c>
      <c r="F1358" t="s">
        <v>1752</v>
      </c>
      <c r="G1358" t="s">
        <v>1358</v>
      </c>
      <c r="I1358" t="s">
        <v>3131</v>
      </c>
      <c r="J1358" t="s">
        <v>2348</v>
      </c>
      <c r="K1358" t="str">
        <f t="shared" si="62"/>
        <v>naa.60060e80166177000001617700000f09</v>
      </c>
      <c r="M1358" t="str">
        <f t="shared" si="63"/>
        <v>16177</v>
      </c>
      <c r="N1358" t="str">
        <f t="shared" si="64"/>
        <v>0f09</v>
      </c>
      <c r="O1358" s="131">
        <v>0.20050048828125</v>
      </c>
    </row>
    <row r="1359" spans="1:15">
      <c r="A1359" t="s">
        <v>1203</v>
      </c>
      <c r="B1359" t="s">
        <v>2342</v>
      </c>
      <c r="C1359" t="s">
        <v>431</v>
      </c>
      <c r="D1359" t="s">
        <v>2343</v>
      </c>
      <c r="E1359" t="s">
        <v>1715</v>
      </c>
      <c r="F1359" t="s">
        <v>1755</v>
      </c>
      <c r="G1359" t="s">
        <v>1358</v>
      </c>
      <c r="I1359" t="s">
        <v>3132</v>
      </c>
      <c r="J1359" t="s">
        <v>2349</v>
      </c>
      <c r="K1359" t="str">
        <f t="shared" si="62"/>
        <v>naa.60060e80166177000001617700000f0a</v>
      </c>
      <c r="M1359" t="str">
        <f t="shared" si="63"/>
        <v>16177</v>
      </c>
      <c r="N1359" t="str">
        <f t="shared" si="64"/>
        <v>0f0a</v>
      </c>
      <c r="O1359" s="131">
        <v>0.20050048828125</v>
      </c>
    </row>
    <row r="1360" spans="1:15">
      <c r="A1360" t="s">
        <v>1203</v>
      </c>
      <c r="B1360" t="s">
        <v>2342</v>
      </c>
      <c r="C1360" t="s">
        <v>431</v>
      </c>
      <c r="D1360" t="s">
        <v>2343</v>
      </c>
      <c r="E1360" t="s">
        <v>1718</v>
      </c>
      <c r="F1360" t="s">
        <v>1758</v>
      </c>
      <c r="G1360" t="s">
        <v>1358</v>
      </c>
      <c r="I1360" t="s">
        <v>3133</v>
      </c>
      <c r="J1360" t="s">
        <v>2350</v>
      </c>
      <c r="K1360" t="str">
        <f t="shared" si="62"/>
        <v>naa.60060e80166177000001617700000f0b</v>
      </c>
      <c r="M1360" t="str">
        <f t="shared" si="63"/>
        <v>16177</v>
      </c>
      <c r="N1360" t="str">
        <f t="shared" si="64"/>
        <v>0f0b</v>
      </c>
      <c r="O1360" s="131">
        <v>40</v>
      </c>
    </row>
    <row r="1361" spans="1:15">
      <c r="A1361" t="s">
        <v>1203</v>
      </c>
      <c r="B1361" t="s">
        <v>2342</v>
      </c>
      <c r="C1361" t="s">
        <v>432</v>
      </c>
      <c r="D1361" t="s">
        <v>2351</v>
      </c>
      <c r="E1361" t="s">
        <v>1685</v>
      </c>
      <c r="F1361" t="s">
        <v>1686</v>
      </c>
      <c r="G1361" t="s">
        <v>1538</v>
      </c>
      <c r="I1361" t="s">
        <v>3236</v>
      </c>
      <c r="K1361" t="str">
        <f t="shared" si="62"/>
        <v/>
      </c>
      <c r="M1361" t="str">
        <f t="shared" si="63"/>
        <v/>
      </c>
      <c r="N1361" t="str">
        <f t="shared" si="64"/>
        <v/>
      </c>
      <c r="O1361" s="131">
        <v>50.0006103515625</v>
      </c>
    </row>
    <row r="1362" spans="1:15">
      <c r="A1362" t="s">
        <v>1203</v>
      </c>
      <c r="B1362" t="s">
        <v>2342</v>
      </c>
      <c r="C1362" t="s">
        <v>432</v>
      </c>
      <c r="D1362" t="s">
        <v>2351</v>
      </c>
      <c r="E1362" t="s">
        <v>1687</v>
      </c>
      <c r="F1362" t="s">
        <v>1688</v>
      </c>
      <c r="G1362" t="s">
        <v>1286</v>
      </c>
      <c r="I1362" t="s">
        <v>3236</v>
      </c>
      <c r="J1362" t="s">
        <v>2452</v>
      </c>
      <c r="K1362" t="str">
        <f t="shared" si="62"/>
        <v>naa.60060e8016622100000162210000000f</v>
      </c>
      <c r="M1362" t="str">
        <f t="shared" si="63"/>
        <v>16221</v>
      </c>
      <c r="N1362" t="str">
        <f t="shared" si="64"/>
        <v>000f</v>
      </c>
      <c r="O1362" s="131">
        <v>5.0006103515625</v>
      </c>
    </row>
    <row r="1363" spans="1:15">
      <c r="A1363" t="s">
        <v>1203</v>
      </c>
      <c r="B1363" t="s">
        <v>2342</v>
      </c>
      <c r="C1363" t="s">
        <v>432</v>
      </c>
      <c r="D1363" t="s">
        <v>2351</v>
      </c>
      <c r="E1363" t="s">
        <v>1689</v>
      </c>
      <c r="F1363" t="s">
        <v>1704</v>
      </c>
      <c r="G1363" t="s">
        <v>1286</v>
      </c>
      <c r="I1363" t="s">
        <v>3237</v>
      </c>
      <c r="J1363" t="s">
        <v>2453</v>
      </c>
      <c r="K1363" t="str">
        <f t="shared" si="62"/>
        <v>naa.60060e8016622100000162210000100f</v>
      </c>
      <c r="M1363" t="str">
        <f t="shared" si="63"/>
        <v>16221</v>
      </c>
      <c r="N1363" t="str">
        <f t="shared" si="64"/>
        <v>100f</v>
      </c>
      <c r="O1363" s="131">
        <v>50</v>
      </c>
    </row>
    <row r="1364" spans="1:15">
      <c r="A1364" t="s">
        <v>1203</v>
      </c>
      <c r="B1364" t="s">
        <v>2342</v>
      </c>
      <c r="C1364" t="s">
        <v>432</v>
      </c>
      <c r="D1364" t="s">
        <v>2351</v>
      </c>
      <c r="E1364" t="s">
        <v>1692</v>
      </c>
      <c r="F1364" t="s">
        <v>1714</v>
      </c>
      <c r="G1364" t="s">
        <v>1540</v>
      </c>
      <c r="I1364" t="s">
        <v>3236</v>
      </c>
      <c r="K1364" t="str">
        <f t="shared" si="62"/>
        <v/>
      </c>
      <c r="M1364" t="str">
        <f t="shared" si="63"/>
        <v/>
      </c>
      <c r="N1364" t="str">
        <f t="shared" si="64"/>
        <v/>
      </c>
      <c r="O1364" s="131">
        <v>40.0003051757813</v>
      </c>
    </row>
    <row r="1365" spans="1:15">
      <c r="A1365" t="s">
        <v>1203</v>
      </c>
      <c r="B1365" t="s">
        <v>2342</v>
      </c>
      <c r="C1365" t="s">
        <v>432</v>
      </c>
      <c r="D1365" t="s">
        <v>2351</v>
      </c>
      <c r="E1365" t="s">
        <v>1698</v>
      </c>
      <c r="F1365" t="s">
        <v>1693</v>
      </c>
      <c r="G1365" t="s">
        <v>1286</v>
      </c>
      <c r="I1365" t="s">
        <v>3136</v>
      </c>
      <c r="J1365" t="s">
        <v>2354</v>
      </c>
      <c r="K1365" t="str">
        <f t="shared" si="62"/>
        <v>naa.60060e80166221000001622100000010</v>
      </c>
      <c r="M1365" t="str">
        <f t="shared" si="63"/>
        <v>16221</v>
      </c>
      <c r="N1365" t="str">
        <f t="shared" si="64"/>
        <v>0010</v>
      </c>
      <c r="O1365" s="131">
        <v>90</v>
      </c>
    </row>
    <row r="1366" spans="1:15">
      <c r="A1366" t="s">
        <v>1203</v>
      </c>
      <c r="B1366" t="s">
        <v>2342</v>
      </c>
      <c r="C1366" t="s">
        <v>432</v>
      </c>
      <c r="D1366" t="s">
        <v>2351</v>
      </c>
      <c r="E1366" t="s">
        <v>1696</v>
      </c>
      <c r="F1366" t="s">
        <v>1697</v>
      </c>
      <c r="G1366" t="s">
        <v>1286</v>
      </c>
      <c r="I1366" t="s">
        <v>3137</v>
      </c>
      <c r="J1366" t="s">
        <v>2355</v>
      </c>
      <c r="K1366" t="str">
        <f t="shared" si="62"/>
        <v>naa.60060e80166221000001622100000011</v>
      </c>
      <c r="M1366" t="str">
        <f t="shared" si="63"/>
        <v>16221</v>
      </c>
      <c r="N1366" t="str">
        <f t="shared" si="64"/>
        <v>0011</v>
      </c>
      <c r="O1366" s="131">
        <v>100.00030517578099</v>
      </c>
    </row>
    <row r="1367" spans="1:15">
      <c r="A1367" t="s">
        <v>1203</v>
      </c>
      <c r="B1367" t="s">
        <v>2342</v>
      </c>
      <c r="C1367" t="s">
        <v>432</v>
      </c>
      <c r="D1367" t="s">
        <v>2351</v>
      </c>
      <c r="E1367" t="s">
        <v>1710</v>
      </c>
      <c r="F1367" t="s">
        <v>1699</v>
      </c>
      <c r="G1367" t="s">
        <v>1286</v>
      </c>
      <c r="I1367" t="s">
        <v>3138</v>
      </c>
      <c r="J1367" t="s">
        <v>2356</v>
      </c>
      <c r="K1367" t="str">
        <f t="shared" si="62"/>
        <v>naa.60060e80166221000001622100000012</v>
      </c>
      <c r="M1367" t="str">
        <f t="shared" si="63"/>
        <v>16221</v>
      </c>
      <c r="N1367" t="str">
        <f t="shared" si="64"/>
        <v>0012</v>
      </c>
      <c r="O1367" s="131">
        <v>4.0008544921875</v>
      </c>
    </row>
    <row r="1368" spans="1:15">
      <c r="A1368" t="s">
        <v>1203</v>
      </c>
      <c r="B1368" t="s">
        <v>2342</v>
      </c>
      <c r="C1368" t="s">
        <v>432</v>
      </c>
      <c r="D1368" t="s">
        <v>2351</v>
      </c>
      <c r="E1368" t="s">
        <v>1715</v>
      </c>
      <c r="F1368" t="s">
        <v>1737</v>
      </c>
      <c r="G1368" t="s">
        <v>1286</v>
      </c>
      <c r="I1368" t="s">
        <v>3139</v>
      </c>
      <c r="J1368" t="s">
        <v>2357</v>
      </c>
      <c r="K1368" t="str">
        <f t="shared" si="62"/>
        <v>naa.60060e80166221000001622100001010</v>
      </c>
      <c r="M1368" t="str">
        <f t="shared" si="63"/>
        <v>16221</v>
      </c>
      <c r="N1368" t="str">
        <f t="shared" si="64"/>
        <v>1010</v>
      </c>
      <c r="O1368" s="131">
        <v>9.00054931640625</v>
      </c>
    </row>
    <row r="1369" spans="1:15">
      <c r="A1369" t="s">
        <v>1203</v>
      </c>
      <c r="B1369" t="s">
        <v>2342</v>
      </c>
      <c r="C1369" t="s">
        <v>432</v>
      </c>
      <c r="D1369" t="s">
        <v>2351</v>
      </c>
      <c r="E1369" t="s">
        <v>1718</v>
      </c>
      <c r="F1369" t="s">
        <v>1740</v>
      </c>
      <c r="G1369" t="s">
        <v>1286</v>
      </c>
      <c r="I1369" t="s">
        <v>3140</v>
      </c>
      <c r="J1369" t="s">
        <v>2358</v>
      </c>
      <c r="K1369" t="str">
        <f t="shared" si="62"/>
        <v>naa.60060e80166221000001622100001011</v>
      </c>
      <c r="M1369" t="str">
        <f t="shared" si="63"/>
        <v>16221</v>
      </c>
      <c r="N1369" t="str">
        <f t="shared" si="64"/>
        <v>1011</v>
      </c>
      <c r="O1369" s="131">
        <v>10.0003051757813</v>
      </c>
    </row>
    <row r="1370" spans="1:15">
      <c r="A1370" t="s">
        <v>1203</v>
      </c>
      <c r="B1370" t="s">
        <v>2342</v>
      </c>
      <c r="C1370" t="s">
        <v>432</v>
      </c>
      <c r="D1370" t="s">
        <v>2351</v>
      </c>
      <c r="E1370" t="s">
        <v>1721</v>
      </c>
      <c r="F1370" t="s">
        <v>1743</v>
      </c>
      <c r="G1370" t="s">
        <v>1286</v>
      </c>
      <c r="I1370" t="s">
        <v>3141</v>
      </c>
      <c r="J1370" t="s">
        <v>2359</v>
      </c>
      <c r="K1370" t="str">
        <f t="shared" si="62"/>
        <v>naa.60060e80166221000001622100001012</v>
      </c>
      <c r="M1370" t="str">
        <f t="shared" si="63"/>
        <v>16221</v>
      </c>
      <c r="N1370" t="str">
        <f t="shared" si="64"/>
        <v>1012</v>
      </c>
      <c r="O1370" s="131">
        <v>0.20050048828125</v>
      </c>
    </row>
    <row r="1371" spans="1:15">
      <c r="A1371" t="s">
        <v>1203</v>
      </c>
      <c r="B1371" t="s">
        <v>2342</v>
      </c>
      <c r="C1371" t="s">
        <v>432</v>
      </c>
      <c r="D1371" t="s">
        <v>2351</v>
      </c>
      <c r="E1371" t="s">
        <v>1713</v>
      </c>
      <c r="F1371" t="s">
        <v>1752</v>
      </c>
      <c r="G1371" t="s">
        <v>1286</v>
      </c>
      <c r="I1371" t="s">
        <v>3142</v>
      </c>
      <c r="J1371" t="s">
        <v>2360</v>
      </c>
      <c r="K1371" t="str">
        <f t="shared" si="62"/>
        <v>naa.60060e80166221000001622100000f09</v>
      </c>
      <c r="M1371" t="str">
        <f t="shared" si="63"/>
        <v>16221</v>
      </c>
      <c r="N1371" t="str">
        <f t="shared" si="64"/>
        <v>0f09</v>
      </c>
      <c r="O1371" s="131">
        <v>0.20050048828125</v>
      </c>
    </row>
    <row r="1372" spans="1:15">
      <c r="A1372" t="s">
        <v>1203</v>
      </c>
      <c r="B1372" t="s">
        <v>2342</v>
      </c>
      <c r="C1372" t="s">
        <v>432</v>
      </c>
      <c r="D1372" t="s">
        <v>2351</v>
      </c>
      <c r="E1372" t="s">
        <v>1736</v>
      </c>
      <c r="F1372" t="s">
        <v>1755</v>
      </c>
      <c r="G1372" t="s">
        <v>1286</v>
      </c>
      <c r="I1372" t="s">
        <v>3143</v>
      </c>
      <c r="J1372" t="s">
        <v>2361</v>
      </c>
      <c r="K1372" t="str">
        <f t="shared" si="62"/>
        <v>naa.60060e80166221000001622100000f0a</v>
      </c>
      <c r="M1372" t="str">
        <f t="shared" si="63"/>
        <v>16221</v>
      </c>
      <c r="N1372" t="str">
        <f t="shared" si="64"/>
        <v>0f0a</v>
      </c>
      <c r="O1372" s="131">
        <v>0.20050048828125</v>
      </c>
    </row>
    <row r="1373" spans="1:15">
      <c r="A1373" t="s">
        <v>1203</v>
      </c>
      <c r="B1373" t="s">
        <v>2342</v>
      </c>
      <c r="C1373" t="s">
        <v>432</v>
      </c>
      <c r="D1373" t="s">
        <v>2351</v>
      </c>
      <c r="E1373" t="s">
        <v>1739</v>
      </c>
      <c r="F1373" t="s">
        <v>1758</v>
      </c>
      <c r="G1373" t="s">
        <v>1286</v>
      </c>
      <c r="I1373" t="s">
        <v>3144</v>
      </c>
      <c r="J1373" t="s">
        <v>2362</v>
      </c>
      <c r="K1373" t="str">
        <f t="shared" si="62"/>
        <v>naa.60060e80166221000001622100000f0b</v>
      </c>
      <c r="M1373" t="str">
        <f t="shared" si="63"/>
        <v>16221</v>
      </c>
      <c r="N1373" t="str">
        <f t="shared" si="64"/>
        <v>0f0b</v>
      </c>
      <c r="O1373" s="131">
        <v>40</v>
      </c>
    </row>
    <row r="1374" spans="1:15">
      <c r="A1374" t="s">
        <v>1204</v>
      </c>
      <c r="B1374" t="s">
        <v>2342</v>
      </c>
      <c r="C1374" t="s">
        <v>435</v>
      </c>
      <c r="D1374" t="s">
        <v>2351</v>
      </c>
      <c r="E1374" t="s">
        <v>1685</v>
      </c>
      <c r="F1374" t="s">
        <v>1686</v>
      </c>
      <c r="G1374" t="s">
        <v>1542</v>
      </c>
      <c r="I1374" t="s">
        <v>3238</v>
      </c>
      <c r="K1374" t="str">
        <f t="shared" si="62"/>
        <v/>
      </c>
      <c r="M1374" t="str">
        <f t="shared" si="63"/>
        <v/>
      </c>
      <c r="N1374" t="str">
        <f t="shared" si="64"/>
        <v/>
      </c>
      <c r="O1374" s="131">
        <v>750</v>
      </c>
    </row>
    <row r="1375" spans="1:15">
      <c r="A1375" t="s">
        <v>1204</v>
      </c>
      <c r="B1375" t="s">
        <v>2342</v>
      </c>
      <c r="C1375" t="s">
        <v>435</v>
      </c>
      <c r="D1375" t="s">
        <v>2351</v>
      </c>
      <c r="E1375" t="s">
        <v>1687</v>
      </c>
      <c r="F1375" t="s">
        <v>1688</v>
      </c>
      <c r="G1375" t="s">
        <v>1258</v>
      </c>
      <c r="I1375" t="s">
        <v>3238</v>
      </c>
      <c r="J1375" t="s">
        <v>2454</v>
      </c>
      <c r="K1375" t="str">
        <f t="shared" si="62"/>
        <v>naa.60060e80166221000001622100000002</v>
      </c>
      <c r="M1375" t="str">
        <f t="shared" si="63"/>
        <v>16221</v>
      </c>
      <c r="N1375" t="str">
        <f t="shared" si="64"/>
        <v>0002</v>
      </c>
      <c r="O1375" s="131">
        <v>75</v>
      </c>
    </row>
    <row r="1376" spans="1:15">
      <c r="A1376" t="s">
        <v>1204</v>
      </c>
      <c r="B1376" t="s">
        <v>2342</v>
      </c>
      <c r="C1376" t="s">
        <v>435</v>
      </c>
      <c r="D1376" t="s">
        <v>2351</v>
      </c>
      <c r="E1376" t="s">
        <v>1689</v>
      </c>
      <c r="F1376" t="s">
        <v>1704</v>
      </c>
      <c r="G1376" t="s">
        <v>1258</v>
      </c>
      <c r="I1376" t="s">
        <v>3239</v>
      </c>
      <c r="J1376" t="s">
        <v>2455</v>
      </c>
      <c r="K1376" t="str">
        <f t="shared" si="62"/>
        <v>naa.60060e80166221000001622100001002</v>
      </c>
      <c r="M1376" t="str">
        <f t="shared" si="63"/>
        <v>16221</v>
      </c>
      <c r="N1376" t="str">
        <f t="shared" si="64"/>
        <v>1002</v>
      </c>
      <c r="O1376" s="131">
        <v>50</v>
      </c>
    </row>
    <row r="1377" spans="1:15">
      <c r="A1377" t="s">
        <v>1204</v>
      </c>
      <c r="B1377" t="s">
        <v>2342</v>
      </c>
      <c r="C1377" t="s">
        <v>435</v>
      </c>
      <c r="D1377" t="s">
        <v>2351</v>
      </c>
      <c r="E1377" t="s">
        <v>1692</v>
      </c>
      <c r="F1377" t="s">
        <v>1714</v>
      </c>
      <c r="G1377" t="s">
        <v>1544</v>
      </c>
      <c r="I1377" t="s">
        <v>3238</v>
      </c>
      <c r="K1377" t="str">
        <f t="shared" si="62"/>
        <v/>
      </c>
      <c r="M1377" t="str">
        <f t="shared" si="63"/>
        <v/>
      </c>
      <c r="N1377" t="str">
        <f t="shared" si="64"/>
        <v/>
      </c>
      <c r="O1377" s="131">
        <v>70.000305175781307</v>
      </c>
    </row>
    <row r="1378" spans="1:15">
      <c r="A1378" t="s">
        <v>1204</v>
      </c>
      <c r="B1378" t="s">
        <v>2342</v>
      </c>
      <c r="C1378" t="s">
        <v>435</v>
      </c>
      <c r="D1378" t="s">
        <v>2351</v>
      </c>
      <c r="E1378" t="s">
        <v>1698</v>
      </c>
      <c r="F1378" t="s">
        <v>1693</v>
      </c>
      <c r="G1378" t="s">
        <v>1258</v>
      </c>
      <c r="I1378" t="s">
        <v>3185</v>
      </c>
      <c r="J1378" t="s">
        <v>2403</v>
      </c>
      <c r="K1378" t="str">
        <f t="shared" si="62"/>
        <v>naa.60060e80166221000001622100000003</v>
      </c>
      <c r="M1378" t="str">
        <f t="shared" si="63"/>
        <v>16221</v>
      </c>
      <c r="N1378" t="str">
        <f t="shared" si="64"/>
        <v>0003</v>
      </c>
      <c r="O1378" s="131">
        <v>7.5</v>
      </c>
    </row>
    <row r="1379" spans="1:15">
      <c r="A1379" t="s">
        <v>1204</v>
      </c>
      <c r="B1379" t="s">
        <v>2342</v>
      </c>
      <c r="C1379" t="s">
        <v>435</v>
      </c>
      <c r="D1379" t="s">
        <v>2351</v>
      </c>
      <c r="E1379" t="s">
        <v>1696</v>
      </c>
      <c r="F1379" t="s">
        <v>1737</v>
      </c>
      <c r="G1379" t="s">
        <v>1258</v>
      </c>
      <c r="I1379" t="s">
        <v>3186</v>
      </c>
      <c r="J1379" t="s">
        <v>2404</v>
      </c>
      <c r="K1379" t="str">
        <f t="shared" si="62"/>
        <v>naa.60060e80166221000001622100001003</v>
      </c>
      <c r="M1379" t="str">
        <f t="shared" si="63"/>
        <v>16221</v>
      </c>
      <c r="N1379" t="str">
        <f t="shared" si="64"/>
        <v>1003</v>
      </c>
      <c r="O1379" s="131">
        <v>0.20050048828125</v>
      </c>
    </row>
    <row r="1380" spans="1:15">
      <c r="A1380" t="s">
        <v>1204</v>
      </c>
      <c r="B1380" t="s">
        <v>2342</v>
      </c>
      <c r="C1380" t="s">
        <v>435</v>
      </c>
      <c r="D1380" t="s">
        <v>2351</v>
      </c>
      <c r="E1380" t="s">
        <v>1710</v>
      </c>
      <c r="F1380" t="s">
        <v>1752</v>
      </c>
      <c r="G1380" t="s">
        <v>1258</v>
      </c>
      <c r="I1380" t="s">
        <v>3187</v>
      </c>
      <c r="J1380" t="s">
        <v>2405</v>
      </c>
      <c r="K1380" t="str">
        <f t="shared" si="62"/>
        <v>naa.60060e80166221000001622100000f00</v>
      </c>
      <c r="M1380" t="str">
        <f t="shared" si="63"/>
        <v>16221</v>
      </c>
      <c r="N1380" t="str">
        <f t="shared" si="64"/>
        <v>0f00</v>
      </c>
      <c r="O1380" s="131">
        <v>0.20050048828125</v>
      </c>
    </row>
    <row r="1381" spans="1:15">
      <c r="A1381" t="s">
        <v>1204</v>
      </c>
      <c r="B1381" t="s">
        <v>2342</v>
      </c>
      <c r="C1381" t="s">
        <v>435</v>
      </c>
      <c r="D1381" t="s">
        <v>2351</v>
      </c>
      <c r="E1381" t="s">
        <v>1715</v>
      </c>
      <c r="F1381" t="s">
        <v>1755</v>
      </c>
      <c r="G1381" t="s">
        <v>1258</v>
      </c>
      <c r="I1381" t="s">
        <v>3188</v>
      </c>
      <c r="J1381" t="s">
        <v>2406</v>
      </c>
      <c r="K1381" t="str">
        <f t="shared" si="62"/>
        <v>naa.60060e80166221000001622100000f01</v>
      </c>
      <c r="M1381" t="str">
        <f t="shared" si="63"/>
        <v>16221</v>
      </c>
      <c r="N1381" t="str">
        <f t="shared" si="64"/>
        <v>0f01</v>
      </c>
      <c r="O1381" s="131">
        <v>0.20050048828125</v>
      </c>
    </row>
    <row r="1382" spans="1:15">
      <c r="A1382" t="s">
        <v>1204</v>
      </c>
      <c r="B1382" t="s">
        <v>2342</v>
      </c>
      <c r="C1382" t="s">
        <v>435</v>
      </c>
      <c r="D1382" t="s">
        <v>2351</v>
      </c>
      <c r="E1382" t="s">
        <v>1718</v>
      </c>
      <c r="F1382" t="s">
        <v>1758</v>
      </c>
      <c r="G1382" t="s">
        <v>1258</v>
      </c>
      <c r="I1382" t="s">
        <v>3189</v>
      </c>
      <c r="J1382" t="s">
        <v>2407</v>
      </c>
      <c r="K1382" t="str">
        <f t="shared" si="62"/>
        <v>naa.60060e80166221000001622100000f02</v>
      </c>
      <c r="M1382" t="str">
        <f t="shared" si="63"/>
        <v>16221</v>
      </c>
      <c r="N1382" t="str">
        <f t="shared" si="64"/>
        <v>0f02</v>
      </c>
      <c r="O1382" s="131">
        <v>40</v>
      </c>
    </row>
    <row r="1383" spans="1:15">
      <c r="A1383" t="s">
        <v>1204</v>
      </c>
      <c r="B1383" t="s">
        <v>2342</v>
      </c>
      <c r="C1383" t="s">
        <v>434</v>
      </c>
      <c r="D1383" t="s">
        <v>2343</v>
      </c>
      <c r="E1383" t="s">
        <v>1685</v>
      </c>
      <c r="F1383" t="s">
        <v>1686</v>
      </c>
      <c r="G1383" t="s">
        <v>1542</v>
      </c>
      <c r="I1383" t="s">
        <v>3240</v>
      </c>
      <c r="K1383" t="str">
        <f t="shared" si="62"/>
        <v/>
      </c>
      <c r="M1383" t="str">
        <f t="shared" si="63"/>
        <v/>
      </c>
      <c r="N1383" t="str">
        <f t="shared" si="64"/>
        <v/>
      </c>
      <c r="O1383" s="131">
        <v>210</v>
      </c>
    </row>
    <row r="1384" spans="1:15">
      <c r="A1384" t="s">
        <v>1204</v>
      </c>
      <c r="B1384" t="s">
        <v>2342</v>
      </c>
      <c r="C1384" t="s">
        <v>434</v>
      </c>
      <c r="D1384" t="s">
        <v>2343</v>
      </c>
      <c r="E1384" t="s">
        <v>1687</v>
      </c>
      <c r="F1384" t="s">
        <v>1688</v>
      </c>
      <c r="G1384" t="s">
        <v>1326</v>
      </c>
      <c r="I1384" t="s">
        <v>3240</v>
      </c>
      <c r="J1384" t="s">
        <v>2456</v>
      </c>
      <c r="K1384" t="str">
        <f t="shared" si="62"/>
        <v>naa.60060e80166177000001617700000000</v>
      </c>
      <c r="M1384" t="str">
        <f t="shared" si="63"/>
        <v>16177</v>
      </c>
      <c r="N1384" t="str">
        <f t="shared" si="64"/>
        <v>0000</v>
      </c>
      <c r="O1384" s="131">
        <v>50</v>
      </c>
    </row>
    <row r="1385" spans="1:15">
      <c r="A1385" t="s">
        <v>1204</v>
      </c>
      <c r="B1385" t="s">
        <v>2342</v>
      </c>
      <c r="C1385" t="s">
        <v>434</v>
      </c>
      <c r="D1385" t="s">
        <v>2343</v>
      </c>
      <c r="E1385" t="s">
        <v>1689</v>
      </c>
      <c r="F1385" t="s">
        <v>1714</v>
      </c>
      <c r="G1385" t="s">
        <v>1544</v>
      </c>
      <c r="I1385" t="s">
        <v>3240</v>
      </c>
      <c r="K1385" t="str">
        <f t="shared" si="62"/>
        <v/>
      </c>
      <c r="M1385" t="str">
        <f t="shared" si="63"/>
        <v/>
      </c>
      <c r="N1385" t="str">
        <f t="shared" si="64"/>
        <v/>
      </c>
      <c r="O1385" s="131">
        <v>40.0003051757813</v>
      </c>
    </row>
    <row r="1386" spans="1:15">
      <c r="A1386" t="s">
        <v>1204</v>
      </c>
      <c r="B1386" t="s">
        <v>2342</v>
      </c>
      <c r="C1386" t="s">
        <v>434</v>
      </c>
      <c r="D1386" t="s">
        <v>2343</v>
      </c>
      <c r="E1386" t="s">
        <v>1692</v>
      </c>
      <c r="F1386" t="s">
        <v>1693</v>
      </c>
      <c r="G1386" t="s">
        <v>1326</v>
      </c>
      <c r="I1386" t="s">
        <v>3173</v>
      </c>
      <c r="J1386" t="s">
        <v>2391</v>
      </c>
      <c r="K1386" t="str">
        <f t="shared" si="62"/>
        <v>naa.60060e80166177000001617700000003</v>
      </c>
      <c r="M1386" t="str">
        <f t="shared" si="63"/>
        <v>16177</v>
      </c>
      <c r="N1386" t="str">
        <f t="shared" si="64"/>
        <v>0003</v>
      </c>
      <c r="O1386" s="131">
        <v>0.20050048828125</v>
      </c>
    </row>
    <row r="1387" spans="1:15">
      <c r="A1387" t="s">
        <v>1204</v>
      </c>
      <c r="B1387" t="s">
        <v>2342</v>
      </c>
      <c r="C1387" t="s">
        <v>434</v>
      </c>
      <c r="D1387" t="s">
        <v>2343</v>
      </c>
      <c r="E1387" t="s">
        <v>1698</v>
      </c>
      <c r="F1387" t="s">
        <v>1752</v>
      </c>
      <c r="G1387" t="s">
        <v>1326</v>
      </c>
      <c r="I1387" t="s">
        <v>3174</v>
      </c>
      <c r="J1387" t="s">
        <v>2392</v>
      </c>
      <c r="K1387" t="str">
        <f t="shared" si="62"/>
        <v>naa.60060e80166177000001617700000f00</v>
      </c>
      <c r="M1387" t="str">
        <f t="shared" si="63"/>
        <v>16177</v>
      </c>
      <c r="N1387" t="str">
        <f t="shared" si="64"/>
        <v>0f00</v>
      </c>
      <c r="O1387" s="131">
        <v>0.20050048828125</v>
      </c>
    </row>
    <row r="1388" spans="1:15">
      <c r="A1388" t="s">
        <v>1204</v>
      </c>
      <c r="B1388" t="s">
        <v>2342</v>
      </c>
      <c r="C1388" t="s">
        <v>434</v>
      </c>
      <c r="D1388" t="s">
        <v>2343</v>
      </c>
      <c r="E1388" t="s">
        <v>1696</v>
      </c>
      <c r="F1388" t="s">
        <v>1755</v>
      </c>
      <c r="G1388" t="s">
        <v>1326</v>
      </c>
      <c r="I1388" t="s">
        <v>3175</v>
      </c>
      <c r="J1388" t="s">
        <v>2393</v>
      </c>
      <c r="K1388" t="str">
        <f t="shared" si="62"/>
        <v>naa.60060e80166177000001617700000f01</v>
      </c>
      <c r="M1388" t="str">
        <f t="shared" si="63"/>
        <v>16177</v>
      </c>
      <c r="N1388" t="str">
        <f t="shared" si="64"/>
        <v>0f01</v>
      </c>
      <c r="O1388" s="131">
        <v>0.20050048828125</v>
      </c>
    </row>
    <row r="1389" spans="1:15">
      <c r="A1389" t="s">
        <v>1204</v>
      </c>
      <c r="B1389" t="s">
        <v>2342</v>
      </c>
      <c r="C1389" t="s">
        <v>434</v>
      </c>
      <c r="D1389" t="s">
        <v>2343</v>
      </c>
      <c r="E1389" t="s">
        <v>1710</v>
      </c>
      <c r="F1389" t="s">
        <v>1758</v>
      </c>
      <c r="G1389" t="s">
        <v>1326</v>
      </c>
      <c r="I1389" t="s">
        <v>3176</v>
      </c>
      <c r="J1389" t="s">
        <v>2394</v>
      </c>
      <c r="K1389" t="str">
        <f t="shared" si="62"/>
        <v>naa.60060e80166177000001617700000f02</v>
      </c>
      <c r="M1389" t="str">
        <f t="shared" si="63"/>
        <v>16177</v>
      </c>
      <c r="N1389" t="str">
        <f t="shared" si="64"/>
        <v>0f02</v>
      </c>
      <c r="O1389" s="131">
        <v>40</v>
      </c>
    </row>
    <row r="1390" spans="1:15">
      <c r="A1390" t="s">
        <v>1197</v>
      </c>
      <c r="B1390" t="s">
        <v>2342</v>
      </c>
      <c r="C1390" t="s">
        <v>413</v>
      </c>
      <c r="D1390" t="s">
        <v>2343</v>
      </c>
      <c r="E1390" t="s">
        <v>1685</v>
      </c>
      <c r="F1390" t="s">
        <v>1686</v>
      </c>
      <c r="G1390" t="s">
        <v>1510</v>
      </c>
      <c r="I1390" t="s">
        <v>3241</v>
      </c>
      <c r="K1390" t="str">
        <f t="shared" si="62"/>
        <v/>
      </c>
      <c r="M1390" t="str">
        <f t="shared" si="63"/>
        <v/>
      </c>
      <c r="N1390" t="str">
        <f t="shared" si="64"/>
        <v/>
      </c>
      <c r="O1390" s="131">
        <v>25.0003051757813</v>
      </c>
    </row>
    <row r="1391" spans="1:15">
      <c r="A1391" t="s">
        <v>1197</v>
      </c>
      <c r="B1391" t="s">
        <v>2342</v>
      </c>
      <c r="C1391" t="s">
        <v>413</v>
      </c>
      <c r="D1391" t="s">
        <v>2343</v>
      </c>
      <c r="E1391" t="s">
        <v>1687</v>
      </c>
      <c r="F1391" t="s">
        <v>1688</v>
      </c>
      <c r="G1391" t="s">
        <v>1358</v>
      </c>
      <c r="I1391" t="s">
        <v>3241</v>
      </c>
      <c r="J1391" t="s">
        <v>2457</v>
      </c>
      <c r="K1391" t="str">
        <f t="shared" si="62"/>
        <v>naa.60060e8016617700000161770000000e</v>
      </c>
      <c r="M1391" t="str">
        <f t="shared" si="63"/>
        <v>16177</v>
      </c>
      <c r="N1391" t="str">
        <f t="shared" si="64"/>
        <v>000e</v>
      </c>
      <c r="O1391" s="131">
        <v>50</v>
      </c>
    </row>
    <row r="1392" spans="1:15">
      <c r="A1392" t="s">
        <v>1197</v>
      </c>
      <c r="B1392" t="s">
        <v>2342</v>
      </c>
      <c r="C1392" t="s">
        <v>413</v>
      </c>
      <c r="D1392" t="s">
        <v>2343</v>
      </c>
      <c r="E1392" t="s">
        <v>1689</v>
      </c>
      <c r="F1392" t="s">
        <v>1714</v>
      </c>
      <c r="G1392" t="s">
        <v>1512</v>
      </c>
      <c r="I1392" t="s">
        <v>3241</v>
      </c>
      <c r="K1392" t="str">
        <f t="shared" si="62"/>
        <v/>
      </c>
      <c r="M1392" t="str">
        <f t="shared" si="63"/>
        <v/>
      </c>
      <c r="N1392" t="str">
        <f t="shared" si="64"/>
        <v/>
      </c>
      <c r="O1392" s="131">
        <v>30</v>
      </c>
    </row>
    <row r="1393" spans="1:15">
      <c r="A1393" t="s">
        <v>1197</v>
      </c>
      <c r="B1393" t="s">
        <v>2342</v>
      </c>
      <c r="C1393" t="s">
        <v>413</v>
      </c>
      <c r="D1393" t="s">
        <v>2343</v>
      </c>
      <c r="E1393" t="s">
        <v>1692</v>
      </c>
      <c r="F1393" t="s">
        <v>1693</v>
      </c>
      <c r="G1393" t="s">
        <v>1358</v>
      </c>
      <c r="I1393" t="s">
        <v>3128</v>
      </c>
      <c r="J1393" t="s">
        <v>2345</v>
      </c>
      <c r="K1393" t="str">
        <f t="shared" si="62"/>
        <v>naa.60060e80166177000001617700000010</v>
      </c>
      <c r="M1393" t="str">
        <f t="shared" si="63"/>
        <v>16177</v>
      </c>
      <c r="N1393" t="str">
        <f t="shared" si="64"/>
        <v>0010</v>
      </c>
      <c r="O1393" s="131">
        <v>60</v>
      </c>
    </row>
    <row r="1394" spans="1:15">
      <c r="A1394" t="s">
        <v>1197</v>
      </c>
      <c r="B1394" t="s">
        <v>2342</v>
      </c>
      <c r="C1394" t="s">
        <v>413</v>
      </c>
      <c r="D1394" t="s">
        <v>2343</v>
      </c>
      <c r="E1394" t="s">
        <v>1698</v>
      </c>
      <c r="F1394" t="s">
        <v>1697</v>
      </c>
      <c r="G1394" t="s">
        <v>1358</v>
      </c>
      <c r="I1394" t="s">
        <v>3129</v>
      </c>
      <c r="J1394" t="s">
        <v>2346</v>
      </c>
      <c r="K1394" t="str">
        <f t="shared" si="62"/>
        <v>naa.60060e80166177000001617700000011</v>
      </c>
      <c r="M1394" t="str">
        <f t="shared" si="63"/>
        <v>16177</v>
      </c>
      <c r="N1394" t="str">
        <f t="shared" si="64"/>
        <v>0011</v>
      </c>
      <c r="O1394" s="131">
        <v>35.0006103515625</v>
      </c>
    </row>
    <row r="1395" spans="1:15">
      <c r="A1395" t="s">
        <v>1197</v>
      </c>
      <c r="B1395" t="s">
        <v>2342</v>
      </c>
      <c r="C1395" t="s">
        <v>413</v>
      </c>
      <c r="D1395" t="s">
        <v>2343</v>
      </c>
      <c r="E1395" t="s">
        <v>1696</v>
      </c>
      <c r="F1395" t="s">
        <v>1699</v>
      </c>
      <c r="G1395" t="s">
        <v>1358</v>
      </c>
      <c r="I1395" t="s">
        <v>3130</v>
      </c>
      <c r="J1395" t="s">
        <v>2347</v>
      </c>
      <c r="K1395" t="str">
        <f t="shared" ref="K1395:K1412" si="65">IF(J1395&lt;&gt;"",CONCATENATE("naa.",MID(J1395,11,32)),"")</f>
        <v>naa.60060e80166177000001617700000012</v>
      </c>
      <c r="M1395" t="str">
        <f t="shared" si="63"/>
        <v>16177</v>
      </c>
      <c r="N1395" t="str">
        <f t="shared" si="64"/>
        <v>0012</v>
      </c>
      <c r="O1395" s="131">
        <v>0.20050048828125</v>
      </c>
    </row>
    <row r="1396" spans="1:15">
      <c r="A1396" t="s">
        <v>1197</v>
      </c>
      <c r="B1396" t="s">
        <v>2342</v>
      </c>
      <c r="C1396" t="s">
        <v>413</v>
      </c>
      <c r="D1396" t="s">
        <v>2343</v>
      </c>
      <c r="E1396" t="s">
        <v>1710</v>
      </c>
      <c r="F1396" t="s">
        <v>1752</v>
      </c>
      <c r="G1396" t="s">
        <v>1358</v>
      </c>
      <c r="I1396" t="s">
        <v>3131</v>
      </c>
      <c r="J1396" t="s">
        <v>2348</v>
      </c>
      <c r="K1396" t="str">
        <f t="shared" si="65"/>
        <v>naa.60060e80166177000001617700000f09</v>
      </c>
      <c r="M1396" t="str">
        <f t="shared" si="63"/>
        <v>16177</v>
      </c>
      <c r="N1396" t="str">
        <f t="shared" si="64"/>
        <v>0f09</v>
      </c>
      <c r="O1396" s="131">
        <v>0.20050048828125</v>
      </c>
    </row>
    <row r="1397" spans="1:15">
      <c r="A1397" t="s">
        <v>1197</v>
      </c>
      <c r="B1397" t="s">
        <v>2342</v>
      </c>
      <c r="C1397" t="s">
        <v>413</v>
      </c>
      <c r="D1397" t="s">
        <v>2343</v>
      </c>
      <c r="E1397" t="s">
        <v>1715</v>
      </c>
      <c r="F1397" t="s">
        <v>1755</v>
      </c>
      <c r="G1397" t="s">
        <v>1358</v>
      </c>
      <c r="I1397" t="s">
        <v>3132</v>
      </c>
      <c r="J1397" t="s">
        <v>2349</v>
      </c>
      <c r="K1397" t="str">
        <f t="shared" si="65"/>
        <v>naa.60060e80166177000001617700000f0a</v>
      </c>
      <c r="M1397" t="str">
        <f t="shared" si="63"/>
        <v>16177</v>
      </c>
      <c r="N1397" t="str">
        <f t="shared" si="64"/>
        <v>0f0a</v>
      </c>
      <c r="O1397" s="131">
        <v>0.20050048828125</v>
      </c>
    </row>
    <row r="1398" spans="1:15">
      <c r="A1398" t="s">
        <v>1197</v>
      </c>
      <c r="B1398" t="s">
        <v>2342</v>
      </c>
      <c r="C1398" t="s">
        <v>413</v>
      </c>
      <c r="D1398" t="s">
        <v>2343</v>
      </c>
      <c r="E1398" t="s">
        <v>1718</v>
      </c>
      <c r="F1398" t="s">
        <v>1758</v>
      </c>
      <c r="G1398" t="s">
        <v>1358</v>
      </c>
      <c r="I1398" t="s">
        <v>3133</v>
      </c>
      <c r="J1398" t="s">
        <v>2350</v>
      </c>
      <c r="K1398" t="str">
        <f t="shared" si="65"/>
        <v>naa.60060e80166177000001617700000f0b</v>
      </c>
      <c r="M1398" t="str">
        <f t="shared" si="63"/>
        <v>16177</v>
      </c>
      <c r="N1398" t="str">
        <f t="shared" si="64"/>
        <v>0f0b</v>
      </c>
      <c r="O1398" s="131">
        <v>40</v>
      </c>
    </row>
    <row r="1399" spans="1:15">
      <c r="A1399" t="s">
        <v>1197</v>
      </c>
      <c r="B1399" t="s">
        <v>2342</v>
      </c>
      <c r="C1399" t="s">
        <v>414</v>
      </c>
      <c r="D1399" t="s">
        <v>2351</v>
      </c>
      <c r="E1399" t="s">
        <v>1685</v>
      </c>
      <c r="F1399" t="s">
        <v>1686</v>
      </c>
      <c r="G1399" t="s">
        <v>1510</v>
      </c>
      <c r="I1399" t="s">
        <v>3242</v>
      </c>
      <c r="K1399" t="str">
        <f t="shared" si="65"/>
        <v/>
      </c>
      <c r="M1399" t="str">
        <f t="shared" si="63"/>
        <v/>
      </c>
      <c r="N1399" t="str">
        <f t="shared" si="64"/>
        <v/>
      </c>
      <c r="O1399" s="131">
        <v>50.0006103515625</v>
      </c>
    </row>
    <row r="1400" spans="1:15">
      <c r="A1400" t="s">
        <v>1197</v>
      </c>
      <c r="B1400" t="s">
        <v>2342</v>
      </c>
      <c r="C1400" t="s">
        <v>414</v>
      </c>
      <c r="D1400" t="s">
        <v>2351</v>
      </c>
      <c r="E1400" t="s">
        <v>1687</v>
      </c>
      <c r="F1400" t="s">
        <v>1688</v>
      </c>
      <c r="G1400" t="s">
        <v>1286</v>
      </c>
      <c r="I1400" t="s">
        <v>3242</v>
      </c>
      <c r="J1400" t="s">
        <v>2458</v>
      </c>
      <c r="K1400" t="str">
        <f t="shared" si="65"/>
        <v>naa.60060e8016622100000162210000000e</v>
      </c>
      <c r="M1400" t="str">
        <f t="shared" si="63"/>
        <v>16221</v>
      </c>
      <c r="N1400" t="str">
        <f t="shared" si="64"/>
        <v>000e</v>
      </c>
      <c r="O1400" s="131">
        <v>5.0006103515625</v>
      </c>
    </row>
    <row r="1401" spans="1:15">
      <c r="A1401" t="s">
        <v>1197</v>
      </c>
      <c r="B1401" t="s">
        <v>2342</v>
      </c>
      <c r="C1401" t="s">
        <v>414</v>
      </c>
      <c r="D1401" t="s">
        <v>2351</v>
      </c>
      <c r="E1401" t="s">
        <v>1689</v>
      </c>
      <c r="F1401" t="s">
        <v>1704</v>
      </c>
      <c r="G1401" t="s">
        <v>1286</v>
      </c>
      <c r="I1401" t="s">
        <v>3243</v>
      </c>
      <c r="J1401" t="s">
        <v>2459</v>
      </c>
      <c r="K1401" t="str">
        <f t="shared" si="65"/>
        <v>naa.60060e8016622100000162210000100e</v>
      </c>
      <c r="M1401" t="str">
        <f t="shared" si="63"/>
        <v>16221</v>
      </c>
      <c r="N1401" t="str">
        <f t="shared" si="64"/>
        <v>100e</v>
      </c>
      <c r="O1401" s="131">
        <v>50</v>
      </c>
    </row>
    <row r="1402" spans="1:15">
      <c r="A1402" t="s">
        <v>1197</v>
      </c>
      <c r="B1402" t="s">
        <v>2342</v>
      </c>
      <c r="C1402" t="s">
        <v>414</v>
      </c>
      <c r="D1402" t="s">
        <v>2351</v>
      </c>
      <c r="E1402" t="s">
        <v>1692</v>
      </c>
      <c r="F1402" t="s">
        <v>1714</v>
      </c>
      <c r="G1402" t="s">
        <v>1512</v>
      </c>
      <c r="I1402" t="s">
        <v>3242</v>
      </c>
      <c r="K1402" t="str">
        <f t="shared" si="65"/>
        <v/>
      </c>
      <c r="M1402" t="str">
        <f t="shared" si="63"/>
        <v/>
      </c>
      <c r="N1402" t="str">
        <f t="shared" si="64"/>
        <v/>
      </c>
      <c r="O1402" s="131">
        <v>40.0003051757813</v>
      </c>
    </row>
    <row r="1403" spans="1:15">
      <c r="A1403" t="s">
        <v>1197</v>
      </c>
      <c r="B1403" t="s">
        <v>2342</v>
      </c>
      <c r="C1403" t="s">
        <v>414</v>
      </c>
      <c r="D1403" t="s">
        <v>2351</v>
      </c>
      <c r="E1403" t="s">
        <v>1698</v>
      </c>
      <c r="F1403" t="s">
        <v>1693</v>
      </c>
      <c r="G1403" t="s">
        <v>1286</v>
      </c>
      <c r="I1403" t="s">
        <v>3136</v>
      </c>
      <c r="J1403" t="s">
        <v>2354</v>
      </c>
      <c r="K1403" t="str">
        <f t="shared" si="65"/>
        <v>naa.60060e80166221000001622100000010</v>
      </c>
      <c r="M1403" t="str">
        <f t="shared" si="63"/>
        <v>16221</v>
      </c>
      <c r="N1403" t="str">
        <f t="shared" si="64"/>
        <v>0010</v>
      </c>
      <c r="O1403" s="131">
        <v>90</v>
      </c>
    </row>
    <row r="1404" spans="1:15">
      <c r="A1404" t="s">
        <v>1197</v>
      </c>
      <c r="B1404" t="s">
        <v>2342</v>
      </c>
      <c r="C1404" t="s">
        <v>414</v>
      </c>
      <c r="D1404" t="s">
        <v>2351</v>
      </c>
      <c r="E1404" t="s">
        <v>1696</v>
      </c>
      <c r="F1404" t="s">
        <v>1697</v>
      </c>
      <c r="G1404" t="s">
        <v>1286</v>
      </c>
      <c r="I1404" t="s">
        <v>3137</v>
      </c>
      <c r="J1404" t="s">
        <v>2355</v>
      </c>
      <c r="K1404" t="str">
        <f t="shared" si="65"/>
        <v>naa.60060e80166221000001622100000011</v>
      </c>
      <c r="M1404" t="str">
        <f t="shared" si="63"/>
        <v>16221</v>
      </c>
      <c r="N1404" t="str">
        <f t="shared" si="64"/>
        <v>0011</v>
      </c>
      <c r="O1404" s="131">
        <v>100.00030517578099</v>
      </c>
    </row>
    <row r="1405" spans="1:15">
      <c r="A1405" t="s">
        <v>1197</v>
      </c>
      <c r="B1405" t="s">
        <v>2342</v>
      </c>
      <c r="C1405" t="s">
        <v>414</v>
      </c>
      <c r="D1405" t="s">
        <v>2351</v>
      </c>
      <c r="E1405" t="s">
        <v>1710</v>
      </c>
      <c r="F1405" t="s">
        <v>1699</v>
      </c>
      <c r="G1405" t="s">
        <v>1286</v>
      </c>
      <c r="I1405" t="s">
        <v>3138</v>
      </c>
      <c r="J1405" t="s">
        <v>2356</v>
      </c>
      <c r="K1405" t="str">
        <f t="shared" si="65"/>
        <v>naa.60060e80166221000001622100000012</v>
      </c>
      <c r="M1405" t="str">
        <f t="shared" ref="M1405:M1411" si="66">IF(J1405&lt;&gt;"",MID(J1405,30,5),"")</f>
        <v>16221</v>
      </c>
      <c r="N1405" t="str">
        <f t="shared" ref="N1405:N1411" si="67">IF(J1405&lt;&gt;"",MID(J1405,39,4),"")</f>
        <v>0012</v>
      </c>
      <c r="O1405" s="131">
        <v>4.0008544921875</v>
      </c>
    </row>
    <row r="1406" spans="1:15">
      <c r="A1406" t="s">
        <v>1197</v>
      </c>
      <c r="B1406" t="s">
        <v>2342</v>
      </c>
      <c r="C1406" t="s">
        <v>414</v>
      </c>
      <c r="D1406" t="s">
        <v>2351</v>
      </c>
      <c r="E1406" t="s">
        <v>1715</v>
      </c>
      <c r="F1406" t="s">
        <v>1737</v>
      </c>
      <c r="G1406" t="s">
        <v>1286</v>
      </c>
      <c r="I1406" t="s">
        <v>3139</v>
      </c>
      <c r="J1406" t="s">
        <v>2357</v>
      </c>
      <c r="K1406" t="str">
        <f t="shared" si="65"/>
        <v>naa.60060e80166221000001622100001010</v>
      </c>
      <c r="M1406" t="str">
        <f t="shared" si="66"/>
        <v>16221</v>
      </c>
      <c r="N1406" t="str">
        <f t="shared" si="67"/>
        <v>1010</v>
      </c>
      <c r="O1406" s="131">
        <v>9.00054931640625</v>
      </c>
    </row>
    <row r="1407" spans="1:15">
      <c r="A1407" t="s">
        <v>1197</v>
      </c>
      <c r="B1407" t="s">
        <v>2342</v>
      </c>
      <c r="C1407" t="s">
        <v>414</v>
      </c>
      <c r="D1407" t="s">
        <v>2351</v>
      </c>
      <c r="E1407" t="s">
        <v>1718</v>
      </c>
      <c r="F1407" t="s">
        <v>1740</v>
      </c>
      <c r="G1407" t="s">
        <v>1286</v>
      </c>
      <c r="I1407" t="s">
        <v>3140</v>
      </c>
      <c r="J1407" t="s">
        <v>2358</v>
      </c>
      <c r="K1407" t="str">
        <f t="shared" si="65"/>
        <v>naa.60060e80166221000001622100001011</v>
      </c>
      <c r="M1407" t="str">
        <f t="shared" si="66"/>
        <v>16221</v>
      </c>
      <c r="N1407" t="str">
        <f t="shared" si="67"/>
        <v>1011</v>
      </c>
      <c r="O1407" s="131">
        <v>10.0003051757813</v>
      </c>
    </row>
    <row r="1408" spans="1:15">
      <c r="A1408" t="s">
        <v>1197</v>
      </c>
      <c r="B1408" t="s">
        <v>2342</v>
      </c>
      <c r="C1408" t="s">
        <v>414</v>
      </c>
      <c r="D1408" t="s">
        <v>2351</v>
      </c>
      <c r="E1408" t="s">
        <v>1721</v>
      </c>
      <c r="F1408" t="s">
        <v>1743</v>
      </c>
      <c r="G1408" t="s">
        <v>1286</v>
      </c>
      <c r="I1408" t="s">
        <v>3141</v>
      </c>
      <c r="J1408" t="s">
        <v>2359</v>
      </c>
      <c r="K1408" t="str">
        <f t="shared" si="65"/>
        <v>naa.60060e80166221000001622100001012</v>
      </c>
      <c r="M1408" t="str">
        <f t="shared" si="66"/>
        <v>16221</v>
      </c>
      <c r="N1408" t="str">
        <f t="shared" si="67"/>
        <v>1012</v>
      </c>
      <c r="O1408" s="131">
        <v>0.20050048828125</v>
      </c>
    </row>
    <row r="1409" spans="1:15">
      <c r="A1409" t="s">
        <v>1197</v>
      </c>
      <c r="B1409" t="s">
        <v>2342</v>
      </c>
      <c r="C1409" t="s">
        <v>414</v>
      </c>
      <c r="D1409" t="s">
        <v>2351</v>
      </c>
      <c r="E1409" t="s">
        <v>1713</v>
      </c>
      <c r="F1409" t="s">
        <v>1752</v>
      </c>
      <c r="G1409" t="s">
        <v>1286</v>
      </c>
      <c r="I1409" t="s">
        <v>3142</v>
      </c>
      <c r="J1409" t="s">
        <v>2360</v>
      </c>
      <c r="K1409" t="str">
        <f t="shared" si="65"/>
        <v>naa.60060e80166221000001622100000f09</v>
      </c>
      <c r="M1409" t="str">
        <f t="shared" si="66"/>
        <v>16221</v>
      </c>
      <c r="N1409" t="str">
        <f t="shared" si="67"/>
        <v>0f09</v>
      </c>
      <c r="O1409" s="131">
        <v>0.20050048828125</v>
      </c>
    </row>
    <row r="1410" spans="1:15">
      <c r="A1410" t="s">
        <v>1197</v>
      </c>
      <c r="B1410" t="s">
        <v>2342</v>
      </c>
      <c r="C1410" t="s">
        <v>414</v>
      </c>
      <c r="D1410" t="s">
        <v>2351</v>
      </c>
      <c r="E1410" t="s">
        <v>1736</v>
      </c>
      <c r="F1410" t="s">
        <v>1755</v>
      </c>
      <c r="G1410" t="s">
        <v>1286</v>
      </c>
      <c r="I1410" t="s">
        <v>3143</v>
      </c>
      <c r="J1410" t="s">
        <v>2361</v>
      </c>
      <c r="K1410" t="str">
        <f t="shared" si="65"/>
        <v>naa.60060e80166221000001622100000f0a</v>
      </c>
      <c r="M1410" t="str">
        <f t="shared" si="66"/>
        <v>16221</v>
      </c>
      <c r="N1410" t="str">
        <f t="shared" si="67"/>
        <v>0f0a</v>
      </c>
      <c r="O1410" s="131">
        <v>0.20050048828125</v>
      </c>
    </row>
    <row r="1411" spans="1:15">
      <c r="A1411" t="s">
        <v>1197</v>
      </c>
      <c r="B1411" t="s">
        <v>2342</v>
      </c>
      <c r="C1411" t="s">
        <v>414</v>
      </c>
      <c r="D1411" t="s">
        <v>2351</v>
      </c>
      <c r="E1411" t="s">
        <v>1739</v>
      </c>
      <c r="F1411" t="s">
        <v>1758</v>
      </c>
      <c r="G1411" t="s">
        <v>1286</v>
      </c>
      <c r="I1411" t="s">
        <v>3144</v>
      </c>
      <c r="J1411" t="s">
        <v>2362</v>
      </c>
      <c r="K1411" t="str">
        <f t="shared" si="65"/>
        <v>naa.60060e80166221000001622100000f0b</v>
      </c>
      <c r="M1411" t="str">
        <f t="shared" si="66"/>
        <v>16221</v>
      </c>
      <c r="N1411" t="str">
        <f t="shared" si="67"/>
        <v>0f0b</v>
      </c>
      <c r="O1411" s="131">
        <v>0.20050048828125</v>
      </c>
    </row>
    <row r="1412" spans="1:15">
      <c r="K1412" t="str">
        <f t="shared" si="65"/>
        <v/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412"/>
  <sheetViews>
    <sheetView zoomScale="115" zoomScaleNormal="115" workbookViewId="0">
      <selection activeCell="O1411" sqref="A2:O1411"/>
    </sheetView>
  </sheetViews>
  <sheetFormatPr defaultRowHeight="16.5"/>
  <cols>
    <col min="1" max="1" width="13.875" bestFit="1" customWidth="1"/>
    <col min="2" max="2" width="12.75" bestFit="1" customWidth="1"/>
    <col min="3" max="3" width="13" bestFit="1" customWidth="1"/>
    <col min="4" max="4" width="21.5" bestFit="1" customWidth="1"/>
    <col min="6" max="7" width="44" customWidth="1"/>
    <col min="8" max="8" width="36.625" customWidth="1"/>
    <col min="9" max="9" width="62.125" bestFit="1" customWidth="1"/>
    <col min="10" max="10" width="59.25" customWidth="1"/>
    <col min="11" max="11" width="59.25" hidden="1" customWidth="1"/>
    <col min="12" max="12" width="16.125" customWidth="1"/>
    <col min="13" max="13" width="6.875" bestFit="1" customWidth="1"/>
    <col min="14" max="14" width="6" bestFit="1" customWidth="1"/>
    <col min="15" max="15" width="8.75" style="131"/>
  </cols>
  <sheetData>
    <row r="1" spans="1:15">
      <c r="O1" s="131">
        <v>70</v>
      </c>
    </row>
    <row r="2" spans="1:15">
      <c r="A2" t="s">
        <v>1232</v>
      </c>
      <c r="B2" t="s">
        <v>1683</v>
      </c>
      <c r="C2" t="s">
        <v>1682</v>
      </c>
      <c r="D2" t="s">
        <v>1684</v>
      </c>
      <c r="E2" t="s">
        <v>1686</v>
      </c>
      <c r="F2" t="s">
        <v>1668</v>
      </c>
      <c r="G2" t="str">
        <f>VLOOKUP(F2,부산데이터스토어!$B$2:$C$225,2,)</f>
        <v>naa.600508b1001cc9b71636dc38b42e6a54</v>
      </c>
      <c r="H2" t="s">
        <v>3245</v>
      </c>
      <c r="O2" s="131">
        <v>50</v>
      </c>
    </row>
    <row r="3" spans="1:15">
      <c r="A3" t="s">
        <v>1232</v>
      </c>
      <c r="B3" t="s">
        <v>1683</v>
      </c>
      <c r="C3" t="s">
        <v>1682</v>
      </c>
      <c r="D3" t="s">
        <v>1684</v>
      </c>
      <c r="E3" t="s">
        <v>1688</v>
      </c>
      <c r="F3" t="s">
        <v>1672</v>
      </c>
      <c r="G3" t="str">
        <f>VLOOKUP(F3,부산데이터스토어!$B$2:$C$225,2,)</f>
        <v>naa.600508b1001caa2f4f6501af41c6ea22</v>
      </c>
      <c r="H3" t="s">
        <v>3245</v>
      </c>
      <c r="O3" s="131">
        <v>390</v>
      </c>
    </row>
    <row r="4" spans="1:15">
      <c r="A4" t="s">
        <v>1232</v>
      </c>
      <c r="B4" t="s">
        <v>1683</v>
      </c>
      <c r="C4" t="s">
        <v>1682</v>
      </c>
      <c r="D4" t="s">
        <v>1684</v>
      </c>
      <c r="E4" t="s">
        <v>1690</v>
      </c>
      <c r="F4" t="s">
        <v>1668</v>
      </c>
      <c r="G4" t="str">
        <f>VLOOKUP(F4,부산데이터스토어!$B$2:$C$225,2,)</f>
        <v>naa.600508b1001cc9b71636dc38b42e6a54</v>
      </c>
      <c r="H4" t="s">
        <v>3246</v>
      </c>
      <c r="O4" s="131">
        <v>70</v>
      </c>
    </row>
    <row r="5" spans="1:15">
      <c r="A5" t="s">
        <v>1232</v>
      </c>
      <c r="B5" t="s">
        <v>1683</v>
      </c>
      <c r="C5" t="s">
        <v>531</v>
      </c>
      <c r="D5" t="s">
        <v>1691</v>
      </c>
      <c r="E5" t="s">
        <v>1686</v>
      </c>
      <c r="F5" t="s">
        <v>1666</v>
      </c>
      <c r="G5" t="str">
        <f>VLOOKUP(F5,부산데이터스토어!$B$2:$C$225,2,)</f>
        <v>naa.600508b1001c820b5122919de0207515</v>
      </c>
      <c r="H5" t="s">
        <v>3247</v>
      </c>
      <c r="O5" s="131">
        <v>58</v>
      </c>
    </row>
    <row r="6" spans="1:15">
      <c r="A6" t="s">
        <v>1232</v>
      </c>
      <c r="B6" t="s">
        <v>1683</v>
      </c>
      <c r="C6" t="s">
        <v>531</v>
      </c>
      <c r="D6" t="s">
        <v>1691</v>
      </c>
      <c r="E6" t="s">
        <v>1690</v>
      </c>
      <c r="F6" t="s">
        <v>1668</v>
      </c>
      <c r="G6" t="str">
        <f>VLOOKUP(F6,부산데이터스토어!$B$2:$C$225,2,)</f>
        <v>naa.600508b1001cc9b71636dc38b42e6a54</v>
      </c>
      <c r="H6" t="s">
        <v>3247</v>
      </c>
      <c r="O6" s="131">
        <v>50</v>
      </c>
    </row>
    <row r="7" spans="1:15">
      <c r="A7" t="s">
        <v>1232</v>
      </c>
      <c r="B7" t="s">
        <v>1683</v>
      </c>
      <c r="C7" t="s">
        <v>531</v>
      </c>
      <c r="D7" t="s">
        <v>1691</v>
      </c>
      <c r="E7" t="s">
        <v>1688</v>
      </c>
      <c r="F7" t="s">
        <v>1670</v>
      </c>
      <c r="G7" t="str">
        <f>VLOOKUP(F7,부산데이터스토어!$B$2:$C$225,2,)</f>
        <v>naa.600508b1001cf3847fedbcefa240a7ad</v>
      </c>
      <c r="H7" t="s">
        <v>3247</v>
      </c>
      <c r="O7" s="131">
        <v>9</v>
      </c>
    </row>
    <row r="8" spans="1:15">
      <c r="A8" t="s">
        <v>1232</v>
      </c>
      <c r="B8" t="s">
        <v>1683</v>
      </c>
      <c r="C8" t="s">
        <v>531</v>
      </c>
      <c r="D8" t="s">
        <v>1691</v>
      </c>
      <c r="E8" t="s">
        <v>1693</v>
      </c>
      <c r="F8" t="s">
        <v>1668</v>
      </c>
      <c r="G8" t="str">
        <f>VLOOKUP(F8,부산데이터스토어!$B$2:$C$225,2,)</f>
        <v>naa.600508b1001cc9b71636dc38b42e6a54</v>
      </c>
      <c r="H8" t="s">
        <v>3248</v>
      </c>
      <c r="O8" s="131">
        <v>70</v>
      </c>
    </row>
    <row r="9" spans="1:15">
      <c r="A9" t="s">
        <v>1232</v>
      </c>
      <c r="B9" t="s">
        <v>1683</v>
      </c>
      <c r="C9" t="s">
        <v>529</v>
      </c>
      <c r="D9" t="s">
        <v>1691</v>
      </c>
      <c r="E9" t="s">
        <v>1686</v>
      </c>
      <c r="F9" t="s">
        <v>1666</v>
      </c>
      <c r="G9" t="str">
        <f>VLOOKUP(F9,부산데이터스토어!$B$2:$C$225,2,)</f>
        <v>naa.600508b1001c820b5122919de0207515</v>
      </c>
      <c r="H9" t="s">
        <v>3249</v>
      </c>
      <c r="O9" s="131">
        <v>50</v>
      </c>
    </row>
    <row r="10" spans="1:15">
      <c r="A10" t="s">
        <v>1232</v>
      </c>
      <c r="B10" t="s">
        <v>1683</v>
      </c>
      <c r="C10" t="s">
        <v>529</v>
      </c>
      <c r="D10" t="s">
        <v>1691</v>
      </c>
      <c r="E10" t="s">
        <v>1690</v>
      </c>
      <c r="F10" t="s">
        <v>1668</v>
      </c>
      <c r="G10" t="str">
        <f>VLOOKUP(F10,부산데이터스토어!$B$2:$C$225,2,)</f>
        <v>naa.600508b1001cc9b71636dc38b42e6a54</v>
      </c>
      <c r="H10" t="s">
        <v>3249</v>
      </c>
      <c r="O10" s="131">
        <v>50</v>
      </c>
    </row>
    <row r="11" spans="1:15">
      <c r="A11" t="s">
        <v>1232</v>
      </c>
      <c r="B11" t="s">
        <v>1683</v>
      </c>
      <c r="C11" t="s">
        <v>529</v>
      </c>
      <c r="D11" t="s">
        <v>1691</v>
      </c>
      <c r="E11" t="s">
        <v>1688</v>
      </c>
      <c r="F11" t="s">
        <v>1672</v>
      </c>
      <c r="G11" t="str">
        <f>VLOOKUP(F11,부산데이터스토어!$B$2:$C$225,2,)</f>
        <v>naa.600508b1001caa2f4f6501af41c6ea22</v>
      </c>
      <c r="H11" t="s">
        <v>3249</v>
      </c>
      <c r="O11" s="131">
        <v>35</v>
      </c>
    </row>
    <row r="12" spans="1:15">
      <c r="A12" t="s">
        <v>1232</v>
      </c>
      <c r="B12" t="s">
        <v>1683</v>
      </c>
      <c r="C12" t="s">
        <v>529</v>
      </c>
      <c r="D12" t="s">
        <v>1691</v>
      </c>
      <c r="E12" t="s">
        <v>1693</v>
      </c>
      <c r="F12" t="s">
        <v>1668</v>
      </c>
      <c r="G12" t="str">
        <f>VLOOKUP(F12,부산데이터스토어!$B$2:$C$225,2,)</f>
        <v>naa.600508b1001cc9b71636dc38b42e6a54</v>
      </c>
      <c r="H12" t="s">
        <v>3250</v>
      </c>
      <c r="O12" s="131">
        <v>70</v>
      </c>
    </row>
    <row r="13" spans="1:15">
      <c r="A13" t="s">
        <v>1232</v>
      </c>
      <c r="B13" t="s">
        <v>1683</v>
      </c>
      <c r="C13" t="s">
        <v>530</v>
      </c>
      <c r="D13" t="s">
        <v>1694</v>
      </c>
      <c r="E13" t="s">
        <v>1686</v>
      </c>
      <c r="F13" t="s">
        <v>1666</v>
      </c>
      <c r="G13" t="str">
        <f>VLOOKUP(F13,부산데이터스토어!$B$2:$C$225,2,)</f>
        <v>naa.600508b1001c820b5122919de0207515</v>
      </c>
      <c r="H13" t="s">
        <v>3251</v>
      </c>
      <c r="O13" s="131">
        <v>70</v>
      </c>
    </row>
    <row r="14" spans="1:15">
      <c r="A14" t="s">
        <v>1232</v>
      </c>
      <c r="B14" t="s">
        <v>1683</v>
      </c>
      <c r="C14" t="s">
        <v>530</v>
      </c>
      <c r="D14" t="s">
        <v>1694</v>
      </c>
      <c r="E14" t="s">
        <v>1690</v>
      </c>
      <c r="F14" t="s">
        <v>1668</v>
      </c>
      <c r="G14" t="str">
        <f>VLOOKUP(F14,부산데이터스토어!$B$2:$C$225,2,)</f>
        <v>naa.600508b1001cc9b71636dc38b42e6a54</v>
      </c>
      <c r="H14" t="s">
        <v>3251</v>
      </c>
      <c r="O14" s="131">
        <v>50</v>
      </c>
    </row>
    <row r="15" spans="1:15">
      <c r="A15" t="s">
        <v>1232</v>
      </c>
      <c r="B15" t="s">
        <v>1683</v>
      </c>
      <c r="C15" t="s">
        <v>530</v>
      </c>
      <c r="D15" t="s">
        <v>1694</v>
      </c>
      <c r="E15" t="s">
        <v>1688</v>
      </c>
      <c r="F15" t="s">
        <v>1670</v>
      </c>
      <c r="G15" t="str">
        <f>VLOOKUP(F15,부산데이터스토어!$B$2:$C$225,2,)</f>
        <v>naa.600508b1001cf3847fedbcefa240a7ad</v>
      </c>
      <c r="H15" t="s">
        <v>3251</v>
      </c>
      <c r="O15" s="131">
        <v>70</v>
      </c>
    </row>
    <row r="16" spans="1:15">
      <c r="A16" t="s">
        <v>1232</v>
      </c>
      <c r="B16" t="s">
        <v>1683</v>
      </c>
      <c r="C16" t="s">
        <v>1695</v>
      </c>
      <c r="D16" t="s">
        <v>1684</v>
      </c>
      <c r="E16" t="s">
        <v>1686</v>
      </c>
      <c r="F16" t="s">
        <v>1668</v>
      </c>
      <c r="G16" t="str">
        <f>VLOOKUP(F16,부산데이터스토어!$B$2:$C$225,2,)</f>
        <v>naa.600508b1001cc9b71636dc38b42e6a54</v>
      </c>
      <c r="H16" t="s">
        <v>3252</v>
      </c>
      <c r="O16" s="131">
        <v>50</v>
      </c>
    </row>
    <row r="17" spans="1:15">
      <c r="A17" t="s">
        <v>1232</v>
      </c>
      <c r="B17" t="s">
        <v>1683</v>
      </c>
      <c r="C17" t="s">
        <v>1695</v>
      </c>
      <c r="D17" t="s">
        <v>1684</v>
      </c>
      <c r="E17" t="s">
        <v>1688</v>
      </c>
      <c r="F17" t="s">
        <v>1672</v>
      </c>
      <c r="G17" t="str">
        <f>VLOOKUP(F17,부산데이터스토어!$B$2:$C$225,2,)</f>
        <v>naa.600508b1001caa2f4f6501af41c6ea22</v>
      </c>
      <c r="H17" t="s">
        <v>3252</v>
      </c>
      <c r="O17" s="131">
        <v>25</v>
      </c>
    </row>
    <row r="18" spans="1:15">
      <c r="A18" t="s">
        <v>1232</v>
      </c>
      <c r="B18" t="s">
        <v>1683</v>
      </c>
      <c r="C18" t="s">
        <v>1695</v>
      </c>
      <c r="D18" t="s">
        <v>1684</v>
      </c>
      <c r="E18" t="s">
        <v>1690</v>
      </c>
      <c r="F18" t="s">
        <v>1668</v>
      </c>
      <c r="G18" t="str">
        <f>VLOOKUP(F18,부산데이터스토어!$B$2:$C$225,2,)</f>
        <v>naa.600508b1001cc9b71636dc38b42e6a54</v>
      </c>
      <c r="H18" t="s">
        <v>3253</v>
      </c>
      <c r="O18" s="131">
        <v>70</v>
      </c>
    </row>
    <row r="19" spans="1:15">
      <c r="A19" t="s">
        <v>1232</v>
      </c>
      <c r="B19" t="s">
        <v>1683</v>
      </c>
      <c r="C19" t="s">
        <v>532</v>
      </c>
      <c r="D19" t="s">
        <v>1691</v>
      </c>
      <c r="E19" t="s">
        <v>1686</v>
      </c>
      <c r="F19" t="s">
        <v>1666</v>
      </c>
      <c r="G19" t="str">
        <f>VLOOKUP(F19,부산데이터스토어!$B$2:$C$225,2,)</f>
        <v>naa.600508b1001c820b5122919de0207515</v>
      </c>
      <c r="H19" t="s">
        <v>3254</v>
      </c>
      <c r="O19" s="131">
        <v>58</v>
      </c>
    </row>
    <row r="20" spans="1:15">
      <c r="A20" t="s">
        <v>1232</v>
      </c>
      <c r="B20" t="s">
        <v>1683</v>
      </c>
      <c r="C20" t="s">
        <v>532</v>
      </c>
      <c r="D20" t="s">
        <v>1691</v>
      </c>
      <c r="E20" t="s">
        <v>1690</v>
      </c>
      <c r="F20" t="s">
        <v>1668</v>
      </c>
      <c r="G20" t="str">
        <f>VLOOKUP(F20,부산데이터스토어!$B$2:$C$225,2,)</f>
        <v>naa.600508b1001cc9b71636dc38b42e6a54</v>
      </c>
      <c r="H20" t="s">
        <v>3254</v>
      </c>
      <c r="O20" s="131">
        <v>50</v>
      </c>
    </row>
    <row r="21" spans="1:15">
      <c r="A21" t="s">
        <v>1232</v>
      </c>
      <c r="B21" t="s">
        <v>1683</v>
      </c>
      <c r="C21" t="s">
        <v>532</v>
      </c>
      <c r="D21" t="s">
        <v>1691</v>
      </c>
      <c r="E21" t="s">
        <v>1688</v>
      </c>
      <c r="F21" t="s">
        <v>1672</v>
      </c>
      <c r="G21" t="str">
        <f>VLOOKUP(F21,부산데이터스토어!$B$2:$C$225,2,)</f>
        <v>naa.600508b1001caa2f4f6501af41c6ea22</v>
      </c>
      <c r="H21" t="s">
        <v>3254</v>
      </c>
      <c r="O21" s="131">
        <v>9</v>
      </c>
    </row>
    <row r="22" spans="1:15">
      <c r="A22" t="s">
        <v>1232</v>
      </c>
      <c r="B22" t="s">
        <v>1683</v>
      </c>
      <c r="C22" t="s">
        <v>532</v>
      </c>
      <c r="D22" t="s">
        <v>1691</v>
      </c>
      <c r="E22" t="s">
        <v>1693</v>
      </c>
      <c r="F22" t="s">
        <v>1668</v>
      </c>
      <c r="G22" t="str">
        <f>VLOOKUP(F22,부산데이터스토어!$B$2:$C$225,2,)</f>
        <v>naa.600508b1001cc9b71636dc38b42e6a54</v>
      </c>
      <c r="H22" t="s">
        <v>3248</v>
      </c>
      <c r="O22" s="131">
        <v>70</v>
      </c>
    </row>
    <row r="23" spans="1:15">
      <c r="A23" t="s">
        <v>1232</v>
      </c>
      <c r="B23" t="s">
        <v>1683</v>
      </c>
      <c r="C23" t="s">
        <v>527</v>
      </c>
      <c r="D23" t="s">
        <v>1694</v>
      </c>
      <c r="E23" t="s">
        <v>1686</v>
      </c>
      <c r="F23" t="s">
        <v>1666</v>
      </c>
      <c r="G23" t="str">
        <f>VLOOKUP(F23,부산데이터스토어!$B$2:$C$225,2,)</f>
        <v>naa.600508b1001c820b5122919de0207515</v>
      </c>
      <c r="H23" t="s">
        <v>3255</v>
      </c>
      <c r="O23" s="131">
        <v>85</v>
      </c>
    </row>
    <row r="24" spans="1:15">
      <c r="A24" t="s">
        <v>1232</v>
      </c>
      <c r="B24" t="s">
        <v>1683</v>
      </c>
      <c r="C24" t="s">
        <v>527</v>
      </c>
      <c r="D24" t="s">
        <v>1694</v>
      </c>
      <c r="E24" t="s">
        <v>1690</v>
      </c>
      <c r="F24" t="s">
        <v>1668</v>
      </c>
      <c r="G24" t="str">
        <f>VLOOKUP(F24,부산데이터스토어!$B$2:$C$225,2,)</f>
        <v>naa.600508b1001cc9b71636dc38b42e6a54</v>
      </c>
      <c r="H24" t="s">
        <v>3255</v>
      </c>
      <c r="O24" s="131">
        <v>50</v>
      </c>
    </row>
    <row r="25" spans="1:15">
      <c r="A25" t="s">
        <v>1232</v>
      </c>
      <c r="B25" t="s">
        <v>1683</v>
      </c>
      <c r="C25" t="s">
        <v>527</v>
      </c>
      <c r="D25" t="s">
        <v>1694</v>
      </c>
      <c r="E25" t="s">
        <v>1688</v>
      </c>
      <c r="F25" t="s">
        <v>1670</v>
      </c>
      <c r="G25" t="str">
        <f>VLOOKUP(F25,부산데이터스토어!$B$2:$C$225,2,)</f>
        <v>naa.600508b1001cf3847fedbcefa240a7ad</v>
      </c>
      <c r="H25" t="s">
        <v>3255</v>
      </c>
      <c r="O25" s="131">
        <v>70</v>
      </c>
    </row>
    <row r="26" spans="1:15">
      <c r="A26" t="s">
        <v>1232</v>
      </c>
      <c r="B26" t="s">
        <v>1683</v>
      </c>
      <c r="C26" t="s">
        <v>528</v>
      </c>
      <c r="D26" t="s">
        <v>1691</v>
      </c>
      <c r="E26" t="s">
        <v>1686</v>
      </c>
      <c r="F26" t="s">
        <v>1666</v>
      </c>
      <c r="G26" t="str">
        <f>VLOOKUP(F26,부산데이터스토어!$B$2:$C$225,2,)</f>
        <v>naa.600508b1001c820b5122919de0207515</v>
      </c>
      <c r="H26" t="s">
        <v>3256</v>
      </c>
      <c r="O26" s="131">
        <v>50</v>
      </c>
    </row>
    <row r="27" spans="1:15">
      <c r="A27" t="s">
        <v>1232</v>
      </c>
      <c r="B27" t="s">
        <v>1683</v>
      </c>
      <c r="C27" t="s">
        <v>528</v>
      </c>
      <c r="D27" t="s">
        <v>1691</v>
      </c>
      <c r="E27" t="s">
        <v>1690</v>
      </c>
      <c r="F27" t="s">
        <v>1668</v>
      </c>
      <c r="G27" t="str">
        <f>VLOOKUP(F27,부산데이터스토어!$B$2:$C$225,2,)</f>
        <v>naa.600508b1001cc9b71636dc38b42e6a54</v>
      </c>
      <c r="H27" t="s">
        <v>3256</v>
      </c>
      <c r="O27" s="131">
        <v>50</v>
      </c>
    </row>
    <row r="28" spans="1:15">
      <c r="A28" t="s">
        <v>1232</v>
      </c>
      <c r="B28" t="s">
        <v>1683</v>
      </c>
      <c r="C28" t="s">
        <v>528</v>
      </c>
      <c r="D28" t="s">
        <v>1691</v>
      </c>
      <c r="E28" t="s">
        <v>1688</v>
      </c>
      <c r="F28" t="s">
        <v>1670</v>
      </c>
      <c r="G28" t="str">
        <f>VLOOKUP(F28,부산데이터스토어!$B$2:$C$225,2,)</f>
        <v>naa.600508b1001cf3847fedbcefa240a7ad</v>
      </c>
      <c r="H28" t="s">
        <v>3256</v>
      </c>
      <c r="O28" s="131">
        <v>35</v>
      </c>
    </row>
    <row r="29" spans="1:15">
      <c r="A29" t="s">
        <v>1232</v>
      </c>
      <c r="B29" t="s">
        <v>1683</v>
      </c>
      <c r="C29" t="s">
        <v>528</v>
      </c>
      <c r="D29" t="s">
        <v>1691</v>
      </c>
      <c r="E29" t="s">
        <v>1693</v>
      </c>
      <c r="F29" t="s">
        <v>1668</v>
      </c>
      <c r="G29" t="str">
        <f>VLOOKUP(F29,부산데이터스토어!$B$2:$C$225,2,)</f>
        <v>naa.600508b1001cc9b71636dc38b42e6a54</v>
      </c>
      <c r="H29" t="s">
        <v>3250</v>
      </c>
      <c r="O29" s="131">
        <v>110</v>
      </c>
    </row>
    <row r="30" spans="1:15">
      <c r="A30" t="s">
        <v>1233</v>
      </c>
      <c r="B30" t="s">
        <v>1683</v>
      </c>
      <c r="C30" t="s">
        <v>535</v>
      </c>
      <c r="D30" t="s">
        <v>1691</v>
      </c>
      <c r="E30" t="s">
        <v>1686</v>
      </c>
      <c r="F30" t="s">
        <v>1674</v>
      </c>
      <c r="G30" t="str">
        <f>VLOOKUP(F30,부산데이터스토어!$B$2:$C$225,2,)</f>
        <v>naa.600508b1001cb42ca5157cdbe71a3433</v>
      </c>
      <c r="H30" t="s">
        <v>3257</v>
      </c>
      <c r="O30" s="131">
        <v>92</v>
      </c>
    </row>
    <row r="31" spans="1:15">
      <c r="A31" t="s">
        <v>1233</v>
      </c>
      <c r="B31" t="s">
        <v>1683</v>
      </c>
      <c r="C31" t="s">
        <v>535</v>
      </c>
      <c r="D31" t="s">
        <v>1691</v>
      </c>
      <c r="E31" t="s">
        <v>1690</v>
      </c>
      <c r="F31" t="s">
        <v>1676</v>
      </c>
      <c r="G31" t="str">
        <f>VLOOKUP(F31,부산데이터스토어!$B$2:$C$225,2,)</f>
        <v>naa.600508b1001c916e37e33b295cba7374</v>
      </c>
      <c r="H31" t="s">
        <v>3257</v>
      </c>
      <c r="O31" s="131">
        <v>50</v>
      </c>
    </row>
    <row r="32" spans="1:15">
      <c r="A32" t="s">
        <v>1233</v>
      </c>
      <c r="B32" t="s">
        <v>1683</v>
      </c>
      <c r="C32" t="s">
        <v>535</v>
      </c>
      <c r="D32" t="s">
        <v>1691</v>
      </c>
      <c r="E32" t="s">
        <v>1688</v>
      </c>
      <c r="F32" t="s">
        <v>1678</v>
      </c>
      <c r="G32" t="str">
        <f>VLOOKUP(F32,부산데이터스토어!$B$2:$C$225,2,)</f>
        <v>naa.600508b1001c92adb28061c0a6ca10d1</v>
      </c>
      <c r="H32" t="s">
        <v>3257</v>
      </c>
      <c r="O32" s="131">
        <v>92</v>
      </c>
    </row>
    <row r="33" spans="1:15">
      <c r="A33" t="s">
        <v>1233</v>
      </c>
      <c r="B33" t="s">
        <v>1683</v>
      </c>
      <c r="C33" t="s">
        <v>535</v>
      </c>
      <c r="D33" t="s">
        <v>1691</v>
      </c>
      <c r="E33" t="s">
        <v>1693</v>
      </c>
      <c r="F33" t="s">
        <v>1676</v>
      </c>
      <c r="G33" t="str">
        <f>VLOOKUP(F33,부산데이터스토어!$B$2:$C$225,2,)</f>
        <v>naa.600508b1001c916e37e33b295cba7374</v>
      </c>
      <c r="H33" t="s">
        <v>3258</v>
      </c>
      <c r="O33" s="131">
        <v>15</v>
      </c>
    </row>
    <row r="34" spans="1:15">
      <c r="A34" t="s">
        <v>1233</v>
      </c>
      <c r="B34" t="s">
        <v>1683</v>
      </c>
      <c r="C34" t="s">
        <v>535</v>
      </c>
      <c r="D34" t="s">
        <v>1691</v>
      </c>
      <c r="E34" t="s">
        <v>1697</v>
      </c>
      <c r="F34" t="s">
        <v>1676</v>
      </c>
      <c r="G34" t="str">
        <f>VLOOKUP(F34,부산데이터스토어!$B$2:$C$225,2,)</f>
        <v>naa.600508b1001c916e37e33b295cba7374</v>
      </c>
      <c r="H34" t="s">
        <v>3259</v>
      </c>
      <c r="O34" s="131">
        <v>130</v>
      </c>
    </row>
    <row r="35" spans="1:15">
      <c r="A35" t="s">
        <v>1233</v>
      </c>
      <c r="B35" t="s">
        <v>1683</v>
      </c>
      <c r="C35" t="s">
        <v>535</v>
      </c>
      <c r="D35" t="s">
        <v>1691</v>
      </c>
      <c r="E35" t="s">
        <v>1699</v>
      </c>
      <c r="F35" t="s">
        <v>1676</v>
      </c>
      <c r="G35" t="str">
        <f>VLOOKUP(F35,부산데이터스토어!$B$2:$C$225,2,)</f>
        <v>naa.600508b1001c916e37e33b295cba7374</v>
      </c>
      <c r="H35" t="s">
        <v>3260</v>
      </c>
      <c r="O35" s="131">
        <v>110</v>
      </c>
    </row>
    <row r="36" spans="1:15">
      <c r="A36" t="s">
        <v>1233</v>
      </c>
      <c r="B36" t="s">
        <v>1683</v>
      </c>
      <c r="C36" t="s">
        <v>536</v>
      </c>
      <c r="D36" t="s">
        <v>1691</v>
      </c>
      <c r="E36" t="s">
        <v>1686</v>
      </c>
      <c r="F36" t="s">
        <v>1674</v>
      </c>
      <c r="G36" t="str">
        <f>VLOOKUP(F36,부산데이터스토어!$B$2:$C$225,2,)</f>
        <v>naa.600508b1001cb42ca5157cdbe71a3433</v>
      </c>
      <c r="H36" t="s">
        <v>3261</v>
      </c>
      <c r="O36" s="131">
        <v>92</v>
      </c>
    </row>
    <row r="37" spans="1:15">
      <c r="A37" t="s">
        <v>1233</v>
      </c>
      <c r="B37" t="s">
        <v>1683</v>
      </c>
      <c r="C37" t="s">
        <v>536</v>
      </c>
      <c r="D37" t="s">
        <v>1691</v>
      </c>
      <c r="E37" t="s">
        <v>1690</v>
      </c>
      <c r="F37" t="s">
        <v>1676</v>
      </c>
      <c r="G37" t="str">
        <f>VLOOKUP(F37,부산데이터스토어!$B$2:$C$225,2,)</f>
        <v>naa.600508b1001c916e37e33b295cba7374</v>
      </c>
      <c r="H37" t="s">
        <v>3261</v>
      </c>
      <c r="O37" s="131">
        <v>50</v>
      </c>
    </row>
    <row r="38" spans="1:15">
      <c r="A38" t="s">
        <v>1233</v>
      </c>
      <c r="B38" t="s">
        <v>1683</v>
      </c>
      <c r="C38" t="s">
        <v>536</v>
      </c>
      <c r="D38" t="s">
        <v>1691</v>
      </c>
      <c r="E38" t="s">
        <v>1688</v>
      </c>
      <c r="F38" t="s">
        <v>1680</v>
      </c>
      <c r="G38" t="str">
        <f>VLOOKUP(F38,부산데이터스토어!$B$2:$C$225,2,)</f>
        <v>naa.600508b1001c5526bbacce6a4798407c</v>
      </c>
      <c r="H38" t="s">
        <v>3261</v>
      </c>
      <c r="O38" s="131">
        <v>92</v>
      </c>
    </row>
    <row r="39" spans="1:15">
      <c r="A39" t="s">
        <v>1233</v>
      </c>
      <c r="B39" t="s">
        <v>1683</v>
      </c>
      <c r="C39" t="s">
        <v>536</v>
      </c>
      <c r="D39" t="s">
        <v>1691</v>
      </c>
      <c r="E39" t="s">
        <v>1693</v>
      </c>
      <c r="F39" t="s">
        <v>1676</v>
      </c>
      <c r="G39" t="str">
        <f>VLOOKUP(F39,부산데이터스토어!$B$2:$C$225,2,)</f>
        <v>naa.600508b1001c916e37e33b295cba7374</v>
      </c>
      <c r="H39" t="s">
        <v>3258</v>
      </c>
      <c r="O39" s="131">
        <v>15</v>
      </c>
    </row>
    <row r="40" spans="1:15">
      <c r="A40" t="s">
        <v>1233</v>
      </c>
      <c r="B40" t="s">
        <v>1683</v>
      </c>
      <c r="C40" t="s">
        <v>536</v>
      </c>
      <c r="D40" t="s">
        <v>1691</v>
      </c>
      <c r="E40" t="s">
        <v>1697</v>
      </c>
      <c r="F40" t="s">
        <v>1676</v>
      </c>
      <c r="G40" t="str">
        <f>VLOOKUP(F40,부산데이터스토어!$B$2:$C$225,2,)</f>
        <v>naa.600508b1001c916e37e33b295cba7374</v>
      </c>
      <c r="H40" t="s">
        <v>3259</v>
      </c>
      <c r="O40" s="131">
        <v>130</v>
      </c>
    </row>
    <row r="41" spans="1:15">
      <c r="A41" t="s">
        <v>1233</v>
      </c>
      <c r="B41" t="s">
        <v>1683</v>
      </c>
      <c r="C41" t="s">
        <v>536</v>
      </c>
      <c r="D41" t="s">
        <v>1691</v>
      </c>
      <c r="E41" t="s">
        <v>1699</v>
      </c>
      <c r="F41" t="s">
        <v>1676</v>
      </c>
      <c r="G41" t="str">
        <f>VLOOKUP(F41,부산데이터스토어!$B$2:$C$225,2,)</f>
        <v>naa.600508b1001c916e37e33b295cba7374</v>
      </c>
      <c r="H41" t="s">
        <v>3260</v>
      </c>
      <c r="O41" s="131">
        <v>110</v>
      </c>
    </row>
    <row r="42" spans="1:15">
      <c r="A42" t="s">
        <v>1233</v>
      </c>
      <c r="B42" t="s">
        <v>1683</v>
      </c>
      <c r="C42" t="s">
        <v>534</v>
      </c>
      <c r="D42" t="s">
        <v>1694</v>
      </c>
      <c r="E42" t="s">
        <v>1686</v>
      </c>
      <c r="F42" t="s">
        <v>1674</v>
      </c>
      <c r="G42" t="str">
        <f>VLOOKUP(F42,부산데이터스토어!$B$2:$C$225,2,)</f>
        <v>naa.600508b1001cb42ca5157cdbe71a3433</v>
      </c>
      <c r="H42" t="s">
        <v>3262</v>
      </c>
      <c r="O42" s="131">
        <v>172</v>
      </c>
    </row>
    <row r="43" spans="1:15">
      <c r="A43" t="s">
        <v>1233</v>
      </c>
      <c r="B43" t="s">
        <v>1683</v>
      </c>
      <c r="C43" t="s">
        <v>534</v>
      </c>
      <c r="D43" t="s">
        <v>1694</v>
      </c>
      <c r="E43" t="s">
        <v>1690</v>
      </c>
      <c r="F43" t="s">
        <v>1676</v>
      </c>
      <c r="G43" t="str">
        <f>VLOOKUP(F43,부산데이터스토어!$B$2:$C$225,2,)</f>
        <v>naa.600508b1001c916e37e33b295cba7374</v>
      </c>
      <c r="H43" t="s">
        <v>3262</v>
      </c>
      <c r="O43" s="131">
        <v>50</v>
      </c>
    </row>
    <row r="44" spans="1:15">
      <c r="A44" t="s">
        <v>1233</v>
      </c>
      <c r="B44" t="s">
        <v>1683</v>
      </c>
      <c r="C44" t="s">
        <v>534</v>
      </c>
      <c r="D44" t="s">
        <v>1694</v>
      </c>
      <c r="E44" t="s">
        <v>1688</v>
      </c>
      <c r="F44" t="s">
        <v>1678</v>
      </c>
      <c r="G44" t="str">
        <f>VLOOKUP(F44,부산데이터스토어!$B$2:$C$225,2,)</f>
        <v>naa.600508b1001c92adb28061c0a6ca10d1</v>
      </c>
      <c r="H44" t="s">
        <v>3262</v>
      </c>
      <c r="O44" s="131">
        <v>110</v>
      </c>
    </row>
    <row r="45" spans="1:15">
      <c r="A45" t="s">
        <v>1233</v>
      </c>
      <c r="B45" t="s">
        <v>1683</v>
      </c>
      <c r="C45" t="s">
        <v>1700</v>
      </c>
      <c r="D45" t="s">
        <v>1684</v>
      </c>
      <c r="E45" t="s">
        <v>1686</v>
      </c>
      <c r="F45" t="s">
        <v>1676</v>
      </c>
      <c r="G45" t="str">
        <f>VLOOKUP(F45,부산데이터스토어!$B$2:$C$225,2,)</f>
        <v>naa.600508b1001c916e37e33b295cba7374</v>
      </c>
      <c r="H45" t="s">
        <v>3263</v>
      </c>
      <c r="O45" s="131">
        <v>160</v>
      </c>
    </row>
    <row r="46" spans="1:15">
      <c r="A46" t="s">
        <v>1233</v>
      </c>
      <c r="B46" t="s">
        <v>1683</v>
      </c>
      <c r="C46" t="s">
        <v>1700</v>
      </c>
      <c r="D46" t="s">
        <v>1684</v>
      </c>
      <c r="E46" t="s">
        <v>1690</v>
      </c>
      <c r="F46" t="s">
        <v>1676</v>
      </c>
      <c r="G46" t="str">
        <f>VLOOKUP(F46,부산데이터스토어!$B$2:$C$225,2,)</f>
        <v>naa.600508b1001c916e37e33b295cba7374</v>
      </c>
      <c r="H46" t="s">
        <v>3264</v>
      </c>
      <c r="O46" s="131">
        <v>50</v>
      </c>
    </row>
    <row r="47" spans="1:15">
      <c r="A47" t="s">
        <v>1233</v>
      </c>
      <c r="B47" t="s">
        <v>1683</v>
      </c>
      <c r="C47" t="s">
        <v>1700</v>
      </c>
      <c r="D47" t="s">
        <v>1684</v>
      </c>
      <c r="E47" t="s">
        <v>1688</v>
      </c>
      <c r="F47" t="s">
        <v>1680</v>
      </c>
      <c r="G47" t="str">
        <f>VLOOKUP(F47,부산데이터스토어!$B$2:$C$225,2,)</f>
        <v>naa.600508b1001c5526bbacce6a4798407c</v>
      </c>
      <c r="H47" t="s">
        <v>3263</v>
      </c>
      <c r="O47" s="131">
        <v>40</v>
      </c>
    </row>
    <row r="48" spans="1:15">
      <c r="A48" t="s">
        <v>1215</v>
      </c>
      <c r="B48" t="s">
        <v>1701</v>
      </c>
      <c r="C48" t="s">
        <v>468</v>
      </c>
      <c r="D48" t="s">
        <v>1702</v>
      </c>
      <c r="E48" t="s">
        <v>1686</v>
      </c>
      <c r="F48" t="s">
        <v>1590</v>
      </c>
      <c r="G48" t="str">
        <f>VLOOKUP(F48,부산데이터스토어!$B$2:$C$225,2,)</f>
        <v>naa.600508b1001c2d7a1f6f06189c4b47a7</v>
      </c>
      <c r="H48" t="s">
        <v>3265</v>
      </c>
      <c r="O48" s="131">
        <v>50</v>
      </c>
    </row>
    <row r="49" spans="1:15">
      <c r="A49" t="s">
        <v>1215</v>
      </c>
      <c r="B49" t="s">
        <v>1701</v>
      </c>
      <c r="C49" t="s">
        <v>468</v>
      </c>
      <c r="D49" t="s">
        <v>1702</v>
      </c>
      <c r="E49" t="s">
        <v>1690</v>
      </c>
      <c r="F49" t="s">
        <v>1592</v>
      </c>
      <c r="G49" t="str">
        <f>VLOOKUP(F49,부산데이터스토어!$B$2:$C$225,2,)</f>
        <v>naa.600508b1001c3387503d182d59f65fb4</v>
      </c>
      <c r="H49" t="s">
        <v>3265</v>
      </c>
      <c r="I49" s="132"/>
      <c r="O49" s="131">
        <v>15</v>
      </c>
    </row>
    <row r="50" spans="1:15">
      <c r="A50" t="s">
        <v>1215</v>
      </c>
      <c r="B50" t="s">
        <v>1701</v>
      </c>
      <c r="C50" t="s">
        <v>468</v>
      </c>
      <c r="D50" t="s">
        <v>1702</v>
      </c>
      <c r="E50" t="s">
        <v>1688</v>
      </c>
      <c r="F50" t="s">
        <v>1384</v>
      </c>
      <c r="G50" t="str">
        <f>VLOOKUP(F50,부산데이터스토어!$B$2:$C$225,2,)</f>
        <v>naa.60060e80166177000001617700001f15</v>
      </c>
      <c r="H50" t="s">
        <v>3265</v>
      </c>
      <c r="I50" t="s">
        <v>1703</v>
      </c>
      <c r="J50" t="str">
        <f>IF(I50&lt;&gt;"",CONCATENATE("naa.",MID(I50,11,32)),"")</f>
        <v>naa.60060e8016617700000161770000004f</v>
      </c>
      <c r="K50" t="str">
        <f>IF(J50&lt;&gt;"",CONCATENATE(A50,J50),"")</f>
        <v>10.146.106.83naa.60060e8016617700000161770000004f</v>
      </c>
      <c r="L50" t="str">
        <f>IF(K50&lt;&gt;"",VLOOKUP(K50,'active io'!$C$3:$D$7528,2,FALSE),"")</f>
        <v>vmhba3:C0:T3:L23</v>
      </c>
      <c r="M50" t="str">
        <f>IF(I50&lt;&gt;"",MID(I50,30,5),"")</f>
        <v>16177</v>
      </c>
      <c r="N50" t="str">
        <f>IF(I50&lt;&gt;"",MID(I50,39,4),"")</f>
        <v>004f</v>
      </c>
      <c r="O50" s="131">
        <v>80.0006103515625</v>
      </c>
    </row>
    <row r="51" spans="1:15">
      <c r="A51" t="s">
        <v>1215</v>
      </c>
      <c r="B51" t="s">
        <v>1701</v>
      </c>
      <c r="C51" t="s">
        <v>468</v>
      </c>
      <c r="D51" t="s">
        <v>1702</v>
      </c>
      <c r="E51" t="s">
        <v>1704</v>
      </c>
      <c r="F51" t="s">
        <v>1384</v>
      </c>
      <c r="G51" t="str">
        <f>VLOOKUP(F51,부산데이터스토어!$B$2:$C$225,2,)</f>
        <v>naa.60060e80166177000001617700001f15</v>
      </c>
      <c r="H51" t="s">
        <v>3266</v>
      </c>
      <c r="I51" t="s">
        <v>1705</v>
      </c>
      <c r="J51" t="str">
        <f t="shared" ref="J51:J114" si="0">IF(I51&lt;&gt;"",CONCATENATE("naa.",MID(I51,11,32)),"")</f>
        <v>naa.60060e80166177000001617700000050</v>
      </c>
      <c r="K51" t="str">
        <f t="shared" ref="K51:K114" si="1">IF(J51&lt;&gt;"",CONCATENATE(A51,J51),"")</f>
        <v>10.146.106.83naa.60060e80166177000001617700000050</v>
      </c>
      <c r="L51" t="str">
        <f>IF(K51&lt;&gt;"",VLOOKUP(K51,'active io'!$C$3:$D$7528,2,FALSE),"")</f>
        <v>vmhba3:C0:T3:L24</v>
      </c>
      <c r="M51" t="str">
        <f t="shared" ref="M51:M114" si="2">IF(I51&lt;&gt;"",MID(I51,30,5),"")</f>
        <v>16177</v>
      </c>
      <c r="N51" t="str">
        <f t="shared" ref="N51:N114" si="3">IF(I51&lt;&gt;"",MID(I51,39,4),"")</f>
        <v>0050</v>
      </c>
      <c r="O51" s="131">
        <v>50.0006103515625</v>
      </c>
    </row>
    <row r="52" spans="1:15">
      <c r="A52" t="s">
        <v>1215</v>
      </c>
      <c r="B52" t="s">
        <v>1701</v>
      </c>
      <c r="C52" t="s">
        <v>468</v>
      </c>
      <c r="D52" t="s">
        <v>1702</v>
      </c>
      <c r="E52" t="s">
        <v>1706</v>
      </c>
      <c r="F52" t="s">
        <v>1384</v>
      </c>
      <c r="G52" t="str">
        <f>VLOOKUP(F52,부산데이터스토어!$B$2:$C$225,2,)</f>
        <v>naa.60060e80166177000001617700001f15</v>
      </c>
      <c r="H52" t="s">
        <v>3267</v>
      </c>
      <c r="I52" t="s">
        <v>1707</v>
      </c>
      <c r="J52" t="str">
        <f t="shared" si="0"/>
        <v>naa.60060e80166177000001617700000051</v>
      </c>
      <c r="K52" t="str">
        <f t="shared" si="1"/>
        <v>10.146.106.83naa.60060e80166177000001617700000051</v>
      </c>
      <c r="L52" t="str">
        <f>IF(K52&lt;&gt;"",VLOOKUP(K52,'active io'!$C$3:$D$7528,2,FALSE),"")</f>
        <v>vmhba3:C0:T3:L25</v>
      </c>
      <c r="M52" t="str">
        <f t="shared" si="2"/>
        <v>16177</v>
      </c>
      <c r="N52" t="str">
        <f t="shared" si="3"/>
        <v>0051</v>
      </c>
      <c r="O52" s="131">
        <v>160.00030517578099</v>
      </c>
    </row>
    <row r="53" spans="1:15">
      <c r="A53" t="s">
        <v>1215</v>
      </c>
      <c r="B53" t="s">
        <v>1701</v>
      </c>
      <c r="C53" t="s">
        <v>468</v>
      </c>
      <c r="D53" t="s">
        <v>1702</v>
      </c>
      <c r="E53" t="s">
        <v>1708</v>
      </c>
      <c r="F53" t="s">
        <v>1384</v>
      </c>
      <c r="G53" t="str">
        <f>VLOOKUP(F53,부산데이터스토어!$B$2:$C$225,2,)</f>
        <v>naa.60060e80166177000001617700001f15</v>
      </c>
      <c r="H53" t="s">
        <v>3268</v>
      </c>
      <c r="I53" t="s">
        <v>1709</v>
      </c>
      <c r="J53" t="str">
        <f t="shared" si="0"/>
        <v>naa.60060e80166177000001617700000052</v>
      </c>
      <c r="K53" t="str">
        <f t="shared" si="1"/>
        <v>10.146.106.83naa.60060e80166177000001617700000052</v>
      </c>
      <c r="L53" t="str">
        <f>IF(K53&lt;&gt;"",VLOOKUP(K53,'active io'!$C$3:$D$7528,2,FALSE),"")</f>
        <v>vmhba3:C0:T3:L26</v>
      </c>
      <c r="M53" t="str">
        <f t="shared" si="2"/>
        <v>16177</v>
      </c>
      <c r="N53" t="str">
        <f t="shared" si="3"/>
        <v>0052</v>
      </c>
      <c r="O53" s="131">
        <v>80.0006103515625</v>
      </c>
    </row>
    <row r="54" spans="1:15">
      <c r="A54" t="s">
        <v>1215</v>
      </c>
      <c r="B54" t="s">
        <v>1701</v>
      </c>
      <c r="C54" t="s">
        <v>468</v>
      </c>
      <c r="D54" t="s">
        <v>1702</v>
      </c>
      <c r="E54" t="s">
        <v>1711</v>
      </c>
      <c r="F54" t="s">
        <v>1384</v>
      </c>
      <c r="G54" t="str">
        <f>VLOOKUP(F54,부산데이터스토어!$B$2:$C$225,2,)</f>
        <v>naa.60060e80166177000001617700001f15</v>
      </c>
      <c r="H54" t="s">
        <v>3269</v>
      </c>
      <c r="I54" t="s">
        <v>1712</v>
      </c>
      <c r="J54" t="str">
        <f t="shared" si="0"/>
        <v>naa.60060e80166177000001617700000053</v>
      </c>
      <c r="K54" t="str">
        <f t="shared" si="1"/>
        <v>10.146.106.83naa.60060e80166177000001617700000053</v>
      </c>
      <c r="L54" t="str">
        <f>IF(K54&lt;&gt;"",VLOOKUP(K54,'active io'!$C$3:$D$7528,2,FALSE),"")</f>
        <v>vmhba3:C0:T3:L27</v>
      </c>
      <c r="M54" t="str">
        <f t="shared" si="2"/>
        <v>16177</v>
      </c>
      <c r="N54" t="str">
        <f t="shared" si="3"/>
        <v>0053</v>
      </c>
      <c r="O54" s="131">
        <v>50</v>
      </c>
    </row>
    <row r="55" spans="1:15">
      <c r="A55" t="s">
        <v>1215</v>
      </c>
      <c r="B55" t="s">
        <v>1701</v>
      </c>
      <c r="C55" t="s">
        <v>468</v>
      </c>
      <c r="D55" t="s">
        <v>1702</v>
      </c>
      <c r="E55" t="s">
        <v>1714</v>
      </c>
      <c r="F55" t="s">
        <v>1594</v>
      </c>
      <c r="G55" t="str">
        <f>VLOOKUP(F55,부산데이터스토어!$B$2:$C$225,2,)</f>
        <v>naa.600508b1001cbe55be9e9379942b5f68</v>
      </c>
      <c r="H55" t="s">
        <v>3265</v>
      </c>
      <c r="J55" t="str">
        <f t="shared" si="0"/>
        <v/>
      </c>
      <c r="K55" t="str">
        <f t="shared" si="1"/>
        <v/>
      </c>
      <c r="L55" t="str">
        <f>IF(K55&lt;&gt;"",VLOOKUP(K55,'active io'!$C$3:$D$7528,2,FALSE),"")</f>
        <v/>
      </c>
      <c r="M55" t="str">
        <f t="shared" si="2"/>
        <v/>
      </c>
      <c r="N55" t="str">
        <f t="shared" si="3"/>
        <v/>
      </c>
      <c r="O55" s="131">
        <v>2.00042724609375</v>
      </c>
    </row>
    <row r="56" spans="1:15">
      <c r="A56" t="s">
        <v>1215</v>
      </c>
      <c r="B56" t="s">
        <v>1701</v>
      </c>
      <c r="C56" t="s">
        <v>468</v>
      </c>
      <c r="D56" t="s">
        <v>1702</v>
      </c>
      <c r="E56" t="s">
        <v>1716</v>
      </c>
      <c r="F56" t="s">
        <v>1384</v>
      </c>
      <c r="G56" t="str">
        <f>VLOOKUP(F56,부산데이터스토어!$B$2:$C$225,2,)</f>
        <v>naa.60060e80166177000001617700001f15</v>
      </c>
      <c r="H56" t="s">
        <v>3270</v>
      </c>
      <c r="I56" t="s">
        <v>1717</v>
      </c>
      <c r="J56" t="str">
        <f t="shared" si="0"/>
        <v>naa.60060e80166177000001617700000089</v>
      </c>
      <c r="K56" t="str">
        <f t="shared" si="1"/>
        <v>10.146.106.83naa.60060e80166177000001617700000089</v>
      </c>
      <c r="L56" t="str">
        <f>IF(K56&lt;&gt;"",VLOOKUP(K56,'active io'!$C$3:$D$7528,2,FALSE),"")</f>
        <v>vmhba3:C0:T1:L30</v>
      </c>
      <c r="M56" t="str">
        <f t="shared" si="2"/>
        <v>16177</v>
      </c>
      <c r="N56" t="str">
        <f t="shared" si="3"/>
        <v>0089</v>
      </c>
      <c r="O56" s="131">
        <v>86.000061035156307</v>
      </c>
    </row>
    <row r="57" spans="1:15">
      <c r="A57" t="s">
        <v>1215</v>
      </c>
      <c r="B57" t="s">
        <v>1701</v>
      </c>
      <c r="C57" t="s">
        <v>468</v>
      </c>
      <c r="D57" t="s">
        <v>1702</v>
      </c>
      <c r="E57" t="s">
        <v>1719</v>
      </c>
      <c r="F57" t="s">
        <v>1384</v>
      </c>
      <c r="G57" t="str">
        <f>VLOOKUP(F57,부산데이터스토어!$B$2:$C$225,2,)</f>
        <v>naa.60060e80166177000001617700001f15</v>
      </c>
      <c r="H57" t="s">
        <v>3271</v>
      </c>
      <c r="I57" t="s">
        <v>1720</v>
      </c>
      <c r="J57" t="str">
        <f t="shared" si="0"/>
        <v>naa.60060e8016617700000161770000008a</v>
      </c>
      <c r="K57" t="str">
        <f t="shared" si="1"/>
        <v>10.146.106.83naa.60060e8016617700000161770000008a</v>
      </c>
      <c r="L57" t="str">
        <f>IF(K57&lt;&gt;"",VLOOKUP(K57,'active io'!$C$3:$D$7528,2,FALSE),"")</f>
        <v>vmhba3:C0:T1:L31</v>
      </c>
      <c r="M57" t="str">
        <f t="shared" si="2"/>
        <v>16177</v>
      </c>
      <c r="N57" t="str">
        <f t="shared" si="3"/>
        <v>008a</v>
      </c>
      <c r="O57" s="131">
        <v>21.0003662109375</v>
      </c>
    </row>
    <row r="58" spans="1:15">
      <c r="A58" t="s">
        <v>1215</v>
      </c>
      <c r="B58" t="s">
        <v>1701</v>
      </c>
      <c r="C58" t="s">
        <v>468</v>
      </c>
      <c r="D58" t="s">
        <v>1702</v>
      </c>
      <c r="E58" t="s">
        <v>1722</v>
      </c>
      <c r="F58" t="s">
        <v>1384</v>
      </c>
      <c r="G58" t="str">
        <f>VLOOKUP(F58,부산데이터스토어!$B$2:$C$225,2,)</f>
        <v>naa.60060e80166177000001617700001f15</v>
      </c>
      <c r="H58" t="s">
        <v>3272</v>
      </c>
      <c r="I58" t="s">
        <v>1723</v>
      </c>
      <c r="J58" t="str">
        <f t="shared" si="0"/>
        <v>naa.60060e8016617700000161770000008b</v>
      </c>
      <c r="K58" t="str">
        <f t="shared" si="1"/>
        <v>10.146.106.83naa.60060e8016617700000161770000008b</v>
      </c>
      <c r="L58" t="str">
        <f>IF(K58&lt;&gt;"",VLOOKUP(K58,'active io'!$C$3:$D$7528,2,FALSE),"")</f>
        <v>vmhba3:C0:T1:L32</v>
      </c>
      <c r="M58" t="str">
        <f t="shared" si="2"/>
        <v>16177</v>
      </c>
      <c r="N58" t="str">
        <f t="shared" si="3"/>
        <v>008b</v>
      </c>
      <c r="O58" s="131">
        <v>40</v>
      </c>
    </row>
    <row r="59" spans="1:15">
      <c r="A59" t="s">
        <v>1215</v>
      </c>
      <c r="B59" t="s">
        <v>1701</v>
      </c>
      <c r="C59" t="s">
        <v>467</v>
      </c>
      <c r="D59" t="s">
        <v>1724</v>
      </c>
      <c r="E59" t="s">
        <v>1686</v>
      </c>
      <c r="F59" t="s">
        <v>1590</v>
      </c>
      <c r="G59" t="str">
        <f>VLOOKUP(F59,부산데이터스토어!$B$2:$C$225,2,)</f>
        <v>naa.600508b1001c2d7a1f6f06189c4b47a7</v>
      </c>
      <c r="H59" t="s">
        <v>3273</v>
      </c>
      <c r="J59" t="str">
        <f t="shared" si="0"/>
        <v/>
      </c>
      <c r="K59" t="str">
        <f t="shared" si="1"/>
        <v/>
      </c>
      <c r="L59" t="str">
        <f>IF(K59&lt;&gt;"",VLOOKUP(K59,'active io'!$C$3:$D$7528,2,FALSE),"")</f>
        <v/>
      </c>
      <c r="M59" t="str">
        <f t="shared" si="2"/>
        <v/>
      </c>
      <c r="N59" t="str">
        <f t="shared" si="3"/>
        <v/>
      </c>
      <c r="O59" s="131">
        <v>50</v>
      </c>
    </row>
    <row r="60" spans="1:15">
      <c r="A60" t="s">
        <v>1215</v>
      </c>
      <c r="B60" t="s">
        <v>1701</v>
      </c>
      <c r="C60" t="s">
        <v>467</v>
      </c>
      <c r="D60" t="s">
        <v>1724</v>
      </c>
      <c r="E60" t="s">
        <v>1690</v>
      </c>
      <c r="F60" t="s">
        <v>1592</v>
      </c>
      <c r="G60" t="str">
        <f>VLOOKUP(F60,부산데이터스토어!$B$2:$C$225,2,)</f>
        <v>naa.600508b1001c3387503d182d59f65fb4</v>
      </c>
      <c r="H60" t="s">
        <v>3273</v>
      </c>
      <c r="J60" t="str">
        <f t="shared" si="0"/>
        <v/>
      </c>
      <c r="K60" t="str">
        <f t="shared" si="1"/>
        <v/>
      </c>
      <c r="L60" t="str">
        <f>IF(K60&lt;&gt;"",VLOOKUP(K60,'active io'!$C$3:$D$7528,2,FALSE),"")</f>
        <v/>
      </c>
      <c r="M60" t="str">
        <f t="shared" si="2"/>
        <v/>
      </c>
      <c r="N60" t="str">
        <f t="shared" si="3"/>
        <v/>
      </c>
      <c r="O60" s="131">
        <v>25.0003051757813</v>
      </c>
    </row>
    <row r="61" spans="1:15">
      <c r="A61" t="s">
        <v>1215</v>
      </c>
      <c r="B61" t="s">
        <v>1701</v>
      </c>
      <c r="C61" t="s">
        <v>467</v>
      </c>
      <c r="D61" t="s">
        <v>1724</v>
      </c>
      <c r="E61" t="s">
        <v>1688</v>
      </c>
      <c r="F61" t="s">
        <v>1288</v>
      </c>
      <c r="G61" t="str">
        <f>VLOOKUP(F61,부산데이터스토어!$B$2:$C$225,2,)</f>
        <v>naa.60060e80166221000001622100001f0e</v>
      </c>
      <c r="H61" t="s">
        <v>3273</v>
      </c>
      <c r="I61" t="s">
        <v>1725</v>
      </c>
      <c r="J61" t="str">
        <f t="shared" si="0"/>
        <v>naa.60060e8016622100000162210000004c</v>
      </c>
      <c r="K61" t="str">
        <f t="shared" si="1"/>
        <v>10.146.106.83naa.60060e8016622100000162210000004c</v>
      </c>
      <c r="L61" t="str">
        <f>IF(K61&lt;&gt;"",VLOOKUP(K61,'active io'!$C$3:$D$7528,2,FALSE),"")</f>
        <v>vmhba4:C0:T0:L19</v>
      </c>
      <c r="M61" t="str">
        <f t="shared" si="2"/>
        <v>16221</v>
      </c>
      <c r="N61" t="str">
        <f t="shared" si="3"/>
        <v>004c</v>
      </c>
      <c r="O61" s="131">
        <v>2.50030517578125</v>
      </c>
    </row>
    <row r="62" spans="1:15">
      <c r="A62" t="s">
        <v>1215</v>
      </c>
      <c r="B62" t="s">
        <v>1701</v>
      </c>
      <c r="C62" t="s">
        <v>467</v>
      </c>
      <c r="D62" t="s">
        <v>1724</v>
      </c>
      <c r="E62" t="s">
        <v>1704</v>
      </c>
      <c r="F62" t="s">
        <v>1288</v>
      </c>
      <c r="G62" t="str">
        <f>VLOOKUP(F62,부산데이터스토어!$B$2:$C$225,2,)</f>
        <v>naa.60060e80166221000001622100001f0e</v>
      </c>
      <c r="H62" t="s">
        <v>3274</v>
      </c>
      <c r="I62" t="s">
        <v>1726</v>
      </c>
      <c r="J62" t="str">
        <f t="shared" si="0"/>
        <v>naa.60060e8016622100000162210000104c</v>
      </c>
      <c r="K62" t="str">
        <f t="shared" si="1"/>
        <v>10.146.106.83naa.60060e8016622100000162210000104c</v>
      </c>
      <c r="L62" t="str">
        <f>IF(K62&lt;&gt;"",VLOOKUP(K62,'active io'!$C$3:$D$7528,2,FALSE),"")</f>
        <v>vmhba4:C0:T0:L99</v>
      </c>
      <c r="M62" t="str">
        <f t="shared" si="2"/>
        <v>16221</v>
      </c>
      <c r="N62" t="str">
        <f t="shared" si="3"/>
        <v>104c</v>
      </c>
      <c r="O62" s="131">
        <v>50</v>
      </c>
    </row>
    <row r="63" spans="1:15">
      <c r="A63" t="s">
        <v>1215</v>
      </c>
      <c r="B63" t="s">
        <v>1701</v>
      </c>
      <c r="C63" t="s">
        <v>467</v>
      </c>
      <c r="D63" t="s">
        <v>1724</v>
      </c>
      <c r="E63" t="s">
        <v>1714</v>
      </c>
      <c r="F63" t="s">
        <v>1594</v>
      </c>
      <c r="G63" t="str">
        <f>VLOOKUP(F63,부산데이터스토어!$B$2:$C$225,2,)</f>
        <v>naa.600508b1001cbe55be9e9379942b5f68</v>
      </c>
      <c r="H63" t="s">
        <v>3273</v>
      </c>
      <c r="J63" t="str">
        <f t="shared" si="0"/>
        <v/>
      </c>
      <c r="K63" t="str">
        <f t="shared" si="1"/>
        <v/>
      </c>
      <c r="L63" t="str">
        <f>IF(K63&lt;&gt;"",VLOOKUP(K63,'active io'!$C$3:$D$7528,2,FALSE),"")</f>
        <v/>
      </c>
      <c r="M63" t="str">
        <f t="shared" si="2"/>
        <v/>
      </c>
      <c r="N63" t="str">
        <f t="shared" si="3"/>
        <v/>
      </c>
      <c r="O63" s="131">
        <v>210</v>
      </c>
    </row>
    <row r="64" spans="1:15">
      <c r="A64" t="s">
        <v>1215</v>
      </c>
      <c r="B64" t="s">
        <v>1701</v>
      </c>
      <c r="C64" t="s">
        <v>467</v>
      </c>
      <c r="D64" t="s">
        <v>1724</v>
      </c>
      <c r="E64" t="s">
        <v>1693</v>
      </c>
      <c r="F64" t="s">
        <v>1288</v>
      </c>
      <c r="G64" t="str">
        <f>VLOOKUP(F64,부산데이터스토어!$B$2:$C$225,2,)</f>
        <v>naa.60060e80166221000001622100001f0e</v>
      </c>
      <c r="H64" t="s">
        <v>3275</v>
      </c>
      <c r="I64" t="s">
        <v>1727</v>
      </c>
      <c r="J64" t="str">
        <f t="shared" si="0"/>
        <v>naa.60060e8016622100000162210000004e</v>
      </c>
      <c r="K64" t="str">
        <f t="shared" si="1"/>
        <v>10.146.106.83naa.60060e8016622100000162210000004e</v>
      </c>
      <c r="L64" t="str">
        <f>IF(K64&lt;&gt;"",VLOOKUP(K64,'active io'!$C$3:$D$7528,2,FALSE),"")</f>
        <v>vmhba2:C0:T1:L21</v>
      </c>
      <c r="M64" t="str">
        <f t="shared" si="2"/>
        <v>16221</v>
      </c>
      <c r="N64" t="str">
        <f t="shared" si="3"/>
        <v>004e</v>
      </c>
      <c r="O64" s="131">
        <v>20.0006103515625</v>
      </c>
    </row>
    <row r="65" spans="1:15">
      <c r="A65" t="s">
        <v>1215</v>
      </c>
      <c r="B65" t="s">
        <v>1701</v>
      </c>
      <c r="C65" t="s">
        <v>467</v>
      </c>
      <c r="D65" t="s">
        <v>1724</v>
      </c>
      <c r="E65" t="s">
        <v>1697</v>
      </c>
      <c r="F65" t="s">
        <v>1288</v>
      </c>
      <c r="G65" t="str">
        <f>VLOOKUP(F65,부산데이터스토어!$B$2:$C$225,2,)</f>
        <v>naa.60060e80166221000001622100001f0e</v>
      </c>
      <c r="H65" t="s">
        <v>3276</v>
      </c>
      <c r="I65" t="s">
        <v>1728</v>
      </c>
      <c r="J65" t="str">
        <f t="shared" si="0"/>
        <v>naa.60060e80166221000001622100000104</v>
      </c>
      <c r="K65" t="str">
        <f t="shared" si="1"/>
        <v>10.146.106.83naa.60060e80166221000001622100000104</v>
      </c>
      <c r="L65" t="str">
        <f>IF(K65&lt;&gt;"",VLOOKUP(K65,'active io'!$C$3:$D$7528,2,FALSE),"")</f>
        <v>vmhba2:C0:T1:L26</v>
      </c>
      <c r="M65" t="str">
        <f t="shared" si="2"/>
        <v>16221</v>
      </c>
      <c r="N65" t="str">
        <f t="shared" si="3"/>
        <v>0104</v>
      </c>
      <c r="O65" s="131">
        <v>35.0006103515625</v>
      </c>
    </row>
    <row r="66" spans="1:15">
      <c r="A66" t="s">
        <v>1215</v>
      </c>
      <c r="B66" t="s">
        <v>1701</v>
      </c>
      <c r="C66" t="s">
        <v>467</v>
      </c>
      <c r="D66" t="s">
        <v>1724</v>
      </c>
      <c r="E66" t="s">
        <v>1699</v>
      </c>
      <c r="F66" t="s">
        <v>1288</v>
      </c>
      <c r="G66" t="str">
        <f>VLOOKUP(F66,부산데이터스토어!$B$2:$C$225,2,)</f>
        <v>naa.60060e80166221000001622100001f0e</v>
      </c>
      <c r="H66" t="s">
        <v>3277</v>
      </c>
      <c r="I66" t="s">
        <v>1729</v>
      </c>
      <c r="J66" t="str">
        <f t="shared" si="0"/>
        <v>naa.60060e80166221000001622100000050</v>
      </c>
      <c r="K66" t="str">
        <f t="shared" si="1"/>
        <v>10.146.106.83naa.60060e80166221000001622100000050</v>
      </c>
      <c r="L66" t="str">
        <f>IF(K66&lt;&gt;"",VLOOKUP(K66,'active io'!$C$3:$D$7528,2,FALSE),"")</f>
        <v>vmhba2:C0:T1:L23</v>
      </c>
      <c r="M66" t="str">
        <f t="shared" si="2"/>
        <v>16221</v>
      </c>
      <c r="N66" t="str">
        <f t="shared" si="3"/>
        <v>0050</v>
      </c>
      <c r="O66" s="131">
        <v>110.000610351563</v>
      </c>
    </row>
    <row r="67" spans="1:15">
      <c r="A67" t="s">
        <v>1215</v>
      </c>
      <c r="B67" t="s">
        <v>1701</v>
      </c>
      <c r="C67" t="s">
        <v>467</v>
      </c>
      <c r="D67" t="s">
        <v>1724</v>
      </c>
      <c r="E67" t="s">
        <v>1730</v>
      </c>
      <c r="F67" t="s">
        <v>1288</v>
      </c>
      <c r="G67" t="str">
        <f>VLOOKUP(F67,부산데이터스토어!$B$2:$C$225,2,)</f>
        <v>naa.60060e80166221000001622100001f0e</v>
      </c>
      <c r="H67" t="s">
        <v>3278</v>
      </c>
      <c r="I67" t="s">
        <v>1731</v>
      </c>
      <c r="J67" t="str">
        <f t="shared" si="0"/>
        <v>naa.60060e80166221000001622100000051</v>
      </c>
      <c r="K67" t="str">
        <f t="shared" si="1"/>
        <v>10.146.106.83naa.60060e80166221000001622100000051</v>
      </c>
      <c r="L67" t="str">
        <f>IF(K67&lt;&gt;"",VLOOKUP(K67,'active io'!$C$3:$D$7528,2,FALSE),"")</f>
        <v>vmhba2:C0:T1:L24</v>
      </c>
      <c r="M67" t="str">
        <f t="shared" si="2"/>
        <v>16221</v>
      </c>
      <c r="N67" t="str">
        <f t="shared" si="3"/>
        <v>0051</v>
      </c>
      <c r="O67" s="131">
        <v>65.0006103515625</v>
      </c>
    </row>
    <row r="68" spans="1:15">
      <c r="A68" t="s">
        <v>1215</v>
      </c>
      <c r="B68" t="s">
        <v>1701</v>
      </c>
      <c r="C68" t="s">
        <v>467</v>
      </c>
      <c r="D68" t="s">
        <v>1724</v>
      </c>
      <c r="E68" t="s">
        <v>1732</v>
      </c>
      <c r="F68" t="s">
        <v>1288</v>
      </c>
      <c r="G68" t="str">
        <f>VLOOKUP(F68,부산데이터스토어!$B$2:$C$225,2,)</f>
        <v>naa.60060e80166221000001622100001f0e</v>
      </c>
      <c r="H68" t="s">
        <v>3279</v>
      </c>
      <c r="I68" t="s">
        <v>1733</v>
      </c>
      <c r="J68" t="str">
        <f t="shared" si="0"/>
        <v>naa.60060e80166221000001622100000052</v>
      </c>
      <c r="K68" t="str">
        <f t="shared" si="1"/>
        <v>10.146.106.83naa.60060e80166221000001622100000052</v>
      </c>
      <c r="L68" t="str">
        <f>IF(K68&lt;&gt;"",VLOOKUP(K68,'active io'!$C$3:$D$7528,2,FALSE),"")</f>
        <v>vmhba2:C0:T1:L25</v>
      </c>
      <c r="M68" t="str">
        <f t="shared" si="2"/>
        <v>16221</v>
      </c>
      <c r="N68" t="str">
        <f t="shared" si="3"/>
        <v>0052</v>
      </c>
      <c r="O68" s="131">
        <v>20.0006103515625</v>
      </c>
    </row>
    <row r="69" spans="1:15">
      <c r="A69" t="s">
        <v>1215</v>
      </c>
      <c r="B69" t="s">
        <v>1701</v>
      </c>
      <c r="C69" t="s">
        <v>467</v>
      </c>
      <c r="D69" t="s">
        <v>1724</v>
      </c>
      <c r="E69" t="s">
        <v>1734</v>
      </c>
      <c r="F69" t="s">
        <v>1288</v>
      </c>
      <c r="G69" t="str">
        <f>VLOOKUP(F69,부산데이터스토어!$B$2:$C$225,2,)</f>
        <v>naa.60060e80166221000001622100001f0e</v>
      </c>
      <c r="H69" t="s">
        <v>3280</v>
      </c>
      <c r="I69" t="s">
        <v>1735</v>
      </c>
      <c r="J69" t="str">
        <f t="shared" si="0"/>
        <v>naa.60060e80166221000001622100000105</v>
      </c>
      <c r="K69" t="str">
        <f t="shared" si="1"/>
        <v>10.146.106.83naa.60060e80166221000001622100000105</v>
      </c>
      <c r="L69" t="str">
        <f>IF(K69&lt;&gt;"",VLOOKUP(K69,'active io'!$C$3:$D$7528,2,FALSE),"")</f>
        <v>vmhba2:C0:T1:L27</v>
      </c>
      <c r="M69" t="str">
        <f t="shared" si="2"/>
        <v>16221</v>
      </c>
      <c r="N69" t="str">
        <f t="shared" si="3"/>
        <v>0105</v>
      </c>
      <c r="O69" s="131">
        <v>21.0003662109375</v>
      </c>
    </row>
    <row r="70" spans="1:15">
      <c r="A70" t="s">
        <v>1215</v>
      </c>
      <c r="B70" t="s">
        <v>1701</v>
      </c>
      <c r="C70" t="s">
        <v>467</v>
      </c>
      <c r="D70" t="s">
        <v>1724</v>
      </c>
      <c r="E70" t="s">
        <v>1737</v>
      </c>
      <c r="F70" t="s">
        <v>1288</v>
      </c>
      <c r="G70" t="str">
        <f>VLOOKUP(F70,부산데이터스토어!$B$2:$C$225,2,)</f>
        <v>naa.60060e80166221000001622100001f0e</v>
      </c>
      <c r="H70" t="s">
        <v>3281</v>
      </c>
      <c r="I70" t="s">
        <v>1738</v>
      </c>
      <c r="J70" t="str">
        <f t="shared" si="0"/>
        <v>naa.60060e8016622100000162210000104e</v>
      </c>
      <c r="K70" t="str">
        <f t="shared" si="1"/>
        <v>10.146.106.83naa.60060e8016622100000162210000104e</v>
      </c>
      <c r="L70" t="str">
        <f>IF(K70&lt;&gt;"",VLOOKUP(K70,'active io'!$C$3:$D$7528,2,FALSE),"")</f>
        <v>vmhba2:C0:T1:L101</v>
      </c>
      <c r="M70" t="str">
        <f t="shared" si="2"/>
        <v>16221</v>
      </c>
      <c r="N70" t="str">
        <f t="shared" si="3"/>
        <v>104e</v>
      </c>
      <c r="O70" s="131">
        <v>3.00018310546875</v>
      </c>
    </row>
    <row r="71" spans="1:15">
      <c r="A71" t="s">
        <v>1215</v>
      </c>
      <c r="B71" t="s">
        <v>1701</v>
      </c>
      <c r="C71" t="s">
        <v>467</v>
      </c>
      <c r="D71" t="s">
        <v>1724</v>
      </c>
      <c r="E71" t="s">
        <v>1740</v>
      </c>
      <c r="F71" t="s">
        <v>1288</v>
      </c>
      <c r="G71" t="str">
        <f>VLOOKUP(F71,부산데이터스토어!$B$2:$C$225,2,)</f>
        <v>naa.60060e80166221000001622100001f0e</v>
      </c>
      <c r="H71" t="s">
        <v>3282</v>
      </c>
      <c r="I71" t="s">
        <v>1741</v>
      </c>
      <c r="J71" t="str">
        <f t="shared" si="0"/>
        <v>naa.60060e80166221000001622100001104</v>
      </c>
      <c r="K71" t="str">
        <f t="shared" si="1"/>
        <v>10.146.106.83naa.60060e80166221000001622100001104</v>
      </c>
      <c r="L71" t="str">
        <f>IF(K71&lt;&gt;"",VLOOKUP(K71,'active io'!$C$3:$D$7528,2,FALSE),"")</f>
        <v>vmhba2:C0:T1:L105</v>
      </c>
      <c r="M71" t="str">
        <f t="shared" si="2"/>
        <v>16221</v>
      </c>
      <c r="N71" t="str">
        <f t="shared" si="3"/>
        <v>1104</v>
      </c>
      <c r="O71" s="131">
        <v>11.0000610351563</v>
      </c>
    </row>
    <row r="72" spans="1:15">
      <c r="A72" t="s">
        <v>1215</v>
      </c>
      <c r="B72" t="s">
        <v>1701</v>
      </c>
      <c r="C72" t="s">
        <v>467</v>
      </c>
      <c r="D72" t="s">
        <v>1724</v>
      </c>
      <c r="E72" t="s">
        <v>1743</v>
      </c>
      <c r="F72" t="s">
        <v>1288</v>
      </c>
      <c r="G72" t="str">
        <f>VLOOKUP(F72,부산데이터스토어!$B$2:$C$225,2,)</f>
        <v>naa.60060e80166221000001622100001f0e</v>
      </c>
      <c r="H72" t="s">
        <v>3283</v>
      </c>
      <c r="I72" t="s">
        <v>1744</v>
      </c>
      <c r="J72" t="str">
        <f t="shared" si="0"/>
        <v>naa.60060e80166221000001622100001051</v>
      </c>
      <c r="K72" t="str">
        <f t="shared" si="1"/>
        <v>10.146.106.83naa.60060e80166221000001622100001051</v>
      </c>
      <c r="L72" t="str">
        <f>IF(K72&lt;&gt;"",VLOOKUP(K72,'active io'!$C$3:$D$7528,2,FALSE),"")</f>
        <v>vmhba2:C0:T1:L103</v>
      </c>
      <c r="M72" t="str">
        <f t="shared" si="2"/>
        <v>16221</v>
      </c>
      <c r="N72" t="str">
        <f t="shared" si="3"/>
        <v>1051</v>
      </c>
      <c r="O72" s="131">
        <v>6.500244140625</v>
      </c>
    </row>
    <row r="73" spans="1:15">
      <c r="A73" t="s">
        <v>1215</v>
      </c>
      <c r="B73" t="s">
        <v>1701</v>
      </c>
      <c r="C73" t="s">
        <v>467</v>
      </c>
      <c r="D73" t="s">
        <v>1724</v>
      </c>
      <c r="E73" t="s">
        <v>1746</v>
      </c>
      <c r="F73" t="s">
        <v>1288</v>
      </c>
      <c r="G73" t="str">
        <f>VLOOKUP(F73,부산데이터스토어!$B$2:$C$225,2,)</f>
        <v>naa.60060e80166221000001622100001f0e</v>
      </c>
      <c r="H73" t="s">
        <v>3284</v>
      </c>
      <c r="I73" t="s">
        <v>1747</v>
      </c>
      <c r="J73" t="str">
        <f t="shared" si="0"/>
        <v>naa.60060e80166221000001622100001052</v>
      </c>
      <c r="K73" t="str">
        <f t="shared" si="1"/>
        <v>10.146.106.83naa.60060e80166221000001622100001052</v>
      </c>
      <c r="L73" t="str">
        <f>IF(K73&lt;&gt;"",VLOOKUP(K73,'active io'!$C$3:$D$7528,2,FALSE),"")</f>
        <v>vmhba2:C0:T1:L104</v>
      </c>
      <c r="M73" t="str">
        <f t="shared" si="2"/>
        <v>16221</v>
      </c>
      <c r="N73" t="str">
        <f t="shared" si="3"/>
        <v>1052</v>
      </c>
      <c r="O73" s="131">
        <v>3.00018310546875</v>
      </c>
    </row>
    <row r="74" spans="1:15">
      <c r="A74" t="s">
        <v>1215</v>
      </c>
      <c r="B74" t="s">
        <v>1701</v>
      </c>
      <c r="C74" t="s">
        <v>467</v>
      </c>
      <c r="D74" t="s">
        <v>1724</v>
      </c>
      <c r="E74" t="s">
        <v>1749</v>
      </c>
      <c r="F74" t="s">
        <v>1288</v>
      </c>
      <c r="G74" t="str">
        <f>VLOOKUP(F74,부산데이터스토어!$B$2:$C$225,2,)</f>
        <v>naa.60060e80166221000001622100001f0e</v>
      </c>
      <c r="H74" t="s">
        <v>3285</v>
      </c>
      <c r="I74" t="s">
        <v>1750</v>
      </c>
      <c r="J74" t="str">
        <f t="shared" si="0"/>
        <v>naa.60060e80166221000001622100001105</v>
      </c>
      <c r="K74" t="str">
        <f t="shared" si="1"/>
        <v>10.146.106.83naa.60060e80166221000001622100001105</v>
      </c>
      <c r="L74" t="str">
        <f>IF(K74&lt;&gt;"",VLOOKUP(K74,'active io'!$C$3:$D$7528,2,FALSE),"")</f>
        <v>vmhba2:C0:T1:L106</v>
      </c>
      <c r="M74" t="str">
        <f t="shared" si="2"/>
        <v>16221</v>
      </c>
      <c r="N74" t="str">
        <f t="shared" si="3"/>
        <v>1105</v>
      </c>
      <c r="O74" s="131">
        <v>0.20050048828125</v>
      </c>
    </row>
    <row r="75" spans="1:15">
      <c r="A75" t="s">
        <v>1215</v>
      </c>
      <c r="B75" t="s">
        <v>1701</v>
      </c>
      <c r="C75" t="s">
        <v>467</v>
      </c>
      <c r="D75" t="s">
        <v>1724</v>
      </c>
      <c r="E75" t="s">
        <v>1752</v>
      </c>
      <c r="F75" t="s">
        <v>1288</v>
      </c>
      <c r="G75" t="str">
        <f>VLOOKUP(F75,부산데이터스토어!$B$2:$C$225,2,)</f>
        <v>naa.60060e80166221000001622100001f0e</v>
      </c>
      <c r="H75" t="s">
        <v>3286</v>
      </c>
      <c r="I75" t="s">
        <v>1753</v>
      </c>
      <c r="J75" t="str">
        <f t="shared" si="0"/>
        <v>naa.60060e80166221000001622100000f2a</v>
      </c>
      <c r="K75" t="str">
        <f t="shared" si="1"/>
        <v>10.146.106.83naa.60060e80166221000001622100000f2a</v>
      </c>
      <c r="L75" t="str">
        <f>IF(K75&lt;&gt;"",VLOOKUP(K75,'active io'!$C$3:$D$7528,2,FALSE),"")</f>
        <v>vmhba2:C0:T0:L172</v>
      </c>
      <c r="M75" t="str">
        <f t="shared" si="2"/>
        <v>16221</v>
      </c>
      <c r="N75" t="str">
        <f t="shared" si="3"/>
        <v>0f2a</v>
      </c>
      <c r="O75" s="131">
        <v>0.20050048828125</v>
      </c>
    </row>
    <row r="76" spans="1:15">
      <c r="A76" t="s">
        <v>1215</v>
      </c>
      <c r="B76" t="s">
        <v>1701</v>
      </c>
      <c r="C76" t="s">
        <v>467</v>
      </c>
      <c r="D76" t="s">
        <v>1724</v>
      </c>
      <c r="E76" t="s">
        <v>1755</v>
      </c>
      <c r="F76" t="s">
        <v>1288</v>
      </c>
      <c r="G76" t="str">
        <f>VLOOKUP(F76,부산데이터스토어!$B$2:$C$225,2,)</f>
        <v>naa.60060e80166221000001622100001f0e</v>
      </c>
      <c r="H76" t="s">
        <v>3287</v>
      </c>
      <c r="I76" t="s">
        <v>1756</v>
      </c>
      <c r="J76" t="str">
        <f t="shared" si="0"/>
        <v>naa.60060e80166221000001622100000f2b</v>
      </c>
      <c r="K76" t="str">
        <f t="shared" si="1"/>
        <v>10.146.106.83naa.60060e80166221000001622100000f2b</v>
      </c>
      <c r="L76" t="str">
        <f>IF(K76&lt;&gt;"",VLOOKUP(K76,'active io'!$C$3:$D$7528,2,FALSE),"")</f>
        <v>vmhba2:C0:T0:L173</v>
      </c>
      <c r="M76" t="str">
        <f t="shared" si="2"/>
        <v>16221</v>
      </c>
      <c r="N76" t="str">
        <f t="shared" si="3"/>
        <v>0f2b</v>
      </c>
      <c r="O76" s="131">
        <v>0.20050048828125</v>
      </c>
    </row>
    <row r="77" spans="1:15">
      <c r="A77" t="s">
        <v>1215</v>
      </c>
      <c r="B77" t="s">
        <v>1701</v>
      </c>
      <c r="C77" t="s">
        <v>467</v>
      </c>
      <c r="D77" t="s">
        <v>1724</v>
      </c>
      <c r="E77" t="s">
        <v>1758</v>
      </c>
      <c r="F77" t="s">
        <v>1288</v>
      </c>
      <c r="G77" t="str">
        <f>VLOOKUP(F77,부산데이터스토어!$B$2:$C$225,2,)</f>
        <v>naa.60060e80166221000001622100001f0e</v>
      </c>
      <c r="H77" t="s">
        <v>3288</v>
      </c>
      <c r="I77" t="s">
        <v>1759</v>
      </c>
      <c r="J77" t="str">
        <f t="shared" si="0"/>
        <v>naa.60060e80166221000001622100000f2c</v>
      </c>
      <c r="K77" t="str">
        <f t="shared" si="1"/>
        <v>10.146.106.83naa.60060e80166221000001622100000f2c</v>
      </c>
      <c r="L77" t="str">
        <f>IF(K77&lt;&gt;"",VLOOKUP(K77,'active io'!$C$3:$D$7528,2,FALSE),"")</f>
        <v>vmhba2:C0:T0:L174</v>
      </c>
      <c r="M77" t="str">
        <f t="shared" si="2"/>
        <v>16221</v>
      </c>
      <c r="N77" t="str">
        <f t="shared" si="3"/>
        <v>0f2c</v>
      </c>
      <c r="O77" s="131">
        <v>40</v>
      </c>
    </row>
    <row r="78" spans="1:15">
      <c r="A78" t="s">
        <v>1216</v>
      </c>
      <c r="B78" t="s">
        <v>1701</v>
      </c>
      <c r="C78" t="s">
        <v>471</v>
      </c>
      <c r="D78" t="s">
        <v>1702</v>
      </c>
      <c r="E78" t="s">
        <v>1686</v>
      </c>
      <c r="F78" t="s">
        <v>1596</v>
      </c>
      <c r="G78" t="str">
        <f>VLOOKUP(F78,부산데이터스토어!$B$2:$C$225,2,)</f>
        <v>naa.600508b1001c16b9717a16260cd22857</v>
      </c>
      <c r="H78" t="s">
        <v>3289</v>
      </c>
      <c r="J78" t="str">
        <f t="shared" si="0"/>
        <v/>
      </c>
      <c r="K78" t="str">
        <f t="shared" si="1"/>
        <v/>
      </c>
      <c r="L78" t="str">
        <f>IF(K78&lt;&gt;"",VLOOKUP(K78,'active io'!$C$3:$D$7528,2,FALSE),"")</f>
        <v/>
      </c>
      <c r="M78" t="str">
        <f t="shared" si="2"/>
        <v/>
      </c>
      <c r="N78" t="str">
        <f t="shared" si="3"/>
        <v/>
      </c>
      <c r="O78" s="131">
        <v>25.0003051757813</v>
      </c>
    </row>
    <row r="79" spans="1:15">
      <c r="A79" t="s">
        <v>1216</v>
      </c>
      <c r="B79" t="s">
        <v>1701</v>
      </c>
      <c r="C79" t="s">
        <v>471</v>
      </c>
      <c r="D79" t="s">
        <v>1702</v>
      </c>
      <c r="E79" t="s">
        <v>1688</v>
      </c>
      <c r="F79" t="s">
        <v>1374</v>
      </c>
      <c r="G79" t="str">
        <f>VLOOKUP(F79,부산데이터스토어!$B$2:$C$225,2,)</f>
        <v>naa.60060e80166177000001617700001f13</v>
      </c>
      <c r="H79" t="s">
        <v>3289</v>
      </c>
      <c r="I79" t="s">
        <v>1760</v>
      </c>
      <c r="J79" t="str">
        <f t="shared" si="0"/>
        <v>naa.60060e80166177000001617700000048</v>
      </c>
      <c r="K79" t="str">
        <f t="shared" si="1"/>
        <v>10.146.106.84naa.60060e80166177000001617700000048</v>
      </c>
      <c r="L79" t="str">
        <f>IF(K79&lt;&gt;"",VLOOKUP(K79,'active io'!$C$3:$D$7528,2,FALSE),"")</f>
        <v>vmhba5:C0:T0:L16</v>
      </c>
      <c r="M79" t="str">
        <f t="shared" si="2"/>
        <v>16177</v>
      </c>
      <c r="N79" t="str">
        <f t="shared" si="3"/>
        <v>0048</v>
      </c>
      <c r="O79" s="131">
        <v>35.0006103515625</v>
      </c>
    </row>
    <row r="80" spans="1:15">
      <c r="A80" t="s">
        <v>1216</v>
      </c>
      <c r="B80" t="s">
        <v>1701</v>
      </c>
      <c r="C80" t="s">
        <v>471</v>
      </c>
      <c r="D80" t="s">
        <v>1702</v>
      </c>
      <c r="E80" t="s">
        <v>1704</v>
      </c>
      <c r="F80" t="s">
        <v>1374</v>
      </c>
      <c r="G80" t="str">
        <f>VLOOKUP(F80,부산데이터스토어!$B$2:$C$225,2,)</f>
        <v>naa.60060e80166177000001617700001f13</v>
      </c>
      <c r="H80" t="s">
        <v>3290</v>
      </c>
      <c r="I80" t="s">
        <v>1761</v>
      </c>
      <c r="J80" t="str">
        <f t="shared" si="0"/>
        <v>naa.60060e80166177000001617700000049</v>
      </c>
      <c r="K80" t="str">
        <f t="shared" si="1"/>
        <v>10.146.106.84naa.60060e80166177000001617700000049</v>
      </c>
      <c r="L80" t="str">
        <f>IF(K80&lt;&gt;"",VLOOKUP(K80,'active io'!$C$3:$D$7528,2,FALSE),"")</f>
        <v>vmhba5:C0:T0:L17</v>
      </c>
      <c r="M80" t="str">
        <f t="shared" si="2"/>
        <v>16177</v>
      </c>
      <c r="N80" t="str">
        <f t="shared" si="3"/>
        <v>0049</v>
      </c>
      <c r="O80" s="131">
        <v>40.0003051757813</v>
      </c>
    </row>
    <row r="81" spans="1:15">
      <c r="A81" t="s">
        <v>1216</v>
      </c>
      <c r="B81" t="s">
        <v>1701</v>
      </c>
      <c r="C81" t="s">
        <v>471</v>
      </c>
      <c r="D81" t="s">
        <v>1702</v>
      </c>
      <c r="E81" t="s">
        <v>1706</v>
      </c>
      <c r="F81" t="s">
        <v>1374</v>
      </c>
      <c r="G81" t="str">
        <f>VLOOKUP(F81,부산데이터스토어!$B$2:$C$225,2,)</f>
        <v>naa.60060e80166177000001617700001f13</v>
      </c>
      <c r="H81" t="s">
        <v>3291</v>
      </c>
      <c r="I81" t="s">
        <v>1762</v>
      </c>
      <c r="J81" t="str">
        <f t="shared" si="0"/>
        <v>naa.60060e8016617700000161770000004a</v>
      </c>
      <c r="K81" t="str">
        <f t="shared" si="1"/>
        <v>10.146.106.84naa.60060e8016617700000161770000004a</v>
      </c>
      <c r="L81" t="str">
        <f>IF(K81&lt;&gt;"",VLOOKUP(K81,'active io'!$C$3:$D$7528,2,FALSE),"")</f>
        <v>vmhba5:C0:T0:L18</v>
      </c>
      <c r="M81" t="str">
        <f t="shared" si="2"/>
        <v>16177</v>
      </c>
      <c r="N81" t="str">
        <f t="shared" si="3"/>
        <v>004a</v>
      </c>
      <c r="O81" s="131">
        <v>6.0003662109375</v>
      </c>
    </row>
    <row r="82" spans="1:15">
      <c r="A82" t="s">
        <v>1216</v>
      </c>
      <c r="B82" t="s">
        <v>1701</v>
      </c>
      <c r="C82" t="s">
        <v>471</v>
      </c>
      <c r="D82" t="s">
        <v>1702</v>
      </c>
      <c r="E82" t="s">
        <v>1708</v>
      </c>
      <c r="F82" t="s">
        <v>1374</v>
      </c>
      <c r="G82" t="str">
        <f>VLOOKUP(F82,부산데이터스토어!$B$2:$C$225,2,)</f>
        <v>naa.60060e80166177000001617700001f13</v>
      </c>
      <c r="H82" t="s">
        <v>3292</v>
      </c>
      <c r="I82" t="s">
        <v>1763</v>
      </c>
      <c r="J82" t="str">
        <f t="shared" si="0"/>
        <v>naa.60060e80166177000001617700000083</v>
      </c>
      <c r="K82" t="str">
        <f t="shared" si="1"/>
        <v>10.146.106.84naa.60060e80166177000001617700000083</v>
      </c>
      <c r="L82" t="str">
        <f>IF(K82&lt;&gt;"",VLOOKUP(K82,'active io'!$C$3:$D$7528,2,FALSE),"")</f>
        <v>vmhba3:C0:T2:L29</v>
      </c>
      <c r="M82" t="str">
        <f t="shared" si="2"/>
        <v>16177</v>
      </c>
      <c r="N82" t="str">
        <f t="shared" si="3"/>
        <v>0083</v>
      </c>
      <c r="O82" s="131">
        <v>50</v>
      </c>
    </row>
    <row r="83" spans="1:15">
      <c r="A83" t="s">
        <v>1216</v>
      </c>
      <c r="B83" t="s">
        <v>1701</v>
      </c>
      <c r="C83" t="s">
        <v>471</v>
      </c>
      <c r="D83" t="s">
        <v>1702</v>
      </c>
      <c r="E83" t="s">
        <v>1714</v>
      </c>
      <c r="F83" t="s">
        <v>1598</v>
      </c>
      <c r="G83" t="str">
        <f>VLOOKUP(F83,부산데이터스토어!$B$2:$C$225,2,)</f>
        <v>naa.600508b1001c12434b39ea4540c28d88</v>
      </c>
      <c r="H83" t="s">
        <v>3289</v>
      </c>
      <c r="J83" t="str">
        <f t="shared" si="0"/>
        <v/>
      </c>
      <c r="K83" t="str">
        <f t="shared" si="1"/>
        <v/>
      </c>
      <c r="L83" t="str">
        <f>IF(K83&lt;&gt;"",VLOOKUP(K83,'active io'!$C$3:$D$7528,2,FALSE),"")</f>
        <v/>
      </c>
      <c r="M83" t="str">
        <f t="shared" si="2"/>
        <v/>
      </c>
      <c r="N83" t="str">
        <f t="shared" si="3"/>
        <v/>
      </c>
      <c r="O83" s="131">
        <v>0.20050048828125</v>
      </c>
    </row>
    <row r="84" spans="1:15">
      <c r="A84" t="s">
        <v>1216</v>
      </c>
      <c r="B84" t="s">
        <v>1701</v>
      </c>
      <c r="C84" t="s">
        <v>471</v>
      </c>
      <c r="D84" t="s">
        <v>1702</v>
      </c>
      <c r="E84" t="s">
        <v>1752</v>
      </c>
      <c r="F84" t="s">
        <v>1374</v>
      </c>
      <c r="G84" t="str">
        <f>VLOOKUP(F84,부산데이터스토어!$B$2:$C$225,2,)</f>
        <v>naa.60060e80166177000001617700001f13</v>
      </c>
      <c r="H84" t="s">
        <v>3293</v>
      </c>
      <c r="I84" t="s">
        <v>1764</v>
      </c>
      <c r="J84" t="str">
        <f t="shared" si="0"/>
        <v>naa.60060e80166177000001617700000f12</v>
      </c>
      <c r="K84" t="str">
        <f t="shared" si="1"/>
        <v>10.146.106.84naa.60060e80166177000001617700000f12</v>
      </c>
      <c r="L84" t="str">
        <f>IF(K84&lt;&gt;"",VLOOKUP(K84,'active io'!$C$3:$D$7528,2,FALSE),"")</f>
        <v>vmhba3:C0:T2:L160</v>
      </c>
      <c r="M84" t="str">
        <f t="shared" si="2"/>
        <v>16177</v>
      </c>
      <c r="N84" t="str">
        <f t="shared" si="3"/>
        <v>0f12</v>
      </c>
      <c r="O84" s="131">
        <v>0.20050048828125</v>
      </c>
    </row>
    <row r="85" spans="1:15">
      <c r="A85" t="s">
        <v>1216</v>
      </c>
      <c r="B85" t="s">
        <v>1701</v>
      </c>
      <c r="C85" t="s">
        <v>471</v>
      </c>
      <c r="D85" t="s">
        <v>1702</v>
      </c>
      <c r="E85" t="s">
        <v>1755</v>
      </c>
      <c r="F85" t="s">
        <v>1374</v>
      </c>
      <c r="G85" t="str">
        <f>VLOOKUP(F85,부산데이터스토어!$B$2:$C$225,2,)</f>
        <v>naa.60060e80166177000001617700001f13</v>
      </c>
      <c r="H85" t="s">
        <v>3294</v>
      </c>
      <c r="I85" t="s">
        <v>1765</v>
      </c>
      <c r="J85" t="str">
        <f t="shared" si="0"/>
        <v>naa.60060e80166177000001617700000f13</v>
      </c>
      <c r="K85" t="str">
        <f t="shared" si="1"/>
        <v>10.146.106.84naa.60060e80166177000001617700000f13</v>
      </c>
      <c r="L85" t="str">
        <f>IF(K85&lt;&gt;"",VLOOKUP(K85,'active io'!$C$3:$D$7528,2,FALSE),"")</f>
        <v>vmhba3:C0:T2:L161</v>
      </c>
      <c r="M85" t="str">
        <f t="shared" si="2"/>
        <v>16177</v>
      </c>
      <c r="N85" t="str">
        <f t="shared" si="3"/>
        <v>0f13</v>
      </c>
      <c r="O85" s="131">
        <v>0.20050048828125</v>
      </c>
    </row>
    <row r="86" spans="1:15">
      <c r="A86" t="s">
        <v>1216</v>
      </c>
      <c r="B86" t="s">
        <v>1701</v>
      </c>
      <c r="C86" t="s">
        <v>471</v>
      </c>
      <c r="D86" t="s">
        <v>1702</v>
      </c>
      <c r="E86" t="s">
        <v>1758</v>
      </c>
      <c r="F86" t="s">
        <v>1374</v>
      </c>
      <c r="G86" t="str">
        <f>VLOOKUP(F86,부산데이터스토어!$B$2:$C$225,2,)</f>
        <v>naa.60060e80166177000001617700001f13</v>
      </c>
      <c r="H86" t="s">
        <v>3295</v>
      </c>
      <c r="I86" t="s">
        <v>1766</v>
      </c>
      <c r="J86" t="str">
        <f t="shared" si="0"/>
        <v>naa.60060e80166177000001617700000f14</v>
      </c>
      <c r="K86" t="str">
        <f t="shared" si="1"/>
        <v>10.146.106.84naa.60060e80166177000001617700000f14</v>
      </c>
      <c r="L86" t="str">
        <f>IF(K86&lt;&gt;"",VLOOKUP(K86,'active io'!$C$3:$D$7528,2,FALSE),"")</f>
        <v>vmhba3:C0:T2:L162</v>
      </c>
      <c r="M86" t="str">
        <f t="shared" si="2"/>
        <v>16177</v>
      </c>
      <c r="N86" t="str">
        <f t="shared" si="3"/>
        <v>0f14</v>
      </c>
      <c r="O86" s="131">
        <v>40</v>
      </c>
    </row>
    <row r="87" spans="1:15">
      <c r="A87" t="s">
        <v>1216</v>
      </c>
      <c r="B87" t="s">
        <v>1701</v>
      </c>
      <c r="C87" t="s">
        <v>470</v>
      </c>
      <c r="D87" t="s">
        <v>1724</v>
      </c>
      <c r="E87" t="s">
        <v>1686</v>
      </c>
      <c r="F87" t="s">
        <v>1596</v>
      </c>
      <c r="G87" t="str">
        <f>VLOOKUP(F87,부산데이터스토어!$B$2:$C$225,2,)</f>
        <v>naa.600508b1001c16b9717a16260cd22857</v>
      </c>
      <c r="H87" t="s">
        <v>3296</v>
      </c>
      <c r="J87" t="str">
        <f t="shared" si="0"/>
        <v/>
      </c>
      <c r="K87" t="str">
        <f t="shared" si="1"/>
        <v/>
      </c>
      <c r="L87" t="str">
        <f>IF(K87&lt;&gt;"",VLOOKUP(K87,'active io'!$C$3:$D$7528,2,FALSE),"")</f>
        <v/>
      </c>
      <c r="M87" t="str">
        <f t="shared" si="2"/>
        <v/>
      </c>
      <c r="N87" t="str">
        <f t="shared" si="3"/>
        <v/>
      </c>
      <c r="O87" s="131">
        <v>50.0006103515625</v>
      </c>
    </row>
    <row r="88" spans="1:15">
      <c r="A88" t="s">
        <v>1216</v>
      </c>
      <c r="B88" t="s">
        <v>1701</v>
      </c>
      <c r="C88" t="s">
        <v>470</v>
      </c>
      <c r="D88" t="s">
        <v>1724</v>
      </c>
      <c r="E88" t="s">
        <v>1688</v>
      </c>
      <c r="F88" t="s">
        <v>1278</v>
      </c>
      <c r="G88" t="str">
        <f>VLOOKUP(F88,부산데이터스토어!$B$2:$C$225,2,)</f>
        <v>naa.60060e80166221000001622100001f0d</v>
      </c>
      <c r="H88" t="s">
        <v>3296</v>
      </c>
      <c r="I88" t="s">
        <v>1767</v>
      </c>
      <c r="J88" t="str">
        <f t="shared" si="0"/>
        <v>naa.60060e80166221000001622100000046</v>
      </c>
      <c r="K88" t="str">
        <f t="shared" si="1"/>
        <v>10.146.106.84naa.60060e80166221000001622100000046</v>
      </c>
      <c r="L88" t="str">
        <f>IF(K88&lt;&gt;"",VLOOKUP(K88,'active io'!$C$3:$D$7528,2,FALSE),"")</f>
        <v>vmhba4:C0:T0:L13</v>
      </c>
      <c r="M88" t="str">
        <f t="shared" si="2"/>
        <v>16221</v>
      </c>
      <c r="N88" t="str">
        <f t="shared" si="3"/>
        <v>0046</v>
      </c>
      <c r="O88" s="131">
        <v>5.0006103515625</v>
      </c>
    </row>
    <row r="89" spans="1:15">
      <c r="A89" t="s">
        <v>1216</v>
      </c>
      <c r="B89" t="s">
        <v>1701</v>
      </c>
      <c r="C89" t="s">
        <v>470</v>
      </c>
      <c r="D89" t="s">
        <v>1724</v>
      </c>
      <c r="E89" t="s">
        <v>1704</v>
      </c>
      <c r="F89" t="s">
        <v>1278</v>
      </c>
      <c r="G89" t="str">
        <f>VLOOKUP(F89,부산데이터스토어!$B$2:$C$225,2,)</f>
        <v>naa.60060e80166221000001622100001f0d</v>
      </c>
      <c r="H89" t="s">
        <v>3297</v>
      </c>
      <c r="I89" t="s">
        <v>1768</v>
      </c>
      <c r="J89" t="str">
        <f t="shared" si="0"/>
        <v>naa.60060e80166221000001622100001046</v>
      </c>
      <c r="K89" t="str">
        <f t="shared" si="1"/>
        <v>10.146.106.84naa.60060e80166221000001622100001046</v>
      </c>
      <c r="L89" t="str">
        <f>IF(K89&lt;&gt;"",VLOOKUP(K89,'active io'!$C$3:$D$7528,2,FALSE),"")</f>
        <v>vmhba4:C0:T0:L93</v>
      </c>
      <c r="M89" t="str">
        <f t="shared" si="2"/>
        <v>16221</v>
      </c>
      <c r="N89" t="str">
        <f t="shared" si="3"/>
        <v>1046</v>
      </c>
      <c r="O89" s="131">
        <v>50</v>
      </c>
    </row>
    <row r="90" spans="1:15">
      <c r="A90" t="s">
        <v>1216</v>
      </c>
      <c r="B90" t="s">
        <v>1701</v>
      </c>
      <c r="C90" t="s">
        <v>470</v>
      </c>
      <c r="D90" t="s">
        <v>1724</v>
      </c>
      <c r="E90" t="s">
        <v>1714</v>
      </c>
      <c r="F90" t="s">
        <v>1598</v>
      </c>
      <c r="G90" t="str">
        <f>VLOOKUP(F90,부산데이터스토어!$B$2:$C$225,2,)</f>
        <v>naa.600508b1001c12434b39ea4540c28d88</v>
      </c>
      <c r="H90" t="s">
        <v>3296</v>
      </c>
      <c r="J90" t="str">
        <f t="shared" si="0"/>
        <v/>
      </c>
      <c r="K90" t="str">
        <f t="shared" si="1"/>
        <v/>
      </c>
      <c r="L90" t="str">
        <f>IF(K90&lt;&gt;"",VLOOKUP(K90,'active io'!$C$3:$D$7528,2,FALSE),"")</f>
        <v/>
      </c>
      <c r="M90" t="str">
        <f t="shared" si="2"/>
        <v/>
      </c>
      <c r="N90" t="str">
        <f t="shared" si="3"/>
        <v/>
      </c>
      <c r="O90" s="131">
        <v>45</v>
      </c>
    </row>
    <row r="91" spans="1:15">
      <c r="A91" t="s">
        <v>1216</v>
      </c>
      <c r="B91" t="s">
        <v>1701</v>
      </c>
      <c r="C91" t="s">
        <v>470</v>
      </c>
      <c r="D91" t="s">
        <v>1724</v>
      </c>
      <c r="E91" t="s">
        <v>1693</v>
      </c>
      <c r="F91" t="s">
        <v>1278</v>
      </c>
      <c r="G91" t="str">
        <f>VLOOKUP(F91,부산데이터스토어!$B$2:$C$225,2,)</f>
        <v>naa.60060e80166221000001622100001f0d</v>
      </c>
      <c r="H91" t="s">
        <v>3298</v>
      </c>
      <c r="I91" t="s">
        <v>1769</v>
      </c>
      <c r="J91" t="str">
        <f t="shared" si="0"/>
        <v>naa.60060e80166221000001622100000049</v>
      </c>
      <c r="K91" t="str">
        <f t="shared" si="1"/>
        <v>10.146.106.84naa.60060e80166221000001622100000049</v>
      </c>
      <c r="L91" t="str">
        <f>IF(K91&lt;&gt;"",VLOOKUP(K91,'active io'!$C$3:$D$7528,2,FALSE),"")</f>
        <v>vmhba4:C0:T0:L16</v>
      </c>
      <c r="M91" t="str">
        <f t="shared" si="2"/>
        <v>16221</v>
      </c>
      <c r="N91" t="str">
        <f t="shared" si="3"/>
        <v>0049</v>
      </c>
      <c r="O91" s="131">
        <v>70.000305175781307</v>
      </c>
    </row>
    <row r="92" spans="1:15">
      <c r="A92" t="s">
        <v>1216</v>
      </c>
      <c r="B92" t="s">
        <v>1701</v>
      </c>
      <c r="C92" t="s">
        <v>470</v>
      </c>
      <c r="D92" t="s">
        <v>1724</v>
      </c>
      <c r="E92" t="s">
        <v>1697</v>
      </c>
      <c r="F92" t="s">
        <v>1278</v>
      </c>
      <c r="G92" t="str">
        <f>VLOOKUP(F92,부산데이터스토어!$B$2:$C$225,2,)</f>
        <v>naa.60060e80166221000001622100001f0d</v>
      </c>
      <c r="H92" t="s">
        <v>3299</v>
      </c>
      <c r="I92" t="s">
        <v>1770</v>
      </c>
      <c r="J92" t="str">
        <f t="shared" si="0"/>
        <v>naa.60060e8016622100000162210000004a</v>
      </c>
      <c r="K92" t="str">
        <f t="shared" si="1"/>
        <v>10.146.106.84naa.60060e8016622100000162210000004a</v>
      </c>
      <c r="L92" t="str">
        <f>IF(K92&lt;&gt;"",VLOOKUP(K92,'active io'!$C$3:$D$7528,2,FALSE),"")</f>
        <v>vmhba4:C0:T0:L17</v>
      </c>
      <c r="M92" t="str">
        <f t="shared" si="2"/>
        <v>16221</v>
      </c>
      <c r="N92" t="str">
        <f t="shared" si="3"/>
        <v>004a</v>
      </c>
      <c r="O92" s="131">
        <v>110.000610351563</v>
      </c>
    </row>
    <row r="93" spans="1:15">
      <c r="A93" t="s">
        <v>1216</v>
      </c>
      <c r="B93" t="s">
        <v>1701</v>
      </c>
      <c r="C93" t="s">
        <v>470</v>
      </c>
      <c r="D93" t="s">
        <v>1724</v>
      </c>
      <c r="E93" t="s">
        <v>1699</v>
      </c>
      <c r="F93" t="s">
        <v>1278</v>
      </c>
      <c r="G93" t="str">
        <f>VLOOKUP(F93,부산데이터스토어!$B$2:$C$225,2,)</f>
        <v>naa.60060e80166221000001622100001f0d</v>
      </c>
      <c r="H93" t="s">
        <v>3300</v>
      </c>
      <c r="I93" t="s">
        <v>1771</v>
      </c>
      <c r="J93" t="str">
        <f t="shared" si="0"/>
        <v>naa.60060e8016622100000162210000004b</v>
      </c>
      <c r="K93" t="str">
        <f t="shared" si="1"/>
        <v>10.146.106.84naa.60060e8016622100000162210000004b</v>
      </c>
      <c r="L93" t="str">
        <f>IF(K93&lt;&gt;"",VLOOKUP(K93,'active io'!$C$3:$D$7528,2,FALSE),"")</f>
        <v>vmhba4:C0:T0:L18</v>
      </c>
      <c r="M93" t="str">
        <f t="shared" si="2"/>
        <v>16221</v>
      </c>
      <c r="N93" t="str">
        <f t="shared" si="3"/>
        <v>004b</v>
      </c>
      <c r="O93" s="131">
        <v>4.500732421875</v>
      </c>
    </row>
    <row r="94" spans="1:15">
      <c r="A94" t="s">
        <v>1216</v>
      </c>
      <c r="B94" t="s">
        <v>1701</v>
      </c>
      <c r="C94" t="s">
        <v>470</v>
      </c>
      <c r="D94" t="s">
        <v>1724</v>
      </c>
      <c r="E94" t="s">
        <v>1737</v>
      </c>
      <c r="F94" t="s">
        <v>1278</v>
      </c>
      <c r="G94" t="str">
        <f>VLOOKUP(F94,부산데이터스토어!$B$2:$C$225,2,)</f>
        <v>naa.60060e80166221000001622100001f0d</v>
      </c>
      <c r="H94" t="s">
        <v>3301</v>
      </c>
      <c r="I94" t="s">
        <v>1772</v>
      </c>
      <c r="J94" t="str">
        <f t="shared" si="0"/>
        <v>naa.60060e80166221000001622100001049</v>
      </c>
      <c r="K94" t="str">
        <f t="shared" si="1"/>
        <v>10.146.106.84naa.60060e80166221000001622100001049</v>
      </c>
      <c r="L94" t="str">
        <f>IF(K94&lt;&gt;"",VLOOKUP(K94,'active io'!$C$3:$D$7528,2,FALSE),"")</f>
        <v>vmhba4:C0:T0:L96</v>
      </c>
      <c r="M94" t="str">
        <f t="shared" si="2"/>
        <v>16221</v>
      </c>
      <c r="N94" t="str">
        <f t="shared" si="3"/>
        <v>1049</v>
      </c>
      <c r="O94" s="131">
        <v>7.0001220703125</v>
      </c>
    </row>
    <row r="95" spans="1:15">
      <c r="A95" t="s">
        <v>1216</v>
      </c>
      <c r="B95" t="s">
        <v>1701</v>
      </c>
      <c r="C95" t="s">
        <v>470</v>
      </c>
      <c r="D95" t="s">
        <v>1724</v>
      </c>
      <c r="E95" t="s">
        <v>1740</v>
      </c>
      <c r="F95" t="s">
        <v>1278</v>
      </c>
      <c r="G95" t="str">
        <f>VLOOKUP(F95,부산데이터스토어!$B$2:$C$225,2,)</f>
        <v>naa.60060e80166221000001622100001f0d</v>
      </c>
      <c r="H95" t="s">
        <v>3302</v>
      </c>
      <c r="I95" t="s">
        <v>1773</v>
      </c>
      <c r="J95" t="str">
        <f t="shared" si="0"/>
        <v>naa.60060e8016622100000162210000104a</v>
      </c>
      <c r="K95" t="str">
        <f t="shared" si="1"/>
        <v>10.146.106.84naa.60060e8016622100000162210000104a</v>
      </c>
      <c r="L95" t="str">
        <f>IF(K95&lt;&gt;"",VLOOKUP(K95,'active io'!$C$3:$D$7528,2,FALSE),"")</f>
        <v>vmhba4:C0:T0:L97</v>
      </c>
      <c r="M95" t="str">
        <f t="shared" si="2"/>
        <v>16221</v>
      </c>
      <c r="N95" t="str">
        <f t="shared" si="3"/>
        <v>104a</v>
      </c>
      <c r="O95" s="131">
        <v>11.0000610351563</v>
      </c>
    </row>
    <row r="96" spans="1:15">
      <c r="A96" t="s">
        <v>1216</v>
      </c>
      <c r="B96" t="s">
        <v>1701</v>
      </c>
      <c r="C96" t="s">
        <v>470</v>
      </c>
      <c r="D96" t="s">
        <v>1724</v>
      </c>
      <c r="E96" t="s">
        <v>1743</v>
      </c>
      <c r="F96" t="s">
        <v>1278</v>
      </c>
      <c r="G96" t="str">
        <f>VLOOKUP(F96,부산데이터스토어!$B$2:$C$225,2,)</f>
        <v>naa.60060e80166221000001622100001f0d</v>
      </c>
      <c r="H96" t="s">
        <v>3303</v>
      </c>
      <c r="I96" t="s">
        <v>1774</v>
      </c>
      <c r="J96" t="str">
        <f t="shared" si="0"/>
        <v>naa.60060e8016622100000162210000104b</v>
      </c>
      <c r="K96" t="str">
        <f t="shared" si="1"/>
        <v>10.146.106.84naa.60060e8016622100000162210000104b</v>
      </c>
      <c r="L96" t="str">
        <f>IF(K96&lt;&gt;"",VLOOKUP(K96,'active io'!$C$3:$D$7528,2,FALSE),"")</f>
        <v>vmhba4:C0:T0:L98</v>
      </c>
      <c r="M96" t="str">
        <f t="shared" si="2"/>
        <v>16221</v>
      </c>
      <c r="N96" t="str">
        <f t="shared" si="3"/>
        <v>104b</v>
      </c>
      <c r="O96" s="131">
        <v>0.20050048828125</v>
      </c>
    </row>
    <row r="97" spans="1:15">
      <c r="A97" t="s">
        <v>1216</v>
      </c>
      <c r="B97" t="s">
        <v>1701</v>
      </c>
      <c r="C97" t="s">
        <v>470</v>
      </c>
      <c r="D97" t="s">
        <v>1724</v>
      </c>
      <c r="E97" t="s">
        <v>1752</v>
      </c>
      <c r="F97" t="s">
        <v>1278</v>
      </c>
      <c r="G97" t="str">
        <f>VLOOKUP(F97,부산데이터스토어!$B$2:$C$225,2,)</f>
        <v>naa.60060e80166221000001622100001f0d</v>
      </c>
      <c r="H97" t="s">
        <v>3304</v>
      </c>
      <c r="I97" t="s">
        <v>1775</v>
      </c>
      <c r="J97" t="str">
        <f t="shared" si="0"/>
        <v>naa.60060e80166221000001622100000f27</v>
      </c>
      <c r="K97" t="str">
        <f t="shared" si="1"/>
        <v>10.146.106.84naa.60060e80166221000001622100000f27</v>
      </c>
      <c r="L97" t="str">
        <f>IF(K97&lt;&gt;"",VLOOKUP(K97,'active io'!$C$3:$D$7528,2,FALSE),"")</f>
        <v>vmhba4:C0:T0:L169</v>
      </c>
      <c r="M97" t="str">
        <f t="shared" si="2"/>
        <v>16221</v>
      </c>
      <c r="N97" t="str">
        <f t="shared" si="3"/>
        <v>0f27</v>
      </c>
      <c r="O97" s="131">
        <v>0.20050048828125</v>
      </c>
    </row>
    <row r="98" spans="1:15">
      <c r="A98" t="s">
        <v>1216</v>
      </c>
      <c r="B98" t="s">
        <v>1701</v>
      </c>
      <c r="C98" t="s">
        <v>470</v>
      </c>
      <c r="D98" t="s">
        <v>1724</v>
      </c>
      <c r="E98" t="s">
        <v>1755</v>
      </c>
      <c r="F98" t="s">
        <v>1278</v>
      </c>
      <c r="G98" t="str">
        <f>VLOOKUP(F98,부산데이터스토어!$B$2:$C$225,2,)</f>
        <v>naa.60060e80166221000001622100001f0d</v>
      </c>
      <c r="H98" t="s">
        <v>3305</v>
      </c>
      <c r="I98" t="s">
        <v>1776</v>
      </c>
      <c r="J98" t="str">
        <f t="shared" si="0"/>
        <v>naa.60060e80166221000001622100000f28</v>
      </c>
      <c r="K98" t="str">
        <f t="shared" si="1"/>
        <v>10.146.106.84naa.60060e80166221000001622100000f28</v>
      </c>
      <c r="L98" t="str">
        <f>IF(K98&lt;&gt;"",VLOOKUP(K98,'active io'!$C$3:$D$7528,2,FALSE),"")</f>
        <v>vmhba4:C0:T2:L170</v>
      </c>
      <c r="M98" t="str">
        <f t="shared" si="2"/>
        <v>16221</v>
      </c>
      <c r="N98" t="str">
        <f t="shared" si="3"/>
        <v>0f28</v>
      </c>
      <c r="O98" s="131">
        <v>0.20050048828125</v>
      </c>
    </row>
    <row r="99" spans="1:15">
      <c r="A99" t="s">
        <v>1216</v>
      </c>
      <c r="B99" t="s">
        <v>1701</v>
      </c>
      <c r="C99" t="s">
        <v>470</v>
      </c>
      <c r="D99" t="s">
        <v>1724</v>
      </c>
      <c r="E99" t="s">
        <v>1758</v>
      </c>
      <c r="F99" t="s">
        <v>1278</v>
      </c>
      <c r="G99" t="str">
        <f>VLOOKUP(F99,부산데이터스토어!$B$2:$C$225,2,)</f>
        <v>naa.60060e80166221000001622100001f0d</v>
      </c>
      <c r="H99" t="s">
        <v>3306</v>
      </c>
      <c r="I99" t="s">
        <v>1777</v>
      </c>
      <c r="J99" t="str">
        <f t="shared" si="0"/>
        <v>naa.60060e80166221000001622100000f29</v>
      </c>
      <c r="K99" t="str">
        <f t="shared" si="1"/>
        <v>10.146.106.84naa.60060e80166221000001622100000f29</v>
      </c>
      <c r="L99" t="str">
        <f>IF(K99&lt;&gt;"",VLOOKUP(K99,'active io'!$C$3:$D$7528,2,FALSE),"")</f>
        <v>vmhba4:C0:T2:L171</v>
      </c>
      <c r="M99" t="str">
        <f t="shared" si="2"/>
        <v>16221</v>
      </c>
      <c r="N99" t="str">
        <f t="shared" si="3"/>
        <v>0f29</v>
      </c>
      <c r="O99" s="131">
        <v>40</v>
      </c>
    </row>
    <row r="100" spans="1:15">
      <c r="A100" t="s">
        <v>1217</v>
      </c>
      <c r="B100" t="s">
        <v>1701</v>
      </c>
      <c r="C100" t="s">
        <v>473</v>
      </c>
      <c r="D100" t="s">
        <v>1724</v>
      </c>
      <c r="E100" t="s">
        <v>1686</v>
      </c>
      <c r="F100" t="s">
        <v>1600</v>
      </c>
      <c r="G100" t="str">
        <f>VLOOKUP(F100,부산데이터스토어!$B$2:$C$225,2,)</f>
        <v>naa.600508b1001c43b98468771d82820c7d</v>
      </c>
      <c r="H100" t="s">
        <v>3307</v>
      </c>
      <c r="J100" t="str">
        <f t="shared" si="0"/>
        <v/>
      </c>
      <c r="K100" t="str">
        <f t="shared" si="1"/>
        <v/>
      </c>
      <c r="L100" t="str">
        <f>IF(K100&lt;&gt;"",VLOOKUP(K100,'active io'!$C$3:$D$7528,2,FALSE),"")</f>
        <v/>
      </c>
      <c r="M100" t="str">
        <f t="shared" si="2"/>
        <v/>
      </c>
      <c r="N100" t="str">
        <f t="shared" si="3"/>
        <v/>
      </c>
      <c r="O100" s="131">
        <v>50.0006103515625</v>
      </c>
    </row>
    <row r="101" spans="1:15">
      <c r="A101" t="s">
        <v>1217</v>
      </c>
      <c r="B101" t="s">
        <v>1701</v>
      </c>
      <c r="C101" t="s">
        <v>473</v>
      </c>
      <c r="D101" t="s">
        <v>1724</v>
      </c>
      <c r="E101" t="s">
        <v>1688</v>
      </c>
      <c r="F101" t="s">
        <v>1260</v>
      </c>
      <c r="G101" t="str">
        <f>VLOOKUP(F101,부산데이터스토어!$B$2:$C$225,2,)</f>
        <v>naa.60060e80166221000001622100001f0b</v>
      </c>
      <c r="H101" t="s">
        <v>3307</v>
      </c>
      <c r="I101" t="s">
        <v>1778</v>
      </c>
      <c r="J101" t="str">
        <f t="shared" si="0"/>
        <v>naa.60060e8016622100000162210000003d</v>
      </c>
      <c r="K101" t="str">
        <f t="shared" si="1"/>
        <v>10.146.106.85naa.60060e8016622100000162210000003d</v>
      </c>
      <c r="L101" t="str">
        <f>IF(K101&lt;&gt;"",VLOOKUP(K101,'active io'!$C$3:$D$7528,2,FALSE),"")</f>
        <v>vmhba4:C0:T0:L4</v>
      </c>
      <c r="M101" t="str">
        <f t="shared" si="2"/>
        <v>16221</v>
      </c>
      <c r="N101" t="str">
        <f t="shared" si="3"/>
        <v>003d</v>
      </c>
      <c r="O101" s="131">
        <v>13.00048828125</v>
      </c>
    </row>
    <row r="102" spans="1:15">
      <c r="A102" t="s">
        <v>1217</v>
      </c>
      <c r="B102" t="s">
        <v>1701</v>
      </c>
      <c r="C102" t="s">
        <v>473</v>
      </c>
      <c r="D102" t="s">
        <v>1724</v>
      </c>
      <c r="E102" t="s">
        <v>1704</v>
      </c>
      <c r="F102" t="s">
        <v>1260</v>
      </c>
      <c r="G102" t="str">
        <f>VLOOKUP(F102,부산데이터스토어!$B$2:$C$225,2,)</f>
        <v>naa.60060e80166221000001622100001f0b</v>
      </c>
      <c r="H102" t="s">
        <v>3308</v>
      </c>
      <c r="I102" t="s">
        <v>1779</v>
      </c>
      <c r="J102" t="str">
        <f t="shared" si="0"/>
        <v>naa.60060e8016622100000162210000103d</v>
      </c>
      <c r="K102" t="str">
        <f t="shared" si="1"/>
        <v>10.146.106.85naa.60060e8016622100000162210000103d</v>
      </c>
      <c r="L102" t="str">
        <f>IF(K102&lt;&gt;"",VLOOKUP(K102,'active io'!$C$3:$D$7528,2,FALSE),"")</f>
        <v>vmhba4:C0:T0:L84</v>
      </c>
      <c r="M102" t="str">
        <f t="shared" si="2"/>
        <v>16221</v>
      </c>
      <c r="N102" t="str">
        <f t="shared" si="3"/>
        <v>103d</v>
      </c>
      <c r="O102" s="131">
        <v>50</v>
      </c>
    </row>
    <row r="103" spans="1:15">
      <c r="A103" t="s">
        <v>1217</v>
      </c>
      <c r="B103" t="s">
        <v>1701</v>
      </c>
      <c r="C103" t="s">
        <v>473</v>
      </c>
      <c r="D103" t="s">
        <v>1724</v>
      </c>
      <c r="E103" t="s">
        <v>1714</v>
      </c>
      <c r="F103" t="s">
        <v>1602</v>
      </c>
      <c r="G103" t="str">
        <f>VLOOKUP(F103,부산데이터스토어!$B$2:$C$225,2,)</f>
        <v>naa.600508b1001c930522d1d8d291cb3030</v>
      </c>
      <c r="H103" t="s">
        <v>3307</v>
      </c>
      <c r="J103" t="str">
        <f t="shared" si="0"/>
        <v/>
      </c>
      <c r="K103" t="str">
        <f t="shared" si="1"/>
        <v/>
      </c>
      <c r="L103" t="str">
        <f>IF(K103&lt;&gt;"",VLOOKUP(K103,'active io'!$C$3:$D$7528,2,FALSE),"")</f>
        <v/>
      </c>
      <c r="M103" t="str">
        <f t="shared" si="2"/>
        <v/>
      </c>
      <c r="N103" t="str">
        <f t="shared" si="3"/>
        <v/>
      </c>
      <c r="O103" s="131">
        <v>45</v>
      </c>
    </row>
    <row r="104" spans="1:15">
      <c r="A104" t="s">
        <v>1217</v>
      </c>
      <c r="B104" t="s">
        <v>1701</v>
      </c>
      <c r="C104" t="s">
        <v>473</v>
      </c>
      <c r="D104" t="s">
        <v>1724</v>
      </c>
      <c r="E104" t="s">
        <v>1693</v>
      </c>
      <c r="F104" t="s">
        <v>1260</v>
      </c>
      <c r="G104" t="str">
        <f>VLOOKUP(F104,부산데이터스토어!$B$2:$C$225,2,)</f>
        <v>naa.60060e80166221000001622100001f0b</v>
      </c>
      <c r="H104" t="s">
        <v>3309</v>
      </c>
      <c r="I104" t="s">
        <v>1780</v>
      </c>
      <c r="J104" t="str">
        <f t="shared" si="0"/>
        <v>naa.60060e8016622100000162210000003f</v>
      </c>
      <c r="K104" t="str">
        <f t="shared" si="1"/>
        <v>10.146.106.85naa.60060e8016622100000162210000003f</v>
      </c>
      <c r="L104" t="str">
        <f>IF(K104&lt;&gt;"",VLOOKUP(K104,'active io'!$C$3:$D$7528,2,FALSE),"")</f>
        <v>vmhba4:C0:T0:L6</v>
      </c>
      <c r="M104" t="str">
        <f t="shared" si="2"/>
        <v>16221</v>
      </c>
      <c r="N104" t="str">
        <f t="shared" si="3"/>
        <v>003f</v>
      </c>
      <c r="O104" s="131">
        <v>110.000610351563</v>
      </c>
    </row>
    <row r="105" spans="1:15">
      <c r="A105" t="s">
        <v>1217</v>
      </c>
      <c r="B105" t="s">
        <v>1701</v>
      </c>
      <c r="C105" t="s">
        <v>473</v>
      </c>
      <c r="D105" t="s">
        <v>1724</v>
      </c>
      <c r="E105" t="s">
        <v>1697</v>
      </c>
      <c r="F105" t="s">
        <v>1260</v>
      </c>
      <c r="G105" t="str">
        <f>VLOOKUP(F105,부산데이터스토어!$B$2:$C$225,2,)</f>
        <v>naa.60060e80166221000001622100001f0b</v>
      </c>
      <c r="H105" t="s">
        <v>3310</v>
      </c>
      <c r="I105" t="s">
        <v>1781</v>
      </c>
      <c r="J105" t="str">
        <f t="shared" si="0"/>
        <v>naa.60060e80166221000001622100000040</v>
      </c>
      <c r="K105" t="str">
        <f t="shared" si="1"/>
        <v>10.146.106.85naa.60060e80166221000001622100000040</v>
      </c>
      <c r="L105" t="str">
        <f>IF(K105&lt;&gt;"",VLOOKUP(K105,'active io'!$C$3:$D$7528,2,FALSE),"")</f>
        <v>vmhba4:C0:T0:L7</v>
      </c>
      <c r="M105" t="str">
        <f t="shared" si="2"/>
        <v>16221</v>
      </c>
      <c r="N105" t="str">
        <f t="shared" si="3"/>
        <v>0040</v>
      </c>
      <c r="O105" s="131">
        <v>4.500732421875</v>
      </c>
    </row>
    <row r="106" spans="1:15">
      <c r="A106" t="s">
        <v>1217</v>
      </c>
      <c r="B106" t="s">
        <v>1701</v>
      </c>
      <c r="C106" t="s">
        <v>473</v>
      </c>
      <c r="D106" t="s">
        <v>1724</v>
      </c>
      <c r="E106" t="s">
        <v>1737</v>
      </c>
      <c r="F106" t="s">
        <v>1260</v>
      </c>
      <c r="G106" t="str">
        <f>VLOOKUP(F106,부산데이터스토어!$B$2:$C$225,2,)</f>
        <v>naa.60060e80166221000001622100001f0b</v>
      </c>
      <c r="H106" t="s">
        <v>3311</v>
      </c>
      <c r="I106" t="s">
        <v>1782</v>
      </c>
      <c r="J106" t="str">
        <f t="shared" si="0"/>
        <v>naa.60060e8016622100000162210000103f</v>
      </c>
      <c r="K106" t="str">
        <f t="shared" si="1"/>
        <v>10.146.106.85naa.60060e8016622100000162210000103f</v>
      </c>
      <c r="L106" t="str">
        <f>IF(K106&lt;&gt;"",VLOOKUP(K106,'active io'!$C$3:$D$7528,2,FALSE),"")</f>
        <v>vmhba4:C0:T0:L86</v>
      </c>
      <c r="M106" t="str">
        <f t="shared" si="2"/>
        <v>16221</v>
      </c>
      <c r="N106" t="str">
        <f t="shared" si="3"/>
        <v>103f</v>
      </c>
      <c r="O106" s="131">
        <v>11.0000610351563</v>
      </c>
    </row>
    <row r="107" spans="1:15">
      <c r="A107" t="s">
        <v>1217</v>
      </c>
      <c r="B107" t="s">
        <v>1701</v>
      </c>
      <c r="C107" t="s">
        <v>473</v>
      </c>
      <c r="D107" t="s">
        <v>1724</v>
      </c>
      <c r="E107" t="s">
        <v>1740</v>
      </c>
      <c r="F107" t="s">
        <v>1260</v>
      </c>
      <c r="G107" t="str">
        <f>VLOOKUP(F107,부산데이터스토어!$B$2:$C$225,2,)</f>
        <v>naa.60060e80166221000001622100001f0b</v>
      </c>
      <c r="H107" t="s">
        <v>3312</v>
      </c>
      <c r="I107" t="s">
        <v>1783</v>
      </c>
      <c r="J107" t="str">
        <f t="shared" si="0"/>
        <v>naa.60060e80166221000001622100001040</v>
      </c>
      <c r="K107" t="str">
        <f t="shared" si="1"/>
        <v>10.146.106.85naa.60060e80166221000001622100001040</v>
      </c>
      <c r="L107" t="str">
        <f>IF(K107&lt;&gt;"",VLOOKUP(K107,'active io'!$C$3:$D$7528,2,FALSE),"")</f>
        <v>vmhba4:C0:T0:L87</v>
      </c>
      <c r="M107" t="str">
        <f t="shared" si="2"/>
        <v>16221</v>
      </c>
      <c r="N107" t="str">
        <f t="shared" si="3"/>
        <v>1040</v>
      </c>
      <c r="O107" s="131">
        <v>0.20050048828125</v>
      </c>
    </row>
    <row r="108" spans="1:15">
      <c r="A108" t="s">
        <v>1217</v>
      </c>
      <c r="B108" t="s">
        <v>1701</v>
      </c>
      <c r="C108" t="s">
        <v>473</v>
      </c>
      <c r="D108" t="s">
        <v>1724</v>
      </c>
      <c r="E108" t="s">
        <v>1752</v>
      </c>
      <c r="F108" t="s">
        <v>1260</v>
      </c>
      <c r="G108" t="str">
        <f>VLOOKUP(F108,부산데이터스토어!$B$2:$C$225,2,)</f>
        <v>naa.60060e80166221000001622100001f0b</v>
      </c>
      <c r="H108" t="s">
        <v>3313</v>
      </c>
      <c r="I108" t="s">
        <v>1784</v>
      </c>
      <c r="J108" t="str">
        <f t="shared" si="0"/>
        <v>naa.60060e80166221000001622100000f21</v>
      </c>
      <c r="K108" t="str">
        <f t="shared" si="1"/>
        <v>10.146.106.85naa.60060e80166221000001622100000f21</v>
      </c>
      <c r="L108" t="str">
        <f>IF(K108&lt;&gt;"",VLOOKUP(K108,'active io'!$C$3:$D$7528,2,FALSE),"")</f>
        <v>vmhba4:C0:T1:L163</v>
      </c>
      <c r="M108" t="str">
        <f t="shared" si="2"/>
        <v>16221</v>
      </c>
      <c r="N108" t="str">
        <f t="shared" si="3"/>
        <v>0f21</v>
      </c>
      <c r="O108" s="131">
        <v>0.20050048828125</v>
      </c>
    </row>
    <row r="109" spans="1:15">
      <c r="A109" t="s">
        <v>1217</v>
      </c>
      <c r="B109" t="s">
        <v>1701</v>
      </c>
      <c r="C109" t="s">
        <v>473</v>
      </c>
      <c r="D109" t="s">
        <v>1724</v>
      </c>
      <c r="E109" t="s">
        <v>1755</v>
      </c>
      <c r="F109" t="s">
        <v>1260</v>
      </c>
      <c r="G109" t="str">
        <f>VLOOKUP(F109,부산데이터스토어!$B$2:$C$225,2,)</f>
        <v>naa.60060e80166221000001622100001f0b</v>
      </c>
      <c r="H109" t="s">
        <v>3314</v>
      </c>
      <c r="I109" t="s">
        <v>1785</v>
      </c>
      <c r="J109" t="str">
        <f t="shared" si="0"/>
        <v>naa.60060e80166221000001622100000f22</v>
      </c>
      <c r="K109" t="str">
        <f t="shared" si="1"/>
        <v>10.146.106.85naa.60060e80166221000001622100000f22</v>
      </c>
      <c r="L109" t="str">
        <f>IF(K109&lt;&gt;"",VLOOKUP(K109,'active io'!$C$3:$D$7528,2,FALSE),"")</f>
        <v>vmhba4:C0:T1:L164</v>
      </c>
      <c r="M109" t="str">
        <f t="shared" si="2"/>
        <v>16221</v>
      </c>
      <c r="N109" t="str">
        <f t="shared" si="3"/>
        <v>0f22</v>
      </c>
      <c r="O109" s="131">
        <v>0.20050048828125</v>
      </c>
    </row>
    <row r="110" spans="1:15">
      <c r="A110" t="s">
        <v>1217</v>
      </c>
      <c r="B110" t="s">
        <v>1701</v>
      </c>
      <c r="C110" t="s">
        <v>473</v>
      </c>
      <c r="D110" t="s">
        <v>1724</v>
      </c>
      <c r="E110" t="s">
        <v>1758</v>
      </c>
      <c r="F110" t="s">
        <v>1260</v>
      </c>
      <c r="G110" t="str">
        <f>VLOOKUP(F110,부산데이터스토어!$B$2:$C$225,2,)</f>
        <v>naa.60060e80166221000001622100001f0b</v>
      </c>
      <c r="H110" t="s">
        <v>3315</v>
      </c>
      <c r="I110" t="s">
        <v>1786</v>
      </c>
      <c r="J110" t="str">
        <f t="shared" si="0"/>
        <v>naa.60060e80166221000001622100000f23</v>
      </c>
      <c r="K110" t="str">
        <f t="shared" si="1"/>
        <v>10.146.106.85naa.60060e80166221000001622100000f23</v>
      </c>
      <c r="L110" t="str">
        <f>IF(K110&lt;&gt;"",VLOOKUP(K110,'active io'!$C$3:$D$7528,2,FALSE),"")</f>
        <v>vmhba4:C0:T1:L165</v>
      </c>
      <c r="M110" t="str">
        <f t="shared" si="2"/>
        <v>16221</v>
      </c>
      <c r="N110" t="str">
        <f t="shared" si="3"/>
        <v>0f23</v>
      </c>
      <c r="O110" s="131">
        <v>40</v>
      </c>
    </row>
    <row r="111" spans="1:15">
      <c r="A111" t="s">
        <v>1217</v>
      </c>
      <c r="B111" t="s">
        <v>1701</v>
      </c>
      <c r="C111" t="s">
        <v>474</v>
      </c>
      <c r="D111" t="s">
        <v>1724</v>
      </c>
      <c r="E111" t="s">
        <v>1686</v>
      </c>
      <c r="F111" t="s">
        <v>1600</v>
      </c>
      <c r="G111" t="str">
        <f>VLOOKUP(F111,부산데이터스토어!$B$2:$C$225,2,)</f>
        <v>naa.600508b1001c43b98468771d82820c7d</v>
      </c>
      <c r="H111" t="s">
        <v>3316</v>
      </c>
      <c r="J111" t="str">
        <f t="shared" si="0"/>
        <v/>
      </c>
      <c r="K111" t="str">
        <f t="shared" si="1"/>
        <v/>
      </c>
      <c r="L111" t="str">
        <f>IF(K111&lt;&gt;"",VLOOKUP(K111,'active io'!$C$3:$D$7528,2,FALSE),"")</f>
        <v/>
      </c>
      <c r="M111" t="str">
        <f t="shared" si="2"/>
        <v/>
      </c>
      <c r="N111" t="str">
        <f t="shared" si="3"/>
        <v/>
      </c>
      <c r="O111" s="131">
        <v>50.0006103515625</v>
      </c>
    </row>
    <row r="112" spans="1:15">
      <c r="A112" t="s">
        <v>1217</v>
      </c>
      <c r="B112" t="s">
        <v>1701</v>
      </c>
      <c r="C112" t="s">
        <v>474</v>
      </c>
      <c r="D112" t="s">
        <v>1724</v>
      </c>
      <c r="E112" t="s">
        <v>1688</v>
      </c>
      <c r="F112" t="s">
        <v>1270</v>
      </c>
      <c r="G112" t="str">
        <f>VLOOKUP(F112,부산데이터스토어!$B$2:$C$225,2,)</f>
        <v>naa.60060e80166221000001622100001f0c</v>
      </c>
      <c r="H112" t="s">
        <v>3316</v>
      </c>
      <c r="I112" t="s">
        <v>1787</v>
      </c>
      <c r="J112" t="str">
        <f t="shared" si="0"/>
        <v>naa.60060e80166221000001622100000041</v>
      </c>
      <c r="K112" t="str">
        <f t="shared" si="1"/>
        <v>10.146.106.85naa.60060e80166221000001622100000041</v>
      </c>
      <c r="L112" t="str">
        <f>IF(K112&lt;&gt;"",VLOOKUP(K112,'active io'!$C$3:$D$7528,2,FALSE),"")</f>
        <v>vmhba4:C0:T0:L8</v>
      </c>
      <c r="M112" t="str">
        <f t="shared" si="2"/>
        <v>16221</v>
      </c>
      <c r="N112" t="str">
        <f t="shared" si="3"/>
        <v>0041</v>
      </c>
      <c r="O112" s="131">
        <v>5.0006103515625</v>
      </c>
    </row>
    <row r="113" spans="1:15">
      <c r="A113" t="s">
        <v>1217</v>
      </c>
      <c r="B113" t="s">
        <v>1701</v>
      </c>
      <c r="C113" t="s">
        <v>474</v>
      </c>
      <c r="D113" t="s">
        <v>1724</v>
      </c>
      <c r="E113" t="s">
        <v>1704</v>
      </c>
      <c r="F113" t="s">
        <v>1270</v>
      </c>
      <c r="G113" t="str">
        <f>VLOOKUP(F113,부산데이터스토어!$B$2:$C$225,2,)</f>
        <v>naa.60060e80166221000001622100001f0c</v>
      </c>
      <c r="H113" t="s">
        <v>3317</v>
      </c>
      <c r="I113" t="s">
        <v>1788</v>
      </c>
      <c r="J113" t="str">
        <f t="shared" si="0"/>
        <v>naa.60060e80166221000001622100001041</v>
      </c>
      <c r="K113" t="str">
        <f t="shared" si="1"/>
        <v>10.146.106.85naa.60060e80166221000001622100001041</v>
      </c>
      <c r="L113" t="str">
        <f>IF(K113&lt;&gt;"",VLOOKUP(K113,'active io'!$C$3:$D$7528,2,FALSE),"")</f>
        <v>vmhba4:C0:T0:L88</v>
      </c>
      <c r="M113" t="str">
        <f t="shared" si="2"/>
        <v>16221</v>
      </c>
      <c r="N113" t="str">
        <f t="shared" si="3"/>
        <v>1041</v>
      </c>
      <c r="O113" s="131">
        <v>50</v>
      </c>
    </row>
    <row r="114" spans="1:15">
      <c r="A114" t="s">
        <v>1217</v>
      </c>
      <c r="B114" t="s">
        <v>1701</v>
      </c>
      <c r="C114" t="s">
        <v>474</v>
      </c>
      <c r="D114" t="s">
        <v>1724</v>
      </c>
      <c r="E114" t="s">
        <v>1714</v>
      </c>
      <c r="F114" t="s">
        <v>1602</v>
      </c>
      <c r="G114" t="str">
        <f>VLOOKUP(F114,부산데이터스토어!$B$2:$C$225,2,)</f>
        <v>naa.600508b1001c930522d1d8d291cb3030</v>
      </c>
      <c r="H114" t="s">
        <v>3316</v>
      </c>
      <c r="J114" t="str">
        <f t="shared" si="0"/>
        <v/>
      </c>
      <c r="K114" t="str">
        <f t="shared" si="1"/>
        <v/>
      </c>
      <c r="L114" t="str">
        <f>IF(K114&lt;&gt;"",VLOOKUP(K114,'active io'!$C$3:$D$7528,2,FALSE),"")</f>
        <v/>
      </c>
      <c r="M114" t="str">
        <f t="shared" si="2"/>
        <v/>
      </c>
      <c r="N114" t="str">
        <f t="shared" si="3"/>
        <v/>
      </c>
      <c r="O114" s="131">
        <v>45</v>
      </c>
    </row>
    <row r="115" spans="1:15">
      <c r="A115" t="s">
        <v>1217</v>
      </c>
      <c r="B115" t="s">
        <v>1701</v>
      </c>
      <c r="C115" t="s">
        <v>474</v>
      </c>
      <c r="D115" t="s">
        <v>1724</v>
      </c>
      <c r="E115" t="s">
        <v>1693</v>
      </c>
      <c r="F115" t="s">
        <v>1270</v>
      </c>
      <c r="G115" t="str">
        <f>VLOOKUP(F115,부산데이터스토어!$B$2:$C$225,2,)</f>
        <v>naa.60060e80166221000001622100001f0c</v>
      </c>
      <c r="H115" t="s">
        <v>3318</v>
      </c>
      <c r="I115" t="s">
        <v>1789</v>
      </c>
      <c r="J115" t="str">
        <f t="shared" ref="J115:J178" si="4">IF(I115&lt;&gt;"",CONCATENATE("naa.",MID(I115,11,32)),"")</f>
        <v>naa.60060e80166221000001622100000043</v>
      </c>
      <c r="K115" t="str">
        <f t="shared" ref="K115:K178" si="5">IF(J115&lt;&gt;"",CONCATENATE(A115,J115),"")</f>
        <v>10.146.106.85naa.60060e80166221000001622100000043</v>
      </c>
      <c r="L115" t="str">
        <f>IF(K115&lt;&gt;"",VLOOKUP(K115,'active io'!$C$3:$D$7528,2,FALSE),"")</f>
        <v>vmhba4:C0:T0:L10</v>
      </c>
      <c r="M115" t="str">
        <f t="shared" ref="M115:M178" si="6">IF(I115&lt;&gt;"",MID(I115,30,5),"")</f>
        <v>16221</v>
      </c>
      <c r="N115" t="str">
        <f t="shared" ref="N115:N178" si="7">IF(I115&lt;&gt;"",MID(I115,39,4),"")</f>
        <v>0043</v>
      </c>
      <c r="O115" s="131">
        <v>2.00042724609375</v>
      </c>
    </row>
    <row r="116" spans="1:15">
      <c r="A116" t="s">
        <v>1217</v>
      </c>
      <c r="B116" t="s">
        <v>1701</v>
      </c>
      <c r="C116" t="s">
        <v>474</v>
      </c>
      <c r="D116" t="s">
        <v>1724</v>
      </c>
      <c r="E116" t="s">
        <v>1697</v>
      </c>
      <c r="F116" t="s">
        <v>1270</v>
      </c>
      <c r="G116" t="str">
        <f>VLOOKUP(F116,부산데이터스토어!$B$2:$C$225,2,)</f>
        <v>naa.60060e80166221000001622100001f0c</v>
      </c>
      <c r="H116" t="s">
        <v>3319</v>
      </c>
      <c r="I116" t="s">
        <v>1790</v>
      </c>
      <c r="J116" t="str">
        <f t="shared" si="4"/>
        <v>naa.60060e80166221000001622100000044</v>
      </c>
      <c r="K116" t="str">
        <f t="shared" si="5"/>
        <v>10.146.106.85naa.60060e80166221000001622100000044</v>
      </c>
      <c r="L116" t="str">
        <f>IF(K116&lt;&gt;"",VLOOKUP(K116,'active io'!$C$3:$D$7528,2,FALSE),"")</f>
        <v>vmhba4:C0:T0:L11</v>
      </c>
      <c r="M116" t="str">
        <f t="shared" si="6"/>
        <v>16221</v>
      </c>
      <c r="N116" t="str">
        <f t="shared" si="7"/>
        <v>0044</v>
      </c>
      <c r="O116" s="131">
        <v>110.000610351563</v>
      </c>
    </row>
    <row r="117" spans="1:15">
      <c r="A117" t="s">
        <v>1217</v>
      </c>
      <c r="B117" t="s">
        <v>1701</v>
      </c>
      <c r="C117" t="s">
        <v>474</v>
      </c>
      <c r="D117" t="s">
        <v>1724</v>
      </c>
      <c r="E117" t="s">
        <v>1699</v>
      </c>
      <c r="F117" t="s">
        <v>1270</v>
      </c>
      <c r="G117" t="str">
        <f>VLOOKUP(F117,부산데이터스토어!$B$2:$C$225,2,)</f>
        <v>naa.60060e80166221000001622100001f0c</v>
      </c>
      <c r="H117" t="s">
        <v>3320</v>
      </c>
      <c r="I117" t="s">
        <v>1791</v>
      </c>
      <c r="J117" t="str">
        <f t="shared" si="4"/>
        <v>naa.60060e80166221000001622100000045</v>
      </c>
      <c r="K117" t="str">
        <f t="shared" si="5"/>
        <v>10.146.106.85naa.60060e80166221000001622100000045</v>
      </c>
      <c r="L117" t="str">
        <f>IF(K117&lt;&gt;"",VLOOKUP(K117,'active io'!$C$3:$D$7528,2,FALSE),"")</f>
        <v>vmhba4:C0:T0:L12</v>
      </c>
      <c r="M117" t="str">
        <f t="shared" si="6"/>
        <v>16221</v>
      </c>
      <c r="N117" t="str">
        <f t="shared" si="7"/>
        <v>0045</v>
      </c>
      <c r="O117" s="131">
        <v>4.500732421875</v>
      </c>
    </row>
    <row r="118" spans="1:15">
      <c r="A118" t="s">
        <v>1217</v>
      </c>
      <c r="B118" t="s">
        <v>1701</v>
      </c>
      <c r="C118" t="s">
        <v>474</v>
      </c>
      <c r="D118" t="s">
        <v>1724</v>
      </c>
      <c r="E118" t="s">
        <v>1737</v>
      </c>
      <c r="F118" t="s">
        <v>1270</v>
      </c>
      <c r="G118" t="str">
        <f>VLOOKUP(F118,부산데이터스토어!$B$2:$C$225,2,)</f>
        <v>naa.60060e80166221000001622100001f0c</v>
      </c>
      <c r="H118" t="s">
        <v>3321</v>
      </c>
      <c r="I118" t="s">
        <v>1792</v>
      </c>
      <c r="J118" t="str">
        <f t="shared" si="4"/>
        <v>naa.60060e80166221000001622100001043</v>
      </c>
      <c r="K118" t="str">
        <f t="shared" si="5"/>
        <v>10.146.106.85naa.60060e80166221000001622100001043</v>
      </c>
      <c r="L118" t="str">
        <f>IF(K118&lt;&gt;"",VLOOKUP(K118,'active io'!$C$3:$D$7528,2,FALSE),"")</f>
        <v>vmhba4:C0:T0:L90</v>
      </c>
      <c r="M118" t="str">
        <f t="shared" si="6"/>
        <v>16221</v>
      </c>
      <c r="N118" t="str">
        <f t="shared" si="7"/>
        <v>1043</v>
      </c>
      <c r="O118" s="131">
        <v>0.20050048828125</v>
      </c>
    </row>
    <row r="119" spans="1:15">
      <c r="A119" t="s">
        <v>1217</v>
      </c>
      <c r="B119" t="s">
        <v>1701</v>
      </c>
      <c r="C119" t="s">
        <v>474</v>
      </c>
      <c r="D119" t="s">
        <v>1724</v>
      </c>
      <c r="E119" t="s">
        <v>1740</v>
      </c>
      <c r="F119" t="s">
        <v>1270</v>
      </c>
      <c r="G119" t="str">
        <f>VLOOKUP(F119,부산데이터스토어!$B$2:$C$225,2,)</f>
        <v>naa.60060e80166221000001622100001f0c</v>
      </c>
      <c r="H119" t="s">
        <v>3322</v>
      </c>
      <c r="I119" t="s">
        <v>1793</v>
      </c>
      <c r="J119" t="str">
        <f t="shared" si="4"/>
        <v>naa.60060e80166221000001622100001044</v>
      </c>
      <c r="K119" t="str">
        <f t="shared" si="5"/>
        <v>10.146.106.85naa.60060e80166221000001622100001044</v>
      </c>
      <c r="L119" t="str">
        <f>IF(K119&lt;&gt;"",VLOOKUP(K119,'active io'!$C$3:$D$7528,2,FALSE),"")</f>
        <v>vmhba4:C0:T0:L91</v>
      </c>
      <c r="M119" t="str">
        <f t="shared" si="6"/>
        <v>16221</v>
      </c>
      <c r="N119" t="str">
        <f t="shared" si="7"/>
        <v>1044</v>
      </c>
      <c r="O119" s="131">
        <v>11.0000610351563</v>
      </c>
    </row>
    <row r="120" spans="1:15">
      <c r="A120" t="s">
        <v>1217</v>
      </c>
      <c r="B120" t="s">
        <v>1701</v>
      </c>
      <c r="C120" t="s">
        <v>474</v>
      </c>
      <c r="D120" t="s">
        <v>1724</v>
      </c>
      <c r="E120" t="s">
        <v>1743</v>
      </c>
      <c r="F120" t="s">
        <v>1270</v>
      </c>
      <c r="G120" t="str">
        <f>VLOOKUP(F120,부산데이터스토어!$B$2:$C$225,2,)</f>
        <v>naa.60060e80166221000001622100001f0c</v>
      </c>
      <c r="H120" t="s">
        <v>3323</v>
      </c>
      <c r="I120" t="s">
        <v>1794</v>
      </c>
      <c r="J120" t="str">
        <f t="shared" si="4"/>
        <v>naa.60060e80166221000001622100001045</v>
      </c>
      <c r="K120" t="str">
        <f t="shared" si="5"/>
        <v>10.146.106.85naa.60060e80166221000001622100001045</v>
      </c>
      <c r="L120" t="str">
        <f>IF(K120&lt;&gt;"",VLOOKUP(K120,'active io'!$C$3:$D$7528,2,FALSE),"")</f>
        <v>vmhba4:C0:T0:L92</v>
      </c>
      <c r="M120" t="str">
        <f t="shared" si="6"/>
        <v>16221</v>
      </c>
      <c r="N120" t="str">
        <f t="shared" si="7"/>
        <v>1045</v>
      </c>
      <c r="O120" s="131">
        <v>0.20050048828125</v>
      </c>
    </row>
    <row r="121" spans="1:15">
      <c r="A121" t="s">
        <v>1217</v>
      </c>
      <c r="B121" t="s">
        <v>1701</v>
      </c>
      <c r="C121" t="s">
        <v>474</v>
      </c>
      <c r="D121" t="s">
        <v>1724</v>
      </c>
      <c r="E121" t="s">
        <v>1752</v>
      </c>
      <c r="F121" t="s">
        <v>1270</v>
      </c>
      <c r="G121" t="str">
        <f>VLOOKUP(F121,부산데이터스토어!$B$2:$C$225,2,)</f>
        <v>naa.60060e80166221000001622100001f0c</v>
      </c>
      <c r="H121" t="s">
        <v>3324</v>
      </c>
      <c r="I121" t="s">
        <v>1795</v>
      </c>
      <c r="J121" t="str">
        <f t="shared" si="4"/>
        <v>naa.60060e80166221000001622100000f24</v>
      </c>
      <c r="K121" t="str">
        <f t="shared" si="5"/>
        <v>10.146.106.85naa.60060e80166221000001622100000f24</v>
      </c>
      <c r="L121" t="str">
        <f>IF(K121&lt;&gt;"",VLOOKUP(K121,'active io'!$C$3:$D$7528,2,FALSE),"")</f>
        <v>vmhba4:C0:T1:L166</v>
      </c>
      <c r="M121" t="str">
        <f t="shared" si="6"/>
        <v>16221</v>
      </c>
      <c r="N121" t="str">
        <f t="shared" si="7"/>
        <v>0f24</v>
      </c>
      <c r="O121" s="131">
        <v>0.20050048828125</v>
      </c>
    </row>
    <row r="122" spans="1:15">
      <c r="A122" t="s">
        <v>1217</v>
      </c>
      <c r="B122" t="s">
        <v>1701</v>
      </c>
      <c r="C122" t="s">
        <v>474</v>
      </c>
      <c r="D122" t="s">
        <v>1724</v>
      </c>
      <c r="E122" t="s">
        <v>1755</v>
      </c>
      <c r="F122" t="s">
        <v>1270</v>
      </c>
      <c r="G122" t="str">
        <f>VLOOKUP(F122,부산데이터스토어!$B$2:$C$225,2,)</f>
        <v>naa.60060e80166221000001622100001f0c</v>
      </c>
      <c r="H122" t="s">
        <v>3325</v>
      </c>
      <c r="I122" t="s">
        <v>1796</v>
      </c>
      <c r="J122" t="str">
        <f t="shared" si="4"/>
        <v>naa.60060e80166221000001622100000f25</v>
      </c>
      <c r="K122" t="str">
        <f t="shared" si="5"/>
        <v>10.146.106.85naa.60060e80166221000001622100000f25</v>
      </c>
      <c r="L122" t="str">
        <f>IF(K122&lt;&gt;"",VLOOKUP(K122,'active io'!$C$3:$D$7528,2,FALSE),"")</f>
        <v>vmhba4:C0:T1:L167</v>
      </c>
      <c r="M122" t="str">
        <f t="shared" si="6"/>
        <v>16221</v>
      </c>
      <c r="N122" t="str">
        <f t="shared" si="7"/>
        <v>0f25</v>
      </c>
      <c r="O122" s="131">
        <v>0.20050048828125</v>
      </c>
    </row>
    <row r="123" spans="1:15">
      <c r="A123" t="s">
        <v>1217</v>
      </c>
      <c r="B123" t="s">
        <v>1701</v>
      </c>
      <c r="C123" t="s">
        <v>474</v>
      </c>
      <c r="D123" t="s">
        <v>1724</v>
      </c>
      <c r="E123" t="s">
        <v>1758</v>
      </c>
      <c r="F123" t="s">
        <v>1270</v>
      </c>
      <c r="G123" t="str">
        <f>VLOOKUP(F123,부산데이터스토어!$B$2:$C$225,2,)</f>
        <v>naa.60060e80166221000001622100001f0c</v>
      </c>
      <c r="H123" t="s">
        <v>3326</v>
      </c>
      <c r="I123" t="s">
        <v>1797</v>
      </c>
      <c r="J123" t="str">
        <f t="shared" si="4"/>
        <v>naa.60060e80166221000001622100000f26</v>
      </c>
      <c r="K123" t="str">
        <f t="shared" si="5"/>
        <v>10.146.106.85naa.60060e80166221000001622100000f26</v>
      </c>
      <c r="L123" t="str">
        <f>IF(K123&lt;&gt;"",VLOOKUP(K123,'active io'!$C$3:$D$7528,2,FALSE),"")</f>
        <v>vmhba4:C0:T1:L168</v>
      </c>
      <c r="M123" t="str">
        <f t="shared" si="6"/>
        <v>16221</v>
      </c>
      <c r="N123" t="str">
        <f t="shared" si="7"/>
        <v>0f26</v>
      </c>
      <c r="O123" s="131">
        <v>40</v>
      </c>
    </row>
    <row r="124" spans="1:15">
      <c r="A124" t="s">
        <v>1218</v>
      </c>
      <c r="B124" t="s">
        <v>1701</v>
      </c>
      <c r="C124" t="s">
        <v>477</v>
      </c>
      <c r="D124" t="s">
        <v>1702</v>
      </c>
      <c r="E124" t="s">
        <v>1686</v>
      </c>
      <c r="F124" t="s">
        <v>1604</v>
      </c>
      <c r="G124" t="str">
        <f>VLOOKUP(F124,부산데이터스토어!$B$2:$C$225,2,)</f>
        <v>naa.600508b1001c6300277d6011f51e4bac</v>
      </c>
      <c r="H124" t="s">
        <v>3327</v>
      </c>
      <c r="J124" t="str">
        <f t="shared" si="4"/>
        <v/>
      </c>
      <c r="K124" t="str">
        <f t="shared" si="5"/>
        <v/>
      </c>
      <c r="L124" t="str">
        <f>IF(K124&lt;&gt;"",VLOOKUP(K124,'active io'!$C$3:$D$7528,2,FALSE),"")</f>
        <v/>
      </c>
      <c r="M124" t="str">
        <f t="shared" si="6"/>
        <v/>
      </c>
      <c r="N124" t="str">
        <f t="shared" si="7"/>
        <v/>
      </c>
      <c r="O124" s="131">
        <v>90</v>
      </c>
    </row>
    <row r="125" spans="1:15">
      <c r="A125" t="s">
        <v>1218</v>
      </c>
      <c r="B125" t="s">
        <v>1701</v>
      </c>
      <c r="C125" t="s">
        <v>477</v>
      </c>
      <c r="D125" t="s">
        <v>1702</v>
      </c>
      <c r="E125" t="s">
        <v>1688</v>
      </c>
      <c r="F125" t="s">
        <v>1380</v>
      </c>
      <c r="G125" t="str">
        <f>VLOOKUP(F125,부산데이터스토어!$B$2:$C$225,2,)</f>
        <v>naa.60060e80166177000001617700001f14</v>
      </c>
      <c r="H125" t="s">
        <v>3327</v>
      </c>
      <c r="I125" t="s">
        <v>1798</v>
      </c>
      <c r="J125" t="str">
        <f t="shared" si="4"/>
        <v>naa.60060e8016617700000161770000004b</v>
      </c>
      <c r="K125" t="str">
        <f t="shared" si="5"/>
        <v>10.146.106.86naa.60060e8016617700000161770000004b</v>
      </c>
      <c r="L125" t="str">
        <f>IF(K125&lt;&gt;"",VLOOKUP(K125,'active io'!$C$3:$D$7528,2,FALSE),"")</f>
        <v>vmhba5:C0:T1:L19</v>
      </c>
      <c r="M125" t="str">
        <f t="shared" si="6"/>
        <v>16177</v>
      </c>
      <c r="N125" t="str">
        <f t="shared" si="7"/>
        <v>004b</v>
      </c>
      <c r="O125" s="131">
        <v>35.0006103515625</v>
      </c>
    </row>
    <row r="126" spans="1:15">
      <c r="A126" t="s">
        <v>1218</v>
      </c>
      <c r="B126" t="s">
        <v>1701</v>
      </c>
      <c r="C126" t="s">
        <v>477</v>
      </c>
      <c r="D126" t="s">
        <v>1702</v>
      </c>
      <c r="E126" t="s">
        <v>1704</v>
      </c>
      <c r="F126" t="s">
        <v>1380</v>
      </c>
      <c r="G126" t="str">
        <f>VLOOKUP(F126,부산데이터스토어!$B$2:$C$225,2,)</f>
        <v>naa.60060e80166177000001617700001f14</v>
      </c>
      <c r="H126" t="s">
        <v>3328</v>
      </c>
      <c r="I126" t="s">
        <v>1799</v>
      </c>
      <c r="J126" t="str">
        <f t="shared" si="4"/>
        <v>naa.60060e8016617700000161770000004c</v>
      </c>
      <c r="K126" t="str">
        <f t="shared" si="5"/>
        <v>10.146.106.86naa.60060e8016617700000161770000004c</v>
      </c>
      <c r="L126" t="str">
        <f>IF(K126&lt;&gt;"",VLOOKUP(K126,'active io'!$C$3:$D$7528,2,FALSE),"")</f>
        <v>vmhba3:C0:T2:L20</v>
      </c>
      <c r="M126" t="str">
        <f t="shared" si="6"/>
        <v>16177</v>
      </c>
      <c r="N126" t="str">
        <f t="shared" si="7"/>
        <v>004c</v>
      </c>
      <c r="O126" s="131">
        <v>70.000305175781307</v>
      </c>
    </row>
    <row r="127" spans="1:15">
      <c r="A127" t="s">
        <v>1218</v>
      </c>
      <c r="B127" t="s">
        <v>1701</v>
      </c>
      <c r="C127" t="s">
        <v>477</v>
      </c>
      <c r="D127" t="s">
        <v>1702</v>
      </c>
      <c r="E127" t="s">
        <v>1706</v>
      </c>
      <c r="F127" t="s">
        <v>1380</v>
      </c>
      <c r="G127" t="str">
        <f>VLOOKUP(F127,부산데이터스토어!$B$2:$C$225,2,)</f>
        <v>naa.60060e80166177000001617700001f14</v>
      </c>
      <c r="H127" t="s">
        <v>3329</v>
      </c>
      <c r="I127" t="s">
        <v>1800</v>
      </c>
      <c r="J127" t="str">
        <f t="shared" si="4"/>
        <v>naa.60060e8016617700000161770000004d</v>
      </c>
      <c r="K127" t="str">
        <f t="shared" si="5"/>
        <v>10.146.106.86naa.60060e8016617700000161770000004d</v>
      </c>
      <c r="L127" t="str">
        <f>IF(K127&lt;&gt;"",VLOOKUP(K127,'active io'!$C$3:$D$7528,2,FALSE),"")</f>
        <v>vmhba3:C0:T2:L21</v>
      </c>
      <c r="M127" t="str">
        <f t="shared" si="6"/>
        <v>16177</v>
      </c>
      <c r="N127" t="str">
        <f t="shared" si="7"/>
        <v>004d</v>
      </c>
      <c r="O127" s="131">
        <v>40.0003051757813</v>
      </c>
    </row>
    <row r="128" spans="1:15">
      <c r="A128" t="s">
        <v>1218</v>
      </c>
      <c r="B128" t="s">
        <v>1701</v>
      </c>
      <c r="C128" t="s">
        <v>477</v>
      </c>
      <c r="D128" t="s">
        <v>1702</v>
      </c>
      <c r="E128" t="s">
        <v>1708</v>
      </c>
      <c r="F128" t="s">
        <v>1380</v>
      </c>
      <c r="G128" t="str">
        <f>VLOOKUP(F128,부산데이터스토어!$B$2:$C$225,2,)</f>
        <v>naa.60060e80166177000001617700001f14</v>
      </c>
      <c r="H128" t="s">
        <v>3330</v>
      </c>
      <c r="I128" t="s">
        <v>1801</v>
      </c>
      <c r="J128" t="str">
        <f t="shared" si="4"/>
        <v>naa.60060e8016617700000161770000004e</v>
      </c>
      <c r="K128" t="str">
        <f t="shared" si="5"/>
        <v>10.146.106.86naa.60060e8016617700000161770000004e</v>
      </c>
      <c r="L128" t="str">
        <f>IF(K128&lt;&gt;"",VLOOKUP(K128,'active io'!$C$3:$D$7528,2,FALSE),"")</f>
        <v>vmhba3:C0:T2:L22</v>
      </c>
      <c r="M128" t="str">
        <f t="shared" si="6"/>
        <v>16177</v>
      </c>
      <c r="N128" t="str">
        <f t="shared" si="7"/>
        <v>004e</v>
      </c>
      <c r="O128" s="131">
        <v>50</v>
      </c>
    </row>
    <row r="129" spans="1:15">
      <c r="A129" t="s">
        <v>1218</v>
      </c>
      <c r="B129" t="s">
        <v>1701</v>
      </c>
      <c r="C129" t="s">
        <v>477</v>
      </c>
      <c r="D129" t="s">
        <v>1702</v>
      </c>
      <c r="E129" t="s">
        <v>1714</v>
      </c>
      <c r="F129" t="s">
        <v>1606</v>
      </c>
      <c r="G129" t="str">
        <f>VLOOKUP(F129,부산데이터스토어!$B$2:$C$225,2,)</f>
        <v>naa.600508b1001c887a108ff5cfc4354c28</v>
      </c>
      <c r="H129" t="s">
        <v>3327</v>
      </c>
      <c r="J129" t="str">
        <f t="shared" si="4"/>
        <v/>
      </c>
      <c r="K129" t="str">
        <f t="shared" si="5"/>
        <v/>
      </c>
      <c r="L129" t="str">
        <f>IF(K129&lt;&gt;"",VLOOKUP(K129,'active io'!$C$3:$D$7528,2,FALSE),"")</f>
        <v/>
      </c>
      <c r="M129" t="str">
        <f t="shared" si="6"/>
        <v/>
      </c>
      <c r="N129" t="str">
        <f t="shared" si="7"/>
        <v/>
      </c>
      <c r="O129" s="131">
        <v>40</v>
      </c>
    </row>
    <row r="130" spans="1:15">
      <c r="A130" t="s">
        <v>1218</v>
      </c>
      <c r="B130" t="s">
        <v>1701</v>
      </c>
      <c r="C130" t="s">
        <v>476</v>
      </c>
      <c r="D130" t="s">
        <v>1724</v>
      </c>
      <c r="E130" t="s">
        <v>1686</v>
      </c>
      <c r="F130" t="s">
        <v>1604</v>
      </c>
      <c r="G130" t="str">
        <f>VLOOKUP(F130,부산데이터스토어!$B$2:$C$225,2,)</f>
        <v>naa.600508b1001c6300277d6011f51e4bac</v>
      </c>
      <c r="H130" t="s">
        <v>3331</v>
      </c>
      <c r="J130" t="str">
        <f t="shared" si="4"/>
        <v/>
      </c>
      <c r="K130" t="str">
        <f t="shared" si="5"/>
        <v/>
      </c>
      <c r="L130" t="str">
        <f>IF(K130&lt;&gt;"",VLOOKUP(K130,'active io'!$C$3:$D$7528,2,FALSE),"")</f>
        <v/>
      </c>
      <c r="M130" t="str">
        <f t="shared" si="6"/>
        <v/>
      </c>
      <c r="N130" t="str">
        <f t="shared" si="7"/>
        <v/>
      </c>
      <c r="O130" s="131">
        <v>125.000610351563</v>
      </c>
    </row>
    <row r="131" spans="1:15">
      <c r="A131" t="s">
        <v>1218</v>
      </c>
      <c r="B131" t="s">
        <v>1701</v>
      </c>
      <c r="C131" t="s">
        <v>476</v>
      </c>
      <c r="D131" t="s">
        <v>1724</v>
      </c>
      <c r="E131" t="s">
        <v>1688</v>
      </c>
      <c r="F131" t="s">
        <v>1250</v>
      </c>
      <c r="G131" t="str">
        <f>VLOOKUP(F131,부산데이터스토어!$B$2:$C$225,2,)</f>
        <v>naa.60060e80166221000001622100001f0a</v>
      </c>
      <c r="H131" t="s">
        <v>3331</v>
      </c>
      <c r="I131" t="s">
        <v>1802</v>
      </c>
      <c r="J131" t="str">
        <f t="shared" si="4"/>
        <v>naa.60060e80166221000001622100000039</v>
      </c>
      <c r="K131" t="str">
        <f t="shared" si="5"/>
        <v>10.146.106.86naa.60060e80166221000001622100000039</v>
      </c>
      <c r="L131" t="str">
        <f>IF(K131&lt;&gt;"",VLOOKUP(K131,'active io'!$C$3:$D$7528,2,FALSE),"")</f>
        <v>vmhba4:C0:T0:L0</v>
      </c>
      <c r="M131" t="str">
        <f t="shared" si="6"/>
        <v>16221</v>
      </c>
      <c r="N131" t="str">
        <f t="shared" si="7"/>
        <v>0039</v>
      </c>
      <c r="O131" s="131">
        <v>12.5006103515625</v>
      </c>
    </row>
    <row r="132" spans="1:15">
      <c r="A132" t="s">
        <v>1218</v>
      </c>
      <c r="B132" t="s">
        <v>1701</v>
      </c>
      <c r="C132" t="s">
        <v>476</v>
      </c>
      <c r="D132" t="s">
        <v>1724</v>
      </c>
      <c r="E132" t="s">
        <v>1704</v>
      </c>
      <c r="F132" t="s">
        <v>1250</v>
      </c>
      <c r="G132" t="str">
        <f>VLOOKUP(F132,부산데이터스토어!$B$2:$C$225,2,)</f>
        <v>naa.60060e80166221000001622100001f0a</v>
      </c>
      <c r="H132" t="s">
        <v>3332</v>
      </c>
      <c r="I132" t="s">
        <v>1803</v>
      </c>
      <c r="J132" t="str">
        <f t="shared" si="4"/>
        <v>naa.60060e80166221000001622100001039</v>
      </c>
      <c r="K132" t="str">
        <f t="shared" si="5"/>
        <v>10.146.106.86naa.60060e80166221000001622100001039</v>
      </c>
      <c r="L132" t="str">
        <f>IF(K132&lt;&gt;"",VLOOKUP(K132,'active io'!$C$3:$D$7528,2,FALSE),"")</f>
        <v>vmhba4:C0:T0:L80</v>
      </c>
      <c r="M132" t="str">
        <f t="shared" si="6"/>
        <v>16221</v>
      </c>
      <c r="N132" t="str">
        <f t="shared" si="7"/>
        <v>1039</v>
      </c>
      <c r="O132" s="131">
        <v>50</v>
      </c>
    </row>
    <row r="133" spans="1:15">
      <c r="A133" t="s">
        <v>1218</v>
      </c>
      <c r="B133" t="s">
        <v>1701</v>
      </c>
      <c r="C133" t="s">
        <v>476</v>
      </c>
      <c r="D133" t="s">
        <v>1724</v>
      </c>
      <c r="E133" t="s">
        <v>1714</v>
      </c>
      <c r="F133" t="s">
        <v>1606</v>
      </c>
      <c r="G133" t="str">
        <f>VLOOKUP(F133,부산데이터스토어!$B$2:$C$225,2,)</f>
        <v>naa.600508b1001c887a108ff5cfc4354c28</v>
      </c>
      <c r="H133" t="s">
        <v>3331</v>
      </c>
      <c r="J133" t="str">
        <f t="shared" si="4"/>
        <v/>
      </c>
      <c r="K133" t="str">
        <f t="shared" si="5"/>
        <v/>
      </c>
      <c r="L133" t="str">
        <f>IF(K133&lt;&gt;"",VLOOKUP(K133,'active io'!$C$3:$D$7528,2,FALSE),"")</f>
        <v/>
      </c>
      <c r="M133" t="str">
        <f t="shared" si="6"/>
        <v/>
      </c>
      <c r="N133" t="str">
        <f t="shared" si="7"/>
        <v/>
      </c>
      <c r="O133" s="131">
        <v>80.0006103515625</v>
      </c>
    </row>
    <row r="134" spans="1:15">
      <c r="A134" t="s">
        <v>1218</v>
      </c>
      <c r="B134" t="s">
        <v>1701</v>
      </c>
      <c r="C134" t="s">
        <v>476</v>
      </c>
      <c r="D134" t="s">
        <v>1724</v>
      </c>
      <c r="E134" t="s">
        <v>1693</v>
      </c>
      <c r="F134" t="s">
        <v>1250</v>
      </c>
      <c r="G134" t="str">
        <f>VLOOKUP(F134,부산데이터스토어!$B$2:$C$225,2,)</f>
        <v>naa.60060e80166221000001622100001f0a</v>
      </c>
      <c r="H134" t="s">
        <v>3333</v>
      </c>
      <c r="I134" t="s">
        <v>1804</v>
      </c>
      <c r="J134" t="str">
        <f t="shared" si="4"/>
        <v>naa.60060e8016622100000162210000003c</v>
      </c>
      <c r="K134" t="str">
        <f t="shared" si="5"/>
        <v>10.146.106.86naa.60060e8016622100000162210000003c</v>
      </c>
      <c r="L134" t="str">
        <f>IF(K134&lt;&gt;"",VLOOKUP(K134,'active io'!$C$3:$D$7528,2,FALSE),"")</f>
        <v>vmhba4:C0:T0:L3</v>
      </c>
      <c r="M134" t="str">
        <f t="shared" si="6"/>
        <v>16221</v>
      </c>
      <c r="N134" t="str">
        <f t="shared" si="7"/>
        <v>003c</v>
      </c>
      <c r="O134" s="131">
        <v>8.00079345703125</v>
      </c>
    </row>
    <row r="135" spans="1:15">
      <c r="A135" t="s">
        <v>1218</v>
      </c>
      <c r="B135" t="s">
        <v>1701</v>
      </c>
      <c r="C135" t="s">
        <v>476</v>
      </c>
      <c r="D135" t="s">
        <v>1724</v>
      </c>
      <c r="E135" t="s">
        <v>1737</v>
      </c>
      <c r="F135" t="s">
        <v>1250</v>
      </c>
      <c r="G135" t="str">
        <f>VLOOKUP(F135,부산데이터스토어!$B$2:$C$225,2,)</f>
        <v>naa.60060e80166221000001622100001f0a</v>
      </c>
      <c r="H135" t="s">
        <v>3334</v>
      </c>
      <c r="I135" t="s">
        <v>1805</v>
      </c>
      <c r="J135" t="str">
        <f t="shared" si="4"/>
        <v>naa.60060e8016622100000162210000103c</v>
      </c>
      <c r="K135" t="str">
        <f t="shared" si="5"/>
        <v>10.146.106.86naa.60060e8016622100000162210000103c</v>
      </c>
      <c r="L135" t="str">
        <f>IF(K135&lt;&gt;"",VLOOKUP(K135,'active io'!$C$3:$D$7528,2,FALSE),"")</f>
        <v>vmhba4:C0:T0:L83</v>
      </c>
      <c r="M135" t="str">
        <f t="shared" si="6"/>
        <v>16221</v>
      </c>
      <c r="N135" t="str">
        <f t="shared" si="7"/>
        <v>103c</v>
      </c>
      <c r="O135" s="131">
        <v>0.20050048828125</v>
      </c>
    </row>
    <row r="136" spans="1:15">
      <c r="A136" t="s">
        <v>1218</v>
      </c>
      <c r="B136" t="s">
        <v>1701</v>
      </c>
      <c r="C136" t="s">
        <v>476</v>
      </c>
      <c r="D136" t="s">
        <v>1724</v>
      </c>
      <c r="E136" t="s">
        <v>1752</v>
      </c>
      <c r="F136" t="s">
        <v>1250</v>
      </c>
      <c r="G136" t="str">
        <f>VLOOKUP(F136,부산데이터스토어!$B$2:$C$225,2,)</f>
        <v>naa.60060e80166221000001622100001f0a</v>
      </c>
      <c r="H136" t="s">
        <v>3335</v>
      </c>
      <c r="I136" t="s">
        <v>1806</v>
      </c>
      <c r="J136" t="str">
        <f t="shared" si="4"/>
        <v>naa.60060e80166221000001622100000f1e</v>
      </c>
      <c r="K136" t="str">
        <f t="shared" si="5"/>
        <v>10.146.106.86naa.60060e80166221000001622100000f1e</v>
      </c>
      <c r="L136" t="str">
        <f>IF(K136&lt;&gt;"",VLOOKUP(K136,'active io'!$C$3:$D$7528,2,FALSE),"")</f>
        <v>vmhba4:C0:T1:L160</v>
      </c>
      <c r="M136" t="str">
        <f t="shared" si="6"/>
        <v>16221</v>
      </c>
      <c r="N136" t="str">
        <f t="shared" si="7"/>
        <v>0f1e</v>
      </c>
      <c r="O136" s="131">
        <v>0.20050048828125</v>
      </c>
    </row>
    <row r="137" spans="1:15">
      <c r="A137" t="s">
        <v>1218</v>
      </c>
      <c r="B137" t="s">
        <v>1701</v>
      </c>
      <c r="C137" t="s">
        <v>476</v>
      </c>
      <c r="D137" t="s">
        <v>1724</v>
      </c>
      <c r="E137" t="s">
        <v>1755</v>
      </c>
      <c r="F137" t="s">
        <v>1250</v>
      </c>
      <c r="G137" t="str">
        <f>VLOOKUP(F137,부산데이터스토어!$B$2:$C$225,2,)</f>
        <v>naa.60060e80166221000001622100001f0a</v>
      </c>
      <c r="H137" t="s">
        <v>3336</v>
      </c>
      <c r="I137" t="s">
        <v>1807</v>
      </c>
      <c r="J137" t="str">
        <f t="shared" si="4"/>
        <v>naa.60060e80166221000001622100000f1f</v>
      </c>
      <c r="K137" t="str">
        <f t="shared" si="5"/>
        <v>10.146.106.86naa.60060e80166221000001622100000f1f</v>
      </c>
      <c r="L137" t="str">
        <f>IF(K137&lt;&gt;"",VLOOKUP(K137,'active io'!$C$3:$D$7528,2,FALSE),"")</f>
        <v>vmhba4:C0:T1:L161</v>
      </c>
      <c r="M137" t="str">
        <f t="shared" si="6"/>
        <v>16221</v>
      </c>
      <c r="N137" t="str">
        <f t="shared" si="7"/>
        <v>0f1f</v>
      </c>
      <c r="O137" s="131">
        <v>0.20050048828125</v>
      </c>
    </row>
    <row r="138" spans="1:15">
      <c r="A138" t="s">
        <v>1218</v>
      </c>
      <c r="B138" t="s">
        <v>1701</v>
      </c>
      <c r="C138" t="s">
        <v>476</v>
      </c>
      <c r="D138" t="s">
        <v>1724</v>
      </c>
      <c r="E138" t="s">
        <v>1758</v>
      </c>
      <c r="F138" t="s">
        <v>1250</v>
      </c>
      <c r="G138" t="str">
        <f>VLOOKUP(F138,부산데이터스토어!$B$2:$C$225,2,)</f>
        <v>naa.60060e80166221000001622100001f0a</v>
      </c>
      <c r="H138" t="s">
        <v>3337</v>
      </c>
      <c r="I138" t="s">
        <v>1808</v>
      </c>
      <c r="J138" t="str">
        <f t="shared" si="4"/>
        <v>naa.60060e80166221000001622100000f20</v>
      </c>
      <c r="K138" t="str">
        <f t="shared" si="5"/>
        <v>10.146.106.86naa.60060e80166221000001622100000f20</v>
      </c>
      <c r="L138" t="str">
        <f>IF(K138&lt;&gt;"",VLOOKUP(K138,'active io'!$C$3:$D$7528,2,FALSE),"")</f>
        <v>vmhba4:C0:T1:L162</v>
      </c>
      <c r="M138" t="str">
        <f t="shared" si="6"/>
        <v>16221</v>
      </c>
      <c r="N138" t="str">
        <f t="shared" si="7"/>
        <v>0f20</v>
      </c>
      <c r="O138" s="131">
        <v>40</v>
      </c>
    </row>
    <row r="139" spans="1:15">
      <c r="A139" t="s">
        <v>1222</v>
      </c>
      <c r="B139" t="s">
        <v>1701</v>
      </c>
      <c r="C139" t="s">
        <v>488</v>
      </c>
      <c r="D139" t="s">
        <v>1702</v>
      </c>
      <c r="E139" t="s">
        <v>1686</v>
      </c>
      <c r="F139" t="s">
        <v>1620</v>
      </c>
      <c r="G139" t="str">
        <f>VLOOKUP(F139,부산데이터스토어!$B$2:$C$225,2,)</f>
        <v>naa.600508b1001c4ee42f57ea6782edbc99</v>
      </c>
      <c r="H139" t="s">
        <v>3338</v>
      </c>
      <c r="J139" t="str">
        <f t="shared" si="4"/>
        <v/>
      </c>
      <c r="K139" t="str">
        <f t="shared" si="5"/>
        <v/>
      </c>
      <c r="L139" t="str">
        <f>IF(K139&lt;&gt;"",VLOOKUP(K139,'active io'!$C$3:$D$7528,2,FALSE),"")</f>
        <v/>
      </c>
      <c r="M139" t="str">
        <f t="shared" si="6"/>
        <v/>
      </c>
      <c r="N139" t="str">
        <f t="shared" si="7"/>
        <v/>
      </c>
      <c r="O139" s="131">
        <v>50</v>
      </c>
    </row>
    <row r="140" spans="1:15">
      <c r="A140" t="s">
        <v>1222</v>
      </c>
      <c r="B140" t="s">
        <v>1701</v>
      </c>
      <c r="C140" t="s">
        <v>488</v>
      </c>
      <c r="D140" t="s">
        <v>1702</v>
      </c>
      <c r="E140" t="s">
        <v>1690</v>
      </c>
      <c r="F140" t="s">
        <v>1622</v>
      </c>
      <c r="G140" t="str">
        <f>VLOOKUP(F140,부산데이터스토어!$B$2:$C$225,2,)</f>
        <v>naa.600508b1001cadec06cc38fb853bad59</v>
      </c>
      <c r="H140" t="s">
        <v>3338</v>
      </c>
      <c r="J140" t="str">
        <f t="shared" si="4"/>
        <v/>
      </c>
      <c r="K140" t="str">
        <f t="shared" si="5"/>
        <v/>
      </c>
      <c r="L140" t="str">
        <f>IF(K140&lt;&gt;"",VLOOKUP(K140,'active io'!$C$3:$D$7528,2,FALSE),"")</f>
        <v/>
      </c>
      <c r="M140" t="str">
        <f t="shared" si="6"/>
        <v/>
      </c>
      <c r="N140" t="str">
        <f t="shared" si="7"/>
        <v/>
      </c>
      <c r="O140" s="131">
        <v>15</v>
      </c>
    </row>
    <row r="141" spans="1:15">
      <c r="A141" t="s">
        <v>1222</v>
      </c>
      <c r="B141" t="s">
        <v>1701</v>
      </c>
      <c r="C141" t="s">
        <v>488</v>
      </c>
      <c r="D141" t="s">
        <v>1702</v>
      </c>
      <c r="E141" t="s">
        <v>1688</v>
      </c>
      <c r="F141" t="s">
        <v>1352</v>
      </c>
      <c r="G141" t="str">
        <f>VLOOKUP(F141,부산데이터스토어!$B$2:$C$225,2,)</f>
        <v>naa.60060e80166177000001617700001f11</v>
      </c>
      <c r="H141" t="s">
        <v>3338</v>
      </c>
      <c r="I141" t="s">
        <v>1809</v>
      </c>
      <c r="J141" t="str">
        <f t="shared" si="4"/>
        <v>naa.60060e80166177000001617700000041</v>
      </c>
      <c r="K141" t="str">
        <f t="shared" si="5"/>
        <v>10.146.106.90naa.60060e80166177000001617700000041</v>
      </c>
      <c r="L141" t="str">
        <f>IF(K141&lt;&gt;"",VLOOKUP(K141,'active io'!$C$3:$D$7528,2,FALSE),"")</f>
        <v>vmhba5:C0:T3:L9</v>
      </c>
      <c r="M141" t="str">
        <f t="shared" si="6"/>
        <v>16177</v>
      </c>
      <c r="N141" t="str">
        <f t="shared" si="7"/>
        <v>0041</v>
      </c>
      <c r="O141" s="131">
        <v>80.0006103515625</v>
      </c>
    </row>
    <row r="142" spans="1:15">
      <c r="A142" t="s">
        <v>1222</v>
      </c>
      <c r="B142" t="s">
        <v>1701</v>
      </c>
      <c r="C142" t="s">
        <v>488</v>
      </c>
      <c r="D142" t="s">
        <v>1702</v>
      </c>
      <c r="E142" t="s">
        <v>1704</v>
      </c>
      <c r="F142" t="s">
        <v>1352</v>
      </c>
      <c r="G142" t="str">
        <f>VLOOKUP(F142,부산데이터스토어!$B$2:$C$225,2,)</f>
        <v>naa.60060e80166177000001617700001f11</v>
      </c>
      <c r="H142" t="s">
        <v>3339</v>
      </c>
      <c r="I142" t="s">
        <v>1810</v>
      </c>
      <c r="J142" t="str">
        <f t="shared" si="4"/>
        <v>naa.60060e80166177000001617700000042</v>
      </c>
      <c r="K142" t="str">
        <f t="shared" si="5"/>
        <v>10.146.106.90naa.60060e80166177000001617700000042</v>
      </c>
      <c r="L142" t="str">
        <f>IF(K142&lt;&gt;"",VLOOKUP(K142,'active io'!$C$3:$D$7528,2,FALSE),"")</f>
        <v>vmhba5:C0:T0:L10</v>
      </c>
      <c r="M142" t="str">
        <f t="shared" si="6"/>
        <v>16177</v>
      </c>
      <c r="N142" t="str">
        <f t="shared" si="7"/>
        <v>0042</v>
      </c>
      <c r="O142" s="131">
        <v>50.0006103515625</v>
      </c>
    </row>
    <row r="143" spans="1:15">
      <c r="A143" t="s">
        <v>1222</v>
      </c>
      <c r="B143" t="s">
        <v>1701</v>
      </c>
      <c r="C143" t="s">
        <v>488</v>
      </c>
      <c r="D143" t="s">
        <v>1702</v>
      </c>
      <c r="E143" t="s">
        <v>1706</v>
      </c>
      <c r="F143" t="s">
        <v>1352</v>
      </c>
      <c r="G143" t="str">
        <f>VLOOKUP(F143,부산데이터스토어!$B$2:$C$225,2,)</f>
        <v>naa.60060e80166177000001617700001f11</v>
      </c>
      <c r="H143" t="s">
        <v>3340</v>
      </c>
      <c r="I143" t="s">
        <v>1811</v>
      </c>
      <c r="J143" t="str">
        <f t="shared" si="4"/>
        <v>naa.60060e80166177000001617700000043</v>
      </c>
      <c r="K143" t="str">
        <f t="shared" si="5"/>
        <v>10.146.106.90naa.60060e80166177000001617700000043</v>
      </c>
      <c r="L143" t="str">
        <f>IF(K143&lt;&gt;"",VLOOKUP(K143,'active io'!$C$3:$D$7528,2,FALSE),"")</f>
        <v>vmhba5:C0:T0:L11</v>
      </c>
      <c r="M143" t="str">
        <f t="shared" si="6"/>
        <v>16177</v>
      </c>
      <c r="N143" t="str">
        <f t="shared" si="7"/>
        <v>0043</v>
      </c>
      <c r="O143" s="131">
        <v>172.00012207031301</v>
      </c>
    </row>
    <row r="144" spans="1:15">
      <c r="A144" t="s">
        <v>1222</v>
      </c>
      <c r="B144" t="s">
        <v>1701</v>
      </c>
      <c r="C144" t="s">
        <v>488</v>
      </c>
      <c r="D144" t="s">
        <v>1702</v>
      </c>
      <c r="E144" t="s">
        <v>1708</v>
      </c>
      <c r="F144" t="s">
        <v>1352</v>
      </c>
      <c r="G144" t="str">
        <f>VLOOKUP(F144,부산데이터스토어!$B$2:$C$225,2,)</f>
        <v>naa.60060e80166177000001617700001f11</v>
      </c>
      <c r="H144" t="s">
        <v>3341</v>
      </c>
      <c r="I144" t="s">
        <v>1812</v>
      </c>
      <c r="J144" t="str">
        <f t="shared" si="4"/>
        <v>naa.60060e80166177000001617700000044</v>
      </c>
      <c r="K144" t="str">
        <f t="shared" si="5"/>
        <v>10.146.106.90naa.60060e80166177000001617700000044</v>
      </c>
      <c r="L144" t="str">
        <f>IF(K144&lt;&gt;"",VLOOKUP(K144,'active io'!$C$3:$D$7528,2,FALSE),"")</f>
        <v>vmhba5:C0:T0:L12</v>
      </c>
      <c r="M144" t="str">
        <f t="shared" si="6"/>
        <v>16177</v>
      </c>
      <c r="N144" t="str">
        <f t="shared" si="7"/>
        <v>0044</v>
      </c>
      <c r="O144" s="131">
        <v>92.000427246093807</v>
      </c>
    </row>
    <row r="145" spans="1:15">
      <c r="A145" t="s">
        <v>1222</v>
      </c>
      <c r="B145" t="s">
        <v>1701</v>
      </c>
      <c r="C145" t="s">
        <v>488</v>
      </c>
      <c r="D145" t="s">
        <v>1702</v>
      </c>
      <c r="E145" t="s">
        <v>1711</v>
      </c>
      <c r="F145" t="s">
        <v>1352</v>
      </c>
      <c r="G145" t="str">
        <f>VLOOKUP(F145,부산데이터스토어!$B$2:$C$225,2,)</f>
        <v>naa.60060e80166177000001617700001f11</v>
      </c>
      <c r="H145" t="s">
        <v>3342</v>
      </c>
      <c r="I145" t="s">
        <v>1813</v>
      </c>
      <c r="J145" t="str">
        <f t="shared" si="4"/>
        <v>naa.60060e80166177000001617700000045</v>
      </c>
      <c r="K145" t="str">
        <f t="shared" si="5"/>
        <v>10.146.106.90naa.60060e80166177000001617700000045</v>
      </c>
      <c r="L145" t="str">
        <f>IF(K145&lt;&gt;"",VLOOKUP(K145,'active io'!$C$3:$D$7528,2,FALSE),"")</f>
        <v>vmhba5:C0:T0:L13</v>
      </c>
      <c r="M145" t="str">
        <f t="shared" si="6"/>
        <v>16177</v>
      </c>
      <c r="N145" t="str">
        <f t="shared" si="7"/>
        <v>0045</v>
      </c>
      <c r="O145" s="131">
        <v>50</v>
      </c>
    </row>
    <row r="146" spans="1:15">
      <c r="A146" t="s">
        <v>1222</v>
      </c>
      <c r="B146" t="s">
        <v>1701</v>
      </c>
      <c r="C146" t="s">
        <v>488</v>
      </c>
      <c r="D146" t="s">
        <v>1702</v>
      </c>
      <c r="E146" t="s">
        <v>1714</v>
      </c>
      <c r="F146" t="s">
        <v>1624</v>
      </c>
      <c r="G146" t="str">
        <f>VLOOKUP(F146,부산데이터스토어!$B$2:$C$225,2,)</f>
        <v>naa.600508b1001cc9ff5f594e3a5ee48c30</v>
      </c>
      <c r="H146" t="s">
        <v>3338</v>
      </c>
      <c r="J146" t="str">
        <f t="shared" si="4"/>
        <v/>
      </c>
      <c r="K146" t="str">
        <f t="shared" si="5"/>
        <v/>
      </c>
      <c r="L146" t="str">
        <f>IF(K146&lt;&gt;"",VLOOKUP(K146,'active io'!$C$3:$D$7528,2,FALSE),"")</f>
        <v/>
      </c>
      <c r="M146" t="str">
        <f t="shared" si="6"/>
        <v/>
      </c>
      <c r="N146" t="str">
        <f t="shared" si="7"/>
        <v/>
      </c>
      <c r="O146" s="131">
        <v>40</v>
      </c>
    </row>
    <row r="147" spans="1:15">
      <c r="A147" t="s">
        <v>1222</v>
      </c>
      <c r="B147" t="s">
        <v>1701</v>
      </c>
      <c r="C147" t="s">
        <v>489</v>
      </c>
      <c r="D147" t="s">
        <v>1724</v>
      </c>
      <c r="E147" t="s">
        <v>1686</v>
      </c>
      <c r="F147" t="s">
        <v>1620</v>
      </c>
      <c r="G147" t="str">
        <f>VLOOKUP(F147,부산데이터스토어!$B$2:$C$225,2,)</f>
        <v>naa.600508b1001c4ee42f57ea6782edbc99</v>
      </c>
      <c r="H147" t="s">
        <v>3343</v>
      </c>
      <c r="J147" t="str">
        <f t="shared" si="4"/>
        <v/>
      </c>
      <c r="K147" t="str">
        <f t="shared" si="5"/>
        <v/>
      </c>
      <c r="L147" t="str">
        <f>IF(K147&lt;&gt;"",VLOOKUP(K147,'active io'!$C$3:$D$7528,2,FALSE),"")</f>
        <v/>
      </c>
      <c r="M147" t="str">
        <f t="shared" si="6"/>
        <v/>
      </c>
      <c r="N147" t="str">
        <f t="shared" si="7"/>
        <v/>
      </c>
      <c r="O147" s="131">
        <v>50</v>
      </c>
    </row>
    <row r="148" spans="1:15">
      <c r="A148" t="s">
        <v>1222</v>
      </c>
      <c r="B148" t="s">
        <v>1701</v>
      </c>
      <c r="C148" t="s">
        <v>489</v>
      </c>
      <c r="D148" t="s">
        <v>1724</v>
      </c>
      <c r="E148" t="s">
        <v>1690</v>
      </c>
      <c r="F148" t="s">
        <v>1622</v>
      </c>
      <c r="G148" t="str">
        <f>VLOOKUP(F148,부산데이터스토어!$B$2:$C$225,2,)</f>
        <v>naa.600508b1001cadec06cc38fb853bad59</v>
      </c>
      <c r="H148" t="s">
        <v>3343</v>
      </c>
      <c r="J148" t="str">
        <f t="shared" si="4"/>
        <v/>
      </c>
      <c r="K148" t="str">
        <f t="shared" si="5"/>
        <v/>
      </c>
      <c r="L148" t="str">
        <f>IF(K148&lt;&gt;"",VLOOKUP(K148,'active io'!$C$3:$D$7528,2,FALSE),"")</f>
        <v/>
      </c>
      <c r="M148" t="str">
        <f t="shared" si="6"/>
        <v/>
      </c>
      <c r="N148" t="str">
        <f t="shared" si="7"/>
        <v/>
      </c>
      <c r="O148" s="131">
        <v>25.0003051757813</v>
      </c>
    </row>
    <row r="149" spans="1:15">
      <c r="A149" t="s">
        <v>1222</v>
      </c>
      <c r="B149" t="s">
        <v>1701</v>
      </c>
      <c r="C149" t="s">
        <v>489</v>
      </c>
      <c r="D149" t="s">
        <v>1724</v>
      </c>
      <c r="E149" t="s">
        <v>1688</v>
      </c>
      <c r="F149" t="s">
        <v>1288</v>
      </c>
      <c r="G149" t="str">
        <f>VLOOKUP(F149,부산데이터스토어!$B$2:$C$225,2,)</f>
        <v>naa.60060e80166221000001622100001f0e</v>
      </c>
      <c r="H149" t="s">
        <v>3343</v>
      </c>
      <c r="I149" t="s">
        <v>1814</v>
      </c>
      <c r="J149" t="str">
        <f t="shared" si="4"/>
        <v>naa.60060e8016622100000162210000004d</v>
      </c>
      <c r="K149" t="str">
        <f t="shared" si="5"/>
        <v>10.146.106.90naa.60060e8016622100000162210000004d</v>
      </c>
      <c r="L149" t="str">
        <f>IF(K149&lt;&gt;"",VLOOKUP(K149,'active io'!$C$3:$D$7528,2,FALSE),"")</f>
        <v>vmhba2:C0:T1:L20</v>
      </c>
      <c r="M149" t="str">
        <f t="shared" si="6"/>
        <v>16221</v>
      </c>
      <c r="N149" t="str">
        <f t="shared" si="7"/>
        <v>004d</v>
      </c>
      <c r="O149" s="131">
        <v>2.50030517578125</v>
      </c>
    </row>
    <row r="150" spans="1:15">
      <c r="A150" t="s">
        <v>1222</v>
      </c>
      <c r="B150" t="s">
        <v>1701</v>
      </c>
      <c r="C150" t="s">
        <v>489</v>
      </c>
      <c r="D150" t="s">
        <v>1724</v>
      </c>
      <c r="E150" t="s">
        <v>1704</v>
      </c>
      <c r="F150" t="s">
        <v>1288</v>
      </c>
      <c r="G150" t="str">
        <f>VLOOKUP(F150,부산데이터스토어!$B$2:$C$225,2,)</f>
        <v>naa.60060e80166221000001622100001f0e</v>
      </c>
      <c r="H150" t="s">
        <v>3344</v>
      </c>
      <c r="I150" t="s">
        <v>1815</v>
      </c>
      <c r="J150" t="str">
        <f t="shared" si="4"/>
        <v>naa.60060e8016622100000162210000104d</v>
      </c>
      <c r="K150" t="str">
        <f t="shared" si="5"/>
        <v>10.146.106.90naa.60060e8016622100000162210000104d</v>
      </c>
      <c r="L150" t="str">
        <f>IF(K150&lt;&gt;"",VLOOKUP(K150,'active io'!$C$3:$D$7528,2,FALSE),"")</f>
        <v>vmhba2:C0:T1:L100</v>
      </c>
      <c r="M150" t="str">
        <f t="shared" si="6"/>
        <v>16221</v>
      </c>
      <c r="N150" t="str">
        <f t="shared" si="7"/>
        <v>104d</v>
      </c>
      <c r="O150" s="131">
        <v>50</v>
      </c>
    </row>
    <row r="151" spans="1:15">
      <c r="A151" t="s">
        <v>1222</v>
      </c>
      <c r="B151" t="s">
        <v>1701</v>
      </c>
      <c r="C151" t="s">
        <v>489</v>
      </c>
      <c r="D151" t="s">
        <v>1724</v>
      </c>
      <c r="E151" t="s">
        <v>1714</v>
      </c>
      <c r="F151" t="s">
        <v>1624</v>
      </c>
      <c r="G151" t="str">
        <f>VLOOKUP(F151,부산데이터스토어!$B$2:$C$225,2,)</f>
        <v>naa.600508b1001cc9ff5f594e3a5ee48c30</v>
      </c>
      <c r="H151" t="s">
        <v>3343</v>
      </c>
      <c r="J151" t="str">
        <f t="shared" si="4"/>
        <v/>
      </c>
      <c r="K151" t="str">
        <f t="shared" si="5"/>
        <v/>
      </c>
      <c r="L151" t="str">
        <f>IF(K151&lt;&gt;"",VLOOKUP(K151,'active io'!$C$3:$D$7528,2,FALSE),"")</f>
        <v/>
      </c>
      <c r="M151" t="str">
        <f t="shared" si="6"/>
        <v/>
      </c>
      <c r="N151" t="str">
        <f t="shared" si="7"/>
        <v/>
      </c>
      <c r="O151" s="131">
        <v>210</v>
      </c>
    </row>
    <row r="152" spans="1:15">
      <c r="A152" t="s">
        <v>1222</v>
      </c>
      <c r="B152" t="s">
        <v>1701</v>
      </c>
      <c r="C152" t="s">
        <v>489</v>
      </c>
      <c r="D152" t="s">
        <v>1724</v>
      </c>
      <c r="E152" t="s">
        <v>1693</v>
      </c>
      <c r="F152" t="s">
        <v>1288</v>
      </c>
      <c r="G152" t="str">
        <f>VLOOKUP(F152,부산데이터스토어!$B$2:$C$225,2,)</f>
        <v>naa.60060e80166221000001622100001f0e</v>
      </c>
      <c r="H152" t="s">
        <v>3275</v>
      </c>
      <c r="I152" t="s">
        <v>1727</v>
      </c>
      <c r="J152" t="str">
        <f t="shared" si="4"/>
        <v>naa.60060e8016622100000162210000004e</v>
      </c>
      <c r="K152" t="str">
        <f t="shared" si="5"/>
        <v>10.146.106.90naa.60060e8016622100000162210000004e</v>
      </c>
      <c r="L152" t="str">
        <f>IF(K152&lt;&gt;"",VLOOKUP(K152,'active io'!$C$3:$D$7528,2,FALSE),"")</f>
        <v>vmhba2:C0:T1:L21</v>
      </c>
      <c r="M152" t="str">
        <f t="shared" si="6"/>
        <v>16221</v>
      </c>
      <c r="N152" t="str">
        <f t="shared" si="7"/>
        <v>004e</v>
      </c>
      <c r="O152" s="131">
        <v>20.0006103515625</v>
      </c>
    </row>
    <row r="153" spans="1:15">
      <c r="A153" t="s">
        <v>1222</v>
      </c>
      <c r="B153" t="s">
        <v>1701</v>
      </c>
      <c r="C153" t="s">
        <v>489</v>
      </c>
      <c r="D153" t="s">
        <v>1724</v>
      </c>
      <c r="E153" t="s">
        <v>1697</v>
      </c>
      <c r="F153" t="s">
        <v>1288</v>
      </c>
      <c r="G153" t="str">
        <f>VLOOKUP(F153,부산데이터스토어!$B$2:$C$225,2,)</f>
        <v>naa.60060e80166221000001622100001f0e</v>
      </c>
      <c r="H153" t="s">
        <v>3276</v>
      </c>
      <c r="I153" t="s">
        <v>1728</v>
      </c>
      <c r="J153" t="str">
        <f t="shared" si="4"/>
        <v>naa.60060e80166221000001622100000104</v>
      </c>
      <c r="K153" t="str">
        <f t="shared" si="5"/>
        <v>10.146.106.90naa.60060e80166221000001622100000104</v>
      </c>
      <c r="L153" t="str">
        <f>IF(K153&lt;&gt;"",VLOOKUP(K153,'active io'!$C$3:$D$7528,2,FALSE),"")</f>
        <v>vmhba2:C0:T1:L26</v>
      </c>
      <c r="M153" t="str">
        <f t="shared" si="6"/>
        <v>16221</v>
      </c>
      <c r="N153" t="str">
        <f t="shared" si="7"/>
        <v>0104</v>
      </c>
      <c r="O153" s="131">
        <v>35.0006103515625</v>
      </c>
    </row>
    <row r="154" spans="1:15">
      <c r="A154" t="s">
        <v>1222</v>
      </c>
      <c r="B154" t="s">
        <v>1701</v>
      </c>
      <c r="C154" t="s">
        <v>489</v>
      </c>
      <c r="D154" t="s">
        <v>1724</v>
      </c>
      <c r="E154" t="s">
        <v>1699</v>
      </c>
      <c r="F154" t="s">
        <v>1288</v>
      </c>
      <c r="G154" t="str">
        <f>VLOOKUP(F154,부산데이터스토어!$B$2:$C$225,2,)</f>
        <v>naa.60060e80166221000001622100001f0e</v>
      </c>
      <c r="H154" t="s">
        <v>3277</v>
      </c>
      <c r="I154" t="s">
        <v>1729</v>
      </c>
      <c r="J154" t="str">
        <f t="shared" si="4"/>
        <v>naa.60060e80166221000001622100000050</v>
      </c>
      <c r="K154" t="str">
        <f t="shared" si="5"/>
        <v>10.146.106.90naa.60060e80166221000001622100000050</v>
      </c>
      <c r="L154" t="str">
        <f>IF(K154&lt;&gt;"",VLOOKUP(K154,'active io'!$C$3:$D$7528,2,FALSE),"")</f>
        <v>vmhba2:C0:T1:L23</v>
      </c>
      <c r="M154" t="str">
        <f t="shared" si="6"/>
        <v>16221</v>
      </c>
      <c r="N154" t="str">
        <f t="shared" si="7"/>
        <v>0050</v>
      </c>
      <c r="O154" s="131">
        <v>110.000610351563</v>
      </c>
    </row>
    <row r="155" spans="1:15">
      <c r="A155" t="s">
        <v>1222</v>
      </c>
      <c r="B155" t="s">
        <v>1701</v>
      </c>
      <c r="C155" t="s">
        <v>489</v>
      </c>
      <c r="D155" t="s">
        <v>1724</v>
      </c>
      <c r="E155" t="s">
        <v>1730</v>
      </c>
      <c r="F155" t="s">
        <v>1288</v>
      </c>
      <c r="G155" t="str">
        <f>VLOOKUP(F155,부산데이터스토어!$B$2:$C$225,2,)</f>
        <v>naa.60060e80166221000001622100001f0e</v>
      </c>
      <c r="H155" t="s">
        <v>3278</v>
      </c>
      <c r="I155" t="s">
        <v>1731</v>
      </c>
      <c r="J155" t="str">
        <f t="shared" si="4"/>
        <v>naa.60060e80166221000001622100000051</v>
      </c>
      <c r="K155" t="str">
        <f t="shared" si="5"/>
        <v>10.146.106.90naa.60060e80166221000001622100000051</v>
      </c>
      <c r="L155" t="str">
        <f>IF(K155&lt;&gt;"",VLOOKUP(K155,'active io'!$C$3:$D$7528,2,FALSE),"")</f>
        <v>vmhba2:C0:T1:L24</v>
      </c>
      <c r="M155" t="str">
        <f t="shared" si="6"/>
        <v>16221</v>
      </c>
      <c r="N155" t="str">
        <f t="shared" si="7"/>
        <v>0051</v>
      </c>
      <c r="O155" s="131">
        <v>65.0006103515625</v>
      </c>
    </row>
    <row r="156" spans="1:15">
      <c r="A156" t="s">
        <v>1222</v>
      </c>
      <c r="B156" t="s">
        <v>1701</v>
      </c>
      <c r="C156" t="s">
        <v>489</v>
      </c>
      <c r="D156" t="s">
        <v>1724</v>
      </c>
      <c r="E156" t="s">
        <v>1732</v>
      </c>
      <c r="F156" t="s">
        <v>1288</v>
      </c>
      <c r="G156" t="str">
        <f>VLOOKUP(F156,부산데이터스토어!$B$2:$C$225,2,)</f>
        <v>naa.60060e80166221000001622100001f0e</v>
      </c>
      <c r="H156" t="s">
        <v>3279</v>
      </c>
      <c r="I156" t="s">
        <v>1733</v>
      </c>
      <c r="J156" t="str">
        <f t="shared" si="4"/>
        <v>naa.60060e80166221000001622100000052</v>
      </c>
      <c r="K156" t="str">
        <f t="shared" si="5"/>
        <v>10.146.106.90naa.60060e80166221000001622100000052</v>
      </c>
      <c r="L156" t="str">
        <f>IF(K156&lt;&gt;"",VLOOKUP(K156,'active io'!$C$3:$D$7528,2,FALSE),"")</f>
        <v>vmhba2:C0:T1:L25</v>
      </c>
      <c r="M156" t="str">
        <f t="shared" si="6"/>
        <v>16221</v>
      </c>
      <c r="N156" t="str">
        <f t="shared" si="7"/>
        <v>0052</v>
      </c>
      <c r="O156" s="131">
        <v>20.0006103515625</v>
      </c>
    </row>
    <row r="157" spans="1:15">
      <c r="A157" t="s">
        <v>1222</v>
      </c>
      <c r="B157" t="s">
        <v>1701</v>
      </c>
      <c r="C157" t="s">
        <v>489</v>
      </c>
      <c r="D157" t="s">
        <v>1724</v>
      </c>
      <c r="E157" t="s">
        <v>1734</v>
      </c>
      <c r="F157" t="s">
        <v>1288</v>
      </c>
      <c r="G157" t="str">
        <f>VLOOKUP(F157,부산데이터스토어!$B$2:$C$225,2,)</f>
        <v>naa.60060e80166221000001622100001f0e</v>
      </c>
      <c r="H157" t="s">
        <v>3280</v>
      </c>
      <c r="I157" t="s">
        <v>1735</v>
      </c>
      <c r="J157" t="str">
        <f t="shared" si="4"/>
        <v>naa.60060e80166221000001622100000105</v>
      </c>
      <c r="K157" t="str">
        <f t="shared" si="5"/>
        <v>10.146.106.90naa.60060e80166221000001622100000105</v>
      </c>
      <c r="L157" t="str">
        <f>IF(K157&lt;&gt;"",VLOOKUP(K157,'active io'!$C$3:$D$7528,2,FALSE),"")</f>
        <v>vmhba2:C0:T1:L27</v>
      </c>
      <c r="M157" t="str">
        <f t="shared" si="6"/>
        <v>16221</v>
      </c>
      <c r="N157" t="str">
        <f t="shared" si="7"/>
        <v>0105</v>
      </c>
      <c r="O157" s="131">
        <v>21.0003662109375</v>
      </c>
    </row>
    <row r="158" spans="1:15">
      <c r="A158" t="s">
        <v>1222</v>
      </c>
      <c r="B158" t="s">
        <v>1701</v>
      </c>
      <c r="C158" t="s">
        <v>489</v>
      </c>
      <c r="D158" t="s">
        <v>1724</v>
      </c>
      <c r="E158" t="s">
        <v>1737</v>
      </c>
      <c r="F158" t="s">
        <v>1288</v>
      </c>
      <c r="G158" t="str">
        <f>VLOOKUP(F158,부산데이터스토어!$B$2:$C$225,2,)</f>
        <v>naa.60060e80166221000001622100001f0e</v>
      </c>
      <c r="H158" t="s">
        <v>3281</v>
      </c>
      <c r="I158" t="s">
        <v>1738</v>
      </c>
      <c r="J158" t="str">
        <f t="shared" si="4"/>
        <v>naa.60060e8016622100000162210000104e</v>
      </c>
      <c r="K158" t="str">
        <f t="shared" si="5"/>
        <v>10.146.106.90naa.60060e8016622100000162210000104e</v>
      </c>
      <c r="L158" t="str">
        <f>IF(K158&lt;&gt;"",VLOOKUP(K158,'active io'!$C$3:$D$7528,2,FALSE),"")</f>
        <v>vmhba2:C0:T1:L101</v>
      </c>
      <c r="M158" t="str">
        <f t="shared" si="6"/>
        <v>16221</v>
      </c>
      <c r="N158" t="str">
        <f t="shared" si="7"/>
        <v>104e</v>
      </c>
      <c r="O158" s="131">
        <v>3.00018310546875</v>
      </c>
    </row>
    <row r="159" spans="1:15">
      <c r="A159" t="s">
        <v>1222</v>
      </c>
      <c r="B159" t="s">
        <v>1701</v>
      </c>
      <c r="C159" t="s">
        <v>489</v>
      </c>
      <c r="D159" t="s">
        <v>1724</v>
      </c>
      <c r="E159" t="s">
        <v>1740</v>
      </c>
      <c r="F159" t="s">
        <v>1288</v>
      </c>
      <c r="G159" t="str">
        <f>VLOOKUP(F159,부산데이터스토어!$B$2:$C$225,2,)</f>
        <v>naa.60060e80166221000001622100001f0e</v>
      </c>
      <c r="H159" t="s">
        <v>3282</v>
      </c>
      <c r="I159" t="s">
        <v>1741</v>
      </c>
      <c r="J159" t="str">
        <f t="shared" si="4"/>
        <v>naa.60060e80166221000001622100001104</v>
      </c>
      <c r="K159" t="str">
        <f t="shared" si="5"/>
        <v>10.146.106.90naa.60060e80166221000001622100001104</v>
      </c>
      <c r="L159" t="str">
        <f>IF(K159&lt;&gt;"",VLOOKUP(K159,'active io'!$C$3:$D$7528,2,FALSE),"")</f>
        <v>vmhba2:C0:T1:L105</v>
      </c>
      <c r="M159" t="str">
        <f t="shared" si="6"/>
        <v>16221</v>
      </c>
      <c r="N159" t="str">
        <f t="shared" si="7"/>
        <v>1104</v>
      </c>
      <c r="O159" s="131">
        <v>11.0000610351563</v>
      </c>
    </row>
    <row r="160" spans="1:15">
      <c r="A160" t="s">
        <v>1222</v>
      </c>
      <c r="B160" t="s">
        <v>1701</v>
      </c>
      <c r="C160" t="s">
        <v>489</v>
      </c>
      <c r="D160" t="s">
        <v>1724</v>
      </c>
      <c r="E160" t="s">
        <v>1743</v>
      </c>
      <c r="F160" t="s">
        <v>1288</v>
      </c>
      <c r="G160" t="str">
        <f>VLOOKUP(F160,부산데이터스토어!$B$2:$C$225,2,)</f>
        <v>naa.60060e80166221000001622100001f0e</v>
      </c>
      <c r="H160" t="s">
        <v>3283</v>
      </c>
      <c r="I160" t="s">
        <v>1744</v>
      </c>
      <c r="J160" t="str">
        <f t="shared" si="4"/>
        <v>naa.60060e80166221000001622100001051</v>
      </c>
      <c r="K160" t="str">
        <f t="shared" si="5"/>
        <v>10.146.106.90naa.60060e80166221000001622100001051</v>
      </c>
      <c r="L160" t="str">
        <f>IF(K160&lt;&gt;"",VLOOKUP(K160,'active io'!$C$3:$D$7528,2,FALSE),"")</f>
        <v>vmhba2:C0:T1:L103</v>
      </c>
      <c r="M160" t="str">
        <f t="shared" si="6"/>
        <v>16221</v>
      </c>
      <c r="N160" t="str">
        <f t="shared" si="7"/>
        <v>1051</v>
      </c>
      <c r="O160" s="131">
        <v>6.500244140625</v>
      </c>
    </row>
    <row r="161" spans="1:15">
      <c r="A161" t="s">
        <v>1222</v>
      </c>
      <c r="B161" t="s">
        <v>1701</v>
      </c>
      <c r="C161" t="s">
        <v>489</v>
      </c>
      <c r="D161" t="s">
        <v>1724</v>
      </c>
      <c r="E161" t="s">
        <v>1746</v>
      </c>
      <c r="F161" t="s">
        <v>1288</v>
      </c>
      <c r="G161" t="str">
        <f>VLOOKUP(F161,부산데이터스토어!$B$2:$C$225,2,)</f>
        <v>naa.60060e80166221000001622100001f0e</v>
      </c>
      <c r="H161" t="s">
        <v>3284</v>
      </c>
      <c r="I161" t="s">
        <v>1747</v>
      </c>
      <c r="J161" t="str">
        <f t="shared" si="4"/>
        <v>naa.60060e80166221000001622100001052</v>
      </c>
      <c r="K161" t="str">
        <f t="shared" si="5"/>
        <v>10.146.106.90naa.60060e80166221000001622100001052</v>
      </c>
      <c r="L161" t="str">
        <f>IF(K161&lt;&gt;"",VLOOKUP(K161,'active io'!$C$3:$D$7528,2,FALSE),"")</f>
        <v>vmhba2:C0:T1:L104</v>
      </c>
      <c r="M161" t="str">
        <f t="shared" si="6"/>
        <v>16221</v>
      </c>
      <c r="N161" t="str">
        <f t="shared" si="7"/>
        <v>1052</v>
      </c>
      <c r="O161" s="131">
        <v>3.00018310546875</v>
      </c>
    </row>
    <row r="162" spans="1:15">
      <c r="A162" t="s">
        <v>1222</v>
      </c>
      <c r="B162" t="s">
        <v>1701</v>
      </c>
      <c r="C162" t="s">
        <v>489</v>
      </c>
      <c r="D162" t="s">
        <v>1724</v>
      </c>
      <c r="E162" t="s">
        <v>1749</v>
      </c>
      <c r="F162" t="s">
        <v>1288</v>
      </c>
      <c r="G162" t="str">
        <f>VLOOKUP(F162,부산데이터스토어!$B$2:$C$225,2,)</f>
        <v>naa.60060e80166221000001622100001f0e</v>
      </c>
      <c r="H162" t="s">
        <v>3285</v>
      </c>
      <c r="I162" t="s">
        <v>1750</v>
      </c>
      <c r="J162" t="str">
        <f t="shared" si="4"/>
        <v>naa.60060e80166221000001622100001105</v>
      </c>
      <c r="K162" t="str">
        <f t="shared" si="5"/>
        <v>10.146.106.90naa.60060e80166221000001622100001105</v>
      </c>
      <c r="L162" t="str">
        <f>IF(K162&lt;&gt;"",VLOOKUP(K162,'active io'!$C$3:$D$7528,2,FALSE),"")</f>
        <v>vmhba2:C0:T1:L106</v>
      </c>
      <c r="M162" t="str">
        <f t="shared" si="6"/>
        <v>16221</v>
      </c>
      <c r="N162" t="str">
        <f t="shared" si="7"/>
        <v>1105</v>
      </c>
      <c r="O162" s="131">
        <v>0.20050048828125</v>
      </c>
    </row>
    <row r="163" spans="1:15">
      <c r="A163" t="s">
        <v>1222</v>
      </c>
      <c r="B163" t="s">
        <v>1701</v>
      </c>
      <c r="C163" t="s">
        <v>489</v>
      </c>
      <c r="D163" t="s">
        <v>1724</v>
      </c>
      <c r="E163" t="s">
        <v>1752</v>
      </c>
      <c r="F163" t="s">
        <v>1288</v>
      </c>
      <c r="G163" t="str">
        <f>VLOOKUP(F163,부산데이터스토어!$B$2:$C$225,2,)</f>
        <v>naa.60060e80166221000001622100001f0e</v>
      </c>
      <c r="H163" t="s">
        <v>3286</v>
      </c>
      <c r="I163" t="s">
        <v>1753</v>
      </c>
      <c r="J163" t="str">
        <f t="shared" si="4"/>
        <v>naa.60060e80166221000001622100000f2a</v>
      </c>
      <c r="K163" t="str">
        <f t="shared" si="5"/>
        <v>10.146.106.90naa.60060e80166221000001622100000f2a</v>
      </c>
      <c r="L163" t="str">
        <f>IF(K163&lt;&gt;"",VLOOKUP(K163,'active io'!$C$3:$D$7528,2,FALSE),"")</f>
        <v>vmhba2:C0:T0:L172</v>
      </c>
      <c r="M163" t="str">
        <f t="shared" si="6"/>
        <v>16221</v>
      </c>
      <c r="N163" t="str">
        <f t="shared" si="7"/>
        <v>0f2a</v>
      </c>
      <c r="O163" s="131">
        <v>0.20050048828125</v>
      </c>
    </row>
    <row r="164" spans="1:15">
      <c r="A164" t="s">
        <v>1222</v>
      </c>
      <c r="B164" t="s">
        <v>1701</v>
      </c>
      <c r="C164" t="s">
        <v>489</v>
      </c>
      <c r="D164" t="s">
        <v>1724</v>
      </c>
      <c r="E164" t="s">
        <v>1755</v>
      </c>
      <c r="F164" t="s">
        <v>1288</v>
      </c>
      <c r="G164" t="str">
        <f>VLOOKUP(F164,부산데이터스토어!$B$2:$C$225,2,)</f>
        <v>naa.60060e80166221000001622100001f0e</v>
      </c>
      <c r="H164" t="s">
        <v>3287</v>
      </c>
      <c r="I164" t="s">
        <v>1756</v>
      </c>
      <c r="J164" t="str">
        <f t="shared" si="4"/>
        <v>naa.60060e80166221000001622100000f2b</v>
      </c>
      <c r="K164" t="str">
        <f t="shared" si="5"/>
        <v>10.146.106.90naa.60060e80166221000001622100000f2b</v>
      </c>
      <c r="L164" t="str">
        <f>IF(K164&lt;&gt;"",VLOOKUP(K164,'active io'!$C$3:$D$7528,2,FALSE),"")</f>
        <v>vmhba2:C0:T0:L173</v>
      </c>
      <c r="M164" t="str">
        <f t="shared" si="6"/>
        <v>16221</v>
      </c>
      <c r="N164" t="str">
        <f t="shared" si="7"/>
        <v>0f2b</v>
      </c>
      <c r="O164" s="131">
        <v>0.20050048828125</v>
      </c>
    </row>
    <row r="165" spans="1:15">
      <c r="A165" t="s">
        <v>1222</v>
      </c>
      <c r="B165" t="s">
        <v>1701</v>
      </c>
      <c r="C165" t="s">
        <v>489</v>
      </c>
      <c r="D165" t="s">
        <v>1724</v>
      </c>
      <c r="E165" t="s">
        <v>1758</v>
      </c>
      <c r="F165" t="s">
        <v>1288</v>
      </c>
      <c r="G165" t="str">
        <f>VLOOKUP(F165,부산데이터스토어!$B$2:$C$225,2,)</f>
        <v>naa.60060e80166221000001622100001f0e</v>
      </c>
      <c r="H165" t="s">
        <v>3288</v>
      </c>
      <c r="I165" t="s">
        <v>1759</v>
      </c>
      <c r="J165" t="str">
        <f t="shared" si="4"/>
        <v>naa.60060e80166221000001622100000f2c</v>
      </c>
      <c r="K165" t="str">
        <f t="shared" si="5"/>
        <v>10.146.106.90naa.60060e80166221000001622100000f2c</v>
      </c>
      <c r="L165" t="str">
        <f>IF(K165&lt;&gt;"",VLOOKUP(K165,'active io'!$C$3:$D$7528,2,FALSE),"")</f>
        <v>vmhba2:C0:T0:L174</v>
      </c>
      <c r="M165" t="str">
        <f t="shared" si="6"/>
        <v>16221</v>
      </c>
      <c r="N165" t="str">
        <f t="shared" si="7"/>
        <v>0f2c</v>
      </c>
      <c r="O165" s="131">
        <v>40</v>
      </c>
    </row>
    <row r="166" spans="1:15">
      <c r="A166" t="s">
        <v>1223</v>
      </c>
      <c r="B166" t="s">
        <v>1701</v>
      </c>
      <c r="C166" t="s">
        <v>491</v>
      </c>
      <c r="D166" t="s">
        <v>1702</v>
      </c>
      <c r="E166" t="s">
        <v>1686</v>
      </c>
      <c r="F166" t="s">
        <v>1626</v>
      </c>
      <c r="G166" t="str">
        <f>VLOOKUP(F166,부산데이터스토어!$B$2:$C$225,2,)</f>
        <v>naa.600508b1001c97147d8413fdeea07f29</v>
      </c>
      <c r="H166" t="s">
        <v>3345</v>
      </c>
      <c r="J166" t="str">
        <f t="shared" si="4"/>
        <v/>
      </c>
      <c r="K166" t="str">
        <f t="shared" si="5"/>
        <v/>
      </c>
      <c r="L166" t="str">
        <f>IF(K166&lt;&gt;"",VLOOKUP(K166,'active io'!$C$3:$D$7528,2,FALSE),"")</f>
        <v/>
      </c>
      <c r="M166" t="str">
        <f t="shared" si="6"/>
        <v/>
      </c>
      <c r="N166" t="str">
        <f t="shared" si="7"/>
        <v/>
      </c>
      <c r="O166" s="131">
        <v>105</v>
      </c>
    </row>
    <row r="167" spans="1:15">
      <c r="A167" t="s">
        <v>1223</v>
      </c>
      <c r="B167" t="s">
        <v>1701</v>
      </c>
      <c r="C167" t="s">
        <v>491</v>
      </c>
      <c r="D167" t="s">
        <v>1702</v>
      </c>
      <c r="E167" t="s">
        <v>1688</v>
      </c>
      <c r="F167" t="s">
        <v>1342</v>
      </c>
      <c r="G167" t="str">
        <f>VLOOKUP(F167,부산데이터스토어!$B$2:$C$225,2,)</f>
        <v>naa.60060e80166177000001617700001f10</v>
      </c>
      <c r="H167" t="s">
        <v>3345</v>
      </c>
      <c r="I167" t="s">
        <v>1816</v>
      </c>
      <c r="J167" t="str">
        <f t="shared" si="4"/>
        <v>naa.60060e8016617700000161770000003d</v>
      </c>
      <c r="K167" t="str">
        <f t="shared" si="5"/>
        <v>10.146.106.91naa.60060e8016617700000161770000003d</v>
      </c>
      <c r="L167" t="str">
        <f>IF(K167&lt;&gt;"",VLOOKUP(K167,'active io'!$C$3:$D$7528,2,FALSE),"")</f>
        <v>vmhba3:C0:T1:L5</v>
      </c>
      <c r="M167" t="str">
        <f t="shared" si="6"/>
        <v>16177</v>
      </c>
      <c r="N167" t="str">
        <f t="shared" si="7"/>
        <v>003d</v>
      </c>
      <c r="O167" s="131">
        <v>70.000305175781307</v>
      </c>
    </row>
    <row r="168" spans="1:15">
      <c r="A168" t="s">
        <v>1223</v>
      </c>
      <c r="B168" t="s">
        <v>1701</v>
      </c>
      <c r="C168" t="s">
        <v>491</v>
      </c>
      <c r="D168" t="s">
        <v>1702</v>
      </c>
      <c r="E168" t="s">
        <v>1704</v>
      </c>
      <c r="F168" t="s">
        <v>1342</v>
      </c>
      <c r="G168" t="str">
        <f>VLOOKUP(F168,부산데이터스토어!$B$2:$C$225,2,)</f>
        <v>naa.60060e80166177000001617700001f10</v>
      </c>
      <c r="H168" t="s">
        <v>3346</v>
      </c>
      <c r="I168" t="s">
        <v>1817</v>
      </c>
      <c r="J168" t="str">
        <f t="shared" si="4"/>
        <v>naa.60060e8016617700000161770000003e</v>
      </c>
      <c r="K168" t="str">
        <f t="shared" si="5"/>
        <v>10.146.106.91naa.60060e8016617700000161770000003e</v>
      </c>
      <c r="L168" t="str">
        <f>IF(K168&lt;&gt;"",VLOOKUP(K168,'active io'!$C$3:$D$7528,2,FALSE),"")</f>
        <v>vmhba3:C0:T1:L6</v>
      </c>
      <c r="M168" t="str">
        <f t="shared" si="6"/>
        <v>16177</v>
      </c>
      <c r="N168" t="str">
        <f t="shared" si="7"/>
        <v>003e</v>
      </c>
      <c r="O168" s="131">
        <v>70.000305175781307</v>
      </c>
    </row>
    <row r="169" spans="1:15">
      <c r="A169" t="s">
        <v>1223</v>
      </c>
      <c r="B169" t="s">
        <v>1701</v>
      </c>
      <c r="C169" t="s">
        <v>491</v>
      </c>
      <c r="D169" t="s">
        <v>1702</v>
      </c>
      <c r="E169" t="s">
        <v>1706</v>
      </c>
      <c r="F169" t="s">
        <v>1342</v>
      </c>
      <c r="G169" t="str">
        <f>VLOOKUP(F169,부산데이터스토어!$B$2:$C$225,2,)</f>
        <v>naa.60060e80166177000001617700001f10</v>
      </c>
      <c r="H169" t="s">
        <v>3347</v>
      </c>
      <c r="I169" t="s">
        <v>1818</v>
      </c>
      <c r="J169" t="str">
        <f t="shared" si="4"/>
        <v>naa.60060e8016617700000161770000003f</v>
      </c>
      <c r="K169" t="str">
        <f t="shared" si="5"/>
        <v>10.146.106.91naa.60060e8016617700000161770000003f</v>
      </c>
      <c r="L169" t="str">
        <f>IF(K169&lt;&gt;"",VLOOKUP(K169,'active io'!$C$3:$D$7528,2,FALSE),"")</f>
        <v>vmhba3:C0:T1:L7</v>
      </c>
      <c r="M169" t="str">
        <f t="shared" si="6"/>
        <v>16177</v>
      </c>
      <c r="N169" t="str">
        <f t="shared" si="7"/>
        <v>003f</v>
      </c>
      <c r="O169" s="131">
        <v>40.0003051757813</v>
      </c>
    </row>
    <row r="170" spans="1:15">
      <c r="A170" t="s">
        <v>1223</v>
      </c>
      <c r="B170" t="s">
        <v>1701</v>
      </c>
      <c r="C170" t="s">
        <v>491</v>
      </c>
      <c r="D170" t="s">
        <v>1702</v>
      </c>
      <c r="E170" t="s">
        <v>1708</v>
      </c>
      <c r="F170" t="s">
        <v>1342</v>
      </c>
      <c r="G170" t="str">
        <f>VLOOKUP(F170,부산데이터스토어!$B$2:$C$225,2,)</f>
        <v>naa.60060e80166177000001617700001f10</v>
      </c>
      <c r="H170" t="s">
        <v>3348</v>
      </c>
      <c r="I170" t="s">
        <v>1819</v>
      </c>
      <c r="J170" t="str">
        <f t="shared" si="4"/>
        <v>naa.60060e80166177000001617700000040</v>
      </c>
      <c r="K170" t="str">
        <f t="shared" si="5"/>
        <v>10.146.106.91naa.60060e80166177000001617700000040</v>
      </c>
      <c r="L170" t="str">
        <f>IF(K170&lt;&gt;"",VLOOKUP(K170,'active io'!$C$3:$D$7528,2,FALSE),"")</f>
        <v>vmhba3:C0:T1:L8</v>
      </c>
      <c r="M170" t="str">
        <f t="shared" si="6"/>
        <v>16177</v>
      </c>
      <c r="N170" t="str">
        <f t="shared" si="7"/>
        <v>0040</v>
      </c>
      <c r="O170" s="131">
        <v>50</v>
      </c>
    </row>
    <row r="171" spans="1:15">
      <c r="A171" t="s">
        <v>1223</v>
      </c>
      <c r="B171" t="s">
        <v>1701</v>
      </c>
      <c r="C171" t="s">
        <v>491</v>
      </c>
      <c r="D171" t="s">
        <v>1702</v>
      </c>
      <c r="E171" t="s">
        <v>1714</v>
      </c>
      <c r="F171" t="s">
        <v>1628</v>
      </c>
      <c r="G171" t="str">
        <f>VLOOKUP(F171,부산데이터스토어!$B$2:$C$225,2,)</f>
        <v>naa.600508b1001c434d4a5002b391ba1dbf</v>
      </c>
      <c r="H171" t="s">
        <v>3345</v>
      </c>
      <c r="J171" t="str">
        <f t="shared" si="4"/>
        <v/>
      </c>
      <c r="K171" t="str">
        <f t="shared" si="5"/>
        <v/>
      </c>
      <c r="L171" t="str">
        <f>IF(K171&lt;&gt;"",VLOOKUP(K171,'active io'!$C$3:$D$7528,2,FALSE),"")</f>
        <v/>
      </c>
      <c r="M171" t="str">
        <f t="shared" si="6"/>
        <v/>
      </c>
      <c r="N171" t="str">
        <f t="shared" si="7"/>
        <v/>
      </c>
      <c r="O171" s="131">
        <v>40</v>
      </c>
    </row>
    <row r="172" spans="1:15">
      <c r="A172" t="s">
        <v>1223</v>
      </c>
      <c r="B172" t="s">
        <v>1701</v>
      </c>
      <c r="C172" t="s">
        <v>492</v>
      </c>
      <c r="D172" t="s">
        <v>1724</v>
      </c>
      <c r="E172" t="s">
        <v>1686</v>
      </c>
      <c r="F172" t="s">
        <v>1626</v>
      </c>
      <c r="G172" t="str">
        <f>VLOOKUP(F172,부산데이터스토어!$B$2:$C$225,2,)</f>
        <v>naa.600508b1001c97147d8413fdeea07f29</v>
      </c>
      <c r="H172" t="s">
        <v>3349</v>
      </c>
      <c r="J172" t="str">
        <f t="shared" si="4"/>
        <v/>
      </c>
      <c r="K172" t="str">
        <f t="shared" si="5"/>
        <v/>
      </c>
      <c r="L172" t="str">
        <f>IF(K172&lt;&gt;"",VLOOKUP(K172,'active io'!$C$3:$D$7528,2,FALSE),"")</f>
        <v/>
      </c>
      <c r="M172" t="str">
        <f t="shared" si="6"/>
        <v/>
      </c>
      <c r="N172" t="str">
        <f t="shared" si="7"/>
        <v/>
      </c>
      <c r="O172" s="131">
        <v>50.0006103515625</v>
      </c>
    </row>
    <row r="173" spans="1:15">
      <c r="A173" t="s">
        <v>1223</v>
      </c>
      <c r="B173" t="s">
        <v>1701</v>
      </c>
      <c r="C173" t="s">
        <v>492</v>
      </c>
      <c r="D173" t="s">
        <v>1724</v>
      </c>
      <c r="E173" t="s">
        <v>1688</v>
      </c>
      <c r="F173" t="s">
        <v>1278</v>
      </c>
      <c r="G173" t="str">
        <f>VLOOKUP(F173,부산데이터스토어!$B$2:$C$225,2,)</f>
        <v>naa.60060e80166221000001622100001f0d</v>
      </c>
      <c r="H173" t="s">
        <v>3349</v>
      </c>
      <c r="I173" t="s">
        <v>1820</v>
      </c>
      <c r="J173" t="str">
        <f t="shared" si="4"/>
        <v>naa.60060e80166221000001622100000048</v>
      </c>
      <c r="K173" t="str">
        <f t="shared" si="5"/>
        <v>10.146.106.91naa.60060e80166221000001622100000048</v>
      </c>
      <c r="L173" t="str">
        <f>IF(K173&lt;&gt;"",VLOOKUP(K173,'active io'!$C$3:$D$7528,2,FALSE),"")</f>
        <v>vmhba4:C0:T0:L15</v>
      </c>
      <c r="M173" t="str">
        <f t="shared" si="6"/>
        <v>16221</v>
      </c>
      <c r="N173" t="str">
        <f t="shared" si="7"/>
        <v>0048</v>
      </c>
      <c r="O173" s="131">
        <v>5.0006103515625</v>
      </c>
    </row>
    <row r="174" spans="1:15">
      <c r="A174" t="s">
        <v>1223</v>
      </c>
      <c r="B174" t="s">
        <v>1701</v>
      </c>
      <c r="C174" t="s">
        <v>492</v>
      </c>
      <c r="D174" t="s">
        <v>1724</v>
      </c>
      <c r="E174" t="s">
        <v>1704</v>
      </c>
      <c r="F174" t="s">
        <v>1278</v>
      </c>
      <c r="G174" t="str">
        <f>VLOOKUP(F174,부산데이터스토어!$B$2:$C$225,2,)</f>
        <v>naa.60060e80166221000001622100001f0d</v>
      </c>
      <c r="H174" t="s">
        <v>3350</v>
      </c>
      <c r="I174" t="s">
        <v>1821</v>
      </c>
      <c r="J174" t="str">
        <f t="shared" si="4"/>
        <v>naa.60060e80166221000001622100001048</v>
      </c>
      <c r="K174" t="str">
        <f t="shared" si="5"/>
        <v>10.146.106.91naa.60060e80166221000001622100001048</v>
      </c>
      <c r="L174" t="str">
        <f>IF(K174&lt;&gt;"",VLOOKUP(K174,'active io'!$C$3:$D$7528,2,FALSE),"")</f>
        <v>vmhba4:C0:T0:L95</v>
      </c>
      <c r="M174" t="str">
        <f t="shared" si="6"/>
        <v>16221</v>
      </c>
      <c r="N174" t="str">
        <f t="shared" si="7"/>
        <v>1048</v>
      </c>
      <c r="O174" s="131">
        <v>50</v>
      </c>
    </row>
    <row r="175" spans="1:15">
      <c r="A175" t="s">
        <v>1223</v>
      </c>
      <c r="B175" t="s">
        <v>1701</v>
      </c>
      <c r="C175" t="s">
        <v>492</v>
      </c>
      <c r="D175" t="s">
        <v>1724</v>
      </c>
      <c r="E175" t="s">
        <v>1714</v>
      </c>
      <c r="F175" t="s">
        <v>1628</v>
      </c>
      <c r="G175" t="str">
        <f>VLOOKUP(F175,부산데이터스토어!$B$2:$C$225,2,)</f>
        <v>naa.600508b1001c434d4a5002b391ba1dbf</v>
      </c>
      <c r="H175" t="s">
        <v>3349</v>
      </c>
      <c r="J175" t="str">
        <f t="shared" si="4"/>
        <v/>
      </c>
      <c r="K175" t="str">
        <f t="shared" si="5"/>
        <v/>
      </c>
      <c r="L175" t="str">
        <f>IF(K175&lt;&gt;"",VLOOKUP(K175,'active io'!$C$3:$D$7528,2,FALSE),"")</f>
        <v/>
      </c>
      <c r="M175" t="str">
        <f t="shared" si="6"/>
        <v/>
      </c>
      <c r="N175" t="str">
        <f t="shared" si="7"/>
        <v/>
      </c>
      <c r="O175" s="131">
        <v>45</v>
      </c>
    </row>
    <row r="176" spans="1:15">
      <c r="A176" t="s">
        <v>1223</v>
      </c>
      <c r="B176" t="s">
        <v>1701</v>
      </c>
      <c r="C176" t="s">
        <v>492</v>
      </c>
      <c r="D176" t="s">
        <v>1724</v>
      </c>
      <c r="E176" t="s">
        <v>1693</v>
      </c>
      <c r="F176" t="s">
        <v>1278</v>
      </c>
      <c r="G176" t="str">
        <f>VLOOKUP(F176,부산데이터스토어!$B$2:$C$225,2,)</f>
        <v>naa.60060e80166221000001622100001f0d</v>
      </c>
      <c r="H176" t="s">
        <v>3298</v>
      </c>
      <c r="I176" t="s">
        <v>1769</v>
      </c>
      <c r="J176" t="str">
        <f t="shared" si="4"/>
        <v>naa.60060e80166221000001622100000049</v>
      </c>
      <c r="K176" t="str">
        <f t="shared" si="5"/>
        <v>10.146.106.91naa.60060e80166221000001622100000049</v>
      </c>
      <c r="L176" t="str">
        <f>IF(K176&lt;&gt;"",VLOOKUP(K176,'active io'!$C$3:$D$7528,2,FALSE),"")</f>
        <v>vmhba4:C0:T0:L16</v>
      </c>
      <c r="M176" t="str">
        <f t="shared" si="6"/>
        <v>16221</v>
      </c>
      <c r="N176" t="str">
        <f t="shared" si="7"/>
        <v>0049</v>
      </c>
      <c r="O176" s="131">
        <v>70.000305175781307</v>
      </c>
    </row>
    <row r="177" spans="1:15">
      <c r="A177" t="s">
        <v>1223</v>
      </c>
      <c r="B177" t="s">
        <v>1701</v>
      </c>
      <c r="C177" t="s">
        <v>492</v>
      </c>
      <c r="D177" t="s">
        <v>1724</v>
      </c>
      <c r="E177" t="s">
        <v>1697</v>
      </c>
      <c r="F177" t="s">
        <v>1278</v>
      </c>
      <c r="G177" t="str">
        <f>VLOOKUP(F177,부산데이터스토어!$B$2:$C$225,2,)</f>
        <v>naa.60060e80166221000001622100001f0d</v>
      </c>
      <c r="H177" t="s">
        <v>3299</v>
      </c>
      <c r="I177" t="s">
        <v>1770</v>
      </c>
      <c r="J177" t="str">
        <f t="shared" si="4"/>
        <v>naa.60060e8016622100000162210000004a</v>
      </c>
      <c r="K177" t="str">
        <f t="shared" si="5"/>
        <v>10.146.106.91naa.60060e8016622100000162210000004a</v>
      </c>
      <c r="L177" t="str">
        <f>IF(K177&lt;&gt;"",VLOOKUP(K177,'active io'!$C$3:$D$7528,2,FALSE),"")</f>
        <v>vmhba4:C0:T0:L17</v>
      </c>
      <c r="M177" t="str">
        <f t="shared" si="6"/>
        <v>16221</v>
      </c>
      <c r="N177" t="str">
        <f t="shared" si="7"/>
        <v>004a</v>
      </c>
      <c r="O177" s="131">
        <v>110.000610351563</v>
      </c>
    </row>
    <row r="178" spans="1:15">
      <c r="A178" t="s">
        <v>1223</v>
      </c>
      <c r="B178" t="s">
        <v>1701</v>
      </c>
      <c r="C178" t="s">
        <v>492</v>
      </c>
      <c r="D178" t="s">
        <v>1724</v>
      </c>
      <c r="E178" t="s">
        <v>1699</v>
      </c>
      <c r="F178" t="s">
        <v>1278</v>
      </c>
      <c r="G178" t="str">
        <f>VLOOKUP(F178,부산데이터스토어!$B$2:$C$225,2,)</f>
        <v>naa.60060e80166221000001622100001f0d</v>
      </c>
      <c r="H178" t="s">
        <v>3300</v>
      </c>
      <c r="I178" t="s">
        <v>1771</v>
      </c>
      <c r="J178" t="str">
        <f t="shared" si="4"/>
        <v>naa.60060e8016622100000162210000004b</v>
      </c>
      <c r="K178" t="str">
        <f t="shared" si="5"/>
        <v>10.146.106.91naa.60060e8016622100000162210000004b</v>
      </c>
      <c r="L178" t="str">
        <f>IF(K178&lt;&gt;"",VLOOKUP(K178,'active io'!$C$3:$D$7528,2,FALSE),"")</f>
        <v>vmhba4:C0:T0:L18</v>
      </c>
      <c r="M178" t="str">
        <f t="shared" si="6"/>
        <v>16221</v>
      </c>
      <c r="N178" t="str">
        <f t="shared" si="7"/>
        <v>004b</v>
      </c>
      <c r="O178" s="131">
        <v>4.500732421875</v>
      </c>
    </row>
    <row r="179" spans="1:15">
      <c r="A179" t="s">
        <v>1223</v>
      </c>
      <c r="B179" t="s">
        <v>1701</v>
      </c>
      <c r="C179" t="s">
        <v>492</v>
      </c>
      <c r="D179" t="s">
        <v>1724</v>
      </c>
      <c r="E179" t="s">
        <v>1737</v>
      </c>
      <c r="F179" t="s">
        <v>1278</v>
      </c>
      <c r="G179" t="str">
        <f>VLOOKUP(F179,부산데이터스토어!$B$2:$C$225,2,)</f>
        <v>naa.60060e80166221000001622100001f0d</v>
      </c>
      <c r="H179" t="s">
        <v>3301</v>
      </c>
      <c r="I179" t="s">
        <v>1772</v>
      </c>
      <c r="J179" t="str">
        <f t="shared" ref="J179:J242" si="8">IF(I179&lt;&gt;"",CONCATENATE("naa.",MID(I179,11,32)),"")</f>
        <v>naa.60060e80166221000001622100001049</v>
      </c>
      <c r="K179" t="str">
        <f t="shared" ref="K179:K242" si="9">IF(J179&lt;&gt;"",CONCATENATE(A179,J179),"")</f>
        <v>10.146.106.91naa.60060e80166221000001622100001049</v>
      </c>
      <c r="L179" t="str">
        <f>IF(K179&lt;&gt;"",VLOOKUP(K179,'active io'!$C$3:$D$7528,2,FALSE),"")</f>
        <v>vmhba4:C0:T0:L96</v>
      </c>
      <c r="M179" t="str">
        <f t="shared" ref="M179:M242" si="10">IF(I179&lt;&gt;"",MID(I179,30,5),"")</f>
        <v>16221</v>
      </c>
      <c r="N179" t="str">
        <f t="shared" ref="N179:N242" si="11">IF(I179&lt;&gt;"",MID(I179,39,4),"")</f>
        <v>1049</v>
      </c>
      <c r="O179" s="131">
        <v>7.0001220703125</v>
      </c>
    </row>
    <row r="180" spans="1:15">
      <c r="A180" t="s">
        <v>1223</v>
      </c>
      <c r="B180" t="s">
        <v>1701</v>
      </c>
      <c r="C180" t="s">
        <v>492</v>
      </c>
      <c r="D180" t="s">
        <v>1724</v>
      </c>
      <c r="E180" t="s">
        <v>1740</v>
      </c>
      <c r="F180" t="s">
        <v>1278</v>
      </c>
      <c r="G180" t="str">
        <f>VLOOKUP(F180,부산데이터스토어!$B$2:$C$225,2,)</f>
        <v>naa.60060e80166221000001622100001f0d</v>
      </c>
      <c r="H180" t="s">
        <v>3302</v>
      </c>
      <c r="I180" t="s">
        <v>1773</v>
      </c>
      <c r="J180" t="str">
        <f t="shared" si="8"/>
        <v>naa.60060e8016622100000162210000104a</v>
      </c>
      <c r="K180" t="str">
        <f t="shared" si="9"/>
        <v>10.146.106.91naa.60060e8016622100000162210000104a</v>
      </c>
      <c r="L180" t="str">
        <f>IF(K180&lt;&gt;"",VLOOKUP(K180,'active io'!$C$3:$D$7528,2,FALSE),"")</f>
        <v>vmhba4:C0:T0:L97</v>
      </c>
      <c r="M180" t="str">
        <f t="shared" si="10"/>
        <v>16221</v>
      </c>
      <c r="N180" t="str">
        <f t="shared" si="11"/>
        <v>104a</v>
      </c>
      <c r="O180" s="131">
        <v>11.0000610351563</v>
      </c>
    </row>
    <row r="181" spans="1:15">
      <c r="A181" t="s">
        <v>1223</v>
      </c>
      <c r="B181" t="s">
        <v>1701</v>
      </c>
      <c r="C181" t="s">
        <v>492</v>
      </c>
      <c r="D181" t="s">
        <v>1724</v>
      </c>
      <c r="E181" t="s">
        <v>1743</v>
      </c>
      <c r="F181" t="s">
        <v>1278</v>
      </c>
      <c r="G181" t="str">
        <f>VLOOKUP(F181,부산데이터스토어!$B$2:$C$225,2,)</f>
        <v>naa.60060e80166221000001622100001f0d</v>
      </c>
      <c r="H181" t="s">
        <v>3303</v>
      </c>
      <c r="I181" t="s">
        <v>1774</v>
      </c>
      <c r="J181" t="str">
        <f t="shared" si="8"/>
        <v>naa.60060e8016622100000162210000104b</v>
      </c>
      <c r="K181" t="str">
        <f t="shared" si="9"/>
        <v>10.146.106.91naa.60060e8016622100000162210000104b</v>
      </c>
      <c r="L181" t="str">
        <f>IF(K181&lt;&gt;"",VLOOKUP(K181,'active io'!$C$3:$D$7528,2,FALSE),"")</f>
        <v>vmhba4:C0:T0:L98</v>
      </c>
      <c r="M181" t="str">
        <f t="shared" si="10"/>
        <v>16221</v>
      </c>
      <c r="N181" t="str">
        <f t="shared" si="11"/>
        <v>104b</v>
      </c>
      <c r="O181" s="131">
        <v>0.20050048828125</v>
      </c>
    </row>
    <row r="182" spans="1:15">
      <c r="A182" t="s">
        <v>1223</v>
      </c>
      <c r="B182" t="s">
        <v>1701</v>
      </c>
      <c r="C182" t="s">
        <v>492</v>
      </c>
      <c r="D182" t="s">
        <v>1724</v>
      </c>
      <c r="E182" t="s">
        <v>1752</v>
      </c>
      <c r="F182" t="s">
        <v>1278</v>
      </c>
      <c r="G182" t="str">
        <f>VLOOKUP(F182,부산데이터스토어!$B$2:$C$225,2,)</f>
        <v>naa.60060e80166221000001622100001f0d</v>
      </c>
      <c r="H182" t="s">
        <v>3304</v>
      </c>
      <c r="I182" t="s">
        <v>1775</v>
      </c>
      <c r="J182" t="str">
        <f t="shared" si="8"/>
        <v>naa.60060e80166221000001622100000f27</v>
      </c>
      <c r="K182" t="str">
        <f t="shared" si="9"/>
        <v>10.146.106.91naa.60060e80166221000001622100000f27</v>
      </c>
      <c r="L182" t="str">
        <f>IF(K182&lt;&gt;"",VLOOKUP(K182,'active io'!$C$3:$D$7528,2,FALSE),"")</f>
        <v>vmhba4:C0:T1:L169</v>
      </c>
      <c r="M182" t="str">
        <f t="shared" si="10"/>
        <v>16221</v>
      </c>
      <c r="N182" t="str">
        <f t="shared" si="11"/>
        <v>0f27</v>
      </c>
      <c r="O182" s="131">
        <v>0.20050048828125</v>
      </c>
    </row>
    <row r="183" spans="1:15">
      <c r="A183" t="s">
        <v>1223</v>
      </c>
      <c r="B183" t="s">
        <v>1701</v>
      </c>
      <c r="C183" t="s">
        <v>492</v>
      </c>
      <c r="D183" t="s">
        <v>1724</v>
      </c>
      <c r="E183" t="s">
        <v>1755</v>
      </c>
      <c r="F183" t="s">
        <v>1278</v>
      </c>
      <c r="G183" t="str">
        <f>VLOOKUP(F183,부산데이터스토어!$B$2:$C$225,2,)</f>
        <v>naa.60060e80166221000001622100001f0d</v>
      </c>
      <c r="H183" t="s">
        <v>3305</v>
      </c>
      <c r="I183" t="s">
        <v>1776</v>
      </c>
      <c r="J183" t="str">
        <f t="shared" si="8"/>
        <v>naa.60060e80166221000001622100000f28</v>
      </c>
      <c r="K183" t="str">
        <f t="shared" si="9"/>
        <v>10.146.106.91naa.60060e80166221000001622100000f28</v>
      </c>
      <c r="L183" t="str">
        <f>IF(K183&lt;&gt;"",VLOOKUP(K183,'active io'!$C$3:$D$7528,2,FALSE),"")</f>
        <v>vmhba2:C0:T0:L170</v>
      </c>
      <c r="M183" t="str">
        <f t="shared" si="10"/>
        <v>16221</v>
      </c>
      <c r="N183" t="str">
        <f t="shared" si="11"/>
        <v>0f28</v>
      </c>
      <c r="O183" s="131">
        <v>0.20050048828125</v>
      </c>
    </row>
    <row r="184" spans="1:15">
      <c r="A184" t="s">
        <v>1223</v>
      </c>
      <c r="B184" t="s">
        <v>1701</v>
      </c>
      <c r="C184" t="s">
        <v>492</v>
      </c>
      <c r="D184" t="s">
        <v>1724</v>
      </c>
      <c r="E184" t="s">
        <v>1758</v>
      </c>
      <c r="F184" t="s">
        <v>1278</v>
      </c>
      <c r="G184" t="str">
        <f>VLOOKUP(F184,부산데이터스토어!$B$2:$C$225,2,)</f>
        <v>naa.60060e80166221000001622100001f0d</v>
      </c>
      <c r="H184" t="s">
        <v>3306</v>
      </c>
      <c r="I184" t="s">
        <v>1777</v>
      </c>
      <c r="J184" t="str">
        <f t="shared" si="8"/>
        <v>naa.60060e80166221000001622100000f29</v>
      </c>
      <c r="K184" t="str">
        <f t="shared" si="9"/>
        <v>10.146.106.91naa.60060e80166221000001622100000f29</v>
      </c>
      <c r="L184" t="str">
        <f>IF(K184&lt;&gt;"",VLOOKUP(K184,'active io'!$C$3:$D$7528,2,FALSE),"")</f>
        <v>vmhba2:C0:T0:L171</v>
      </c>
      <c r="M184" t="str">
        <f t="shared" si="10"/>
        <v>16221</v>
      </c>
      <c r="N184" t="str">
        <f t="shared" si="11"/>
        <v>0f29</v>
      </c>
      <c r="O184" s="131">
        <v>40</v>
      </c>
    </row>
    <row r="185" spans="1:15">
      <c r="A185" t="s">
        <v>1224</v>
      </c>
      <c r="B185" t="s">
        <v>1701</v>
      </c>
      <c r="C185" t="s">
        <v>494</v>
      </c>
      <c r="D185" t="s">
        <v>1724</v>
      </c>
      <c r="E185" t="s">
        <v>1686</v>
      </c>
      <c r="F185" t="s">
        <v>1630</v>
      </c>
      <c r="G185" t="str">
        <f>VLOOKUP(F185,부산데이터스토어!$B$2:$C$225,2,)</f>
        <v>naa.600508b1001ce52f1677e45c02c4078d</v>
      </c>
      <c r="H185" t="s">
        <v>3351</v>
      </c>
      <c r="J185" t="str">
        <f t="shared" si="8"/>
        <v/>
      </c>
      <c r="K185" t="str">
        <f t="shared" si="9"/>
        <v/>
      </c>
      <c r="L185" t="str">
        <f>IF(K185&lt;&gt;"",VLOOKUP(K185,'active io'!$C$3:$D$7528,2,FALSE),"")</f>
        <v/>
      </c>
      <c r="M185" t="str">
        <f t="shared" si="10"/>
        <v/>
      </c>
      <c r="N185" t="str">
        <f t="shared" si="11"/>
        <v/>
      </c>
      <c r="O185" s="131">
        <v>125.000610351563</v>
      </c>
    </row>
    <row r="186" spans="1:15">
      <c r="A186" t="s">
        <v>1224</v>
      </c>
      <c r="B186" t="s">
        <v>1701</v>
      </c>
      <c r="C186" t="s">
        <v>494</v>
      </c>
      <c r="D186" t="s">
        <v>1724</v>
      </c>
      <c r="E186" t="s">
        <v>1688</v>
      </c>
      <c r="F186" t="s">
        <v>1250</v>
      </c>
      <c r="G186" t="str">
        <f>VLOOKUP(F186,부산데이터스토어!$B$2:$C$225,2,)</f>
        <v>naa.60060e80166221000001622100001f0a</v>
      </c>
      <c r="H186" t="s">
        <v>3351</v>
      </c>
      <c r="I186" t="s">
        <v>1822</v>
      </c>
      <c r="J186" t="str">
        <f t="shared" si="8"/>
        <v>naa.60060e8016622100000162210000003b</v>
      </c>
      <c r="K186" t="str">
        <f t="shared" si="9"/>
        <v>10.146.106.92naa.60060e8016622100000162210000003b</v>
      </c>
      <c r="L186" t="str">
        <f>IF(K186&lt;&gt;"",VLOOKUP(K186,'active io'!$C$3:$D$7528,2,FALSE),"")</f>
        <v>vmhba4:C0:T0:L2</v>
      </c>
      <c r="M186" t="str">
        <f t="shared" si="10"/>
        <v>16221</v>
      </c>
      <c r="N186" t="str">
        <f t="shared" si="11"/>
        <v>003b</v>
      </c>
      <c r="O186" s="131">
        <v>12.5006103515625</v>
      </c>
    </row>
    <row r="187" spans="1:15">
      <c r="A187" t="s">
        <v>1224</v>
      </c>
      <c r="B187" t="s">
        <v>1701</v>
      </c>
      <c r="C187" t="s">
        <v>494</v>
      </c>
      <c r="D187" t="s">
        <v>1724</v>
      </c>
      <c r="E187" t="s">
        <v>1704</v>
      </c>
      <c r="F187" t="s">
        <v>1250</v>
      </c>
      <c r="G187" t="str">
        <f>VLOOKUP(F187,부산데이터스토어!$B$2:$C$225,2,)</f>
        <v>naa.60060e80166221000001622100001f0a</v>
      </c>
      <c r="H187" t="s">
        <v>3352</v>
      </c>
      <c r="I187" t="s">
        <v>1823</v>
      </c>
      <c r="J187" t="str">
        <f t="shared" si="8"/>
        <v>naa.60060e8016622100000162210000103b</v>
      </c>
      <c r="K187" t="str">
        <f t="shared" si="9"/>
        <v>10.146.106.92naa.60060e8016622100000162210000103b</v>
      </c>
      <c r="L187" t="str">
        <f>IF(K187&lt;&gt;"",VLOOKUP(K187,'active io'!$C$3:$D$7528,2,FALSE),"")</f>
        <v>vmhba4:C0:T0:L82</v>
      </c>
      <c r="M187" t="str">
        <f t="shared" si="10"/>
        <v>16221</v>
      </c>
      <c r="N187" t="str">
        <f t="shared" si="11"/>
        <v>103b</v>
      </c>
      <c r="O187" s="131">
        <v>50</v>
      </c>
    </row>
    <row r="188" spans="1:15">
      <c r="A188" t="s">
        <v>1224</v>
      </c>
      <c r="B188" t="s">
        <v>1701</v>
      </c>
      <c r="C188" t="s">
        <v>494</v>
      </c>
      <c r="D188" t="s">
        <v>1724</v>
      </c>
      <c r="E188" t="s">
        <v>1714</v>
      </c>
      <c r="F188" t="s">
        <v>1632</v>
      </c>
      <c r="G188" t="str">
        <f>VLOOKUP(F188,부산데이터스토어!$B$2:$C$225,2,)</f>
        <v>naa.600508b1001c9e7b0eeb076c3d9f2452</v>
      </c>
      <c r="H188" t="s">
        <v>3351</v>
      </c>
      <c r="J188" t="str">
        <f t="shared" si="8"/>
        <v/>
      </c>
      <c r="K188" t="str">
        <f t="shared" si="9"/>
        <v/>
      </c>
      <c r="L188" t="str">
        <f>IF(K188&lt;&gt;"",VLOOKUP(K188,'active io'!$C$3:$D$7528,2,FALSE),"")</f>
        <v/>
      </c>
      <c r="M188" t="str">
        <f t="shared" si="10"/>
        <v/>
      </c>
      <c r="N188" t="str">
        <f t="shared" si="11"/>
        <v/>
      </c>
      <c r="O188" s="131">
        <v>80.0006103515625</v>
      </c>
    </row>
    <row r="189" spans="1:15">
      <c r="A189" t="s">
        <v>1224</v>
      </c>
      <c r="B189" t="s">
        <v>1701</v>
      </c>
      <c r="C189" t="s">
        <v>494</v>
      </c>
      <c r="D189" t="s">
        <v>1724</v>
      </c>
      <c r="E189" t="s">
        <v>1693</v>
      </c>
      <c r="F189" t="s">
        <v>1250</v>
      </c>
      <c r="G189" t="str">
        <f>VLOOKUP(F189,부산데이터스토어!$B$2:$C$225,2,)</f>
        <v>naa.60060e80166221000001622100001f0a</v>
      </c>
      <c r="H189" t="s">
        <v>3333</v>
      </c>
      <c r="I189" t="s">
        <v>1804</v>
      </c>
      <c r="J189" t="str">
        <f t="shared" si="8"/>
        <v>naa.60060e8016622100000162210000003c</v>
      </c>
      <c r="K189" t="str">
        <f t="shared" si="9"/>
        <v>10.146.106.92naa.60060e8016622100000162210000003c</v>
      </c>
      <c r="L189" t="str">
        <f>IF(K189&lt;&gt;"",VLOOKUP(K189,'active io'!$C$3:$D$7528,2,FALSE),"")</f>
        <v>vmhba4:C0:T0:L3</v>
      </c>
      <c r="M189" t="str">
        <f t="shared" si="10"/>
        <v>16221</v>
      </c>
      <c r="N189" t="str">
        <f t="shared" si="11"/>
        <v>003c</v>
      </c>
      <c r="O189" s="131">
        <v>8.00079345703125</v>
      </c>
    </row>
    <row r="190" spans="1:15">
      <c r="A190" t="s">
        <v>1224</v>
      </c>
      <c r="B190" t="s">
        <v>1701</v>
      </c>
      <c r="C190" t="s">
        <v>494</v>
      </c>
      <c r="D190" t="s">
        <v>1724</v>
      </c>
      <c r="E190" t="s">
        <v>1737</v>
      </c>
      <c r="F190" t="s">
        <v>1250</v>
      </c>
      <c r="G190" t="str">
        <f>VLOOKUP(F190,부산데이터스토어!$B$2:$C$225,2,)</f>
        <v>naa.60060e80166221000001622100001f0a</v>
      </c>
      <c r="H190" t="s">
        <v>3334</v>
      </c>
      <c r="I190" t="s">
        <v>1805</v>
      </c>
      <c r="J190" t="str">
        <f t="shared" si="8"/>
        <v>naa.60060e8016622100000162210000103c</v>
      </c>
      <c r="K190" t="str">
        <f t="shared" si="9"/>
        <v>10.146.106.92naa.60060e8016622100000162210000103c</v>
      </c>
      <c r="L190" t="str">
        <f>IF(K190&lt;&gt;"",VLOOKUP(K190,'active io'!$C$3:$D$7528,2,FALSE),"")</f>
        <v>vmhba4:C0:T0:L83</v>
      </c>
      <c r="M190" t="str">
        <f t="shared" si="10"/>
        <v>16221</v>
      </c>
      <c r="N190" t="str">
        <f t="shared" si="11"/>
        <v>103c</v>
      </c>
      <c r="O190" s="131">
        <v>0.20050048828125</v>
      </c>
    </row>
    <row r="191" spans="1:15">
      <c r="A191" t="s">
        <v>1224</v>
      </c>
      <c r="B191" t="s">
        <v>1701</v>
      </c>
      <c r="C191" t="s">
        <v>494</v>
      </c>
      <c r="D191" t="s">
        <v>1724</v>
      </c>
      <c r="E191" t="s">
        <v>1752</v>
      </c>
      <c r="F191" t="s">
        <v>1250</v>
      </c>
      <c r="G191" t="str">
        <f>VLOOKUP(F191,부산데이터스토어!$B$2:$C$225,2,)</f>
        <v>naa.60060e80166221000001622100001f0a</v>
      </c>
      <c r="H191" t="s">
        <v>3335</v>
      </c>
      <c r="I191" t="s">
        <v>1806</v>
      </c>
      <c r="J191" t="str">
        <f t="shared" si="8"/>
        <v>naa.60060e80166221000001622100000f1e</v>
      </c>
      <c r="K191" t="str">
        <f t="shared" si="9"/>
        <v>10.146.106.92naa.60060e80166221000001622100000f1e</v>
      </c>
      <c r="L191" t="str">
        <f>IF(K191&lt;&gt;"",VLOOKUP(K191,'active io'!$C$3:$D$7528,2,FALSE),"")</f>
        <v>vmhba4:C0:T1:L160</v>
      </c>
      <c r="M191" t="str">
        <f t="shared" si="10"/>
        <v>16221</v>
      </c>
      <c r="N191" t="str">
        <f t="shared" si="11"/>
        <v>0f1e</v>
      </c>
      <c r="O191" s="131">
        <v>0.20050048828125</v>
      </c>
    </row>
    <row r="192" spans="1:15">
      <c r="A192" t="s">
        <v>1224</v>
      </c>
      <c r="B192" t="s">
        <v>1701</v>
      </c>
      <c r="C192" t="s">
        <v>494</v>
      </c>
      <c r="D192" t="s">
        <v>1724</v>
      </c>
      <c r="E192" t="s">
        <v>1755</v>
      </c>
      <c r="F192" t="s">
        <v>1250</v>
      </c>
      <c r="G192" t="str">
        <f>VLOOKUP(F192,부산데이터스토어!$B$2:$C$225,2,)</f>
        <v>naa.60060e80166221000001622100001f0a</v>
      </c>
      <c r="H192" t="s">
        <v>3336</v>
      </c>
      <c r="I192" t="s">
        <v>1807</v>
      </c>
      <c r="J192" t="str">
        <f t="shared" si="8"/>
        <v>naa.60060e80166221000001622100000f1f</v>
      </c>
      <c r="K192" t="str">
        <f t="shared" si="9"/>
        <v>10.146.106.92naa.60060e80166221000001622100000f1f</v>
      </c>
      <c r="L192" t="str">
        <f>IF(K192&lt;&gt;"",VLOOKUP(K192,'active io'!$C$3:$D$7528,2,FALSE),"")</f>
        <v>vmhba4:C0:T1:L161</v>
      </c>
      <c r="M192" t="str">
        <f t="shared" si="10"/>
        <v>16221</v>
      </c>
      <c r="N192" t="str">
        <f t="shared" si="11"/>
        <v>0f1f</v>
      </c>
      <c r="O192" s="131">
        <v>0.20050048828125</v>
      </c>
    </row>
    <row r="193" spans="1:15">
      <c r="A193" t="s">
        <v>1224</v>
      </c>
      <c r="B193" t="s">
        <v>1701</v>
      </c>
      <c r="C193" t="s">
        <v>494</v>
      </c>
      <c r="D193" t="s">
        <v>1724</v>
      </c>
      <c r="E193" t="s">
        <v>1758</v>
      </c>
      <c r="F193" t="s">
        <v>1250</v>
      </c>
      <c r="G193" t="str">
        <f>VLOOKUP(F193,부산데이터스토어!$B$2:$C$225,2,)</f>
        <v>naa.60060e80166221000001622100001f0a</v>
      </c>
      <c r="H193" t="s">
        <v>3337</v>
      </c>
      <c r="I193" t="s">
        <v>1808</v>
      </c>
      <c r="J193" t="str">
        <f t="shared" si="8"/>
        <v>naa.60060e80166221000001622100000f20</v>
      </c>
      <c r="K193" t="str">
        <f t="shared" si="9"/>
        <v>10.146.106.92naa.60060e80166221000001622100000f20</v>
      </c>
      <c r="L193" t="str">
        <f>IF(K193&lt;&gt;"",VLOOKUP(K193,'active io'!$C$3:$D$7528,2,FALSE),"")</f>
        <v>vmhba4:C0:T1:L162</v>
      </c>
      <c r="M193" t="str">
        <f t="shared" si="10"/>
        <v>16221</v>
      </c>
      <c r="N193" t="str">
        <f t="shared" si="11"/>
        <v>0f20</v>
      </c>
      <c r="O193" s="131">
        <v>40</v>
      </c>
    </row>
    <row r="194" spans="1:15">
      <c r="A194" t="s">
        <v>1224</v>
      </c>
      <c r="B194" t="s">
        <v>1701</v>
      </c>
      <c r="C194" t="s">
        <v>495</v>
      </c>
      <c r="D194" t="s">
        <v>1702</v>
      </c>
      <c r="E194" t="s">
        <v>1686</v>
      </c>
      <c r="F194" t="s">
        <v>1630</v>
      </c>
      <c r="G194" t="str">
        <f>VLOOKUP(F194,부산데이터스토어!$B$2:$C$225,2,)</f>
        <v>naa.600508b1001ce52f1677e45c02c4078d</v>
      </c>
      <c r="H194" t="s">
        <v>3353</v>
      </c>
      <c r="J194" t="str">
        <f t="shared" si="8"/>
        <v/>
      </c>
      <c r="K194" t="str">
        <f t="shared" si="9"/>
        <v/>
      </c>
      <c r="L194" t="str">
        <f>IF(K194&lt;&gt;"",VLOOKUP(K194,'active io'!$C$3:$D$7528,2,FALSE),"")</f>
        <v/>
      </c>
      <c r="M194" t="str">
        <f t="shared" si="10"/>
        <v/>
      </c>
      <c r="N194" t="str">
        <f t="shared" si="11"/>
        <v/>
      </c>
      <c r="O194" s="131">
        <v>105</v>
      </c>
    </row>
    <row r="195" spans="1:15">
      <c r="A195" t="s">
        <v>1224</v>
      </c>
      <c r="B195" t="s">
        <v>1701</v>
      </c>
      <c r="C195" t="s">
        <v>495</v>
      </c>
      <c r="D195" t="s">
        <v>1702</v>
      </c>
      <c r="E195" t="s">
        <v>1688</v>
      </c>
      <c r="F195" t="s">
        <v>1332</v>
      </c>
      <c r="G195" t="str">
        <f>VLOOKUP(F195,부산데이터스토어!$B$2:$C$225,2,)</f>
        <v>naa.60060e80166177000001617700001f0f</v>
      </c>
      <c r="H195" t="s">
        <v>3353</v>
      </c>
      <c r="I195" t="s">
        <v>1824</v>
      </c>
      <c r="J195" t="str">
        <f t="shared" si="8"/>
        <v>naa.60060e8016617700000161770000003a</v>
      </c>
      <c r="K195" t="str">
        <f t="shared" si="9"/>
        <v>10.146.106.92naa.60060e8016617700000161770000003a</v>
      </c>
      <c r="L195" t="str">
        <f>IF(K195&lt;&gt;"",VLOOKUP(K195,'active io'!$C$3:$D$7528,2,FALSE),"")</f>
        <v>vmhba3:C0:T1:L2</v>
      </c>
      <c r="M195" t="str">
        <f t="shared" si="10"/>
        <v>16177</v>
      </c>
      <c r="N195" t="str">
        <f t="shared" si="11"/>
        <v>003a</v>
      </c>
      <c r="O195" s="131">
        <v>70.000305175781307</v>
      </c>
    </row>
    <row r="196" spans="1:15">
      <c r="A196" t="s">
        <v>1224</v>
      </c>
      <c r="B196" t="s">
        <v>1701</v>
      </c>
      <c r="C196" t="s">
        <v>495</v>
      </c>
      <c r="D196" t="s">
        <v>1702</v>
      </c>
      <c r="E196" t="s">
        <v>1704</v>
      </c>
      <c r="F196" t="s">
        <v>1332</v>
      </c>
      <c r="G196" t="str">
        <f>VLOOKUP(F196,부산데이터스토어!$B$2:$C$225,2,)</f>
        <v>naa.60060e80166177000001617700001f0f</v>
      </c>
      <c r="H196" t="s">
        <v>3354</v>
      </c>
      <c r="I196" t="s">
        <v>1825</v>
      </c>
      <c r="J196" t="str">
        <f t="shared" si="8"/>
        <v>naa.60060e8016617700000161770000003b</v>
      </c>
      <c r="K196" t="str">
        <f t="shared" si="9"/>
        <v>10.146.106.92naa.60060e8016617700000161770000003b</v>
      </c>
      <c r="L196" t="str">
        <f>IF(K196&lt;&gt;"",VLOOKUP(K196,'active io'!$C$3:$D$7528,2,FALSE),"")</f>
        <v>vmhba3:C0:T1:L3</v>
      </c>
      <c r="M196" t="str">
        <f t="shared" si="10"/>
        <v>16177</v>
      </c>
      <c r="N196" t="str">
        <f t="shared" si="11"/>
        <v>003b</v>
      </c>
      <c r="O196" s="131">
        <v>40.0003051757813</v>
      </c>
    </row>
    <row r="197" spans="1:15">
      <c r="A197" t="s">
        <v>1224</v>
      </c>
      <c r="B197" t="s">
        <v>1701</v>
      </c>
      <c r="C197" t="s">
        <v>495</v>
      </c>
      <c r="D197" t="s">
        <v>1702</v>
      </c>
      <c r="E197" t="s">
        <v>1706</v>
      </c>
      <c r="F197" t="s">
        <v>1332</v>
      </c>
      <c r="G197" t="str">
        <f>VLOOKUP(F197,부산데이터스토어!$B$2:$C$225,2,)</f>
        <v>naa.60060e80166177000001617700001f0f</v>
      </c>
      <c r="H197" t="s">
        <v>3355</v>
      </c>
      <c r="I197" t="s">
        <v>1826</v>
      </c>
      <c r="J197" t="str">
        <f t="shared" si="8"/>
        <v>naa.60060e8016617700000161770000003c</v>
      </c>
      <c r="K197" t="str">
        <f t="shared" si="9"/>
        <v>10.146.106.92naa.60060e8016617700000161770000003c</v>
      </c>
      <c r="L197" t="str">
        <f>IF(K197&lt;&gt;"",VLOOKUP(K197,'active io'!$C$3:$D$7528,2,FALSE),"")</f>
        <v>vmhba3:C0:T1:L4</v>
      </c>
      <c r="M197" t="str">
        <f t="shared" si="10"/>
        <v>16177</v>
      </c>
      <c r="N197" t="str">
        <f t="shared" si="11"/>
        <v>003c</v>
      </c>
      <c r="O197" s="131">
        <v>6.0003662109375</v>
      </c>
    </row>
    <row r="198" spans="1:15">
      <c r="A198" t="s">
        <v>1224</v>
      </c>
      <c r="B198" t="s">
        <v>1701</v>
      </c>
      <c r="C198" t="s">
        <v>495</v>
      </c>
      <c r="D198" t="s">
        <v>1702</v>
      </c>
      <c r="E198" t="s">
        <v>1708</v>
      </c>
      <c r="F198" t="s">
        <v>1332</v>
      </c>
      <c r="G198" t="str">
        <f>VLOOKUP(F198,부산데이터스토어!$B$2:$C$225,2,)</f>
        <v>naa.60060e80166177000001617700001f0f</v>
      </c>
      <c r="H198" t="s">
        <v>3356</v>
      </c>
      <c r="I198" t="s">
        <v>1827</v>
      </c>
      <c r="J198" t="str">
        <f t="shared" si="8"/>
        <v>naa.60060e80166177000001617700000082</v>
      </c>
      <c r="K198" t="str">
        <f t="shared" si="9"/>
        <v>10.146.106.92naa.60060e80166177000001617700000082</v>
      </c>
      <c r="L198" t="str">
        <f>IF(K198&lt;&gt;"",VLOOKUP(K198,'active io'!$C$3:$D$7528,2,FALSE),"")</f>
        <v>vmhba3:C0:T3:L28</v>
      </c>
      <c r="M198" t="str">
        <f t="shared" si="10"/>
        <v>16177</v>
      </c>
      <c r="N198" t="str">
        <f t="shared" si="11"/>
        <v>0082</v>
      </c>
      <c r="O198" s="131">
        <v>50</v>
      </c>
    </row>
    <row r="199" spans="1:15">
      <c r="A199" t="s">
        <v>1224</v>
      </c>
      <c r="B199" t="s">
        <v>1701</v>
      </c>
      <c r="C199" t="s">
        <v>495</v>
      </c>
      <c r="D199" t="s">
        <v>1702</v>
      </c>
      <c r="E199" t="s">
        <v>1714</v>
      </c>
      <c r="F199" t="s">
        <v>1632</v>
      </c>
      <c r="G199" t="str">
        <f>VLOOKUP(F199,부산데이터스토어!$B$2:$C$225,2,)</f>
        <v>naa.600508b1001c9e7b0eeb076c3d9f2452</v>
      </c>
      <c r="H199" t="s">
        <v>3353</v>
      </c>
      <c r="J199" t="str">
        <f t="shared" si="8"/>
        <v/>
      </c>
      <c r="K199" t="str">
        <f t="shared" si="9"/>
        <v/>
      </c>
      <c r="L199" t="str">
        <f>IF(K199&lt;&gt;"",VLOOKUP(K199,'active io'!$C$3:$D$7528,2,FALSE),"")</f>
        <v/>
      </c>
      <c r="M199" t="str">
        <f t="shared" si="10"/>
        <v/>
      </c>
      <c r="N199" t="str">
        <f t="shared" si="11"/>
        <v/>
      </c>
      <c r="O199" s="131">
        <v>40</v>
      </c>
    </row>
    <row r="200" spans="1:15">
      <c r="A200" t="s">
        <v>1219</v>
      </c>
      <c r="B200" t="s">
        <v>1701</v>
      </c>
      <c r="C200" t="s">
        <v>480</v>
      </c>
      <c r="D200" t="s">
        <v>1702</v>
      </c>
      <c r="E200" t="s">
        <v>1686</v>
      </c>
      <c r="F200" t="s">
        <v>1608</v>
      </c>
      <c r="G200" t="str">
        <f>VLOOKUP(F200,부산데이터스토어!$B$2:$C$225,2,)</f>
        <v>naa.600508b1001cb5d20f224e09a2ec0281</v>
      </c>
      <c r="H200" t="s">
        <v>3357</v>
      </c>
      <c r="J200" t="str">
        <f t="shared" si="8"/>
        <v/>
      </c>
      <c r="K200" t="str">
        <f t="shared" si="9"/>
        <v/>
      </c>
      <c r="L200" t="str">
        <f>IF(K200&lt;&gt;"",VLOOKUP(K200,'active io'!$C$3:$D$7528,2,FALSE),"")</f>
        <v/>
      </c>
      <c r="M200" t="str">
        <f t="shared" si="10"/>
        <v/>
      </c>
      <c r="N200" t="str">
        <f t="shared" si="11"/>
        <v/>
      </c>
      <c r="O200" s="131">
        <v>215.00061035156301</v>
      </c>
    </row>
    <row r="201" spans="1:15">
      <c r="A201" t="s">
        <v>1219</v>
      </c>
      <c r="B201" t="s">
        <v>1701</v>
      </c>
      <c r="C201" t="s">
        <v>480</v>
      </c>
      <c r="D201" t="s">
        <v>1702</v>
      </c>
      <c r="E201" t="s">
        <v>1688</v>
      </c>
      <c r="F201" t="s">
        <v>1364</v>
      </c>
      <c r="G201" t="str">
        <f>VLOOKUP(F201,부산데이터스토어!$B$2:$C$225,2,)</f>
        <v>naa.60060e80166177000001617700001f12</v>
      </c>
      <c r="H201" t="s">
        <v>3357</v>
      </c>
      <c r="I201" t="s">
        <v>1828</v>
      </c>
      <c r="J201" t="str">
        <f t="shared" si="8"/>
        <v>naa.60060e80166177000001617700000046</v>
      </c>
      <c r="K201" t="str">
        <f t="shared" si="9"/>
        <v>10.146.106.87naa.60060e80166177000001617700000046</v>
      </c>
      <c r="L201" t="str">
        <f>IF(K201&lt;&gt;"",VLOOKUP(K201,'active io'!$C$3:$D$7528,2,FALSE),"")</f>
        <v>vmhba5:C0:T0:L14</v>
      </c>
      <c r="M201" t="str">
        <f t="shared" si="10"/>
        <v>16177</v>
      </c>
      <c r="N201" t="str">
        <f t="shared" si="11"/>
        <v>0046</v>
      </c>
      <c r="O201" s="131">
        <v>50</v>
      </c>
    </row>
    <row r="202" spans="1:15">
      <c r="A202" t="s">
        <v>1219</v>
      </c>
      <c r="B202" t="s">
        <v>1701</v>
      </c>
      <c r="C202" t="s">
        <v>480</v>
      </c>
      <c r="D202" t="s">
        <v>1702</v>
      </c>
      <c r="E202" t="s">
        <v>1714</v>
      </c>
      <c r="F202" t="s">
        <v>1610</v>
      </c>
      <c r="G202" t="str">
        <f>VLOOKUP(F202,부산데이터스토어!$B$2:$C$225,2,)</f>
        <v>naa.600508b1001c94af54e889c9dc1c8b90</v>
      </c>
      <c r="H202" t="s">
        <v>3357</v>
      </c>
      <c r="J202" t="str">
        <f t="shared" si="8"/>
        <v/>
      </c>
      <c r="K202" t="str">
        <f t="shared" si="9"/>
        <v/>
      </c>
      <c r="L202" t="str">
        <f>IF(K202&lt;&gt;"",VLOOKUP(K202,'active io'!$C$3:$D$7528,2,FALSE),"")</f>
        <v/>
      </c>
      <c r="M202" t="str">
        <f t="shared" si="10"/>
        <v/>
      </c>
      <c r="N202" t="str">
        <f t="shared" si="11"/>
        <v/>
      </c>
      <c r="O202" s="131">
        <v>45</v>
      </c>
    </row>
    <row r="203" spans="1:15">
      <c r="A203" t="s">
        <v>1219</v>
      </c>
      <c r="B203" t="s">
        <v>1701</v>
      </c>
      <c r="C203" t="s">
        <v>480</v>
      </c>
      <c r="D203" t="s">
        <v>1702</v>
      </c>
      <c r="E203" t="s">
        <v>1693</v>
      </c>
      <c r="F203" t="s">
        <v>1364</v>
      </c>
      <c r="G203" t="str">
        <f>VLOOKUP(F203,부산데이터스토어!$B$2:$C$225,2,)</f>
        <v>naa.60060e80166177000001617700001f12</v>
      </c>
      <c r="H203" t="s">
        <v>3358</v>
      </c>
      <c r="I203" t="s">
        <v>1829</v>
      </c>
      <c r="J203" t="str">
        <f t="shared" si="8"/>
        <v>naa.60060e80166177000001617700000047</v>
      </c>
      <c r="K203" t="str">
        <f t="shared" si="9"/>
        <v>10.146.106.87naa.60060e80166177000001617700000047</v>
      </c>
      <c r="L203" t="str">
        <f>IF(K203&lt;&gt;"",VLOOKUP(K203,'active io'!$C$3:$D$7528,2,FALSE),"")</f>
        <v>vmhba5:C0:T0:L15</v>
      </c>
      <c r="M203" t="str">
        <f t="shared" si="10"/>
        <v>16177</v>
      </c>
      <c r="N203" t="str">
        <f t="shared" si="11"/>
        <v>0047</v>
      </c>
      <c r="O203" s="131">
        <v>40</v>
      </c>
    </row>
    <row r="204" spans="1:15">
      <c r="A204" t="s">
        <v>1219</v>
      </c>
      <c r="B204" t="s">
        <v>1701</v>
      </c>
      <c r="C204" t="s">
        <v>479</v>
      </c>
      <c r="D204" t="s">
        <v>1724</v>
      </c>
      <c r="E204" t="s">
        <v>1686</v>
      </c>
      <c r="F204" t="s">
        <v>1608</v>
      </c>
      <c r="G204" t="str">
        <f>VLOOKUP(F204,부산데이터스토어!$B$2:$C$225,2,)</f>
        <v>naa.600508b1001cb5d20f224e09a2ec0281</v>
      </c>
      <c r="H204" t="s">
        <v>3359</v>
      </c>
      <c r="J204" t="str">
        <f t="shared" si="8"/>
        <v/>
      </c>
      <c r="K204" t="str">
        <f t="shared" si="9"/>
        <v/>
      </c>
      <c r="L204" t="str">
        <f>IF(K204&lt;&gt;"",VLOOKUP(K204,'active io'!$C$3:$D$7528,2,FALSE),"")</f>
        <v/>
      </c>
      <c r="M204" t="str">
        <f t="shared" si="10"/>
        <v/>
      </c>
      <c r="N204" t="str">
        <f t="shared" si="11"/>
        <v/>
      </c>
      <c r="O204" s="131">
        <v>50.0006103515625</v>
      </c>
    </row>
    <row r="205" spans="1:15">
      <c r="A205" t="s">
        <v>1219</v>
      </c>
      <c r="B205" t="s">
        <v>1701</v>
      </c>
      <c r="C205" t="s">
        <v>479</v>
      </c>
      <c r="D205" t="s">
        <v>1724</v>
      </c>
      <c r="E205" t="s">
        <v>1688</v>
      </c>
      <c r="F205" t="s">
        <v>1278</v>
      </c>
      <c r="G205" t="str">
        <f>VLOOKUP(F205,부산데이터스토어!$B$2:$C$225,2,)</f>
        <v>naa.60060e80166221000001622100001f0d</v>
      </c>
      <c r="H205" t="s">
        <v>3359</v>
      </c>
      <c r="I205" t="s">
        <v>1830</v>
      </c>
      <c r="J205" t="str">
        <f t="shared" si="8"/>
        <v>naa.60060e80166221000001622100000047</v>
      </c>
      <c r="K205" t="str">
        <f t="shared" si="9"/>
        <v>10.146.106.87naa.60060e80166221000001622100000047</v>
      </c>
      <c r="L205" t="str">
        <f>IF(K205&lt;&gt;"",VLOOKUP(K205,'active io'!$C$3:$D$7528,2,FALSE),"")</f>
        <v>vmhba4:C0:T0:L14</v>
      </c>
      <c r="M205" t="str">
        <f t="shared" si="10"/>
        <v>16221</v>
      </c>
      <c r="N205" t="str">
        <f t="shared" si="11"/>
        <v>0047</v>
      </c>
      <c r="O205" s="131">
        <v>5.0006103515625</v>
      </c>
    </row>
    <row r="206" spans="1:15">
      <c r="A206" t="s">
        <v>1219</v>
      </c>
      <c r="B206" t="s">
        <v>1701</v>
      </c>
      <c r="C206" t="s">
        <v>479</v>
      </c>
      <c r="D206" t="s">
        <v>1724</v>
      </c>
      <c r="E206" t="s">
        <v>1704</v>
      </c>
      <c r="F206" t="s">
        <v>1278</v>
      </c>
      <c r="G206" t="str">
        <f>VLOOKUP(F206,부산데이터스토어!$B$2:$C$225,2,)</f>
        <v>naa.60060e80166221000001622100001f0d</v>
      </c>
      <c r="H206" t="s">
        <v>3360</v>
      </c>
      <c r="I206" t="s">
        <v>1831</v>
      </c>
      <c r="J206" t="str">
        <f t="shared" si="8"/>
        <v>naa.60060e80166221000001622100001047</v>
      </c>
      <c r="K206" t="str">
        <f t="shared" si="9"/>
        <v>10.146.106.87naa.60060e80166221000001622100001047</v>
      </c>
      <c r="L206" t="str">
        <f>IF(K206&lt;&gt;"",VLOOKUP(K206,'active io'!$C$3:$D$7528,2,FALSE),"")</f>
        <v>vmhba4:C0:T0:L94</v>
      </c>
      <c r="M206" t="str">
        <f t="shared" si="10"/>
        <v>16221</v>
      </c>
      <c r="N206" t="str">
        <f t="shared" si="11"/>
        <v>1047</v>
      </c>
      <c r="O206" s="131">
        <v>50</v>
      </c>
    </row>
    <row r="207" spans="1:15">
      <c r="A207" t="s">
        <v>1219</v>
      </c>
      <c r="B207" t="s">
        <v>1701</v>
      </c>
      <c r="C207" t="s">
        <v>479</v>
      </c>
      <c r="D207" t="s">
        <v>1724</v>
      </c>
      <c r="E207" t="s">
        <v>1714</v>
      </c>
      <c r="F207" t="s">
        <v>1610</v>
      </c>
      <c r="G207" t="str">
        <f>VLOOKUP(F207,부산데이터스토어!$B$2:$C$225,2,)</f>
        <v>naa.600508b1001c94af54e889c9dc1c8b90</v>
      </c>
      <c r="H207" t="s">
        <v>3359</v>
      </c>
      <c r="J207" t="str">
        <f t="shared" si="8"/>
        <v/>
      </c>
      <c r="K207" t="str">
        <f t="shared" si="9"/>
        <v/>
      </c>
      <c r="L207" t="str">
        <f>IF(K207&lt;&gt;"",VLOOKUP(K207,'active io'!$C$3:$D$7528,2,FALSE),"")</f>
        <v/>
      </c>
      <c r="M207" t="str">
        <f t="shared" si="10"/>
        <v/>
      </c>
      <c r="N207" t="str">
        <f t="shared" si="11"/>
        <v/>
      </c>
      <c r="O207" s="131">
        <v>45</v>
      </c>
    </row>
    <row r="208" spans="1:15">
      <c r="A208" t="s">
        <v>1219</v>
      </c>
      <c r="B208" t="s">
        <v>1701</v>
      </c>
      <c r="C208" t="s">
        <v>479</v>
      </c>
      <c r="D208" t="s">
        <v>1724</v>
      </c>
      <c r="E208" t="s">
        <v>1693</v>
      </c>
      <c r="F208" t="s">
        <v>1278</v>
      </c>
      <c r="G208" t="str">
        <f>VLOOKUP(F208,부산데이터스토어!$B$2:$C$225,2,)</f>
        <v>naa.60060e80166221000001622100001f0d</v>
      </c>
      <c r="H208" t="s">
        <v>3298</v>
      </c>
      <c r="I208" t="s">
        <v>1769</v>
      </c>
      <c r="J208" t="str">
        <f t="shared" si="8"/>
        <v>naa.60060e80166221000001622100000049</v>
      </c>
      <c r="K208" t="str">
        <f t="shared" si="9"/>
        <v>10.146.106.87naa.60060e80166221000001622100000049</v>
      </c>
      <c r="L208" t="str">
        <f>IF(K208&lt;&gt;"",VLOOKUP(K208,'active io'!$C$3:$D$7528,2,FALSE),"")</f>
        <v>vmhba4:C0:T0:L16</v>
      </c>
      <c r="M208" t="str">
        <f t="shared" si="10"/>
        <v>16221</v>
      </c>
      <c r="N208" t="str">
        <f t="shared" si="11"/>
        <v>0049</v>
      </c>
      <c r="O208" s="131">
        <v>70.000305175781307</v>
      </c>
    </row>
    <row r="209" spans="1:15">
      <c r="A209" t="s">
        <v>1219</v>
      </c>
      <c r="B209" t="s">
        <v>1701</v>
      </c>
      <c r="C209" t="s">
        <v>479</v>
      </c>
      <c r="D209" t="s">
        <v>1724</v>
      </c>
      <c r="E209" t="s">
        <v>1697</v>
      </c>
      <c r="F209" t="s">
        <v>1278</v>
      </c>
      <c r="G209" t="str">
        <f>VLOOKUP(F209,부산데이터스토어!$B$2:$C$225,2,)</f>
        <v>naa.60060e80166221000001622100001f0d</v>
      </c>
      <c r="H209" t="s">
        <v>3299</v>
      </c>
      <c r="I209" t="s">
        <v>1770</v>
      </c>
      <c r="J209" t="str">
        <f t="shared" si="8"/>
        <v>naa.60060e8016622100000162210000004a</v>
      </c>
      <c r="K209" t="str">
        <f t="shared" si="9"/>
        <v>10.146.106.87naa.60060e8016622100000162210000004a</v>
      </c>
      <c r="L209" t="str">
        <f>IF(K209&lt;&gt;"",VLOOKUP(K209,'active io'!$C$3:$D$7528,2,FALSE),"")</f>
        <v>vmhba4:C0:T0:L17</v>
      </c>
      <c r="M209" t="str">
        <f t="shared" si="10"/>
        <v>16221</v>
      </c>
      <c r="N209" t="str">
        <f t="shared" si="11"/>
        <v>004a</v>
      </c>
      <c r="O209" s="131">
        <v>110.000610351563</v>
      </c>
    </row>
    <row r="210" spans="1:15">
      <c r="A210" t="s">
        <v>1219</v>
      </c>
      <c r="B210" t="s">
        <v>1701</v>
      </c>
      <c r="C210" t="s">
        <v>479</v>
      </c>
      <c r="D210" t="s">
        <v>1724</v>
      </c>
      <c r="E210" t="s">
        <v>1699</v>
      </c>
      <c r="F210" t="s">
        <v>1278</v>
      </c>
      <c r="G210" t="str">
        <f>VLOOKUP(F210,부산데이터스토어!$B$2:$C$225,2,)</f>
        <v>naa.60060e80166221000001622100001f0d</v>
      </c>
      <c r="H210" t="s">
        <v>3300</v>
      </c>
      <c r="I210" t="s">
        <v>1771</v>
      </c>
      <c r="J210" t="str">
        <f t="shared" si="8"/>
        <v>naa.60060e8016622100000162210000004b</v>
      </c>
      <c r="K210" t="str">
        <f t="shared" si="9"/>
        <v>10.146.106.87naa.60060e8016622100000162210000004b</v>
      </c>
      <c r="L210" t="str">
        <f>IF(K210&lt;&gt;"",VLOOKUP(K210,'active io'!$C$3:$D$7528,2,FALSE),"")</f>
        <v>vmhba4:C0:T0:L18</v>
      </c>
      <c r="M210" t="str">
        <f t="shared" si="10"/>
        <v>16221</v>
      </c>
      <c r="N210" t="str">
        <f t="shared" si="11"/>
        <v>004b</v>
      </c>
      <c r="O210" s="131">
        <v>4.500732421875</v>
      </c>
    </row>
    <row r="211" spans="1:15">
      <c r="A211" t="s">
        <v>1219</v>
      </c>
      <c r="B211" t="s">
        <v>1701</v>
      </c>
      <c r="C211" t="s">
        <v>479</v>
      </c>
      <c r="D211" t="s">
        <v>1724</v>
      </c>
      <c r="E211" t="s">
        <v>1737</v>
      </c>
      <c r="F211" t="s">
        <v>1278</v>
      </c>
      <c r="G211" t="str">
        <f>VLOOKUP(F211,부산데이터스토어!$B$2:$C$225,2,)</f>
        <v>naa.60060e80166221000001622100001f0d</v>
      </c>
      <c r="H211" t="s">
        <v>3301</v>
      </c>
      <c r="I211" t="s">
        <v>1772</v>
      </c>
      <c r="J211" t="str">
        <f t="shared" si="8"/>
        <v>naa.60060e80166221000001622100001049</v>
      </c>
      <c r="K211" t="str">
        <f t="shared" si="9"/>
        <v>10.146.106.87naa.60060e80166221000001622100001049</v>
      </c>
      <c r="L211" t="str">
        <f>IF(K211&lt;&gt;"",VLOOKUP(K211,'active io'!$C$3:$D$7528,2,FALSE),"")</f>
        <v>vmhba4:C0:T0:L96</v>
      </c>
      <c r="M211" t="str">
        <f t="shared" si="10"/>
        <v>16221</v>
      </c>
      <c r="N211" t="str">
        <f t="shared" si="11"/>
        <v>1049</v>
      </c>
      <c r="O211" s="131">
        <v>7.0001220703125</v>
      </c>
    </row>
    <row r="212" spans="1:15">
      <c r="A212" t="s">
        <v>1219</v>
      </c>
      <c r="B212" t="s">
        <v>1701</v>
      </c>
      <c r="C212" t="s">
        <v>479</v>
      </c>
      <c r="D212" t="s">
        <v>1724</v>
      </c>
      <c r="E212" t="s">
        <v>1740</v>
      </c>
      <c r="F212" t="s">
        <v>1278</v>
      </c>
      <c r="G212" t="str">
        <f>VLOOKUP(F212,부산데이터스토어!$B$2:$C$225,2,)</f>
        <v>naa.60060e80166221000001622100001f0d</v>
      </c>
      <c r="H212" t="s">
        <v>3302</v>
      </c>
      <c r="I212" t="s">
        <v>1773</v>
      </c>
      <c r="J212" t="str">
        <f t="shared" si="8"/>
        <v>naa.60060e8016622100000162210000104a</v>
      </c>
      <c r="K212" t="str">
        <f t="shared" si="9"/>
        <v>10.146.106.87naa.60060e8016622100000162210000104a</v>
      </c>
      <c r="L212" t="str">
        <f>IF(K212&lt;&gt;"",VLOOKUP(K212,'active io'!$C$3:$D$7528,2,FALSE),"")</f>
        <v>vmhba4:C0:T0:L97</v>
      </c>
      <c r="M212" t="str">
        <f t="shared" si="10"/>
        <v>16221</v>
      </c>
      <c r="N212" t="str">
        <f t="shared" si="11"/>
        <v>104a</v>
      </c>
      <c r="O212" s="131">
        <v>11.0000610351563</v>
      </c>
    </row>
    <row r="213" spans="1:15">
      <c r="A213" t="s">
        <v>1219</v>
      </c>
      <c r="B213" t="s">
        <v>1701</v>
      </c>
      <c r="C213" t="s">
        <v>479</v>
      </c>
      <c r="D213" t="s">
        <v>1724</v>
      </c>
      <c r="E213" t="s">
        <v>1743</v>
      </c>
      <c r="F213" t="s">
        <v>1278</v>
      </c>
      <c r="G213" t="str">
        <f>VLOOKUP(F213,부산데이터스토어!$B$2:$C$225,2,)</f>
        <v>naa.60060e80166221000001622100001f0d</v>
      </c>
      <c r="H213" t="s">
        <v>3303</v>
      </c>
      <c r="I213" t="s">
        <v>1774</v>
      </c>
      <c r="J213" t="str">
        <f t="shared" si="8"/>
        <v>naa.60060e8016622100000162210000104b</v>
      </c>
      <c r="K213" t="str">
        <f t="shared" si="9"/>
        <v>10.146.106.87naa.60060e8016622100000162210000104b</v>
      </c>
      <c r="L213" t="str">
        <f>IF(K213&lt;&gt;"",VLOOKUP(K213,'active io'!$C$3:$D$7528,2,FALSE),"")</f>
        <v>vmhba4:C0:T0:L98</v>
      </c>
      <c r="M213" t="str">
        <f t="shared" si="10"/>
        <v>16221</v>
      </c>
      <c r="N213" t="str">
        <f t="shared" si="11"/>
        <v>104b</v>
      </c>
      <c r="O213" s="131">
        <v>0.20050048828125</v>
      </c>
    </row>
    <row r="214" spans="1:15">
      <c r="A214" t="s">
        <v>1219</v>
      </c>
      <c r="B214" t="s">
        <v>1701</v>
      </c>
      <c r="C214" t="s">
        <v>479</v>
      </c>
      <c r="D214" t="s">
        <v>1724</v>
      </c>
      <c r="E214" t="s">
        <v>1752</v>
      </c>
      <c r="F214" t="s">
        <v>1278</v>
      </c>
      <c r="G214" t="str">
        <f>VLOOKUP(F214,부산데이터스토어!$B$2:$C$225,2,)</f>
        <v>naa.60060e80166221000001622100001f0d</v>
      </c>
      <c r="H214" t="s">
        <v>3304</v>
      </c>
      <c r="I214" t="s">
        <v>1775</v>
      </c>
      <c r="J214" t="str">
        <f t="shared" si="8"/>
        <v>naa.60060e80166221000001622100000f27</v>
      </c>
      <c r="K214" t="str">
        <f t="shared" si="9"/>
        <v>10.146.106.87naa.60060e80166221000001622100000f27</v>
      </c>
      <c r="L214" t="str">
        <f>IF(K214&lt;&gt;"",VLOOKUP(K214,'active io'!$C$3:$D$7528,2,FALSE),"")</f>
        <v>vmhba4:C0:T1:L169</v>
      </c>
      <c r="M214" t="str">
        <f t="shared" si="10"/>
        <v>16221</v>
      </c>
      <c r="N214" t="str">
        <f t="shared" si="11"/>
        <v>0f27</v>
      </c>
      <c r="O214" s="131">
        <v>0.20050048828125</v>
      </c>
    </row>
    <row r="215" spans="1:15">
      <c r="A215" t="s">
        <v>1219</v>
      </c>
      <c r="B215" t="s">
        <v>1701</v>
      </c>
      <c r="C215" t="s">
        <v>479</v>
      </c>
      <c r="D215" t="s">
        <v>1724</v>
      </c>
      <c r="E215" t="s">
        <v>1755</v>
      </c>
      <c r="F215" t="s">
        <v>1278</v>
      </c>
      <c r="G215" t="str">
        <f>VLOOKUP(F215,부산데이터스토어!$B$2:$C$225,2,)</f>
        <v>naa.60060e80166221000001622100001f0d</v>
      </c>
      <c r="H215" t="s">
        <v>3305</v>
      </c>
      <c r="I215" t="s">
        <v>1776</v>
      </c>
      <c r="J215" t="str">
        <f t="shared" si="8"/>
        <v>naa.60060e80166221000001622100000f28</v>
      </c>
      <c r="K215" t="str">
        <f t="shared" si="9"/>
        <v>10.146.106.87naa.60060e80166221000001622100000f28</v>
      </c>
      <c r="L215" t="str">
        <f>IF(K215&lt;&gt;"",VLOOKUP(K215,'active io'!$C$3:$D$7528,2,FALSE),"")</f>
        <v>vmhba2:C0:T0:L170</v>
      </c>
      <c r="M215" t="str">
        <f t="shared" si="10"/>
        <v>16221</v>
      </c>
      <c r="N215" t="str">
        <f t="shared" si="11"/>
        <v>0f28</v>
      </c>
      <c r="O215" s="131">
        <v>0.20050048828125</v>
      </c>
    </row>
    <row r="216" spans="1:15">
      <c r="A216" t="s">
        <v>1219</v>
      </c>
      <c r="B216" t="s">
        <v>1701</v>
      </c>
      <c r="C216" t="s">
        <v>479</v>
      </c>
      <c r="D216" t="s">
        <v>1724</v>
      </c>
      <c r="E216" t="s">
        <v>1758</v>
      </c>
      <c r="F216" t="s">
        <v>1278</v>
      </c>
      <c r="G216" t="str">
        <f>VLOOKUP(F216,부산데이터스토어!$B$2:$C$225,2,)</f>
        <v>naa.60060e80166221000001622100001f0d</v>
      </c>
      <c r="H216" t="s">
        <v>3306</v>
      </c>
      <c r="I216" t="s">
        <v>1777</v>
      </c>
      <c r="J216" t="str">
        <f t="shared" si="8"/>
        <v>naa.60060e80166221000001622100000f29</v>
      </c>
      <c r="K216" t="str">
        <f t="shared" si="9"/>
        <v>10.146.106.87naa.60060e80166221000001622100000f29</v>
      </c>
      <c r="L216" t="str">
        <f>IF(K216&lt;&gt;"",VLOOKUP(K216,'active io'!$C$3:$D$7528,2,FALSE),"")</f>
        <v>vmhba2:C0:T0:L171</v>
      </c>
      <c r="M216" t="str">
        <f t="shared" si="10"/>
        <v>16221</v>
      </c>
      <c r="N216" t="str">
        <f t="shared" si="11"/>
        <v>0f29</v>
      </c>
      <c r="O216" s="131">
        <v>40</v>
      </c>
    </row>
    <row r="217" spans="1:15">
      <c r="A217" t="s">
        <v>1220</v>
      </c>
      <c r="B217" t="s">
        <v>1701</v>
      </c>
      <c r="C217" t="s">
        <v>483</v>
      </c>
      <c r="D217" t="s">
        <v>1724</v>
      </c>
      <c r="E217" t="s">
        <v>1686</v>
      </c>
      <c r="F217" t="s">
        <v>1612</v>
      </c>
      <c r="G217" t="str">
        <f>VLOOKUP(F217,부산데이터스토어!$B$2:$C$225,2,)</f>
        <v>naa.600508b1001c36d3520cddd7eff36c53</v>
      </c>
      <c r="H217" t="s">
        <v>3361</v>
      </c>
      <c r="J217" t="str">
        <f t="shared" si="8"/>
        <v/>
      </c>
      <c r="K217" t="str">
        <f t="shared" si="9"/>
        <v/>
      </c>
      <c r="L217" t="str">
        <f>IF(K217&lt;&gt;"",VLOOKUP(K217,'active io'!$C$3:$D$7528,2,FALSE),"")</f>
        <v/>
      </c>
      <c r="M217" t="str">
        <f t="shared" si="10"/>
        <v/>
      </c>
      <c r="N217" t="str">
        <f t="shared" si="11"/>
        <v/>
      </c>
      <c r="O217" s="131">
        <v>50.0006103515625</v>
      </c>
    </row>
    <row r="218" spans="1:15">
      <c r="A218" t="s">
        <v>1220</v>
      </c>
      <c r="B218" t="s">
        <v>1701</v>
      </c>
      <c r="C218" t="s">
        <v>483</v>
      </c>
      <c r="D218" t="s">
        <v>1724</v>
      </c>
      <c r="E218" t="s">
        <v>1688</v>
      </c>
      <c r="F218" t="s">
        <v>1270</v>
      </c>
      <c r="G218" t="str">
        <f>VLOOKUP(F218,부산데이터스토어!$B$2:$C$225,2,)</f>
        <v>naa.60060e80166221000001622100001f0c</v>
      </c>
      <c r="H218" t="s">
        <v>3361</v>
      </c>
      <c r="I218" t="s">
        <v>1832</v>
      </c>
      <c r="J218" t="str">
        <f t="shared" si="8"/>
        <v>naa.60060e80166221000001622100000042</v>
      </c>
      <c r="K218" t="str">
        <f t="shared" si="9"/>
        <v>10.146.106.88naa.60060e80166221000001622100000042</v>
      </c>
      <c r="L218" t="str">
        <f>IF(K218&lt;&gt;"",VLOOKUP(K218,'active io'!$C$3:$D$7528,2,FALSE),"")</f>
        <v>vmhba4:C0:T0:L9</v>
      </c>
      <c r="M218" t="str">
        <f t="shared" si="10"/>
        <v>16221</v>
      </c>
      <c r="N218" t="str">
        <f t="shared" si="11"/>
        <v>0042</v>
      </c>
      <c r="O218" s="131">
        <v>5.0006103515625</v>
      </c>
    </row>
    <row r="219" spans="1:15">
      <c r="A219" t="s">
        <v>1220</v>
      </c>
      <c r="B219" t="s">
        <v>1701</v>
      </c>
      <c r="C219" t="s">
        <v>483</v>
      </c>
      <c r="D219" t="s">
        <v>1724</v>
      </c>
      <c r="E219" t="s">
        <v>1704</v>
      </c>
      <c r="F219" t="s">
        <v>1270</v>
      </c>
      <c r="G219" t="str">
        <f>VLOOKUP(F219,부산데이터스토어!$B$2:$C$225,2,)</f>
        <v>naa.60060e80166221000001622100001f0c</v>
      </c>
      <c r="H219" t="s">
        <v>3362</v>
      </c>
      <c r="I219" t="s">
        <v>1833</v>
      </c>
      <c r="J219" t="str">
        <f t="shared" si="8"/>
        <v>naa.60060e80166221000001622100001042</v>
      </c>
      <c r="K219" t="str">
        <f t="shared" si="9"/>
        <v>10.146.106.88naa.60060e80166221000001622100001042</v>
      </c>
      <c r="L219" t="str">
        <f>IF(K219&lt;&gt;"",VLOOKUP(K219,'active io'!$C$3:$D$7528,2,FALSE),"")</f>
        <v>vmhba4:C0:T0:L89</v>
      </c>
      <c r="M219" t="str">
        <f t="shared" si="10"/>
        <v>16221</v>
      </c>
      <c r="N219" t="str">
        <f t="shared" si="11"/>
        <v>1042</v>
      </c>
      <c r="O219" s="131">
        <v>50</v>
      </c>
    </row>
    <row r="220" spans="1:15">
      <c r="A220" t="s">
        <v>1220</v>
      </c>
      <c r="B220" t="s">
        <v>1701</v>
      </c>
      <c r="C220" t="s">
        <v>483</v>
      </c>
      <c r="D220" t="s">
        <v>1724</v>
      </c>
      <c r="E220" t="s">
        <v>1714</v>
      </c>
      <c r="F220" t="s">
        <v>1614</v>
      </c>
      <c r="G220" t="str">
        <f>VLOOKUP(F220,부산데이터스토어!$B$2:$C$225,2,)</f>
        <v>naa.600508b1001ce075e146f596319c1705</v>
      </c>
      <c r="H220" t="s">
        <v>3361</v>
      </c>
      <c r="J220" t="str">
        <f t="shared" si="8"/>
        <v/>
      </c>
      <c r="K220" t="str">
        <f t="shared" si="9"/>
        <v/>
      </c>
      <c r="L220" t="str">
        <f>IF(K220&lt;&gt;"",VLOOKUP(K220,'active io'!$C$3:$D$7528,2,FALSE),"")</f>
        <v/>
      </c>
      <c r="M220" t="str">
        <f t="shared" si="10"/>
        <v/>
      </c>
      <c r="N220" t="str">
        <f t="shared" si="11"/>
        <v/>
      </c>
      <c r="O220" s="131">
        <v>45</v>
      </c>
    </row>
    <row r="221" spans="1:15">
      <c r="A221" t="s">
        <v>1220</v>
      </c>
      <c r="B221" t="s">
        <v>1701</v>
      </c>
      <c r="C221" t="s">
        <v>483</v>
      </c>
      <c r="D221" t="s">
        <v>1724</v>
      </c>
      <c r="E221" t="s">
        <v>1693</v>
      </c>
      <c r="F221" t="s">
        <v>1270</v>
      </c>
      <c r="G221" t="str">
        <f>VLOOKUP(F221,부산데이터스토어!$B$2:$C$225,2,)</f>
        <v>naa.60060e80166221000001622100001f0c</v>
      </c>
      <c r="H221" t="s">
        <v>3318</v>
      </c>
      <c r="I221" t="s">
        <v>1789</v>
      </c>
      <c r="J221" t="str">
        <f t="shared" si="8"/>
        <v>naa.60060e80166221000001622100000043</v>
      </c>
      <c r="K221" t="str">
        <f t="shared" si="9"/>
        <v>10.146.106.88naa.60060e80166221000001622100000043</v>
      </c>
      <c r="L221" t="str">
        <f>IF(K221&lt;&gt;"",VLOOKUP(K221,'active io'!$C$3:$D$7528,2,FALSE),"")</f>
        <v>vmhba4:C0:T0:L10</v>
      </c>
      <c r="M221" t="str">
        <f t="shared" si="10"/>
        <v>16221</v>
      </c>
      <c r="N221" t="str">
        <f t="shared" si="11"/>
        <v>0043</v>
      </c>
      <c r="O221" s="131">
        <v>2.00042724609375</v>
      </c>
    </row>
    <row r="222" spans="1:15">
      <c r="A222" t="s">
        <v>1220</v>
      </c>
      <c r="B222" t="s">
        <v>1701</v>
      </c>
      <c r="C222" t="s">
        <v>483</v>
      </c>
      <c r="D222" t="s">
        <v>1724</v>
      </c>
      <c r="E222" t="s">
        <v>1697</v>
      </c>
      <c r="F222" t="s">
        <v>1270</v>
      </c>
      <c r="G222" t="str">
        <f>VLOOKUP(F222,부산데이터스토어!$B$2:$C$225,2,)</f>
        <v>naa.60060e80166221000001622100001f0c</v>
      </c>
      <c r="H222" t="s">
        <v>3319</v>
      </c>
      <c r="I222" t="s">
        <v>1790</v>
      </c>
      <c r="J222" t="str">
        <f t="shared" si="8"/>
        <v>naa.60060e80166221000001622100000044</v>
      </c>
      <c r="K222" t="str">
        <f t="shared" si="9"/>
        <v>10.146.106.88naa.60060e80166221000001622100000044</v>
      </c>
      <c r="L222" t="str">
        <f>IF(K222&lt;&gt;"",VLOOKUP(K222,'active io'!$C$3:$D$7528,2,FALSE),"")</f>
        <v>vmhba4:C0:T0:L11</v>
      </c>
      <c r="M222" t="str">
        <f t="shared" si="10"/>
        <v>16221</v>
      </c>
      <c r="N222" t="str">
        <f t="shared" si="11"/>
        <v>0044</v>
      </c>
      <c r="O222" s="131">
        <v>110.000610351563</v>
      </c>
    </row>
    <row r="223" spans="1:15">
      <c r="A223" t="s">
        <v>1220</v>
      </c>
      <c r="B223" t="s">
        <v>1701</v>
      </c>
      <c r="C223" t="s">
        <v>483</v>
      </c>
      <c r="D223" t="s">
        <v>1724</v>
      </c>
      <c r="E223" t="s">
        <v>1699</v>
      </c>
      <c r="F223" t="s">
        <v>1270</v>
      </c>
      <c r="G223" t="str">
        <f>VLOOKUP(F223,부산데이터스토어!$B$2:$C$225,2,)</f>
        <v>naa.60060e80166221000001622100001f0c</v>
      </c>
      <c r="H223" t="s">
        <v>3320</v>
      </c>
      <c r="I223" t="s">
        <v>1791</v>
      </c>
      <c r="J223" t="str">
        <f t="shared" si="8"/>
        <v>naa.60060e80166221000001622100000045</v>
      </c>
      <c r="K223" t="str">
        <f t="shared" si="9"/>
        <v>10.146.106.88naa.60060e80166221000001622100000045</v>
      </c>
      <c r="L223" t="str">
        <f>IF(K223&lt;&gt;"",VLOOKUP(K223,'active io'!$C$3:$D$7528,2,FALSE),"")</f>
        <v>vmhba4:C0:T0:L12</v>
      </c>
      <c r="M223" t="str">
        <f t="shared" si="10"/>
        <v>16221</v>
      </c>
      <c r="N223" t="str">
        <f t="shared" si="11"/>
        <v>0045</v>
      </c>
      <c r="O223" s="131">
        <v>4.500732421875</v>
      </c>
    </row>
    <row r="224" spans="1:15">
      <c r="A224" t="s">
        <v>1220</v>
      </c>
      <c r="B224" t="s">
        <v>1701</v>
      </c>
      <c r="C224" t="s">
        <v>483</v>
      </c>
      <c r="D224" t="s">
        <v>1724</v>
      </c>
      <c r="E224" t="s">
        <v>1737</v>
      </c>
      <c r="F224" t="s">
        <v>1270</v>
      </c>
      <c r="G224" t="str">
        <f>VLOOKUP(F224,부산데이터스토어!$B$2:$C$225,2,)</f>
        <v>naa.60060e80166221000001622100001f0c</v>
      </c>
      <c r="H224" t="s">
        <v>3321</v>
      </c>
      <c r="I224" t="s">
        <v>1792</v>
      </c>
      <c r="J224" t="str">
        <f t="shared" si="8"/>
        <v>naa.60060e80166221000001622100001043</v>
      </c>
      <c r="K224" t="str">
        <f t="shared" si="9"/>
        <v>10.146.106.88naa.60060e80166221000001622100001043</v>
      </c>
      <c r="L224" t="str">
        <f>IF(K224&lt;&gt;"",VLOOKUP(K224,'active io'!$C$3:$D$7528,2,FALSE),"")</f>
        <v>vmhba4:C0:T0:L90</v>
      </c>
      <c r="M224" t="str">
        <f t="shared" si="10"/>
        <v>16221</v>
      </c>
      <c r="N224" t="str">
        <f t="shared" si="11"/>
        <v>1043</v>
      </c>
      <c r="O224" s="131">
        <v>0.20050048828125</v>
      </c>
    </row>
    <row r="225" spans="1:15">
      <c r="A225" t="s">
        <v>1220</v>
      </c>
      <c r="B225" t="s">
        <v>1701</v>
      </c>
      <c r="C225" t="s">
        <v>483</v>
      </c>
      <c r="D225" t="s">
        <v>1724</v>
      </c>
      <c r="E225" t="s">
        <v>1740</v>
      </c>
      <c r="F225" t="s">
        <v>1270</v>
      </c>
      <c r="G225" t="str">
        <f>VLOOKUP(F225,부산데이터스토어!$B$2:$C$225,2,)</f>
        <v>naa.60060e80166221000001622100001f0c</v>
      </c>
      <c r="H225" t="s">
        <v>3322</v>
      </c>
      <c r="I225" t="s">
        <v>1793</v>
      </c>
      <c r="J225" t="str">
        <f t="shared" si="8"/>
        <v>naa.60060e80166221000001622100001044</v>
      </c>
      <c r="K225" t="str">
        <f t="shared" si="9"/>
        <v>10.146.106.88naa.60060e80166221000001622100001044</v>
      </c>
      <c r="L225" t="str">
        <f>IF(K225&lt;&gt;"",VLOOKUP(K225,'active io'!$C$3:$D$7528,2,FALSE),"")</f>
        <v>vmhba4:C0:T0:L91</v>
      </c>
      <c r="M225" t="str">
        <f t="shared" si="10"/>
        <v>16221</v>
      </c>
      <c r="N225" t="str">
        <f t="shared" si="11"/>
        <v>1044</v>
      </c>
      <c r="O225" s="131">
        <v>11.0000610351563</v>
      </c>
    </row>
    <row r="226" spans="1:15">
      <c r="A226" t="s">
        <v>1220</v>
      </c>
      <c r="B226" t="s">
        <v>1701</v>
      </c>
      <c r="C226" t="s">
        <v>483</v>
      </c>
      <c r="D226" t="s">
        <v>1724</v>
      </c>
      <c r="E226" t="s">
        <v>1743</v>
      </c>
      <c r="F226" t="s">
        <v>1270</v>
      </c>
      <c r="G226" t="str">
        <f>VLOOKUP(F226,부산데이터스토어!$B$2:$C$225,2,)</f>
        <v>naa.60060e80166221000001622100001f0c</v>
      </c>
      <c r="H226" t="s">
        <v>3323</v>
      </c>
      <c r="I226" t="s">
        <v>1794</v>
      </c>
      <c r="J226" t="str">
        <f t="shared" si="8"/>
        <v>naa.60060e80166221000001622100001045</v>
      </c>
      <c r="K226" t="str">
        <f t="shared" si="9"/>
        <v>10.146.106.88naa.60060e80166221000001622100001045</v>
      </c>
      <c r="L226" t="str">
        <f>IF(K226&lt;&gt;"",VLOOKUP(K226,'active io'!$C$3:$D$7528,2,FALSE),"")</f>
        <v>vmhba4:C0:T0:L92</v>
      </c>
      <c r="M226" t="str">
        <f t="shared" si="10"/>
        <v>16221</v>
      </c>
      <c r="N226" t="str">
        <f t="shared" si="11"/>
        <v>1045</v>
      </c>
      <c r="O226" s="131">
        <v>0.20050048828125</v>
      </c>
    </row>
    <row r="227" spans="1:15">
      <c r="A227" t="s">
        <v>1220</v>
      </c>
      <c r="B227" t="s">
        <v>1701</v>
      </c>
      <c r="C227" t="s">
        <v>483</v>
      </c>
      <c r="D227" t="s">
        <v>1724</v>
      </c>
      <c r="E227" t="s">
        <v>1752</v>
      </c>
      <c r="F227" t="s">
        <v>1270</v>
      </c>
      <c r="G227" t="str">
        <f>VLOOKUP(F227,부산데이터스토어!$B$2:$C$225,2,)</f>
        <v>naa.60060e80166221000001622100001f0c</v>
      </c>
      <c r="H227" t="s">
        <v>3324</v>
      </c>
      <c r="I227" t="s">
        <v>1795</v>
      </c>
      <c r="J227" t="str">
        <f t="shared" si="8"/>
        <v>naa.60060e80166221000001622100000f24</v>
      </c>
      <c r="K227" t="str">
        <f t="shared" si="9"/>
        <v>10.146.106.88naa.60060e80166221000001622100000f24</v>
      </c>
      <c r="L227" t="str">
        <f>IF(K227&lt;&gt;"",VLOOKUP(K227,'active io'!$C$3:$D$7528,2,FALSE),"")</f>
        <v>vmhba4:C0:T1:L166</v>
      </c>
      <c r="M227" t="str">
        <f t="shared" si="10"/>
        <v>16221</v>
      </c>
      <c r="N227" t="str">
        <f t="shared" si="11"/>
        <v>0f24</v>
      </c>
      <c r="O227" s="131">
        <v>0.20050048828125</v>
      </c>
    </row>
    <row r="228" spans="1:15">
      <c r="A228" t="s">
        <v>1220</v>
      </c>
      <c r="B228" t="s">
        <v>1701</v>
      </c>
      <c r="C228" t="s">
        <v>483</v>
      </c>
      <c r="D228" t="s">
        <v>1724</v>
      </c>
      <c r="E228" t="s">
        <v>1755</v>
      </c>
      <c r="F228" t="s">
        <v>1270</v>
      </c>
      <c r="G228" t="str">
        <f>VLOOKUP(F228,부산데이터스토어!$B$2:$C$225,2,)</f>
        <v>naa.60060e80166221000001622100001f0c</v>
      </c>
      <c r="H228" t="s">
        <v>3325</v>
      </c>
      <c r="I228" t="s">
        <v>1796</v>
      </c>
      <c r="J228" t="str">
        <f t="shared" si="8"/>
        <v>naa.60060e80166221000001622100000f25</v>
      </c>
      <c r="K228" t="str">
        <f t="shared" si="9"/>
        <v>10.146.106.88naa.60060e80166221000001622100000f25</v>
      </c>
      <c r="L228" t="str">
        <f>IF(K228&lt;&gt;"",VLOOKUP(K228,'active io'!$C$3:$D$7528,2,FALSE),"")</f>
        <v>vmhba4:C0:T1:L167</v>
      </c>
      <c r="M228" t="str">
        <f t="shared" si="10"/>
        <v>16221</v>
      </c>
      <c r="N228" t="str">
        <f t="shared" si="11"/>
        <v>0f25</v>
      </c>
      <c r="O228" s="131">
        <v>0.20050048828125</v>
      </c>
    </row>
    <row r="229" spans="1:15">
      <c r="A229" t="s">
        <v>1220</v>
      </c>
      <c r="B229" t="s">
        <v>1701</v>
      </c>
      <c r="C229" t="s">
        <v>483</v>
      </c>
      <c r="D229" t="s">
        <v>1724</v>
      </c>
      <c r="E229" t="s">
        <v>1758</v>
      </c>
      <c r="F229" t="s">
        <v>1270</v>
      </c>
      <c r="G229" t="str">
        <f>VLOOKUP(F229,부산데이터스토어!$B$2:$C$225,2,)</f>
        <v>naa.60060e80166221000001622100001f0c</v>
      </c>
      <c r="H229" t="s">
        <v>3326</v>
      </c>
      <c r="I229" t="s">
        <v>1797</v>
      </c>
      <c r="J229" t="str">
        <f t="shared" si="8"/>
        <v>naa.60060e80166221000001622100000f26</v>
      </c>
      <c r="K229" t="str">
        <f t="shared" si="9"/>
        <v>10.146.106.88naa.60060e80166221000001622100000f26</v>
      </c>
      <c r="L229" t="str">
        <f>IF(K229&lt;&gt;"",VLOOKUP(K229,'active io'!$C$3:$D$7528,2,FALSE),"")</f>
        <v>vmhba4:C0:T1:L168</v>
      </c>
      <c r="M229" t="str">
        <f t="shared" si="10"/>
        <v>16221</v>
      </c>
      <c r="N229" t="str">
        <f t="shared" si="11"/>
        <v>0f26</v>
      </c>
      <c r="O229" s="131">
        <v>40</v>
      </c>
    </row>
    <row r="230" spans="1:15">
      <c r="A230" t="s">
        <v>1220</v>
      </c>
      <c r="B230" t="s">
        <v>1701</v>
      </c>
      <c r="C230" t="s">
        <v>482</v>
      </c>
      <c r="D230" t="s">
        <v>1724</v>
      </c>
      <c r="E230" t="s">
        <v>1686</v>
      </c>
      <c r="F230" t="s">
        <v>1612</v>
      </c>
      <c r="G230" t="str">
        <f>VLOOKUP(F230,부산데이터스토어!$B$2:$C$225,2,)</f>
        <v>naa.600508b1001c36d3520cddd7eff36c53</v>
      </c>
      <c r="H230" t="s">
        <v>3363</v>
      </c>
      <c r="J230" t="str">
        <f t="shared" si="8"/>
        <v/>
      </c>
      <c r="K230" t="str">
        <f t="shared" si="9"/>
        <v/>
      </c>
      <c r="L230" t="str">
        <f>IF(K230&lt;&gt;"",VLOOKUP(K230,'active io'!$C$3:$D$7528,2,FALSE),"")</f>
        <v/>
      </c>
      <c r="M230" t="str">
        <f t="shared" si="10"/>
        <v/>
      </c>
      <c r="N230" t="str">
        <f t="shared" si="11"/>
        <v/>
      </c>
      <c r="O230" s="131">
        <v>50.0006103515625</v>
      </c>
    </row>
    <row r="231" spans="1:15">
      <c r="A231" t="s">
        <v>1220</v>
      </c>
      <c r="B231" t="s">
        <v>1701</v>
      </c>
      <c r="C231" t="s">
        <v>482</v>
      </c>
      <c r="D231" t="s">
        <v>1724</v>
      </c>
      <c r="E231" t="s">
        <v>1688</v>
      </c>
      <c r="F231" t="s">
        <v>1260</v>
      </c>
      <c r="G231" t="str">
        <f>VLOOKUP(F231,부산데이터스토어!$B$2:$C$225,2,)</f>
        <v>naa.60060e80166221000001622100001f0b</v>
      </c>
      <c r="H231" t="s">
        <v>3363</v>
      </c>
      <c r="I231" t="s">
        <v>1834</v>
      </c>
      <c r="J231" t="str">
        <f t="shared" si="8"/>
        <v>naa.60060e8016622100000162210000003e</v>
      </c>
      <c r="K231" t="str">
        <f t="shared" si="9"/>
        <v>10.146.106.88naa.60060e8016622100000162210000003e</v>
      </c>
      <c r="L231" t="str">
        <f>IF(K231&lt;&gt;"",VLOOKUP(K231,'active io'!$C$3:$D$7528,2,FALSE),"")</f>
        <v>vmhba4:C0:T0:L5</v>
      </c>
      <c r="M231" t="str">
        <f t="shared" si="10"/>
        <v>16221</v>
      </c>
      <c r="N231" t="str">
        <f t="shared" si="11"/>
        <v>003e</v>
      </c>
      <c r="O231" s="131">
        <v>5.0006103515625</v>
      </c>
    </row>
    <row r="232" spans="1:15">
      <c r="A232" t="s">
        <v>1220</v>
      </c>
      <c r="B232" t="s">
        <v>1701</v>
      </c>
      <c r="C232" t="s">
        <v>482</v>
      </c>
      <c r="D232" t="s">
        <v>1724</v>
      </c>
      <c r="E232" t="s">
        <v>1704</v>
      </c>
      <c r="F232" t="s">
        <v>1260</v>
      </c>
      <c r="G232" t="str">
        <f>VLOOKUP(F232,부산데이터스토어!$B$2:$C$225,2,)</f>
        <v>naa.60060e80166221000001622100001f0b</v>
      </c>
      <c r="H232" t="s">
        <v>3364</v>
      </c>
      <c r="I232" t="s">
        <v>1835</v>
      </c>
      <c r="J232" t="str">
        <f t="shared" si="8"/>
        <v>naa.60060e8016622100000162210000103e</v>
      </c>
      <c r="K232" t="str">
        <f t="shared" si="9"/>
        <v>10.146.106.88naa.60060e8016622100000162210000103e</v>
      </c>
      <c r="L232" t="str">
        <f>IF(K232&lt;&gt;"",VLOOKUP(K232,'active io'!$C$3:$D$7528,2,FALSE),"")</f>
        <v>vmhba4:C0:T0:L85</v>
      </c>
      <c r="M232" t="str">
        <f t="shared" si="10"/>
        <v>16221</v>
      </c>
      <c r="N232" t="str">
        <f t="shared" si="11"/>
        <v>103e</v>
      </c>
      <c r="O232" s="131">
        <v>50</v>
      </c>
    </row>
    <row r="233" spans="1:15">
      <c r="A233" t="s">
        <v>1220</v>
      </c>
      <c r="B233" t="s">
        <v>1701</v>
      </c>
      <c r="C233" t="s">
        <v>482</v>
      </c>
      <c r="D233" t="s">
        <v>1724</v>
      </c>
      <c r="E233" t="s">
        <v>1714</v>
      </c>
      <c r="F233" t="s">
        <v>1614</v>
      </c>
      <c r="G233" t="str">
        <f>VLOOKUP(F233,부산데이터스토어!$B$2:$C$225,2,)</f>
        <v>naa.600508b1001ce075e146f596319c1705</v>
      </c>
      <c r="H233" t="s">
        <v>3363</v>
      </c>
      <c r="J233" t="str">
        <f t="shared" si="8"/>
        <v/>
      </c>
      <c r="K233" t="str">
        <f t="shared" si="9"/>
        <v/>
      </c>
      <c r="L233" t="str">
        <f>IF(K233&lt;&gt;"",VLOOKUP(K233,'active io'!$C$3:$D$7528,2,FALSE),"")</f>
        <v/>
      </c>
      <c r="M233" t="str">
        <f t="shared" si="10"/>
        <v/>
      </c>
      <c r="N233" t="str">
        <f t="shared" si="11"/>
        <v/>
      </c>
      <c r="O233" s="131">
        <v>45</v>
      </c>
    </row>
    <row r="234" spans="1:15">
      <c r="A234" t="s">
        <v>1220</v>
      </c>
      <c r="B234" t="s">
        <v>1701</v>
      </c>
      <c r="C234" t="s">
        <v>482</v>
      </c>
      <c r="D234" t="s">
        <v>1724</v>
      </c>
      <c r="E234" t="s">
        <v>1693</v>
      </c>
      <c r="F234" t="s">
        <v>1260</v>
      </c>
      <c r="G234" t="str">
        <f>VLOOKUP(F234,부산데이터스토어!$B$2:$C$225,2,)</f>
        <v>naa.60060e80166221000001622100001f0b</v>
      </c>
      <c r="H234" t="s">
        <v>3309</v>
      </c>
      <c r="I234" t="s">
        <v>1780</v>
      </c>
      <c r="J234" t="str">
        <f t="shared" si="8"/>
        <v>naa.60060e8016622100000162210000003f</v>
      </c>
      <c r="K234" t="str">
        <f t="shared" si="9"/>
        <v>10.146.106.88naa.60060e8016622100000162210000003f</v>
      </c>
      <c r="L234" t="str">
        <f>IF(K234&lt;&gt;"",VLOOKUP(K234,'active io'!$C$3:$D$7528,2,FALSE),"")</f>
        <v>vmhba4:C0:T0:L6</v>
      </c>
      <c r="M234" t="str">
        <f t="shared" si="10"/>
        <v>16221</v>
      </c>
      <c r="N234" t="str">
        <f t="shared" si="11"/>
        <v>003f</v>
      </c>
      <c r="O234" s="131">
        <v>110.000610351563</v>
      </c>
    </row>
    <row r="235" spans="1:15">
      <c r="A235" t="s">
        <v>1220</v>
      </c>
      <c r="B235" t="s">
        <v>1701</v>
      </c>
      <c r="C235" t="s">
        <v>482</v>
      </c>
      <c r="D235" t="s">
        <v>1724</v>
      </c>
      <c r="E235" t="s">
        <v>1697</v>
      </c>
      <c r="F235" t="s">
        <v>1260</v>
      </c>
      <c r="G235" t="str">
        <f>VLOOKUP(F235,부산데이터스토어!$B$2:$C$225,2,)</f>
        <v>naa.60060e80166221000001622100001f0b</v>
      </c>
      <c r="H235" t="s">
        <v>3310</v>
      </c>
      <c r="I235" t="s">
        <v>1781</v>
      </c>
      <c r="J235" t="str">
        <f t="shared" si="8"/>
        <v>naa.60060e80166221000001622100000040</v>
      </c>
      <c r="K235" t="str">
        <f t="shared" si="9"/>
        <v>10.146.106.88naa.60060e80166221000001622100000040</v>
      </c>
      <c r="L235" t="str">
        <f>IF(K235&lt;&gt;"",VLOOKUP(K235,'active io'!$C$3:$D$7528,2,FALSE),"")</f>
        <v>vmhba4:C0:T0:L7</v>
      </c>
      <c r="M235" t="str">
        <f t="shared" si="10"/>
        <v>16221</v>
      </c>
      <c r="N235" t="str">
        <f t="shared" si="11"/>
        <v>0040</v>
      </c>
      <c r="O235" s="131">
        <v>4.500732421875</v>
      </c>
    </row>
    <row r="236" spans="1:15">
      <c r="A236" t="s">
        <v>1220</v>
      </c>
      <c r="B236" t="s">
        <v>1701</v>
      </c>
      <c r="C236" t="s">
        <v>482</v>
      </c>
      <c r="D236" t="s">
        <v>1724</v>
      </c>
      <c r="E236" t="s">
        <v>1737</v>
      </c>
      <c r="F236" t="s">
        <v>1260</v>
      </c>
      <c r="G236" t="str">
        <f>VLOOKUP(F236,부산데이터스토어!$B$2:$C$225,2,)</f>
        <v>naa.60060e80166221000001622100001f0b</v>
      </c>
      <c r="H236" t="s">
        <v>3311</v>
      </c>
      <c r="I236" t="s">
        <v>1782</v>
      </c>
      <c r="J236" t="str">
        <f t="shared" si="8"/>
        <v>naa.60060e8016622100000162210000103f</v>
      </c>
      <c r="K236" t="str">
        <f t="shared" si="9"/>
        <v>10.146.106.88naa.60060e8016622100000162210000103f</v>
      </c>
      <c r="L236" t="str">
        <f>IF(K236&lt;&gt;"",VLOOKUP(K236,'active io'!$C$3:$D$7528,2,FALSE),"")</f>
        <v>vmhba4:C0:T0:L86</v>
      </c>
      <c r="M236" t="str">
        <f t="shared" si="10"/>
        <v>16221</v>
      </c>
      <c r="N236" t="str">
        <f t="shared" si="11"/>
        <v>103f</v>
      </c>
      <c r="O236" s="131">
        <v>11.0000610351563</v>
      </c>
    </row>
    <row r="237" spans="1:15">
      <c r="A237" t="s">
        <v>1220</v>
      </c>
      <c r="B237" t="s">
        <v>1701</v>
      </c>
      <c r="C237" t="s">
        <v>482</v>
      </c>
      <c r="D237" t="s">
        <v>1724</v>
      </c>
      <c r="E237" t="s">
        <v>1740</v>
      </c>
      <c r="F237" t="s">
        <v>1260</v>
      </c>
      <c r="G237" t="str">
        <f>VLOOKUP(F237,부산데이터스토어!$B$2:$C$225,2,)</f>
        <v>naa.60060e80166221000001622100001f0b</v>
      </c>
      <c r="H237" t="s">
        <v>3312</v>
      </c>
      <c r="I237" t="s">
        <v>1783</v>
      </c>
      <c r="J237" t="str">
        <f t="shared" si="8"/>
        <v>naa.60060e80166221000001622100001040</v>
      </c>
      <c r="K237" t="str">
        <f t="shared" si="9"/>
        <v>10.146.106.88naa.60060e80166221000001622100001040</v>
      </c>
      <c r="L237" t="str">
        <f>IF(K237&lt;&gt;"",VLOOKUP(K237,'active io'!$C$3:$D$7528,2,FALSE),"")</f>
        <v>vmhba4:C0:T0:L87</v>
      </c>
      <c r="M237" t="str">
        <f t="shared" si="10"/>
        <v>16221</v>
      </c>
      <c r="N237" t="str">
        <f t="shared" si="11"/>
        <v>1040</v>
      </c>
      <c r="O237" s="131">
        <v>0.20050048828125</v>
      </c>
    </row>
    <row r="238" spans="1:15">
      <c r="A238" t="s">
        <v>1220</v>
      </c>
      <c r="B238" t="s">
        <v>1701</v>
      </c>
      <c r="C238" t="s">
        <v>482</v>
      </c>
      <c r="D238" t="s">
        <v>1724</v>
      </c>
      <c r="E238" t="s">
        <v>1752</v>
      </c>
      <c r="F238" t="s">
        <v>1260</v>
      </c>
      <c r="G238" t="str">
        <f>VLOOKUP(F238,부산데이터스토어!$B$2:$C$225,2,)</f>
        <v>naa.60060e80166221000001622100001f0b</v>
      </c>
      <c r="H238" t="s">
        <v>3313</v>
      </c>
      <c r="I238" t="s">
        <v>1784</v>
      </c>
      <c r="J238" t="str">
        <f t="shared" si="8"/>
        <v>naa.60060e80166221000001622100000f21</v>
      </c>
      <c r="K238" t="str">
        <f t="shared" si="9"/>
        <v>10.146.106.88naa.60060e80166221000001622100000f21</v>
      </c>
      <c r="L238" t="str">
        <f>IF(K238&lt;&gt;"",VLOOKUP(K238,'active io'!$C$3:$D$7528,2,FALSE),"")</f>
        <v>vmhba4:C0:T1:L163</v>
      </c>
      <c r="M238" t="str">
        <f t="shared" si="10"/>
        <v>16221</v>
      </c>
      <c r="N238" t="str">
        <f t="shared" si="11"/>
        <v>0f21</v>
      </c>
      <c r="O238" s="131">
        <v>0.20050048828125</v>
      </c>
    </row>
    <row r="239" spans="1:15">
      <c r="A239" t="s">
        <v>1220</v>
      </c>
      <c r="B239" t="s">
        <v>1701</v>
      </c>
      <c r="C239" t="s">
        <v>482</v>
      </c>
      <c r="D239" t="s">
        <v>1724</v>
      </c>
      <c r="E239" t="s">
        <v>1755</v>
      </c>
      <c r="F239" t="s">
        <v>1260</v>
      </c>
      <c r="G239" t="str">
        <f>VLOOKUP(F239,부산데이터스토어!$B$2:$C$225,2,)</f>
        <v>naa.60060e80166221000001622100001f0b</v>
      </c>
      <c r="H239" t="s">
        <v>3314</v>
      </c>
      <c r="I239" t="s">
        <v>1785</v>
      </c>
      <c r="J239" t="str">
        <f t="shared" si="8"/>
        <v>naa.60060e80166221000001622100000f22</v>
      </c>
      <c r="K239" t="str">
        <f t="shared" si="9"/>
        <v>10.146.106.88naa.60060e80166221000001622100000f22</v>
      </c>
      <c r="L239" t="str">
        <f>IF(K239&lt;&gt;"",VLOOKUP(K239,'active io'!$C$3:$D$7528,2,FALSE),"")</f>
        <v>vmhba4:C0:T1:L164</v>
      </c>
      <c r="M239" t="str">
        <f t="shared" si="10"/>
        <v>16221</v>
      </c>
      <c r="N239" t="str">
        <f t="shared" si="11"/>
        <v>0f22</v>
      </c>
      <c r="O239" s="131">
        <v>0.20050048828125</v>
      </c>
    </row>
    <row r="240" spans="1:15">
      <c r="A240" t="s">
        <v>1220</v>
      </c>
      <c r="B240" t="s">
        <v>1701</v>
      </c>
      <c r="C240" t="s">
        <v>482</v>
      </c>
      <c r="D240" t="s">
        <v>1724</v>
      </c>
      <c r="E240" t="s">
        <v>1758</v>
      </c>
      <c r="F240" t="s">
        <v>1260</v>
      </c>
      <c r="G240" t="str">
        <f>VLOOKUP(F240,부산데이터스토어!$B$2:$C$225,2,)</f>
        <v>naa.60060e80166221000001622100001f0b</v>
      </c>
      <c r="H240" t="s">
        <v>3315</v>
      </c>
      <c r="I240" t="s">
        <v>1786</v>
      </c>
      <c r="J240" t="str">
        <f t="shared" si="8"/>
        <v>naa.60060e80166221000001622100000f23</v>
      </c>
      <c r="K240" t="str">
        <f t="shared" si="9"/>
        <v>10.146.106.88naa.60060e80166221000001622100000f23</v>
      </c>
      <c r="L240" t="str">
        <f>IF(K240&lt;&gt;"",VLOOKUP(K240,'active io'!$C$3:$D$7528,2,FALSE),"")</f>
        <v>vmhba4:C0:T1:L165</v>
      </c>
      <c r="M240" t="str">
        <f t="shared" si="10"/>
        <v>16221</v>
      </c>
      <c r="N240" t="str">
        <f t="shared" si="11"/>
        <v>0f23</v>
      </c>
      <c r="O240" s="131">
        <v>40</v>
      </c>
    </row>
    <row r="241" spans="1:15">
      <c r="A241" t="s">
        <v>1221</v>
      </c>
      <c r="B241" t="s">
        <v>1701</v>
      </c>
      <c r="C241" t="s">
        <v>485</v>
      </c>
      <c r="D241" t="s">
        <v>1702</v>
      </c>
      <c r="E241" t="s">
        <v>1686</v>
      </c>
      <c r="F241" t="s">
        <v>1616</v>
      </c>
      <c r="G241" t="str">
        <f>VLOOKUP(F241,부산데이터스토어!$B$2:$C$225,2,)</f>
        <v>naa.600508b1001cac8bdbcbee0addb82999</v>
      </c>
      <c r="H241" t="s">
        <v>3365</v>
      </c>
      <c r="J241" t="str">
        <f t="shared" si="8"/>
        <v/>
      </c>
      <c r="K241" t="str">
        <f t="shared" si="9"/>
        <v/>
      </c>
      <c r="L241" t="str">
        <f>IF(K241&lt;&gt;"",VLOOKUP(K241,'active io'!$C$3:$D$7528,2,FALSE),"")</f>
        <v/>
      </c>
      <c r="M241" t="str">
        <f t="shared" si="10"/>
        <v/>
      </c>
      <c r="N241" t="str">
        <f t="shared" si="11"/>
        <v/>
      </c>
      <c r="O241" s="131">
        <v>50.0006103515625</v>
      </c>
    </row>
    <row r="242" spans="1:15">
      <c r="A242" t="s">
        <v>1221</v>
      </c>
      <c r="B242" t="s">
        <v>1701</v>
      </c>
      <c r="C242" t="s">
        <v>485</v>
      </c>
      <c r="D242" t="s">
        <v>1702</v>
      </c>
      <c r="E242" t="s">
        <v>1688</v>
      </c>
      <c r="F242" t="s">
        <v>1322</v>
      </c>
      <c r="G242" t="str">
        <f>VLOOKUP(F242,부산데이터스토어!$B$2:$C$225,2,)</f>
        <v>naa.60060e80166177000001617700001f0e</v>
      </c>
      <c r="H242" t="s">
        <v>3365</v>
      </c>
      <c r="I242" t="s">
        <v>1836</v>
      </c>
      <c r="J242" t="str">
        <f t="shared" si="8"/>
        <v>naa.60060e80166177000001617700000038</v>
      </c>
      <c r="K242" t="str">
        <f t="shared" si="9"/>
        <v>10.146.106.89naa.60060e80166177000001617700000038</v>
      </c>
      <c r="L242" t="str">
        <f>IF(K242&lt;&gt;"",VLOOKUP(K242,'active io'!$C$3:$D$7528,2,FALSE),"")</f>
        <v>vmhba3:C0:T1:L0</v>
      </c>
      <c r="M242" t="str">
        <f t="shared" si="10"/>
        <v>16177</v>
      </c>
      <c r="N242" t="str">
        <f t="shared" si="11"/>
        <v>0038</v>
      </c>
      <c r="O242" s="131">
        <v>45</v>
      </c>
    </row>
    <row r="243" spans="1:15">
      <c r="A243" t="s">
        <v>1221</v>
      </c>
      <c r="B243" t="s">
        <v>1701</v>
      </c>
      <c r="C243" t="s">
        <v>485</v>
      </c>
      <c r="D243" t="s">
        <v>1702</v>
      </c>
      <c r="E243" t="s">
        <v>1704</v>
      </c>
      <c r="F243" t="s">
        <v>1322</v>
      </c>
      <c r="G243" t="str">
        <f>VLOOKUP(F243,부산데이터스토어!$B$2:$C$225,2,)</f>
        <v>naa.60060e80166177000001617700001f0e</v>
      </c>
      <c r="H243" t="s">
        <v>3366</v>
      </c>
      <c r="I243" t="s">
        <v>1837</v>
      </c>
      <c r="J243" t="str">
        <f t="shared" ref="J243:J306" si="12">IF(I243&lt;&gt;"",CONCATENATE("naa.",MID(I243,11,32)),"")</f>
        <v>naa.60060e80166177000001617700000039</v>
      </c>
      <c r="K243" t="str">
        <f t="shared" ref="K243:K306" si="13">IF(J243&lt;&gt;"",CONCATENATE(A243,J243),"")</f>
        <v>10.146.106.89naa.60060e80166177000001617700000039</v>
      </c>
      <c r="L243" t="str">
        <f>IF(K243&lt;&gt;"",VLOOKUP(K243,'active io'!$C$3:$D$7528,2,FALSE),"")</f>
        <v>vmhba3:C0:T1:L1</v>
      </c>
      <c r="M243" t="str">
        <f t="shared" ref="M243:M306" si="14">IF(I243&lt;&gt;"",MID(I243,30,5),"")</f>
        <v>16177</v>
      </c>
      <c r="N243" t="str">
        <f t="shared" ref="N243:N306" si="15">IF(I243&lt;&gt;"",MID(I243,39,4),"")</f>
        <v>0039</v>
      </c>
      <c r="O243" s="131">
        <v>50</v>
      </c>
    </row>
    <row r="244" spans="1:15">
      <c r="A244" t="s">
        <v>1221</v>
      </c>
      <c r="B244" t="s">
        <v>1701</v>
      </c>
      <c r="C244" t="s">
        <v>485</v>
      </c>
      <c r="D244" t="s">
        <v>1702</v>
      </c>
      <c r="E244" t="s">
        <v>1714</v>
      </c>
      <c r="F244" t="s">
        <v>1618</v>
      </c>
      <c r="G244" t="str">
        <f>VLOOKUP(F244,부산데이터스토어!$B$2:$C$225,2,)</f>
        <v>naa.600508b1001c710c48706078b0b7d8e0</v>
      </c>
      <c r="H244" t="s">
        <v>3365</v>
      </c>
      <c r="J244" t="str">
        <f t="shared" si="12"/>
        <v/>
      </c>
      <c r="K244" t="str">
        <f t="shared" si="13"/>
        <v/>
      </c>
      <c r="L244" t="str">
        <f>IF(K244&lt;&gt;"",VLOOKUP(K244,'active io'!$C$3:$D$7528,2,FALSE),"")</f>
        <v/>
      </c>
      <c r="M244" t="str">
        <f t="shared" si="14"/>
        <v/>
      </c>
      <c r="N244" t="str">
        <f t="shared" si="15"/>
        <v/>
      </c>
      <c r="O244" s="131">
        <v>40</v>
      </c>
    </row>
    <row r="245" spans="1:15">
      <c r="A245" t="s">
        <v>1221</v>
      </c>
      <c r="B245" t="s">
        <v>1701</v>
      </c>
      <c r="C245" t="s">
        <v>486</v>
      </c>
      <c r="D245" t="s">
        <v>1724</v>
      </c>
      <c r="E245" t="s">
        <v>1686</v>
      </c>
      <c r="F245" t="s">
        <v>1616</v>
      </c>
      <c r="G245" t="str">
        <f>VLOOKUP(F245,부산데이터스토어!$B$2:$C$225,2,)</f>
        <v>naa.600508b1001cac8bdbcbee0addb82999</v>
      </c>
      <c r="H245" t="s">
        <v>3367</v>
      </c>
      <c r="J245" t="str">
        <f t="shared" si="12"/>
        <v/>
      </c>
      <c r="K245" t="str">
        <f t="shared" si="13"/>
        <v/>
      </c>
      <c r="L245" t="str">
        <f>IF(K245&lt;&gt;"",VLOOKUP(K245,'active io'!$C$3:$D$7528,2,FALSE),"")</f>
        <v/>
      </c>
      <c r="M245" t="str">
        <f t="shared" si="14"/>
        <v/>
      </c>
      <c r="N245" t="str">
        <f t="shared" si="15"/>
        <v/>
      </c>
      <c r="O245" s="131">
        <v>125.000610351563</v>
      </c>
    </row>
    <row r="246" spans="1:15">
      <c r="A246" t="s">
        <v>1221</v>
      </c>
      <c r="B246" t="s">
        <v>1701</v>
      </c>
      <c r="C246" t="s">
        <v>486</v>
      </c>
      <c r="D246" t="s">
        <v>1724</v>
      </c>
      <c r="E246" t="s">
        <v>1688</v>
      </c>
      <c r="F246" t="s">
        <v>1250</v>
      </c>
      <c r="G246" t="str">
        <f>VLOOKUP(F246,부산데이터스토어!$B$2:$C$225,2,)</f>
        <v>naa.60060e80166221000001622100001f0a</v>
      </c>
      <c r="H246" t="s">
        <v>3367</v>
      </c>
      <c r="I246" t="s">
        <v>1838</v>
      </c>
      <c r="J246" t="str">
        <f t="shared" si="12"/>
        <v>naa.60060e8016622100000162210000003a</v>
      </c>
      <c r="K246" t="str">
        <f t="shared" si="13"/>
        <v>10.146.106.89naa.60060e8016622100000162210000003a</v>
      </c>
      <c r="L246" t="str">
        <f>IF(K246&lt;&gt;"",VLOOKUP(K246,'active io'!$C$3:$D$7528,2,FALSE),"")</f>
        <v>vmhba4:C0:T0:L1</v>
      </c>
      <c r="M246" t="str">
        <f t="shared" si="14"/>
        <v>16221</v>
      </c>
      <c r="N246" t="str">
        <f t="shared" si="15"/>
        <v>003a</v>
      </c>
      <c r="O246" s="131">
        <v>12.5006103515625</v>
      </c>
    </row>
    <row r="247" spans="1:15">
      <c r="A247" t="s">
        <v>1221</v>
      </c>
      <c r="B247" t="s">
        <v>1701</v>
      </c>
      <c r="C247" t="s">
        <v>486</v>
      </c>
      <c r="D247" t="s">
        <v>1724</v>
      </c>
      <c r="E247" t="s">
        <v>1704</v>
      </c>
      <c r="F247" t="s">
        <v>1250</v>
      </c>
      <c r="G247" t="str">
        <f>VLOOKUP(F247,부산데이터스토어!$B$2:$C$225,2,)</f>
        <v>naa.60060e80166221000001622100001f0a</v>
      </c>
      <c r="H247" t="s">
        <v>3368</v>
      </c>
      <c r="I247" t="s">
        <v>1839</v>
      </c>
      <c r="J247" t="str">
        <f t="shared" si="12"/>
        <v>naa.60060e8016622100000162210000103a</v>
      </c>
      <c r="K247" t="str">
        <f t="shared" si="13"/>
        <v>10.146.106.89naa.60060e8016622100000162210000103a</v>
      </c>
      <c r="L247" t="str">
        <f>IF(K247&lt;&gt;"",VLOOKUP(K247,'active io'!$C$3:$D$7528,2,FALSE),"")</f>
        <v>vmhba4:C0:T0:L81</v>
      </c>
      <c r="M247" t="str">
        <f t="shared" si="14"/>
        <v>16221</v>
      </c>
      <c r="N247" t="str">
        <f t="shared" si="15"/>
        <v>103a</v>
      </c>
      <c r="O247" s="131">
        <v>50</v>
      </c>
    </row>
    <row r="248" spans="1:15">
      <c r="A248" t="s">
        <v>1221</v>
      </c>
      <c r="B248" t="s">
        <v>1701</v>
      </c>
      <c r="C248" t="s">
        <v>486</v>
      </c>
      <c r="D248" t="s">
        <v>1724</v>
      </c>
      <c r="E248" t="s">
        <v>1714</v>
      </c>
      <c r="F248" t="s">
        <v>1618</v>
      </c>
      <c r="G248" t="str">
        <f>VLOOKUP(F248,부산데이터스토어!$B$2:$C$225,2,)</f>
        <v>naa.600508b1001c710c48706078b0b7d8e0</v>
      </c>
      <c r="H248" t="s">
        <v>3367</v>
      </c>
      <c r="J248" t="str">
        <f t="shared" si="12"/>
        <v/>
      </c>
      <c r="K248" t="str">
        <f t="shared" si="13"/>
        <v/>
      </c>
      <c r="L248" t="str">
        <f>IF(K248&lt;&gt;"",VLOOKUP(K248,'active io'!$C$3:$D$7528,2,FALSE),"")</f>
        <v/>
      </c>
      <c r="M248" t="str">
        <f t="shared" si="14"/>
        <v/>
      </c>
      <c r="N248" t="str">
        <f t="shared" si="15"/>
        <v/>
      </c>
      <c r="O248" s="131">
        <v>80.0006103515625</v>
      </c>
    </row>
    <row r="249" spans="1:15">
      <c r="A249" t="s">
        <v>1221</v>
      </c>
      <c r="B249" t="s">
        <v>1701</v>
      </c>
      <c r="C249" t="s">
        <v>486</v>
      </c>
      <c r="D249" t="s">
        <v>1724</v>
      </c>
      <c r="E249" t="s">
        <v>1693</v>
      </c>
      <c r="F249" t="s">
        <v>1250</v>
      </c>
      <c r="G249" t="str">
        <f>VLOOKUP(F249,부산데이터스토어!$B$2:$C$225,2,)</f>
        <v>naa.60060e80166221000001622100001f0a</v>
      </c>
      <c r="H249" t="s">
        <v>3333</v>
      </c>
      <c r="I249" t="s">
        <v>1804</v>
      </c>
      <c r="J249" t="str">
        <f t="shared" si="12"/>
        <v>naa.60060e8016622100000162210000003c</v>
      </c>
      <c r="K249" t="str">
        <f t="shared" si="13"/>
        <v>10.146.106.89naa.60060e8016622100000162210000003c</v>
      </c>
      <c r="L249" t="str">
        <f>IF(K249&lt;&gt;"",VLOOKUP(K249,'active io'!$C$3:$D$7528,2,FALSE),"")</f>
        <v>vmhba4:C0:T0:L3</v>
      </c>
      <c r="M249" t="str">
        <f t="shared" si="14"/>
        <v>16221</v>
      </c>
      <c r="N249" t="str">
        <f t="shared" si="15"/>
        <v>003c</v>
      </c>
      <c r="O249" s="131">
        <v>8.00079345703125</v>
      </c>
    </row>
    <row r="250" spans="1:15">
      <c r="A250" t="s">
        <v>1221</v>
      </c>
      <c r="B250" t="s">
        <v>1701</v>
      </c>
      <c r="C250" t="s">
        <v>486</v>
      </c>
      <c r="D250" t="s">
        <v>1724</v>
      </c>
      <c r="E250" t="s">
        <v>1737</v>
      </c>
      <c r="F250" t="s">
        <v>1250</v>
      </c>
      <c r="G250" t="str">
        <f>VLOOKUP(F250,부산데이터스토어!$B$2:$C$225,2,)</f>
        <v>naa.60060e80166221000001622100001f0a</v>
      </c>
      <c r="H250" t="s">
        <v>3334</v>
      </c>
      <c r="I250" t="s">
        <v>1805</v>
      </c>
      <c r="J250" t="str">
        <f t="shared" si="12"/>
        <v>naa.60060e8016622100000162210000103c</v>
      </c>
      <c r="K250" t="str">
        <f t="shared" si="13"/>
        <v>10.146.106.89naa.60060e8016622100000162210000103c</v>
      </c>
      <c r="L250" t="str">
        <f>IF(K250&lt;&gt;"",VLOOKUP(K250,'active io'!$C$3:$D$7528,2,FALSE),"")</f>
        <v>vmhba4:C0:T0:L83</v>
      </c>
      <c r="M250" t="str">
        <f t="shared" si="14"/>
        <v>16221</v>
      </c>
      <c r="N250" t="str">
        <f t="shared" si="15"/>
        <v>103c</v>
      </c>
      <c r="O250" s="131">
        <v>0.20050048828125</v>
      </c>
    </row>
    <row r="251" spans="1:15">
      <c r="A251" t="s">
        <v>1221</v>
      </c>
      <c r="B251" t="s">
        <v>1701</v>
      </c>
      <c r="C251" t="s">
        <v>486</v>
      </c>
      <c r="D251" t="s">
        <v>1724</v>
      </c>
      <c r="E251" t="s">
        <v>1752</v>
      </c>
      <c r="F251" t="s">
        <v>1250</v>
      </c>
      <c r="G251" t="str">
        <f>VLOOKUP(F251,부산데이터스토어!$B$2:$C$225,2,)</f>
        <v>naa.60060e80166221000001622100001f0a</v>
      </c>
      <c r="H251" t="s">
        <v>3335</v>
      </c>
      <c r="I251" t="s">
        <v>1806</v>
      </c>
      <c r="J251" t="str">
        <f t="shared" si="12"/>
        <v>naa.60060e80166221000001622100000f1e</v>
      </c>
      <c r="K251" t="str">
        <f t="shared" si="13"/>
        <v>10.146.106.89naa.60060e80166221000001622100000f1e</v>
      </c>
      <c r="L251" t="str">
        <f>IF(K251&lt;&gt;"",VLOOKUP(K251,'active io'!$C$3:$D$7528,2,FALSE),"")</f>
        <v>vmhba4:C0:T1:L160</v>
      </c>
      <c r="M251" t="str">
        <f t="shared" si="14"/>
        <v>16221</v>
      </c>
      <c r="N251" t="str">
        <f t="shared" si="15"/>
        <v>0f1e</v>
      </c>
      <c r="O251" s="131">
        <v>0.20050048828125</v>
      </c>
    </row>
    <row r="252" spans="1:15">
      <c r="A252" t="s">
        <v>1221</v>
      </c>
      <c r="B252" t="s">
        <v>1701</v>
      </c>
      <c r="C252" t="s">
        <v>486</v>
      </c>
      <c r="D252" t="s">
        <v>1724</v>
      </c>
      <c r="E252" t="s">
        <v>1755</v>
      </c>
      <c r="F252" t="s">
        <v>1250</v>
      </c>
      <c r="G252" t="str">
        <f>VLOOKUP(F252,부산데이터스토어!$B$2:$C$225,2,)</f>
        <v>naa.60060e80166221000001622100001f0a</v>
      </c>
      <c r="H252" t="s">
        <v>3336</v>
      </c>
      <c r="I252" t="s">
        <v>1807</v>
      </c>
      <c r="J252" t="str">
        <f t="shared" si="12"/>
        <v>naa.60060e80166221000001622100000f1f</v>
      </c>
      <c r="K252" t="str">
        <f t="shared" si="13"/>
        <v>10.146.106.89naa.60060e80166221000001622100000f1f</v>
      </c>
      <c r="L252" t="str">
        <f>IF(K252&lt;&gt;"",VLOOKUP(K252,'active io'!$C$3:$D$7528,2,FALSE),"")</f>
        <v>vmhba4:C0:T1:L161</v>
      </c>
      <c r="M252" t="str">
        <f t="shared" si="14"/>
        <v>16221</v>
      </c>
      <c r="N252" t="str">
        <f t="shared" si="15"/>
        <v>0f1f</v>
      </c>
      <c r="O252" s="131">
        <v>0.20050048828125</v>
      </c>
    </row>
    <row r="253" spans="1:15">
      <c r="A253" t="s">
        <v>1221</v>
      </c>
      <c r="B253" t="s">
        <v>1701</v>
      </c>
      <c r="C253" t="s">
        <v>486</v>
      </c>
      <c r="D253" t="s">
        <v>1724</v>
      </c>
      <c r="E253" t="s">
        <v>1758</v>
      </c>
      <c r="F253" t="s">
        <v>1250</v>
      </c>
      <c r="G253" t="str">
        <f>VLOOKUP(F253,부산데이터스토어!$B$2:$C$225,2,)</f>
        <v>naa.60060e80166221000001622100001f0a</v>
      </c>
      <c r="H253" t="s">
        <v>3337</v>
      </c>
      <c r="I253" t="s">
        <v>1808</v>
      </c>
      <c r="J253" t="str">
        <f t="shared" si="12"/>
        <v>naa.60060e80166221000001622100000f20</v>
      </c>
      <c r="K253" t="str">
        <f t="shared" si="13"/>
        <v>10.146.106.89naa.60060e80166221000001622100000f20</v>
      </c>
      <c r="L253" t="str">
        <f>IF(K253&lt;&gt;"",VLOOKUP(K253,'active io'!$C$3:$D$7528,2,FALSE),"")</f>
        <v>vmhba4:C0:T1:L162</v>
      </c>
      <c r="M253" t="str">
        <f t="shared" si="14"/>
        <v>16221</v>
      </c>
      <c r="N253" t="str">
        <f t="shared" si="15"/>
        <v>0f20</v>
      </c>
      <c r="O253" s="131">
        <v>40</v>
      </c>
    </row>
    <row r="254" spans="1:15">
      <c r="A254" t="s">
        <v>1172</v>
      </c>
      <c r="B254" t="s">
        <v>1840</v>
      </c>
      <c r="C254" t="s">
        <v>338</v>
      </c>
      <c r="D254" t="s">
        <v>1841</v>
      </c>
      <c r="E254" t="s">
        <v>1686</v>
      </c>
      <c r="F254" t="s">
        <v>1238</v>
      </c>
      <c r="G254" t="str">
        <f>VLOOKUP(F254,부산데이터스토어!$B$2:$C$225,2,)</f>
        <v>naa.60060e80166221000001622100001f18</v>
      </c>
      <c r="H254" t="s">
        <v>3369</v>
      </c>
      <c r="J254" t="str">
        <f t="shared" si="12"/>
        <v/>
      </c>
      <c r="K254" t="str">
        <f t="shared" si="13"/>
        <v/>
      </c>
      <c r="L254" t="str">
        <f>IF(K254&lt;&gt;"",VLOOKUP(K254,'active io'!$C$3:$D$7528,2,FALSE),"")</f>
        <v/>
      </c>
      <c r="M254" t="str">
        <f t="shared" si="14"/>
        <v/>
      </c>
      <c r="N254" t="str">
        <f t="shared" si="15"/>
        <v/>
      </c>
      <c r="O254" s="131">
        <v>40</v>
      </c>
    </row>
    <row r="255" spans="1:15">
      <c r="A255" t="s">
        <v>1172</v>
      </c>
      <c r="B255" t="s">
        <v>1840</v>
      </c>
      <c r="C255" t="s">
        <v>338</v>
      </c>
      <c r="D255" t="s">
        <v>1841</v>
      </c>
      <c r="E255" t="s">
        <v>1693</v>
      </c>
      <c r="F255" t="s">
        <v>1238</v>
      </c>
      <c r="G255" t="str">
        <f>VLOOKUP(F255,부산데이터스토어!$B$2:$C$225,2,)</f>
        <v>naa.60060e80166221000001622100001f18</v>
      </c>
      <c r="H255" t="s">
        <v>3370</v>
      </c>
      <c r="J255" t="str">
        <f t="shared" si="12"/>
        <v/>
      </c>
      <c r="K255" t="str">
        <f t="shared" si="13"/>
        <v/>
      </c>
      <c r="L255" t="str">
        <f>IF(K255&lt;&gt;"",VLOOKUP(K255,'active io'!$C$3:$D$7528,2,FALSE),"")</f>
        <v/>
      </c>
      <c r="M255" t="str">
        <f t="shared" si="14"/>
        <v/>
      </c>
      <c r="N255" t="str">
        <f t="shared" si="15"/>
        <v/>
      </c>
      <c r="O255" s="131">
        <v>25</v>
      </c>
    </row>
    <row r="256" spans="1:15">
      <c r="A256" t="s">
        <v>1173</v>
      </c>
      <c r="B256" t="s">
        <v>1840</v>
      </c>
      <c r="C256" t="s">
        <v>1842</v>
      </c>
      <c r="D256" t="s">
        <v>1841</v>
      </c>
      <c r="E256" t="s">
        <v>1686</v>
      </c>
      <c r="F256" t="s">
        <v>1238</v>
      </c>
      <c r="G256" t="str">
        <f>VLOOKUP(F256,부산데이터스토어!$B$2:$C$225,2,)</f>
        <v>naa.60060e80166221000001622100001f18</v>
      </c>
      <c r="H256" t="s">
        <v>3371</v>
      </c>
      <c r="J256" t="str">
        <f t="shared" si="12"/>
        <v/>
      </c>
      <c r="K256" t="str">
        <f t="shared" si="13"/>
        <v/>
      </c>
      <c r="L256" t="str">
        <f>IF(K256&lt;&gt;"",VLOOKUP(K256,'active io'!$C$3:$D$7528,2,FALSE),"")</f>
        <v/>
      </c>
      <c r="M256" t="str">
        <f t="shared" si="14"/>
        <v/>
      </c>
      <c r="N256" t="str">
        <f t="shared" si="15"/>
        <v/>
      </c>
      <c r="O256" s="131">
        <v>100</v>
      </c>
    </row>
    <row r="257" spans="1:15">
      <c r="A257" t="s">
        <v>1173</v>
      </c>
      <c r="B257" t="s">
        <v>1840</v>
      </c>
      <c r="C257" t="s">
        <v>1842</v>
      </c>
      <c r="D257" t="s">
        <v>1841</v>
      </c>
      <c r="E257" t="s">
        <v>1690</v>
      </c>
      <c r="F257" t="s">
        <v>1238</v>
      </c>
      <c r="G257" t="str">
        <f>VLOOKUP(F257,부산데이터스토어!$B$2:$C$225,2,)</f>
        <v>naa.60060e80166221000001622100001f18</v>
      </c>
      <c r="H257" t="s">
        <v>3372</v>
      </c>
      <c r="J257" t="str">
        <f t="shared" si="12"/>
        <v/>
      </c>
      <c r="K257" t="str">
        <f t="shared" si="13"/>
        <v/>
      </c>
      <c r="L257" t="str">
        <f>IF(K257&lt;&gt;"",VLOOKUP(K257,'active io'!$C$3:$D$7528,2,FALSE),"")</f>
        <v/>
      </c>
      <c r="M257" t="str">
        <f t="shared" si="14"/>
        <v/>
      </c>
      <c r="N257" t="str">
        <f t="shared" si="15"/>
        <v/>
      </c>
      <c r="O257" s="131">
        <v>40</v>
      </c>
    </row>
    <row r="258" spans="1:15">
      <c r="A258" t="s">
        <v>1173</v>
      </c>
      <c r="B258" t="s">
        <v>1840</v>
      </c>
      <c r="C258" t="s">
        <v>1843</v>
      </c>
      <c r="D258" t="s">
        <v>1841</v>
      </c>
      <c r="E258" t="s">
        <v>1686</v>
      </c>
      <c r="F258" t="s">
        <v>1400</v>
      </c>
      <c r="G258" t="str">
        <f>VLOOKUP(F258,부산데이터스토어!$B$2:$C$225,2,)</f>
        <v>naa.600508b1001c3889af252b648142a99f</v>
      </c>
      <c r="H258" t="s">
        <v>3373</v>
      </c>
      <c r="J258" t="str">
        <f t="shared" si="12"/>
        <v/>
      </c>
      <c r="K258" t="str">
        <f t="shared" si="13"/>
        <v/>
      </c>
      <c r="L258" t="str">
        <f>IF(K258&lt;&gt;"",VLOOKUP(K258,'active io'!$C$3:$D$7528,2,FALSE),"")</f>
        <v/>
      </c>
      <c r="M258" t="str">
        <f t="shared" si="14"/>
        <v/>
      </c>
      <c r="N258" t="str">
        <f t="shared" si="15"/>
        <v/>
      </c>
      <c r="O258" s="131">
        <v>120</v>
      </c>
    </row>
    <row r="259" spans="1:15">
      <c r="A259" t="s">
        <v>1173</v>
      </c>
      <c r="B259" t="s">
        <v>1840</v>
      </c>
      <c r="C259" t="s">
        <v>1843</v>
      </c>
      <c r="D259" t="s">
        <v>1841</v>
      </c>
      <c r="E259" t="s">
        <v>1693</v>
      </c>
      <c r="F259" t="s">
        <v>1400</v>
      </c>
      <c r="G259" t="str">
        <f>VLOOKUP(F259,부산데이터스토어!$B$2:$C$225,2,)</f>
        <v>naa.600508b1001c3889af252b648142a99f</v>
      </c>
      <c r="H259" t="s">
        <v>3374</v>
      </c>
      <c r="J259" t="str">
        <f t="shared" si="12"/>
        <v/>
      </c>
      <c r="K259" t="str">
        <f t="shared" si="13"/>
        <v/>
      </c>
      <c r="L259" t="str">
        <f>IF(K259&lt;&gt;"",VLOOKUP(K259,'active io'!$C$3:$D$7528,2,FALSE),"")</f>
        <v/>
      </c>
      <c r="M259" t="str">
        <f t="shared" si="14"/>
        <v/>
      </c>
      <c r="N259" t="str">
        <f t="shared" si="15"/>
        <v/>
      </c>
      <c r="O259" s="131">
        <v>40</v>
      </c>
    </row>
    <row r="260" spans="1:15">
      <c r="A260" t="s">
        <v>1174</v>
      </c>
      <c r="B260" t="s">
        <v>1844</v>
      </c>
      <c r="C260" t="s">
        <v>342</v>
      </c>
      <c r="D260" t="s">
        <v>1702</v>
      </c>
      <c r="E260" t="s">
        <v>1686</v>
      </c>
      <c r="F260" t="s">
        <v>1404</v>
      </c>
      <c r="G260" t="str">
        <f>VLOOKUP(F260,부산데이터스토어!$B$2:$C$225,2,)</f>
        <v>naa.600508b1001c2dd50184a445033d471e</v>
      </c>
      <c r="H260" t="s">
        <v>3375</v>
      </c>
      <c r="J260" t="str">
        <f t="shared" si="12"/>
        <v/>
      </c>
      <c r="K260" t="str">
        <f t="shared" si="13"/>
        <v/>
      </c>
      <c r="L260" t="str">
        <f>IF(K260&lt;&gt;"",VLOOKUP(K260,'active io'!$C$3:$D$7528,2,FALSE),"")</f>
        <v/>
      </c>
      <c r="M260" t="str">
        <f t="shared" si="14"/>
        <v/>
      </c>
      <c r="N260" t="str">
        <f t="shared" si="15"/>
        <v/>
      </c>
      <c r="O260" s="131">
        <v>35.0006103515625</v>
      </c>
    </row>
    <row r="261" spans="1:15">
      <c r="A261" t="s">
        <v>1174</v>
      </c>
      <c r="B261" t="s">
        <v>1844</v>
      </c>
      <c r="C261" t="s">
        <v>342</v>
      </c>
      <c r="D261" t="s">
        <v>1702</v>
      </c>
      <c r="E261" t="s">
        <v>1688</v>
      </c>
      <c r="F261" t="s">
        <v>1394</v>
      </c>
      <c r="G261" t="str">
        <f>VLOOKUP(F261,부산데이터스토어!$B$2:$C$225,2,)</f>
        <v>naa.60060e80166177000001617700001f26</v>
      </c>
      <c r="H261" t="s">
        <v>3375</v>
      </c>
      <c r="I261" t="s">
        <v>1845</v>
      </c>
      <c r="J261" t="str">
        <f t="shared" si="12"/>
        <v>naa.60060e8016617700000161770000007e</v>
      </c>
      <c r="K261" t="str">
        <f t="shared" si="13"/>
        <v>10.146.106.42naa.60060e8016617700000161770000007e</v>
      </c>
      <c r="L261" t="str">
        <f>IF(K261&lt;&gt;"",VLOOKUP(K261,'active io'!$C$3:$D$7528,2,FALSE),"")</f>
        <v>vmhba3:C0:T1:L33</v>
      </c>
      <c r="M261" t="str">
        <f t="shared" si="14"/>
        <v>16177</v>
      </c>
      <c r="N261" t="str">
        <f t="shared" si="15"/>
        <v>007e</v>
      </c>
      <c r="O261" s="131">
        <v>70.000305175781307</v>
      </c>
    </row>
    <row r="262" spans="1:15">
      <c r="A262" t="s">
        <v>1174</v>
      </c>
      <c r="B262" t="s">
        <v>1844</v>
      </c>
      <c r="C262" t="s">
        <v>342</v>
      </c>
      <c r="D262" t="s">
        <v>1702</v>
      </c>
      <c r="E262" t="s">
        <v>1704</v>
      </c>
      <c r="F262" t="s">
        <v>1394</v>
      </c>
      <c r="G262" t="str">
        <f>VLOOKUP(F262,부산데이터스토어!$B$2:$C$225,2,)</f>
        <v>naa.60060e80166177000001617700001f26</v>
      </c>
      <c r="H262" t="s">
        <v>3376</v>
      </c>
      <c r="I262" t="s">
        <v>1846</v>
      </c>
      <c r="J262" t="str">
        <f t="shared" si="12"/>
        <v>naa.60060e8016617700000161770000007f</v>
      </c>
      <c r="K262" t="str">
        <f t="shared" si="13"/>
        <v>10.146.106.42naa.60060e8016617700000161770000007f</v>
      </c>
      <c r="L262" t="str">
        <f>IF(K262&lt;&gt;"",VLOOKUP(K262,'active io'!$C$3:$D$7528,2,FALSE),"")</f>
        <v>vmhba3:C0:T1:L34</v>
      </c>
      <c r="M262" t="str">
        <f t="shared" si="14"/>
        <v>16177</v>
      </c>
      <c r="N262" t="str">
        <f t="shared" si="15"/>
        <v>007f</v>
      </c>
      <c r="O262" s="131">
        <v>50</v>
      </c>
    </row>
    <row r="263" spans="1:15">
      <c r="A263" t="s">
        <v>1174</v>
      </c>
      <c r="B263" t="s">
        <v>1844</v>
      </c>
      <c r="C263" t="s">
        <v>342</v>
      </c>
      <c r="D263" t="s">
        <v>1702</v>
      </c>
      <c r="E263" t="s">
        <v>1714</v>
      </c>
      <c r="F263" t="s">
        <v>1406</v>
      </c>
      <c r="G263" t="str">
        <f>VLOOKUP(F263,부산데이터스토어!$B$2:$C$225,2,)</f>
        <v>naa.600508b1001cd236a732acfab70b2b42</v>
      </c>
      <c r="H263" t="s">
        <v>3375</v>
      </c>
      <c r="J263" t="str">
        <f t="shared" si="12"/>
        <v/>
      </c>
      <c r="K263" t="str">
        <f t="shared" si="13"/>
        <v/>
      </c>
      <c r="L263" t="str">
        <f>IF(K263&lt;&gt;"",VLOOKUP(K263,'active io'!$C$3:$D$7528,2,FALSE),"")</f>
        <v/>
      </c>
      <c r="M263" t="str">
        <f t="shared" si="14"/>
        <v/>
      </c>
      <c r="N263" t="str">
        <f t="shared" si="15"/>
        <v/>
      </c>
      <c r="O263" s="131">
        <v>40</v>
      </c>
    </row>
    <row r="264" spans="1:15">
      <c r="A264" t="s">
        <v>1174</v>
      </c>
      <c r="B264" t="s">
        <v>1844</v>
      </c>
      <c r="C264" t="s">
        <v>343</v>
      </c>
      <c r="D264" t="s">
        <v>1847</v>
      </c>
      <c r="E264" t="s">
        <v>1686</v>
      </c>
      <c r="F264" t="s">
        <v>1404</v>
      </c>
      <c r="G264" t="str">
        <f>VLOOKUP(F264,부산데이터스토어!$B$2:$C$225,2,)</f>
        <v>naa.600508b1001c2dd50184a445033d471e</v>
      </c>
      <c r="H264" t="s">
        <v>3377</v>
      </c>
      <c r="J264" t="str">
        <f t="shared" si="12"/>
        <v/>
      </c>
      <c r="K264" t="str">
        <f t="shared" si="13"/>
        <v/>
      </c>
      <c r="L264" t="str">
        <f>IF(K264&lt;&gt;"",VLOOKUP(K264,'active io'!$C$3:$D$7528,2,FALSE),"")</f>
        <v/>
      </c>
      <c r="M264" t="str">
        <f t="shared" si="14"/>
        <v/>
      </c>
      <c r="N264" t="str">
        <f t="shared" si="15"/>
        <v/>
      </c>
      <c r="O264" s="131">
        <v>110.000610351563</v>
      </c>
    </row>
    <row r="265" spans="1:15">
      <c r="A265" t="s">
        <v>1174</v>
      </c>
      <c r="B265" t="s">
        <v>1844</v>
      </c>
      <c r="C265" t="s">
        <v>343</v>
      </c>
      <c r="D265" t="s">
        <v>1847</v>
      </c>
      <c r="E265" t="s">
        <v>1688</v>
      </c>
      <c r="F265" t="s">
        <v>1392</v>
      </c>
      <c r="G265" t="str">
        <f>VLOOKUP(F265,부산데이터스토어!$B$2:$C$225,2,)</f>
        <v>naa.60060e80166177000001617700001f23</v>
      </c>
      <c r="H265" t="s">
        <v>3377</v>
      </c>
      <c r="I265" t="s">
        <v>1848</v>
      </c>
      <c r="J265" t="str">
        <f t="shared" si="12"/>
        <v>naa.60060e8016617700000161770000007a</v>
      </c>
      <c r="K265" t="str">
        <f t="shared" si="13"/>
        <v>10.146.106.42naa.60060e8016617700000161770000007a</v>
      </c>
      <c r="L265" t="str">
        <f>IF(K265&lt;&gt;"",VLOOKUP(K265,'active io'!$C$3:$D$7528,2,FALSE),"")</f>
        <v>vmhba3:C0:T1:L32</v>
      </c>
      <c r="M265" t="str">
        <f t="shared" si="14"/>
        <v>16177</v>
      </c>
      <c r="N265" t="str">
        <f t="shared" si="15"/>
        <v>007a</v>
      </c>
      <c r="O265" s="131">
        <v>50</v>
      </c>
    </row>
    <row r="266" spans="1:15">
      <c r="A266" t="s">
        <v>1174</v>
      </c>
      <c r="B266" t="s">
        <v>1844</v>
      </c>
      <c r="C266" t="s">
        <v>343</v>
      </c>
      <c r="D266" t="s">
        <v>1847</v>
      </c>
      <c r="E266" t="s">
        <v>1714</v>
      </c>
      <c r="F266" t="s">
        <v>1406</v>
      </c>
      <c r="G266" t="str">
        <f>VLOOKUP(F266,부산데이터스토어!$B$2:$C$225,2,)</f>
        <v>naa.600508b1001cd236a732acfab70b2b42</v>
      </c>
      <c r="H266" t="s">
        <v>3377</v>
      </c>
      <c r="J266" t="str">
        <f t="shared" si="12"/>
        <v/>
      </c>
      <c r="K266" t="str">
        <f t="shared" si="13"/>
        <v/>
      </c>
      <c r="L266" t="str">
        <f>IF(K266&lt;&gt;"",VLOOKUP(K266,'active io'!$C$3:$D$7528,2,FALSE),"")</f>
        <v/>
      </c>
      <c r="M266" t="str">
        <f t="shared" si="14"/>
        <v/>
      </c>
      <c r="N266" t="str">
        <f t="shared" si="15"/>
        <v/>
      </c>
      <c r="O266" s="131">
        <v>40</v>
      </c>
    </row>
    <row r="267" spans="1:15">
      <c r="A267" t="s">
        <v>1174</v>
      </c>
      <c r="B267" t="s">
        <v>1844</v>
      </c>
      <c r="C267" t="s">
        <v>341</v>
      </c>
      <c r="D267" t="s">
        <v>1847</v>
      </c>
      <c r="E267" t="s">
        <v>1686</v>
      </c>
      <c r="F267" t="s">
        <v>1404</v>
      </c>
      <c r="G267" t="str">
        <f>VLOOKUP(F267,부산데이터스토어!$B$2:$C$225,2,)</f>
        <v>naa.600508b1001c2dd50184a445033d471e</v>
      </c>
      <c r="H267" t="s">
        <v>3378</v>
      </c>
      <c r="J267" t="str">
        <f t="shared" si="12"/>
        <v/>
      </c>
      <c r="K267" t="str">
        <f t="shared" si="13"/>
        <v/>
      </c>
      <c r="L267" t="str">
        <f>IF(K267&lt;&gt;"",VLOOKUP(K267,'active io'!$C$3:$D$7528,2,FALSE),"")</f>
        <v/>
      </c>
      <c r="M267" t="str">
        <f t="shared" si="14"/>
        <v/>
      </c>
      <c r="N267" t="str">
        <f t="shared" si="15"/>
        <v/>
      </c>
      <c r="O267" s="131">
        <v>115.00030517578099</v>
      </c>
    </row>
    <row r="268" spans="1:15">
      <c r="A268" t="s">
        <v>1174</v>
      </c>
      <c r="B268" t="s">
        <v>1844</v>
      </c>
      <c r="C268" t="s">
        <v>341</v>
      </c>
      <c r="D268" t="s">
        <v>1847</v>
      </c>
      <c r="E268" t="s">
        <v>1688</v>
      </c>
      <c r="F268" t="s">
        <v>1298</v>
      </c>
      <c r="G268" t="str">
        <f>VLOOKUP(F268,부산데이터스토어!$B$2:$C$225,2,)</f>
        <v>naa.60060e80166221000001622100001f1b</v>
      </c>
      <c r="H268" t="s">
        <v>3378</v>
      </c>
      <c r="I268" t="s">
        <v>1849</v>
      </c>
      <c r="J268" t="str">
        <f t="shared" si="12"/>
        <v>naa.60060e80166221000001622100000077</v>
      </c>
      <c r="K268" t="str">
        <f t="shared" si="13"/>
        <v>10.146.106.42naa.60060e80166221000001622100000077</v>
      </c>
      <c r="L268" t="str">
        <f>IF(K268&lt;&gt;"",VLOOKUP(K268,'active io'!$C$3:$D$7528,2,FALSE),"")</f>
        <v>vmhba4:C0:T2:L32</v>
      </c>
      <c r="M268" t="str">
        <f t="shared" si="14"/>
        <v>16221</v>
      </c>
      <c r="N268" t="str">
        <f t="shared" si="15"/>
        <v>0077</v>
      </c>
      <c r="O268" s="131">
        <v>11.5008544921875</v>
      </c>
    </row>
    <row r="269" spans="1:15">
      <c r="A269" t="s">
        <v>1174</v>
      </c>
      <c r="B269" t="s">
        <v>1844</v>
      </c>
      <c r="C269" t="s">
        <v>341</v>
      </c>
      <c r="D269" t="s">
        <v>1847</v>
      </c>
      <c r="E269" t="s">
        <v>1704</v>
      </c>
      <c r="F269" t="s">
        <v>1298</v>
      </c>
      <c r="G269" t="str">
        <f>VLOOKUP(F269,부산데이터스토어!$B$2:$C$225,2,)</f>
        <v>naa.60060e80166221000001622100001f1b</v>
      </c>
      <c r="H269" t="s">
        <v>3379</v>
      </c>
      <c r="I269" t="s">
        <v>1850</v>
      </c>
      <c r="J269" t="str">
        <f t="shared" si="12"/>
        <v>naa.60060e8016622100000162210000107c</v>
      </c>
      <c r="K269" t="str">
        <f t="shared" si="13"/>
        <v>10.146.106.42naa.60060e8016622100000162210000107c</v>
      </c>
      <c r="L269" t="str">
        <f>IF(K269&lt;&gt;"",VLOOKUP(K269,'active io'!$C$3:$D$7528,2,FALSE),"")</f>
        <v>vmhba2:C0:T2:L111</v>
      </c>
      <c r="M269" t="str">
        <f t="shared" si="14"/>
        <v>16221</v>
      </c>
      <c r="N269" t="str">
        <f t="shared" si="15"/>
        <v>107c</v>
      </c>
      <c r="O269" s="131">
        <v>50</v>
      </c>
    </row>
    <row r="270" spans="1:15">
      <c r="A270" t="s">
        <v>1174</v>
      </c>
      <c r="B270" t="s">
        <v>1844</v>
      </c>
      <c r="C270" t="s">
        <v>341</v>
      </c>
      <c r="D270" t="s">
        <v>1847</v>
      </c>
      <c r="E270" t="s">
        <v>1714</v>
      </c>
      <c r="F270" t="s">
        <v>1406</v>
      </c>
      <c r="G270" t="str">
        <f>VLOOKUP(F270,부산데이터스토어!$B$2:$C$225,2,)</f>
        <v>naa.600508b1001cd236a732acfab70b2b42</v>
      </c>
      <c r="H270" t="s">
        <v>3378</v>
      </c>
      <c r="J270" t="str">
        <f t="shared" si="12"/>
        <v/>
      </c>
      <c r="K270" t="str">
        <f t="shared" si="13"/>
        <v/>
      </c>
      <c r="L270" t="str">
        <f>IF(K270&lt;&gt;"",VLOOKUP(K270,'active io'!$C$3:$D$7528,2,FALSE),"")</f>
        <v/>
      </c>
      <c r="M270" t="str">
        <f t="shared" si="14"/>
        <v/>
      </c>
      <c r="N270" t="str">
        <f t="shared" si="15"/>
        <v/>
      </c>
      <c r="O270" s="131">
        <v>100.00030517578099</v>
      </c>
    </row>
    <row r="271" spans="1:15">
      <c r="A271" t="s">
        <v>1174</v>
      </c>
      <c r="B271" t="s">
        <v>1844</v>
      </c>
      <c r="C271" t="s">
        <v>341</v>
      </c>
      <c r="D271" t="s">
        <v>1847</v>
      </c>
      <c r="E271" t="s">
        <v>1693</v>
      </c>
      <c r="F271" t="s">
        <v>1298</v>
      </c>
      <c r="G271" t="str">
        <f>VLOOKUP(F271,부산데이터스토어!$B$2:$C$225,2,)</f>
        <v>naa.60060e80166221000001622100001f1b</v>
      </c>
      <c r="H271" t="s">
        <v>3380</v>
      </c>
      <c r="I271" t="s">
        <v>1851</v>
      </c>
      <c r="J271" t="str">
        <f t="shared" si="12"/>
        <v>naa.60060e80166221000001622100000079</v>
      </c>
      <c r="K271" t="str">
        <f t="shared" si="13"/>
        <v>10.146.106.42naa.60060e80166221000001622100000079</v>
      </c>
      <c r="L271" t="str">
        <f>IF(K271&lt;&gt;"",VLOOKUP(K271,'active io'!$C$3:$D$7528,2,FALSE),"")</f>
        <v>vmhba4:C0:T2:L34</v>
      </c>
      <c r="M271" t="str">
        <f t="shared" si="14"/>
        <v>16221</v>
      </c>
      <c r="N271" t="str">
        <f t="shared" si="15"/>
        <v>0079</v>
      </c>
      <c r="O271" s="131">
        <v>3.00018310546875</v>
      </c>
    </row>
    <row r="272" spans="1:15">
      <c r="A272" t="s">
        <v>1174</v>
      </c>
      <c r="B272" t="s">
        <v>1844</v>
      </c>
      <c r="C272" t="s">
        <v>341</v>
      </c>
      <c r="D272" t="s">
        <v>1847</v>
      </c>
      <c r="E272" t="s">
        <v>1697</v>
      </c>
      <c r="F272" t="s">
        <v>1298</v>
      </c>
      <c r="G272" t="str">
        <f>VLOOKUP(F272,부산데이터스토어!$B$2:$C$225,2,)</f>
        <v>naa.60060e80166221000001622100001f1b</v>
      </c>
      <c r="H272" t="s">
        <v>3381</v>
      </c>
      <c r="I272" t="s">
        <v>1852</v>
      </c>
      <c r="J272" t="str">
        <f t="shared" si="12"/>
        <v>naa.60060e8016622100000162210000007a</v>
      </c>
      <c r="K272" t="str">
        <f t="shared" si="13"/>
        <v>10.146.106.42naa.60060e8016622100000162210000007a</v>
      </c>
      <c r="L272" t="str">
        <f>IF(K272&lt;&gt;"",VLOOKUP(K272,'active io'!$C$3:$D$7528,2,FALSE),"")</f>
        <v>vmhba4:C0:T2:L35</v>
      </c>
      <c r="M272" t="str">
        <f t="shared" si="14"/>
        <v>16221</v>
      </c>
      <c r="N272" t="str">
        <f t="shared" si="15"/>
        <v>007a</v>
      </c>
      <c r="O272" s="131">
        <v>110.000610351563</v>
      </c>
    </row>
    <row r="273" spans="1:15">
      <c r="A273" t="s">
        <v>1174</v>
      </c>
      <c r="B273" t="s">
        <v>1844</v>
      </c>
      <c r="C273" t="s">
        <v>341</v>
      </c>
      <c r="D273" t="s">
        <v>1847</v>
      </c>
      <c r="E273" t="s">
        <v>1699</v>
      </c>
      <c r="F273" t="s">
        <v>1298</v>
      </c>
      <c r="G273" t="str">
        <f>VLOOKUP(F273,부산데이터스토어!$B$2:$C$225,2,)</f>
        <v>naa.60060e80166221000001622100001f1b</v>
      </c>
      <c r="H273" t="s">
        <v>3382</v>
      </c>
      <c r="I273" t="s">
        <v>1853</v>
      </c>
      <c r="J273" t="str">
        <f t="shared" si="12"/>
        <v>naa.60060e8016622100000162210000007b</v>
      </c>
      <c r="K273" t="str">
        <f t="shared" si="13"/>
        <v>10.146.106.42naa.60060e8016622100000162210000007b</v>
      </c>
      <c r="L273" t="str">
        <f>IF(K273&lt;&gt;"",VLOOKUP(K273,'active io'!$C$3:$D$7528,2,FALSE),"")</f>
        <v>vmhba4:C0:T2:L36</v>
      </c>
      <c r="M273" t="str">
        <f t="shared" si="14"/>
        <v>16221</v>
      </c>
      <c r="N273" t="str">
        <f t="shared" si="15"/>
        <v>007b</v>
      </c>
      <c r="O273" s="131">
        <v>10.0003051757813</v>
      </c>
    </row>
    <row r="274" spans="1:15">
      <c r="A274" t="s">
        <v>1174</v>
      </c>
      <c r="B274" t="s">
        <v>1844</v>
      </c>
      <c r="C274" t="s">
        <v>341</v>
      </c>
      <c r="D274" t="s">
        <v>1847</v>
      </c>
      <c r="E274" t="s">
        <v>1737</v>
      </c>
      <c r="F274" t="s">
        <v>1298</v>
      </c>
      <c r="G274" t="str">
        <f>VLOOKUP(F274,부산데이터스토어!$B$2:$C$225,2,)</f>
        <v>naa.60060e80166221000001622100001f1b</v>
      </c>
      <c r="H274" t="s">
        <v>3383</v>
      </c>
      <c r="I274" t="s">
        <v>1854</v>
      </c>
      <c r="J274" t="str">
        <f t="shared" si="12"/>
        <v>naa.60060e8016622100000162210000107e</v>
      </c>
      <c r="K274" t="str">
        <f t="shared" si="13"/>
        <v>10.146.106.42naa.60060e8016622100000162210000107e</v>
      </c>
      <c r="L274" t="str">
        <f>IF(K274&lt;&gt;"",VLOOKUP(K274,'active io'!$C$3:$D$7528,2,FALSE),"")</f>
        <v>vmhba2:C0:T2:L113</v>
      </c>
      <c r="M274" t="str">
        <f t="shared" si="14"/>
        <v>16221</v>
      </c>
      <c r="N274" t="str">
        <f t="shared" si="15"/>
        <v>107e</v>
      </c>
      <c r="O274" s="131">
        <v>0.30029296875</v>
      </c>
    </row>
    <row r="275" spans="1:15">
      <c r="A275" t="s">
        <v>1174</v>
      </c>
      <c r="B275" t="s">
        <v>1844</v>
      </c>
      <c r="C275" t="s">
        <v>341</v>
      </c>
      <c r="D275" t="s">
        <v>1847</v>
      </c>
      <c r="E275" t="s">
        <v>1740</v>
      </c>
      <c r="F275" t="s">
        <v>1298</v>
      </c>
      <c r="G275" t="str">
        <f>VLOOKUP(F275,부산데이터스토어!$B$2:$C$225,2,)</f>
        <v>naa.60060e80166221000001622100001f1b</v>
      </c>
      <c r="H275" t="s">
        <v>3384</v>
      </c>
      <c r="I275" t="s">
        <v>1855</v>
      </c>
      <c r="J275" t="str">
        <f t="shared" si="12"/>
        <v>naa.60060e8016622100000162210000107f</v>
      </c>
      <c r="K275" t="str">
        <f t="shared" si="13"/>
        <v>10.146.106.42naa.60060e8016622100000162210000107f</v>
      </c>
      <c r="L275" t="str">
        <f>IF(K275&lt;&gt;"",VLOOKUP(K275,'active io'!$C$3:$D$7528,2,FALSE),"")</f>
        <v>vmhba2:C0:T2:L114</v>
      </c>
      <c r="M275" t="str">
        <f t="shared" si="14"/>
        <v>16221</v>
      </c>
      <c r="N275" t="str">
        <f t="shared" si="15"/>
        <v>107f</v>
      </c>
      <c r="O275" s="131">
        <v>11.0000610351563</v>
      </c>
    </row>
    <row r="276" spans="1:15">
      <c r="A276" t="s">
        <v>1174</v>
      </c>
      <c r="B276" t="s">
        <v>1844</v>
      </c>
      <c r="C276" t="s">
        <v>341</v>
      </c>
      <c r="D276" t="s">
        <v>1847</v>
      </c>
      <c r="E276" t="s">
        <v>1743</v>
      </c>
      <c r="F276" t="s">
        <v>1298</v>
      </c>
      <c r="G276" t="str">
        <f>VLOOKUP(F276,부산데이터스토어!$B$2:$C$225,2,)</f>
        <v>naa.60060e80166221000001622100001f1b</v>
      </c>
      <c r="H276" t="s">
        <v>3385</v>
      </c>
      <c r="I276" t="s">
        <v>1856</v>
      </c>
      <c r="J276" t="str">
        <f t="shared" si="12"/>
        <v>naa.60060e80166221000001622100001080</v>
      </c>
      <c r="K276" t="str">
        <f t="shared" si="13"/>
        <v>10.146.106.42naa.60060e80166221000001622100001080</v>
      </c>
      <c r="L276" t="str">
        <f>IF(K276&lt;&gt;"",VLOOKUP(K276,'active io'!$C$3:$D$7528,2,FALSE),"")</f>
        <v>vmhba2:C0:T2:L115</v>
      </c>
      <c r="M276" t="str">
        <f t="shared" si="14"/>
        <v>16221</v>
      </c>
      <c r="N276" t="str">
        <f t="shared" si="15"/>
        <v>1080</v>
      </c>
      <c r="O276" s="131">
        <v>0.20050048828125</v>
      </c>
    </row>
    <row r="277" spans="1:15">
      <c r="A277" t="s">
        <v>1174</v>
      </c>
      <c r="B277" t="s">
        <v>1844</v>
      </c>
      <c r="C277" t="s">
        <v>341</v>
      </c>
      <c r="D277" t="s">
        <v>1847</v>
      </c>
      <c r="E277" t="s">
        <v>1752</v>
      </c>
      <c r="F277" t="s">
        <v>1298</v>
      </c>
      <c r="G277" t="str">
        <f>VLOOKUP(F277,부산데이터스토어!$B$2:$C$225,2,)</f>
        <v>naa.60060e80166221000001622100001f1b</v>
      </c>
      <c r="H277" t="s">
        <v>3386</v>
      </c>
      <c r="I277" t="s">
        <v>1857</v>
      </c>
      <c r="J277" t="str">
        <f t="shared" si="12"/>
        <v>naa.60060e80166221000001622100000f42</v>
      </c>
      <c r="K277" t="str">
        <f t="shared" si="13"/>
        <v>10.146.106.42naa.60060e80166221000001622100000f42</v>
      </c>
      <c r="L277" t="str">
        <f>IF(K277&lt;&gt;"",VLOOKUP(K277,'active io'!$C$3:$D$7528,2,FALSE),"")</f>
        <v>vmhba4:C0:T2:L178</v>
      </c>
      <c r="M277" t="str">
        <f t="shared" si="14"/>
        <v>16221</v>
      </c>
      <c r="N277" t="str">
        <f t="shared" si="15"/>
        <v>0f42</v>
      </c>
      <c r="O277" s="131">
        <v>0.20050048828125</v>
      </c>
    </row>
    <row r="278" spans="1:15">
      <c r="A278" t="s">
        <v>1174</v>
      </c>
      <c r="B278" t="s">
        <v>1844</v>
      </c>
      <c r="C278" t="s">
        <v>341</v>
      </c>
      <c r="D278" t="s">
        <v>1847</v>
      </c>
      <c r="E278" t="s">
        <v>1755</v>
      </c>
      <c r="F278" t="s">
        <v>1298</v>
      </c>
      <c r="G278" t="str">
        <f>VLOOKUP(F278,부산데이터스토어!$B$2:$C$225,2,)</f>
        <v>naa.60060e80166221000001622100001f1b</v>
      </c>
      <c r="H278" t="s">
        <v>3387</v>
      </c>
      <c r="I278" t="s">
        <v>1858</v>
      </c>
      <c r="J278" t="str">
        <f t="shared" si="12"/>
        <v>naa.60060e80166221000001622100000f43</v>
      </c>
      <c r="K278" t="str">
        <f t="shared" si="13"/>
        <v>10.146.106.42naa.60060e80166221000001622100000f43</v>
      </c>
      <c r="L278" t="str">
        <f>IF(K278&lt;&gt;"",VLOOKUP(K278,'active io'!$C$3:$D$7528,2,FALSE),"")</f>
        <v>vmhba4:C0:T2:L179</v>
      </c>
      <c r="M278" t="str">
        <f t="shared" si="14"/>
        <v>16221</v>
      </c>
      <c r="N278" t="str">
        <f t="shared" si="15"/>
        <v>0f43</v>
      </c>
      <c r="O278" s="131">
        <v>0.20050048828125</v>
      </c>
    </row>
    <row r="279" spans="1:15">
      <c r="A279" t="s">
        <v>1174</v>
      </c>
      <c r="B279" t="s">
        <v>1844</v>
      </c>
      <c r="C279" t="s">
        <v>341</v>
      </c>
      <c r="D279" t="s">
        <v>1847</v>
      </c>
      <c r="E279" t="s">
        <v>1758</v>
      </c>
      <c r="F279" t="s">
        <v>1298</v>
      </c>
      <c r="G279" t="str">
        <f>VLOOKUP(F279,부산데이터스토어!$B$2:$C$225,2,)</f>
        <v>naa.60060e80166221000001622100001f1b</v>
      </c>
      <c r="H279" t="s">
        <v>3388</v>
      </c>
      <c r="I279" t="s">
        <v>1859</v>
      </c>
      <c r="J279" t="str">
        <f t="shared" si="12"/>
        <v>naa.60060e80166221000001622100000f44</v>
      </c>
      <c r="K279" t="str">
        <f t="shared" si="13"/>
        <v>10.146.106.42naa.60060e80166221000001622100000f44</v>
      </c>
      <c r="L279" t="str">
        <f>IF(K279&lt;&gt;"",VLOOKUP(K279,'active io'!$C$3:$D$7528,2,FALSE),"")</f>
        <v>vmhba2:C0:T1:L180</v>
      </c>
      <c r="M279" t="str">
        <f t="shared" si="14"/>
        <v>16221</v>
      </c>
      <c r="N279" t="str">
        <f t="shared" si="15"/>
        <v>0f44</v>
      </c>
      <c r="O279" s="131">
        <v>40</v>
      </c>
    </row>
    <row r="280" spans="1:15">
      <c r="A280" t="s">
        <v>1174</v>
      </c>
      <c r="B280" t="s">
        <v>1844</v>
      </c>
      <c r="C280" t="s">
        <v>340</v>
      </c>
      <c r="D280" t="s">
        <v>1847</v>
      </c>
      <c r="E280" t="s">
        <v>1686</v>
      </c>
      <c r="F280" t="s">
        <v>1404</v>
      </c>
      <c r="G280" t="str">
        <f>VLOOKUP(F280,부산데이터스토어!$B$2:$C$225,2,)</f>
        <v>naa.600508b1001c2dd50184a445033d471e</v>
      </c>
      <c r="H280" t="s">
        <v>3389</v>
      </c>
      <c r="J280" t="str">
        <f t="shared" si="12"/>
        <v/>
      </c>
      <c r="K280" t="str">
        <f t="shared" si="13"/>
        <v/>
      </c>
      <c r="L280" t="str">
        <f>IF(K280&lt;&gt;"",VLOOKUP(K280,'active io'!$C$3:$D$7528,2,FALSE),"")</f>
        <v/>
      </c>
      <c r="M280" t="str">
        <f t="shared" si="14"/>
        <v/>
      </c>
      <c r="N280" t="str">
        <f t="shared" si="15"/>
        <v/>
      </c>
      <c r="O280" s="131">
        <v>115.00030517578099</v>
      </c>
    </row>
    <row r="281" spans="1:15">
      <c r="A281" t="s">
        <v>1174</v>
      </c>
      <c r="B281" t="s">
        <v>1844</v>
      </c>
      <c r="C281" t="s">
        <v>340</v>
      </c>
      <c r="D281" t="s">
        <v>1847</v>
      </c>
      <c r="E281" t="s">
        <v>1688</v>
      </c>
      <c r="F281" t="s">
        <v>1262</v>
      </c>
      <c r="G281" t="str">
        <f>VLOOKUP(F281,부산데이터스토어!$B$2:$C$225,2,)</f>
        <v>naa.60060e80166221000001622100001f10</v>
      </c>
      <c r="H281" t="s">
        <v>3389</v>
      </c>
      <c r="I281" t="s">
        <v>1860</v>
      </c>
      <c r="J281" t="str">
        <f t="shared" si="12"/>
        <v>naa.60060e80166221000001622100000057</v>
      </c>
      <c r="K281" t="str">
        <f t="shared" si="13"/>
        <v>10.146.106.42naa.60060e80166221000001622100000057</v>
      </c>
      <c r="L281" t="str">
        <f>IF(K281&lt;&gt;"",VLOOKUP(K281,'active io'!$C$3:$D$7528,2,FALSE),"")</f>
        <v>vmhba2:C0:T2:L4</v>
      </c>
      <c r="M281" t="str">
        <f t="shared" si="14"/>
        <v>16221</v>
      </c>
      <c r="N281" t="str">
        <f t="shared" si="15"/>
        <v>0057</v>
      </c>
      <c r="O281" s="131">
        <v>11.5008544921875</v>
      </c>
    </row>
    <row r="282" spans="1:15">
      <c r="A282" t="s">
        <v>1174</v>
      </c>
      <c r="B282" t="s">
        <v>1844</v>
      </c>
      <c r="C282" t="s">
        <v>340</v>
      </c>
      <c r="D282" t="s">
        <v>1847</v>
      </c>
      <c r="E282" t="s">
        <v>1704</v>
      </c>
      <c r="F282" t="s">
        <v>1262</v>
      </c>
      <c r="G282" t="str">
        <f>VLOOKUP(F282,부산데이터스토어!$B$2:$C$225,2,)</f>
        <v>naa.60060e80166221000001622100001f10</v>
      </c>
      <c r="H282" t="s">
        <v>3390</v>
      </c>
      <c r="I282" t="s">
        <v>1861</v>
      </c>
      <c r="J282" t="str">
        <f t="shared" si="12"/>
        <v>naa.60060e80166221000001622100001057</v>
      </c>
      <c r="K282" t="str">
        <f t="shared" si="13"/>
        <v>10.146.106.42naa.60060e80166221000001622100001057</v>
      </c>
      <c r="L282" t="str">
        <f>IF(K282&lt;&gt;"",VLOOKUP(K282,'active io'!$C$3:$D$7528,2,FALSE),"")</f>
        <v>vmhba4:C0:T1:L84</v>
      </c>
      <c r="M282" t="str">
        <f t="shared" si="14"/>
        <v>16221</v>
      </c>
      <c r="N282" t="str">
        <f t="shared" si="15"/>
        <v>1057</v>
      </c>
      <c r="O282" s="131">
        <v>50</v>
      </c>
    </row>
    <row r="283" spans="1:15">
      <c r="A283" t="s">
        <v>1174</v>
      </c>
      <c r="B283" t="s">
        <v>1844</v>
      </c>
      <c r="C283" t="s">
        <v>340</v>
      </c>
      <c r="D283" t="s">
        <v>1847</v>
      </c>
      <c r="E283" t="s">
        <v>1714</v>
      </c>
      <c r="F283" t="s">
        <v>1406</v>
      </c>
      <c r="G283" t="str">
        <f>VLOOKUP(F283,부산데이터스토어!$B$2:$C$225,2,)</f>
        <v>naa.600508b1001cd236a732acfab70b2b42</v>
      </c>
      <c r="H283" t="s">
        <v>3389</v>
      </c>
      <c r="J283" t="str">
        <f t="shared" si="12"/>
        <v/>
      </c>
      <c r="K283" t="str">
        <f t="shared" si="13"/>
        <v/>
      </c>
      <c r="L283" t="str">
        <f>IF(K283&lt;&gt;"",VLOOKUP(K283,'active io'!$C$3:$D$7528,2,FALSE),"")</f>
        <v/>
      </c>
      <c r="M283" t="str">
        <f t="shared" si="14"/>
        <v/>
      </c>
      <c r="N283" t="str">
        <f t="shared" si="15"/>
        <v/>
      </c>
      <c r="O283" s="131">
        <v>100.00030517578099</v>
      </c>
    </row>
    <row r="284" spans="1:15">
      <c r="A284" t="s">
        <v>1174</v>
      </c>
      <c r="B284" t="s">
        <v>1844</v>
      </c>
      <c r="C284" t="s">
        <v>340</v>
      </c>
      <c r="D284" t="s">
        <v>1847</v>
      </c>
      <c r="E284" t="s">
        <v>1693</v>
      </c>
      <c r="F284" t="s">
        <v>1262</v>
      </c>
      <c r="G284" t="str">
        <f>VLOOKUP(F284,부산데이터스토어!$B$2:$C$225,2,)</f>
        <v>naa.60060e80166221000001622100001f10</v>
      </c>
      <c r="H284" t="s">
        <v>3391</v>
      </c>
      <c r="I284" t="s">
        <v>1862</v>
      </c>
      <c r="J284" t="str">
        <f t="shared" si="12"/>
        <v>naa.60060e80166221000001622100000059</v>
      </c>
      <c r="K284" t="str">
        <f t="shared" si="13"/>
        <v>10.146.106.42naa.60060e80166221000001622100000059</v>
      </c>
      <c r="L284" t="str">
        <f>IF(K284&lt;&gt;"",VLOOKUP(K284,'active io'!$C$3:$D$7528,2,FALSE),"")</f>
        <v>vmhba2:C0:T2:L6</v>
      </c>
      <c r="M284" t="str">
        <f t="shared" si="14"/>
        <v>16221</v>
      </c>
      <c r="N284" t="str">
        <f t="shared" si="15"/>
        <v>0059</v>
      </c>
      <c r="O284" s="131">
        <v>3.00018310546875</v>
      </c>
    </row>
    <row r="285" spans="1:15">
      <c r="A285" t="s">
        <v>1174</v>
      </c>
      <c r="B285" t="s">
        <v>1844</v>
      </c>
      <c r="C285" t="s">
        <v>340</v>
      </c>
      <c r="D285" t="s">
        <v>1847</v>
      </c>
      <c r="E285" t="s">
        <v>1697</v>
      </c>
      <c r="F285" t="s">
        <v>1262</v>
      </c>
      <c r="G285" t="str">
        <f>VLOOKUP(F285,부산데이터스토어!$B$2:$C$225,2,)</f>
        <v>naa.60060e80166221000001622100001f10</v>
      </c>
      <c r="H285" t="s">
        <v>3392</v>
      </c>
      <c r="I285" t="s">
        <v>1863</v>
      </c>
      <c r="J285" t="str">
        <f t="shared" si="12"/>
        <v>naa.60060e8016622100000162210000005a</v>
      </c>
      <c r="K285" t="str">
        <f t="shared" si="13"/>
        <v>10.146.106.42naa.60060e8016622100000162210000005a</v>
      </c>
      <c r="L285" t="str">
        <f>IF(K285&lt;&gt;"",VLOOKUP(K285,'active io'!$C$3:$D$7528,2,FALSE),"")</f>
        <v>vmhba2:C0:T2:L7</v>
      </c>
      <c r="M285" t="str">
        <f t="shared" si="14"/>
        <v>16221</v>
      </c>
      <c r="N285" t="str">
        <f t="shared" si="15"/>
        <v>005a</v>
      </c>
      <c r="O285" s="131">
        <v>110.000610351563</v>
      </c>
    </row>
    <row r="286" spans="1:15">
      <c r="A286" t="s">
        <v>1174</v>
      </c>
      <c r="B286" t="s">
        <v>1844</v>
      </c>
      <c r="C286" t="s">
        <v>340</v>
      </c>
      <c r="D286" t="s">
        <v>1847</v>
      </c>
      <c r="E286" t="s">
        <v>1699</v>
      </c>
      <c r="F286" t="s">
        <v>1262</v>
      </c>
      <c r="G286" t="str">
        <f>VLOOKUP(F286,부산데이터스토어!$B$2:$C$225,2,)</f>
        <v>naa.60060e80166221000001622100001f10</v>
      </c>
      <c r="H286" t="s">
        <v>3393</v>
      </c>
      <c r="I286" t="s">
        <v>1864</v>
      </c>
      <c r="J286" t="str">
        <f t="shared" si="12"/>
        <v>naa.60060e8016622100000162210000005b</v>
      </c>
      <c r="K286" t="str">
        <f t="shared" si="13"/>
        <v>10.146.106.42naa.60060e8016622100000162210000005b</v>
      </c>
      <c r="L286" t="str">
        <f>IF(K286&lt;&gt;"",VLOOKUP(K286,'active io'!$C$3:$D$7528,2,FALSE),"")</f>
        <v>vmhba2:C0:T2:L8</v>
      </c>
      <c r="M286" t="str">
        <f t="shared" si="14"/>
        <v>16221</v>
      </c>
      <c r="N286" t="str">
        <f t="shared" si="15"/>
        <v>005b</v>
      </c>
      <c r="O286" s="131">
        <v>10.0003051757813</v>
      </c>
    </row>
    <row r="287" spans="1:15">
      <c r="A287" t="s">
        <v>1174</v>
      </c>
      <c r="B287" t="s">
        <v>1844</v>
      </c>
      <c r="C287" t="s">
        <v>340</v>
      </c>
      <c r="D287" t="s">
        <v>1847</v>
      </c>
      <c r="E287" t="s">
        <v>1737</v>
      </c>
      <c r="F287" t="s">
        <v>1262</v>
      </c>
      <c r="G287" t="str">
        <f>VLOOKUP(F287,부산데이터스토어!$B$2:$C$225,2,)</f>
        <v>naa.60060e80166221000001622100001f10</v>
      </c>
      <c r="H287" t="s">
        <v>3394</v>
      </c>
      <c r="I287" t="s">
        <v>1865</v>
      </c>
      <c r="J287" t="str">
        <f t="shared" si="12"/>
        <v>naa.60060e80166221000001622100001059</v>
      </c>
      <c r="K287" t="str">
        <f t="shared" si="13"/>
        <v>10.146.106.42naa.60060e80166221000001622100001059</v>
      </c>
      <c r="L287" t="str">
        <f>IF(K287&lt;&gt;"",VLOOKUP(K287,'active io'!$C$3:$D$7528,2,FALSE),"")</f>
        <v>vmhba4:C0:T1:L86</v>
      </c>
      <c r="M287" t="str">
        <f t="shared" si="14"/>
        <v>16221</v>
      </c>
      <c r="N287" t="str">
        <f t="shared" si="15"/>
        <v>1059</v>
      </c>
      <c r="O287" s="131">
        <v>0.30029296875</v>
      </c>
    </row>
    <row r="288" spans="1:15">
      <c r="A288" t="s">
        <v>1174</v>
      </c>
      <c r="B288" t="s">
        <v>1844</v>
      </c>
      <c r="C288" t="s">
        <v>340</v>
      </c>
      <c r="D288" t="s">
        <v>1847</v>
      </c>
      <c r="E288" t="s">
        <v>1740</v>
      </c>
      <c r="F288" t="s">
        <v>1262</v>
      </c>
      <c r="G288" t="str">
        <f>VLOOKUP(F288,부산데이터스토어!$B$2:$C$225,2,)</f>
        <v>naa.60060e80166221000001622100001f10</v>
      </c>
      <c r="H288" t="s">
        <v>3395</v>
      </c>
      <c r="I288" t="s">
        <v>1866</v>
      </c>
      <c r="J288" t="str">
        <f t="shared" si="12"/>
        <v>naa.60060e8016622100000162210000105a</v>
      </c>
      <c r="K288" t="str">
        <f t="shared" si="13"/>
        <v>10.146.106.42naa.60060e8016622100000162210000105a</v>
      </c>
      <c r="L288" t="str">
        <f>IF(K288&lt;&gt;"",VLOOKUP(K288,'active io'!$C$3:$D$7528,2,FALSE),"")</f>
        <v>vmhba4:C0:T1:L87</v>
      </c>
      <c r="M288" t="str">
        <f t="shared" si="14"/>
        <v>16221</v>
      </c>
      <c r="N288" t="str">
        <f t="shared" si="15"/>
        <v>105a</v>
      </c>
      <c r="O288" s="131">
        <v>11.0000610351563</v>
      </c>
    </row>
    <row r="289" spans="1:15">
      <c r="A289" t="s">
        <v>1174</v>
      </c>
      <c r="B289" t="s">
        <v>1844</v>
      </c>
      <c r="C289" t="s">
        <v>340</v>
      </c>
      <c r="D289" t="s">
        <v>1847</v>
      </c>
      <c r="E289" t="s">
        <v>1743</v>
      </c>
      <c r="F289" t="s">
        <v>1262</v>
      </c>
      <c r="G289" t="str">
        <f>VLOOKUP(F289,부산데이터스토어!$B$2:$C$225,2,)</f>
        <v>naa.60060e80166221000001622100001f10</v>
      </c>
      <c r="H289" t="s">
        <v>3396</v>
      </c>
      <c r="I289" t="s">
        <v>1867</v>
      </c>
      <c r="J289" t="str">
        <f t="shared" si="12"/>
        <v>naa.60060e8016622100000162210000105b</v>
      </c>
      <c r="K289" t="str">
        <f t="shared" si="13"/>
        <v>10.146.106.42naa.60060e8016622100000162210000105b</v>
      </c>
      <c r="L289" t="str">
        <f>IF(K289&lt;&gt;"",VLOOKUP(K289,'active io'!$C$3:$D$7528,2,FALSE),"")</f>
        <v>vmhba4:C0:T1:L88</v>
      </c>
      <c r="M289" t="str">
        <f t="shared" si="14"/>
        <v>16221</v>
      </c>
      <c r="N289" t="str">
        <f t="shared" si="15"/>
        <v>105b</v>
      </c>
      <c r="O289" s="131">
        <v>0.20050048828125</v>
      </c>
    </row>
    <row r="290" spans="1:15">
      <c r="A290" t="s">
        <v>1174</v>
      </c>
      <c r="B290" t="s">
        <v>1844</v>
      </c>
      <c r="C290" t="s">
        <v>340</v>
      </c>
      <c r="D290" t="s">
        <v>1847</v>
      </c>
      <c r="E290" t="s">
        <v>1752</v>
      </c>
      <c r="F290" t="s">
        <v>1262</v>
      </c>
      <c r="G290" t="str">
        <f>VLOOKUP(F290,부산데이터스토어!$B$2:$C$225,2,)</f>
        <v>naa.60060e80166221000001622100001f10</v>
      </c>
      <c r="H290" t="s">
        <v>3397</v>
      </c>
      <c r="I290" t="s">
        <v>1868</v>
      </c>
      <c r="J290" t="str">
        <f t="shared" si="12"/>
        <v>naa.60060e80166221000001622100000f30</v>
      </c>
      <c r="K290" t="str">
        <f t="shared" si="13"/>
        <v>10.146.106.42naa.60060e80166221000001622100000f30</v>
      </c>
      <c r="L290" t="str">
        <f>IF(K290&lt;&gt;"",VLOOKUP(K290,'active io'!$C$3:$D$7528,2,FALSE),"")</f>
        <v>vmhba4:C0:T1:L163</v>
      </c>
      <c r="M290" t="str">
        <f t="shared" si="14"/>
        <v>16221</v>
      </c>
      <c r="N290" t="str">
        <f t="shared" si="15"/>
        <v>0f30</v>
      </c>
      <c r="O290" s="131">
        <v>0.20050048828125</v>
      </c>
    </row>
    <row r="291" spans="1:15">
      <c r="A291" t="s">
        <v>1174</v>
      </c>
      <c r="B291" t="s">
        <v>1844</v>
      </c>
      <c r="C291" t="s">
        <v>340</v>
      </c>
      <c r="D291" t="s">
        <v>1847</v>
      </c>
      <c r="E291" t="s">
        <v>1755</v>
      </c>
      <c r="F291" t="s">
        <v>1262</v>
      </c>
      <c r="G291" t="str">
        <f>VLOOKUP(F291,부산데이터스토어!$B$2:$C$225,2,)</f>
        <v>naa.60060e80166221000001622100001f10</v>
      </c>
      <c r="H291" t="s">
        <v>3398</v>
      </c>
      <c r="I291" t="s">
        <v>1869</v>
      </c>
      <c r="J291" t="str">
        <f t="shared" si="12"/>
        <v>naa.60060e80166221000001622100000f31</v>
      </c>
      <c r="K291" t="str">
        <f t="shared" si="13"/>
        <v>10.146.106.42naa.60060e80166221000001622100000f31</v>
      </c>
      <c r="L291" t="str">
        <f>IF(K291&lt;&gt;"",VLOOKUP(K291,'active io'!$C$3:$D$7528,2,FALSE),"")</f>
        <v>vmhba4:C0:T1:L164</v>
      </c>
      <c r="M291" t="str">
        <f t="shared" si="14"/>
        <v>16221</v>
      </c>
      <c r="N291" t="str">
        <f t="shared" si="15"/>
        <v>0f31</v>
      </c>
      <c r="O291" s="131">
        <v>0.20050048828125</v>
      </c>
    </row>
    <row r="292" spans="1:15">
      <c r="A292" t="s">
        <v>1174</v>
      </c>
      <c r="B292" t="s">
        <v>1844</v>
      </c>
      <c r="C292" t="s">
        <v>340</v>
      </c>
      <c r="D292" t="s">
        <v>1847</v>
      </c>
      <c r="E292" t="s">
        <v>1758</v>
      </c>
      <c r="F292" t="s">
        <v>1262</v>
      </c>
      <c r="G292" t="str">
        <f>VLOOKUP(F292,부산데이터스토어!$B$2:$C$225,2,)</f>
        <v>naa.60060e80166221000001622100001f10</v>
      </c>
      <c r="H292" t="s">
        <v>3399</v>
      </c>
      <c r="I292" t="s">
        <v>1870</v>
      </c>
      <c r="J292" t="str">
        <f t="shared" si="12"/>
        <v>naa.60060e80166221000001622100000f32</v>
      </c>
      <c r="K292" t="str">
        <f t="shared" si="13"/>
        <v>10.146.106.42naa.60060e80166221000001622100000f32</v>
      </c>
      <c r="L292" t="str">
        <f>IF(K292&lt;&gt;"",VLOOKUP(K292,'active io'!$C$3:$D$7528,2,FALSE),"")</f>
        <v>vmhba4:C0:T1:L165</v>
      </c>
      <c r="M292" t="str">
        <f t="shared" si="14"/>
        <v>16221</v>
      </c>
      <c r="N292" t="str">
        <f t="shared" si="15"/>
        <v>0f32</v>
      </c>
      <c r="O292" s="131">
        <v>40</v>
      </c>
    </row>
    <row r="293" spans="1:15">
      <c r="A293" t="s">
        <v>1175</v>
      </c>
      <c r="B293" t="s">
        <v>1844</v>
      </c>
      <c r="C293" t="s">
        <v>346</v>
      </c>
      <c r="D293" t="s">
        <v>1847</v>
      </c>
      <c r="E293" t="s">
        <v>1686</v>
      </c>
      <c r="F293" t="s">
        <v>1408</v>
      </c>
      <c r="G293" t="str">
        <f>VLOOKUP(F293,부산데이터스토어!$B$2:$C$225,2,)</f>
        <v>naa.600508b1001cfc9d3f5b1e4a7ea018fb</v>
      </c>
      <c r="H293" t="s">
        <v>3400</v>
      </c>
      <c r="J293" t="str">
        <f t="shared" si="12"/>
        <v/>
      </c>
      <c r="K293" t="str">
        <f t="shared" si="13"/>
        <v/>
      </c>
      <c r="L293" t="str">
        <f>IF(K293&lt;&gt;"",VLOOKUP(K293,'active io'!$C$3:$D$7528,2,FALSE),"")</f>
        <v/>
      </c>
      <c r="M293" t="str">
        <f t="shared" si="14"/>
        <v/>
      </c>
      <c r="N293" t="str">
        <f t="shared" si="15"/>
        <v/>
      </c>
      <c r="O293" s="131">
        <v>35.0006103515625</v>
      </c>
    </row>
    <row r="294" spans="1:15">
      <c r="A294" t="s">
        <v>1175</v>
      </c>
      <c r="B294" t="s">
        <v>1844</v>
      </c>
      <c r="C294" t="s">
        <v>346</v>
      </c>
      <c r="D294" t="s">
        <v>1847</v>
      </c>
      <c r="E294" t="s">
        <v>1688</v>
      </c>
      <c r="F294" t="s">
        <v>1328</v>
      </c>
      <c r="G294" t="str">
        <f>VLOOKUP(F294,부산데이터스토어!$B$2:$C$225,2,)</f>
        <v>naa.60060e80166177000001617700001f05</v>
      </c>
      <c r="H294" t="s">
        <v>3400</v>
      </c>
      <c r="I294" t="s">
        <v>1871</v>
      </c>
      <c r="J294" t="str">
        <f t="shared" si="12"/>
        <v>naa.60060e8016617700000161770000001a</v>
      </c>
      <c r="K294" t="str">
        <f t="shared" si="13"/>
        <v>10.146.106.43naa.60060e8016617700000161770000001a</v>
      </c>
      <c r="L294" t="str">
        <f>IF(K294&lt;&gt;"",VLOOKUP(K294,'active io'!$C$3:$D$7528,2,FALSE),"")</f>
        <v>vmhba3:C0:T1:L1</v>
      </c>
      <c r="M294" t="str">
        <f t="shared" si="14"/>
        <v>16177</v>
      </c>
      <c r="N294" t="str">
        <f t="shared" si="15"/>
        <v>001a</v>
      </c>
      <c r="O294" s="131">
        <v>50</v>
      </c>
    </row>
    <row r="295" spans="1:15">
      <c r="A295" t="s">
        <v>1175</v>
      </c>
      <c r="B295" t="s">
        <v>1844</v>
      </c>
      <c r="C295" t="s">
        <v>346</v>
      </c>
      <c r="D295" t="s">
        <v>1847</v>
      </c>
      <c r="E295" t="s">
        <v>1714</v>
      </c>
      <c r="F295" t="s">
        <v>1410</v>
      </c>
      <c r="G295" t="str">
        <f>VLOOKUP(F295,부산데이터스토어!$B$2:$C$225,2,)</f>
        <v>naa.600508b1001c243517a87c67f1a7aa47</v>
      </c>
      <c r="H295" t="s">
        <v>3401</v>
      </c>
      <c r="J295" t="str">
        <f t="shared" si="12"/>
        <v/>
      </c>
      <c r="K295" t="str">
        <f t="shared" si="13"/>
        <v/>
      </c>
      <c r="L295" t="str">
        <f>IF(K295&lt;&gt;"",VLOOKUP(K295,'active io'!$C$3:$D$7528,2,FALSE),"")</f>
        <v/>
      </c>
      <c r="M295" t="str">
        <f t="shared" si="14"/>
        <v/>
      </c>
      <c r="N295" t="str">
        <f t="shared" si="15"/>
        <v/>
      </c>
      <c r="O295" s="131">
        <v>70.000305175781307</v>
      </c>
    </row>
    <row r="296" spans="1:15">
      <c r="A296" t="s">
        <v>1175</v>
      </c>
      <c r="B296" t="s">
        <v>1844</v>
      </c>
      <c r="C296" t="s">
        <v>346</v>
      </c>
      <c r="D296" t="s">
        <v>1847</v>
      </c>
      <c r="E296" t="s">
        <v>1693</v>
      </c>
      <c r="F296" t="s">
        <v>1328</v>
      </c>
      <c r="G296" t="str">
        <f>VLOOKUP(F296,부산데이터스토어!$B$2:$C$225,2,)</f>
        <v>naa.60060e80166177000001617700001f05</v>
      </c>
      <c r="H296" t="s">
        <v>3402</v>
      </c>
      <c r="I296" t="s">
        <v>1872</v>
      </c>
      <c r="J296" t="str">
        <f t="shared" si="12"/>
        <v>naa.60060e8016617700000161770000001b</v>
      </c>
      <c r="K296" t="str">
        <f t="shared" si="13"/>
        <v>10.146.106.43naa.60060e8016617700000161770000001b</v>
      </c>
      <c r="L296" t="str">
        <f>IF(K296&lt;&gt;"",VLOOKUP(K296,'active io'!$C$3:$D$7528,2,FALSE),"")</f>
        <v>vmhba3:C0:T1:L2</v>
      </c>
      <c r="M296" t="str">
        <f t="shared" si="14"/>
        <v>16177</v>
      </c>
      <c r="N296" t="str">
        <f t="shared" si="15"/>
        <v>001b</v>
      </c>
      <c r="O296" s="131">
        <v>0.20050048828125</v>
      </c>
    </row>
    <row r="297" spans="1:15">
      <c r="A297" t="s">
        <v>1175</v>
      </c>
      <c r="B297" t="s">
        <v>1844</v>
      </c>
      <c r="C297" t="s">
        <v>346</v>
      </c>
      <c r="D297" t="s">
        <v>1847</v>
      </c>
      <c r="E297" t="s">
        <v>1752</v>
      </c>
      <c r="F297" t="s">
        <v>1328</v>
      </c>
      <c r="G297" t="str">
        <f>VLOOKUP(F297,부산데이터스토어!$B$2:$C$225,2,)</f>
        <v>naa.60060e80166177000001617700001f05</v>
      </c>
      <c r="H297" t="s">
        <v>3403</v>
      </c>
      <c r="I297" t="s">
        <v>1873</v>
      </c>
      <c r="J297" t="str">
        <f t="shared" si="12"/>
        <v>naa.60060e80166177000001617700000f0f</v>
      </c>
      <c r="K297" t="str">
        <f t="shared" si="13"/>
        <v>10.146.106.43naa.60060e80166177000001617700000f0f</v>
      </c>
      <c r="L297" t="str">
        <f>IF(K297&lt;&gt;"",VLOOKUP(K297,'active io'!$C$3:$D$7528,2,FALSE),"")</f>
        <v>vmhba3:C0:T2:L160</v>
      </c>
      <c r="M297" t="str">
        <f t="shared" si="14"/>
        <v>16177</v>
      </c>
      <c r="N297" t="str">
        <f t="shared" si="15"/>
        <v>0f0f</v>
      </c>
      <c r="O297" s="131">
        <v>0.20050048828125</v>
      </c>
    </row>
    <row r="298" spans="1:15">
      <c r="A298" t="s">
        <v>1175</v>
      </c>
      <c r="B298" t="s">
        <v>1844</v>
      </c>
      <c r="C298" t="s">
        <v>346</v>
      </c>
      <c r="D298" t="s">
        <v>1847</v>
      </c>
      <c r="E298" t="s">
        <v>1755</v>
      </c>
      <c r="F298" t="s">
        <v>1328</v>
      </c>
      <c r="G298" t="str">
        <f>VLOOKUP(F298,부산데이터스토어!$B$2:$C$225,2,)</f>
        <v>naa.60060e80166177000001617700001f05</v>
      </c>
      <c r="H298" t="s">
        <v>3404</v>
      </c>
      <c r="I298" t="s">
        <v>1874</v>
      </c>
      <c r="J298" t="str">
        <f t="shared" si="12"/>
        <v>naa.60060e80166177000001617700000f10</v>
      </c>
      <c r="K298" t="str">
        <f t="shared" si="13"/>
        <v>10.146.106.43naa.60060e80166177000001617700000f10</v>
      </c>
      <c r="L298" t="str">
        <f>IF(K298&lt;&gt;"",VLOOKUP(K298,'active io'!$C$3:$D$7528,2,FALSE),"")</f>
        <v>vmhba3:C0:T2:L161</v>
      </c>
      <c r="M298" t="str">
        <f t="shared" si="14"/>
        <v>16177</v>
      </c>
      <c r="N298" t="str">
        <f t="shared" si="15"/>
        <v>0f10</v>
      </c>
      <c r="O298" s="131">
        <v>0.20050048828125</v>
      </c>
    </row>
    <row r="299" spans="1:15">
      <c r="A299" t="s">
        <v>1175</v>
      </c>
      <c r="B299" t="s">
        <v>1844</v>
      </c>
      <c r="C299" t="s">
        <v>346</v>
      </c>
      <c r="D299" t="s">
        <v>1847</v>
      </c>
      <c r="E299" t="s">
        <v>1758</v>
      </c>
      <c r="F299" t="s">
        <v>1328</v>
      </c>
      <c r="G299" t="str">
        <f>VLOOKUP(F299,부산데이터스토어!$B$2:$C$225,2,)</f>
        <v>naa.60060e80166177000001617700001f05</v>
      </c>
      <c r="H299" t="s">
        <v>3405</v>
      </c>
      <c r="I299" t="s">
        <v>1875</v>
      </c>
      <c r="J299" t="str">
        <f t="shared" si="12"/>
        <v>naa.60060e80166177000001617700000f11</v>
      </c>
      <c r="K299" t="str">
        <f t="shared" si="13"/>
        <v>10.146.106.43naa.60060e80166177000001617700000f11</v>
      </c>
      <c r="L299" t="str">
        <f>IF(K299&lt;&gt;"",VLOOKUP(K299,'active io'!$C$3:$D$7528,2,FALSE),"")</f>
        <v>vmhba3:C0:T2:L162</v>
      </c>
      <c r="M299" t="str">
        <f t="shared" si="14"/>
        <v>16177</v>
      </c>
      <c r="N299" t="str">
        <f t="shared" si="15"/>
        <v>0f11</v>
      </c>
      <c r="O299" s="131">
        <v>40</v>
      </c>
    </row>
    <row r="300" spans="1:15">
      <c r="A300" t="s">
        <v>1175</v>
      </c>
      <c r="B300" t="s">
        <v>1844</v>
      </c>
      <c r="C300" t="s">
        <v>345</v>
      </c>
      <c r="D300" t="s">
        <v>1847</v>
      </c>
      <c r="E300" t="s">
        <v>1686</v>
      </c>
      <c r="F300" t="s">
        <v>1408</v>
      </c>
      <c r="G300" t="str">
        <f>VLOOKUP(F300,부산데이터스토어!$B$2:$C$225,2,)</f>
        <v>naa.600508b1001cfc9d3f5b1e4a7ea018fb</v>
      </c>
      <c r="H300" t="s">
        <v>3406</v>
      </c>
      <c r="J300" t="str">
        <f t="shared" si="12"/>
        <v/>
      </c>
      <c r="K300" t="str">
        <f t="shared" si="13"/>
        <v/>
      </c>
      <c r="L300" t="str">
        <f>IF(K300&lt;&gt;"",VLOOKUP(K300,'active io'!$C$3:$D$7528,2,FALSE),"")</f>
        <v/>
      </c>
      <c r="M300" t="str">
        <f t="shared" si="14"/>
        <v/>
      </c>
      <c r="N300" t="str">
        <f t="shared" si="15"/>
        <v/>
      </c>
      <c r="O300" s="131">
        <v>50.0006103515625</v>
      </c>
    </row>
    <row r="301" spans="1:15">
      <c r="A301" t="s">
        <v>1175</v>
      </c>
      <c r="B301" t="s">
        <v>1844</v>
      </c>
      <c r="C301" t="s">
        <v>345</v>
      </c>
      <c r="D301" t="s">
        <v>1847</v>
      </c>
      <c r="E301" t="s">
        <v>1688</v>
      </c>
      <c r="F301" t="s">
        <v>1282</v>
      </c>
      <c r="G301" t="str">
        <f>VLOOKUP(F301,부산데이터스토어!$B$2:$C$225,2,)</f>
        <v>naa.60060e80166221000001622100001f12</v>
      </c>
      <c r="H301" t="s">
        <v>3406</v>
      </c>
      <c r="I301" t="s">
        <v>1876</v>
      </c>
      <c r="J301" t="str">
        <f t="shared" si="12"/>
        <v>naa.60060e80166221000001622100000061</v>
      </c>
      <c r="K301" t="str">
        <f t="shared" si="13"/>
        <v>10.146.106.43naa.60060e80166221000001622100000061</v>
      </c>
      <c r="L301" t="str">
        <f>IF(K301&lt;&gt;"",VLOOKUP(K301,'active io'!$C$3:$D$7528,2,FALSE),"")</f>
        <v>vmhba4:C0:T0:L14</v>
      </c>
      <c r="M301" t="str">
        <f t="shared" si="14"/>
        <v>16221</v>
      </c>
      <c r="N301" t="str">
        <f t="shared" si="15"/>
        <v>0061</v>
      </c>
      <c r="O301" s="131">
        <v>5.0006103515625</v>
      </c>
    </row>
    <row r="302" spans="1:15">
      <c r="A302" t="s">
        <v>1175</v>
      </c>
      <c r="B302" t="s">
        <v>1844</v>
      </c>
      <c r="C302" t="s">
        <v>345</v>
      </c>
      <c r="D302" t="s">
        <v>1847</v>
      </c>
      <c r="E302" t="s">
        <v>1704</v>
      </c>
      <c r="F302" t="s">
        <v>1282</v>
      </c>
      <c r="G302" t="str">
        <f>VLOOKUP(F302,부산데이터스토어!$B$2:$C$225,2,)</f>
        <v>naa.60060e80166221000001622100001f12</v>
      </c>
      <c r="H302" t="s">
        <v>3407</v>
      </c>
      <c r="I302" t="s">
        <v>1877</v>
      </c>
      <c r="J302" t="str">
        <f t="shared" si="12"/>
        <v>naa.60060e80166221000001622100001061</v>
      </c>
      <c r="K302" t="str">
        <f t="shared" si="13"/>
        <v>10.146.106.43naa.60060e80166221000001622100001061</v>
      </c>
      <c r="L302" t="str">
        <f>IF(K302&lt;&gt;"",VLOOKUP(K302,'active io'!$C$3:$D$7528,2,FALSE),"")</f>
        <v>vmhba4:C0:T0:L94</v>
      </c>
      <c r="M302" t="str">
        <f t="shared" si="14"/>
        <v>16221</v>
      </c>
      <c r="N302" t="str">
        <f t="shared" si="15"/>
        <v>1061</v>
      </c>
      <c r="O302" s="131">
        <v>50</v>
      </c>
    </row>
    <row r="303" spans="1:15">
      <c r="A303" t="s">
        <v>1175</v>
      </c>
      <c r="B303" t="s">
        <v>1844</v>
      </c>
      <c r="C303" t="s">
        <v>345</v>
      </c>
      <c r="D303" t="s">
        <v>1847</v>
      </c>
      <c r="E303" t="s">
        <v>1714</v>
      </c>
      <c r="F303" t="s">
        <v>1410</v>
      </c>
      <c r="G303" t="str">
        <f>VLOOKUP(F303,부산데이터스토어!$B$2:$C$225,2,)</f>
        <v>naa.600508b1001c243517a87c67f1a7aa47</v>
      </c>
      <c r="H303" t="s">
        <v>3406</v>
      </c>
      <c r="J303" t="str">
        <f t="shared" si="12"/>
        <v/>
      </c>
      <c r="K303" t="str">
        <f t="shared" si="13"/>
        <v/>
      </c>
      <c r="L303" t="str">
        <f>IF(K303&lt;&gt;"",VLOOKUP(K303,'active io'!$C$3:$D$7528,2,FALSE),"")</f>
        <v/>
      </c>
      <c r="M303" t="str">
        <f t="shared" si="14"/>
        <v/>
      </c>
      <c r="N303" t="str">
        <f t="shared" si="15"/>
        <v/>
      </c>
      <c r="O303" s="131">
        <v>50.0006103515625</v>
      </c>
    </row>
    <row r="304" spans="1:15">
      <c r="A304" t="s">
        <v>1175</v>
      </c>
      <c r="B304" t="s">
        <v>1844</v>
      </c>
      <c r="C304" t="s">
        <v>345</v>
      </c>
      <c r="D304" t="s">
        <v>1847</v>
      </c>
      <c r="E304" t="s">
        <v>1693</v>
      </c>
      <c r="F304" t="s">
        <v>1282</v>
      </c>
      <c r="G304" t="str">
        <f>VLOOKUP(F304,부산데이터스토어!$B$2:$C$225,2,)</f>
        <v>naa.60060e80166221000001622100001f12</v>
      </c>
      <c r="H304" t="s">
        <v>3408</v>
      </c>
      <c r="I304" t="s">
        <v>1878</v>
      </c>
      <c r="J304" t="str">
        <f t="shared" si="12"/>
        <v>naa.60060e80166221000001622100000063</v>
      </c>
      <c r="K304" t="str">
        <f t="shared" si="13"/>
        <v>10.146.106.43naa.60060e80166221000001622100000063</v>
      </c>
      <c r="L304" t="str">
        <f>IF(K304&lt;&gt;"",VLOOKUP(K304,'active io'!$C$3:$D$7528,2,FALSE),"")</f>
        <v>vmhba4:C0:T0:L16</v>
      </c>
      <c r="M304" t="str">
        <f t="shared" si="14"/>
        <v>16221</v>
      </c>
      <c r="N304" t="str">
        <f t="shared" si="15"/>
        <v>0063</v>
      </c>
      <c r="O304" s="131">
        <v>30</v>
      </c>
    </row>
    <row r="305" spans="1:15">
      <c r="A305" t="s">
        <v>1175</v>
      </c>
      <c r="B305" t="s">
        <v>1844</v>
      </c>
      <c r="C305" t="s">
        <v>345</v>
      </c>
      <c r="D305" t="s">
        <v>1847</v>
      </c>
      <c r="E305" t="s">
        <v>1697</v>
      </c>
      <c r="F305" t="s">
        <v>1282</v>
      </c>
      <c r="G305" t="str">
        <f>VLOOKUP(F305,부산데이터스토어!$B$2:$C$225,2,)</f>
        <v>naa.60060e80166221000001622100001f12</v>
      </c>
      <c r="H305" t="s">
        <v>3409</v>
      </c>
      <c r="I305" t="s">
        <v>1879</v>
      </c>
      <c r="J305" t="str">
        <f t="shared" si="12"/>
        <v>naa.60060e80166221000001622100000064</v>
      </c>
      <c r="K305" t="str">
        <f t="shared" si="13"/>
        <v>10.146.106.43naa.60060e80166221000001622100000064</v>
      </c>
      <c r="L305" t="str">
        <f>IF(K305&lt;&gt;"",VLOOKUP(K305,'active io'!$C$3:$D$7528,2,FALSE),"")</f>
        <v>vmhba4:C0:T0:L17</v>
      </c>
      <c r="M305" t="str">
        <f t="shared" si="14"/>
        <v>16221</v>
      </c>
      <c r="N305" t="str">
        <f t="shared" si="15"/>
        <v>0064</v>
      </c>
      <c r="O305" s="131">
        <v>35.0006103515625</v>
      </c>
    </row>
    <row r="306" spans="1:15">
      <c r="A306" t="s">
        <v>1175</v>
      </c>
      <c r="B306" t="s">
        <v>1844</v>
      </c>
      <c r="C306" t="s">
        <v>345</v>
      </c>
      <c r="D306" t="s">
        <v>1847</v>
      </c>
      <c r="E306" t="s">
        <v>1699</v>
      </c>
      <c r="F306" t="s">
        <v>1282</v>
      </c>
      <c r="G306" t="str">
        <f>VLOOKUP(F306,부산데이터스토어!$B$2:$C$225,2,)</f>
        <v>naa.60060e80166221000001622100001f12</v>
      </c>
      <c r="H306" t="s">
        <v>3410</v>
      </c>
      <c r="I306" t="s">
        <v>1880</v>
      </c>
      <c r="J306" t="str">
        <f t="shared" si="12"/>
        <v>naa.60060e80166221000001622100000065</v>
      </c>
      <c r="K306" t="str">
        <f t="shared" si="13"/>
        <v>10.146.106.43naa.60060e80166221000001622100000065</v>
      </c>
      <c r="L306" t="str">
        <f>IF(K306&lt;&gt;"",VLOOKUP(K306,'active io'!$C$3:$D$7528,2,FALSE),"")</f>
        <v>vmhba4:C0:T0:L18</v>
      </c>
      <c r="M306" t="str">
        <f t="shared" si="14"/>
        <v>16221</v>
      </c>
      <c r="N306" t="str">
        <f t="shared" si="15"/>
        <v>0065</v>
      </c>
      <c r="O306" s="131">
        <v>5.0006103515625</v>
      </c>
    </row>
    <row r="307" spans="1:15">
      <c r="A307" t="s">
        <v>1175</v>
      </c>
      <c r="B307" t="s">
        <v>1844</v>
      </c>
      <c r="C307" t="s">
        <v>345</v>
      </c>
      <c r="D307" t="s">
        <v>1847</v>
      </c>
      <c r="E307" t="s">
        <v>1737</v>
      </c>
      <c r="F307" t="s">
        <v>1282</v>
      </c>
      <c r="G307" t="str">
        <f>VLOOKUP(F307,부산데이터스토어!$B$2:$C$225,2,)</f>
        <v>naa.60060e80166221000001622100001f12</v>
      </c>
      <c r="H307" t="s">
        <v>3411</v>
      </c>
      <c r="I307" t="s">
        <v>1881</v>
      </c>
      <c r="J307" t="str">
        <f t="shared" ref="J307:J370" si="16">IF(I307&lt;&gt;"",CONCATENATE("naa.",MID(I307,11,32)),"")</f>
        <v>naa.60060e80166221000001622100001063</v>
      </c>
      <c r="K307" t="str">
        <f t="shared" ref="K307:K370" si="17">IF(J307&lt;&gt;"",CONCATENATE(A307,J307),"")</f>
        <v>10.146.106.43naa.60060e80166221000001622100001063</v>
      </c>
      <c r="L307" t="str">
        <f>IF(K307&lt;&gt;"",VLOOKUP(K307,'active io'!$C$3:$D$7528,2,FALSE),"")</f>
        <v>vmhba4:C0:T0:L96</v>
      </c>
      <c r="M307" t="str">
        <f t="shared" ref="M307:M370" si="18">IF(I307&lt;&gt;"",MID(I307,30,5),"")</f>
        <v>16221</v>
      </c>
      <c r="N307" t="str">
        <f t="shared" ref="N307:N370" si="19">IF(I307&lt;&gt;"",MID(I307,39,4),"")</f>
        <v>1063</v>
      </c>
      <c r="O307" s="131">
        <v>3.00018310546875</v>
      </c>
    </row>
    <row r="308" spans="1:15">
      <c r="A308" t="s">
        <v>1175</v>
      </c>
      <c r="B308" t="s">
        <v>1844</v>
      </c>
      <c r="C308" t="s">
        <v>345</v>
      </c>
      <c r="D308" t="s">
        <v>1847</v>
      </c>
      <c r="E308" t="s">
        <v>1740</v>
      </c>
      <c r="F308" t="s">
        <v>1282</v>
      </c>
      <c r="G308" t="str">
        <f>VLOOKUP(F308,부산데이터스토어!$B$2:$C$225,2,)</f>
        <v>naa.60060e80166221000001622100001f12</v>
      </c>
      <c r="H308" t="s">
        <v>3412</v>
      </c>
      <c r="I308" t="s">
        <v>1882</v>
      </c>
      <c r="J308" t="str">
        <f t="shared" si="16"/>
        <v>naa.60060e80166221000001622100001064</v>
      </c>
      <c r="K308" t="str">
        <f t="shared" si="17"/>
        <v>10.146.106.43naa.60060e80166221000001622100001064</v>
      </c>
      <c r="L308" t="str">
        <f>IF(K308&lt;&gt;"",VLOOKUP(K308,'active io'!$C$3:$D$7528,2,FALSE),"")</f>
        <v>vmhba4:C0:T0:L97</v>
      </c>
      <c r="M308" t="str">
        <f t="shared" si="18"/>
        <v>16221</v>
      </c>
      <c r="N308" t="str">
        <f t="shared" si="19"/>
        <v>1064</v>
      </c>
      <c r="O308" s="131">
        <v>3.50006103515625</v>
      </c>
    </row>
    <row r="309" spans="1:15">
      <c r="A309" t="s">
        <v>1175</v>
      </c>
      <c r="B309" t="s">
        <v>1844</v>
      </c>
      <c r="C309" t="s">
        <v>345</v>
      </c>
      <c r="D309" t="s">
        <v>1847</v>
      </c>
      <c r="E309" t="s">
        <v>1743</v>
      </c>
      <c r="F309" t="s">
        <v>1282</v>
      </c>
      <c r="G309" t="str">
        <f>VLOOKUP(F309,부산데이터스토어!$B$2:$C$225,2,)</f>
        <v>naa.60060e80166221000001622100001f12</v>
      </c>
      <c r="H309" t="s">
        <v>3413</v>
      </c>
      <c r="I309" t="s">
        <v>1883</v>
      </c>
      <c r="J309" t="str">
        <f t="shared" si="16"/>
        <v>naa.60060e80166221000001622100001065</v>
      </c>
      <c r="K309" t="str">
        <f t="shared" si="17"/>
        <v>10.146.106.43naa.60060e80166221000001622100001065</v>
      </c>
      <c r="L309" t="str">
        <f>IF(K309&lt;&gt;"",VLOOKUP(K309,'active io'!$C$3:$D$7528,2,FALSE),"")</f>
        <v>vmhba4:C0:T0:L98</v>
      </c>
      <c r="M309" t="str">
        <f t="shared" si="18"/>
        <v>16221</v>
      </c>
      <c r="N309" t="str">
        <f t="shared" si="19"/>
        <v>1065</v>
      </c>
      <c r="O309" s="131">
        <v>0.20050048828125</v>
      </c>
    </row>
    <row r="310" spans="1:15">
      <c r="A310" t="s">
        <v>1175</v>
      </c>
      <c r="B310" t="s">
        <v>1844</v>
      </c>
      <c r="C310" t="s">
        <v>345</v>
      </c>
      <c r="D310" t="s">
        <v>1847</v>
      </c>
      <c r="E310" t="s">
        <v>1752</v>
      </c>
      <c r="F310" t="s">
        <v>1282</v>
      </c>
      <c r="G310" t="str">
        <f>VLOOKUP(F310,부산데이터스토어!$B$2:$C$225,2,)</f>
        <v>naa.60060e80166221000001622100001f12</v>
      </c>
      <c r="H310" t="s">
        <v>3414</v>
      </c>
      <c r="I310" t="s">
        <v>1884</v>
      </c>
      <c r="J310" t="str">
        <f t="shared" si="16"/>
        <v>naa.60060e80166221000001622100000f36</v>
      </c>
      <c r="K310" t="str">
        <f t="shared" si="17"/>
        <v>10.146.106.43naa.60060e80166221000001622100000f36</v>
      </c>
      <c r="L310" t="str">
        <f>IF(K310&lt;&gt;"",VLOOKUP(K310,'active io'!$C$3:$D$7528,2,FALSE),"")</f>
        <v>vmhba2:C0:T2:L169</v>
      </c>
      <c r="M310" t="str">
        <f t="shared" si="18"/>
        <v>16221</v>
      </c>
      <c r="N310" t="str">
        <f t="shared" si="19"/>
        <v>0f36</v>
      </c>
      <c r="O310" s="131">
        <v>0.20050048828125</v>
      </c>
    </row>
    <row r="311" spans="1:15">
      <c r="A311" t="s">
        <v>1175</v>
      </c>
      <c r="B311" t="s">
        <v>1844</v>
      </c>
      <c r="C311" t="s">
        <v>345</v>
      </c>
      <c r="D311" t="s">
        <v>1847</v>
      </c>
      <c r="E311" t="s">
        <v>1755</v>
      </c>
      <c r="F311" t="s">
        <v>1282</v>
      </c>
      <c r="G311" t="str">
        <f>VLOOKUP(F311,부산데이터스토어!$B$2:$C$225,2,)</f>
        <v>naa.60060e80166221000001622100001f12</v>
      </c>
      <c r="H311" t="s">
        <v>3415</v>
      </c>
      <c r="I311" t="s">
        <v>1885</v>
      </c>
      <c r="J311" t="str">
        <f t="shared" si="16"/>
        <v>naa.60060e80166221000001622100000f37</v>
      </c>
      <c r="K311" t="str">
        <f t="shared" si="17"/>
        <v>10.146.106.43naa.60060e80166221000001622100000f37</v>
      </c>
      <c r="L311" t="str">
        <f>IF(K311&lt;&gt;"",VLOOKUP(K311,'active io'!$C$3:$D$7528,2,FALSE),"")</f>
        <v>vmhba4:C0:T2:L170</v>
      </c>
      <c r="M311" t="str">
        <f t="shared" si="18"/>
        <v>16221</v>
      </c>
      <c r="N311" t="str">
        <f t="shared" si="19"/>
        <v>0f37</v>
      </c>
      <c r="O311" s="131">
        <v>0.20050048828125</v>
      </c>
    </row>
    <row r="312" spans="1:15">
      <c r="A312" t="s">
        <v>1175</v>
      </c>
      <c r="B312" t="s">
        <v>1844</v>
      </c>
      <c r="C312" t="s">
        <v>345</v>
      </c>
      <c r="D312" t="s">
        <v>1847</v>
      </c>
      <c r="E312" t="s">
        <v>1758</v>
      </c>
      <c r="F312" t="s">
        <v>1282</v>
      </c>
      <c r="G312" t="str">
        <f>VLOOKUP(F312,부산데이터스토어!$B$2:$C$225,2,)</f>
        <v>naa.60060e80166221000001622100001f12</v>
      </c>
      <c r="H312" t="s">
        <v>3416</v>
      </c>
      <c r="I312" t="s">
        <v>1886</v>
      </c>
      <c r="J312" t="str">
        <f t="shared" si="16"/>
        <v>naa.60060e80166221000001622100000f38</v>
      </c>
      <c r="K312" t="str">
        <f t="shared" si="17"/>
        <v>10.146.106.43naa.60060e80166221000001622100000f38</v>
      </c>
      <c r="L312" t="str">
        <f>IF(K312&lt;&gt;"",VLOOKUP(K312,'active io'!$C$3:$D$7528,2,FALSE),"")</f>
        <v>vmhba4:C0:T2:L171</v>
      </c>
      <c r="M312" t="str">
        <f t="shared" si="18"/>
        <v>16221</v>
      </c>
      <c r="N312" t="str">
        <f t="shared" si="19"/>
        <v>0f38</v>
      </c>
      <c r="O312" s="131">
        <v>40</v>
      </c>
    </row>
    <row r="313" spans="1:15">
      <c r="A313" t="s">
        <v>1176</v>
      </c>
      <c r="B313" t="s">
        <v>1844</v>
      </c>
      <c r="C313" t="s">
        <v>348</v>
      </c>
      <c r="D313" t="s">
        <v>1847</v>
      </c>
      <c r="E313" t="s">
        <v>1686</v>
      </c>
      <c r="F313" t="s">
        <v>1412</v>
      </c>
      <c r="G313" t="str">
        <f>VLOOKUP(F313,부산데이터스토어!$B$2:$C$225,2,)</f>
        <v>naa.600508b1001c841773922ee957868118</v>
      </c>
      <c r="H313" t="s">
        <v>3417</v>
      </c>
      <c r="J313" t="str">
        <f t="shared" si="16"/>
        <v/>
      </c>
      <c r="K313" t="str">
        <f t="shared" si="17"/>
        <v/>
      </c>
      <c r="L313" t="str">
        <f>IF(K313&lt;&gt;"",VLOOKUP(K313,'active io'!$C$3:$D$7528,2,FALSE),"")</f>
        <v/>
      </c>
      <c r="M313" t="str">
        <f t="shared" si="18"/>
        <v/>
      </c>
      <c r="N313" t="str">
        <f t="shared" si="19"/>
        <v/>
      </c>
      <c r="O313" s="131">
        <v>135</v>
      </c>
    </row>
    <row r="314" spans="1:15">
      <c r="A314" t="s">
        <v>1176</v>
      </c>
      <c r="B314" t="s">
        <v>1844</v>
      </c>
      <c r="C314" t="s">
        <v>348</v>
      </c>
      <c r="D314" t="s">
        <v>1847</v>
      </c>
      <c r="E314" t="s">
        <v>1688</v>
      </c>
      <c r="F314" t="s">
        <v>1272</v>
      </c>
      <c r="G314" t="str">
        <f>VLOOKUP(F314,부산데이터스토어!$B$2:$C$225,2,)</f>
        <v>naa.60060e80166221000001622100001f11</v>
      </c>
      <c r="H314" t="s">
        <v>3417</v>
      </c>
      <c r="I314" t="s">
        <v>1887</v>
      </c>
      <c r="J314" t="str">
        <f t="shared" si="16"/>
        <v>naa.60060e8016622100000162210000005c</v>
      </c>
      <c r="K314" t="str">
        <f t="shared" si="17"/>
        <v>10.146.106.44naa.60060e8016622100000162210000005c</v>
      </c>
      <c r="L314" t="str">
        <f>IF(K314&lt;&gt;"",VLOOKUP(K314,'active io'!$C$3:$D$7528,2,FALSE),"")</f>
        <v>vmhba2:C0:T2:L9</v>
      </c>
      <c r="M314" t="str">
        <f t="shared" si="18"/>
        <v>16221</v>
      </c>
      <c r="N314" t="str">
        <f t="shared" si="19"/>
        <v>005c</v>
      </c>
      <c r="O314" s="131">
        <v>13.5003662109375</v>
      </c>
    </row>
    <row r="315" spans="1:15">
      <c r="A315" t="s">
        <v>1176</v>
      </c>
      <c r="B315" t="s">
        <v>1844</v>
      </c>
      <c r="C315" t="s">
        <v>348</v>
      </c>
      <c r="D315" t="s">
        <v>1847</v>
      </c>
      <c r="E315" t="s">
        <v>1704</v>
      </c>
      <c r="F315" t="s">
        <v>1272</v>
      </c>
      <c r="G315" t="str">
        <f>VLOOKUP(F315,부산데이터스토어!$B$2:$C$225,2,)</f>
        <v>naa.60060e80166221000001622100001f11</v>
      </c>
      <c r="H315" t="s">
        <v>3418</v>
      </c>
      <c r="I315" t="s">
        <v>1888</v>
      </c>
      <c r="J315" t="str">
        <f t="shared" si="16"/>
        <v>naa.60060e8016622100000162210000105c</v>
      </c>
      <c r="K315" t="str">
        <f t="shared" si="17"/>
        <v>10.146.106.44naa.60060e8016622100000162210000105c</v>
      </c>
      <c r="L315" t="str">
        <f>IF(K315&lt;&gt;"",VLOOKUP(K315,'active io'!$C$3:$D$7528,2,FALSE),"")</f>
        <v>vmhba4:C0:T1:L89</v>
      </c>
      <c r="M315" t="str">
        <f t="shared" si="18"/>
        <v>16221</v>
      </c>
      <c r="N315" t="str">
        <f t="shared" si="19"/>
        <v>105c</v>
      </c>
      <c r="O315" s="131">
        <v>50</v>
      </c>
    </row>
    <row r="316" spans="1:15">
      <c r="A316" t="s">
        <v>1176</v>
      </c>
      <c r="B316" t="s">
        <v>1844</v>
      </c>
      <c r="C316" t="s">
        <v>348</v>
      </c>
      <c r="D316" t="s">
        <v>1847</v>
      </c>
      <c r="E316" t="s">
        <v>1714</v>
      </c>
      <c r="F316" t="s">
        <v>1414</v>
      </c>
      <c r="G316" t="str">
        <f>VLOOKUP(F316,부산데이터스토어!$B$2:$C$225,2,)</f>
        <v>naa.600508b1001c41e03cdbf241a492ac2a</v>
      </c>
      <c r="H316" t="s">
        <v>3417</v>
      </c>
      <c r="J316" t="str">
        <f t="shared" si="16"/>
        <v/>
      </c>
      <c r="K316" t="str">
        <f t="shared" si="17"/>
        <v/>
      </c>
      <c r="L316" t="str">
        <f>IF(K316&lt;&gt;"",VLOOKUP(K316,'active io'!$C$3:$D$7528,2,FALSE),"")</f>
        <v/>
      </c>
      <c r="M316" t="str">
        <f t="shared" si="18"/>
        <v/>
      </c>
      <c r="N316" t="str">
        <f t="shared" si="19"/>
        <v/>
      </c>
      <c r="O316" s="131">
        <v>100.00030517578099</v>
      </c>
    </row>
    <row r="317" spans="1:15">
      <c r="A317" t="s">
        <v>1176</v>
      </c>
      <c r="B317" t="s">
        <v>1844</v>
      </c>
      <c r="C317" t="s">
        <v>348</v>
      </c>
      <c r="D317" t="s">
        <v>1847</v>
      </c>
      <c r="E317" t="s">
        <v>1693</v>
      </c>
      <c r="F317" t="s">
        <v>1272</v>
      </c>
      <c r="G317" t="str">
        <f>VLOOKUP(F317,부산데이터스토어!$B$2:$C$225,2,)</f>
        <v>naa.60060e80166221000001622100001f11</v>
      </c>
      <c r="H317" t="s">
        <v>3419</v>
      </c>
      <c r="I317" t="s">
        <v>1889</v>
      </c>
      <c r="J317" t="str">
        <f t="shared" si="16"/>
        <v>naa.60060e8016622100000162210000005e</v>
      </c>
      <c r="K317" t="str">
        <f t="shared" si="17"/>
        <v>10.146.106.44naa.60060e8016622100000162210000005e</v>
      </c>
      <c r="L317" t="str">
        <f>IF(K317&lt;&gt;"",VLOOKUP(K317,'active io'!$C$3:$D$7528,2,FALSE),"")</f>
        <v>vmhba4:C0:T1:L11</v>
      </c>
      <c r="M317" t="str">
        <f t="shared" si="18"/>
        <v>16221</v>
      </c>
      <c r="N317" t="str">
        <f t="shared" si="19"/>
        <v>005e</v>
      </c>
      <c r="O317" s="131">
        <v>3.00018310546875</v>
      </c>
    </row>
    <row r="318" spans="1:15">
      <c r="A318" t="s">
        <v>1176</v>
      </c>
      <c r="B318" t="s">
        <v>1844</v>
      </c>
      <c r="C318" t="s">
        <v>348</v>
      </c>
      <c r="D318" t="s">
        <v>1847</v>
      </c>
      <c r="E318" t="s">
        <v>1697</v>
      </c>
      <c r="F318" t="s">
        <v>1272</v>
      </c>
      <c r="G318" t="str">
        <f>VLOOKUP(F318,부산데이터스토어!$B$2:$C$225,2,)</f>
        <v>naa.60060e80166221000001622100001f11</v>
      </c>
      <c r="H318" t="s">
        <v>3420</v>
      </c>
      <c r="I318" t="s">
        <v>1890</v>
      </c>
      <c r="J318" t="str">
        <f t="shared" si="16"/>
        <v>naa.60060e8016622100000162210000005f</v>
      </c>
      <c r="K318" t="str">
        <f t="shared" si="17"/>
        <v>10.146.106.44naa.60060e8016622100000162210000005f</v>
      </c>
      <c r="L318" t="str">
        <f>IF(K318&lt;&gt;"",VLOOKUP(K318,'active io'!$C$3:$D$7528,2,FALSE),"")</f>
        <v>vmhba4:C0:T1:L12</v>
      </c>
      <c r="M318" t="str">
        <f t="shared" si="18"/>
        <v>16221</v>
      </c>
      <c r="N318" t="str">
        <f t="shared" si="19"/>
        <v>005f</v>
      </c>
      <c r="O318" s="131">
        <v>110.000610351563</v>
      </c>
    </row>
    <row r="319" spans="1:15">
      <c r="A319" t="s">
        <v>1176</v>
      </c>
      <c r="B319" t="s">
        <v>1844</v>
      </c>
      <c r="C319" t="s">
        <v>348</v>
      </c>
      <c r="D319" t="s">
        <v>1847</v>
      </c>
      <c r="E319" t="s">
        <v>1699</v>
      </c>
      <c r="F319" t="s">
        <v>1272</v>
      </c>
      <c r="G319" t="str">
        <f>VLOOKUP(F319,부산데이터스토어!$B$2:$C$225,2,)</f>
        <v>naa.60060e80166221000001622100001f11</v>
      </c>
      <c r="H319" t="s">
        <v>3421</v>
      </c>
      <c r="I319" t="s">
        <v>1891</v>
      </c>
      <c r="J319" t="str">
        <f t="shared" si="16"/>
        <v>naa.60060e80166221000001622100000060</v>
      </c>
      <c r="K319" t="str">
        <f t="shared" si="17"/>
        <v>10.146.106.44naa.60060e80166221000001622100000060</v>
      </c>
      <c r="L319" t="str">
        <f>IF(K319&lt;&gt;"",VLOOKUP(K319,'active io'!$C$3:$D$7528,2,FALSE),"")</f>
        <v>vmhba4:C0:T1:L13</v>
      </c>
      <c r="M319" t="str">
        <f t="shared" si="18"/>
        <v>16221</v>
      </c>
      <c r="N319" t="str">
        <f t="shared" si="19"/>
        <v>0060</v>
      </c>
      <c r="O319" s="131">
        <v>110.000610351563</v>
      </c>
    </row>
    <row r="320" spans="1:15">
      <c r="A320" t="s">
        <v>1176</v>
      </c>
      <c r="B320" t="s">
        <v>1844</v>
      </c>
      <c r="C320" t="s">
        <v>348</v>
      </c>
      <c r="D320" t="s">
        <v>1847</v>
      </c>
      <c r="E320" t="s">
        <v>1730</v>
      </c>
      <c r="F320" t="s">
        <v>1272</v>
      </c>
      <c r="G320" t="str">
        <f>VLOOKUP(F320,부산데이터스토어!$B$2:$C$225,2,)</f>
        <v>naa.60060e80166221000001622100001f11</v>
      </c>
      <c r="H320" t="s">
        <v>3422</v>
      </c>
      <c r="I320" t="s">
        <v>1892</v>
      </c>
      <c r="J320" t="str">
        <f t="shared" si="16"/>
        <v>naa.60060e8016622100000162210000007c</v>
      </c>
      <c r="K320" t="str">
        <f t="shared" si="17"/>
        <v>10.146.106.44naa.60060e8016622100000162210000007c</v>
      </c>
      <c r="L320" t="str">
        <f>IF(K320&lt;&gt;"",VLOOKUP(K320,'active io'!$C$3:$D$7528,2,FALSE),"")</f>
        <v>vmhba4:C0:T2:L31</v>
      </c>
      <c r="M320" t="str">
        <f t="shared" si="18"/>
        <v>16221</v>
      </c>
      <c r="N320" t="str">
        <f t="shared" si="19"/>
        <v>007c</v>
      </c>
      <c r="O320" s="131">
        <v>10.0003051757813</v>
      </c>
    </row>
    <row r="321" spans="1:15">
      <c r="A321" t="s">
        <v>1176</v>
      </c>
      <c r="B321" t="s">
        <v>1844</v>
      </c>
      <c r="C321" t="s">
        <v>348</v>
      </c>
      <c r="D321" t="s">
        <v>1847</v>
      </c>
      <c r="E321" t="s">
        <v>1737</v>
      </c>
      <c r="F321" t="s">
        <v>1272</v>
      </c>
      <c r="G321" t="str">
        <f>VLOOKUP(F321,부산데이터스토어!$B$2:$C$225,2,)</f>
        <v>naa.60060e80166221000001622100001f11</v>
      </c>
      <c r="H321" t="s">
        <v>3423</v>
      </c>
      <c r="I321" t="s">
        <v>1893</v>
      </c>
      <c r="J321" t="str">
        <f t="shared" si="16"/>
        <v>naa.60060e8016622100000162210000105e</v>
      </c>
      <c r="K321" t="str">
        <f t="shared" si="17"/>
        <v>10.146.106.44naa.60060e8016622100000162210000105e</v>
      </c>
      <c r="L321" t="str">
        <f>IF(K321&lt;&gt;"",VLOOKUP(K321,'active io'!$C$3:$D$7528,2,FALSE),"")</f>
        <v>vmhba4:C0:T1:L91</v>
      </c>
      <c r="M321" t="str">
        <f t="shared" si="18"/>
        <v>16221</v>
      </c>
      <c r="N321" t="str">
        <f t="shared" si="19"/>
        <v>105e</v>
      </c>
      <c r="O321" s="131">
        <v>0.30029296875</v>
      </c>
    </row>
    <row r="322" spans="1:15">
      <c r="A322" t="s">
        <v>1176</v>
      </c>
      <c r="B322" t="s">
        <v>1844</v>
      </c>
      <c r="C322" t="s">
        <v>348</v>
      </c>
      <c r="D322" t="s">
        <v>1847</v>
      </c>
      <c r="E322" t="s">
        <v>1740</v>
      </c>
      <c r="F322" t="s">
        <v>1272</v>
      </c>
      <c r="G322" t="str">
        <f>VLOOKUP(F322,부산데이터스토어!$B$2:$C$225,2,)</f>
        <v>naa.60060e80166221000001622100001f11</v>
      </c>
      <c r="H322" t="s">
        <v>3424</v>
      </c>
      <c r="I322" t="s">
        <v>1894</v>
      </c>
      <c r="J322" t="str">
        <f t="shared" si="16"/>
        <v>naa.60060e8016622100000162210000105f</v>
      </c>
      <c r="K322" t="str">
        <f t="shared" si="17"/>
        <v>10.146.106.44naa.60060e8016622100000162210000105f</v>
      </c>
      <c r="L322" t="str">
        <f>IF(K322&lt;&gt;"",VLOOKUP(K322,'active io'!$C$3:$D$7528,2,FALSE),"")</f>
        <v>vmhba4:C0:T1:L92</v>
      </c>
      <c r="M322" t="str">
        <f t="shared" si="18"/>
        <v>16221</v>
      </c>
      <c r="N322" t="str">
        <f t="shared" si="19"/>
        <v>105f</v>
      </c>
      <c r="O322" s="131">
        <v>11.0000610351563</v>
      </c>
    </row>
    <row r="323" spans="1:15">
      <c r="A323" t="s">
        <v>1176</v>
      </c>
      <c r="B323" t="s">
        <v>1844</v>
      </c>
      <c r="C323" t="s">
        <v>348</v>
      </c>
      <c r="D323" t="s">
        <v>1847</v>
      </c>
      <c r="E323" t="s">
        <v>1743</v>
      </c>
      <c r="F323" t="s">
        <v>1272</v>
      </c>
      <c r="G323" t="str">
        <f>VLOOKUP(F323,부산데이터스토어!$B$2:$C$225,2,)</f>
        <v>naa.60060e80166221000001622100001f11</v>
      </c>
      <c r="H323" t="s">
        <v>3425</v>
      </c>
      <c r="I323" t="s">
        <v>1895</v>
      </c>
      <c r="J323" t="str">
        <f t="shared" si="16"/>
        <v>naa.60060e80166221000001622100001060</v>
      </c>
      <c r="K323" t="str">
        <f t="shared" si="17"/>
        <v>10.146.106.44naa.60060e80166221000001622100001060</v>
      </c>
      <c r="L323" t="str">
        <f>IF(K323&lt;&gt;"",VLOOKUP(K323,'active io'!$C$3:$D$7528,2,FALSE),"")</f>
        <v>vmhba4:C0:T1:L93</v>
      </c>
      <c r="M323" t="str">
        <f t="shared" si="18"/>
        <v>16221</v>
      </c>
      <c r="N323" t="str">
        <f t="shared" si="19"/>
        <v>1060</v>
      </c>
      <c r="O323" s="131">
        <v>0.20050048828125</v>
      </c>
    </row>
    <row r="324" spans="1:15">
      <c r="A324" t="s">
        <v>1176</v>
      </c>
      <c r="B324" t="s">
        <v>1844</v>
      </c>
      <c r="C324" t="s">
        <v>348</v>
      </c>
      <c r="D324" t="s">
        <v>1847</v>
      </c>
      <c r="E324" t="s">
        <v>1752</v>
      </c>
      <c r="F324" t="s">
        <v>1272</v>
      </c>
      <c r="G324" t="str">
        <f>VLOOKUP(F324,부산데이터스토어!$B$2:$C$225,2,)</f>
        <v>naa.60060e80166221000001622100001f11</v>
      </c>
      <c r="H324" t="s">
        <v>3426</v>
      </c>
      <c r="I324" t="s">
        <v>1896</v>
      </c>
      <c r="J324" t="str">
        <f t="shared" si="16"/>
        <v>naa.60060e80166221000001622100000f33</v>
      </c>
      <c r="K324" t="str">
        <f t="shared" si="17"/>
        <v>10.146.106.44naa.60060e80166221000001622100000f33</v>
      </c>
      <c r="L324" t="str">
        <f>IF(K324&lt;&gt;"",VLOOKUP(K324,'active io'!$C$3:$D$7528,2,FALSE),"")</f>
        <v>vmhba4:C0:T1:L166</v>
      </c>
      <c r="M324" t="str">
        <f t="shared" si="18"/>
        <v>16221</v>
      </c>
      <c r="N324" t="str">
        <f t="shared" si="19"/>
        <v>0f33</v>
      </c>
      <c r="O324" s="131">
        <v>0.20050048828125</v>
      </c>
    </row>
    <row r="325" spans="1:15">
      <c r="A325" t="s">
        <v>1176</v>
      </c>
      <c r="B325" t="s">
        <v>1844</v>
      </c>
      <c r="C325" t="s">
        <v>348</v>
      </c>
      <c r="D325" t="s">
        <v>1847</v>
      </c>
      <c r="E325" t="s">
        <v>1755</v>
      </c>
      <c r="F325" t="s">
        <v>1272</v>
      </c>
      <c r="G325" t="str">
        <f>VLOOKUP(F325,부산데이터스토어!$B$2:$C$225,2,)</f>
        <v>naa.60060e80166221000001622100001f11</v>
      </c>
      <c r="H325" t="s">
        <v>3427</v>
      </c>
      <c r="I325" t="s">
        <v>1897</v>
      </c>
      <c r="J325" t="str">
        <f t="shared" si="16"/>
        <v>naa.60060e80166221000001622100000f34</v>
      </c>
      <c r="K325" t="str">
        <f t="shared" si="17"/>
        <v>10.146.106.44naa.60060e80166221000001622100000f34</v>
      </c>
      <c r="L325" t="str">
        <f>IF(K325&lt;&gt;"",VLOOKUP(K325,'active io'!$C$3:$D$7528,2,FALSE),"")</f>
        <v>vmhba4:C0:T1:L167</v>
      </c>
      <c r="M325" t="str">
        <f t="shared" si="18"/>
        <v>16221</v>
      </c>
      <c r="N325" t="str">
        <f t="shared" si="19"/>
        <v>0f34</v>
      </c>
      <c r="O325" s="131">
        <v>0.20050048828125</v>
      </c>
    </row>
    <row r="326" spans="1:15">
      <c r="A326" t="s">
        <v>1176</v>
      </c>
      <c r="B326" t="s">
        <v>1844</v>
      </c>
      <c r="C326" t="s">
        <v>348</v>
      </c>
      <c r="D326" t="s">
        <v>1847</v>
      </c>
      <c r="E326" t="s">
        <v>1758</v>
      </c>
      <c r="F326" t="s">
        <v>1272</v>
      </c>
      <c r="G326" t="str">
        <f>VLOOKUP(F326,부산데이터스토어!$B$2:$C$225,2,)</f>
        <v>naa.60060e80166221000001622100001f11</v>
      </c>
      <c r="H326" t="s">
        <v>3428</v>
      </c>
      <c r="I326" t="s">
        <v>1898</v>
      </c>
      <c r="J326" t="str">
        <f t="shared" si="16"/>
        <v>naa.60060e80166221000001622100000f35</v>
      </c>
      <c r="K326" t="str">
        <f t="shared" si="17"/>
        <v>10.146.106.44naa.60060e80166221000001622100000f35</v>
      </c>
      <c r="L326" t="str">
        <f>IF(K326&lt;&gt;"",VLOOKUP(K326,'active io'!$C$3:$D$7528,2,FALSE),"")</f>
        <v>vmhba4:C0:T1:L168</v>
      </c>
      <c r="M326" t="str">
        <f t="shared" si="18"/>
        <v>16221</v>
      </c>
      <c r="N326" t="str">
        <f t="shared" si="19"/>
        <v>0f35</v>
      </c>
      <c r="O326" s="131">
        <v>40</v>
      </c>
    </row>
    <row r="327" spans="1:15">
      <c r="A327" t="s">
        <v>1176</v>
      </c>
      <c r="B327" t="s">
        <v>1844</v>
      </c>
      <c r="C327" t="s">
        <v>349</v>
      </c>
      <c r="D327" t="s">
        <v>1847</v>
      </c>
      <c r="E327" t="s">
        <v>1686</v>
      </c>
      <c r="F327" t="s">
        <v>1412</v>
      </c>
      <c r="G327" t="str">
        <f>VLOOKUP(F327,부산데이터스토어!$B$2:$C$225,2,)</f>
        <v>naa.600508b1001c841773922ee957868118</v>
      </c>
      <c r="H327" t="s">
        <v>3429</v>
      </c>
      <c r="J327" t="str">
        <f t="shared" si="16"/>
        <v/>
      </c>
      <c r="K327" t="str">
        <f t="shared" si="17"/>
        <v/>
      </c>
      <c r="L327" t="str">
        <f>IF(K327&lt;&gt;"",VLOOKUP(K327,'active io'!$C$3:$D$7528,2,FALSE),"")</f>
        <v/>
      </c>
      <c r="M327" t="str">
        <f t="shared" si="18"/>
        <v/>
      </c>
      <c r="N327" t="str">
        <f t="shared" si="19"/>
        <v/>
      </c>
      <c r="O327" s="131">
        <v>35.0006103515625</v>
      </c>
    </row>
    <row r="328" spans="1:15">
      <c r="A328" t="s">
        <v>1176</v>
      </c>
      <c r="B328" t="s">
        <v>1844</v>
      </c>
      <c r="C328" t="s">
        <v>349</v>
      </c>
      <c r="D328" t="s">
        <v>1847</v>
      </c>
      <c r="E328" t="s">
        <v>1688</v>
      </c>
      <c r="F328" t="s">
        <v>1328</v>
      </c>
      <c r="G328" t="str">
        <f>VLOOKUP(F328,부산데이터스토어!$B$2:$C$225,2,)</f>
        <v>naa.60060e80166177000001617700001f05</v>
      </c>
      <c r="H328" t="s">
        <v>3429</v>
      </c>
      <c r="I328" t="s">
        <v>1899</v>
      </c>
      <c r="J328" t="str">
        <f t="shared" si="16"/>
        <v>naa.60060e80166177000001617700000019</v>
      </c>
      <c r="K328" t="str">
        <f t="shared" si="17"/>
        <v>10.146.106.44naa.60060e80166177000001617700000019</v>
      </c>
      <c r="L328" t="str">
        <f>IF(K328&lt;&gt;"",VLOOKUP(K328,'active io'!$C$3:$D$7528,2,FALSE),"")</f>
        <v>vmhba3:C0:T1:L0</v>
      </c>
      <c r="M328" t="str">
        <f t="shared" si="18"/>
        <v>16177</v>
      </c>
      <c r="N328" t="str">
        <f t="shared" si="19"/>
        <v>0019</v>
      </c>
      <c r="O328" s="131">
        <v>50</v>
      </c>
    </row>
    <row r="329" spans="1:15">
      <c r="A329" t="s">
        <v>1176</v>
      </c>
      <c r="B329" t="s">
        <v>1844</v>
      </c>
      <c r="C329" t="s">
        <v>349</v>
      </c>
      <c r="D329" t="s">
        <v>1847</v>
      </c>
      <c r="E329" t="s">
        <v>1714</v>
      </c>
      <c r="F329" t="s">
        <v>1414</v>
      </c>
      <c r="G329" t="str">
        <f>VLOOKUP(F329,부산데이터스토어!$B$2:$C$225,2,)</f>
        <v>naa.600508b1001c41e03cdbf241a492ac2a</v>
      </c>
      <c r="H329" t="s">
        <v>3430</v>
      </c>
      <c r="J329" t="str">
        <f t="shared" si="16"/>
        <v/>
      </c>
      <c r="K329" t="str">
        <f t="shared" si="17"/>
        <v/>
      </c>
      <c r="L329" t="str">
        <f>IF(K329&lt;&gt;"",VLOOKUP(K329,'active io'!$C$3:$D$7528,2,FALSE),"")</f>
        <v/>
      </c>
      <c r="M329" t="str">
        <f t="shared" si="18"/>
        <v/>
      </c>
      <c r="N329" t="str">
        <f t="shared" si="19"/>
        <v/>
      </c>
      <c r="O329" s="131">
        <v>70.000305175781307</v>
      </c>
    </row>
    <row r="330" spans="1:15">
      <c r="A330" t="s">
        <v>1176</v>
      </c>
      <c r="B330" t="s">
        <v>1844</v>
      </c>
      <c r="C330" t="s">
        <v>349</v>
      </c>
      <c r="D330" t="s">
        <v>1847</v>
      </c>
      <c r="E330" t="s">
        <v>1693</v>
      </c>
      <c r="F330" t="s">
        <v>1328</v>
      </c>
      <c r="G330" t="str">
        <f>VLOOKUP(F330,부산데이터스토어!$B$2:$C$225,2,)</f>
        <v>naa.60060e80166177000001617700001f05</v>
      </c>
      <c r="H330" t="s">
        <v>3402</v>
      </c>
      <c r="I330" t="s">
        <v>1872</v>
      </c>
      <c r="J330" t="str">
        <f t="shared" si="16"/>
        <v>naa.60060e8016617700000161770000001b</v>
      </c>
      <c r="K330" t="str">
        <f t="shared" si="17"/>
        <v>10.146.106.44naa.60060e8016617700000161770000001b</v>
      </c>
      <c r="L330" t="str">
        <f>IF(K330&lt;&gt;"",VLOOKUP(K330,'active io'!$C$3:$D$7528,2,FALSE),"")</f>
        <v>vmhba3:C0:T1:L2</v>
      </c>
      <c r="M330" t="str">
        <f t="shared" si="18"/>
        <v>16177</v>
      </c>
      <c r="N330" t="str">
        <f t="shared" si="19"/>
        <v>001b</v>
      </c>
      <c r="O330" s="131">
        <v>0.20050048828125</v>
      </c>
    </row>
    <row r="331" spans="1:15">
      <c r="A331" t="s">
        <v>1176</v>
      </c>
      <c r="B331" t="s">
        <v>1844</v>
      </c>
      <c r="C331" t="s">
        <v>349</v>
      </c>
      <c r="D331" t="s">
        <v>1847</v>
      </c>
      <c r="E331" t="s">
        <v>1752</v>
      </c>
      <c r="F331" t="s">
        <v>1328</v>
      </c>
      <c r="G331" t="str">
        <f>VLOOKUP(F331,부산데이터스토어!$B$2:$C$225,2,)</f>
        <v>naa.60060e80166177000001617700001f05</v>
      </c>
      <c r="H331" t="s">
        <v>3403</v>
      </c>
      <c r="I331" t="s">
        <v>1873</v>
      </c>
      <c r="J331" t="str">
        <f t="shared" si="16"/>
        <v>naa.60060e80166177000001617700000f0f</v>
      </c>
      <c r="K331" t="str">
        <f t="shared" si="17"/>
        <v>10.146.106.44naa.60060e80166177000001617700000f0f</v>
      </c>
      <c r="L331" t="str">
        <f>IF(K331&lt;&gt;"",VLOOKUP(K331,'active io'!$C$3:$D$7528,2,FALSE),"")</f>
        <v>vmhba3:C0:T2:L160</v>
      </c>
      <c r="M331" t="str">
        <f t="shared" si="18"/>
        <v>16177</v>
      </c>
      <c r="N331" t="str">
        <f t="shared" si="19"/>
        <v>0f0f</v>
      </c>
      <c r="O331" s="131">
        <v>0.20050048828125</v>
      </c>
    </row>
    <row r="332" spans="1:15">
      <c r="A332" t="s">
        <v>1176</v>
      </c>
      <c r="B332" t="s">
        <v>1844</v>
      </c>
      <c r="C332" t="s">
        <v>349</v>
      </c>
      <c r="D332" t="s">
        <v>1847</v>
      </c>
      <c r="E332" t="s">
        <v>1755</v>
      </c>
      <c r="F332" t="s">
        <v>1328</v>
      </c>
      <c r="G332" t="str">
        <f>VLOOKUP(F332,부산데이터스토어!$B$2:$C$225,2,)</f>
        <v>naa.60060e80166177000001617700001f05</v>
      </c>
      <c r="H332" t="s">
        <v>3404</v>
      </c>
      <c r="I332" t="s">
        <v>1874</v>
      </c>
      <c r="J332" t="str">
        <f t="shared" si="16"/>
        <v>naa.60060e80166177000001617700000f10</v>
      </c>
      <c r="K332" t="str">
        <f t="shared" si="17"/>
        <v>10.146.106.44naa.60060e80166177000001617700000f10</v>
      </c>
      <c r="L332" t="str">
        <f>IF(K332&lt;&gt;"",VLOOKUP(K332,'active io'!$C$3:$D$7528,2,FALSE),"")</f>
        <v>vmhba3:C0:T2:L161</v>
      </c>
      <c r="M332" t="str">
        <f t="shared" si="18"/>
        <v>16177</v>
      </c>
      <c r="N332" t="str">
        <f t="shared" si="19"/>
        <v>0f10</v>
      </c>
      <c r="O332" s="131">
        <v>0.20050048828125</v>
      </c>
    </row>
    <row r="333" spans="1:15">
      <c r="A333" t="s">
        <v>1176</v>
      </c>
      <c r="B333" t="s">
        <v>1844</v>
      </c>
      <c r="C333" t="s">
        <v>349</v>
      </c>
      <c r="D333" t="s">
        <v>1847</v>
      </c>
      <c r="E333" t="s">
        <v>1758</v>
      </c>
      <c r="F333" t="s">
        <v>1328</v>
      </c>
      <c r="G333" t="str">
        <f>VLOOKUP(F333,부산데이터스토어!$B$2:$C$225,2,)</f>
        <v>naa.60060e80166177000001617700001f05</v>
      </c>
      <c r="H333" t="s">
        <v>3405</v>
      </c>
      <c r="I333" t="s">
        <v>1875</v>
      </c>
      <c r="J333" t="str">
        <f t="shared" si="16"/>
        <v>naa.60060e80166177000001617700000f11</v>
      </c>
      <c r="K333" t="str">
        <f t="shared" si="17"/>
        <v>10.146.106.44naa.60060e80166177000001617700000f11</v>
      </c>
      <c r="L333" t="str">
        <f>IF(K333&lt;&gt;"",VLOOKUP(K333,'active io'!$C$3:$D$7528,2,FALSE),"")</f>
        <v>vmhba3:C0:T2:L162</v>
      </c>
      <c r="M333" t="str">
        <f t="shared" si="18"/>
        <v>16177</v>
      </c>
      <c r="N333" t="str">
        <f t="shared" si="19"/>
        <v>0f11</v>
      </c>
      <c r="O333" s="131">
        <v>40</v>
      </c>
    </row>
    <row r="334" spans="1:15">
      <c r="A334" t="s">
        <v>1177</v>
      </c>
      <c r="B334" t="s">
        <v>1844</v>
      </c>
      <c r="C334" t="s">
        <v>352</v>
      </c>
      <c r="D334" t="s">
        <v>1702</v>
      </c>
      <c r="E334" t="s">
        <v>1686</v>
      </c>
      <c r="F334" t="s">
        <v>1416</v>
      </c>
      <c r="G334" t="str">
        <f>VLOOKUP(F334,부산데이터스토어!$B$2:$C$225,2,)</f>
        <v>naa.600508b1001c992bda9377f9c865d7a7</v>
      </c>
      <c r="H334" t="s">
        <v>3431</v>
      </c>
      <c r="J334" t="str">
        <f t="shared" si="16"/>
        <v/>
      </c>
      <c r="K334" t="str">
        <f t="shared" si="17"/>
        <v/>
      </c>
      <c r="L334" t="str">
        <f>IF(K334&lt;&gt;"",VLOOKUP(K334,'active io'!$C$3:$D$7528,2,FALSE),"")</f>
        <v/>
      </c>
      <c r="M334" t="str">
        <f t="shared" si="18"/>
        <v/>
      </c>
      <c r="N334" t="str">
        <f t="shared" si="19"/>
        <v/>
      </c>
      <c r="O334" s="131">
        <v>50</v>
      </c>
    </row>
    <row r="335" spans="1:15">
      <c r="A335" t="s">
        <v>1177</v>
      </c>
      <c r="B335" t="s">
        <v>1844</v>
      </c>
      <c r="C335" t="s">
        <v>352</v>
      </c>
      <c r="D335" t="s">
        <v>1702</v>
      </c>
      <c r="E335" t="s">
        <v>1690</v>
      </c>
      <c r="F335" t="s">
        <v>1418</v>
      </c>
      <c r="G335" t="str">
        <f>VLOOKUP(F335,부산데이터스토어!$B$2:$C$225,2,)</f>
        <v>naa.600508b1001c4ab94dc280ce7e5b312a</v>
      </c>
      <c r="H335" t="s">
        <v>3431</v>
      </c>
      <c r="J335" t="str">
        <f t="shared" si="16"/>
        <v/>
      </c>
      <c r="K335" t="str">
        <f t="shared" si="17"/>
        <v/>
      </c>
      <c r="L335" t="str">
        <f>IF(K335&lt;&gt;"",VLOOKUP(K335,'active io'!$C$3:$D$7528,2,FALSE),"")</f>
        <v/>
      </c>
      <c r="M335" t="str">
        <f t="shared" si="18"/>
        <v/>
      </c>
      <c r="N335" t="str">
        <f t="shared" si="19"/>
        <v/>
      </c>
      <c r="O335" s="131">
        <v>25.0003051757813</v>
      </c>
    </row>
    <row r="336" spans="1:15">
      <c r="A336" t="s">
        <v>1177</v>
      </c>
      <c r="B336" t="s">
        <v>1844</v>
      </c>
      <c r="C336" t="s">
        <v>352</v>
      </c>
      <c r="D336" t="s">
        <v>1702</v>
      </c>
      <c r="E336" t="s">
        <v>1688</v>
      </c>
      <c r="F336" t="s">
        <v>1390</v>
      </c>
      <c r="G336" t="str">
        <f>VLOOKUP(F336,부산데이터스토어!$B$2:$C$225,2,)</f>
        <v>naa.60060e80166177000001617700001f20</v>
      </c>
      <c r="H336" t="s">
        <v>3431</v>
      </c>
      <c r="I336" t="s">
        <v>1900</v>
      </c>
      <c r="J336" t="str">
        <f t="shared" si="16"/>
        <v>naa.60060e80166177000001617700000073</v>
      </c>
      <c r="K336" t="str">
        <f t="shared" si="17"/>
        <v>10.146.106.45naa.60060e80166177000001617700000073</v>
      </c>
      <c r="L336" t="str">
        <f>IF(K336&lt;&gt;"",VLOOKUP(K336,'active io'!$C$3:$D$7528,2,FALSE),"")</f>
        <v>vmhba3:C0:T2:L29</v>
      </c>
      <c r="M336" t="str">
        <f t="shared" si="18"/>
        <v>16177</v>
      </c>
      <c r="N336" t="str">
        <f t="shared" si="19"/>
        <v>0073</v>
      </c>
      <c r="O336" s="131">
        <v>55.0003051757813</v>
      </c>
    </row>
    <row r="337" spans="1:15">
      <c r="A337" t="s">
        <v>1177</v>
      </c>
      <c r="B337" t="s">
        <v>1844</v>
      </c>
      <c r="C337" t="s">
        <v>352</v>
      </c>
      <c r="D337" t="s">
        <v>1702</v>
      </c>
      <c r="E337" t="s">
        <v>1704</v>
      </c>
      <c r="F337" t="s">
        <v>1390</v>
      </c>
      <c r="G337" t="str">
        <f>VLOOKUP(F337,부산데이터스토어!$B$2:$C$225,2,)</f>
        <v>naa.60060e80166177000001617700001f20</v>
      </c>
      <c r="H337" t="s">
        <v>3432</v>
      </c>
      <c r="I337" t="s">
        <v>1901</v>
      </c>
      <c r="J337" t="str">
        <f t="shared" si="16"/>
        <v>naa.60060e80166177000001617700000074</v>
      </c>
      <c r="K337" t="str">
        <f t="shared" si="17"/>
        <v>10.146.106.45naa.60060e80166177000001617700000074</v>
      </c>
      <c r="L337" t="str">
        <f>IF(K337&lt;&gt;"",VLOOKUP(K337,'active io'!$C$3:$D$7528,2,FALSE),"")</f>
        <v>vmhba3:C0:T1:L30</v>
      </c>
      <c r="M337" t="str">
        <f t="shared" si="18"/>
        <v>16177</v>
      </c>
      <c r="N337" t="str">
        <f t="shared" si="19"/>
        <v>0074</v>
      </c>
      <c r="O337" s="131">
        <v>150</v>
      </c>
    </row>
    <row r="338" spans="1:15">
      <c r="A338" t="s">
        <v>1177</v>
      </c>
      <c r="B338" t="s">
        <v>1844</v>
      </c>
      <c r="C338" t="s">
        <v>352</v>
      </c>
      <c r="D338" t="s">
        <v>1702</v>
      </c>
      <c r="E338" t="s">
        <v>1706</v>
      </c>
      <c r="F338" t="s">
        <v>1390</v>
      </c>
      <c r="G338" t="str">
        <f>VLOOKUP(F338,부산데이터스토어!$B$2:$C$225,2,)</f>
        <v>naa.60060e80166177000001617700001f20</v>
      </c>
      <c r="H338" t="s">
        <v>3433</v>
      </c>
      <c r="I338" t="s">
        <v>1902</v>
      </c>
      <c r="J338" t="str">
        <f t="shared" si="16"/>
        <v>naa.60060e80166177000001617700000075</v>
      </c>
      <c r="K338" t="str">
        <f t="shared" si="17"/>
        <v>10.146.106.45naa.60060e80166177000001617700000075</v>
      </c>
      <c r="L338" t="str">
        <f>IF(K338&lt;&gt;"",VLOOKUP(K338,'active io'!$C$3:$D$7528,2,FALSE),"")</f>
        <v>vmhba3:C0:T1:L31</v>
      </c>
      <c r="M338" t="str">
        <f t="shared" si="18"/>
        <v>16177</v>
      </c>
      <c r="N338" t="str">
        <f t="shared" si="19"/>
        <v>0075</v>
      </c>
      <c r="O338" s="131">
        <v>50</v>
      </c>
    </row>
    <row r="339" spans="1:15">
      <c r="A339" t="s">
        <v>1177</v>
      </c>
      <c r="B339" t="s">
        <v>1844</v>
      </c>
      <c r="C339" t="s">
        <v>352</v>
      </c>
      <c r="D339" t="s">
        <v>1702</v>
      </c>
      <c r="E339" t="s">
        <v>1714</v>
      </c>
      <c r="F339" t="s">
        <v>1420</v>
      </c>
      <c r="G339" t="str">
        <f>VLOOKUP(F339,부산데이터스토어!$B$2:$C$225,2,)</f>
        <v>naa.600508b1001c23303ecb151bf97f0ea4</v>
      </c>
      <c r="H339" t="s">
        <v>3431</v>
      </c>
      <c r="J339" t="str">
        <f t="shared" si="16"/>
        <v/>
      </c>
      <c r="K339" t="str">
        <f t="shared" si="17"/>
        <v/>
      </c>
      <c r="L339" t="str">
        <f>IF(K339&lt;&gt;"",VLOOKUP(K339,'active io'!$C$3:$D$7528,2,FALSE),"")</f>
        <v/>
      </c>
      <c r="M339" t="str">
        <f t="shared" si="18"/>
        <v/>
      </c>
      <c r="N339" t="str">
        <f t="shared" si="19"/>
        <v/>
      </c>
      <c r="O339" s="131">
        <v>40</v>
      </c>
    </row>
    <row r="340" spans="1:15">
      <c r="A340" t="s">
        <v>1177</v>
      </c>
      <c r="B340" t="s">
        <v>1844</v>
      </c>
      <c r="C340" t="s">
        <v>351</v>
      </c>
      <c r="D340" t="s">
        <v>1847</v>
      </c>
      <c r="E340" t="s">
        <v>1686</v>
      </c>
      <c r="F340" t="s">
        <v>1416</v>
      </c>
      <c r="G340" t="str">
        <f>VLOOKUP(F340,부산데이터스토어!$B$2:$C$225,2,)</f>
        <v>naa.600508b1001c992bda9377f9c865d7a7</v>
      </c>
      <c r="H340" t="s">
        <v>3434</v>
      </c>
      <c r="J340" t="str">
        <f t="shared" si="16"/>
        <v/>
      </c>
      <c r="K340" t="str">
        <f t="shared" si="17"/>
        <v/>
      </c>
      <c r="L340" t="str">
        <f>IF(K340&lt;&gt;"",VLOOKUP(K340,'active io'!$C$3:$D$7528,2,FALSE),"")</f>
        <v/>
      </c>
      <c r="M340" t="str">
        <f t="shared" si="18"/>
        <v/>
      </c>
      <c r="N340" t="str">
        <f t="shared" si="19"/>
        <v/>
      </c>
      <c r="O340" s="131">
        <v>50</v>
      </c>
    </row>
    <row r="341" spans="1:15">
      <c r="A341" t="s">
        <v>1177</v>
      </c>
      <c r="B341" t="s">
        <v>1844</v>
      </c>
      <c r="C341" t="s">
        <v>351</v>
      </c>
      <c r="D341" t="s">
        <v>1847</v>
      </c>
      <c r="E341" t="s">
        <v>1690</v>
      </c>
      <c r="F341" t="s">
        <v>1418</v>
      </c>
      <c r="G341" t="str">
        <f>VLOOKUP(F341,부산데이터스토어!$B$2:$C$225,2,)</f>
        <v>naa.600508b1001c4ab94dc280ce7e5b312a</v>
      </c>
      <c r="H341" t="s">
        <v>3434</v>
      </c>
      <c r="J341" t="str">
        <f t="shared" si="16"/>
        <v/>
      </c>
      <c r="K341" t="str">
        <f t="shared" si="17"/>
        <v/>
      </c>
      <c r="L341" t="str">
        <f>IF(K341&lt;&gt;"",VLOOKUP(K341,'active io'!$C$3:$D$7528,2,FALSE),"")</f>
        <v/>
      </c>
      <c r="M341" t="str">
        <f t="shared" si="18"/>
        <v/>
      </c>
      <c r="N341" t="str">
        <f t="shared" si="19"/>
        <v/>
      </c>
      <c r="O341" s="131">
        <v>70.000305175781307</v>
      </c>
    </row>
    <row r="342" spans="1:15">
      <c r="A342" t="s">
        <v>1177</v>
      </c>
      <c r="B342" t="s">
        <v>1844</v>
      </c>
      <c r="C342" t="s">
        <v>351</v>
      </c>
      <c r="D342" t="s">
        <v>1847</v>
      </c>
      <c r="E342" t="s">
        <v>1688</v>
      </c>
      <c r="F342" t="s">
        <v>1296</v>
      </c>
      <c r="G342" t="str">
        <f>VLOOKUP(F342,부산데이터스토어!$B$2:$C$225,2,)</f>
        <v>naa.60060e80166221000001622100001f14</v>
      </c>
      <c r="H342" t="s">
        <v>3434</v>
      </c>
      <c r="I342" t="s">
        <v>1903</v>
      </c>
      <c r="J342" t="str">
        <f t="shared" si="16"/>
        <v>naa.60060e8016622100000162210000006c</v>
      </c>
      <c r="K342" t="str">
        <f t="shared" si="17"/>
        <v>10.146.106.45naa.60060e8016622100000162210000006c</v>
      </c>
      <c r="L342" t="str">
        <f>IF(K342&lt;&gt;"",VLOOKUP(K342,'active io'!$C$3:$D$7528,2,FALSE),"")</f>
        <v>vmhba2:C0:T1:L25</v>
      </c>
      <c r="M342" t="str">
        <f t="shared" si="18"/>
        <v>16221</v>
      </c>
      <c r="N342" t="str">
        <f t="shared" si="19"/>
        <v>006c</v>
      </c>
      <c r="O342" s="131">
        <v>7.0001220703125</v>
      </c>
    </row>
    <row r="343" spans="1:15">
      <c r="A343" t="s">
        <v>1177</v>
      </c>
      <c r="B343" t="s">
        <v>1844</v>
      </c>
      <c r="C343" t="s">
        <v>351</v>
      </c>
      <c r="D343" t="s">
        <v>1847</v>
      </c>
      <c r="E343" t="s">
        <v>1704</v>
      </c>
      <c r="F343" t="s">
        <v>1296</v>
      </c>
      <c r="G343" t="str">
        <f>VLOOKUP(F343,부산데이터스토어!$B$2:$C$225,2,)</f>
        <v>naa.60060e80166221000001622100001f14</v>
      </c>
      <c r="H343" t="s">
        <v>3435</v>
      </c>
      <c r="I343" t="s">
        <v>1904</v>
      </c>
      <c r="J343" t="str">
        <f t="shared" si="16"/>
        <v>naa.60060e8016622100000162210000106c</v>
      </c>
      <c r="K343" t="str">
        <f t="shared" si="17"/>
        <v>10.146.106.45naa.60060e8016622100000162210000106c</v>
      </c>
      <c r="L343" t="str">
        <f>IF(K343&lt;&gt;"",VLOOKUP(K343,'active io'!$C$3:$D$7528,2,FALSE),"")</f>
        <v>vmhba2:C0:T1:L105</v>
      </c>
      <c r="M343" t="str">
        <f t="shared" si="18"/>
        <v>16221</v>
      </c>
      <c r="N343" t="str">
        <f t="shared" si="19"/>
        <v>106c</v>
      </c>
      <c r="O343" s="131">
        <v>50</v>
      </c>
    </row>
    <row r="344" spans="1:15">
      <c r="A344" t="s">
        <v>1177</v>
      </c>
      <c r="B344" t="s">
        <v>1844</v>
      </c>
      <c r="C344" t="s">
        <v>351</v>
      </c>
      <c r="D344" t="s">
        <v>1847</v>
      </c>
      <c r="E344" t="s">
        <v>1714</v>
      </c>
      <c r="F344" t="s">
        <v>1420</v>
      </c>
      <c r="G344" t="str">
        <f>VLOOKUP(F344,부산데이터스토어!$B$2:$C$225,2,)</f>
        <v>naa.600508b1001c23303ecb151bf97f0ea4</v>
      </c>
      <c r="H344" t="s">
        <v>3434</v>
      </c>
      <c r="J344" t="str">
        <f t="shared" si="16"/>
        <v/>
      </c>
      <c r="K344" t="str">
        <f t="shared" si="17"/>
        <v/>
      </c>
      <c r="L344" t="str">
        <f>IF(K344&lt;&gt;"",VLOOKUP(K344,'active io'!$C$3:$D$7528,2,FALSE),"")</f>
        <v/>
      </c>
      <c r="M344" t="str">
        <f t="shared" si="18"/>
        <v/>
      </c>
      <c r="N344" t="str">
        <f t="shared" si="19"/>
        <v/>
      </c>
      <c r="O344" s="131">
        <v>250.00030517578099</v>
      </c>
    </row>
    <row r="345" spans="1:15">
      <c r="A345" t="s">
        <v>1177</v>
      </c>
      <c r="B345" t="s">
        <v>1844</v>
      </c>
      <c r="C345" t="s">
        <v>351</v>
      </c>
      <c r="D345" t="s">
        <v>1847</v>
      </c>
      <c r="E345" t="s">
        <v>1693</v>
      </c>
      <c r="F345" t="s">
        <v>1296</v>
      </c>
      <c r="G345" t="str">
        <f>VLOOKUP(F345,부산데이터스토어!$B$2:$C$225,2,)</f>
        <v>naa.60060e80166221000001622100001f14</v>
      </c>
      <c r="H345" t="s">
        <v>3436</v>
      </c>
      <c r="I345" t="s">
        <v>1905</v>
      </c>
      <c r="J345" t="str">
        <f t="shared" si="16"/>
        <v>naa.60060e8016622100000162210000006d</v>
      </c>
      <c r="K345" t="str">
        <f t="shared" si="17"/>
        <v>10.146.106.45naa.60060e8016622100000162210000006d</v>
      </c>
      <c r="L345" t="str">
        <f>IF(K345&lt;&gt;"",VLOOKUP(K345,'active io'!$C$3:$D$7528,2,FALSE),"")</f>
        <v>vmhba2:C0:T1:L26</v>
      </c>
      <c r="M345" t="str">
        <f t="shared" si="18"/>
        <v>16221</v>
      </c>
      <c r="N345" t="str">
        <f t="shared" si="19"/>
        <v>006d</v>
      </c>
      <c r="O345" s="131">
        <v>20.0006103515625</v>
      </c>
    </row>
    <row r="346" spans="1:15">
      <c r="A346" t="s">
        <v>1177</v>
      </c>
      <c r="B346" t="s">
        <v>1844</v>
      </c>
      <c r="C346" t="s">
        <v>351</v>
      </c>
      <c r="D346" t="s">
        <v>1847</v>
      </c>
      <c r="E346" t="s">
        <v>1697</v>
      </c>
      <c r="F346" t="s">
        <v>1296</v>
      </c>
      <c r="G346" t="str">
        <f>VLOOKUP(F346,부산데이터스토어!$B$2:$C$225,2,)</f>
        <v>naa.60060e80166221000001622100001f14</v>
      </c>
      <c r="H346" t="s">
        <v>3437</v>
      </c>
      <c r="I346" t="s">
        <v>1906</v>
      </c>
      <c r="J346" t="str">
        <f t="shared" si="16"/>
        <v>naa.60060e80166221000001622100000106</v>
      </c>
      <c r="K346" t="str">
        <f t="shared" si="17"/>
        <v>10.146.106.45naa.60060e80166221000001622100000106</v>
      </c>
      <c r="L346" t="str">
        <f>IF(K346&lt;&gt;"",VLOOKUP(K346,'active io'!$C$3:$D$7528,2,FALSE),"")</f>
        <v>vmhba4:C0:T2:L37</v>
      </c>
      <c r="M346" t="str">
        <f t="shared" si="18"/>
        <v>16221</v>
      </c>
      <c r="N346" t="str">
        <f t="shared" si="19"/>
        <v>0106</v>
      </c>
      <c r="O346" s="131">
        <v>35.0006103515625</v>
      </c>
    </row>
    <row r="347" spans="1:15">
      <c r="A347" t="s">
        <v>1177</v>
      </c>
      <c r="B347" t="s">
        <v>1844</v>
      </c>
      <c r="C347" t="s">
        <v>351</v>
      </c>
      <c r="D347" t="s">
        <v>1847</v>
      </c>
      <c r="E347" t="s">
        <v>1699</v>
      </c>
      <c r="F347" t="s">
        <v>1296</v>
      </c>
      <c r="G347" t="str">
        <f>VLOOKUP(F347,부산데이터스토어!$B$2:$C$225,2,)</f>
        <v>naa.60060e80166221000001622100001f14</v>
      </c>
      <c r="H347" t="s">
        <v>3438</v>
      </c>
      <c r="I347" t="s">
        <v>1907</v>
      </c>
      <c r="J347" t="str">
        <f t="shared" si="16"/>
        <v>naa.60060e8016622100000162210000006f</v>
      </c>
      <c r="K347" t="str">
        <f t="shared" si="17"/>
        <v>10.146.106.45naa.60060e8016622100000162210000006f</v>
      </c>
      <c r="L347" t="str">
        <f>IF(K347&lt;&gt;"",VLOOKUP(K347,'active io'!$C$3:$D$7528,2,FALSE),"")</f>
        <v>vmhba2:C0:T1:L28</v>
      </c>
      <c r="M347" t="str">
        <f t="shared" si="18"/>
        <v>16221</v>
      </c>
      <c r="N347" t="str">
        <f t="shared" si="19"/>
        <v>006f</v>
      </c>
      <c r="O347" s="131">
        <v>310.00030517578102</v>
      </c>
    </row>
    <row r="348" spans="1:15">
      <c r="A348" t="s">
        <v>1177</v>
      </c>
      <c r="B348" t="s">
        <v>1844</v>
      </c>
      <c r="C348" t="s">
        <v>351</v>
      </c>
      <c r="D348" t="s">
        <v>1847</v>
      </c>
      <c r="E348" t="s">
        <v>1730</v>
      </c>
      <c r="F348" t="s">
        <v>1296</v>
      </c>
      <c r="G348" t="str">
        <f>VLOOKUP(F348,부산데이터스토어!$B$2:$C$225,2,)</f>
        <v>naa.60060e80166221000001622100001f14</v>
      </c>
      <c r="H348" t="s">
        <v>3439</v>
      </c>
      <c r="I348" t="s">
        <v>1908</v>
      </c>
      <c r="J348" t="str">
        <f t="shared" si="16"/>
        <v>naa.60060e80166221000001622100000070</v>
      </c>
      <c r="K348" t="str">
        <f t="shared" si="17"/>
        <v>10.146.106.45naa.60060e80166221000001622100000070</v>
      </c>
      <c r="L348" t="str">
        <f>IF(K348&lt;&gt;"",VLOOKUP(K348,'active io'!$C$3:$D$7528,2,FALSE),"")</f>
        <v>vmhba2:C0:T1:L29</v>
      </c>
      <c r="M348" t="str">
        <f t="shared" si="18"/>
        <v>16221</v>
      </c>
      <c r="N348" t="str">
        <f t="shared" si="19"/>
        <v>0070</v>
      </c>
      <c r="O348" s="131">
        <v>175.00030517578099</v>
      </c>
    </row>
    <row r="349" spans="1:15">
      <c r="A349" t="s">
        <v>1177</v>
      </c>
      <c r="B349" t="s">
        <v>1844</v>
      </c>
      <c r="C349" t="s">
        <v>351</v>
      </c>
      <c r="D349" t="s">
        <v>1847</v>
      </c>
      <c r="E349" t="s">
        <v>1732</v>
      </c>
      <c r="F349" t="s">
        <v>1296</v>
      </c>
      <c r="G349" t="str">
        <f>VLOOKUP(F349,부산데이터스토어!$B$2:$C$225,2,)</f>
        <v>naa.60060e80166221000001622100001f14</v>
      </c>
      <c r="H349" t="s">
        <v>3440</v>
      </c>
      <c r="I349" t="s">
        <v>1909</v>
      </c>
      <c r="J349" t="str">
        <f t="shared" si="16"/>
        <v>naa.60060e80166221000001622100000071</v>
      </c>
      <c r="K349" t="str">
        <f t="shared" si="17"/>
        <v>10.146.106.45naa.60060e80166221000001622100000071</v>
      </c>
      <c r="L349" t="str">
        <f>IF(K349&lt;&gt;"",VLOOKUP(K349,'active io'!$C$3:$D$7528,2,FALSE),"")</f>
        <v>vmhba4:C0:T2:L30</v>
      </c>
      <c r="M349" t="str">
        <f t="shared" si="18"/>
        <v>16221</v>
      </c>
      <c r="N349" t="str">
        <f t="shared" si="19"/>
        <v>0071</v>
      </c>
      <c r="O349" s="131">
        <v>20.0006103515625</v>
      </c>
    </row>
    <row r="350" spans="1:15">
      <c r="A350" t="s">
        <v>1177</v>
      </c>
      <c r="B350" t="s">
        <v>1844</v>
      </c>
      <c r="C350" t="s">
        <v>351</v>
      </c>
      <c r="D350" t="s">
        <v>1847</v>
      </c>
      <c r="E350" t="s">
        <v>1734</v>
      </c>
      <c r="F350" t="s">
        <v>1296</v>
      </c>
      <c r="G350" t="str">
        <f>VLOOKUP(F350,부산데이터스토어!$B$2:$C$225,2,)</f>
        <v>naa.60060e80166221000001622100001f14</v>
      </c>
      <c r="H350" t="s">
        <v>3441</v>
      </c>
      <c r="I350" t="s">
        <v>1910</v>
      </c>
      <c r="J350" t="str">
        <f t="shared" si="16"/>
        <v>naa.60060e80166221000001622100000107</v>
      </c>
      <c r="K350" t="str">
        <f t="shared" si="17"/>
        <v>10.146.106.45naa.60060e80166221000001622100000107</v>
      </c>
      <c r="L350" t="str">
        <f>IF(K350&lt;&gt;"",VLOOKUP(K350,'active io'!$C$3:$D$7528,2,FALSE),"")</f>
        <v>vmhba4:C0:T2:L38</v>
      </c>
      <c r="M350" t="str">
        <f t="shared" si="18"/>
        <v>16221</v>
      </c>
      <c r="N350" t="str">
        <f t="shared" si="19"/>
        <v>0107</v>
      </c>
      <c r="O350" s="131">
        <v>25.0003051757813</v>
      </c>
    </row>
    <row r="351" spans="1:15">
      <c r="A351" t="s">
        <v>1177</v>
      </c>
      <c r="B351" t="s">
        <v>1844</v>
      </c>
      <c r="C351" t="s">
        <v>351</v>
      </c>
      <c r="D351" t="s">
        <v>1847</v>
      </c>
      <c r="E351" t="s">
        <v>1737</v>
      </c>
      <c r="F351" t="s">
        <v>1296</v>
      </c>
      <c r="G351" t="str">
        <f>VLOOKUP(F351,부산데이터스토어!$B$2:$C$225,2,)</f>
        <v>naa.60060e80166221000001622100001f14</v>
      </c>
      <c r="H351" t="s">
        <v>3442</v>
      </c>
      <c r="I351" t="s">
        <v>1911</v>
      </c>
      <c r="J351" t="str">
        <f t="shared" si="16"/>
        <v>naa.60060e8016622100000162210000106d</v>
      </c>
      <c r="K351" t="str">
        <f t="shared" si="17"/>
        <v>10.146.106.45naa.60060e8016622100000162210000106d</v>
      </c>
      <c r="L351" t="str">
        <f>IF(K351&lt;&gt;"",VLOOKUP(K351,'active io'!$C$3:$D$7528,2,FALSE),"")</f>
        <v>vmhba2:C0:T1:L106</v>
      </c>
      <c r="M351" t="str">
        <f t="shared" si="18"/>
        <v>16221</v>
      </c>
      <c r="N351" t="str">
        <f t="shared" si="19"/>
        <v>106d</v>
      </c>
      <c r="O351" s="131">
        <v>3.00018310546875</v>
      </c>
    </row>
    <row r="352" spans="1:15">
      <c r="A352" t="s">
        <v>1177</v>
      </c>
      <c r="B352" t="s">
        <v>1844</v>
      </c>
      <c r="C352" t="s">
        <v>351</v>
      </c>
      <c r="D352" t="s">
        <v>1847</v>
      </c>
      <c r="E352" t="s">
        <v>1740</v>
      </c>
      <c r="F352" t="s">
        <v>1296</v>
      </c>
      <c r="G352" t="str">
        <f>VLOOKUP(F352,부산데이터스토어!$B$2:$C$225,2,)</f>
        <v>naa.60060e80166221000001622100001f14</v>
      </c>
      <c r="H352" t="s">
        <v>3443</v>
      </c>
      <c r="I352" t="s">
        <v>1912</v>
      </c>
      <c r="J352" t="str">
        <f t="shared" si="16"/>
        <v>naa.60060e80166221000001622100001106</v>
      </c>
      <c r="K352" t="str">
        <f t="shared" si="17"/>
        <v>10.146.106.45naa.60060e80166221000001622100001106</v>
      </c>
      <c r="L352" t="str">
        <f>IF(K352&lt;&gt;"",VLOOKUP(K352,'active io'!$C$3:$D$7528,2,FALSE),"")</f>
        <v>vmhba2:C0:T2:L116</v>
      </c>
      <c r="M352" t="str">
        <f t="shared" si="18"/>
        <v>16221</v>
      </c>
      <c r="N352" t="str">
        <f t="shared" si="19"/>
        <v>1106</v>
      </c>
      <c r="O352" s="131">
        <v>31.0006713867188</v>
      </c>
    </row>
    <row r="353" spans="1:15">
      <c r="A353" t="s">
        <v>1177</v>
      </c>
      <c r="B353" t="s">
        <v>1844</v>
      </c>
      <c r="C353" t="s">
        <v>351</v>
      </c>
      <c r="D353" t="s">
        <v>1847</v>
      </c>
      <c r="E353" t="s">
        <v>1743</v>
      </c>
      <c r="F353" t="s">
        <v>1296</v>
      </c>
      <c r="G353" t="str">
        <f>VLOOKUP(F353,부산데이터스토어!$B$2:$C$225,2,)</f>
        <v>naa.60060e80166221000001622100001f14</v>
      </c>
      <c r="H353" t="s">
        <v>3444</v>
      </c>
      <c r="I353" t="s">
        <v>1913</v>
      </c>
      <c r="J353" t="str">
        <f t="shared" si="16"/>
        <v>naa.60060e80166221000001622100001070</v>
      </c>
      <c r="K353" t="str">
        <f t="shared" si="17"/>
        <v>10.146.106.45naa.60060e80166221000001622100001070</v>
      </c>
      <c r="L353" t="str">
        <f>IF(K353&lt;&gt;"",VLOOKUP(K353,'active io'!$C$3:$D$7528,2,FALSE),"")</f>
        <v>vmhba2:C0:T1:L108</v>
      </c>
      <c r="M353" t="str">
        <f t="shared" si="18"/>
        <v>16221</v>
      </c>
      <c r="N353" t="str">
        <f t="shared" si="19"/>
        <v>1070</v>
      </c>
      <c r="O353" s="131">
        <v>17.5003051757813</v>
      </c>
    </row>
    <row r="354" spans="1:15">
      <c r="A354" t="s">
        <v>1177</v>
      </c>
      <c r="B354" t="s">
        <v>1844</v>
      </c>
      <c r="C354" t="s">
        <v>351</v>
      </c>
      <c r="D354" t="s">
        <v>1847</v>
      </c>
      <c r="E354" t="s">
        <v>1746</v>
      </c>
      <c r="F354" t="s">
        <v>1296</v>
      </c>
      <c r="G354" t="str">
        <f>VLOOKUP(F354,부산데이터스토어!$B$2:$C$225,2,)</f>
        <v>naa.60060e80166221000001622100001f14</v>
      </c>
      <c r="H354" t="s">
        <v>3445</v>
      </c>
      <c r="I354" t="s">
        <v>1914</v>
      </c>
      <c r="J354" t="str">
        <f t="shared" si="16"/>
        <v>naa.60060e80166221000001622100001071</v>
      </c>
      <c r="K354" t="str">
        <f t="shared" si="17"/>
        <v>10.146.106.45naa.60060e80166221000001622100001071</v>
      </c>
      <c r="L354" t="str">
        <f>IF(K354&lt;&gt;"",VLOOKUP(K354,'active io'!$C$3:$D$7528,2,FALSE),"")</f>
        <v>vmhba2:C0:T1:L109</v>
      </c>
      <c r="M354" t="str">
        <f t="shared" si="18"/>
        <v>16221</v>
      </c>
      <c r="N354" t="str">
        <f t="shared" si="19"/>
        <v>1071</v>
      </c>
      <c r="O354" s="131">
        <v>3.00018310546875</v>
      </c>
    </row>
    <row r="355" spans="1:15">
      <c r="A355" t="s">
        <v>1177</v>
      </c>
      <c r="B355" t="s">
        <v>1844</v>
      </c>
      <c r="C355" t="s">
        <v>351</v>
      </c>
      <c r="D355" t="s">
        <v>1847</v>
      </c>
      <c r="E355" t="s">
        <v>1749</v>
      </c>
      <c r="F355" t="s">
        <v>1296</v>
      </c>
      <c r="G355" t="str">
        <f>VLOOKUP(F355,부산데이터스토어!$B$2:$C$225,2,)</f>
        <v>naa.60060e80166221000001622100001f14</v>
      </c>
      <c r="H355" t="s">
        <v>3446</v>
      </c>
      <c r="I355" t="s">
        <v>1915</v>
      </c>
      <c r="J355" t="str">
        <f t="shared" si="16"/>
        <v>naa.60060e80166221000001622100001107</v>
      </c>
      <c r="K355" t="str">
        <f t="shared" si="17"/>
        <v>10.146.106.45naa.60060e80166221000001622100001107</v>
      </c>
      <c r="L355" t="str">
        <f>IF(K355&lt;&gt;"",VLOOKUP(K355,'active io'!$C$3:$D$7528,2,FALSE),"")</f>
        <v>vmhba2:C0:T2:L117</v>
      </c>
      <c r="M355" t="str">
        <f t="shared" si="18"/>
        <v>16221</v>
      </c>
      <c r="N355" t="str">
        <f t="shared" si="19"/>
        <v>1107</v>
      </c>
      <c r="O355" s="131">
        <v>0.20050048828125</v>
      </c>
    </row>
    <row r="356" spans="1:15">
      <c r="A356" t="s">
        <v>1177</v>
      </c>
      <c r="B356" t="s">
        <v>1844</v>
      </c>
      <c r="C356" t="s">
        <v>351</v>
      </c>
      <c r="D356" t="s">
        <v>1847</v>
      </c>
      <c r="E356" t="s">
        <v>1752</v>
      </c>
      <c r="F356" t="s">
        <v>1296</v>
      </c>
      <c r="G356" t="str">
        <f>VLOOKUP(F356,부산데이터스토어!$B$2:$C$225,2,)</f>
        <v>naa.60060e80166221000001622100001f14</v>
      </c>
      <c r="H356" t="s">
        <v>3447</v>
      </c>
      <c r="I356" t="s">
        <v>1916</v>
      </c>
      <c r="J356" t="str">
        <f t="shared" si="16"/>
        <v>naa.60060e80166221000001622100000f3c</v>
      </c>
      <c r="K356" t="str">
        <f t="shared" si="17"/>
        <v>10.146.106.45naa.60060e80166221000001622100000f3c</v>
      </c>
      <c r="L356" t="str">
        <f>IF(K356&lt;&gt;"",VLOOKUP(K356,'active io'!$C$3:$D$7528,2,FALSE),"")</f>
        <v>vmhba4:C0:T2:L175</v>
      </c>
      <c r="M356" t="str">
        <f t="shared" si="18"/>
        <v>16221</v>
      </c>
      <c r="N356" t="str">
        <f t="shared" si="19"/>
        <v>0f3c</v>
      </c>
      <c r="O356" s="131">
        <v>0.20050048828125</v>
      </c>
    </row>
    <row r="357" spans="1:15">
      <c r="A357" t="s">
        <v>1177</v>
      </c>
      <c r="B357" t="s">
        <v>1844</v>
      </c>
      <c r="C357" t="s">
        <v>351</v>
      </c>
      <c r="D357" t="s">
        <v>1847</v>
      </c>
      <c r="E357" t="s">
        <v>1755</v>
      </c>
      <c r="F357" t="s">
        <v>1296</v>
      </c>
      <c r="G357" t="str">
        <f>VLOOKUP(F357,부산데이터스토어!$B$2:$C$225,2,)</f>
        <v>naa.60060e80166221000001622100001f14</v>
      </c>
      <c r="H357" t="s">
        <v>3448</v>
      </c>
      <c r="I357" t="s">
        <v>1917</v>
      </c>
      <c r="J357" t="str">
        <f t="shared" si="16"/>
        <v>naa.60060e80166221000001622100000f3d</v>
      </c>
      <c r="K357" t="str">
        <f t="shared" si="17"/>
        <v>10.146.106.45naa.60060e80166221000001622100000f3d</v>
      </c>
      <c r="L357" t="str">
        <f>IF(K357&lt;&gt;"",VLOOKUP(K357,'active io'!$C$3:$D$7528,2,FALSE),"")</f>
        <v>vmhba4:C0:T2:L176</v>
      </c>
      <c r="M357" t="str">
        <f t="shared" si="18"/>
        <v>16221</v>
      </c>
      <c r="N357" t="str">
        <f t="shared" si="19"/>
        <v>0f3d</v>
      </c>
      <c r="O357" s="131">
        <v>0.20050048828125</v>
      </c>
    </row>
    <row r="358" spans="1:15">
      <c r="A358" t="s">
        <v>1177</v>
      </c>
      <c r="B358" t="s">
        <v>1844</v>
      </c>
      <c r="C358" t="s">
        <v>351</v>
      </c>
      <c r="D358" t="s">
        <v>1847</v>
      </c>
      <c r="E358" t="s">
        <v>1758</v>
      </c>
      <c r="F358" t="s">
        <v>1296</v>
      </c>
      <c r="G358" t="str">
        <f>VLOOKUP(F358,부산데이터스토어!$B$2:$C$225,2,)</f>
        <v>naa.60060e80166221000001622100001f14</v>
      </c>
      <c r="H358" t="s">
        <v>3449</v>
      </c>
      <c r="I358" t="s">
        <v>1918</v>
      </c>
      <c r="J358" t="str">
        <f t="shared" si="16"/>
        <v>naa.60060e80166221000001622100000f3e</v>
      </c>
      <c r="K358" t="str">
        <f t="shared" si="17"/>
        <v>10.146.106.45naa.60060e80166221000001622100000f3e</v>
      </c>
      <c r="L358" t="str">
        <f>IF(K358&lt;&gt;"",VLOOKUP(K358,'active io'!$C$3:$D$7528,2,FALSE),"")</f>
        <v>vmhba4:C0:T2:L177</v>
      </c>
      <c r="M358" t="str">
        <f t="shared" si="18"/>
        <v>16221</v>
      </c>
      <c r="N358" t="str">
        <f t="shared" si="19"/>
        <v>0f3e</v>
      </c>
      <c r="O358" s="131">
        <v>40</v>
      </c>
    </row>
    <row r="359" spans="1:15">
      <c r="A359" t="s">
        <v>1179</v>
      </c>
      <c r="B359" t="s">
        <v>1844</v>
      </c>
      <c r="C359" t="s">
        <v>357</v>
      </c>
      <c r="D359" t="s">
        <v>1847</v>
      </c>
      <c r="E359" t="s">
        <v>1686</v>
      </c>
      <c r="F359" t="s">
        <v>1426</v>
      </c>
      <c r="G359" t="str">
        <f>VLOOKUP(F359,부산데이터스토어!$B$2:$C$225,2,)</f>
        <v>naa.600508b1001c7738896cc4a05d76cde5</v>
      </c>
      <c r="H359" t="s">
        <v>3450</v>
      </c>
      <c r="J359" t="str">
        <f t="shared" si="16"/>
        <v/>
      </c>
      <c r="K359" t="str">
        <f t="shared" si="17"/>
        <v/>
      </c>
      <c r="L359" t="str">
        <f>IF(K359&lt;&gt;"",VLOOKUP(K359,'active io'!$C$3:$D$7528,2,FALSE),"")</f>
        <v/>
      </c>
      <c r="M359" t="str">
        <f t="shared" si="18"/>
        <v/>
      </c>
      <c r="N359" t="str">
        <f t="shared" si="19"/>
        <v/>
      </c>
      <c r="O359" s="131">
        <v>115.00030517578099</v>
      </c>
    </row>
    <row r="360" spans="1:15">
      <c r="A360" t="s">
        <v>1179</v>
      </c>
      <c r="B360" t="s">
        <v>1844</v>
      </c>
      <c r="C360" t="s">
        <v>357</v>
      </c>
      <c r="D360" t="s">
        <v>1847</v>
      </c>
      <c r="E360" t="s">
        <v>1688</v>
      </c>
      <c r="F360" t="s">
        <v>1298</v>
      </c>
      <c r="G360" t="str">
        <f>VLOOKUP(F360,부산데이터스토어!$B$2:$C$225,2,)</f>
        <v>naa.60060e80166221000001622100001f1b</v>
      </c>
      <c r="H360" t="s">
        <v>3450</v>
      </c>
      <c r="I360" t="s">
        <v>1919</v>
      </c>
      <c r="J360" t="str">
        <f t="shared" si="16"/>
        <v>naa.60060e80166221000001622100000078</v>
      </c>
      <c r="K360" t="str">
        <f t="shared" si="17"/>
        <v>10.146.106.47naa.60060e80166221000001622100000078</v>
      </c>
      <c r="L360" t="str">
        <f>IF(K360&lt;&gt;"",VLOOKUP(K360,'active io'!$C$3:$D$7528,2,FALSE),"")</f>
        <v>vmhba4:C0:T2:L33</v>
      </c>
      <c r="M360" t="str">
        <f t="shared" si="18"/>
        <v>16221</v>
      </c>
      <c r="N360" t="str">
        <f t="shared" si="19"/>
        <v>0078</v>
      </c>
      <c r="O360" s="131">
        <v>11.5008544921875</v>
      </c>
    </row>
    <row r="361" spans="1:15">
      <c r="A361" t="s">
        <v>1179</v>
      </c>
      <c r="B361" t="s">
        <v>1844</v>
      </c>
      <c r="C361" t="s">
        <v>357</v>
      </c>
      <c r="D361" t="s">
        <v>1847</v>
      </c>
      <c r="E361" t="s">
        <v>1704</v>
      </c>
      <c r="F361" t="s">
        <v>1298</v>
      </c>
      <c r="G361" t="str">
        <f>VLOOKUP(F361,부산데이터스토어!$B$2:$C$225,2,)</f>
        <v>naa.60060e80166221000001622100001f1b</v>
      </c>
      <c r="H361" t="s">
        <v>3451</v>
      </c>
      <c r="I361" t="s">
        <v>1920</v>
      </c>
      <c r="J361" t="str">
        <f t="shared" si="16"/>
        <v>naa.60060e8016622100000162210000107d</v>
      </c>
      <c r="K361" t="str">
        <f t="shared" si="17"/>
        <v>10.146.106.47naa.60060e8016622100000162210000107d</v>
      </c>
      <c r="L361" t="str">
        <f>IF(K361&lt;&gt;"",VLOOKUP(K361,'active io'!$C$3:$D$7528,2,FALSE),"")</f>
        <v>vmhba2:C0:T2:L112</v>
      </c>
      <c r="M361" t="str">
        <f t="shared" si="18"/>
        <v>16221</v>
      </c>
      <c r="N361" t="str">
        <f t="shared" si="19"/>
        <v>107d</v>
      </c>
      <c r="O361" s="131">
        <v>50</v>
      </c>
    </row>
    <row r="362" spans="1:15">
      <c r="A362" t="s">
        <v>1179</v>
      </c>
      <c r="B362" t="s">
        <v>1844</v>
      </c>
      <c r="C362" t="s">
        <v>357</v>
      </c>
      <c r="D362" t="s">
        <v>1847</v>
      </c>
      <c r="E362" t="s">
        <v>1714</v>
      </c>
      <c r="F362" t="s">
        <v>1428</v>
      </c>
      <c r="G362" t="str">
        <f>VLOOKUP(F362,부산데이터스토어!$B$2:$C$225,2,)</f>
        <v>naa.600508b1001ca4ddeabd19cf68e3f550</v>
      </c>
      <c r="H362" t="s">
        <v>3450</v>
      </c>
      <c r="J362" t="str">
        <f t="shared" si="16"/>
        <v/>
      </c>
      <c r="K362" t="str">
        <f t="shared" si="17"/>
        <v/>
      </c>
      <c r="L362" t="str">
        <f>IF(K362&lt;&gt;"",VLOOKUP(K362,'active io'!$C$3:$D$7528,2,FALSE),"")</f>
        <v/>
      </c>
      <c r="M362" t="str">
        <f t="shared" si="18"/>
        <v/>
      </c>
      <c r="N362" t="str">
        <f t="shared" si="19"/>
        <v/>
      </c>
      <c r="O362" s="131">
        <v>100.00030517578099</v>
      </c>
    </row>
    <row r="363" spans="1:15">
      <c r="A363" t="s">
        <v>1179</v>
      </c>
      <c r="B363" t="s">
        <v>1844</v>
      </c>
      <c r="C363" t="s">
        <v>357</v>
      </c>
      <c r="D363" t="s">
        <v>1847</v>
      </c>
      <c r="E363" t="s">
        <v>1693</v>
      </c>
      <c r="F363" t="s">
        <v>1298</v>
      </c>
      <c r="G363" t="str">
        <f>VLOOKUP(F363,부산데이터스토어!$B$2:$C$225,2,)</f>
        <v>naa.60060e80166221000001622100001f1b</v>
      </c>
      <c r="H363" t="s">
        <v>3380</v>
      </c>
      <c r="I363" t="s">
        <v>1851</v>
      </c>
      <c r="J363" t="str">
        <f t="shared" si="16"/>
        <v>naa.60060e80166221000001622100000079</v>
      </c>
      <c r="K363" t="str">
        <f t="shared" si="17"/>
        <v>10.146.106.47naa.60060e80166221000001622100000079</v>
      </c>
      <c r="L363" t="str">
        <f>IF(K363&lt;&gt;"",VLOOKUP(K363,'active io'!$C$3:$D$7528,2,FALSE),"")</f>
        <v>vmhba4:C0:T2:L34</v>
      </c>
      <c r="M363" t="str">
        <f t="shared" si="18"/>
        <v>16221</v>
      </c>
      <c r="N363" t="str">
        <f t="shared" si="19"/>
        <v>0079</v>
      </c>
      <c r="O363" s="131">
        <v>3.00018310546875</v>
      </c>
    </row>
    <row r="364" spans="1:15">
      <c r="A364" t="s">
        <v>1179</v>
      </c>
      <c r="B364" t="s">
        <v>1844</v>
      </c>
      <c r="C364" t="s">
        <v>357</v>
      </c>
      <c r="D364" t="s">
        <v>1847</v>
      </c>
      <c r="E364" t="s">
        <v>1697</v>
      </c>
      <c r="F364" t="s">
        <v>1298</v>
      </c>
      <c r="G364" t="str">
        <f>VLOOKUP(F364,부산데이터스토어!$B$2:$C$225,2,)</f>
        <v>naa.60060e80166221000001622100001f1b</v>
      </c>
      <c r="H364" t="s">
        <v>3381</v>
      </c>
      <c r="I364" t="s">
        <v>1852</v>
      </c>
      <c r="J364" t="str">
        <f t="shared" si="16"/>
        <v>naa.60060e8016622100000162210000007a</v>
      </c>
      <c r="K364" t="str">
        <f t="shared" si="17"/>
        <v>10.146.106.47naa.60060e8016622100000162210000007a</v>
      </c>
      <c r="L364" t="str">
        <f>IF(K364&lt;&gt;"",VLOOKUP(K364,'active io'!$C$3:$D$7528,2,FALSE),"")</f>
        <v>vmhba4:C0:T2:L35</v>
      </c>
      <c r="M364" t="str">
        <f t="shared" si="18"/>
        <v>16221</v>
      </c>
      <c r="N364" t="str">
        <f t="shared" si="19"/>
        <v>007a</v>
      </c>
      <c r="O364" s="131">
        <v>110.000610351563</v>
      </c>
    </row>
    <row r="365" spans="1:15">
      <c r="A365" t="s">
        <v>1179</v>
      </c>
      <c r="B365" t="s">
        <v>1844</v>
      </c>
      <c r="C365" t="s">
        <v>357</v>
      </c>
      <c r="D365" t="s">
        <v>1847</v>
      </c>
      <c r="E365" t="s">
        <v>1699</v>
      </c>
      <c r="F365" t="s">
        <v>1298</v>
      </c>
      <c r="G365" t="str">
        <f>VLOOKUP(F365,부산데이터스토어!$B$2:$C$225,2,)</f>
        <v>naa.60060e80166221000001622100001f1b</v>
      </c>
      <c r="H365" t="s">
        <v>3382</v>
      </c>
      <c r="I365" t="s">
        <v>1853</v>
      </c>
      <c r="J365" t="str">
        <f t="shared" si="16"/>
        <v>naa.60060e8016622100000162210000007b</v>
      </c>
      <c r="K365" t="str">
        <f t="shared" si="17"/>
        <v>10.146.106.47naa.60060e8016622100000162210000007b</v>
      </c>
      <c r="L365" t="str">
        <f>IF(K365&lt;&gt;"",VLOOKUP(K365,'active io'!$C$3:$D$7528,2,FALSE),"")</f>
        <v>vmhba4:C0:T2:L36</v>
      </c>
      <c r="M365" t="str">
        <f t="shared" si="18"/>
        <v>16221</v>
      </c>
      <c r="N365" t="str">
        <f t="shared" si="19"/>
        <v>007b</v>
      </c>
      <c r="O365" s="131">
        <v>10.0003051757813</v>
      </c>
    </row>
    <row r="366" spans="1:15">
      <c r="A366" t="s">
        <v>1179</v>
      </c>
      <c r="B366" t="s">
        <v>1844</v>
      </c>
      <c r="C366" t="s">
        <v>357</v>
      </c>
      <c r="D366" t="s">
        <v>1847</v>
      </c>
      <c r="E366" t="s">
        <v>1737</v>
      </c>
      <c r="F366" t="s">
        <v>1298</v>
      </c>
      <c r="G366" t="str">
        <f>VLOOKUP(F366,부산데이터스토어!$B$2:$C$225,2,)</f>
        <v>naa.60060e80166221000001622100001f1b</v>
      </c>
      <c r="H366" t="s">
        <v>3383</v>
      </c>
      <c r="I366" t="s">
        <v>1854</v>
      </c>
      <c r="J366" t="str">
        <f t="shared" si="16"/>
        <v>naa.60060e8016622100000162210000107e</v>
      </c>
      <c r="K366" t="str">
        <f t="shared" si="17"/>
        <v>10.146.106.47naa.60060e8016622100000162210000107e</v>
      </c>
      <c r="L366" t="str">
        <f>IF(K366&lt;&gt;"",VLOOKUP(K366,'active io'!$C$3:$D$7528,2,FALSE),"")</f>
        <v>vmhba2:C0:T2:L113</v>
      </c>
      <c r="M366" t="str">
        <f t="shared" si="18"/>
        <v>16221</v>
      </c>
      <c r="N366" t="str">
        <f t="shared" si="19"/>
        <v>107e</v>
      </c>
      <c r="O366" s="131">
        <v>0.30029296875</v>
      </c>
    </row>
    <row r="367" spans="1:15">
      <c r="A367" t="s">
        <v>1179</v>
      </c>
      <c r="B367" t="s">
        <v>1844</v>
      </c>
      <c r="C367" t="s">
        <v>357</v>
      </c>
      <c r="D367" t="s">
        <v>1847</v>
      </c>
      <c r="E367" t="s">
        <v>1740</v>
      </c>
      <c r="F367" t="s">
        <v>1298</v>
      </c>
      <c r="G367" t="str">
        <f>VLOOKUP(F367,부산데이터스토어!$B$2:$C$225,2,)</f>
        <v>naa.60060e80166221000001622100001f1b</v>
      </c>
      <c r="H367" t="s">
        <v>3384</v>
      </c>
      <c r="I367" t="s">
        <v>1855</v>
      </c>
      <c r="J367" t="str">
        <f t="shared" si="16"/>
        <v>naa.60060e8016622100000162210000107f</v>
      </c>
      <c r="K367" t="str">
        <f t="shared" si="17"/>
        <v>10.146.106.47naa.60060e8016622100000162210000107f</v>
      </c>
      <c r="L367" t="str">
        <f>IF(K367&lt;&gt;"",VLOOKUP(K367,'active io'!$C$3:$D$7528,2,FALSE),"")</f>
        <v>vmhba2:C0:T2:L114</v>
      </c>
      <c r="M367" t="str">
        <f t="shared" si="18"/>
        <v>16221</v>
      </c>
      <c r="N367" t="str">
        <f t="shared" si="19"/>
        <v>107f</v>
      </c>
      <c r="O367" s="131">
        <v>11.0000610351563</v>
      </c>
    </row>
    <row r="368" spans="1:15">
      <c r="A368" t="s">
        <v>1179</v>
      </c>
      <c r="B368" t="s">
        <v>1844</v>
      </c>
      <c r="C368" t="s">
        <v>357</v>
      </c>
      <c r="D368" t="s">
        <v>1847</v>
      </c>
      <c r="E368" t="s">
        <v>1743</v>
      </c>
      <c r="F368" t="s">
        <v>1298</v>
      </c>
      <c r="G368" t="str">
        <f>VLOOKUP(F368,부산데이터스토어!$B$2:$C$225,2,)</f>
        <v>naa.60060e80166221000001622100001f1b</v>
      </c>
      <c r="H368" t="s">
        <v>3385</v>
      </c>
      <c r="I368" t="s">
        <v>1856</v>
      </c>
      <c r="J368" t="str">
        <f t="shared" si="16"/>
        <v>naa.60060e80166221000001622100001080</v>
      </c>
      <c r="K368" t="str">
        <f t="shared" si="17"/>
        <v>10.146.106.47naa.60060e80166221000001622100001080</v>
      </c>
      <c r="L368" t="str">
        <f>IF(K368&lt;&gt;"",VLOOKUP(K368,'active io'!$C$3:$D$7528,2,FALSE),"")</f>
        <v>vmhba2:C0:T2:L115</v>
      </c>
      <c r="M368" t="str">
        <f t="shared" si="18"/>
        <v>16221</v>
      </c>
      <c r="N368" t="str">
        <f t="shared" si="19"/>
        <v>1080</v>
      </c>
      <c r="O368" s="131">
        <v>0.20050048828125</v>
      </c>
    </row>
    <row r="369" spans="1:15">
      <c r="A369" t="s">
        <v>1179</v>
      </c>
      <c r="B369" t="s">
        <v>1844</v>
      </c>
      <c r="C369" t="s">
        <v>357</v>
      </c>
      <c r="D369" t="s">
        <v>1847</v>
      </c>
      <c r="E369" t="s">
        <v>1752</v>
      </c>
      <c r="F369" t="s">
        <v>1298</v>
      </c>
      <c r="G369" t="str">
        <f>VLOOKUP(F369,부산데이터스토어!$B$2:$C$225,2,)</f>
        <v>naa.60060e80166221000001622100001f1b</v>
      </c>
      <c r="H369" t="s">
        <v>3386</v>
      </c>
      <c r="I369" t="s">
        <v>1857</v>
      </c>
      <c r="J369" t="str">
        <f t="shared" si="16"/>
        <v>naa.60060e80166221000001622100000f42</v>
      </c>
      <c r="K369" t="str">
        <f t="shared" si="17"/>
        <v>10.146.106.47naa.60060e80166221000001622100000f42</v>
      </c>
      <c r="L369" t="str">
        <f>IF(K369&lt;&gt;"",VLOOKUP(K369,'active io'!$C$3:$D$7528,2,FALSE),"")</f>
        <v>vmhba4:C0:T2:L178</v>
      </c>
      <c r="M369" t="str">
        <f t="shared" si="18"/>
        <v>16221</v>
      </c>
      <c r="N369" t="str">
        <f t="shared" si="19"/>
        <v>0f42</v>
      </c>
      <c r="O369" s="131">
        <v>0.20050048828125</v>
      </c>
    </row>
    <row r="370" spans="1:15">
      <c r="A370" t="s">
        <v>1179</v>
      </c>
      <c r="B370" t="s">
        <v>1844</v>
      </c>
      <c r="C370" t="s">
        <v>357</v>
      </c>
      <c r="D370" t="s">
        <v>1847</v>
      </c>
      <c r="E370" t="s">
        <v>1755</v>
      </c>
      <c r="F370" t="s">
        <v>1298</v>
      </c>
      <c r="G370" t="str">
        <f>VLOOKUP(F370,부산데이터스토어!$B$2:$C$225,2,)</f>
        <v>naa.60060e80166221000001622100001f1b</v>
      </c>
      <c r="H370" t="s">
        <v>3387</v>
      </c>
      <c r="I370" t="s">
        <v>1858</v>
      </c>
      <c r="J370" t="str">
        <f t="shared" si="16"/>
        <v>naa.60060e80166221000001622100000f43</v>
      </c>
      <c r="K370" t="str">
        <f t="shared" si="17"/>
        <v>10.146.106.47naa.60060e80166221000001622100000f43</v>
      </c>
      <c r="L370" t="str">
        <f>IF(K370&lt;&gt;"",VLOOKUP(K370,'active io'!$C$3:$D$7528,2,FALSE),"")</f>
        <v>vmhba4:C0:T2:L179</v>
      </c>
      <c r="M370" t="str">
        <f t="shared" si="18"/>
        <v>16221</v>
      </c>
      <c r="N370" t="str">
        <f t="shared" si="19"/>
        <v>0f43</v>
      </c>
      <c r="O370" s="131">
        <v>0.20050048828125</v>
      </c>
    </row>
    <row r="371" spans="1:15">
      <c r="A371" t="s">
        <v>1179</v>
      </c>
      <c r="B371" t="s">
        <v>1844</v>
      </c>
      <c r="C371" t="s">
        <v>357</v>
      </c>
      <c r="D371" t="s">
        <v>1847</v>
      </c>
      <c r="E371" t="s">
        <v>1758</v>
      </c>
      <c r="F371" t="s">
        <v>1298</v>
      </c>
      <c r="G371" t="str">
        <f>VLOOKUP(F371,부산데이터스토어!$B$2:$C$225,2,)</f>
        <v>naa.60060e80166221000001622100001f1b</v>
      </c>
      <c r="H371" t="s">
        <v>3388</v>
      </c>
      <c r="I371" t="s">
        <v>1859</v>
      </c>
      <c r="J371" t="str">
        <f t="shared" ref="J371:J434" si="20">IF(I371&lt;&gt;"",CONCATENATE("naa.",MID(I371,11,32)),"")</f>
        <v>naa.60060e80166221000001622100000f44</v>
      </c>
      <c r="K371" t="str">
        <f t="shared" ref="K371:K434" si="21">IF(J371&lt;&gt;"",CONCATENATE(A371,J371),"")</f>
        <v>10.146.106.47naa.60060e80166221000001622100000f44</v>
      </c>
      <c r="L371" t="str">
        <f>IF(K371&lt;&gt;"",VLOOKUP(K371,'active io'!$C$3:$D$7528,2,FALSE),"")</f>
        <v>vmhba4:C0:T2:L180</v>
      </c>
      <c r="M371" t="str">
        <f t="shared" ref="M371:M434" si="22">IF(I371&lt;&gt;"",MID(I371,30,5),"")</f>
        <v>16221</v>
      </c>
      <c r="N371" t="str">
        <f t="shared" ref="N371:N434" si="23">IF(I371&lt;&gt;"",MID(I371,39,4),"")</f>
        <v>0f44</v>
      </c>
      <c r="O371" s="131">
        <v>40</v>
      </c>
    </row>
    <row r="372" spans="1:15">
      <c r="A372" t="s">
        <v>1179</v>
      </c>
      <c r="B372" t="s">
        <v>1844</v>
      </c>
      <c r="C372" t="s">
        <v>358</v>
      </c>
      <c r="D372" t="s">
        <v>1702</v>
      </c>
      <c r="E372" t="s">
        <v>1686</v>
      </c>
      <c r="F372" t="s">
        <v>1426</v>
      </c>
      <c r="G372" t="str">
        <f>VLOOKUP(F372,부산데이터스토어!$B$2:$C$225,2,)</f>
        <v>naa.600508b1001c7738896cc4a05d76cde5</v>
      </c>
      <c r="H372" t="s">
        <v>3452</v>
      </c>
      <c r="J372" t="str">
        <f t="shared" si="20"/>
        <v/>
      </c>
      <c r="K372" t="str">
        <f t="shared" si="21"/>
        <v/>
      </c>
      <c r="L372" t="str">
        <f>IF(K372&lt;&gt;"",VLOOKUP(K372,'active io'!$C$3:$D$7528,2,FALSE),"")</f>
        <v/>
      </c>
      <c r="M372" t="str">
        <f t="shared" si="22"/>
        <v/>
      </c>
      <c r="N372" t="str">
        <f t="shared" si="23"/>
        <v/>
      </c>
      <c r="O372" s="131">
        <v>110.000610351563</v>
      </c>
    </row>
    <row r="373" spans="1:15">
      <c r="A373" t="s">
        <v>1179</v>
      </c>
      <c r="B373" t="s">
        <v>1844</v>
      </c>
      <c r="C373" t="s">
        <v>358</v>
      </c>
      <c r="D373" t="s">
        <v>1702</v>
      </c>
      <c r="E373" t="s">
        <v>1688</v>
      </c>
      <c r="F373" t="s">
        <v>1386</v>
      </c>
      <c r="G373" t="str">
        <f>VLOOKUP(F373,부산데이터스토어!$B$2:$C$225,2,)</f>
        <v>naa.60060e80166177000001617700001f1f</v>
      </c>
      <c r="H373" t="s">
        <v>3452</v>
      </c>
      <c r="I373" t="s">
        <v>1921</v>
      </c>
      <c r="J373" t="str">
        <f t="shared" si="20"/>
        <v>naa.60060e80166177000001617700000072</v>
      </c>
      <c r="K373" t="str">
        <f t="shared" si="21"/>
        <v>10.146.106.47naa.60060e80166177000001617700000072</v>
      </c>
      <c r="L373" t="str">
        <f>IF(K373&lt;&gt;"",VLOOKUP(K373,'active io'!$C$3:$D$7528,2,FALSE),"")</f>
        <v>vmhba3:C0:T2:L28</v>
      </c>
      <c r="M373" t="str">
        <f t="shared" si="22"/>
        <v>16177</v>
      </c>
      <c r="N373" t="str">
        <f t="shared" si="23"/>
        <v>0072</v>
      </c>
      <c r="O373" s="131">
        <v>50</v>
      </c>
    </row>
    <row r="374" spans="1:15">
      <c r="A374" t="s">
        <v>1179</v>
      </c>
      <c r="B374" t="s">
        <v>1844</v>
      </c>
      <c r="C374" t="s">
        <v>358</v>
      </c>
      <c r="D374" t="s">
        <v>1702</v>
      </c>
      <c r="E374" t="s">
        <v>1714</v>
      </c>
      <c r="F374" t="s">
        <v>1428</v>
      </c>
      <c r="G374" t="str">
        <f>VLOOKUP(F374,부산데이터스토어!$B$2:$C$225,2,)</f>
        <v>naa.600508b1001ca4ddeabd19cf68e3f550</v>
      </c>
      <c r="H374" t="s">
        <v>3452</v>
      </c>
      <c r="J374" t="str">
        <f t="shared" si="20"/>
        <v/>
      </c>
      <c r="K374" t="str">
        <f t="shared" si="21"/>
        <v/>
      </c>
      <c r="L374" t="str">
        <f>IF(K374&lt;&gt;"",VLOOKUP(K374,'active io'!$C$3:$D$7528,2,FALSE),"")</f>
        <v/>
      </c>
      <c r="M374" t="str">
        <f t="shared" si="22"/>
        <v/>
      </c>
      <c r="N374" t="str">
        <f t="shared" si="23"/>
        <v/>
      </c>
      <c r="O374" s="131">
        <v>40</v>
      </c>
    </row>
    <row r="375" spans="1:15">
      <c r="A375" t="s">
        <v>1179</v>
      </c>
      <c r="B375" t="s">
        <v>1844</v>
      </c>
      <c r="C375" t="s">
        <v>356</v>
      </c>
      <c r="D375" t="s">
        <v>1847</v>
      </c>
      <c r="E375" t="s">
        <v>1686</v>
      </c>
      <c r="F375" t="s">
        <v>1426</v>
      </c>
      <c r="G375" t="str">
        <f>VLOOKUP(F375,부산데이터스토어!$B$2:$C$225,2,)</f>
        <v>naa.600508b1001c7738896cc4a05d76cde5</v>
      </c>
      <c r="H375" t="s">
        <v>3453</v>
      </c>
      <c r="J375" t="str">
        <f t="shared" si="20"/>
        <v/>
      </c>
      <c r="K375" t="str">
        <f t="shared" si="21"/>
        <v/>
      </c>
      <c r="L375" t="str">
        <f>IF(K375&lt;&gt;"",VLOOKUP(K375,'active io'!$C$3:$D$7528,2,FALSE),"")</f>
        <v/>
      </c>
      <c r="M375" t="str">
        <f t="shared" si="22"/>
        <v/>
      </c>
      <c r="N375" t="str">
        <f t="shared" si="23"/>
        <v/>
      </c>
      <c r="O375" s="131">
        <v>115.00030517578099</v>
      </c>
    </row>
    <row r="376" spans="1:15">
      <c r="A376" t="s">
        <v>1179</v>
      </c>
      <c r="B376" t="s">
        <v>1844</v>
      </c>
      <c r="C376" t="s">
        <v>356</v>
      </c>
      <c r="D376" t="s">
        <v>1847</v>
      </c>
      <c r="E376" t="s">
        <v>1688</v>
      </c>
      <c r="F376" t="s">
        <v>1262</v>
      </c>
      <c r="G376" t="str">
        <f>VLOOKUP(F376,부산데이터스토어!$B$2:$C$225,2,)</f>
        <v>naa.60060e80166221000001622100001f10</v>
      </c>
      <c r="H376" t="s">
        <v>3453</v>
      </c>
      <c r="I376" t="s">
        <v>1922</v>
      </c>
      <c r="J376" t="str">
        <f t="shared" si="20"/>
        <v>naa.60060e80166221000001622100000058</v>
      </c>
      <c r="K376" t="str">
        <f t="shared" si="21"/>
        <v>10.146.106.47naa.60060e80166221000001622100000058</v>
      </c>
      <c r="L376" t="str">
        <f>IF(K376&lt;&gt;"",VLOOKUP(K376,'active io'!$C$3:$D$7528,2,FALSE),"")</f>
        <v>vmhba2:C0:T2:L5</v>
      </c>
      <c r="M376" t="str">
        <f t="shared" si="22"/>
        <v>16221</v>
      </c>
      <c r="N376" t="str">
        <f t="shared" si="23"/>
        <v>0058</v>
      </c>
      <c r="O376" s="131">
        <v>11.5008544921875</v>
      </c>
    </row>
    <row r="377" spans="1:15">
      <c r="A377" t="s">
        <v>1179</v>
      </c>
      <c r="B377" t="s">
        <v>1844</v>
      </c>
      <c r="C377" t="s">
        <v>356</v>
      </c>
      <c r="D377" t="s">
        <v>1847</v>
      </c>
      <c r="E377" t="s">
        <v>1704</v>
      </c>
      <c r="F377" t="s">
        <v>1262</v>
      </c>
      <c r="G377" t="str">
        <f>VLOOKUP(F377,부산데이터스토어!$B$2:$C$225,2,)</f>
        <v>naa.60060e80166221000001622100001f10</v>
      </c>
      <c r="H377" t="s">
        <v>3454</v>
      </c>
      <c r="I377" t="s">
        <v>1923</v>
      </c>
      <c r="J377" t="str">
        <f t="shared" si="20"/>
        <v>naa.60060e80166221000001622100001058</v>
      </c>
      <c r="K377" t="str">
        <f t="shared" si="21"/>
        <v>10.146.106.47naa.60060e80166221000001622100001058</v>
      </c>
      <c r="L377" t="str">
        <f>IF(K377&lt;&gt;"",VLOOKUP(K377,'active io'!$C$3:$D$7528,2,FALSE),"")</f>
        <v>vmhba4:C0:T1:L85</v>
      </c>
      <c r="M377" t="str">
        <f t="shared" si="22"/>
        <v>16221</v>
      </c>
      <c r="N377" t="str">
        <f t="shared" si="23"/>
        <v>1058</v>
      </c>
      <c r="O377" s="131">
        <v>50</v>
      </c>
    </row>
    <row r="378" spans="1:15">
      <c r="A378" t="s">
        <v>1179</v>
      </c>
      <c r="B378" t="s">
        <v>1844</v>
      </c>
      <c r="C378" t="s">
        <v>356</v>
      </c>
      <c r="D378" t="s">
        <v>1847</v>
      </c>
      <c r="E378" t="s">
        <v>1714</v>
      </c>
      <c r="F378" t="s">
        <v>1428</v>
      </c>
      <c r="G378" t="str">
        <f>VLOOKUP(F378,부산데이터스토어!$B$2:$C$225,2,)</f>
        <v>naa.600508b1001ca4ddeabd19cf68e3f550</v>
      </c>
      <c r="H378" t="s">
        <v>3453</v>
      </c>
      <c r="J378" t="str">
        <f t="shared" si="20"/>
        <v/>
      </c>
      <c r="K378" t="str">
        <f t="shared" si="21"/>
        <v/>
      </c>
      <c r="L378" t="str">
        <f>IF(K378&lt;&gt;"",VLOOKUP(K378,'active io'!$C$3:$D$7528,2,FALSE),"")</f>
        <v/>
      </c>
      <c r="M378" t="str">
        <f t="shared" si="22"/>
        <v/>
      </c>
      <c r="N378" t="str">
        <f t="shared" si="23"/>
        <v/>
      </c>
      <c r="O378" s="131">
        <v>100.00030517578099</v>
      </c>
    </row>
    <row r="379" spans="1:15">
      <c r="A379" t="s">
        <v>1179</v>
      </c>
      <c r="B379" t="s">
        <v>1844</v>
      </c>
      <c r="C379" t="s">
        <v>356</v>
      </c>
      <c r="D379" t="s">
        <v>1847</v>
      </c>
      <c r="E379" t="s">
        <v>1693</v>
      </c>
      <c r="F379" t="s">
        <v>1262</v>
      </c>
      <c r="G379" t="str">
        <f>VLOOKUP(F379,부산데이터스토어!$B$2:$C$225,2,)</f>
        <v>naa.60060e80166221000001622100001f10</v>
      </c>
      <c r="H379" t="s">
        <v>3391</v>
      </c>
      <c r="I379" t="s">
        <v>1862</v>
      </c>
      <c r="J379" t="str">
        <f t="shared" si="20"/>
        <v>naa.60060e80166221000001622100000059</v>
      </c>
      <c r="K379" t="str">
        <f t="shared" si="21"/>
        <v>10.146.106.47naa.60060e80166221000001622100000059</v>
      </c>
      <c r="L379" t="str">
        <f>IF(K379&lt;&gt;"",VLOOKUP(K379,'active io'!$C$3:$D$7528,2,FALSE),"")</f>
        <v>vmhba2:C0:T2:L6</v>
      </c>
      <c r="M379" t="str">
        <f t="shared" si="22"/>
        <v>16221</v>
      </c>
      <c r="N379" t="str">
        <f t="shared" si="23"/>
        <v>0059</v>
      </c>
      <c r="O379" s="131">
        <v>3.00018310546875</v>
      </c>
    </row>
    <row r="380" spans="1:15">
      <c r="A380" t="s">
        <v>1179</v>
      </c>
      <c r="B380" t="s">
        <v>1844</v>
      </c>
      <c r="C380" t="s">
        <v>356</v>
      </c>
      <c r="D380" t="s">
        <v>1847</v>
      </c>
      <c r="E380" t="s">
        <v>1697</v>
      </c>
      <c r="F380" t="s">
        <v>1262</v>
      </c>
      <c r="G380" t="str">
        <f>VLOOKUP(F380,부산데이터스토어!$B$2:$C$225,2,)</f>
        <v>naa.60060e80166221000001622100001f10</v>
      </c>
      <c r="H380" t="s">
        <v>3392</v>
      </c>
      <c r="I380" t="s">
        <v>1863</v>
      </c>
      <c r="J380" t="str">
        <f t="shared" si="20"/>
        <v>naa.60060e8016622100000162210000005a</v>
      </c>
      <c r="K380" t="str">
        <f t="shared" si="21"/>
        <v>10.146.106.47naa.60060e8016622100000162210000005a</v>
      </c>
      <c r="L380" t="str">
        <f>IF(K380&lt;&gt;"",VLOOKUP(K380,'active io'!$C$3:$D$7528,2,FALSE),"")</f>
        <v>vmhba2:C0:T2:L7</v>
      </c>
      <c r="M380" t="str">
        <f t="shared" si="22"/>
        <v>16221</v>
      </c>
      <c r="N380" t="str">
        <f t="shared" si="23"/>
        <v>005a</v>
      </c>
      <c r="O380" s="131">
        <v>110.000610351563</v>
      </c>
    </row>
    <row r="381" spans="1:15">
      <c r="A381" t="s">
        <v>1179</v>
      </c>
      <c r="B381" t="s">
        <v>1844</v>
      </c>
      <c r="C381" t="s">
        <v>356</v>
      </c>
      <c r="D381" t="s">
        <v>1847</v>
      </c>
      <c r="E381" t="s">
        <v>1699</v>
      </c>
      <c r="F381" t="s">
        <v>1262</v>
      </c>
      <c r="G381" t="str">
        <f>VLOOKUP(F381,부산데이터스토어!$B$2:$C$225,2,)</f>
        <v>naa.60060e80166221000001622100001f10</v>
      </c>
      <c r="H381" t="s">
        <v>3393</v>
      </c>
      <c r="I381" t="s">
        <v>1864</v>
      </c>
      <c r="J381" t="str">
        <f t="shared" si="20"/>
        <v>naa.60060e8016622100000162210000005b</v>
      </c>
      <c r="K381" t="str">
        <f t="shared" si="21"/>
        <v>10.146.106.47naa.60060e8016622100000162210000005b</v>
      </c>
      <c r="L381" t="str">
        <f>IF(K381&lt;&gt;"",VLOOKUP(K381,'active io'!$C$3:$D$7528,2,FALSE),"")</f>
        <v>vmhba2:C0:T2:L8</v>
      </c>
      <c r="M381" t="str">
        <f t="shared" si="22"/>
        <v>16221</v>
      </c>
      <c r="N381" t="str">
        <f t="shared" si="23"/>
        <v>005b</v>
      </c>
      <c r="O381" s="131">
        <v>10.0003051757813</v>
      </c>
    </row>
    <row r="382" spans="1:15">
      <c r="A382" t="s">
        <v>1179</v>
      </c>
      <c r="B382" t="s">
        <v>1844</v>
      </c>
      <c r="C382" t="s">
        <v>356</v>
      </c>
      <c r="D382" t="s">
        <v>1847</v>
      </c>
      <c r="E382" t="s">
        <v>1737</v>
      </c>
      <c r="F382" t="s">
        <v>1262</v>
      </c>
      <c r="G382" t="str">
        <f>VLOOKUP(F382,부산데이터스토어!$B$2:$C$225,2,)</f>
        <v>naa.60060e80166221000001622100001f10</v>
      </c>
      <c r="H382" t="s">
        <v>3394</v>
      </c>
      <c r="I382" t="s">
        <v>1865</v>
      </c>
      <c r="J382" t="str">
        <f t="shared" si="20"/>
        <v>naa.60060e80166221000001622100001059</v>
      </c>
      <c r="K382" t="str">
        <f t="shared" si="21"/>
        <v>10.146.106.47naa.60060e80166221000001622100001059</v>
      </c>
      <c r="L382" t="str">
        <f>IF(K382&lt;&gt;"",VLOOKUP(K382,'active io'!$C$3:$D$7528,2,FALSE),"")</f>
        <v>vmhba4:C0:T1:L86</v>
      </c>
      <c r="M382" t="str">
        <f t="shared" si="22"/>
        <v>16221</v>
      </c>
      <c r="N382" t="str">
        <f t="shared" si="23"/>
        <v>1059</v>
      </c>
      <c r="O382" s="131">
        <v>0.30029296875</v>
      </c>
    </row>
    <row r="383" spans="1:15">
      <c r="A383" t="s">
        <v>1179</v>
      </c>
      <c r="B383" t="s">
        <v>1844</v>
      </c>
      <c r="C383" t="s">
        <v>356</v>
      </c>
      <c r="D383" t="s">
        <v>1847</v>
      </c>
      <c r="E383" t="s">
        <v>1740</v>
      </c>
      <c r="F383" t="s">
        <v>1262</v>
      </c>
      <c r="G383" t="str">
        <f>VLOOKUP(F383,부산데이터스토어!$B$2:$C$225,2,)</f>
        <v>naa.60060e80166221000001622100001f10</v>
      </c>
      <c r="H383" t="s">
        <v>3395</v>
      </c>
      <c r="I383" t="s">
        <v>1866</v>
      </c>
      <c r="J383" t="str">
        <f t="shared" si="20"/>
        <v>naa.60060e8016622100000162210000105a</v>
      </c>
      <c r="K383" t="str">
        <f t="shared" si="21"/>
        <v>10.146.106.47naa.60060e8016622100000162210000105a</v>
      </c>
      <c r="L383" t="str">
        <f>IF(K383&lt;&gt;"",VLOOKUP(K383,'active io'!$C$3:$D$7528,2,FALSE),"")</f>
        <v>vmhba4:C0:T1:L87</v>
      </c>
      <c r="M383" t="str">
        <f t="shared" si="22"/>
        <v>16221</v>
      </c>
      <c r="N383" t="str">
        <f t="shared" si="23"/>
        <v>105a</v>
      </c>
      <c r="O383" s="131">
        <v>11.0000610351563</v>
      </c>
    </row>
    <row r="384" spans="1:15">
      <c r="A384" t="s">
        <v>1179</v>
      </c>
      <c r="B384" t="s">
        <v>1844</v>
      </c>
      <c r="C384" t="s">
        <v>356</v>
      </c>
      <c r="D384" t="s">
        <v>1847</v>
      </c>
      <c r="E384" t="s">
        <v>1743</v>
      </c>
      <c r="F384" t="s">
        <v>1262</v>
      </c>
      <c r="G384" t="str">
        <f>VLOOKUP(F384,부산데이터스토어!$B$2:$C$225,2,)</f>
        <v>naa.60060e80166221000001622100001f10</v>
      </c>
      <c r="H384" t="s">
        <v>3396</v>
      </c>
      <c r="I384" t="s">
        <v>1867</v>
      </c>
      <c r="J384" t="str">
        <f t="shared" si="20"/>
        <v>naa.60060e8016622100000162210000105b</v>
      </c>
      <c r="K384" t="str">
        <f t="shared" si="21"/>
        <v>10.146.106.47naa.60060e8016622100000162210000105b</v>
      </c>
      <c r="L384" t="str">
        <f>IF(K384&lt;&gt;"",VLOOKUP(K384,'active io'!$C$3:$D$7528,2,FALSE),"")</f>
        <v>vmhba4:C0:T1:L88</v>
      </c>
      <c r="M384" t="str">
        <f t="shared" si="22"/>
        <v>16221</v>
      </c>
      <c r="N384" t="str">
        <f t="shared" si="23"/>
        <v>105b</v>
      </c>
      <c r="O384" s="131">
        <v>0.20050048828125</v>
      </c>
    </row>
    <row r="385" spans="1:15">
      <c r="A385" t="s">
        <v>1179</v>
      </c>
      <c r="B385" t="s">
        <v>1844</v>
      </c>
      <c r="C385" t="s">
        <v>356</v>
      </c>
      <c r="D385" t="s">
        <v>1847</v>
      </c>
      <c r="E385" t="s">
        <v>1752</v>
      </c>
      <c r="F385" t="s">
        <v>1262</v>
      </c>
      <c r="G385" t="str">
        <f>VLOOKUP(F385,부산데이터스토어!$B$2:$C$225,2,)</f>
        <v>naa.60060e80166221000001622100001f10</v>
      </c>
      <c r="H385" t="s">
        <v>3397</v>
      </c>
      <c r="I385" t="s">
        <v>1868</v>
      </c>
      <c r="J385" t="str">
        <f t="shared" si="20"/>
        <v>naa.60060e80166221000001622100000f30</v>
      </c>
      <c r="K385" t="str">
        <f t="shared" si="21"/>
        <v>10.146.106.47naa.60060e80166221000001622100000f30</v>
      </c>
      <c r="L385" t="str">
        <f>IF(K385&lt;&gt;"",VLOOKUP(K385,'active io'!$C$3:$D$7528,2,FALSE),"")</f>
        <v>vmhba4:C0:T1:L163</v>
      </c>
      <c r="M385" t="str">
        <f t="shared" si="22"/>
        <v>16221</v>
      </c>
      <c r="N385" t="str">
        <f t="shared" si="23"/>
        <v>0f30</v>
      </c>
      <c r="O385" s="131">
        <v>0.20050048828125</v>
      </c>
    </row>
    <row r="386" spans="1:15">
      <c r="A386" t="s">
        <v>1179</v>
      </c>
      <c r="B386" t="s">
        <v>1844</v>
      </c>
      <c r="C386" t="s">
        <v>356</v>
      </c>
      <c r="D386" t="s">
        <v>1847</v>
      </c>
      <c r="E386" t="s">
        <v>1755</v>
      </c>
      <c r="F386" t="s">
        <v>1262</v>
      </c>
      <c r="G386" t="str">
        <f>VLOOKUP(F386,부산데이터스토어!$B$2:$C$225,2,)</f>
        <v>naa.60060e80166221000001622100001f10</v>
      </c>
      <c r="H386" t="s">
        <v>3398</v>
      </c>
      <c r="I386" t="s">
        <v>1869</v>
      </c>
      <c r="J386" t="str">
        <f t="shared" si="20"/>
        <v>naa.60060e80166221000001622100000f31</v>
      </c>
      <c r="K386" t="str">
        <f t="shared" si="21"/>
        <v>10.146.106.47naa.60060e80166221000001622100000f31</v>
      </c>
      <c r="L386" t="str">
        <f>IF(K386&lt;&gt;"",VLOOKUP(K386,'active io'!$C$3:$D$7528,2,FALSE),"")</f>
        <v>vmhba4:C0:T1:L164</v>
      </c>
      <c r="M386" t="str">
        <f t="shared" si="22"/>
        <v>16221</v>
      </c>
      <c r="N386" t="str">
        <f t="shared" si="23"/>
        <v>0f31</v>
      </c>
      <c r="O386" s="131">
        <v>0.20050048828125</v>
      </c>
    </row>
    <row r="387" spans="1:15">
      <c r="A387" t="s">
        <v>1179</v>
      </c>
      <c r="B387" t="s">
        <v>1844</v>
      </c>
      <c r="C387" t="s">
        <v>356</v>
      </c>
      <c r="D387" t="s">
        <v>1847</v>
      </c>
      <c r="E387" t="s">
        <v>1758</v>
      </c>
      <c r="F387" t="s">
        <v>1262</v>
      </c>
      <c r="G387" t="str">
        <f>VLOOKUP(F387,부산데이터스토어!$B$2:$C$225,2,)</f>
        <v>naa.60060e80166221000001622100001f10</v>
      </c>
      <c r="H387" t="s">
        <v>3399</v>
      </c>
      <c r="I387" t="s">
        <v>1870</v>
      </c>
      <c r="J387" t="str">
        <f t="shared" si="20"/>
        <v>naa.60060e80166221000001622100000f32</v>
      </c>
      <c r="K387" t="str">
        <f t="shared" si="21"/>
        <v>10.146.106.47naa.60060e80166221000001622100000f32</v>
      </c>
      <c r="L387" t="str">
        <f>IF(K387&lt;&gt;"",VLOOKUP(K387,'active io'!$C$3:$D$7528,2,FALSE),"")</f>
        <v>vmhba4:C0:T1:L165</v>
      </c>
      <c r="M387" t="str">
        <f t="shared" si="22"/>
        <v>16221</v>
      </c>
      <c r="N387" t="str">
        <f t="shared" si="23"/>
        <v>0f32</v>
      </c>
      <c r="O387" s="131">
        <v>40</v>
      </c>
    </row>
    <row r="388" spans="1:15">
      <c r="A388" t="s">
        <v>1180</v>
      </c>
      <c r="B388" t="s">
        <v>1844</v>
      </c>
      <c r="C388" t="s">
        <v>360</v>
      </c>
      <c r="D388" t="s">
        <v>1702</v>
      </c>
      <c r="E388" t="s">
        <v>1686</v>
      </c>
      <c r="F388" t="s">
        <v>1430</v>
      </c>
      <c r="G388" t="str">
        <f>VLOOKUP(F388,부산데이터스토어!$B$2:$C$225,2,)</f>
        <v>naa.600508b1001cab8f5ea15a45eb17c65f</v>
      </c>
      <c r="H388" t="s">
        <v>3455</v>
      </c>
      <c r="J388" t="str">
        <f t="shared" si="20"/>
        <v/>
      </c>
      <c r="K388" t="str">
        <f t="shared" si="21"/>
        <v/>
      </c>
      <c r="L388" t="str">
        <f>IF(K388&lt;&gt;"",VLOOKUP(K388,'active io'!$C$3:$D$7528,2,FALSE),"")</f>
        <v/>
      </c>
      <c r="M388" t="str">
        <f t="shared" si="22"/>
        <v/>
      </c>
      <c r="N388" t="str">
        <f t="shared" si="23"/>
        <v/>
      </c>
      <c r="O388" s="131">
        <v>50.0006103515625</v>
      </c>
    </row>
    <row r="389" spans="1:15">
      <c r="A389" t="s">
        <v>1180</v>
      </c>
      <c r="B389" t="s">
        <v>1844</v>
      </c>
      <c r="C389" t="s">
        <v>360</v>
      </c>
      <c r="D389" t="s">
        <v>1702</v>
      </c>
      <c r="E389" t="s">
        <v>1688</v>
      </c>
      <c r="F389" t="s">
        <v>1354</v>
      </c>
      <c r="G389" t="str">
        <f>VLOOKUP(F389,부산데이터스토어!$B$2:$C$225,2,)</f>
        <v>naa.60060e80166177000001617700001f18</v>
      </c>
      <c r="H389" t="s">
        <v>3455</v>
      </c>
      <c r="I389" t="s">
        <v>1924</v>
      </c>
      <c r="J389" t="str">
        <f t="shared" si="20"/>
        <v>naa.60060e8016617700000161770000005b</v>
      </c>
      <c r="K389" t="str">
        <f t="shared" si="21"/>
        <v>10.146.106.48naa.60060e8016617700000161770000005b</v>
      </c>
      <c r="L389" t="str">
        <f>IF(K389&lt;&gt;"",VLOOKUP(K389,'active io'!$C$3:$D$7528,2,FALSE),"")</f>
        <v>vmhba5:C0:T0:L10</v>
      </c>
      <c r="M389" t="str">
        <f t="shared" si="22"/>
        <v>16177</v>
      </c>
      <c r="N389" t="str">
        <f t="shared" si="23"/>
        <v>005b</v>
      </c>
      <c r="O389" s="131">
        <v>70.000305175781307</v>
      </c>
    </row>
    <row r="390" spans="1:15">
      <c r="A390" t="s">
        <v>1180</v>
      </c>
      <c r="B390" t="s">
        <v>1844</v>
      </c>
      <c r="C390" t="s">
        <v>360</v>
      </c>
      <c r="D390" t="s">
        <v>1702</v>
      </c>
      <c r="E390" t="s">
        <v>1704</v>
      </c>
      <c r="F390" t="s">
        <v>1354</v>
      </c>
      <c r="G390" t="str">
        <f>VLOOKUP(F390,부산데이터스토어!$B$2:$C$225,2,)</f>
        <v>naa.60060e80166177000001617700001f18</v>
      </c>
      <c r="H390" t="s">
        <v>3456</v>
      </c>
      <c r="I390" t="s">
        <v>1925</v>
      </c>
      <c r="J390" t="str">
        <f t="shared" si="20"/>
        <v>naa.60060e8016617700000161770000005c</v>
      </c>
      <c r="K390" t="str">
        <f t="shared" si="21"/>
        <v>10.146.106.48naa.60060e8016617700000161770000005c</v>
      </c>
      <c r="L390" t="str">
        <f>IF(K390&lt;&gt;"",VLOOKUP(K390,'active io'!$C$3:$D$7528,2,FALSE),"")</f>
        <v>vmhba5:C0:T0:L11</v>
      </c>
      <c r="M390" t="str">
        <f t="shared" si="22"/>
        <v>16177</v>
      </c>
      <c r="N390" t="str">
        <f t="shared" si="23"/>
        <v>005c</v>
      </c>
      <c r="O390" s="131">
        <v>7.0001220703125</v>
      </c>
    </row>
    <row r="391" spans="1:15">
      <c r="A391" t="s">
        <v>1180</v>
      </c>
      <c r="B391" t="s">
        <v>1844</v>
      </c>
      <c r="C391" t="s">
        <v>360</v>
      </c>
      <c r="D391" t="s">
        <v>1702</v>
      </c>
      <c r="E391" t="s">
        <v>1706</v>
      </c>
      <c r="F391" t="s">
        <v>1354</v>
      </c>
      <c r="G391" t="str">
        <f>VLOOKUP(F391,부산데이터스토어!$B$2:$C$225,2,)</f>
        <v>naa.60060e80166177000001617700001f18</v>
      </c>
      <c r="H391" t="s">
        <v>3457</v>
      </c>
      <c r="I391" t="s">
        <v>1926</v>
      </c>
      <c r="J391" t="str">
        <f t="shared" si="20"/>
        <v>naa.60060e8016617700000161770000005d</v>
      </c>
      <c r="K391" t="str">
        <f t="shared" si="21"/>
        <v>10.146.106.48naa.60060e8016617700000161770000005d</v>
      </c>
      <c r="L391" t="str">
        <f>IF(K391&lt;&gt;"",VLOOKUP(K391,'active io'!$C$3:$D$7528,2,FALSE),"")</f>
        <v>vmhba5:C0:T0:L12</v>
      </c>
      <c r="M391" t="str">
        <f t="shared" si="22"/>
        <v>16177</v>
      </c>
      <c r="N391" t="str">
        <f t="shared" si="23"/>
        <v>005d</v>
      </c>
      <c r="O391" s="131">
        <v>40.0003051757813</v>
      </c>
    </row>
    <row r="392" spans="1:15">
      <c r="A392" t="s">
        <v>1180</v>
      </c>
      <c r="B392" t="s">
        <v>1844</v>
      </c>
      <c r="C392" t="s">
        <v>360</v>
      </c>
      <c r="D392" t="s">
        <v>1702</v>
      </c>
      <c r="E392" t="s">
        <v>1708</v>
      </c>
      <c r="F392" t="s">
        <v>1354</v>
      </c>
      <c r="G392" t="str">
        <f>VLOOKUP(F392,부산데이터스토어!$B$2:$C$225,2,)</f>
        <v>naa.60060e80166177000001617700001f18</v>
      </c>
      <c r="H392" t="s">
        <v>3458</v>
      </c>
      <c r="I392" t="s">
        <v>1927</v>
      </c>
      <c r="J392" t="str">
        <f t="shared" si="20"/>
        <v>naa.60060e8016617700000161770000005e</v>
      </c>
      <c r="K392" t="str">
        <f t="shared" si="21"/>
        <v>10.146.106.48naa.60060e8016617700000161770000005e</v>
      </c>
      <c r="L392" t="str">
        <f>IF(K392&lt;&gt;"",VLOOKUP(K392,'active io'!$C$3:$D$7528,2,FALSE),"")</f>
        <v>vmhba5:C0:T0:L13</v>
      </c>
      <c r="M392" t="str">
        <f t="shared" si="22"/>
        <v>16177</v>
      </c>
      <c r="N392" t="str">
        <f t="shared" si="23"/>
        <v>005e</v>
      </c>
      <c r="O392" s="131">
        <v>50</v>
      </c>
    </row>
    <row r="393" spans="1:15">
      <c r="A393" t="s">
        <v>1180</v>
      </c>
      <c r="B393" t="s">
        <v>1844</v>
      </c>
      <c r="C393" t="s">
        <v>360</v>
      </c>
      <c r="D393" t="s">
        <v>1702</v>
      </c>
      <c r="E393" t="s">
        <v>1714</v>
      </c>
      <c r="F393" t="s">
        <v>1432</v>
      </c>
      <c r="G393" t="str">
        <f>VLOOKUP(F393,부산데이터스토어!$B$2:$C$225,2,)</f>
        <v>naa.600508b1001c67b5b626713aeb87aab3</v>
      </c>
      <c r="H393" t="s">
        <v>3455</v>
      </c>
      <c r="J393" t="str">
        <f t="shared" si="20"/>
        <v/>
      </c>
      <c r="K393" t="str">
        <f t="shared" si="21"/>
        <v/>
      </c>
      <c r="L393" t="str">
        <f>IF(K393&lt;&gt;"",VLOOKUP(K393,'active io'!$C$3:$D$7528,2,FALSE),"")</f>
        <v/>
      </c>
      <c r="M393" t="str">
        <f t="shared" si="22"/>
        <v/>
      </c>
      <c r="N393" t="str">
        <f t="shared" si="23"/>
        <v/>
      </c>
      <c r="O393" s="131">
        <v>40</v>
      </c>
    </row>
    <row r="394" spans="1:15">
      <c r="A394" t="s">
        <v>1180</v>
      </c>
      <c r="B394" t="s">
        <v>1844</v>
      </c>
      <c r="C394" t="s">
        <v>361</v>
      </c>
      <c r="D394" t="s">
        <v>1847</v>
      </c>
      <c r="E394" t="s">
        <v>1686</v>
      </c>
      <c r="F394" t="s">
        <v>1430</v>
      </c>
      <c r="G394" t="str">
        <f>VLOOKUP(F394,부산데이터스토어!$B$2:$C$225,2,)</f>
        <v>naa.600508b1001cab8f5ea15a45eb17c65f</v>
      </c>
      <c r="H394" t="s">
        <v>3459</v>
      </c>
      <c r="J394" t="str">
        <f t="shared" si="20"/>
        <v/>
      </c>
      <c r="K394" t="str">
        <f t="shared" si="21"/>
        <v/>
      </c>
      <c r="L394" t="str">
        <f>IF(K394&lt;&gt;"",VLOOKUP(K394,'active io'!$C$3:$D$7528,2,FALSE),"")</f>
        <v/>
      </c>
      <c r="M394" t="str">
        <f t="shared" si="22"/>
        <v/>
      </c>
      <c r="N394" t="str">
        <f t="shared" si="23"/>
        <v/>
      </c>
      <c r="O394" s="131">
        <v>50.0006103515625</v>
      </c>
    </row>
    <row r="395" spans="1:15">
      <c r="A395" t="s">
        <v>1180</v>
      </c>
      <c r="B395" t="s">
        <v>1844</v>
      </c>
      <c r="C395" t="s">
        <v>361</v>
      </c>
      <c r="D395" t="s">
        <v>1847</v>
      </c>
      <c r="E395" t="s">
        <v>1688</v>
      </c>
      <c r="F395" t="s">
        <v>1282</v>
      </c>
      <c r="G395" t="str">
        <f>VLOOKUP(F395,부산데이터스토어!$B$2:$C$225,2,)</f>
        <v>naa.60060e80166221000001622100001f12</v>
      </c>
      <c r="H395" t="s">
        <v>3459</v>
      </c>
      <c r="I395" t="s">
        <v>1928</v>
      </c>
      <c r="J395" t="str">
        <f t="shared" si="20"/>
        <v>naa.60060e80166221000001622100000062</v>
      </c>
      <c r="K395" t="str">
        <f t="shared" si="21"/>
        <v>10.146.106.48naa.60060e80166221000001622100000062</v>
      </c>
      <c r="L395" t="str">
        <f>IF(K395&lt;&gt;"",VLOOKUP(K395,'active io'!$C$3:$D$7528,2,FALSE),"")</f>
        <v>vmhba4:C0:T1:L15</v>
      </c>
      <c r="M395" t="str">
        <f t="shared" si="22"/>
        <v>16221</v>
      </c>
      <c r="N395" t="str">
        <f t="shared" si="23"/>
        <v>0062</v>
      </c>
      <c r="O395" s="131">
        <v>5.0006103515625</v>
      </c>
    </row>
    <row r="396" spans="1:15">
      <c r="A396" t="s">
        <v>1180</v>
      </c>
      <c r="B396" t="s">
        <v>1844</v>
      </c>
      <c r="C396" t="s">
        <v>361</v>
      </c>
      <c r="D396" t="s">
        <v>1847</v>
      </c>
      <c r="E396" t="s">
        <v>1704</v>
      </c>
      <c r="F396" t="s">
        <v>1282</v>
      </c>
      <c r="G396" t="str">
        <f>VLOOKUP(F396,부산데이터스토어!$B$2:$C$225,2,)</f>
        <v>naa.60060e80166221000001622100001f12</v>
      </c>
      <c r="H396" t="s">
        <v>3460</v>
      </c>
      <c r="I396" t="s">
        <v>1929</v>
      </c>
      <c r="J396" t="str">
        <f t="shared" si="20"/>
        <v>naa.60060e80166221000001622100001062</v>
      </c>
      <c r="K396" t="str">
        <f t="shared" si="21"/>
        <v>10.146.106.48naa.60060e80166221000001622100001062</v>
      </c>
      <c r="L396" t="str">
        <f>IF(K396&lt;&gt;"",VLOOKUP(K396,'active io'!$C$3:$D$7528,2,FALSE),"")</f>
        <v>vmhba4:C0:T1:L95</v>
      </c>
      <c r="M396" t="str">
        <f t="shared" si="22"/>
        <v>16221</v>
      </c>
      <c r="N396" t="str">
        <f t="shared" si="23"/>
        <v>1062</v>
      </c>
      <c r="O396" s="131">
        <v>50</v>
      </c>
    </row>
    <row r="397" spans="1:15">
      <c r="A397" t="s">
        <v>1180</v>
      </c>
      <c r="B397" t="s">
        <v>1844</v>
      </c>
      <c r="C397" t="s">
        <v>361</v>
      </c>
      <c r="D397" t="s">
        <v>1847</v>
      </c>
      <c r="E397" t="s">
        <v>1714</v>
      </c>
      <c r="F397" t="s">
        <v>1432</v>
      </c>
      <c r="G397" t="str">
        <f>VLOOKUP(F397,부산데이터스토어!$B$2:$C$225,2,)</f>
        <v>naa.600508b1001c67b5b626713aeb87aab3</v>
      </c>
      <c r="H397" t="s">
        <v>3459</v>
      </c>
      <c r="J397" t="str">
        <f t="shared" si="20"/>
        <v/>
      </c>
      <c r="K397" t="str">
        <f t="shared" si="21"/>
        <v/>
      </c>
      <c r="L397" t="str">
        <f>IF(K397&lt;&gt;"",VLOOKUP(K397,'active io'!$C$3:$D$7528,2,FALSE),"")</f>
        <v/>
      </c>
      <c r="M397" t="str">
        <f t="shared" si="22"/>
        <v/>
      </c>
      <c r="N397" t="str">
        <f t="shared" si="23"/>
        <v/>
      </c>
      <c r="O397" s="131">
        <v>50.0006103515625</v>
      </c>
    </row>
    <row r="398" spans="1:15">
      <c r="A398" t="s">
        <v>1180</v>
      </c>
      <c r="B398" t="s">
        <v>1844</v>
      </c>
      <c r="C398" t="s">
        <v>361</v>
      </c>
      <c r="D398" t="s">
        <v>1847</v>
      </c>
      <c r="E398" t="s">
        <v>1693</v>
      </c>
      <c r="F398" t="s">
        <v>1282</v>
      </c>
      <c r="G398" t="str">
        <f>VLOOKUP(F398,부산데이터스토어!$B$2:$C$225,2,)</f>
        <v>naa.60060e80166221000001622100001f12</v>
      </c>
      <c r="H398" t="s">
        <v>3408</v>
      </c>
      <c r="I398" t="s">
        <v>1878</v>
      </c>
      <c r="J398" t="str">
        <f t="shared" si="20"/>
        <v>naa.60060e80166221000001622100000063</v>
      </c>
      <c r="K398" t="str">
        <f t="shared" si="21"/>
        <v>10.146.106.48naa.60060e80166221000001622100000063</v>
      </c>
      <c r="L398" t="str">
        <f>IF(K398&lt;&gt;"",VLOOKUP(K398,'active io'!$C$3:$D$7528,2,FALSE),"")</f>
        <v>vmhba4:C0:T1:L16</v>
      </c>
      <c r="M398" t="str">
        <f t="shared" si="22"/>
        <v>16221</v>
      </c>
      <c r="N398" t="str">
        <f t="shared" si="23"/>
        <v>0063</v>
      </c>
      <c r="O398" s="131">
        <v>30</v>
      </c>
    </row>
    <row r="399" spans="1:15">
      <c r="A399" t="s">
        <v>1180</v>
      </c>
      <c r="B399" t="s">
        <v>1844</v>
      </c>
      <c r="C399" t="s">
        <v>361</v>
      </c>
      <c r="D399" t="s">
        <v>1847</v>
      </c>
      <c r="E399" t="s">
        <v>1697</v>
      </c>
      <c r="F399" t="s">
        <v>1282</v>
      </c>
      <c r="G399" t="str">
        <f>VLOOKUP(F399,부산데이터스토어!$B$2:$C$225,2,)</f>
        <v>naa.60060e80166221000001622100001f12</v>
      </c>
      <c r="H399" t="s">
        <v>3409</v>
      </c>
      <c r="I399" t="s">
        <v>1879</v>
      </c>
      <c r="J399" t="str">
        <f t="shared" si="20"/>
        <v>naa.60060e80166221000001622100000064</v>
      </c>
      <c r="K399" t="str">
        <f t="shared" si="21"/>
        <v>10.146.106.48naa.60060e80166221000001622100000064</v>
      </c>
      <c r="L399" t="str">
        <f>IF(K399&lt;&gt;"",VLOOKUP(K399,'active io'!$C$3:$D$7528,2,FALSE),"")</f>
        <v>vmhba4:C0:T1:L17</v>
      </c>
      <c r="M399" t="str">
        <f t="shared" si="22"/>
        <v>16221</v>
      </c>
      <c r="N399" t="str">
        <f t="shared" si="23"/>
        <v>0064</v>
      </c>
      <c r="O399" s="131">
        <v>35.0006103515625</v>
      </c>
    </row>
    <row r="400" spans="1:15">
      <c r="A400" t="s">
        <v>1180</v>
      </c>
      <c r="B400" t="s">
        <v>1844</v>
      </c>
      <c r="C400" t="s">
        <v>361</v>
      </c>
      <c r="D400" t="s">
        <v>1847</v>
      </c>
      <c r="E400" t="s">
        <v>1699</v>
      </c>
      <c r="F400" t="s">
        <v>1282</v>
      </c>
      <c r="G400" t="str">
        <f>VLOOKUP(F400,부산데이터스토어!$B$2:$C$225,2,)</f>
        <v>naa.60060e80166221000001622100001f12</v>
      </c>
      <c r="H400" t="s">
        <v>3410</v>
      </c>
      <c r="I400" t="s">
        <v>1880</v>
      </c>
      <c r="J400" t="str">
        <f t="shared" si="20"/>
        <v>naa.60060e80166221000001622100000065</v>
      </c>
      <c r="K400" t="str">
        <f t="shared" si="21"/>
        <v>10.146.106.48naa.60060e80166221000001622100000065</v>
      </c>
      <c r="L400" t="str">
        <f>IF(K400&lt;&gt;"",VLOOKUP(K400,'active io'!$C$3:$D$7528,2,FALSE),"")</f>
        <v>vmhba4:C0:T1:L18</v>
      </c>
      <c r="M400" t="str">
        <f t="shared" si="22"/>
        <v>16221</v>
      </c>
      <c r="N400" t="str">
        <f t="shared" si="23"/>
        <v>0065</v>
      </c>
      <c r="O400" s="131">
        <v>5.0006103515625</v>
      </c>
    </row>
    <row r="401" spans="1:15">
      <c r="A401" t="s">
        <v>1180</v>
      </c>
      <c r="B401" t="s">
        <v>1844</v>
      </c>
      <c r="C401" t="s">
        <v>361</v>
      </c>
      <c r="D401" t="s">
        <v>1847</v>
      </c>
      <c r="E401" t="s">
        <v>1737</v>
      </c>
      <c r="F401" t="s">
        <v>1282</v>
      </c>
      <c r="G401" t="str">
        <f>VLOOKUP(F401,부산데이터스토어!$B$2:$C$225,2,)</f>
        <v>naa.60060e80166221000001622100001f12</v>
      </c>
      <c r="H401" t="s">
        <v>3411</v>
      </c>
      <c r="I401" t="s">
        <v>1881</v>
      </c>
      <c r="J401" t="str">
        <f t="shared" si="20"/>
        <v>naa.60060e80166221000001622100001063</v>
      </c>
      <c r="K401" t="str">
        <f t="shared" si="21"/>
        <v>10.146.106.48naa.60060e80166221000001622100001063</v>
      </c>
      <c r="L401" t="str">
        <f>IF(K401&lt;&gt;"",VLOOKUP(K401,'active io'!$C$3:$D$7528,2,FALSE),"")</f>
        <v>vmhba4:C0:T1:L96</v>
      </c>
      <c r="M401" t="str">
        <f t="shared" si="22"/>
        <v>16221</v>
      </c>
      <c r="N401" t="str">
        <f t="shared" si="23"/>
        <v>1063</v>
      </c>
      <c r="O401" s="131">
        <v>3.00018310546875</v>
      </c>
    </row>
    <row r="402" spans="1:15">
      <c r="A402" t="s">
        <v>1180</v>
      </c>
      <c r="B402" t="s">
        <v>1844</v>
      </c>
      <c r="C402" t="s">
        <v>361</v>
      </c>
      <c r="D402" t="s">
        <v>1847</v>
      </c>
      <c r="E402" t="s">
        <v>1740</v>
      </c>
      <c r="F402" t="s">
        <v>1282</v>
      </c>
      <c r="G402" t="str">
        <f>VLOOKUP(F402,부산데이터스토어!$B$2:$C$225,2,)</f>
        <v>naa.60060e80166221000001622100001f12</v>
      </c>
      <c r="H402" t="s">
        <v>3412</v>
      </c>
      <c r="I402" t="s">
        <v>1882</v>
      </c>
      <c r="J402" t="str">
        <f t="shared" si="20"/>
        <v>naa.60060e80166221000001622100001064</v>
      </c>
      <c r="K402" t="str">
        <f t="shared" si="21"/>
        <v>10.146.106.48naa.60060e80166221000001622100001064</v>
      </c>
      <c r="L402" t="str">
        <f>IF(K402&lt;&gt;"",VLOOKUP(K402,'active io'!$C$3:$D$7528,2,FALSE),"")</f>
        <v>vmhba4:C0:T1:L97</v>
      </c>
      <c r="M402" t="str">
        <f t="shared" si="22"/>
        <v>16221</v>
      </c>
      <c r="N402" t="str">
        <f t="shared" si="23"/>
        <v>1064</v>
      </c>
      <c r="O402" s="131">
        <v>3.50006103515625</v>
      </c>
    </row>
    <row r="403" spans="1:15">
      <c r="A403" t="s">
        <v>1180</v>
      </c>
      <c r="B403" t="s">
        <v>1844</v>
      </c>
      <c r="C403" t="s">
        <v>361</v>
      </c>
      <c r="D403" t="s">
        <v>1847</v>
      </c>
      <c r="E403" t="s">
        <v>1743</v>
      </c>
      <c r="F403" t="s">
        <v>1282</v>
      </c>
      <c r="G403" t="str">
        <f>VLOOKUP(F403,부산데이터스토어!$B$2:$C$225,2,)</f>
        <v>naa.60060e80166221000001622100001f12</v>
      </c>
      <c r="H403" t="s">
        <v>3413</v>
      </c>
      <c r="I403" t="s">
        <v>1883</v>
      </c>
      <c r="J403" t="str">
        <f t="shared" si="20"/>
        <v>naa.60060e80166221000001622100001065</v>
      </c>
      <c r="K403" t="str">
        <f t="shared" si="21"/>
        <v>10.146.106.48naa.60060e80166221000001622100001065</v>
      </c>
      <c r="L403" t="str">
        <f>IF(K403&lt;&gt;"",VLOOKUP(K403,'active io'!$C$3:$D$7528,2,FALSE),"")</f>
        <v>vmhba4:C0:T1:L98</v>
      </c>
      <c r="M403" t="str">
        <f t="shared" si="22"/>
        <v>16221</v>
      </c>
      <c r="N403" t="str">
        <f t="shared" si="23"/>
        <v>1065</v>
      </c>
      <c r="O403" s="131">
        <v>0.20050048828125</v>
      </c>
    </row>
    <row r="404" spans="1:15">
      <c r="A404" t="s">
        <v>1180</v>
      </c>
      <c r="B404" t="s">
        <v>1844</v>
      </c>
      <c r="C404" t="s">
        <v>361</v>
      </c>
      <c r="D404" t="s">
        <v>1847</v>
      </c>
      <c r="E404" t="s">
        <v>1752</v>
      </c>
      <c r="F404" t="s">
        <v>1282</v>
      </c>
      <c r="G404" t="str">
        <f>VLOOKUP(F404,부산데이터스토어!$B$2:$C$225,2,)</f>
        <v>naa.60060e80166221000001622100001f12</v>
      </c>
      <c r="H404" t="s">
        <v>3414</v>
      </c>
      <c r="I404" t="s">
        <v>1884</v>
      </c>
      <c r="J404" t="str">
        <f t="shared" si="20"/>
        <v>naa.60060e80166221000001622100000f36</v>
      </c>
      <c r="K404" t="str">
        <f t="shared" si="21"/>
        <v>10.146.106.48naa.60060e80166221000001622100000f36</v>
      </c>
      <c r="L404" t="str">
        <f>IF(K404&lt;&gt;"",VLOOKUP(K404,'active io'!$C$3:$D$7528,2,FALSE),"")</f>
        <v>vmhba4:C0:T1:L169</v>
      </c>
      <c r="M404" t="str">
        <f t="shared" si="22"/>
        <v>16221</v>
      </c>
      <c r="N404" t="str">
        <f t="shared" si="23"/>
        <v>0f36</v>
      </c>
      <c r="O404" s="131">
        <v>0.20050048828125</v>
      </c>
    </row>
    <row r="405" spans="1:15">
      <c r="A405" t="s">
        <v>1180</v>
      </c>
      <c r="B405" t="s">
        <v>1844</v>
      </c>
      <c r="C405" t="s">
        <v>361</v>
      </c>
      <c r="D405" t="s">
        <v>1847</v>
      </c>
      <c r="E405" t="s">
        <v>1755</v>
      </c>
      <c r="F405" t="s">
        <v>1282</v>
      </c>
      <c r="G405" t="str">
        <f>VLOOKUP(F405,부산데이터스토어!$B$2:$C$225,2,)</f>
        <v>naa.60060e80166221000001622100001f12</v>
      </c>
      <c r="H405" t="s">
        <v>3415</v>
      </c>
      <c r="I405" t="s">
        <v>1885</v>
      </c>
      <c r="J405" t="str">
        <f t="shared" si="20"/>
        <v>naa.60060e80166221000001622100000f37</v>
      </c>
      <c r="K405" t="str">
        <f t="shared" si="21"/>
        <v>10.146.106.48naa.60060e80166221000001622100000f37</v>
      </c>
      <c r="L405" t="str">
        <f>IF(K405&lt;&gt;"",VLOOKUP(K405,'active io'!$C$3:$D$7528,2,FALSE),"")</f>
        <v>vmhba4:C0:T2:L170</v>
      </c>
      <c r="M405" t="str">
        <f t="shared" si="22"/>
        <v>16221</v>
      </c>
      <c r="N405" t="str">
        <f t="shared" si="23"/>
        <v>0f37</v>
      </c>
      <c r="O405" s="131">
        <v>0.20050048828125</v>
      </c>
    </row>
    <row r="406" spans="1:15">
      <c r="A406" t="s">
        <v>1180</v>
      </c>
      <c r="B406" t="s">
        <v>1844</v>
      </c>
      <c r="C406" t="s">
        <v>361</v>
      </c>
      <c r="D406" t="s">
        <v>1847</v>
      </c>
      <c r="E406" t="s">
        <v>1758</v>
      </c>
      <c r="F406" t="s">
        <v>1282</v>
      </c>
      <c r="G406" t="str">
        <f>VLOOKUP(F406,부산데이터스토어!$B$2:$C$225,2,)</f>
        <v>naa.60060e80166221000001622100001f12</v>
      </c>
      <c r="H406" t="s">
        <v>3416</v>
      </c>
      <c r="I406" t="s">
        <v>1886</v>
      </c>
      <c r="J406" t="str">
        <f t="shared" si="20"/>
        <v>naa.60060e80166221000001622100000f38</v>
      </c>
      <c r="K406" t="str">
        <f t="shared" si="21"/>
        <v>10.146.106.48naa.60060e80166221000001622100000f38</v>
      </c>
      <c r="L406" t="str">
        <f>IF(K406&lt;&gt;"",VLOOKUP(K406,'active io'!$C$3:$D$7528,2,FALSE),"")</f>
        <v>vmhba4:C0:T2:L171</v>
      </c>
      <c r="M406" t="str">
        <f t="shared" si="22"/>
        <v>16221</v>
      </c>
      <c r="N406" t="str">
        <f t="shared" si="23"/>
        <v>0f38</v>
      </c>
      <c r="O406" s="131">
        <v>40</v>
      </c>
    </row>
    <row r="407" spans="1:15">
      <c r="A407" t="s">
        <v>1181</v>
      </c>
      <c r="B407" t="s">
        <v>1844</v>
      </c>
      <c r="C407" t="s">
        <v>364</v>
      </c>
      <c r="D407" t="s">
        <v>1847</v>
      </c>
      <c r="E407" t="s">
        <v>1686</v>
      </c>
      <c r="F407" t="s">
        <v>1434</v>
      </c>
      <c r="G407" t="str">
        <f>VLOOKUP(F407,부산데이터스토어!$B$2:$C$225,2,)</f>
        <v>naa.600508b1001c1d1514477cca729c5868</v>
      </c>
      <c r="H407" t="s">
        <v>3461</v>
      </c>
      <c r="J407" t="str">
        <f t="shared" si="20"/>
        <v/>
      </c>
      <c r="K407" t="str">
        <f t="shared" si="21"/>
        <v/>
      </c>
      <c r="L407" t="str">
        <f>IF(K407&lt;&gt;"",VLOOKUP(K407,'active io'!$C$3:$D$7528,2,FALSE),"")</f>
        <v/>
      </c>
      <c r="M407" t="str">
        <f t="shared" si="22"/>
        <v/>
      </c>
      <c r="N407" t="str">
        <f t="shared" si="23"/>
        <v/>
      </c>
      <c r="O407" s="131">
        <v>135</v>
      </c>
    </row>
    <row r="408" spans="1:15">
      <c r="A408" t="s">
        <v>1181</v>
      </c>
      <c r="B408" t="s">
        <v>1844</v>
      </c>
      <c r="C408" t="s">
        <v>364</v>
      </c>
      <c r="D408" t="s">
        <v>1847</v>
      </c>
      <c r="E408" t="s">
        <v>1688</v>
      </c>
      <c r="F408" t="s">
        <v>1272</v>
      </c>
      <c r="G408" t="str">
        <f>VLOOKUP(F408,부산데이터스토어!$B$2:$C$225,2,)</f>
        <v>naa.60060e80166221000001622100001f11</v>
      </c>
      <c r="H408" t="s">
        <v>3461</v>
      </c>
      <c r="I408" t="s">
        <v>1930</v>
      </c>
      <c r="J408" t="str">
        <f t="shared" si="20"/>
        <v>naa.60060e8016622100000162210000005d</v>
      </c>
      <c r="K408" t="str">
        <f t="shared" si="21"/>
        <v>10.146.106.49naa.60060e8016622100000162210000005d</v>
      </c>
      <c r="L408" t="str">
        <f>IF(K408&lt;&gt;"",VLOOKUP(K408,'active io'!$C$3:$D$7528,2,FALSE),"")</f>
        <v>vmhba4:C0:T0:L10</v>
      </c>
      <c r="M408" t="str">
        <f t="shared" si="22"/>
        <v>16221</v>
      </c>
      <c r="N408" t="str">
        <f t="shared" si="23"/>
        <v>005d</v>
      </c>
      <c r="O408" s="131">
        <v>13.5003662109375</v>
      </c>
    </row>
    <row r="409" spans="1:15">
      <c r="A409" t="s">
        <v>1181</v>
      </c>
      <c r="B409" t="s">
        <v>1844</v>
      </c>
      <c r="C409" t="s">
        <v>364</v>
      </c>
      <c r="D409" t="s">
        <v>1847</v>
      </c>
      <c r="E409" t="s">
        <v>1704</v>
      </c>
      <c r="F409" t="s">
        <v>1272</v>
      </c>
      <c r="G409" t="str">
        <f>VLOOKUP(F409,부산데이터스토어!$B$2:$C$225,2,)</f>
        <v>naa.60060e80166221000001622100001f11</v>
      </c>
      <c r="H409" t="s">
        <v>3462</v>
      </c>
      <c r="I409" t="s">
        <v>1931</v>
      </c>
      <c r="J409" t="str">
        <f t="shared" si="20"/>
        <v>naa.60060e8016622100000162210000105d</v>
      </c>
      <c r="K409" t="str">
        <f t="shared" si="21"/>
        <v>10.146.106.49naa.60060e8016622100000162210000105d</v>
      </c>
      <c r="L409" t="str">
        <f>IF(K409&lt;&gt;"",VLOOKUP(K409,'active io'!$C$3:$D$7528,2,FALSE),"")</f>
        <v>vmhba4:C0:T0:L90</v>
      </c>
      <c r="M409" t="str">
        <f t="shared" si="22"/>
        <v>16221</v>
      </c>
      <c r="N409" t="str">
        <f t="shared" si="23"/>
        <v>105d</v>
      </c>
      <c r="O409" s="131">
        <v>50</v>
      </c>
    </row>
    <row r="410" spans="1:15">
      <c r="A410" t="s">
        <v>1181</v>
      </c>
      <c r="B410" t="s">
        <v>1844</v>
      </c>
      <c r="C410" t="s">
        <v>364</v>
      </c>
      <c r="D410" t="s">
        <v>1847</v>
      </c>
      <c r="E410" t="s">
        <v>1714</v>
      </c>
      <c r="F410" t="s">
        <v>1436</v>
      </c>
      <c r="G410" t="str">
        <f>VLOOKUP(F410,부산데이터스토어!$B$2:$C$225,2,)</f>
        <v>naa.600508b1001c319fbe031d5096718e98</v>
      </c>
      <c r="H410" t="s">
        <v>3461</v>
      </c>
      <c r="J410" t="str">
        <f t="shared" si="20"/>
        <v/>
      </c>
      <c r="K410" t="str">
        <f t="shared" si="21"/>
        <v/>
      </c>
      <c r="L410" t="str">
        <f>IF(K410&lt;&gt;"",VLOOKUP(K410,'active io'!$C$3:$D$7528,2,FALSE),"")</f>
        <v/>
      </c>
      <c r="M410" t="str">
        <f t="shared" si="22"/>
        <v/>
      </c>
      <c r="N410" t="str">
        <f t="shared" si="23"/>
        <v/>
      </c>
      <c r="O410" s="131">
        <v>100.00030517578099</v>
      </c>
    </row>
    <row r="411" spans="1:15">
      <c r="A411" t="s">
        <v>1181</v>
      </c>
      <c r="B411" t="s">
        <v>1844</v>
      </c>
      <c r="C411" t="s">
        <v>364</v>
      </c>
      <c r="D411" t="s">
        <v>1847</v>
      </c>
      <c r="E411" t="s">
        <v>1693</v>
      </c>
      <c r="F411" t="s">
        <v>1272</v>
      </c>
      <c r="G411" t="str">
        <f>VLOOKUP(F411,부산데이터스토어!$B$2:$C$225,2,)</f>
        <v>naa.60060e80166221000001622100001f11</v>
      </c>
      <c r="H411" t="s">
        <v>3419</v>
      </c>
      <c r="I411" t="s">
        <v>1889</v>
      </c>
      <c r="J411" t="str">
        <f t="shared" si="20"/>
        <v>naa.60060e8016622100000162210000005e</v>
      </c>
      <c r="K411" t="str">
        <f t="shared" si="21"/>
        <v>10.146.106.49naa.60060e8016622100000162210000005e</v>
      </c>
      <c r="L411" t="str">
        <f>IF(K411&lt;&gt;"",VLOOKUP(K411,'active io'!$C$3:$D$7528,2,FALSE),"")</f>
        <v>vmhba4:C0:T0:L11</v>
      </c>
      <c r="M411" t="str">
        <f t="shared" si="22"/>
        <v>16221</v>
      </c>
      <c r="N411" t="str">
        <f t="shared" si="23"/>
        <v>005e</v>
      </c>
      <c r="O411" s="131">
        <v>3.00018310546875</v>
      </c>
    </row>
    <row r="412" spans="1:15">
      <c r="A412" t="s">
        <v>1181</v>
      </c>
      <c r="B412" t="s">
        <v>1844</v>
      </c>
      <c r="C412" t="s">
        <v>364</v>
      </c>
      <c r="D412" t="s">
        <v>1847</v>
      </c>
      <c r="E412" t="s">
        <v>1697</v>
      </c>
      <c r="F412" t="s">
        <v>1272</v>
      </c>
      <c r="G412" t="str">
        <f>VLOOKUP(F412,부산데이터스토어!$B$2:$C$225,2,)</f>
        <v>naa.60060e80166221000001622100001f11</v>
      </c>
      <c r="H412" t="s">
        <v>3420</v>
      </c>
      <c r="I412" t="s">
        <v>1890</v>
      </c>
      <c r="J412" t="str">
        <f t="shared" si="20"/>
        <v>naa.60060e8016622100000162210000005f</v>
      </c>
      <c r="K412" t="str">
        <f t="shared" si="21"/>
        <v>10.146.106.49naa.60060e8016622100000162210000005f</v>
      </c>
      <c r="L412" t="str">
        <f>IF(K412&lt;&gt;"",VLOOKUP(K412,'active io'!$C$3:$D$7528,2,FALSE),"")</f>
        <v>vmhba4:C0:T0:L12</v>
      </c>
      <c r="M412" t="str">
        <f t="shared" si="22"/>
        <v>16221</v>
      </c>
      <c r="N412" t="str">
        <f t="shared" si="23"/>
        <v>005f</v>
      </c>
      <c r="O412" s="131">
        <v>110.000610351563</v>
      </c>
    </row>
    <row r="413" spans="1:15">
      <c r="A413" t="s">
        <v>1181</v>
      </c>
      <c r="B413" t="s">
        <v>1844</v>
      </c>
      <c r="C413" t="s">
        <v>364</v>
      </c>
      <c r="D413" t="s">
        <v>1847</v>
      </c>
      <c r="E413" t="s">
        <v>1699</v>
      </c>
      <c r="F413" t="s">
        <v>1272</v>
      </c>
      <c r="G413" t="str">
        <f>VLOOKUP(F413,부산데이터스토어!$B$2:$C$225,2,)</f>
        <v>naa.60060e80166221000001622100001f11</v>
      </c>
      <c r="H413" t="s">
        <v>3421</v>
      </c>
      <c r="I413" t="s">
        <v>1891</v>
      </c>
      <c r="J413" t="str">
        <f t="shared" si="20"/>
        <v>naa.60060e80166221000001622100000060</v>
      </c>
      <c r="K413" t="str">
        <f t="shared" si="21"/>
        <v>10.146.106.49naa.60060e80166221000001622100000060</v>
      </c>
      <c r="L413" t="str">
        <f>IF(K413&lt;&gt;"",VLOOKUP(K413,'active io'!$C$3:$D$7528,2,FALSE),"")</f>
        <v>vmhba4:C0:T0:L13</v>
      </c>
      <c r="M413" t="str">
        <f t="shared" si="22"/>
        <v>16221</v>
      </c>
      <c r="N413" t="str">
        <f t="shared" si="23"/>
        <v>0060</v>
      </c>
      <c r="O413" s="131">
        <v>110.000610351563</v>
      </c>
    </row>
    <row r="414" spans="1:15">
      <c r="A414" t="s">
        <v>1181</v>
      </c>
      <c r="B414" t="s">
        <v>1844</v>
      </c>
      <c r="C414" t="s">
        <v>364</v>
      </c>
      <c r="D414" t="s">
        <v>1847</v>
      </c>
      <c r="E414" t="s">
        <v>1730</v>
      </c>
      <c r="F414" t="s">
        <v>1272</v>
      </c>
      <c r="G414" t="str">
        <f>VLOOKUP(F414,부산데이터스토어!$B$2:$C$225,2,)</f>
        <v>naa.60060e80166221000001622100001f11</v>
      </c>
      <c r="H414" t="s">
        <v>3422</v>
      </c>
      <c r="I414" t="s">
        <v>1892</v>
      </c>
      <c r="J414" t="str">
        <f t="shared" si="20"/>
        <v>naa.60060e8016622100000162210000007c</v>
      </c>
      <c r="K414" t="str">
        <f t="shared" si="21"/>
        <v>10.146.106.49naa.60060e8016622100000162210000007c</v>
      </c>
      <c r="L414" t="str">
        <f>IF(K414&lt;&gt;"",VLOOKUP(K414,'active io'!$C$3:$D$7528,2,FALSE),"")</f>
        <v>vmhba4:C0:T2:L31</v>
      </c>
      <c r="M414" t="str">
        <f t="shared" si="22"/>
        <v>16221</v>
      </c>
      <c r="N414" t="str">
        <f t="shared" si="23"/>
        <v>007c</v>
      </c>
      <c r="O414" s="131">
        <v>10.0003051757813</v>
      </c>
    </row>
    <row r="415" spans="1:15">
      <c r="A415" t="s">
        <v>1181</v>
      </c>
      <c r="B415" t="s">
        <v>1844</v>
      </c>
      <c r="C415" t="s">
        <v>364</v>
      </c>
      <c r="D415" t="s">
        <v>1847</v>
      </c>
      <c r="E415" t="s">
        <v>1737</v>
      </c>
      <c r="F415" t="s">
        <v>1272</v>
      </c>
      <c r="G415" t="str">
        <f>VLOOKUP(F415,부산데이터스토어!$B$2:$C$225,2,)</f>
        <v>naa.60060e80166221000001622100001f11</v>
      </c>
      <c r="H415" t="s">
        <v>3423</v>
      </c>
      <c r="I415" t="s">
        <v>1893</v>
      </c>
      <c r="J415" t="str">
        <f t="shared" si="20"/>
        <v>naa.60060e8016622100000162210000105e</v>
      </c>
      <c r="K415" t="str">
        <f t="shared" si="21"/>
        <v>10.146.106.49naa.60060e8016622100000162210000105e</v>
      </c>
      <c r="L415" t="str">
        <f>IF(K415&lt;&gt;"",VLOOKUP(K415,'active io'!$C$3:$D$7528,2,FALSE),"")</f>
        <v>vmhba4:C0:T0:L91</v>
      </c>
      <c r="M415" t="str">
        <f t="shared" si="22"/>
        <v>16221</v>
      </c>
      <c r="N415" t="str">
        <f t="shared" si="23"/>
        <v>105e</v>
      </c>
      <c r="O415" s="131">
        <v>0.30029296875</v>
      </c>
    </row>
    <row r="416" spans="1:15">
      <c r="A416" t="s">
        <v>1181</v>
      </c>
      <c r="B416" t="s">
        <v>1844</v>
      </c>
      <c r="C416" t="s">
        <v>364</v>
      </c>
      <c r="D416" t="s">
        <v>1847</v>
      </c>
      <c r="E416" t="s">
        <v>1740</v>
      </c>
      <c r="F416" t="s">
        <v>1272</v>
      </c>
      <c r="G416" t="str">
        <f>VLOOKUP(F416,부산데이터스토어!$B$2:$C$225,2,)</f>
        <v>naa.60060e80166221000001622100001f11</v>
      </c>
      <c r="H416" t="s">
        <v>3424</v>
      </c>
      <c r="I416" t="s">
        <v>1894</v>
      </c>
      <c r="J416" t="str">
        <f t="shared" si="20"/>
        <v>naa.60060e8016622100000162210000105f</v>
      </c>
      <c r="K416" t="str">
        <f t="shared" si="21"/>
        <v>10.146.106.49naa.60060e8016622100000162210000105f</v>
      </c>
      <c r="L416" t="str">
        <f>IF(K416&lt;&gt;"",VLOOKUP(K416,'active io'!$C$3:$D$7528,2,FALSE),"")</f>
        <v>vmhba4:C0:T0:L92</v>
      </c>
      <c r="M416" t="str">
        <f t="shared" si="22"/>
        <v>16221</v>
      </c>
      <c r="N416" t="str">
        <f t="shared" si="23"/>
        <v>105f</v>
      </c>
      <c r="O416" s="131">
        <v>11.0000610351563</v>
      </c>
    </row>
    <row r="417" spans="1:15">
      <c r="A417" t="s">
        <v>1181</v>
      </c>
      <c r="B417" t="s">
        <v>1844</v>
      </c>
      <c r="C417" t="s">
        <v>364</v>
      </c>
      <c r="D417" t="s">
        <v>1847</v>
      </c>
      <c r="E417" t="s">
        <v>1743</v>
      </c>
      <c r="F417" t="s">
        <v>1272</v>
      </c>
      <c r="G417" t="str">
        <f>VLOOKUP(F417,부산데이터스토어!$B$2:$C$225,2,)</f>
        <v>naa.60060e80166221000001622100001f11</v>
      </c>
      <c r="H417" t="s">
        <v>3425</v>
      </c>
      <c r="I417" t="s">
        <v>1895</v>
      </c>
      <c r="J417" t="str">
        <f t="shared" si="20"/>
        <v>naa.60060e80166221000001622100001060</v>
      </c>
      <c r="K417" t="str">
        <f t="shared" si="21"/>
        <v>10.146.106.49naa.60060e80166221000001622100001060</v>
      </c>
      <c r="L417" t="str">
        <f>IF(K417&lt;&gt;"",VLOOKUP(K417,'active io'!$C$3:$D$7528,2,FALSE),"")</f>
        <v>vmhba4:C0:T0:L93</v>
      </c>
      <c r="M417" t="str">
        <f t="shared" si="22"/>
        <v>16221</v>
      </c>
      <c r="N417" t="str">
        <f t="shared" si="23"/>
        <v>1060</v>
      </c>
      <c r="O417" s="131">
        <v>0.20050048828125</v>
      </c>
    </row>
    <row r="418" spans="1:15">
      <c r="A418" t="s">
        <v>1181</v>
      </c>
      <c r="B418" t="s">
        <v>1844</v>
      </c>
      <c r="C418" t="s">
        <v>364</v>
      </c>
      <c r="D418" t="s">
        <v>1847</v>
      </c>
      <c r="E418" t="s">
        <v>1752</v>
      </c>
      <c r="F418" t="s">
        <v>1272</v>
      </c>
      <c r="G418" t="str">
        <f>VLOOKUP(F418,부산데이터스토어!$B$2:$C$225,2,)</f>
        <v>naa.60060e80166221000001622100001f11</v>
      </c>
      <c r="H418" t="s">
        <v>3426</v>
      </c>
      <c r="I418" t="s">
        <v>1896</v>
      </c>
      <c r="J418" t="str">
        <f t="shared" si="20"/>
        <v>naa.60060e80166221000001622100000f33</v>
      </c>
      <c r="K418" t="str">
        <f t="shared" si="21"/>
        <v>10.146.106.49naa.60060e80166221000001622100000f33</v>
      </c>
      <c r="L418" t="str">
        <f>IF(K418&lt;&gt;"",VLOOKUP(K418,'active io'!$C$3:$D$7528,2,FALSE),"")</f>
        <v>vmhba2:C0:T2:L166</v>
      </c>
      <c r="M418" t="str">
        <f t="shared" si="22"/>
        <v>16221</v>
      </c>
      <c r="N418" t="str">
        <f t="shared" si="23"/>
        <v>0f33</v>
      </c>
      <c r="O418" s="131">
        <v>0.20050048828125</v>
      </c>
    </row>
    <row r="419" spans="1:15">
      <c r="A419" t="s">
        <v>1181</v>
      </c>
      <c r="B419" t="s">
        <v>1844</v>
      </c>
      <c r="C419" t="s">
        <v>364</v>
      </c>
      <c r="D419" t="s">
        <v>1847</v>
      </c>
      <c r="E419" t="s">
        <v>1755</v>
      </c>
      <c r="F419" t="s">
        <v>1272</v>
      </c>
      <c r="G419" t="str">
        <f>VLOOKUP(F419,부산데이터스토어!$B$2:$C$225,2,)</f>
        <v>naa.60060e80166221000001622100001f11</v>
      </c>
      <c r="H419" t="s">
        <v>3427</v>
      </c>
      <c r="I419" t="s">
        <v>1897</v>
      </c>
      <c r="J419" t="str">
        <f t="shared" si="20"/>
        <v>naa.60060e80166221000001622100000f34</v>
      </c>
      <c r="K419" t="str">
        <f t="shared" si="21"/>
        <v>10.146.106.49naa.60060e80166221000001622100000f34</v>
      </c>
      <c r="L419" t="str">
        <f>IF(K419&lt;&gt;"",VLOOKUP(K419,'active io'!$C$3:$D$7528,2,FALSE),"")</f>
        <v>vmhba2:C0:T2:L167</v>
      </c>
      <c r="M419" t="str">
        <f t="shared" si="22"/>
        <v>16221</v>
      </c>
      <c r="N419" t="str">
        <f t="shared" si="23"/>
        <v>0f34</v>
      </c>
      <c r="O419" s="131">
        <v>0.20050048828125</v>
      </c>
    </row>
    <row r="420" spans="1:15">
      <c r="A420" t="s">
        <v>1181</v>
      </c>
      <c r="B420" t="s">
        <v>1844</v>
      </c>
      <c r="C420" t="s">
        <v>364</v>
      </c>
      <c r="D420" t="s">
        <v>1847</v>
      </c>
      <c r="E420" t="s">
        <v>1758</v>
      </c>
      <c r="F420" t="s">
        <v>1272</v>
      </c>
      <c r="G420" t="str">
        <f>VLOOKUP(F420,부산데이터스토어!$B$2:$C$225,2,)</f>
        <v>naa.60060e80166221000001622100001f11</v>
      </c>
      <c r="H420" t="s">
        <v>3428</v>
      </c>
      <c r="I420" t="s">
        <v>1898</v>
      </c>
      <c r="J420" t="str">
        <f t="shared" si="20"/>
        <v>naa.60060e80166221000001622100000f35</v>
      </c>
      <c r="K420" t="str">
        <f t="shared" si="21"/>
        <v>10.146.106.49naa.60060e80166221000001622100000f35</v>
      </c>
      <c r="L420" t="str">
        <f>IF(K420&lt;&gt;"",VLOOKUP(K420,'active io'!$C$3:$D$7528,2,FALSE),"")</f>
        <v>vmhba2:C0:T2:L168</v>
      </c>
      <c r="M420" t="str">
        <f t="shared" si="22"/>
        <v>16221</v>
      </c>
      <c r="N420" t="str">
        <f t="shared" si="23"/>
        <v>0f35</v>
      </c>
      <c r="O420" s="131">
        <v>40</v>
      </c>
    </row>
    <row r="421" spans="1:15">
      <c r="A421" t="s">
        <v>1181</v>
      </c>
      <c r="B421" t="s">
        <v>1844</v>
      </c>
      <c r="C421" t="s">
        <v>363</v>
      </c>
      <c r="D421" t="s">
        <v>1702</v>
      </c>
      <c r="E421" t="s">
        <v>1686</v>
      </c>
      <c r="F421" t="s">
        <v>1434</v>
      </c>
      <c r="G421" t="str">
        <f>VLOOKUP(F421,부산데이터스토어!$B$2:$C$225,2,)</f>
        <v>naa.600508b1001c1d1514477cca729c5868</v>
      </c>
      <c r="H421" t="s">
        <v>3463</v>
      </c>
      <c r="J421" t="str">
        <f t="shared" si="20"/>
        <v/>
      </c>
      <c r="K421" t="str">
        <f t="shared" si="21"/>
        <v/>
      </c>
      <c r="L421" t="str">
        <f>IF(K421&lt;&gt;"",VLOOKUP(K421,'active io'!$C$3:$D$7528,2,FALSE),"")</f>
        <v/>
      </c>
      <c r="M421" t="str">
        <f t="shared" si="22"/>
        <v/>
      </c>
      <c r="N421" t="str">
        <f t="shared" si="23"/>
        <v/>
      </c>
      <c r="O421" s="131">
        <v>65.0006103515625</v>
      </c>
    </row>
    <row r="422" spans="1:15">
      <c r="A422" t="s">
        <v>1181</v>
      </c>
      <c r="B422" t="s">
        <v>1844</v>
      </c>
      <c r="C422" t="s">
        <v>363</v>
      </c>
      <c r="D422" t="s">
        <v>1702</v>
      </c>
      <c r="E422" t="s">
        <v>1688</v>
      </c>
      <c r="F422" t="s">
        <v>1372</v>
      </c>
      <c r="G422" t="str">
        <f>VLOOKUP(F422,부산데이터스토어!$B$2:$C$225,2,)</f>
        <v>naa.60060e80166177000001617700001f1a</v>
      </c>
      <c r="H422" t="s">
        <v>3463</v>
      </c>
      <c r="I422" t="s">
        <v>1932</v>
      </c>
      <c r="J422" t="str">
        <f t="shared" si="20"/>
        <v>naa.60060e80166177000001617700000064</v>
      </c>
      <c r="K422" t="str">
        <f t="shared" si="21"/>
        <v>10.146.106.49naa.60060e80166177000001617700000064</v>
      </c>
      <c r="L422" t="str">
        <f>IF(K422&lt;&gt;"",VLOOKUP(K422,'active io'!$C$3:$D$7528,2,FALSE),"")</f>
        <v>vmhba5:C0:T0:L19</v>
      </c>
      <c r="M422" t="str">
        <f t="shared" si="22"/>
        <v>16177</v>
      </c>
      <c r="N422" t="str">
        <f t="shared" si="23"/>
        <v>0064</v>
      </c>
      <c r="O422" s="131">
        <v>50</v>
      </c>
    </row>
    <row r="423" spans="1:15">
      <c r="A423" t="s">
        <v>1181</v>
      </c>
      <c r="B423" t="s">
        <v>1844</v>
      </c>
      <c r="C423" t="s">
        <v>363</v>
      </c>
      <c r="D423" t="s">
        <v>1702</v>
      </c>
      <c r="E423" t="s">
        <v>1714</v>
      </c>
      <c r="F423" t="s">
        <v>1436</v>
      </c>
      <c r="G423" t="str">
        <f>VLOOKUP(F423,부산데이터스토어!$B$2:$C$225,2,)</f>
        <v>naa.600508b1001c319fbe031d5096718e98</v>
      </c>
      <c r="H423" t="s">
        <v>3463</v>
      </c>
      <c r="J423" t="str">
        <f t="shared" si="20"/>
        <v/>
      </c>
      <c r="K423" t="str">
        <f t="shared" si="21"/>
        <v/>
      </c>
      <c r="L423" t="str">
        <f>IF(K423&lt;&gt;"",VLOOKUP(K423,'active io'!$C$3:$D$7528,2,FALSE),"")</f>
        <v/>
      </c>
      <c r="M423" t="str">
        <f t="shared" si="22"/>
        <v/>
      </c>
      <c r="N423" t="str">
        <f t="shared" si="23"/>
        <v/>
      </c>
      <c r="O423" s="131">
        <v>120</v>
      </c>
    </row>
    <row r="424" spans="1:15">
      <c r="A424" t="s">
        <v>1181</v>
      </c>
      <c r="B424" t="s">
        <v>1844</v>
      </c>
      <c r="C424" t="s">
        <v>363</v>
      </c>
      <c r="D424" t="s">
        <v>1702</v>
      </c>
      <c r="E424" t="s">
        <v>1693</v>
      </c>
      <c r="F424" t="s">
        <v>1372</v>
      </c>
      <c r="G424" t="str">
        <f>VLOOKUP(F424,부산데이터스토어!$B$2:$C$225,2,)</f>
        <v>naa.60060e80166177000001617700001f1a</v>
      </c>
      <c r="H424" t="s">
        <v>3464</v>
      </c>
      <c r="I424" t="s">
        <v>1933</v>
      </c>
      <c r="J424" t="str">
        <f t="shared" si="20"/>
        <v>naa.60060e80166177000001617700000065</v>
      </c>
      <c r="K424" t="str">
        <f t="shared" si="21"/>
        <v>10.146.106.49naa.60060e80166177000001617700000065</v>
      </c>
      <c r="L424" t="str">
        <f>IF(K424&lt;&gt;"",VLOOKUP(K424,'active io'!$C$3:$D$7528,2,FALSE),"")</f>
        <v>vmhba3:C0:T2:L20</v>
      </c>
      <c r="M424" t="str">
        <f t="shared" si="22"/>
        <v>16177</v>
      </c>
      <c r="N424" t="str">
        <f t="shared" si="23"/>
        <v>0065</v>
      </c>
      <c r="O424" s="131">
        <v>70.000305175781307</v>
      </c>
    </row>
    <row r="425" spans="1:15">
      <c r="A425" t="s">
        <v>1181</v>
      </c>
      <c r="B425" t="s">
        <v>1844</v>
      </c>
      <c r="C425" t="s">
        <v>363</v>
      </c>
      <c r="D425" t="s">
        <v>1702</v>
      </c>
      <c r="E425" t="s">
        <v>1697</v>
      </c>
      <c r="F425" t="s">
        <v>1372</v>
      </c>
      <c r="G425" t="str">
        <f>VLOOKUP(F425,부산데이터스토어!$B$2:$C$225,2,)</f>
        <v>naa.60060e80166177000001617700001f1a</v>
      </c>
      <c r="H425" t="s">
        <v>3465</v>
      </c>
      <c r="I425" t="s">
        <v>1934</v>
      </c>
      <c r="J425" t="str">
        <f t="shared" si="20"/>
        <v>naa.60060e80166177000001617700000066</v>
      </c>
      <c r="K425" t="str">
        <f t="shared" si="21"/>
        <v>10.146.106.49naa.60060e80166177000001617700000066</v>
      </c>
      <c r="L425" t="str">
        <f>IF(K425&lt;&gt;"",VLOOKUP(K425,'active io'!$C$3:$D$7528,2,FALSE),"")</f>
        <v>vmhba3:C0:T2:L21</v>
      </c>
      <c r="M425" t="str">
        <f t="shared" si="22"/>
        <v>16177</v>
      </c>
      <c r="N425" t="str">
        <f t="shared" si="23"/>
        <v>0066</v>
      </c>
      <c r="O425" s="131">
        <v>65.0006103515625</v>
      </c>
    </row>
    <row r="426" spans="1:15">
      <c r="A426" t="s">
        <v>1181</v>
      </c>
      <c r="B426" t="s">
        <v>1844</v>
      </c>
      <c r="C426" t="s">
        <v>363</v>
      </c>
      <c r="D426" t="s">
        <v>1702</v>
      </c>
      <c r="E426" t="s">
        <v>1699</v>
      </c>
      <c r="F426" t="s">
        <v>1372</v>
      </c>
      <c r="G426" t="str">
        <f>VLOOKUP(F426,부산데이터스토어!$B$2:$C$225,2,)</f>
        <v>naa.60060e80166177000001617700001f1a</v>
      </c>
      <c r="H426" t="s">
        <v>3466</v>
      </c>
      <c r="I426" t="s">
        <v>1935</v>
      </c>
      <c r="J426" t="str">
        <f t="shared" si="20"/>
        <v>naa.60060e80166177000001617700000067</v>
      </c>
      <c r="K426" t="str">
        <f t="shared" si="21"/>
        <v>10.146.106.49naa.60060e80166177000001617700000067</v>
      </c>
      <c r="L426" t="str">
        <f>IF(K426&lt;&gt;"",VLOOKUP(K426,'active io'!$C$3:$D$7528,2,FALSE),"")</f>
        <v>vmhba3:C0:T2:L22</v>
      </c>
      <c r="M426" t="str">
        <f t="shared" si="22"/>
        <v>16177</v>
      </c>
      <c r="N426" t="str">
        <f t="shared" si="23"/>
        <v>0067</v>
      </c>
      <c r="O426" s="131">
        <v>0.20050048828125</v>
      </c>
    </row>
    <row r="427" spans="1:15">
      <c r="A427" t="s">
        <v>1181</v>
      </c>
      <c r="B427" t="s">
        <v>1844</v>
      </c>
      <c r="C427" t="s">
        <v>363</v>
      </c>
      <c r="D427" t="s">
        <v>1702</v>
      </c>
      <c r="E427" t="s">
        <v>1752</v>
      </c>
      <c r="F427" t="s">
        <v>1372</v>
      </c>
      <c r="G427" t="str">
        <f>VLOOKUP(F427,부산데이터스토어!$B$2:$C$225,2,)</f>
        <v>naa.60060e80166177000001617700001f1a</v>
      </c>
      <c r="H427" t="s">
        <v>3467</v>
      </c>
      <c r="I427" t="s">
        <v>1936</v>
      </c>
      <c r="J427" t="str">
        <f t="shared" si="20"/>
        <v>naa.60060e80166177000001617700000f15</v>
      </c>
      <c r="K427" t="str">
        <f t="shared" si="21"/>
        <v>10.146.106.49naa.60060e80166177000001617700000f15</v>
      </c>
      <c r="L427" t="str">
        <f>IF(K427&lt;&gt;"",VLOOKUP(K427,'active io'!$C$3:$D$7528,2,FALSE),"")</f>
        <v>vmhba3:C0:T2:L163</v>
      </c>
      <c r="M427" t="str">
        <f t="shared" si="22"/>
        <v>16177</v>
      </c>
      <c r="N427" t="str">
        <f t="shared" si="23"/>
        <v>0f15</v>
      </c>
      <c r="O427" s="131">
        <v>0.20050048828125</v>
      </c>
    </row>
    <row r="428" spans="1:15">
      <c r="A428" t="s">
        <v>1181</v>
      </c>
      <c r="B428" t="s">
        <v>1844</v>
      </c>
      <c r="C428" t="s">
        <v>363</v>
      </c>
      <c r="D428" t="s">
        <v>1702</v>
      </c>
      <c r="E428" t="s">
        <v>1755</v>
      </c>
      <c r="F428" t="s">
        <v>1372</v>
      </c>
      <c r="G428" t="str">
        <f>VLOOKUP(F428,부산데이터스토어!$B$2:$C$225,2,)</f>
        <v>naa.60060e80166177000001617700001f1a</v>
      </c>
      <c r="H428" t="s">
        <v>3468</v>
      </c>
      <c r="I428" t="s">
        <v>1937</v>
      </c>
      <c r="J428" t="str">
        <f t="shared" si="20"/>
        <v>naa.60060e80166177000001617700000f16</v>
      </c>
      <c r="K428" t="str">
        <f t="shared" si="21"/>
        <v>10.146.106.49naa.60060e80166177000001617700000f16</v>
      </c>
      <c r="L428" t="str">
        <f>IF(K428&lt;&gt;"",VLOOKUP(K428,'active io'!$C$3:$D$7528,2,FALSE),"")</f>
        <v>vmhba3:C0:T2:L164</v>
      </c>
      <c r="M428" t="str">
        <f t="shared" si="22"/>
        <v>16177</v>
      </c>
      <c r="N428" t="str">
        <f t="shared" si="23"/>
        <v>0f16</v>
      </c>
      <c r="O428" s="131">
        <v>0.20050048828125</v>
      </c>
    </row>
    <row r="429" spans="1:15">
      <c r="A429" t="s">
        <v>1181</v>
      </c>
      <c r="B429" t="s">
        <v>1844</v>
      </c>
      <c r="C429" t="s">
        <v>363</v>
      </c>
      <c r="D429" t="s">
        <v>1702</v>
      </c>
      <c r="E429" t="s">
        <v>1758</v>
      </c>
      <c r="F429" t="s">
        <v>1372</v>
      </c>
      <c r="G429" t="str">
        <f>VLOOKUP(F429,부산데이터스토어!$B$2:$C$225,2,)</f>
        <v>naa.60060e80166177000001617700001f1a</v>
      </c>
      <c r="H429" t="s">
        <v>3469</v>
      </c>
      <c r="I429" t="s">
        <v>1938</v>
      </c>
      <c r="J429" t="str">
        <f t="shared" si="20"/>
        <v>naa.60060e80166177000001617700000f17</v>
      </c>
      <c r="K429" t="str">
        <f t="shared" si="21"/>
        <v>10.146.106.49naa.60060e80166177000001617700000f17</v>
      </c>
      <c r="L429" t="str">
        <f>IF(K429&lt;&gt;"",VLOOKUP(K429,'active io'!$C$3:$D$7528,2,FALSE),"")</f>
        <v>vmhba3:C0:T2:L165</v>
      </c>
      <c r="M429" t="str">
        <f t="shared" si="22"/>
        <v>16177</v>
      </c>
      <c r="N429" t="str">
        <f t="shared" si="23"/>
        <v>0f17</v>
      </c>
      <c r="O429" s="131">
        <v>40</v>
      </c>
    </row>
    <row r="430" spans="1:15">
      <c r="A430" t="s">
        <v>1183</v>
      </c>
      <c r="B430" t="s">
        <v>1844</v>
      </c>
      <c r="C430" t="s">
        <v>372</v>
      </c>
      <c r="D430" t="s">
        <v>1847</v>
      </c>
      <c r="E430" t="s">
        <v>1686</v>
      </c>
      <c r="F430" t="s">
        <v>1444</v>
      </c>
      <c r="G430" t="str">
        <f>VLOOKUP(F430,부산데이터스토어!$B$2:$C$225,2,)</f>
        <v>naa.600508b1001c670cb8ed4481c0364f29</v>
      </c>
      <c r="H430" t="s">
        <v>3470</v>
      </c>
      <c r="J430" t="str">
        <f t="shared" si="20"/>
        <v/>
      </c>
      <c r="K430" t="str">
        <f t="shared" si="21"/>
        <v/>
      </c>
      <c r="L430" t="str">
        <f>IF(K430&lt;&gt;"",VLOOKUP(K430,'active io'!$C$3:$D$7528,2,FALSE),"")</f>
        <v/>
      </c>
      <c r="M430" t="str">
        <f t="shared" si="22"/>
        <v/>
      </c>
      <c r="N430" t="str">
        <f t="shared" si="23"/>
        <v/>
      </c>
      <c r="O430" s="131">
        <v>145.00030517578099</v>
      </c>
    </row>
    <row r="431" spans="1:15">
      <c r="A431" t="s">
        <v>1183</v>
      </c>
      <c r="B431" t="s">
        <v>1844</v>
      </c>
      <c r="C431" t="s">
        <v>372</v>
      </c>
      <c r="D431" t="s">
        <v>1847</v>
      </c>
      <c r="E431" t="s">
        <v>1688</v>
      </c>
      <c r="F431" t="s">
        <v>1290</v>
      </c>
      <c r="G431" t="str">
        <f>VLOOKUP(F431,부산데이터스토어!$B$2:$C$225,2,)</f>
        <v>naa.60060e80166221000001622100001f13</v>
      </c>
      <c r="H431" t="s">
        <v>3470</v>
      </c>
      <c r="I431" t="s">
        <v>1939</v>
      </c>
      <c r="J431" t="str">
        <f t="shared" si="20"/>
        <v>naa.60060e80166221000001622100000067</v>
      </c>
      <c r="K431" t="str">
        <f t="shared" si="21"/>
        <v>10.146.106.51naa.60060e80166221000001622100000067</v>
      </c>
      <c r="L431" t="str">
        <f>IF(K431&lt;&gt;"",VLOOKUP(K431,'active io'!$C$3:$D$7528,2,FALSE),"")</f>
        <v>vmhba2:C0:T1:L20</v>
      </c>
      <c r="M431" t="str">
        <f t="shared" si="22"/>
        <v>16221</v>
      </c>
      <c r="N431" t="str">
        <f t="shared" si="23"/>
        <v>0067</v>
      </c>
      <c r="O431" s="131">
        <v>14.5001220703125</v>
      </c>
    </row>
    <row r="432" spans="1:15">
      <c r="A432" t="s">
        <v>1183</v>
      </c>
      <c r="B432" t="s">
        <v>1844</v>
      </c>
      <c r="C432" t="s">
        <v>372</v>
      </c>
      <c r="D432" t="s">
        <v>1847</v>
      </c>
      <c r="E432" t="s">
        <v>1704</v>
      </c>
      <c r="F432" t="s">
        <v>1290</v>
      </c>
      <c r="G432" t="str">
        <f>VLOOKUP(F432,부산데이터스토어!$B$2:$C$225,2,)</f>
        <v>naa.60060e80166221000001622100001f13</v>
      </c>
      <c r="H432" t="s">
        <v>3471</v>
      </c>
      <c r="I432" t="s">
        <v>1940</v>
      </c>
      <c r="J432" t="str">
        <f t="shared" si="20"/>
        <v>naa.60060e80166221000001622100001067</v>
      </c>
      <c r="K432" t="str">
        <f t="shared" si="21"/>
        <v>10.146.106.51naa.60060e80166221000001622100001067</v>
      </c>
      <c r="L432" t="str">
        <f>IF(K432&lt;&gt;"",VLOOKUP(K432,'active io'!$C$3:$D$7528,2,FALSE),"")</f>
        <v>vmhba2:C0:T1:L100</v>
      </c>
      <c r="M432" t="str">
        <f t="shared" si="22"/>
        <v>16221</v>
      </c>
      <c r="N432" t="str">
        <f t="shared" si="23"/>
        <v>1067</v>
      </c>
      <c r="O432" s="131">
        <v>50</v>
      </c>
    </row>
    <row r="433" spans="1:15">
      <c r="A433" t="s">
        <v>1183</v>
      </c>
      <c r="B433" t="s">
        <v>1844</v>
      </c>
      <c r="C433" t="s">
        <v>372</v>
      </c>
      <c r="D433" t="s">
        <v>1847</v>
      </c>
      <c r="E433" t="s">
        <v>1714</v>
      </c>
      <c r="F433" t="s">
        <v>1446</v>
      </c>
      <c r="G433" t="str">
        <f>VLOOKUP(F433,부산데이터스토어!$B$2:$C$225,2,)</f>
        <v>naa.600508b1001cab8b555dc03b1f9cecbf</v>
      </c>
      <c r="H433" t="s">
        <v>3470</v>
      </c>
      <c r="J433" t="str">
        <f t="shared" si="20"/>
        <v/>
      </c>
      <c r="K433" t="str">
        <f t="shared" si="21"/>
        <v/>
      </c>
      <c r="L433" t="str">
        <f>IF(K433&lt;&gt;"",VLOOKUP(K433,'active io'!$C$3:$D$7528,2,FALSE),"")</f>
        <v/>
      </c>
      <c r="M433" t="str">
        <f t="shared" si="22"/>
        <v/>
      </c>
      <c r="N433" t="str">
        <f t="shared" si="23"/>
        <v/>
      </c>
      <c r="O433" s="131">
        <v>100.00030517578099</v>
      </c>
    </row>
    <row r="434" spans="1:15">
      <c r="A434" t="s">
        <v>1183</v>
      </c>
      <c r="B434" t="s">
        <v>1844</v>
      </c>
      <c r="C434" t="s">
        <v>372</v>
      </c>
      <c r="D434" t="s">
        <v>1847</v>
      </c>
      <c r="E434" t="s">
        <v>1693</v>
      </c>
      <c r="F434" t="s">
        <v>1290</v>
      </c>
      <c r="G434" t="str">
        <f>VLOOKUP(F434,부산데이터스토어!$B$2:$C$225,2,)</f>
        <v>naa.60060e80166221000001622100001f13</v>
      </c>
      <c r="H434" t="s">
        <v>3472</v>
      </c>
      <c r="I434" t="s">
        <v>1941</v>
      </c>
      <c r="J434" t="str">
        <f t="shared" si="20"/>
        <v>naa.60060e80166221000001622100000068</v>
      </c>
      <c r="K434" t="str">
        <f t="shared" si="21"/>
        <v>10.146.106.51naa.60060e80166221000001622100000068</v>
      </c>
      <c r="L434" t="str">
        <f>IF(K434&lt;&gt;"",VLOOKUP(K434,'active io'!$C$3:$D$7528,2,FALSE),"")</f>
        <v>vmhba2:C0:T1:L21</v>
      </c>
      <c r="M434" t="str">
        <f t="shared" si="22"/>
        <v>16221</v>
      </c>
      <c r="N434" t="str">
        <f t="shared" si="23"/>
        <v>0068</v>
      </c>
      <c r="O434" s="131">
        <v>70.000305175781307</v>
      </c>
    </row>
    <row r="435" spans="1:15">
      <c r="A435" t="s">
        <v>1183</v>
      </c>
      <c r="B435" t="s">
        <v>1844</v>
      </c>
      <c r="C435" t="s">
        <v>372</v>
      </c>
      <c r="D435" t="s">
        <v>1847</v>
      </c>
      <c r="E435" t="s">
        <v>1697</v>
      </c>
      <c r="F435" t="s">
        <v>1290</v>
      </c>
      <c r="G435" t="str">
        <f>VLOOKUP(F435,부산데이터스토어!$B$2:$C$225,2,)</f>
        <v>naa.60060e80166221000001622100001f13</v>
      </c>
      <c r="H435" t="s">
        <v>3473</v>
      </c>
      <c r="I435" t="s">
        <v>1942</v>
      </c>
      <c r="J435" t="str">
        <f t="shared" ref="J435:J498" si="24">IF(I435&lt;&gt;"",CONCATENATE("naa.",MID(I435,11,32)),"")</f>
        <v>naa.60060e80166221000001622100000069</v>
      </c>
      <c r="K435" t="str">
        <f t="shared" ref="K435:K498" si="25">IF(J435&lt;&gt;"",CONCATENATE(A435,J435),"")</f>
        <v>10.146.106.51naa.60060e80166221000001622100000069</v>
      </c>
      <c r="L435" t="str">
        <f>IF(K435&lt;&gt;"",VLOOKUP(K435,'active io'!$C$3:$D$7528,2,FALSE),"")</f>
        <v>vmhba2:C0:T1:L22</v>
      </c>
      <c r="M435" t="str">
        <f t="shared" ref="M435:M498" si="26">IF(I435&lt;&gt;"",MID(I435,30,5),"")</f>
        <v>16221</v>
      </c>
      <c r="N435" t="str">
        <f t="shared" ref="N435:N498" si="27">IF(I435&lt;&gt;"",MID(I435,39,4),"")</f>
        <v>0069</v>
      </c>
      <c r="O435" s="131">
        <v>110.000610351563</v>
      </c>
    </row>
    <row r="436" spans="1:15">
      <c r="A436" t="s">
        <v>1183</v>
      </c>
      <c r="B436" t="s">
        <v>1844</v>
      </c>
      <c r="C436" t="s">
        <v>372</v>
      </c>
      <c r="D436" t="s">
        <v>1847</v>
      </c>
      <c r="E436" t="s">
        <v>1699</v>
      </c>
      <c r="F436" t="s">
        <v>1290</v>
      </c>
      <c r="G436" t="str">
        <f>VLOOKUP(F436,부산데이터스토어!$B$2:$C$225,2,)</f>
        <v>naa.60060e80166221000001622100001f13</v>
      </c>
      <c r="H436" t="s">
        <v>3474</v>
      </c>
      <c r="I436" t="s">
        <v>1943</v>
      </c>
      <c r="J436" t="str">
        <f t="shared" si="24"/>
        <v>naa.60060e8016622100000162210000006a</v>
      </c>
      <c r="K436" t="str">
        <f t="shared" si="25"/>
        <v>10.146.106.51naa.60060e8016622100000162210000006a</v>
      </c>
      <c r="L436" t="str">
        <f>IF(K436&lt;&gt;"",VLOOKUP(K436,'active io'!$C$3:$D$7528,2,FALSE),"")</f>
        <v>vmhba2:C0:T1:L23</v>
      </c>
      <c r="M436" t="str">
        <f t="shared" si="26"/>
        <v>16221</v>
      </c>
      <c r="N436" t="str">
        <f t="shared" si="27"/>
        <v>006a</v>
      </c>
      <c r="O436" s="131">
        <v>10.0003051757813</v>
      </c>
    </row>
    <row r="437" spans="1:15">
      <c r="A437" t="s">
        <v>1183</v>
      </c>
      <c r="B437" t="s">
        <v>1844</v>
      </c>
      <c r="C437" t="s">
        <v>372</v>
      </c>
      <c r="D437" t="s">
        <v>1847</v>
      </c>
      <c r="E437" t="s">
        <v>1737</v>
      </c>
      <c r="F437" t="s">
        <v>1290</v>
      </c>
      <c r="G437" t="str">
        <f>VLOOKUP(F437,부산데이터스토어!$B$2:$C$225,2,)</f>
        <v>naa.60060e80166221000001622100001f13</v>
      </c>
      <c r="H437" t="s">
        <v>3475</v>
      </c>
      <c r="I437" t="s">
        <v>1944</v>
      </c>
      <c r="J437" t="str">
        <f t="shared" si="24"/>
        <v>naa.60060e80166221000001622100001068</v>
      </c>
      <c r="K437" t="str">
        <f t="shared" si="25"/>
        <v>10.146.106.51naa.60060e80166221000001622100001068</v>
      </c>
      <c r="L437" t="str">
        <f>IF(K437&lt;&gt;"",VLOOKUP(K437,'active io'!$C$3:$D$7528,2,FALSE),"")</f>
        <v>vmhba2:C0:T1:L101</v>
      </c>
      <c r="M437" t="str">
        <f t="shared" si="26"/>
        <v>16221</v>
      </c>
      <c r="N437" t="str">
        <f t="shared" si="27"/>
        <v>1068</v>
      </c>
      <c r="O437" s="131">
        <v>7.0001220703125</v>
      </c>
    </row>
    <row r="438" spans="1:15">
      <c r="A438" t="s">
        <v>1183</v>
      </c>
      <c r="B438" t="s">
        <v>1844</v>
      </c>
      <c r="C438" t="s">
        <v>372</v>
      </c>
      <c r="D438" t="s">
        <v>1847</v>
      </c>
      <c r="E438" t="s">
        <v>1740</v>
      </c>
      <c r="F438" t="s">
        <v>1290</v>
      </c>
      <c r="G438" t="str">
        <f>VLOOKUP(F438,부산데이터스토어!$B$2:$C$225,2,)</f>
        <v>naa.60060e80166221000001622100001f13</v>
      </c>
      <c r="H438" t="s">
        <v>3476</v>
      </c>
      <c r="I438" t="s">
        <v>1945</v>
      </c>
      <c r="J438" t="str">
        <f t="shared" si="24"/>
        <v>naa.60060e80166221000001622100001069</v>
      </c>
      <c r="K438" t="str">
        <f t="shared" si="25"/>
        <v>10.146.106.51naa.60060e80166221000001622100001069</v>
      </c>
      <c r="L438" t="str">
        <f>IF(K438&lt;&gt;"",VLOOKUP(K438,'active io'!$C$3:$D$7528,2,FALSE),"")</f>
        <v>vmhba2:C0:T1:L102</v>
      </c>
      <c r="M438" t="str">
        <f t="shared" si="26"/>
        <v>16221</v>
      </c>
      <c r="N438" t="str">
        <f t="shared" si="27"/>
        <v>1069</v>
      </c>
      <c r="O438" s="131">
        <v>11.0000610351563</v>
      </c>
    </row>
    <row r="439" spans="1:15">
      <c r="A439" t="s">
        <v>1183</v>
      </c>
      <c r="B439" t="s">
        <v>1844</v>
      </c>
      <c r="C439" t="s">
        <v>372</v>
      </c>
      <c r="D439" t="s">
        <v>1847</v>
      </c>
      <c r="E439" t="s">
        <v>1743</v>
      </c>
      <c r="F439" t="s">
        <v>1290</v>
      </c>
      <c r="G439" t="str">
        <f>VLOOKUP(F439,부산데이터스토어!$B$2:$C$225,2,)</f>
        <v>naa.60060e80166221000001622100001f13</v>
      </c>
      <c r="H439" t="s">
        <v>3477</v>
      </c>
      <c r="I439" t="s">
        <v>1946</v>
      </c>
      <c r="J439" t="str">
        <f t="shared" si="24"/>
        <v>naa.60060e8016622100000162210000106a</v>
      </c>
      <c r="K439" t="str">
        <f t="shared" si="25"/>
        <v>10.146.106.51naa.60060e8016622100000162210000106a</v>
      </c>
      <c r="L439" t="str">
        <f>IF(K439&lt;&gt;"",VLOOKUP(K439,'active io'!$C$3:$D$7528,2,FALSE),"")</f>
        <v>vmhba2:C0:T1:L103</v>
      </c>
      <c r="M439" t="str">
        <f t="shared" si="26"/>
        <v>16221</v>
      </c>
      <c r="N439" t="str">
        <f t="shared" si="27"/>
        <v>106a</v>
      </c>
      <c r="O439" s="131">
        <v>0.20050048828125</v>
      </c>
    </row>
    <row r="440" spans="1:15">
      <c r="A440" t="s">
        <v>1183</v>
      </c>
      <c r="B440" t="s">
        <v>1844</v>
      </c>
      <c r="C440" t="s">
        <v>372</v>
      </c>
      <c r="D440" t="s">
        <v>1847</v>
      </c>
      <c r="E440" t="s">
        <v>1752</v>
      </c>
      <c r="F440" t="s">
        <v>1290</v>
      </c>
      <c r="G440" t="str">
        <f>VLOOKUP(F440,부산데이터스토어!$B$2:$C$225,2,)</f>
        <v>naa.60060e80166221000001622100001f13</v>
      </c>
      <c r="H440" t="s">
        <v>3478</v>
      </c>
      <c r="I440" t="s">
        <v>1947</v>
      </c>
      <c r="J440" t="str">
        <f t="shared" si="24"/>
        <v>naa.60060e80166221000001622100000f39</v>
      </c>
      <c r="K440" t="str">
        <f t="shared" si="25"/>
        <v>10.146.106.51naa.60060e80166221000001622100000f39</v>
      </c>
      <c r="L440" t="str">
        <f>IF(K440&lt;&gt;"",VLOOKUP(K440,'active io'!$C$3:$D$7528,2,FALSE),"")</f>
        <v>vmhba4:C0:T2:L172</v>
      </c>
      <c r="M440" t="str">
        <f t="shared" si="26"/>
        <v>16221</v>
      </c>
      <c r="N440" t="str">
        <f t="shared" si="27"/>
        <v>0f39</v>
      </c>
      <c r="O440" s="131">
        <v>0.20050048828125</v>
      </c>
    </row>
    <row r="441" spans="1:15">
      <c r="A441" t="s">
        <v>1183</v>
      </c>
      <c r="B441" t="s">
        <v>1844</v>
      </c>
      <c r="C441" t="s">
        <v>372</v>
      </c>
      <c r="D441" t="s">
        <v>1847</v>
      </c>
      <c r="E441" t="s">
        <v>1755</v>
      </c>
      <c r="F441" t="s">
        <v>1290</v>
      </c>
      <c r="G441" t="str">
        <f>VLOOKUP(F441,부산데이터스토어!$B$2:$C$225,2,)</f>
        <v>naa.60060e80166221000001622100001f13</v>
      </c>
      <c r="H441" t="s">
        <v>3479</v>
      </c>
      <c r="I441" t="s">
        <v>1948</v>
      </c>
      <c r="J441" t="str">
        <f t="shared" si="24"/>
        <v>naa.60060e80166221000001622100000f3a</v>
      </c>
      <c r="K441" t="str">
        <f t="shared" si="25"/>
        <v>10.146.106.51naa.60060e80166221000001622100000f3a</v>
      </c>
      <c r="L441" t="str">
        <f>IF(K441&lt;&gt;"",VLOOKUP(K441,'active io'!$C$3:$D$7528,2,FALSE),"")</f>
        <v>vmhba4:C0:T2:L173</v>
      </c>
      <c r="M441" t="str">
        <f t="shared" si="26"/>
        <v>16221</v>
      </c>
      <c r="N441" t="str">
        <f t="shared" si="27"/>
        <v>0f3a</v>
      </c>
      <c r="O441" s="131">
        <v>0.20050048828125</v>
      </c>
    </row>
    <row r="442" spans="1:15">
      <c r="A442" t="s">
        <v>1183</v>
      </c>
      <c r="B442" t="s">
        <v>1844</v>
      </c>
      <c r="C442" t="s">
        <v>372</v>
      </c>
      <c r="D442" t="s">
        <v>1847</v>
      </c>
      <c r="E442" t="s">
        <v>1758</v>
      </c>
      <c r="F442" t="s">
        <v>1290</v>
      </c>
      <c r="G442" t="str">
        <f>VLOOKUP(F442,부산데이터스토어!$B$2:$C$225,2,)</f>
        <v>naa.60060e80166221000001622100001f13</v>
      </c>
      <c r="H442" t="s">
        <v>3480</v>
      </c>
      <c r="I442" t="s">
        <v>1949</v>
      </c>
      <c r="J442" t="str">
        <f t="shared" si="24"/>
        <v>naa.60060e80166221000001622100000f3b</v>
      </c>
      <c r="K442" t="str">
        <f t="shared" si="25"/>
        <v>10.146.106.51naa.60060e80166221000001622100000f3b</v>
      </c>
      <c r="L442" t="str">
        <f>IF(K442&lt;&gt;"",VLOOKUP(K442,'active io'!$C$3:$D$7528,2,FALSE),"")</f>
        <v>vmhba4:C0:T2:L174</v>
      </c>
      <c r="M442" t="str">
        <f t="shared" si="26"/>
        <v>16221</v>
      </c>
      <c r="N442" t="str">
        <f t="shared" si="27"/>
        <v>0f3b</v>
      </c>
      <c r="O442" s="131">
        <v>40</v>
      </c>
    </row>
    <row r="443" spans="1:15">
      <c r="A443" t="s">
        <v>1183</v>
      </c>
      <c r="B443" t="s">
        <v>1844</v>
      </c>
      <c r="C443" t="s">
        <v>371</v>
      </c>
      <c r="D443" t="s">
        <v>1702</v>
      </c>
      <c r="E443" t="s">
        <v>1686</v>
      </c>
      <c r="F443" t="s">
        <v>1444</v>
      </c>
      <c r="G443" t="str">
        <f>VLOOKUP(F443,부산데이터스토어!$B$2:$C$225,2,)</f>
        <v>naa.600508b1001c670cb8ed4481c0364f29</v>
      </c>
      <c r="H443" t="s">
        <v>3481</v>
      </c>
      <c r="J443" t="str">
        <f t="shared" si="24"/>
        <v/>
      </c>
      <c r="K443" t="str">
        <f t="shared" si="25"/>
        <v/>
      </c>
      <c r="L443" t="str">
        <f>IF(K443&lt;&gt;"",VLOOKUP(K443,'active io'!$C$3:$D$7528,2,FALSE),"")</f>
        <v/>
      </c>
      <c r="M443" t="str">
        <f t="shared" si="26"/>
        <v/>
      </c>
      <c r="N443" t="str">
        <f t="shared" si="27"/>
        <v/>
      </c>
      <c r="O443" s="131">
        <v>65.0006103515625</v>
      </c>
    </row>
    <row r="444" spans="1:15">
      <c r="A444" t="s">
        <v>1183</v>
      </c>
      <c r="B444" t="s">
        <v>1844</v>
      </c>
      <c r="C444" t="s">
        <v>371</v>
      </c>
      <c r="D444" t="s">
        <v>1702</v>
      </c>
      <c r="E444" t="s">
        <v>1688</v>
      </c>
      <c r="F444" t="s">
        <v>1372</v>
      </c>
      <c r="G444" t="str">
        <f>VLOOKUP(F444,부산데이터스토어!$B$2:$C$225,2,)</f>
        <v>naa.60060e80166177000001617700001f1a</v>
      </c>
      <c r="H444" t="s">
        <v>3481</v>
      </c>
      <c r="I444" t="s">
        <v>1950</v>
      </c>
      <c r="J444" t="str">
        <f t="shared" si="24"/>
        <v>naa.60060e80166177000001617700000063</v>
      </c>
      <c r="K444" t="str">
        <f t="shared" si="25"/>
        <v>10.146.106.51naa.60060e80166177000001617700000063</v>
      </c>
      <c r="L444" t="str">
        <f>IF(K444&lt;&gt;"",VLOOKUP(K444,'active io'!$C$3:$D$7528,2,FALSE),"")</f>
        <v>vmhba5:C0:T0:L18</v>
      </c>
      <c r="M444" t="str">
        <f t="shared" si="26"/>
        <v>16177</v>
      </c>
      <c r="N444" t="str">
        <f t="shared" si="27"/>
        <v>0063</v>
      </c>
      <c r="O444" s="131">
        <v>50</v>
      </c>
    </row>
    <row r="445" spans="1:15">
      <c r="A445" t="s">
        <v>1183</v>
      </c>
      <c r="B445" t="s">
        <v>1844</v>
      </c>
      <c r="C445" t="s">
        <v>371</v>
      </c>
      <c r="D445" t="s">
        <v>1702</v>
      </c>
      <c r="E445" t="s">
        <v>1714</v>
      </c>
      <c r="F445" t="s">
        <v>1446</v>
      </c>
      <c r="G445" t="str">
        <f>VLOOKUP(F445,부산데이터스토어!$B$2:$C$225,2,)</f>
        <v>naa.600508b1001cab8b555dc03b1f9cecbf</v>
      </c>
      <c r="H445" t="s">
        <v>3481</v>
      </c>
      <c r="J445" t="str">
        <f t="shared" si="24"/>
        <v/>
      </c>
      <c r="K445" t="str">
        <f t="shared" si="25"/>
        <v/>
      </c>
      <c r="L445" t="str">
        <f>IF(K445&lt;&gt;"",VLOOKUP(K445,'active io'!$C$3:$D$7528,2,FALSE),"")</f>
        <v/>
      </c>
      <c r="M445" t="str">
        <f t="shared" si="26"/>
        <v/>
      </c>
      <c r="N445" t="str">
        <f t="shared" si="27"/>
        <v/>
      </c>
      <c r="O445" s="131">
        <v>120</v>
      </c>
    </row>
    <row r="446" spans="1:15">
      <c r="A446" t="s">
        <v>1183</v>
      </c>
      <c r="B446" t="s">
        <v>1844</v>
      </c>
      <c r="C446" t="s">
        <v>371</v>
      </c>
      <c r="D446" t="s">
        <v>1702</v>
      </c>
      <c r="E446" t="s">
        <v>1693</v>
      </c>
      <c r="F446" t="s">
        <v>1372</v>
      </c>
      <c r="G446" t="str">
        <f>VLOOKUP(F446,부산데이터스토어!$B$2:$C$225,2,)</f>
        <v>naa.60060e80166177000001617700001f1a</v>
      </c>
      <c r="H446" t="s">
        <v>3464</v>
      </c>
      <c r="I446" t="s">
        <v>1933</v>
      </c>
      <c r="J446" t="str">
        <f t="shared" si="24"/>
        <v>naa.60060e80166177000001617700000065</v>
      </c>
      <c r="K446" t="str">
        <f t="shared" si="25"/>
        <v>10.146.106.51naa.60060e80166177000001617700000065</v>
      </c>
      <c r="L446" t="str">
        <f>IF(K446&lt;&gt;"",VLOOKUP(K446,'active io'!$C$3:$D$7528,2,FALSE),"")</f>
        <v>vmhba3:C0:T2:L20</v>
      </c>
      <c r="M446" t="str">
        <f t="shared" si="26"/>
        <v>16177</v>
      </c>
      <c r="N446" t="str">
        <f t="shared" si="27"/>
        <v>0065</v>
      </c>
      <c r="O446" s="131">
        <v>70.000305175781307</v>
      </c>
    </row>
    <row r="447" spans="1:15">
      <c r="A447" t="s">
        <v>1183</v>
      </c>
      <c r="B447" t="s">
        <v>1844</v>
      </c>
      <c r="C447" t="s">
        <v>371</v>
      </c>
      <c r="D447" t="s">
        <v>1702</v>
      </c>
      <c r="E447" t="s">
        <v>1697</v>
      </c>
      <c r="F447" t="s">
        <v>1372</v>
      </c>
      <c r="G447" t="str">
        <f>VLOOKUP(F447,부산데이터스토어!$B$2:$C$225,2,)</f>
        <v>naa.60060e80166177000001617700001f1a</v>
      </c>
      <c r="H447" t="s">
        <v>3465</v>
      </c>
      <c r="I447" t="s">
        <v>1934</v>
      </c>
      <c r="J447" t="str">
        <f t="shared" si="24"/>
        <v>naa.60060e80166177000001617700000066</v>
      </c>
      <c r="K447" t="str">
        <f t="shared" si="25"/>
        <v>10.146.106.51naa.60060e80166177000001617700000066</v>
      </c>
      <c r="L447" t="str">
        <f>IF(K447&lt;&gt;"",VLOOKUP(K447,'active io'!$C$3:$D$7528,2,FALSE),"")</f>
        <v>vmhba3:C0:T2:L21</v>
      </c>
      <c r="M447" t="str">
        <f t="shared" si="26"/>
        <v>16177</v>
      </c>
      <c r="N447" t="str">
        <f t="shared" si="27"/>
        <v>0066</v>
      </c>
      <c r="O447" s="131">
        <v>65.0006103515625</v>
      </c>
    </row>
    <row r="448" spans="1:15">
      <c r="A448" t="s">
        <v>1183</v>
      </c>
      <c r="B448" t="s">
        <v>1844</v>
      </c>
      <c r="C448" t="s">
        <v>371</v>
      </c>
      <c r="D448" t="s">
        <v>1702</v>
      </c>
      <c r="E448" t="s">
        <v>1699</v>
      </c>
      <c r="F448" t="s">
        <v>1372</v>
      </c>
      <c r="G448" t="str">
        <f>VLOOKUP(F448,부산데이터스토어!$B$2:$C$225,2,)</f>
        <v>naa.60060e80166177000001617700001f1a</v>
      </c>
      <c r="H448" t="s">
        <v>3466</v>
      </c>
      <c r="I448" t="s">
        <v>1935</v>
      </c>
      <c r="J448" t="str">
        <f t="shared" si="24"/>
        <v>naa.60060e80166177000001617700000067</v>
      </c>
      <c r="K448" t="str">
        <f t="shared" si="25"/>
        <v>10.146.106.51naa.60060e80166177000001617700000067</v>
      </c>
      <c r="L448" t="str">
        <f>IF(K448&lt;&gt;"",VLOOKUP(K448,'active io'!$C$3:$D$7528,2,FALSE),"")</f>
        <v>vmhba3:C0:T2:L22</v>
      </c>
      <c r="M448" t="str">
        <f t="shared" si="26"/>
        <v>16177</v>
      </c>
      <c r="N448" t="str">
        <f t="shared" si="27"/>
        <v>0067</v>
      </c>
      <c r="O448" s="131">
        <v>0.20050048828125</v>
      </c>
    </row>
    <row r="449" spans="1:15">
      <c r="A449" t="s">
        <v>1183</v>
      </c>
      <c r="B449" t="s">
        <v>1844</v>
      </c>
      <c r="C449" t="s">
        <v>371</v>
      </c>
      <c r="D449" t="s">
        <v>1702</v>
      </c>
      <c r="E449" t="s">
        <v>1752</v>
      </c>
      <c r="F449" t="s">
        <v>1372</v>
      </c>
      <c r="G449" t="str">
        <f>VLOOKUP(F449,부산데이터스토어!$B$2:$C$225,2,)</f>
        <v>naa.60060e80166177000001617700001f1a</v>
      </c>
      <c r="H449" t="s">
        <v>3467</v>
      </c>
      <c r="I449" t="s">
        <v>1936</v>
      </c>
      <c r="J449" t="str">
        <f t="shared" si="24"/>
        <v>naa.60060e80166177000001617700000f15</v>
      </c>
      <c r="K449" t="str">
        <f t="shared" si="25"/>
        <v>10.146.106.51naa.60060e80166177000001617700000f15</v>
      </c>
      <c r="L449" t="str">
        <f>IF(K449&lt;&gt;"",VLOOKUP(K449,'active io'!$C$3:$D$7528,2,FALSE),"")</f>
        <v>vmhba3:C0:T2:L163</v>
      </c>
      <c r="M449" t="str">
        <f t="shared" si="26"/>
        <v>16177</v>
      </c>
      <c r="N449" t="str">
        <f t="shared" si="27"/>
        <v>0f15</v>
      </c>
      <c r="O449" s="131">
        <v>0.20050048828125</v>
      </c>
    </row>
    <row r="450" spans="1:15">
      <c r="A450" t="s">
        <v>1183</v>
      </c>
      <c r="B450" t="s">
        <v>1844</v>
      </c>
      <c r="C450" t="s">
        <v>371</v>
      </c>
      <c r="D450" t="s">
        <v>1702</v>
      </c>
      <c r="E450" t="s">
        <v>1755</v>
      </c>
      <c r="F450" t="s">
        <v>1372</v>
      </c>
      <c r="G450" t="str">
        <f>VLOOKUP(F450,부산데이터스토어!$B$2:$C$225,2,)</f>
        <v>naa.60060e80166177000001617700001f1a</v>
      </c>
      <c r="H450" t="s">
        <v>3468</v>
      </c>
      <c r="I450" t="s">
        <v>1937</v>
      </c>
      <c r="J450" t="str">
        <f t="shared" si="24"/>
        <v>naa.60060e80166177000001617700000f16</v>
      </c>
      <c r="K450" t="str">
        <f t="shared" si="25"/>
        <v>10.146.106.51naa.60060e80166177000001617700000f16</v>
      </c>
      <c r="L450" t="str">
        <f>IF(K450&lt;&gt;"",VLOOKUP(K450,'active io'!$C$3:$D$7528,2,FALSE),"")</f>
        <v>vmhba3:C0:T2:L164</v>
      </c>
      <c r="M450" t="str">
        <f t="shared" si="26"/>
        <v>16177</v>
      </c>
      <c r="N450" t="str">
        <f t="shared" si="27"/>
        <v>0f16</v>
      </c>
      <c r="O450" s="131">
        <v>0.20050048828125</v>
      </c>
    </row>
    <row r="451" spans="1:15">
      <c r="A451" t="s">
        <v>1183</v>
      </c>
      <c r="B451" t="s">
        <v>1844</v>
      </c>
      <c r="C451" t="s">
        <v>371</v>
      </c>
      <c r="D451" t="s">
        <v>1702</v>
      </c>
      <c r="E451" t="s">
        <v>1758</v>
      </c>
      <c r="F451" t="s">
        <v>1372</v>
      </c>
      <c r="G451" t="str">
        <f>VLOOKUP(F451,부산데이터스토어!$B$2:$C$225,2,)</f>
        <v>naa.60060e80166177000001617700001f1a</v>
      </c>
      <c r="H451" t="s">
        <v>3469</v>
      </c>
      <c r="I451" t="s">
        <v>1938</v>
      </c>
      <c r="J451" t="str">
        <f t="shared" si="24"/>
        <v>naa.60060e80166177000001617700000f17</v>
      </c>
      <c r="K451" t="str">
        <f t="shared" si="25"/>
        <v>10.146.106.51naa.60060e80166177000001617700000f17</v>
      </c>
      <c r="L451" t="str">
        <f>IF(K451&lt;&gt;"",VLOOKUP(K451,'active io'!$C$3:$D$7528,2,FALSE),"")</f>
        <v>vmhba3:C0:T2:L165</v>
      </c>
      <c r="M451" t="str">
        <f t="shared" si="26"/>
        <v>16177</v>
      </c>
      <c r="N451" t="str">
        <f t="shared" si="27"/>
        <v>0f17</v>
      </c>
      <c r="O451" s="131">
        <v>40</v>
      </c>
    </row>
    <row r="452" spans="1:15">
      <c r="A452" t="s">
        <v>1186</v>
      </c>
      <c r="B452" t="s">
        <v>1844</v>
      </c>
      <c r="C452" t="s">
        <v>380</v>
      </c>
      <c r="D452" t="s">
        <v>1702</v>
      </c>
      <c r="E452" t="s">
        <v>1686</v>
      </c>
      <c r="F452" t="s">
        <v>1458</v>
      </c>
      <c r="G452" t="str">
        <f>VLOOKUP(F452,부산데이터스토어!$B$2:$C$225,2,)</f>
        <v>naa.600508b1001ca1bda8ae0ebf2a922d73</v>
      </c>
      <c r="H452" t="s">
        <v>3482</v>
      </c>
      <c r="J452" t="str">
        <f t="shared" si="24"/>
        <v/>
      </c>
      <c r="K452" t="str">
        <f t="shared" si="25"/>
        <v/>
      </c>
      <c r="L452" t="str">
        <f>IF(K452&lt;&gt;"",VLOOKUP(K452,'active io'!$C$3:$D$7528,2,FALSE),"")</f>
        <v/>
      </c>
      <c r="M452" t="str">
        <f t="shared" si="26"/>
        <v/>
      </c>
      <c r="N452" t="str">
        <f t="shared" si="27"/>
        <v/>
      </c>
      <c r="O452" s="131">
        <v>25.0003051757813</v>
      </c>
    </row>
    <row r="453" spans="1:15">
      <c r="A453" t="s">
        <v>1186</v>
      </c>
      <c r="B453" t="s">
        <v>1844</v>
      </c>
      <c r="C453" t="s">
        <v>380</v>
      </c>
      <c r="D453" t="s">
        <v>1702</v>
      </c>
      <c r="E453" t="s">
        <v>1688</v>
      </c>
      <c r="F453" t="s">
        <v>1362</v>
      </c>
      <c r="G453" t="str">
        <f>VLOOKUP(F453,부산데이터스토어!$B$2:$C$225,2,)</f>
        <v>naa.60060e80166177000001617700001f19</v>
      </c>
      <c r="H453" t="s">
        <v>3482</v>
      </c>
      <c r="I453" t="s">
        <v>1951</v>
      </c>
      <c r="J453" t="str">
        <f t="shared" si="24"/>
        <v>naa.60060e8016617700000161770000005f</v>
      </c>
      <c r="K453" t="str">
        <f t="shared" si="25"/>
        <v>10.146.106.54naa.60060e8016617700000161770000005f</v>
      </c>
      <c r="L453" t="str">
        <f>IF(K453&lt;&gt;"",VLOOKUP(K453,'active io'!$C$3:$D$7528,2,FALSE),"")</f>
        <v>vmhba5:C0:T0:L14</v>
      </c>
      <c r="M453" t="str">
        <f t="shared" si="26"/>
        <v>16177</v>
      </c>
      <c r="N453" t="str">
        <f t="shared" si="27"/>
        <v>005f</v>
      </c>
      <c r="O453" s="131">
        <v>40.0003051757813</v>
      </c>
    </row>
    <row r="454" spans="1:15">
      <c r="A454" t="s">
        <v>1186</v>
      </c>
      <c r="B454" t="s">
        <v>1844</v>
      </c>
      <c r="C454" t="s">
        <v>380</v>
      </c>
      <c r="D454" t="s">
        <v>1702</v>
      </c>
      <c r="E454" t="s">
        <v>1704</v>
      </c>
      <c r="F454" t="s">
        <v>1362</v>
      </c>
      <c r="G454" t="str">
        <f>VLOOKUP(F454,부산데이터스토어!$B$2:$C$225,2,)</f>
        <v>naa.60060e80166177000001617700001f19</v>
      </c>
      <c r="H454" t="s">
        <v>3483</v>
      </c>
      <c r="I454" t="s">
        <v>1952</v>
      </c>
      <c r="J454" t="str">
        <f t="shared" si="24"/>
        <v>naa.60060e80166177000001617700000060</v>
      </c>
      <c r="K454" t="str">
        <f t="shared" si="25"/>
        <v>10.146.106.54naa.60060e80166177000001617700000060</v>
      </c>
      <c r="L454" t="str">
        <f>IF(K454&lt;&gt;"",VLOOKUP(K454,'active io'!$C$3:$D$7528,2,FALSE),"")</f>
        <v>vmhba5:C0:T0:L15</v>
      </c>
      <c r="M454" t="str">
        <f t="shared" si="26"/>
        <v>16177</v>
      </c>
      <c r="N454" t="str">
        <f t="shared" si="27"/>
        <v>0060</v>
      </c>
      <c r="O454" s="131">
        <v>20.0006103515625</v>
      </c>
    </row>
    <row r="455" spans="1:15">
      <c r="A455" t="s">
        <v>1186</v>
      </c>
      <c r="B455" t="s">
        <v>1844</v>
      </c>
      <c r="C455" t="s">
        <v>380</v>
      </c>
      <c r="D455" t="s">
        <v>1702</v>
      </c>
      <c r="E455" t="s">
        <v>1706</v>
      </c>
      <c r="F455" t="s">
        <v>1362</v>
      </c>
      <c r="G455" t="str">
        <f>VLOOKUP(F455,부산데이터스토어!$B$2:$C$225,2,)</f>
        <v>naa.60060e80166177000001617700001f19</v>
      </c>
      <c r="H455" t="s">
        <v>3484</v>
      </c>
      <c r="I455" t="s">
        <v>1953</v>
      </c>
      <c r="J455" t="str">
        <f t="shared" si="24"/>
        <v>naa.60060e80166177000001617700000061</v>
      </c>
      <c r="K455" t="str">
        <f t="shared" si="25"/>
        <v>10.146.106.54naa.60060e80166177000001617700000061</v>
      </c>
      <c r="L455" t="str">
        <f>IF(K455&lt;&gt;"",VLOOKUP(K455,'active io'!$C$3:$D$7528,2,FALSE),"")</f>
        <v>vmhba5:C0:T0:L16</v>
      </c>
      <c r="M455" t="str">
        <f t="shared" si="26"/>
        <v>16177</v>
      </c>
      <c r="N455" t="str">
        <f t="shared" si="27"/>
        <v>0061</v>
      </c>
      <c r="O455" s="131">
        <v>15</v>
      </c>
    </row>
    <row r="456" spans="1:15">
      <c r="A456" t="s">
        <v>1186</v>
      </c>
      <c r="B456" t="s">
        <v>1844</v>
      </c>
      <c r="C456" t="s">
        <v>380</v>
      </c>
      <c r="D456" t="s">
        <v>1702</v>
      </c>
      <c r="E456" t="s">
        <v>1708</v>
      </c>
      <c r="F456" t="s">
        <v>1362</v>
      </c>
      <c r="G456" t="str">
        <f>VLOOKUP(F456,부산데이터스토어!$B$2:$C$225,2,)</f>
        <v>naa.60060e80166177000001617700001f19</v>
      </c>
      <c r="H456" t="s">
        <v>3485</v>
      </c>
      <c r="I456" t="s">
        <v>1954</v>
      </c>
      <c r="J456" t="str">
        <f t="shared" si="24"/>
        <v>naa.60060e80166177000001617700000062</v>
      </c>
      <c r="K456" t="str">
        <f t="shared" si="25"/>
        <v>10.146.106.54naa.60060e80166177000001617700000062</v>
      </c>
      <c r="L456" t="str">
        <f>IF(K456&lt;&gt;"",VLOOKUP(K456,'active io'!$C$3:$D$7528,2,FALSE),"")</f>
        <v>vmhba5:C0:T0:L17</v>
      </c>
      <c r="M456" t="str">
        <f t="shared" si="26"/>
        <v>16177</v>
      </c>
      <c r="N456" t="str">
        <f t="shared" si="27"/>
        <v>0062</v>
      </c>
      <c r="O456" s="131">
        <v>50</v>
      </c>
    </row>
    <row r="457" spans="1:15">
      <c r="A457" t="s">
        <v>1186</v>
      </c>
      <c r="B457" t="s">
        <v>1844</v>
      </c>
      <c r="C457" t="s">
        <v>380</v>
      </c>
      <c r="D457" t="s">
        <v>1702</v>
      </c>
      <c r="E457" t="s">
        <v>1714</v>
      </c>
      <c r="F457" t="s">
        <v>1462</v>
      </c>
      <c r="G457" t="str">
        <f>VLOOKUP(F457,부산데이터스토어!$B$2:$C$225,2,)</f>
        <v>naa.600508b1001cf2e35200337205096495</v>
      </c>
      <c r="H457" t="s">
        <v>3482</v>
      </c>
      <c r="J457" t="str">
        <f t="shared" si="24"/>
        <v/>
      </c>
      <c r="K457" t="str">
        <f t="shared" si="25"/>
        <v/>
      </c>
      <c r="L457" t="str">
        <f>IF(K457&lt;&gt;"",VLOOKUP(K457,'active io'!$C$3:$D$7528,2,FALSE),"")</f>
        <v/>
      </c>
      <c r="M457" t="str">
        <f t="shared" si="26"/>
        <v/>
      </c>
      <c r="N457" t="str">
        <f t="shared" si="27"/>
        <v/>
      </c>
      <c r="O457" s="131">
        <v>40</v>
      </c>
    </row>
    <row r="458" spans="1:15">
      <c r="A458" t="s">
        <v>1186</v>
      </c>
      <c r="B458" t="s">
        <v>1844</v>
      </c>
      <c r="C458" t="s">
        <v>381</v>
      </c>
      <c r="D458" t="s">
        <v>1847</v>
      </c>
      <c r="E458" t="s">
        <v>1686</v>
      </c>
      <c r="F458" t="s">
        <v>1458</v>
      </c>
      <c r="G458" t="str">
        <f>VLOOKUP(F458,부산데이터스토어!$B$2:$C$225,2,)</f>
        <v>naa.600508b1001ca1bda8ae0ebf2a922d73</v>
      </c>
      <c r="H458" t="s">
        <v>3486</v>
      </c>
      <c r="J458" t="str">
        <f t="shared" si="24"/>
        <v/>
      </c>
      <c r="K458" t="str">
        <f t="shared" si="25"/>
        <v/>
      </c>
      <c r="L458" t="str">
        <f>IF(K458&lt;&gt;"",VLOOKUP(K458,'active io'!$C$3:$D$7528,2,FALSE),"")</f>
        <v/>
      </c>
      <c r="M458" t="str">
        <f t="shared" si="26"/>
        <v/>
      </c>
      <c r="N458" t="str">
        <f t="shared" si="27"/>
        <v/>
      </c>
      <c r="O458" s="131">
        <v>125.000610351563</v>
      </c>
    </row>
    <row r="459" spans="1:15">
      <c r="A459" t="s">
        <v>1186</v>
      </c>
      <c r="B459" t="s">
        <v>1844</v>
      </c>
      <c r="C459" t="s">
        <v>381</v>
      </c>
      <c r="D459" t="s">
        <v>1847</v>
      </c>
      <c r="E459" t="s">
        <v>1688</v>
      </c>
      <c r="F459" t="s">
        <v>1252</v>
      </c>
      <c r="G459" t="str">
        <f>VLOOKUP(F459,부산데이터스토어!$B$2:$C$225,2,)</f>
        <v>naa.60060e80166221000001622100001f0f</v>
      </c>
      <c r="H459" t="s">
        <v>3486</v>
      </c>
      <c r="I459" t="s">
        <v>1955</v>
      </c>
      <c r="J459" t="str">
        <f t="shared" si="24"/>
        <v>naa.60060e80166221000001622100000054</v>
      </c>
      <c r="K459" t="str">
        <f t="shared" si="25"/>
        <v>10.146.106.54naa.60060e80166221000001622100000054</v>
      </c>
      <c r="L459" t="str">
        <f>IF(K459&lt;&gt;"",VLOOKUP(K459,'active io'!$C$3:$D$7528,2,FALSE),"")</f>
        <v>vmhba2:C0:T2:L1</v>
      </c>
      <c r="M459" t="str">
        <f t="shared" si="26"/>
        <v>16221</v>
      </c>
      <c r="N459" t="str">
        <f t="shared" si="27"/>
        <v>0054</v>
      </c>
      <c r="O459" s="131">
        <v>12.5006103515625</v>
      </c>
    </row>
    <row r="460" spans="1:15">
      <c r="A460" t="s">
        <v>1186</v>
      </c>
      <c r="B460" t="s">
        <v>1844</v>
      </c>
      <c r="C460" t="s">
        <v>381</v>
      </c>
      <c r="D460" t="s">
        <v>1847</v>
      </c>
      <c r="E460" t="s">
        <v>1704</v>
      </c>
      <c r="F460" t="s">
        <v>1252</v>
      </c>
      <c r="G460" t="str">
        <f>VLOOKUP(F460,부산데이터스토어!$B$2:$C$225,2,)</f>
        <v>naa.60060e80166221000001622100001f0f</v>
      </c>
      <c r="H460" t="s">
        <v>3487</v>
      </c>
      <c r="I460" t="s">
        <v>1956</v>
      </c>
      <c r="J460" t="str">
        <f t="shared" si="24"/>
        <v>naa.60060e80166221000001622100001054</v>
      </c>
      <c r="K460" t="str">
        <f t="shared" si="25"/>
        <v>10.146.106.54naa.60060e80166221000001622100001054</v>
      </c>
      <c r="L460" t="str">
        <f>IF(K460&lt;&gt;"",VLOOKUP(K460,'active io'!$C$3:$D$7528,2,FALSE),"")</f>
        <v>vmhba4:C0:T1:L81</v>
      </c>
      <c r="M460" t="str">
        <f t="shared" si="26"/>
        <v>16221</v>
      </c>
      <c r="N460" t="str">
        <f t="shared" si="27"/>
        <v>1054</v>
      </c>
      <c r="O460" s="131">
        <v>50</v>
      </c>
    </row>
    <row r="461" spans="1:15">
      <c r="A461" t="s">
        <v>1186</v>
      </c>
      <c r="B461" t="s">
        <v>1844</v>
      </c>
      <c r="C461" t="s">
        <v>381</v>
      </c>
      <c r="D461" t="s">
        <v>1847</v>
      </c>
      <c r="E461" t="s">
        <v>1714</v>
      </c>
      <c r="F461" t="s">
        <v>1462</v>
      </c>
      <c r="G461" t="str">
        <f>VLOOKUP(F461,부산데이터스토어!$B$2:$C$225,2,)</f>
        <v>naa.600508b1001cf2e35200337205096495</v>
      </c>
      <c r="H461" t="s">
        <v>3486</v>
      </c>
      <c r="J461" t="str">
        <f t="shared" si="24"/>
        <v/>
      </c>
      <c r="K461" t="str">
        <f t="shared" si="25"/>
        <v/>
      </c>
      <c r="L461" t="str">
        <f>IF(K461&lt;&gt;"",VLOOKUP(K461,'active io'!$C$3:$D$7528,2,FALSE),"")</f>
        <v/>
      </c>
      <c r="M461" t="str">
        <f t="shared" si="26"/>
        <v/>
      </c>
      <c r="N461" t="str">
        <f t="shared" si="27"/>
        <v/>
      </c>
      <c r="O461" s="131">
        <v>80.0006103515625</v>
      </c>
    </row>
    <row r="462" spans="1:15">
      <c r="A462" t="s">
        <v>1186</v>
      </c>
      <c r="B462" t="s">
        <v>1844</v>
      </c>
      <c r="C462" t="s">
        <v>381</v>
      </c>
      <c r="D462" t="s">
        <v>1847</v>
      </c>
      <c r="E462" t="s">
        <v>1693</v>
      </c>
      <c r="F462" t="s">
        <v>1252</v>
      </c>
      <c r="G462" t="str">
        <f>VLOOKUP(F462,부산데이터스토어!$B$2:$C$225,2,)</f>
        <v>naa.60060e80166221000001622100001f0f</v>
      </c>
      <c r="H462" t="s">
        <v>3488</v>
      </c>
      <c r="I462" t="s">
        <v>1957</v>
      </c>
      <c r="J462" t="str">
        <f t="shared" si="24"/>
        <v>naa.60060e80166221000001622100000055</v>
      </c>
      <c r="K462" t="str">
        <f t="shared" si="25"/>
        <v>10.146.106.54naa.60060e80166221000001622100000055</v>
      </c>
      <c r="L462" t="str">
        <f>IF(K462&lt;&gt;"",VLOOKUP(K462,'active io'!$C$3:$D$7528,2,FALSE),"")</f>
        <v>vmhba2:C0:T2:L2</v>
      </c>
      <c r="M462" t="str">
        <f t="shared" si="26"/>
        <v>16221</v>
      </c>
      <c r="N462" t="str">
        <f t="shared" si="27"/>
        <v>0055</v>
      </c>
      <c r="O462" s="131">
        <v>10.0003051757813</v>
      </c>
    </row>
    <row r="463" spans="1:15">
      <c r="A463" t="s">
        <v>1186</v>
      </c>
      <c r="B463" t="s">
        <v>1844</v>
      </c>
      <c r="C463" t="s">
        <v>381</v>
      </c>
      <c r="D463" t="s">
        <v>1847</v>
      </c>
      <c r="E463" t="s">
        <v>1697</v>
      </c>
      <c r="F463" t="s">
        <v>1252</v>
      </c>
      <c r="G463" t="str">
        <f>VLOOKUP(F463,부산데이터스토어!$B$2:$C$225,2,)</f>
        <v>naa.60060e80166221000001622100001f0f</v>
      </c>
      <c r="H463" t="s">
        <v>3489</v>
      </c>
      <c r="I463" t="s">
        <v>1958</v>
      </c>
      <c r="J463" t="str">
        <f t="shared" si="24"/>
        <v>naa.60060e80166221000001622100000056</v>
      </c>
      <c r="K463" t="str">
        <f t="shared" si="25"/>
        <v>10.146.106.54naa.60060e80166221000001622100000056</v>
      </c>
      <c r="L463" t="str">
        <f>IF(K463&lt;&gt;"",VLOOKUP(K463,'active io'!$C$3:$D$7528,2,FALSE),"")</f>
        <v>vmhba2:C0:T2:L3</v>
      </c>
      <c r="M463" t="str">
        <f t="shared" si="26"/>
        <v>16221</v>
      </c>
      <c r="N463" t="str">
        <f t="shared" si="27"/>
        <v>0056</v>
      </c>
      <c r="O463" s="131">
        <v>8.00079345703125</v>
      </c>
    </row>
    <row r="464" spans="1:15">
      <c r="A464" t="s">
        <v>1186</v>
      </c>
      <c r="B464" t="s">
        <v>1844</v>
      </c>
      <c r="C464" t="s">
        <v>381</v>
      </c>
      <c r="D464" t="s">
        <v>1847</v>
      </c>
      <c r="E464" t="s">
        <v>1737</v>
      </c>
      <c r="F464" t="s">
        <v>1252</v>
      </c>
      <c r="G464" t="str">
        <f>VLOOKUP(F464,부산데이터스토어!$B$2:$C$225,2,)</f>
        <v>naa.60060e80166221000001622100001f0f</v>
      </c>
      <c r="H464" t="s">
        <v>3490</v>
      </c>
      <c r="I464" t="s">
        <v>1959</v>
      </c>
      <c r="J464" t="str">
        <f t="shared" si="24"/>
        <v>naa.60060e80166221000001622100001055</v>
      </c>
      <c r="K464" t="str">
        <f t="shared" si="25"/>
        <v>10.146.106.54naa.60060e80166221000001622100001055</v>
      </c>
      <c r="L464" t="str">
        <f>IF(K464&lt;&gt;"",VLOOKUP(K464,'active io'!$C$3:$D$7528,2,FALSE),"")</f>
        <v>vmhba4:C0:T1:L82</v>
      </c>
      <c r="M464" t="str">
        <f t="shared" si="26"/>
        <v>16221</v>
      </c>
      <c r="N464" t="str">
        <f t="shared" si="27"/>
        <v>1055</v>
      </c>
      <c r="O464" s="131">
        <v>1.00067138671875</v>
      </c>
    </row>
    <row r="465" spans="1:15">
      <c r="A465" t="s">
        <v>1186</v>
      </c>
      <c r="B465" t="s">
        <v>1844</v>
      </c>
      <c r="C465" t="s">
        <v>381</v>
      </c>
      <c r="D465" t="s">
        <v>1847</v>
      </c>
      <c r="E465" t="s">
        <v>1740</v>
      </c>
      <c r="F465" t="s">
        <v>1252</v>
      </c>
      <c r="G465" t="str">
        <f>VLOOKUP(F465,부산데이터스토어!$B$2:$C$225,2,)</f>
        <v>naa.60060e80166221000001622100001f0f</v>
      </c>
      <c r="H465" t="s">
        <v>3491</v>
      </c>
      <c r="I465" t="s">
        <v>1960</v>
      </c>
      <c r="J465" t="str">
        <f t="shared" si="24"/>
        <v>naa.60060e80166221000001622100001056</v>
      </c>
      <c r="K465" t="str">
        <f t="shared" si="25"/>
        <v>10.146.106.54naa.60060e80166221000001622100001056</v>
      </c>
      <c r="L465" t="str">
        <f>IF(K465&lt;&gt;"",VLOOKUP(K465,'active io'!$C$3:$D$7528,2,FALSE),"")</f>
        <v>vmhba4:C0:T1:L83</v>
      </c>
      <c r="M465" t="str">
        <f t="shared" si="26"/>
        <v>16221</v>
      </c>
      <c r="N465" t="str">
        <f t="shared" si="27"/>
        <v>1056</v>
      </c>
      <c r="O465" s="131">
        <v>0.20050048828125</v>
      </c>
    </row>
    <row r="466" spans="1:15">
      <c r="A466" t="s">
        <v>1186</v>
      </c>
      <c r="B466" t="s">
        <v>1844</v>
      </c>
      <c r="C466" t="s">
        <v>381</v>
      </c>
      <c r="D466" t="s">
        <v>1847</v>
      </c>
      <c r="E466" t="s">
        <v>1752</v>
      </c>
      <c r="F466" t="s">
        <v>1252</v>
      </c>
      <c r="G466" t="str">
        <f>VLOOKUP(F466,부산데이터스토어!$B$2:$C$225,2,)</f>
        <v>naa.60060e80166221000001622100001f0f</v>
      </c>
      <c r="H466" t="s">
        <v>3492</v>
      </c>
      <c r="I466" t="s">
        <v>1961</v>
      </c>
      <c r="J466" t="str">
        <f t="shared" si="24"/>
        <v>naa.60060e80166221000001622100000f2d</v>
      </c>
      <c r="K466" t="str">
        <f t="shared" si="25"/>
        <v>10.146.106.54naa.60060e80166221000001622100000f2d</v>
      </c>
      <c r="L466" t="str">
        <f>IF(K466&lt;&gt;"",VLOOKUP(K466,'active io'!$C$3:$D$7528,2,FALSE),"")</f>
        <v>vmhba4:C0:T1:L160</v>
      </c>
      <c r="M466" t="str">
        <f t="shared" si="26"/>
        <v>16221</v>
      </c>
      <c r="N466" t="str">
        <f t="shared" si="27"/>
        <v>0f2d</v>
      </c>
      <c r="O466" s="131">
        <v>0.20050048828125</v>
      </c>
    </row>
    <row r="467" spans="1:15">
      <c r="A467" t="s">
        <v>1186</v>
      </c>
      <c r="B467" t="s">
        <v>1844</v>
      </c>
      <c r="C467" t="s">
        <v>381</v>
      </c>
      <c r="D467" t="s">
        <v>1847</v>
      </c>
      <c r="E467" t="s">
        <v>1755</v>
      </c>
      <c r="F467" t="s">
        <v>1252</v>
      </c>
      <c r="G467" t="str">
        <f>VLOOKUP(F467,부산데이터스토어!$B$2:$C$225,2,)</f>
        <v>naa.60060e80166221000001622100001f0f</v>
      </c>
      <c r="H467" t="s">
        <v>3493</v>
      </c>
      <c r="I467" t="s">
        <v>1962</v>
      </c>
      <c r="J467" t="str">
        <f t="shared" si="24"/>
        <v>naa.60060e80166221000001622100000f2e</v>
      </c>
      <c r="K467" t="str">
        <f t="shared" si="25"/>
        <v>10.146.106.54naa.60060e80166221000001622100000f2e</v>
      </c>
      <c r="L467" t="str">
        <f>IF(K467&lt;&gt;"",VLOOKUP(K467,'active io'!$C$3:$D$7528,2,FALSE),"")</f>
        <v>vmhba4:C0:T1:L161</v>
      </c>
      <c r="M467" t="str">
        <f t="shared" si="26"/>
        <v>16221</v>
      </c>
      <c r="N467" t="str">
        <f t="shared" si="27"/>
        <v>0f2e</v>
      </c>
      <c r="O467" s="131">
        <v>0.20050048828125</v>
      </c>
    </row>
    <row r="468" spans="1:15">
      <c r="A468" t="s">
        <v>1186</v>
      </c>
      <c r="B468" t="s">
        <v>1844</v>
      </c>
      <c r="C468" t="s">
        <v>381</v>
      </c>
      <c r="D468" t="s">
        <v>1847</v>
      </c>
      <c r="E468" t="s">
        <v>1758</v>
      </c>
      <c r="F468" t="s">
        <v>1252</v>
      </c>
      <c r="G468" t="str">
        <f>VLOOKUP(F468,부산데이터스토어!$B$2:$C$225,2,)</f>
        <v>naa.60060e80166221000001622100001f0f</v>
      </c>
      <c r="H468" t="s">
        <v>3494</v>
      </c>
      <c r="I468" t="s">
        <v>1963</v>
      </c>
      <c r="J468" t="str">
        <f t="shared" si="24"/>
        <v>naa.60060e80166221000001622100000f2f</v>
      </c>
      <c r="K468" t="str">
        <f t="shared" si="25"/>
        <v>10.146.106.54naa.60060e80166221000001622100000f2f</v>
      </c>
      <c r="L468" t="str">
        <f>IF(K468&lt;&gt;"",VLOOKUP(K468,'active io'!$C$3:$D$7528,2,FALSE),"")</f>
        <v>vmhba4:C0:T1:L162</v>
      </c>
      <c r="M468" t="str">
        <f t="shared" si="26"/>
        <v>16221</v>
      </c>
      <c r="N468" t="str">
        <f t="shared" si="27"/>
        <v>0f2f</v>
      </c>
      <c r="O468" s="131">
        <v>40</v>
      </c>
    </row>
    <row r="469" spans="1:15">
      <c r="A469" t="s">
        <v>1188</v>
      </c>
      <c r="B469" t="s">
        <v>1844</v>
      </c>
      <c r="C469" t="s">
        <v>385</v>
      </c>
      <c r="D469" t="s">
        <v>1847</v>
      </c>
      <c r="E469" t="s">
        <v>1686</v>
      </c>
      <c r="F469" t="s">
        <v>1468</v>
      </c>
      <c r="G469" t="str">
        <f>VLOOKUP(F469,부산데이터스토어!$B$2:$C$225,2,)</f>
        <v>naa.600508b1001cf90d6ebb7174cf07f391</v>
      </c>
      <c r="H469" t="s">
        <v>3495</v>
      </c>
      <c r="J469" t="str">
        <f t="shared" si="24"/>
        <v/>
      </c>
      <c r="K469" t="str">
        <f t="shared" si="25"/>
        <v/>
      </c>
      <c r="L469" t="str">
        <f>IF(K469&lt;&gt;"",VLOOKUP(K469,'active io'!$C$3:$D$7528,2,FALSE),"")</f>
        <v/>
      </c>
      <c r="M469" t="str">
        <f t="shared" si="26"/>
        <v/>
      </c>
      <c r="N469" t="str">
        <f t="shared" si="27"/>
        <v/>
      </c>
      <c r="O469" s="131">
        <v>145.00030517578099</v>
      </c>
    </row>
    <row r="470" spans="1:15">
      <c r="A470" t="s">
        <v>1188</v>
      </c>
      <c r="B470" t="s">
        <v>1844</v>
      </c>
      <c r="C470" t="s">
        <v>385</v>
      </c>
      <c r="D470" t="s">
        <v>1847</v>
      </c>
      <c r="E470" t="s">
        <v>1688</v>
      </c>
      <c r="F470" t="s">
        <v>1290</v>
      </c>
      <c r="G470" t="str">
        <f>VLOOKUP(F470,부산데이터스토어!$B$2:$C$225,2,)</f>
        <v>naa.60060e80166221000001622100001f13</v>
      </c>
      <c r="H470" t="s">
        <v>3495</v>
      </c>
      <c r="I470" t="s">
        <v>1964</v>
      </c>
      <c r="J470" t="str">
        <f t="shared" si="24"/>
        <v>naa.60060e80166221000001622100000066</v>
      </c>
      <c r="K470" t="str">
        <f t="shared" si="25"/>
        <v>10.146.106.56naa.60060e80166221000001622100000066</v>
      </c>
      <c r="L470" t="str">
        <f>IF(K470&lt;&gt;"",VLOOKUP(K470,'active io'!$C$3:$D$7528,2,FALSE),"")</f>
        <v>vmhba4:C0:T1:L19</v>
      </c>
      <c r="M470" t="str">
        <f t="shared" si="26"/>
        <v>16221</v>
      </c>
      <c r="N470" t="str">
        <f t="shared" si="27"/>
        <v>0066</v>
      </c>
      <c r="O470" s="131">
        <v>14.5001220703125</v>
      </c>
    </row>
    <row r="471" spans="1:15">
      <c r="A471" t="s">
        <v>1188</v>
      </c>
      <c r="B471" t="s">
        <v>1844</v>
      </c>
      <c r="C471" t="s">
        <v>385</v>
      </c>
      <c r="D471" t="s">
        <v>1847</v>
      </c>
      <c r="E471" t="s">
        <v>1704</v>
      </c>
      <c r="F471" t="s">
        <v>1290</v>
      </c>
      <c r="G471" t="str">
        <f>VLOOKUP(F471,부산데이터스토어!$B$2:$C$225,2,)</f>
        <v>naa.60060e80166221000001622100001f13</v>
      </c>
      <c r="H471" t="s">
        <v>3496</v>
      </c>
      <c r="I471" t="s">
        <v>1965</v>
      </c>
      <c r="J471" t="str">
        <f t="shared" si="24"/>
        <v>naa.60060e80166221000001622100001066</v>
      </c>
      <c r="K471" t="str">
        <f t="shared" si="25"/>
        <v>10.146.106.56naa.60060e80166221000001622100001066</v>
      </c>
      <c r="L471" t="str">
        <f>IF(K471&lt;&gt;"",VLOOKUP(K471,'active io'!$C$3:$D$7528,2,FALSE),"")</f>
        <v>vmhba4:C0:T1:L99</v>
      </c>
      <c r="M471" t="str">
        <f t="shared" si="26"/>
        <v>16221</v>
      </c>
      <c r="N471" t="str">
        <f t="shared" si="27"/>
        <v>1066</v>
      </c>
      <c r="O471" s="131">
        <v>50</v>
      </c>
    </row>
    <row r="472" spans="1:15">
      <c r="A472" t="s">
        <v>1188</v>
      </c>
      <c r="B472" t="s">
        <v>1844</v>
      </c>
      <c r="C472" t="s">
        <v>385</v>
      </c>
      <c r="D472" t="s">
        <v>1847</v>
      </c>
      <c r="E472" t="s">
        <v>1714</v>
      </c>
      <c r="F472" t="s">
        <v>1470</v>
      </c>
      <c r="G472" t="str">
        <f>VLOOKUP(F472,부산데이터스토어!$B$2:$C$225,2,)</f>
        <v>naa.600508b1001cd3a66ef18e1a66c481c1</v>
      </c>
      <c r="H472" t="s">
        <v>3495</v>
      </c>
      <c r="J472" t="str">
        <f t="shared" si="24"/>
        <v/>
      </c>
      <c r="K472" t="str">
        <f t="shared" si="25"/>
        <v/>
      </c>
      <c r="L472" t="str">
        <f>IF(K472&lt;&gt;"",VLOOKUP(K472,'active io'!$C$3:$D$7528,2,FALSE),"")</f>
        <v/>
      </c>
      <c r="M472" t="str">
        <f t="shared" si="26"/>
        <v/>
      </c>
      <c r="N472" t="str">
        <f t="shared" si="27"/>
        <v/>
      </c>
      <c r="O472" s="131">
        <v>100.00030517578099</v>
      </c>
    </row>
    <row r="473" spans="1:15">
      <c r="A473" t="s">
        <v>1188</v>
      </c>
      <c r="B473" t="s">
        <v>1844</v>
      </c>
      <c r="C473" t="s">
        <v>385</v>
      </c>
      <c r="D473" t="s">
        <v>1847</v>
      </c>
      <c r="E473" t="s">
        <v>1693</v>
      </c>
      <c r="F473" t="s">
        <v>1290</v>
      </c>
      <c r="G473" t="str">
        <f>VLOOKUP(F473,부산데이터스토어!$B$2:$C$225,2,)</f>
        <v>naa.60060e80166221000001622100001f13</v>
      </c>
      <c r="H473" t="s">
        <v>3472</v>
      </c>
      <c r="I473" t="s">
        <v>1941</v>
      </c>
      <c r="J473" t="str">
        <f t="shared" si="24"/>
        <v>naa.60060e80166221000001622100000068</v>
      </c>
      <c r="K473" t="str">
        <f t="shared" si="25"/>
        <v>10.146.106.56naa.60060e80166221000001622100000068</v>
      </c>
      <c r="L473" t="str">
        <f>IF(K473&lt;&gt;"",VLOOKUP(K473,'active io'!$C$3:$D$7528,2,FALSE),"")</f>
        <v>vmhba2:C0:T2:L21</v>
      </c>
      <c r="M473" t="str">
        <f t="shared" si="26"/>
        <v>16221</v>
      </c>
      <c r="N473" t="str">
        <f t="shared" si="27"/>
        <v>0068</v>
      </c>
      <c r="O473" s="131">
        <v>70.000305175781307</v>
      </c>
    </row>
    <row r="474" spans="1:15">
      <c r="A474" t="s">
        <v>1188</v>
      </c>
      <c r="B474" t="s">
        <v>1844</v>
      </c>
      <c r="C474" t="s">
        <v>385</v>
      </c>
      <c r="D474" t="s">
        <v>1847</v>
      </c>
      <c r="E474" t="s">
        <v>1697</v>
      </c>
      <c r="F474" t="s">
        <v>1290</v>
      </c>
      <c r="G474" t="str">
        <f>VLOOKUP(F474,부산데이터스토어!$B$2:$C$225,2,)</f>
        <v>naa.60060e80166221000001622100001f13</v>
      </c>
      <c r="H474" t="s">
        <v>3473</v>
      </c>
      <c r="I474" t="s">
        <v>1942</v>
      </c>
      <c r="J474" t="str">
        <f t="shared" si="24"/>
        <v>naa.60060e80166221000001622100000069</v>
      </c>
      <c r="K474" t="str">
        <f t="shared" si="25"/>
        <v>10.146.106.56naa.60060e80166221000001622100000069</v>
      </c>
      <c r="L474" t="str">
        <f>IF(K474&lt;&gt;"",VLOOKUP(K474,'active io'!$C$3:$D$7528,2,FALSE),"")</f>
        <v>vmhba2:C0:T2:L22</v>
      </c>
      <c r="M474" t="str">
        <f t="shared" si="26"/>
        <v>16221</v>
      </c>
      <c r="N474" t="str">
        <f t="shared" si="27"/>
        <v>0069</v>
      </c>
      <c r="O474" s="131">
        <v>110.000610351563</v>
      </c>
    </row>
    <row r="475" spans="1:15">
      <c r="A475" t="s">
        <v>1188</v>
      </c>
      <c r="B475" t="s">
        <v>1844</v>
      </c>
      <c r="C475" t="s">
        <v>385</v>
      </c>
      <c r="D475" t="s">
        <v>1847</v>
      </c>
      <c r="E475" t="s">
        <v>1699</v>
      </c>
      <c r="F475" t="s">
        <v>1290</v>
      </c>
      <c r="G475" t="str">
        <f>VLOOKUP(F475,부산데이터스토어!$B$2:$C$225,2,)</f>
        <v>naa.60060e80166221000001622100001f13</v>
      </c>
      <c r="H475" t="s">
        <v>3474</v>
      </c>
      <c r="I475" t="s">
        <v>1943</v>
      </c>
      <c r="J475" t="str">
        <f t="shared" si="24"/>
        <v>naa.60060e8016622100000162210000006a</v>
      </c>
      <c r="K475" t="str">
        <f t="shared" si="25"/>
        <v>10.146.106.56naa.60060e8016622100000162210000006a</v>
      </c>
      <c r="L475" t="str">
        <f>IF(K475&lt;&gt;"",VLOOKUP(K475,'active io'!$C$3:$D$7528,2,FALSE),"")</f>
        <v>vmhba2:C0:T2:L23</v>
      </c>
      <c r="M475" t="str">
        <f t="shared" si="26"/>
        <v>16221</v>
      </c>
      <c r="N475" t="str">
        <f t="shared" si="27"/>
        <v>006a</v>
      </c>
      <c r="O475" s="131">
        <v>10.0003051757813</v>
      </c>
    </row>
    <row r="476" spans="1:15">
      <c r="A476" t="s">
        <v>1188</v>
      </c>
      <c r="B476" t="s">
        <v>1844</v>
      </c>
      <c r="C476" t="s">
        <v>385</v>
      </c>
      <c r="D476" t="s">
        <v>1847</v>
      </c>
      <c r="E476" t="s">
        <v>1737</v>
      </c>
      <c r="F476" t="s">
        <v>1290</v>
      </c>
      <c r="G476" t="str">
        <f>VLOOKUP(F476,부산데이터스토어!$B$2:$C$225,2,)</f>
        <v>naa.60060e80166221000001622100001f13</v>
      </c>
      <c r="H476" t="s">
        <v>3475</v>
      </c>
      <c r="I476" t="s">
        <v>1944</v>
      </c>
      <c r="J476" t="str">
        <f t="shared" si="24"/>
        <v>naa.60060e80166221000001622100001068</v>
      </c>
      <c r="K476" t="str">
        <f t="shared" si="25"/>
        <v>10.146.106.56naa.60060e80166221000001622100001068</v>
      </c>
      <c r="L476" t="str">
        <f>IF(K476&lt;&gt;"",VLOOKUP(K476,'active io'!$C$3:$D$7528,2,FALSE),"")</f>
        <v>vmhba4:C0:T2:L101</v>
      </c>
      <c r="M476" t="str">
        <f t="shared" si="26"/>
        <v>16221</v>
      </c>
      <c r="N476" t="str">
        <f t="shared" si="27"/>
        <v>1068</v>
      </c>
      <c r="O476" s="131">
        <v>7.0001220703125</v>
      </c>
    </row>
    <row r="477" spans="1:15">
      <c r="A477" t="s">
        <v>1188</v>
      </c>
      <c r="B477" t="s">
        <v>1844</v>
      </c>
      <c r="C477" t="s">
        <v>385</v>
      </c>
      <c r="D477" t="s">
        <v>1847</v>
      </c>
      <c r="E477" t="s">
        <v>1740</v>
      </c>
      <c r="F477" t="s">
        <v>1290</v>
      </c>
      <c r="G477" t="str">
        <f>VLOOKUP(F477,부산데이터스토어!$B$2:$C$225,2,)</f>
        <v>naa.60060e80166221000001622100001f13</v>
      </c>
      <c r="H477" t="s">
        <v>3476</v>
      </c>
      <c r="I477" t="s">
        <v>1945</v>
      </c>
      <c r="J477" t="str">
        <f t="shared" si="24"/>
        <v>naa.60060e80166221000001622100001069</v>
      </c>
      <c r="K477" t="str">
        <f t="shared" si="25"/>
        <v>10.146.106.56naa.60060e80166221000001622100001069</v>
      </c>
      <c r="L477" t="str">
        <f>IF(K477&lt;&gt;"",VLOOKUP(K477,'active io'!$C$3:$D$7528,2,FALSE),"")</f>
        <v>vmhba4:C0:T2:L102</v>
      </c>
      <c r="M477" t="str">
        <f t="shared" si="26"/>
        <v>16221</v>
      </c>
      <c r="N477" t="str">
        <f t="shared" si="27"/>
        <v>1069</v>
      </c>
      <c r="O477" s="131">
        <v>11.0000610351563</v>
      </c>
    </row>
    <row r="478" spans="1:15">
      <c r="A478" t="s">
        <v>1188</v>
      </c>
      <c r="B478" t="s">
        <v>1844</v>
      </c>
      <c r="C478" t="s">
        <v>385</v>
      </c>
      <c r="D478" t="s">
        <v>1847</v>
      </c>
      <c r="E478" t="s">
        <v>1743</v>
      </c>
      <c r="F478" t="s">
        <v>1290</v>
      </c>
      <c r="G478" t="str">
        <f>VLOOKUP(F478,부산데이터스토어!$B$2:$C$225,2,)</f>
        <v>naa.60060e80166221000001622100001f13</v>
      </c>
      <c r="H478" t="s">
        <v>3477</v>
      </c>
      <c r="I478" t="s">
        <v>1946</v>
      </c>
      <c r="J478" t="str">
        <f t="shared" si="24"/>
        <v>naa.60060e8016622100000162210000106a</v>
      </c>
      <c r="K478" t="str">
        <f t="shared" si="25"/>
        <v>10.146.106.56naa.60060e8016622100000162210000106a</v>
      </c>
      <c r="L478" t="str">
        <f>IF(K478&lt;&gt;"",VLOOKUP(K478,'active io'!$C$3:$D$7528,2,FALSE),"")</f>
        <v>vmhba4:C0:T2:L103</v>
      </c>
      <c r="M478" t="str">
        <f t="shared" si="26"/>
        <v>16221</v>
      </c>
      <c r="N478" t="str">
        <f t="shared" si="27"/>
        <v>106a</v>
      </c>
      <c r="O478" s="131">
        <v>0.20050048828125</v>
      </c>
    </row>
    <row r="479" spans="1:15">
      <c r="A479" t="s">
        <v>1188</v>
      </c>
      <c r="B479" t="s">
        <v>1844</v>
      </c>
      <c r="C479" t="s">
        <v>385</v>
      </c>
      <c r="D479" t="s">
        <v>1847</v>
      </c>
      <c r="E479" t="s">
        <v>1752</v>
      </c>
      <c r="F479" t="s">
        <v>1290</v>
      </c>
      <c r="G479" t="str">
        <f>VLOOKUP(F479,부산데이터스토어!$B$2:$C$225,2,)</f>
        <v>naa.60060e80166221000001622100001f13</v>
      </c>
      <c r="H479" t="s">
        <v>3478</v>
      </c>
      <c r="I479" t="s">
        <v>1947</v>
      </c>
      <c r="J479" t="str">
        <f t="shared" si="24"/>
        <v>naa.60060e80166221000001622100000f39</v>
      </c>
      <c r="K479" t="str">
        <f t="shared" si="25"/>
        <v>10.146.106.56naa.60060e80166221000001622100000f39</v>
      </c>
      <c r="L479" t="str">
        <f>IF(K479&lt;&gt;"",VLOOKUP(K479,'active io'!$C$3:$D$7528,2,FALSE),"")</f>
        <v>vmhba4:C0:T2:L172</v>
      </c>
      <c r="M479" t="str">
        <f t="shared" si="26"/>
        <v>16221</v>
      </c>
      <c r="N479" t="str">
        <f t="shared" si="27"/>
        <v>0f39</v>
      </c>
      <c r="O479" s="131">
        <v>0.20050048828125</v>
      </c>
    </row>
    <row r="480" spans="1:15">
      <c r="A480" t="s">
        <v>1188</v>
      </c>
      <c r="B480" t="s">
        <v>1844</v>
      </c>
      <c r="C480" t="s">
        <v>385</v>
      </c>
      <c r="D480" t="s">
        <v>1847</v>
      </c>
      <c r="E480" t="s">
        <v>1755</v>
      </c>
      <c r="F480" t="s">
        <v>1290</v>
      </c>
      <c r="G480" t="str">
        <f>VLOOKUP(F480,부산데이터스토어!$B$2:$C$225,2,)</f>
        <v>naa.60060e80166221000001622100001f13</v>
      </c>
      <c r="H480" t="s">
        <v>3479</v>
      </c>
      <c r="I480" t="s">
        <v>1948</v>
      </c>
      <c r="J480" t="str">
        <f t="shared" si="24"/>
        <v>naa.60060e80166221000001622100000f3a</v>
      </c>
      <c r="K480" t="str">
        <f t="shared" si="25"/>
        <v>10.146.106.56naa.60060e80166221000001622100000f3a</v>
      </c>
      <c r="L480" t="str">
        <f>IF(K480&lt;&gt;"",VLOOKUP(K480,'active io'!$C$3:$D$7528,2,FALSE),"")</f>
        <v>vmhba4:C0:T2:L173</v>
      </c>
      <c r="M480" t="str">
        <f t="shared" si="26"/>
        <v>16221</v>
      </c>
      <c r="N480" t="str">
        <f t="shared" si="27"/>
        <v>0f3a</v>
      </c>
      <c r="O480" s="131">
        <v>0.20050048828125</v>
      </c>
    </row>
    <row r="481" spans="1:15">
      <c r="A481" t="s">
        <v>1188</v>
      </c>
      <c r="B481" t="s">
        <v>1844</v>
      </c>
      <c r="C481" t="s">
        <v>385</v>
      </c>
      <c r="D481" t="s">
        <v>1847</v>
      </c>
      <c r="E481" t="s">
        <v>1758</v>
      </c>
      <c r="F481" t="s">
        <v>1290</v>
      </c>
      <c r="G481" t="str">
        <f>VLOOKUP(F481,부산데이터스토어!$B$2:$C$225,2,)</f>
        <v>naa.60060e80166221000001622100001f13</v>
      </c>
      <c r="H481" t="s">
        <v>3480</v>
      </c>
      <c r="I481" t="s">
        <v>1949</v>
      </c>
      <c r="J481" t="str">
        <f t="shared" si="24"/>
        <v>naa.60060e80166221000001622100000f3b</v>
      </c>
      <c r="K481" t="str">
        <f t="shared" si="25"/>
        <v>10.146.106.56naa.60060e80166221000001622100000f3b</v>
      </c>
      <c r="L481" t="str">
        <f>IF(K481&lt;&gt;"",VLOOKUP(K481,'active io'!$C$3:$D$7528,2,FALSE),"")</f>
        <v>vmhba4:C0:T2:L174</v>
      </c>
      <c r="M481" t="str">
        <f t="shared" si="26"/>
        <v>16221</v>
      </c>
      <c r="N481" t="str">
        <f t="shared" si="27"/>
        <v>0f3b</v>
      </c>
      <c r="O481" s="131">
        <v>40</v>
      </c>
    </row>
    <row r="482" spans="1:15">
      <c r="A482" t="s">
        <v>1188</v>
      </c>
      <c r="B482" t="s">
        <v>1844</v>
      </c>
      <c r="C482" t="s">
        <v>386</v>
      </c>
      <c r="D482" t="s">
        <v>1702</v>
      </c>
      <c r="E482" t="s">
        <v>1686</v>
      </c>
      <c r="F482" t="s">
        <v>1468</v>
      </c>
      <c r="G482" t="str">
        <f>VLOOKUP(F482,부산데이터스토어!$B$2:$C$225,2,)</f>
        <v>naa.600508b1001cf90d6ebb7174cf07f391</v>
      </c>
      <c r="H482" t="s">
        <v>3497</v>
      </c>
      <c r="J482" t="str">
        <f t="shared" si="24"/>
        <v/>
      </c>
      <c r="K482" t="str">
        <f t="shared" si="25"/>
        <v/>
      </c>
      <c r="L482" t="str">
        <f>IF(K482&lt;&gt;"",VLOOKUP(K482,'active io'!$C$3:$D$7528,2,FALSE),"")</f>
        <v/>
      </c>
      <c r="M482" t="str">
        <f t="shared" si="26"/>
        <v/>
      </c>
      <c r="N482" t="str">
        <f t="shared" si="27"/>
        <v/>
      </c>
      <c r="O482" s="131">
        <v>45</v>
      </c>
    </row>
    <row r="483" spans="1:15">
      <c r="A483" t="s">
        <v>1188</v>
      </c>
      <c r="B483" t="s">
        <v>1844</v>
      </c>
      <c r="C483" t="s">
        <v>386</v>
      </c>
      <c r="D483" t="s">
        <v>1702</v>
      </c>
      <c r="E483" t="s">
        <v>1688</v>
      </c>
      <c r="F483" t="s">
        <v>1344</v>
      </c>
      <c r="G483" t="str">
        <f>VLOOKUP(F483,부산데이터스토어!$B$2:$C$225,2,)</f>
        <v>naa.60060e80166177000001617700001f17</v>
      </c>
      <c r="H483" t="s">
        <v>3497</v>
      </c>
      <c r="I483" t="s">
        <v>1966</v>
      </c>
      <c r="J483" t="str">
        <f t="shared" si="24"/>
        <v>naa.60060e80166177000001617700000057</v>
      </c>
      <c r="K483" t="str">
        <f t="shared" si="25"/>
        <v>10.146.106.56naa.60060e80166177000001617700000057</v>
      </c>
      <c r="L483" t="str">
        <f>IF(K483&lt;&gt;"",VLOOKUP(K483,'active io'!$C$3:$D$7528,2,FALSE),"")</f>
        <v>vmhba3:C0:T1:L6</v>
      </c>
      <c r="M483" t="str">
        <f t="shared" si="26"/>
        <v>16177</v>
      </c>
      <c r="N483" t="str">
        <f t="shared" si="27"/>
        <v>0057</v>
      </c>
      <c r="O483" s="131">
        <v>70.000305175781307</v>
      </c>
    </row>
    <row r="484" spans="1:15">
      <c r="A484" t="s">
        <v>1188</v>
      </c>
      <c r="B484" t="s">
        <v>1844</v>
      </c>
      <c r="C484" t="s">
        <v>386</v>
      </c>
      <c r="D484" t="s">
        <v>1702</v>
      </c>
      <c r="E484" t="s">
        <v>1704</v>
      </c>
      <c r="F484" t="s">
        <v>1344</v>
      </c>
      <c r="G484" t="str">
        <f>VLOOKUP(F484,부산데이터스토어!$B$2:$C$225,2,)</f>
        <v>naa.60060e80166177000001617700001f17</v>
      </c>
      <c r="H484" t="s">
        <v>3498</v>
      </c>
      <c r="I484" t="s">
        <v>1967</v>
      </c>
      <c r="J484" t="str">
        <f t="shared" si="24"/>
        <v>naa.60060e80166177000001617700000058</v>
      </c>
      <c r="K484" t="str">
        <f t="shared" si="25"/>
        <v>10.146.106.56naa.60060e80166177000001617700000058</v>
      </c>
      <c r="L484" t="str">
        <f>IF(K484&lt;&gt;"",VLOOKUP(K484,'active io'!$C$3:$D$7528,2,FALSE),"")</f>
        <v>vmhba3:C0:T1:L7</v>
      </c>
      <c r="M484" t="str">
        <f t="shared" si="26"/>
        <v>16177</v>
      </c>
      <c r="N484" t="str">
        <f t="shared" si="27"/>
        <v>0058</v>
      </c>
      <c r="O484" s="131">
        <v>7.0001220703125</v>
      </c>
    </row>
    <row r="485" spans="1:15">
      <c r="A485" t="s">
        <v>1188</v>
      </c>
      <c r="B485" t="s">
        <v>1844</v>
      </c>
      <c r="C485" t="s">
        <v>386</v>
      </c>
      <c r="D485" t="s">
        <v>1702</v>
      </c>
      <c r="E485" t="s">
        <v>1706</v>
      </c>
      <c r="F485" t="s">
        <v>1344</v>
      </c>
      <c r="G485" t="str">
        <f>VLOOKUP(F485,부산데이터스토어!$B$2:$C$225,2,)</f>
        <v>naa.60060e80166177000001617700001f17</v>
      </c>
      <c r="H485" t="s">
        <v>3499</v>
      </c>
      <c r="I485" t="s">
        <v>1968</v>
      </c>
      <c r="J485" t="str">
        <f t="shared" si="24"/>
        <v>naa.60060e80166177000001617700000059</v>
      </c>
      <c r="K485" t="str">
        <f t="shared" si="25"/>
        <v>10.146.106.56naa.60060e80166177000001617700000059</v>
      </c>
      <c r="L485" t="str">
        <f>IF(K485&lt;&gt;"",VLOOKUP(K485,'active io'!$C$3:$D$7528,2,FALSE),"")</f>
        <v>vmhba3:C0:T1:L8</v>
      </c>
      <c r="M485" t="str">
        <f t="shared" si="26"/>
        <v>16177</v>
      </c>
      <c r="N485" t="str">
        <f t="shared" si="27"/>
        <v>0059</v>
      </c>
      <c r="O485" s="131">
        <v>40.0003051757813</v>
      </c>
    </row>
    <row r="486" spans="1:15">
      <c r="A486" t="s">
        <v>1188</v>
      </c>
      <c r="B486" t="s">
        <v>1844</v>
      </c>
      <c r="C486" t="s">
        <v>386</v>
      </c>
      <c r="D486" t="s">
        <v>1702</v>
      </c>
      <c r="E486" t="s">
        <v>1708</v>
      </c>
      <c r="F486" t="s">
        <v>1344</v>
      </c>
      <c r="G486" t="str">
        <f>VLOOKUP(F486,부산데이터스토어!$B$2:$C$225,2,)</f>
        <v>naa.60060e80166177000001617700001f17</v>
      </c>
      <c r="H486" t="s">
        <v>3500</v>
      </c>
      <c r="I486" t="s">
        <v>1969</v>
      </c>
      <c r="J486" t="str">
        <f t="shared" si="24"/>
        <v>naa.60060e8016617700000161770000005a</v>
      </c>
      <c r="K486" t="str">
        <f t="shared" si="25"/>
        <v>10.146.106.56naa.60060e8016617700000161770000005a</v>
      </c>
      <c r="L486" t="str">
        <f>IF(K486&lt;&gt;"",VLOOKUP(K486,'active io'!$C$3:$D$7528,2,FALSE),"")</f>
        <v>vmhba3:C0:T1:L9</v>
      </c>
      <c r="M486" t="str">
        <f t="shared" si="26"/>
        <v>16177</v>
      </c>
      <c r="N486" t="str">
        <f t="shared" si="27"/>
        <v>005a</v>
      </c>
      <c r="O486" s="131">
        <v>50</v>
      </c>
    </row>
    <row r="487" spans="1:15">
      <c r="A487" t="s">
        <v>1188</v>
      </c>
      <c r="B487" t="s">
        <v>1844</v>
      </c>
      <c r="C487" t="s">
        <v>386</v>
      </c>
      <c r="D487" t="s">
        <v>1702</v>
      </c>
      <c r="E487" t="s">
        <v>1714</v>
      </c>
      <c r="F487" t="s">
        <v>1470</v>
      </c>
      <c r="G487" t="str">
        <f>VLOOKUP(F487,부산데이터스토어!$B$2:$C$225,2,)</f>
        <v>naa.600508b1001cd3a66ef18e1a66c481c1</v>
      </c>
      <c r="H487" t="s">
        <v>3497</v>
      </c>
      <c r="J487" t="str">
        <f t="shared" si="24"/>
        <v/>
      </c>
      <c r="K487" t="str">
        <f t="shared" si="25"/>
        <v/>
      </c>
      <c r="L487" t="str">
        <f>IF(K487&lt;&gt;"",VLOOKUP(K487,'active io'!$C$3:$D$7528,2,FALSE),"")</f>
        <v/>
      </c>
      <c r="M487" t="str">
        <f t="shared" si="26"/>
        <v/>
      </c>
      <c r="N487" t="str">
        <f t="shared" si="27"/>
        <v/>
      </c>
      <c r="O487" s="131">
        <v>40</v>
      </c>
    </row>
    <row r="488" spans="1:15">
      <c r="A488" t="s">
        <v>1192</v>
      </c>
      <c r="B488" t="s">
        <v>1844</v>
      </c>
      <c r="C488" t="s">
        <v>398</v>
      </c>
      <c r="D488" t="s">
        <v>1702</v>
      </c>
      <c r="E488" t="s">
        <v>1686</v>
      </c>
      <c r="F488" t="s">
        <v>1488</v>
      </c>
      <c r="G488" t="str">
        <f>VLOOKUP(F488,부산데이터스토어!$B$2:$C$225,2,)</f>
        <v>naa.600508b1001ccea38678292fb47ad144</v>
      </c>
      <c r="H488" t="s">
        <v>3501</v>
      </c>
      <c r="J488" t="str">
        <f t="shared" si="24"/>
        <v/>
      </c>
      <c r="K488" t="str">
        <f t="shared" si="25"/>
        <v/>
      </c>
      <c r="L488" t="str">
        <f>IF(K488&lt;&gt;"",VLOOKUP(K488,'active io'!$C$3:$D$7528,2,FALSE),"")</f>
        <v/>
      </c>
      <c r="M488" t="str">
        <f t="shared" si="26"/>
        <v/>
      </c>
      <c r="N488" t="str">
        <f t="shared" si="27"/>
        <v/>
      </c>
      <c r="O488" s="131">
        <v>250.00030517578099</v>
      </c>
    </row>
    <row r="489" spans="1:15">
      <c r="A489" t="s">
        <v>1192</v>
      </c>
      <c r="B489" t="s">
        <v>1844</v>
      </c>
      <c r="C489" t="s">
        <v>398</v>
      </c>
      <c r="D489" t="s">
        <v>1702</v>
      </c>
      <c r="E489" t="s">
        <v>1688</v>
      </c>
      <c r="F489" t="s">
        <v>1334</v>
      </c>
      <c r="G489" t="str">
        <f>VLOOKUP(F489,부산데이터스토어!$B$2:$C$225,2,)</f>
        <v>naa.60060e80166177000001617700001f16</v>
      </c>
      <c r="H489" t="s">
        <v>3501</v>
      </c>
      <c r="I489" t="s">
        <v>1970</v>
      </c>
      <c r="J489" t="str">
        <f t="shared" si="24"/>
        <v>naa.60060e80166177000001617700000054</v>
      </c>
      <c r="K489" t="str">
        <f t="shared" si="25"/>
        <v>10.146.106.60naa.60060e80166177000001617700000054</v>
      </c>
      <c r="L489" t="str">
        <f>IF(K489&lt;&gt;"",VLOOKUP(K489,'active io'!$C$3:$D$7528,2,FALSE),"")</f>
        <v>vmhba3:C0:T1:L3</v>
      </c>
      <c r="M489" t="str">
        <f t="shared" si="26"/>
        <v>16177</v>
      </c>
      <c r="N489" t="str">
        <f t="shared" si="27"/>
        <v>0054</v>
      </c>
      <c r="O489" s="131">
        <v>80.0006103515625</v>
      </c>
    </row>
    <row r="490" spans="1:15">
      <c r="A490" t="s">
        <v>1192</v>
      </c>
      <c r="B490" t="s">
        <v>1844</v>
      </c>
      <c r="C490" t="s">
        <v>398</v>
      </c>
      <c r="D490" t="s">
        <v>1702</v>
      </c>
      <c r="E490" t="s">
        <v>1704</v>
      </c>
      <c r="F490" t="s">
        <v>1334</v>
      </c>
      <c r="G490" t="str">
        <f>VLOOKUP(F490,부산데이터스토어!$B$2:$C$225,2,)</f>
        <v>naa.60060e80166177000001617700001f16</v>
      </c>
      <c r="H490" t="s">
        <v>3502</v>
      </c>
      <c r="I490" t="s">
        <v>1971</v>
      </c>
      <c r="J490" t="str">
        <f t="shared" si="24"/>
        <v>naa.60060e80166177000001617700000055</v>
      </c>
      <c r="K490" t="str">
        <f t="shared" si="25"/>
        <v>10.146.106.60naa.60060e80166177000001617700000055</v>
      </c>
      <c r="L490" t="str">
        <f>IF(K490&lt;&gt;"",VLOOKUP(K490,'active io'!$C$3:$D$7528,2,FALSE),"")</f>
        <v>vmhba3:C0:T1:L4</v>
      </c>
      <c r="M490" t="str">
        <f t="shared" si="26"/>
        <v>16177</v>
      </c>
      <c r="N490" t="str">
        <f t="shared" si="27"/>
        <v>0055</v>
      </c>
      <c r="O490" s="131">
        <v>9.00054931640625</v>
      </c>
    </row>
    <row r="491" spans="1:15">
      <c r="A491" t="s">
        <v>1192</v>
      </c>
      <c r="B491" t="s">
        <v>1844</v>
      </c>
      <c r="C491" t="s">
        <v>398</v>
      </c>
      <c r="D491" t="s">
        <v>1702</v>
      </c>
      <c r="E491" t="s">
        <v>1706</v>
      </c>
      <c r="F491" t="s">
        <v>1334</v>
      </c>
      <c r="G491" t="str">
        <f>VLOOKUP(F491,부산데이터스토어!$B$2:$C$225,2,)</f>
        <v>naa.60060e80166177000001617700001f16</v>
      </c>
      <c r="H491" t="s">
        <v>3503</v>
      </c>
      <c r="I491" t="s">
        <v>1972</v>
      </c>
      <c r="J491" t="str">
        <f t="shared" si="24"/>
        <v>naa.60060e80166177000001617700000056</v>
      </c>
      <c r="K491" t="str">
        <f t="shared" si="25"/>
        <v>10.146.106.60naa.60060e80166177000001617700000056</v>
      </c>
      <c r="L491" t="str">
        <f>IF(K491&lt;&gt;"",VLOOKUP(K491,'active io'!$C$3:$D$7528,2,FALSE),"")</f>
        <v>vmhba3:C0:T1:L5</v>
      </c>
      <c r="M491" t="str">
        <f t="shared" si="26"/>
        <v>16177</v>
      </c>
      <c r="N491" t="str">
        <f t="shared" si="27"/>
        <v>0056</v>
      </c>
      <c r="O491" s="131">
        <v>50</v>
      </c>
    </row>
    <row r="492" spans="1:15">
      <c r="A492" t="s">
        <v>1192</v>
      </c>
      <c r="B492" t="s">
        <v>1844</v>
      </c>
      <c r="C492" t="s">
        <v>398</v>
      </c>
      <c r="D492" t="s">
        <v>1702</v>
      </c>
      <c r="E492" t="s">
        <v>1714</v>
      </c>
      <c r="F492" t="s">
        <v>1492</v>
      </c>
      <c r="G492" t="str">
        <f>VLOOKUP(F492,부산데이터스토어!$B$2:$C$225,2,)</f>
        <v>naa.600508b1001c8442107628f56daf1582</v>
      </c>
      <c r="H492" t="s">
        <v>3501</v>
      </c>
      <c r="J492" t="str">
        <f t="shared" si="24"/>
        <v/>
      </c>
      <c r="K492" t="str">
        <f t="shared" si="25"/>
        <v/>
      </c>
      <c r="L492" t="str">
        <f>IF(K492&lt;&gt;"",VLOOKUP(K492,'active io'!$C$3:$D$7528,2,FALSE),"")</f>
        <v/>
      </c>
      <c r="M492" t="str">
        <f t="shared" si="26"/>
        <v/>
      </c>
      <c r="N492" t="str">
        <f t="shared" si="27"/>
        <v/>
      </c>
      <c r="O492" s="131">
        <v>40</v>
      </c>
    </row>
    <row r="493" spans="1:15">
      <c r="A493" t="s">
        <v>1192</v>
      </c>
      <c r="B493" t="s">
        <v>1844</v>
      </c>
      <c r="C493" t="s">
        <v>399</v>
      </c>
      <c r="D493" t="s">
        <v>1847</v>
      </c>
      <c r="E493" t="s">
        <v>1686</v>
      </c>
      <c r="F493" t="s">
        <v>1488</v>
      </c>
      <c r="G493" t="str">
        <f>VLOOKUP(F493,부산데이터스토어!$B$2:$C$225,2,)</f>
        <v>naa.600508b1001ccea38678292fb47ad144</v>
      </c>
      <c r="H493" t="s">
        <v>3504</v>
      </c>
      <c r="J493" t="str">
        <f t="shared" si="24"/>
        <v/>
      </c>
      <c r="K493" t="str">
        <f t="shared" si="25"/>
        <v/>
      </c>
      <c r="L493" t="str">
        <f>IF(K493&lt;&gt;"",VLOOKUP(K493,'active io'!$C$3:$D$7528,2,FALSE),"")</f>
        <v/>
      </c>
      <c r="M493" t="str">
        <f t="shared" si="26"/>
        <v/>
      </c>
      <c r="N493" t="str">
        <f t="shared" si="27"/>
        <v/>
      </c>
      <c r="O493" s="131">
        <v>125.000610351563</v>
      </c>
    </row>
    <row r="494" spans="1:15">
      <c r="A494" t="s">
        <v>1192</v>
      </c>
      <c r="B494" t="s">
        <v>1844</v>
      </c>
      <c r="C494" t="s">
        <v>399</v>
      </c>
      <c r="D494" t="s">
        <v>1847</v>
      </c>
      <c r="E494" t="s">
        <v>1688</v>
      </c>
      <c r="F494" t="s">
        <v>1252</v>
      </c>
      <c r="G494" t="str">
        <f>VLOOKUP(F494,부산데이터스토어!$B$2:$C$225,2,)</f>
        <v>naa.60060e80166221000001622100001f0f</v>
      </c>
      <c r="H494" t="s">
        <v>3504</v>
      </c>
      <c r="I494" t="s">
        <v>1973</v>
      </c>
      <c r="J494" t="str">
        <f t="shared" si="24"/>
        <v>naa.60060e80166221000001622100000053</v>
      </c>
      <c r="K494" t="str">
        <f t="shared" si="25"/>
        <v>10.146.106.60naa.60060e80166221000001622100000053</v>
      </c>
      <c r="L494" t="str">
        <f>IF(K494&lt;&gt;"",VLOOKUP(K494,'active io'!$C$3:$D$7528,2,FALSE),"")</f>
        <v>vmhba4:C0:T0:L0</v>
      </c>
      <c r="M494" t="str">
        <f t="shared" si="26"/>
        <v>16221</v>
      </c>
      <c r="N494" t="str">
        <f t="shared" si="27"/>
        <v>0053</v>
      </c>
      <c r="O494" s="131">
        <v>12.5006103515625</v>
      </c>
    </row>
    <row r="495" spans="1:15">
      <c r="A495" t="s">
        <v>1192</v>
      </c>
      <c r="B495" t="s">
        <v>1844</v>
      </c>
      <c r="C495" t="s">
        <v>399</v>
      </c>
      <c r="D495" t="s">
        <v>1847</v>
      </c>
      <c r="E495" t="s">
        <v>1704</v>
      </c>
      <c r="F495" t="s">
        <v>1252</v>
      </c>
      <c r="G495" t="str">
        <f>VLOOKUP(F495,부산데이터스토어!$B$2:$C$225,2,)</f>
        <v>naa.60060e80166221000001622100001f0f</v>
      </c>
      <c r="H495" t="s">
        <v>3505</v>
      </c>
      <c r="I495" t="s">
        <v>1974</v>
      </c>
      <c r="J495" t="str">
        <f t="shared" si="24"/>
        <v>naa.60060e80166221000001622100001053</v>
      </c>
      <c r="K495" t="str">
        <f t="shared" si="25"/>
        <v>10.146.106.60naa.60060e80166221000001622100001053</v>
      </c>
      <c r="L495" t="str">
        <f>IF(K495&lt;&gt;"",VLOOKUP(K495,'active io'!$C$3:$D$7528,2,FALSE),"")</f>
        <v>vmhba4:C0:T0:L80</v>
      </c>
      <c r="M495" t="str">
        <f t="shared" si="26"/>
        <v>16221</v>
      </c>
      <c r="N495" t="str">
        <f t="shared" si="27"/>
        <v>1053</v>
      </c>
      <c r="O495" s="131">
        <v>50</v>
      </c>
    </row>
    <row r="496" spans="1:15">
      <c r="A496" t="s">
        <v>1192</v>
      </c>
      <c r="B496" t="s">
        <v>1844</v>
      </c>
      <c r="C496" t="s">
        <v>399</v>
      </c>
      <c r="D496" t="s">
        <v>1847</v>
      </c>
      <c r="E496" t="s">
        <v>1714</v>
      </c>
      <c r="F496" t="s">
        <v>1492</v>
      </c>
      <c r="G496" t="str">
        <f>VLOOKUP(F496,부산데이터스토어!$B$2:$C$225,2,)</f>
        <v>naa.600508b1001c8442107628f56daf1582</v>
      </c>
      <c r="H496" t="s">
        <v>3504</v>
      </c>
      <c r="J496" t="str">
        <f t="shared" si="24"/>
        <v/>
      </c>
      <c r="K496" t="str">
        <f t="shared" si="25"/>
        <v/>
      </c>
      <c r="L496" t="str">
        <f>IF(K496&lt;&gt;"",VLOOKUP(K496,'active io'!$C$3:$D$7528,2,FALSE),"")</f>
        <v/>
      </c>
      <c r="M496" t="str">
        <f t="shared" si="26"/>
        <v/>
      </c>
      <c r="N496" t="str">
        <f t="shared" si="27"/>
        <v/>
      </c>
      <c r="O496" s="131">
        <v>80.0006103515625</v>
      </c>
    </row>
    <row r="497" spans="1:15">
      <c r="A497" t="s">
        <v>1192</v>
      </c>
      <c r="B497" t="s">
        <v>1844</v>
      </c>
      <c r="C497" t="s">
        <v>399</v>
      </c>
      <c r="D497" t="s">
        <v>1847</v>
      </c>
      <c r="E497" t="s">
        <v>1693</v>
      </c>
      <c r="F497" t="s">
        <v>1252</v>
      </c>
      <c r="G497" t="str">
        <f>VLOOKUP(F497,부산데이터스토어!$B$2:$C$225,2,)</f>
        <v>naa.60060e80166221000001622100001f0f</v>
      </c>
      <c r="H497" t="s">
        <v>3488</v>
      </c>
      <c r="I497" t="s">
        <v>1957</v>
      </c>
      <c r="J497" t="str">
        <f t="shared" si="24"/>
        <v>naa.60060e80166221000001622100000055</v>
      </c>
      <c r="K497" t="str">
        <f t="shared" si="25"/>
        <v>10.146.106.60naa.60060e80166221000001622100000055</v>
      </c>
      <c r="L497" t="str">
        <f>IF(K497&lt;&gt;"",VLOOKUP(K497,'active io'!$C$3:$D$7528,2,FALSE),"")</f>
        <v>vmhba4:C0:T0:L2</v>
      </c>
      <c r="M497" t="str">
        <f t="shared" si="26"/>
        <v>16221</v>
      </c>
      <c r="N497" t="str">
        <f t="shared" si="27"/>
        <v>0055</v>
      </c>
      <c r="O497" s="131">
        <v>10.0003051757813</v>
      </c>
    </row>
    <row r="498" spans="1:15">
      <c r="A498" t="s">
        <v>1192</v>
      </c>
      <c r="B498" t="s">
        <v>1844</v>
      </c>
      <c r="C498" t="s">
        <v>399</v>
      </c>
      <c r="D498" t="s">
        <v>1847</v>
      </c>
      <c r="E498" t="s">
        <v>1697</v>
      </c>
      <c r="F498" t="s">
        <v>1252</v>
      </c>
      <c r="G498" t="str">
        <f>VLOOKUP(F498,부산데이터스토어!$B$2:$C$225,2,)</f>
        <v>naa.60060e80166221000001622100001f0f</v>
      </c>
      <c r="H498" t="s">
        <v>3489</v>
      </c>
      <c r="I498" t="s">
        <v>1958</v>
      </c>
      <c r="J498" t="str">
        <f t="shared" si="24"/>
        <v>naa.60060e80166221000001622100000056</v>
      </c>
      <c r="K498" t="str">
        <f t="shared" si="25"/>
        <v>10.146.106.60naa.60060e80166221000001622100000056</v>
      </c>
      <c r="L498" t="str">
        <f>IF(K498&lt;&gt;"",VLOOKUP(K498,'active io'!$C$3:$D$7528,2,FALSE),"")</f>
        <v>vmhba4:C0:T0:L3</v>
      </c>
      <c r="M498" t="str">
        <f t="shared" si="26"/>
        <v>16221</v>
      </c>
      <c r="N498" t="str">
        <f t="shared" si="27"/>
        <v>0056</v>
      </c>
      <c r="O498" s="131">
        <v>8.00079345703125</v>
      </c>
    </row>
    <row r="499" spans="1:15">
      <c r="A499" t="s">
        <v>1192</v>
      </c>
      <c r="B499" t="s">
        <v>1844</v>
      </c>
      <c r="C499" t="s">
        <v>399</v>
      </c>
      <c r="D499" t="s">
        <v>1847</v>
      </c>
      <c r="E499" t="s">
        <v>1737</v>
      </c>
      <c r="F499" t="s">
        <v>1252</v>
      </c>
      <c r="G499" t="str">
        <f>VLOOKUP(F499,부산데이터스토어!$B$2:$C$225,2,)</f>
        <v>naa.60060e80166221000001622100001f0f</v>
      </c>
      <c r="H499" t="s">
        <v>3490</v>
      </c>
      <c r="I499" t="s">
        <v>1959</v>
      </c>
      <c r="J499" t="str">
        <f t="shared" ref="J499:J562" si="28">IF(I499&lt;&gt;"",CONCATENATE("naa.",MID(I499,11,32)),"")</f>
        <v>naa.60060e80166221000001622100001055</v>
      </c>
      <c r="K499" t="str">
        <f t="shared" ref="K499:K562" si="29">IF(J499&lt;&gt;"",CONCATENATE(A499,J499),"")</f>
        <v>10.146.106.60naa.60060e80166221000001622100001055</v>
      </c>
      <c r="L499" t="str">
        <f>IF(K499&lt;&gt;"",VLOOKUP(K499,'active io'!$C$3:$D$7528,2,FALSE),"")</f>
        <v>vmhba4:C0:T0:L82</v>
      </c>
      <c r="M499" t="str">
        <f t="shared" ref="M499:M562" si="30">IF(I499&lt;&gt;"",MID(I499,30,5),"")</f>
        <v>16221</v>
      </c>
      <c r="N499" t="str">
        <f t="shared" ref="N499:N562" si="31">IF(I499&lt;&gt;"",MID(I499,39,4),"")</f>
        <v>1055</v>
      </c>
      <c r="O499" s="131">
        <v>1.00067138671875</v>
      </c>
    </row>
    <row r="500" spans="1:15">
      <c r="A500" t="s">
        <v>1192</v>
      </c>
      <c r="B500" t="s">
        <v>1844</v>
      </c>
      <c r="C500" t="s">
        <v>399</v>
      </c>
      <c r="D500" t="s">
        <v>1847</v>
      </c>
      <c r="E500" t="s">
        <v>1740</v>
      </c>
      <c r="F500" t="s">
        <v>1252</v>
      </c>
      <c r="G500" t="str">
        <f>VLOOKUP(F500,부산데이터스토어!$B$2:$C$225,2,)</f>
        <v>naa.60060e80166221000001622100001f0f</v>
      </c>
      <c r="H500" t="s">
        <v>3491</v>
      </c>
      <c r="I500" t="s">
        <v>1960</v>
      </c>
      <c r="J500" t="str">
        <f t="shared" si="28"/>
        <v>naa.60060e80166221000001622100001056</v>
      </c>
      <c r="K500" t="str">
        <f t="shared" si="29"/>
        <v>10.146.106.60naa.60060e80166221000001622100001056</v>
      </c>
      <c r="L500" t="str">
        <f>IF(K500&lt;&gt;"",VLOOKUP(K500,'active io'!$C$3:$D$7528,2,FALSE),"")</f>
        <v>vmhba4:C0:T0:L83</v>
      </c>
      <c r="M500" t="str">
        <f t="shared" si="30"/>
        <v>16221</v>
      </c>
      <c r="N500" t="str">
        <f t="shared" si="31"/>
        <v>1056</v>
      </c>
      <c r="O500" s="131">
        <v>0.20050048828125</v>
      </c>
    </row>
    <row r="501" spans="1:15">
      <c r="A501" t="s">
        <v>1192</v>
      </c>
      <c r="B501" t="s">
        <v>1844</v>
      </c>
      <c r="C501" t="s">
        <v>399</v>
      </c>
      <c r="D501" t="s">
        <v>1847</v>
      </c>
      <c r="E501" t="s">
        <v>1752</v>
      </c>
      <c r="F501" t="s">
        <v>1252</v>
      </c>
      <c r="G501" t="str">
        <f>VLOOKUP(F501,부산데이터스토어!$B$2:$C$225,2,)</f>
        <v>naa.60060e80166221000001622100001f0f</v>
      </c>
      <c r="H501" t="s">
        <v>3492</v>
      </c>
      <c r="I501" t="s">
        <v>1961</v>
      </c>
      <c r="J501" t="str">
        <f t="shared" si="28"/>
        <v>naa.60060e80166221000001622100000f2d</v>
      </c>
      <c r="K501" t="str">
        <f t="shared" si="29"/>
        <v>10.146.106.60naa.60060e80166221000001622100000f2d</v>
      </c>
      <c r="L501" t="str">
        <f>IF(K501&lt;&gt;"",VLOOKUP(K501,'active io'!$C$3:$D$7528,2,FALSE),"")</f>
        <v>vmhba2:C0:T2:L160</v>
      </c>
      <c r="M501" t="str">
        <f t="shared" si="30"/>
        <v>16221</v>
      </c>
      <c r="N501" t="str">
        <f t="shared" si="31"/>
        <v>0f2d</v>
      </c>
      <c r="O501" s="131">
        <v>0.20050048828125</v>
      </c>
    </row>
    <row r="502" spans="1:15">
      <c r="A502" t="s">
        <v>1192</v>
      </c>
      <c r="B502" t="s">
        <v>1844</v>
      </c>
      <c r="C502" t="s">
        <v>399</v>
      </c>
      <c r="D502" t="s">
        <v>1847</v>
      </c>
      <c r="E502" t="s">
        <v>1755</v>
      </c>
      <c r="F502" t="s">
        <v>1252</v>
      </c>
      <c r="G502" t="str">
        <f>VLOOKUP(F502,부산데이터스토어!$B$2:$C$225,2,)</f>
        <v>naa.60060e80166221000001622100001f0f</v>
      </c>
      <c r="H502" t="s">
        <v>3493</v>
      </c>
      <c r="I502" t="s">
        <v>1962</v>
      </c>
      <c r="J502" t="str">
        <f t="shared" si="28"/>
        <v>naa.60060e80166221000001622100000f2e</v>
      </c>
      <c r="K502" t="str">
        <f t="shared" si="29"/>
        <v>10.146.106.60naa.60060e80166221000001622100000f2e</v>
      </c>
      <c r="L502" t="str">
        <f>IF(K502&lt;&gt;"",VLOOKUP(K502,'active io'!$C$3:$D$7528,2,FALSE),"")</f>
        <v>vmhba2:C0:T2:L161</v>
      </c>
      <c r="M502" t="str">
        <f t="shared" si="30"/>
        <v>16221</v>
      </c>
      <c r="N502" t="str">
        <f t="shared" si="31"/>
        <v>0f2e</v>
      </c>
      <c r="O502" s="131">
        <v>0.20050048828125</v>
      </c>
    </row>
    <row r="503" spans="1:15">
      <c r="A503" t="s">
        <v>1192</v>
      </c>
      <c r="B503" t="s">
        <v>1844</v>
      </c>
      <c r="C503" t="s">
        <v>399</v>
      </c>
      <c r="D503" t="s">
        <v>1847</v>
      </c>
      <c r="E503" t="s">
        <v>1758</v>
      </c>
      <c r="F503" t="s">
        <v>1252</v>
      </c>
      <c r="G503" t="str">
        <f>VLOOKUP(F503,부산데이터스토어!$B$2:$C$225,2,)</f>
        <v>naa.60060e80166221000001622100001f0f</v>
      </c>
      <c r="H503" t="s">
        <v>3494</v>
      </c>
      <c r="I503" t="s">
        <v>1963</v>
      </c>
      <c r="J503" t="str">
        <f t="shared" si="28"/>
        <v>naa.60060e80166221000001622100000f2f</v>
      </c>
      <c r="K503" t="str">
        <f t="shared" si="29"/>
        <v>10.146.106.60naa.60060e80166221000001622100000f2f</v>
      </c>
      <c r="L503" t="str">
        <f>IF(K503&lt;&gt;"",VLOOKUP(K503,'active io'!$C$3:$D$7528,2,FALSE),"")</f>
        <v>vmhba2:C0:T2:L162</v>
      </c>
      <c r="M503" t="str">
        <f t="shared" si="30"/>
        <v>16221</v>
      </c>
      <c r="N503" t="str">
        <f t="shared" si="31"/>
        <v>0f2f</v>
      </c>
      <c r="O503" s="131">
        <v>40</v>
      </c>
    </row>
    <row r="504" spans="1:15">
      <c r="A504" t="s">
        <v>1190</v>
      </c>
      <c r="B504" t="s">
        <v>1844</v>
      </c>
      <c r="C504" t="s">
        <v>391</v>
      </c>
      <c r="D504" t="s">
        <v>1702</v>
      </c>
      <c r="E504" t="s">
        <v>1686</v>
      </c>
      <c r="F504" t="s">
        <v>1478</v>
      </c>
      <c r="G504" t="str">
        <f>VLOOKUP(F504,부산데이터스토어!$B$2:$C$225,2,)</f>
        <v>naa.600508b1001cec661cb9fd8a85ea493c</v>
      </c>
      <c r="H504" t="s">
        <v>3506</v>
      </c>
      <c r="J504" t="str">
        <f t="shared" si="28"/>
        <v/>
      </c>
      <c r="K504" t="str">
        <f t="shared" si="29"/>
        <v/>
      </c>
      <c r="L504" t="str">
        <f>IF(K504&lt;&gt;"",VLOOKUP(K504,'active io'!$C$3:$D$7528,2,FALSE),"")</f>
        <v/>
      </c>
      <c r="M504" t="str">
        <f t="shared" si="30"/>
        <v/>
      </c>
      <c r="N504" t="str">
        <f t="shared" si="31"/>
        <v/>
      </c>
      <c r="O504" s="131">
        <v>50</v>
      </c>
    </row>
    <row r="505" spans="1:15">
      <c r="A505" t="s">
        <v>1190</v>
      </c>
      <c r="B505" t="s">
        <v>1844</v>
      </c>
      <c r="C505" t="s">
        <v>391</v>
      </c>
      <c r="D505" t="s">
        <v>1702</v>
      </c>
      <c r="E505" t="s">
        <v>1690</v>
      </c>
      <c r="F505" t="s">
        <v>1480</v>
      </c>
      <c r="G505" t="str">
        <f>VLOOKUP(F505,부산데이터스토어!$B$2:$C$225,2,)</f>
        <v>naa.600508b1001c9caf012004d7d55d72e3</v>
      </c>
      <c r="H505" t="s">
        <v>3506</v>
      </c>
      <c r="J505" t="str">
        <f t="shared" si="28"/>
        <v/>
      </c>
      <c r="K505" t="str">
        <f t="shared" si="29"/>
        <v/>
      </c>
      <c r="L505" t="str">
        <f>IF(K505&lt;&gt;"",VLOOKUP(K505,'active io'!$C$3:$D$7528,2,FALSE),"")</f>
        <v/>
      </c>
      <c r="M505" t="str">
        <f t="shared" si="30"/>
        <v/>
      </c>
      <c r="N505" t="str">
        <f t="shared" si="31"/>
        <v/>
      </c>
      <c r="O505" s="131">
        <v>35.0006103515625</v>
      </c>
    </row>
    <row r="506" spans="1:15">
      <c r="A506" t="s">
        <v>1190</v>
      </c>
      <c r="B506" t="s">
        <v>1844</v>
      </c>
      <c r="C506" t="s">
        <v>391</v>
      </c>
      <c r="D506" t="s">
        <v>1702</v>
      </c>
      <c r="E506" t="s">
        <v>1688</v>
      </c>
      <c r="F506" t="s">
        <v>1378</v>
      </c>
      <c r="G506" t="str">
        <f>VLOOKUP(F506,부산데이터스토어!$B$2:$C$225,2,)</f>
        <v>naa.60060e80166177000001617700001f1b</v>
      </c>
      <c r="H506" t="s">
        <v>3506</v>
      </c>
      <c r="I506" t="s">
        <v>1975</v>
      </c>
      <c r="J506" t="str">
        <f t="shared" si="28"/>
        <v>naa.60060e80166177000001617700000068</v>
      </c>
      <c r="K506" t="str">
        <f t="shared" si="29"/>
        <v>10.146.106.58naa.60060e80166177000001617700000068</v>
      </c>
      <c r="L506" t="str">
        <f>IF(K506&lt;&gt;"",VLOOKUP(K506,'active io'!$C$3:$D$7528,2,FALSE),"")</f>
        <v>vmhba3:C0:T2:L23</v>
      </c>
      <c r="M506" t="str">
        <f t="shared" si="30"/>
        <v>16177</v>
      </c>
      <c r="N506" t="str">
        <f t="shared" si="31"/>
        <v>0068</v>
      </c>
      <c r="O506" s="131">
        <v>100.00030517578099</v>
      </c>
    </row>
    <row r="507" spans="1:15">
      <c r="A507" t="s">
        <v>1190</v>
      </c>
      <c r="B507" t="s">
        <v>1844</v>
      </c>
      <c r="C507" t="s">
        <v>391</v>
      </c>
      <c r="D507" t="s">
        <v>1702</v>
      </c>
      <c r="E507" t="s">
        <v>1704</v>
      </c>
      <c r="F507" t="s">
        <v>1378</v>
      </c>
      <c r="G507" t="str">
        <f>VLOOKUP(F507,부산데이터스토어!$B$2:$C$225,2,)</f>
        <v>naa.60060e80166177000001617700001f1b</v>
      </c>
      <c r="H507" t="s">
        <v>3507</v>
      </c>
      <c r="I507" t="s">
        <v>1976</v>
      </c>
      <c r="J507" t="str">
        <f t="shared" si="28"/>
        <v>naa.60060e80166177000001617700000069</v>
      </c>
      <c r="K507" t="str">
        <f t="shared" si="29"/>
        <v>10.146.106.58naa.60060e80166177000001617700000069</v>
      </c>
      <c r="L507" t="str">
        <f>IF(K507&lt;&gt;"",VLOOKUP(K507,'active io'!$C$3:$D$7528,2,FALSE),"")</f>
        <v>vmhba3:C0:T2:L24</v>
      </c>
      <c r="M507" t="str">
        <f t="shared" si="30"/>
        <v>16177</v>
      </c>
      <c r="N507" t="str">
        <f t="shared" si="31"/>
        <v>0069</v>
      </c>
      <c r="O507" s="131">
        <v>55.0003051757813</v>
      </c>
    </row>
    <row r="508" spans="1:15">
      <c r="A508" t="s">
        <v>1190</v>
      </c>
      <c r="B508" t="s">
        <v>1844</v>
      </c>
      <c r="C508" t="s">
        <v>391</v>
      </c>
      <c r="D508" t="s">
        <v>1702</v>
      </c>
      <c r="E508" t="s">
        <v>1706</v>
      </c>
      <c r="F508" t="s">
        <v>1378</v>
      </c>
      <c r="G508" t="str">
        <f>VLOOKUP(F508,부산데이터스토어!$B$2:$C$225,2,)</f>
        <v>naa.60060e80166177000001617700001f1b</v>
      </c>
      <c r="H508" t="s">
        <v>3508</v>
      </c>
      <c r="I508" t="s">
        <v>1977</v>
      </c>
      <c r="J508" t="str">
        <f t="shared" si="28"/>
        <v>naa.60060e8016617700000161770000006a</v>
      </c>
      <c r="K508" t="str">
        <f t="shared" si="29"/>
        <v>10.146.106.58naa.60060e8016617700000161770000006a</v>
      </c>
      <c r="L508" t="str">
        <f>IF(K508&lt;&gt;"",VLOOKUP(K508,'active io'!$C$3:$D$7528,2,FALSE),"")</f>
        <v>vmhba3:C0:T2:L25</v>
      </c>
      <c r="M508" t="str">
        <f t="shared" si="30"/>
        <v>16177</v>
      </c>
      <c r="N508" t="str">
        <f t="shared" si="31"/>
        <v>006a</v>
      </c>
      <c r="O508" s="131">
        <v>160.00030517578099</v>
      </c>
    </row>
    <row r="509" spans="1:15">
      <c r="A509" t="s">
        <v>1190</v>
      </c>
      <c r="B509" t="s">
        <v>1844</v>
      </c>
      <c r="C509" t="s">
        <v>391</v>
      </c>
      <c r="D509" t="s">
        <v>1702</v>
      </c>
      <c r="E509" t="s">
        <v>1708</v>
      </c>
      <c r="F509" t="s">
        <v>1378</v>
      </c>
      <c r="G509" t="str">
        <f>VLOOKUP(F509,부산데이터스토어!$B$2:$C$225,2,)</f>
        <v>naa.60060e80166177000001617700001f1b</v>
      </c>
      <c r="H509" t="s">
        <v>3509</v>
      </c>
      <c r="I509" t="s">
        <v>1978</v>
      </c>
      <c r="J509" t="str">
        <f t="shared" si="28"/>
        <v>naa.60060e8016617700000161770000006b</v>
      </c>
      <c r="K509" t="str">
        <f t="shared" si="29"/>
        <v>10.146.106.58naa.60060e8016617700000161770000006b</v>
      </c>
      <c r="L509" t="str">
        <f>IF(K509&lt;&gt;"",VLOOKUP(K509,'active io'!$C$3:$D$7528,2,FALSE),"")</f>
        <v>vmhba3:C0:T2:L26</v>
      </c>
      <c r="M509" t="str">
        <f t="shared" si="30"/>
        <v>16177</v>
      </c>
      <c r="N509" t="str">
        <f t="shared" si="31"/>
        <v>006b</v>
      </c>
      <c r="O509" s="131">
        <v>55.0003051757813</v>
      </c>
    </row>
    <row r="510" spans="1:15">
      <c r="A510" t="s">
        <v>1190</v>
      </c>
      <c r="B510" t="s">
        <v>1844</v>
      </c>
      <c r="C510" t="s">
        <v>391</v>
      </c>
      <c r="D510" t="s">
        <v>1702</v>
      </c>
      <c r="E510" t="s">
        <v>1711</v>
      </c>
      <c r="F510" t="s">
        <v>1378</v>
      </c>
      <c r="G510" t="str">
        <f>VLOOKUP(F510,부산데이터스토어!$B$2:$C$225,2,)</f>
        <v>naa.60060e80166177000001617700001f1b</v>
      </c>
      <c r="H510" t="s">
        <v>3510</v>
      </c>
      <c r="I510" t="s">
        <v>1979</v>
      </c>
      <c r="J510" t="str">
        <f t="shared" si="28"/>
        <v>naa.60060e8016617700000161770000006c</v>
      </c>
      <c r="K510" t="str">
        <f t="shared" si="29"/>
        <v>10.146.106.58naa.60060e8016617700000161770000006c</v>
      </c>
      <c r="L510" t="str">
        <f>IF(K510&lt;&gt;"",VLOOKUP(K510,'active io'!$C$3:$D$7528,2,FALSE),"")</f>
        <v>vmhba3:C0:T2:L27</v>
      </c>
      <c r="M510" t="str">
        <f t="shared" si="30"/>
        <v>16177</v>
      </c>
      <c r="N510" t="str">
        <f t="shared" si="31"/>
        <v>006c</v>
      </c>
      <c r="O510" s="131">
        <v>50</v>
      </c>
    </row>
    <row r="511" spans="1:15">
      <c r="A511" t="s">
        <v>1190</v>
      </c>
      <c r="B511" t="s">
        <v>1844</v>
      </c>
      <c r="C511" t="s">
        <v>391</v>
      </c>
      <c r="D511" t="s">
        <v>1702</v>
      </c>
      <c r="E511" t="s">
        <v>1714</v>
      </c>
      <c r="F511" t="s">
        <v>1482</v>
      </c>
      <c r="G511" t="str">
        <f>VLOOKUP(F511,부산데이터스토어!$B$2:$C$225,2,)</f>
        <v>naa.600508b1001ced4bba8f140fc3a6a938</v>
      </c>
      <c r="H511" t="s">
        <v>3506</v>
      </c>
      <c r="J511" t="str">
        <f t="shared" si="28"/>
        <v/>
      </c>
      <c r="K511" t="str">
        <f t="shared" si="29"/>
        <v/>
      </c>
      <c r="L511" t="str">
        <f>IF(K511&lt;&gt;"",VLOOKUP(K511,'active io'!$C$3:$D$7528,2,FALSE),"")</f>
        <v/>
      </c>
      <c r="M511" t="str">
        <f t="shared" si="30"/>
        <v/>
      </c>
      <c r="N511" t="str">
        <f t="shared" si="31"/>
        <v/>
      </c>
      <c r="O511" s="131">
        <v>40</v>
      </c>
    </row>
    <row r="512" spans="1:15">
      <c r="A512" t="s">
        <v>1190</v>
      </c>
      <c r="B512" t="s">
        <v>1844</v>
      </c>
      <c r="C512" t="s">
        <v>392</v>
      </c>
      <c r="D512" t="s">
        <v>1847</v>
      </c>
      <c r="E512" t="s">
        <v>1686</v>
      </c>
      <c r="F512" t="s">
        <v>1478</v>
      </c>
      <c r="G512" t="str">
        <f>VLOOKUP(F512,부산데이터스토어!$B$2:$C$225,2,)</f>
        <v>naa.600508b1001cec661cb9fd8a85ea493c</v>
      </c>
      <c r="H512" t="s">
        <v>3511</v>
      </c>
      <c r="J512" t="str">
        <f t="shared" si="28"/>
        <v/>
      </c>
      <c r="K512" t="str">
        <f t="shared" si="29"/>
        <v/>
      </c>
      <c r="L512" t="str">
        <f>IF(K512&lt;&gt;"",VLOOKUP(K512,'active io'!$C$3:$D$7528,2,FALSE),"")</f>
        <v/>
      </c>
      <c r="M512" t="str">
        <f t="shared" si="30"/>
        <v/>
      </c>
      <c r="N512" t="str">
        <f t="shared" si="31"/>
        <v/>
      </c>
      <c r="O512" s="131">
        <v>50</v>
      </c>
    </row>
    <row r="513" spans="1:15">
      <c r="A513" t="s">
        <v>1190</v>
      </c>
      <c r="B513" t="s">
        <v>1844</v>
      </c>
      <c r="C513" t="s">
        <v>392</v>
      </c>
      <c r="D513" t="s">
        <v>1847</v>
      </c>
      <c r="E513" t="s">
        <v>1690</v>
      </c>
      <c r="F513" t="s">
        <v>1480</v>
      </c>
      <c r="G513" t="str">
        <f>VLOOKUP(F513,부산데이터스토어!$B$2:$C$225,2,)</f>
        <v>naa.600508b1001c9caf012004d7d55d72e3</v>
      </c>
      <c r="H513" t="s">
        <v>3511</v>
      </c>
      <c r="J513" t="str">
        <f t="shared" si="28"/>
        <v/>
      </c>
      <c r="K513" t="str">
        <f t="shared" si="29"/>
        <v/>
      </c>
      <c r="L513" t="str">
        <f>IF(K513&lt;&gt;"",VLOOKUP(K513,'active io'!$C$3:$D$7528,2,FALSE),"")</f>
        <v/>
      </c>
      <c r="M513" t="str">
        <f t="shared" si="30"/>
        <v/>
      </c>
      <c r="N513" t="str">
        <f t="shared" si="31"/>
        <v/>
      </c>
      <c r="O513" s="131">
        <v>70.000305175781307</v>
      </c>
    </row>
    <row r="514" spans="1:15">
      <c r="A514" t="s">
        <v>1190</v>
      </c>
      <c r="B514" t="s">
        <v>1844</v>
      </c>
      <c r="C514" t="s">
        <v>392</v>
      </c>
      <c r="D514" t="s">
        <v>1847</v>
      </c>
      <c r="E514" t="s">
        <v>1688</v>
      </c>
      <c r="F514" t="s">
        <v>1296</v>
      </c>
      <c r="G514" t="str">
        <f>VLOOKUP(F514,부산데이터스토어!$B$2:$C$225,2,)</f>
        <v>naa.60060e80166221000001622100001f14</v>
      </c>
      <c r="H514" t="s">
        <v>3511</v>
      </c>
      <c r="I514" t="s">
        <v>1980</v>
      </c>
      <c r="J514" t="str">
        <f t="shared" si="28"/>
        <v>naa.60060e8016622100000162210000006b</v>
      </c>
      <c r="K514" t="str">
        <f t="shared" si="29"/>
        <v>10.146.106.58naa.60060e8016622100000162210000006b</v>
      </c>
      <c r="L514" t="str">
        <f>IF(K514&lt;&gt;"",VLOOKUP(K514,'active io'!$C$3:$D$7528,2,FALSE),"")</f>
        <v>vmhba2:C0:T2:L24</v>
      </c>
      <c r="M514" t="str">
        <f t="shared" si="30"/>
        <v>16221</v>
      </c>
      <c r="N514" t="str">
        <f t="shared" si="31"/>
        <v>006b</v>
      </c>
      <c r="O514" s="131">
        <v>7.0001220703125</v>
      </c>
    </row>
    <row r="515" spans="1:15">
      <c r="A515" t="s">
        <v>1190</v>
      </c>
      <c r="B515" t="s">
        <v>1844</v>
      </c>
      <c r="C515" t="s">
        <v>392</v>
      </c>
      <c r="D515" t="s">
        <v>1847</v>
      </c>
      <c r="E515" t="s">
        <v>1704</v>
      </c>
      <c r="F515" t="s">
        <v>1296</v>
      </c>
      <c r="G515" t="str">
        <f>VLOOKUP(F515,부산데이터스토어!$B$2:$C$225,2,)</f>
        <v>naa.60060e80166221000001622100001f14</v>
      </c>
      <c r="H515" t="s">
        <v>3512</v>
      </c>
      <c r="I515" t="s">
        <v>1981</v>
      </c>
      <c r="J515" t="str">
        <f t="shared" si="28"/>
        <v>naa.60060e8016622100000162210000106b</v>
      </c>
      <c r="K515" t="str">
        <f t="shared" si="29"/>
        <v>10.146.106.58naa.60060e8016622100000162210000106b</v>
      </c>
      <c r="L515" t="str">
        <f>IF(K515&lt;&gt;"",VLOOKUP(K515,'active io'!$C$3:$D$7528,2,FALSE),"")</f>
        <v>vmhba4:C0:T2:L104</v>
      </c>
      <c r="M515" t="str">
        <f t="shared" si="30"/>
        <v>16221</v>
      </c>
      <c r="N515" t="str">
        <f t="shared" si="31"/>
        <v>106b</v>
      </c>
      <c r="O515" s="131">
        <v>50</v>
      </c>
    </row>
    <row r="516" spans="1:15">
      <c r="A516" t="s">
        <v>1190</v>
      </c>
      <c r="B516" t="s">
        <v>1844</v>
      </c>
      <c r="C516" t="s">
        <v>392</v>
      </c>
      <c r="D516" t="s">
        <v>1847</v>
      </c>
      <c r="E516" t="s">
        <v>1714</v>
      </c>
      <c r="F516" t="s">
        <v>1482</v>
      </c>
      <c r="G516" t="str">
        <f>VLOOKUP(F516,부산데이터스토어!$B$2:$C$225,2,)</f>
        <v>naa.600508b1001ced4bba8f140fc3a6a938</v>
      </c>
      <c r="H516" t="s">
        <v>3511</v>
      </c>
      <c r="J516" t="str">
        <f t="shared" si="28"/>
        <v/>
      </c>
      <c r="K516" t="str">
        <f t="shared" si="29"/>
        <v/>
      </c>
      <c r="L516" t="str">
        <f>IF(K516&lt;&gt;"",VLOOKUP(K516,'active io'!$C$3:$D$7528,2,FALSE),"")</f>
        <v/>
      </c>
      <c r="M516" t="str">
        <f t="shared" si="30"/>
        <v/>
      </c>
      <c r="N516" t="str">
        <f t="shared" si="31"/>
        <v/>
      </c>
      <c r="O516" s="131">
        <v>250.00030517578099</v>
      </c>
    </row>
    <row r="517" spans="1:15">
      <c r="A517" t="s">
        <v>1190</v>
      </c>
      <c r="B517" t="s">
        <v>1844</v>
      </c>
      <c r="C517" t="s">
        <v>392</v>
      </c>
      <c r="D517" t="s">
        <v>1847</v>
      </c>
      <c r="E517" t="s">
        <v>1693</v>
      </c>
      <c r="F517" t="s">
        <v>1296</v>
      </c>
      <c r="G517" t="str">
        <f>VLOOKUP(F517,부산데이터스토어!$B$2:$C$225,2,)</f>
        <v>naa.60060e80166221000001622100001f14</v>
      </c>
      <c r="H517" t="s">
        <v>3436</v>
      </c>
      <c r="I517" t="s">
        <v>1905</v>
      </c>
      <c r="J517" t="str">
        <f t="shared" si="28"/>
        <v>naa.60060e8016622100000162210000006d</v>
      </c>
      <c r="K517" t="str">
        <f t="shared" si="29"/>
        <v>10.146.106.58naa.60060e8016622100000162210000006d</v>
      </c>
      <c r="L517" t="str">
        <f>IF(K517&lt;&gt;"",VLOOKUP(K517,'active io'!$C$3:$D$7528,2,FALSE),"")</f>
        <v>vmhba2:C0:T2:L26</v>
      </c>
      <c r="M517" t="str">
        <f t="shared" si="30"/>
        <v>16221</v>
      </c>
      <c r="N517" t="str">
        <f t="shared" si="31"/>
        <v>006d</v>
      </c>
      <c r="O517" s="131">
        <v>20.0006103515625</v>
      </c>
    </row>
    <row r="518" spans="1:15">
      <c r="A518" t="s">
        <v>1190</v>
      </c>
      <c r="B518" t="s">
        <v>1844</v>
      </c>
      <c r="C518" t="s">
        <v>392</v>
      </c>
      <c r="D518" t="s">
        <v>1847</v>
      </c>
      <c r="E518" t="s">
        <v>1697</v>
      </c>
      <c r="F518" t="s">
        <v>1296</v>
      </c>
      <c r="G518" t="str">
        <f>VLOOKUP(F518,부산데이터스토어!$B$2:$C$225,2,)</f>
        <v>naa.60060e80166221000001622100001f14</v>
      </c>
      <c r="H518" t="s">
        <v>3437</v>
      </c>
      <c r="I518" t="s">
        <v>1906</v>
      </c>
      <c r="J518" t="str">
        <f t="shared" si="28"/>
        <v>naa.60060e80166221000001622100000106</v>
      </c>
      <c r="K518" t="str">
        <f t="shared" si="29"/>
        <v>10.146.106.58naa.60060e80166221000001622100000106</v>
      </c>
      <c r="L518" t="str">
        <f>IF(K518&lt;&gt;"",VLOOKUP(K518,'active io'!$C$3:$D$7528,2,FALSE),"")</f>
        <v>vmhba4:C0:T2:L37</v>
      </c>
      <c r="M518" t="str">
        <f t="shared" si="30"/>
        <v>16221</v>
      </c>
      <c r="N518" t="str">
        <f t="shared" si="31"/>
        <v>0106</v>
      </c>
      <c r="O518" s="131">
        <v>35.0006103515625</v>
      </c>
    </row>
    <row r="519" spans="1:15">
      <c r="A519" t="s">
        <v>1190</v>
      </c>
      <c r="B519" t="s">
        <v>1844</v>
      </c>
      <c r="C519" t="s">
        <v>392</v>
      </c>
      <c r="D519" t="s">
        <v>1847</v>
      </c>
      <c r="E519" t="s">
        <v>1699</v>
      </c>
      <c r="F519" t="s">
        <v>1296</v>
      </c>
      <c r="G519" t="str">
        <f>VLOOKUP(F519,부산데이터스토어!$B$2:$C$225,2,)</f>
        <v>naa.60060e80166221000001622100001f14</v>
      </c>
      <c r="H519" t="s">
        <v>3438</v>
      </c>
      <c r="I519" t="s">
        <v>1907</v>
      </c>
      <c r="J519" t="str">
        <f t="shared" si="28"/>
        <v>naa.60060e8016622100000162210000006f</v>
      </c>
      <c r="K519" t="str">
        <f t="shared" si="29"/>
        <v>10.146.106.58naa.60060e8016622100000162210000006f</v>
      </c>
      <c r="L519" t="str">
        <f>IF(K519&lt;&gt;"",VLOOKUP(K519,'active io'!$C$3:$D$7528,2,FALSE),"")</f>
        <v>vmhba2:C0:T2:L28</v>
      </c>
      <c r="M519" t="str">
        <f t="shared" si="30"/>
        <v>16221</v>
      </c>
      <c r="N519" t="str">
        <f t="shared" si="31"/>
        <v>006f</v>
      </c>
      <c r="O519" s="131">
        <v>310.00030517578102</v>
      </c>
    </row>
    <row r="520" spans="1:15">
      <c r="A520" t="s">
        <v>1190</v>
      </c>
      <c r="B520" t="s">
        <v>1844</v>
      </c>
      <c r="C520" t="s">
        <v>392</v>
      </c>
      <c r="D520" t="s">
        <v>1847</v>
      </c>
      <c r="E520" t="s">
        <v>1730</v>
      </c>
      <c r="F520" t="s">
        <v>1296</v>
      </c>
      <c r="G520" t="str">
        <f>VLOOKUP(F520,부산데이터스토어!$B$2:$C$225,2,)</f>
        <v>naa.60060e80166221000001622100001f14</v>
      </c>
      <c r="H520" t="s">
        <v>3439</v>
      </c>
      <c r="I520" t="s">
        <v>1908</v>
      </c>
      <c r="J520" t="str">
        <f t="shared" si="28"/>
        <v>naa.60060e80166221000001622100000070</v>
      </c>
      <c r="K520" t="str">
        <f t="shared" si="29"/>
        <v>10.146.106.58naa.60060e80166221000001622100000070</v>
      </c>
      <c r="L520" t="str">
        <f>IF(K520&lt;&gt;"",VLOOKUP(K520,'active io'!$C$3:$D$7528,2,FALSE),"")</f>
        <v>vmhba2:C0:T2:L29</v>
      </c>
      <c r="M520" t="str">
        <f t="shared" si="30"/>
        <v>16221</v>
      </c>
      <c r="N520" t="str">
        <f t="shared" si="31"/>
        <v>0070</v>
      </c>
      <c r="O520" s="131">
        <v>175.00030517578099</v>
      </c>
    </row>
    <row r="521" spans="1:15">
      <c r="A521" t="s">
        <v>1190</v>
      </c>
      <c r="B521" t="s">
        <v>1844</v>
      </c>
      <c r="C521" t="s">
        <v>392</v>
      </c>
      <c r="D521" t="s">
        <v>1847</v>
      </c>
      <c r="E521" t="s">
        <v>1732</v>
      </c>
      <c r="F521" t="s">
        <v>1296</v>
      </c>
      <c r="G521" t="str">
        <f>VLOOKUP(F521,부산데이터스토어!$B$2:$C$225,2,)</f>
        <v>naa.60060e80166221000001622100001f14</v>
      </c>
      <c r="H521" t="s">
        <v>3440</v>
      </c>
      <c r="I521" t="s">
        <v>1909</v>
      </c>
      <c r="J521" t="str">
        <f t="shared" si="28"/>
        <v>naa.60060e80166221000001622100000071</v>
      </c>
      <c r="K521" t="str">
        <f t="shared" si="29"/>
        <v>10.146.106.58naa.60060e80166221000001622100000071</v>
      </c>
      <c r="L521" t="str">
        <f>IF(K521&lt;&gt;"",VLOOKUP(K521,'active io'!$C$3:$D$7528,2,FALSE),"")</f>
        <v>vmhba4:C0:T2:L30</v>
      </c>
      <c r="M521" t="str">
        <f t="shared" si="30"/>
        <v>16221</v>
      </c>
      <c r="N521" t="str">
        <f t="shared" si="31"/>
        <v>0071</v>
      </c>
      <c r="O521" s="131">
        <v>20.0006103515625</v>
      </c>
    </row>
    <row r="522" spans="1:15">
      <c r="A522" t="s">
        <v>1190</v>
      </c>
      <c r="B522" t="s">
        <v>1844</v>
      </c>
      <c r="C522" t="s">
        <v>392</v>
      </c>
      <c r="D522" t="s">
        <v>1847</v>
      </c>
      <c r="E522" t="s">
        <v>1734</v>
      </c>
      <c r="F522" t="s">
        <v>1296</v>
      </c>
      <c r="G522" t="str">
        <f>VLOOKUP(F522,부산데이터스토어!$B$2:$C$225,2,)</f>
        <v>naa.60060e80166221000001622100001f14</v>
      </c>
      <c r="H522" t="s">
        <v>3441</v>
      </c>
      <c r="I522" t="s">
        <v>1910</v>
      </c>
      <c r="J522" t="str">
        <f t="shared" si="28"/>
        <v>naa.60060e80166221000001622100000107</v>
      </c>
      <c r="K522" t="str">
        <f t="shared" si="29"/>
        <v>10.146.106.58naa.60060e80166221000001622100000107</v>
      </c>
      <c r="L522" t="str">
        <f>IF(K522&lt;&gt;"",VLOOKUP(K522,'active io'!$C$3:$D$7528,2,FALSE),"")</f>
        <v>vmhba4:C0:T2:L38</v>
      </c>
      <c r="M522" t="str">
        <f t="shared" si="30"/>
        <v>16221</v>
      </c>
      <c r="N522" t="str">
        <f t="shared" si="31"/>
        <v>0107</v>
      </c>
      <c r="O522" s="131">
        <v>25.0003051757813</v>
      </c>
    </row>
    <row r="523" spans="1:15">
      <c r="A523" t="s">
        <v>1190</v>
      </c>
      <c r="B523" t="s">
        <v>1844</v>
      </c>
      <c r="C523" t="s">
        <v>392</v>
      </c>
      <c r="D523" t="s">
        <v>1847</v>
      </c>
      <c r="E523" t="s">
        <v>1737</v>
      </c>
      <c r="F523" t="s">
        <v>1296</v>
      </c>
      <c r="G523" t="str">
        <f>VLOOKUP(F523,부산데이터스토어!$B$2:$C$225,2,)</f>
        <v>naa.60060e80166221000001622100001f14</v>
      </c>
      <c r="H523" t="s">
        <v>3442</v>
      </c>
      <c r="I523" t="s">
        <v>1911</v>
      </c>
      <c r="J523" t="str">
        <f t="shared" si="28"/>
        <v>naa.60060e8016622100000162210000106d</v>
      </c>
      <c r="K523" t="str">
        <f t="shared" si="29"/>
        <v>10.146.106.58naa.60060e8016622100000162210000106d</v>
      </c>
      <c r="L523" t="str">
        <f>IF(K523&lt;&gt;"",VLOOKUP(K523,'active io'!$C$3:$D$7528,2,FALSE),"")</f>
        <v>vmhba4:C0:T2:L106</v>
      </c>
      <c r="M523" t="str">
        <f t="shared" si="30"/>
        <v>16221</v>
      </c>
      <c r="N523" t="str">
        <f t="shared" si="31"/>
        <v>106d</v>
      </c>
      <c r="O523" s="131">
        <v>3.00018310546875</v>
      </c>
    </row>
    <row r="524" spans="1:15">
      <c r="A524" t="s">
        <v>1190</v>
      </c>
      <c r="B524" t="s">
        <v>1844</v>
      </c>
      <c r="C524" t="s">
        <v>392</v>
      </c>
      <c r="D524" t="s">
        <v>1847</v>
      </c>
      <c r="E524" t="s">
        <v>1740</v>
      </c>
      <c r="F524" t="s">
        <v>1296</v>
      </c>
      <c r="G524" t="str">
        <f>VLOOKUP(F524,부산데이터스토어!$B$2:$C$225,2,)</f>
        <v>naa.60060e80166221000001622100001f14</v>
      </c>
      <c r="H524" t="s">
        <v>3443</v>
      </c>
      <c r="I524" t="s">
        <v>1912</v>
      </c>
      <c r="J524" t="str">
        <f t="shared" si="28"/>
        <v>naa.60060e80166221000001622100001106</v>
      </c>
      <c r="K524" t="str">
        <f t="shared" si="29"/>
        <v>10.146.106.58naa.60060e80166221000001622100001106</v>
      </c>
      <c r="L524" t="str">
        <f>IF(K524&lt;&gt;"",VLOOKUP(K524,'active io'!$C$3:$D$7528,2,FALSE),"")</f>
        <v>vmhba2:C0:T2:L116</v>
      </c>
      <c r="M524" t="str">
        <f t="shared" si="30"/>
        <v>16221</v>
      </c>
      <c r="N524" t="str">
        <f t="shared" si="31"/>
        <v>1106</v>
      </c>
      <c r="O524" s="131">
        <v>31.0006713867188</v>
      </c>
    </row>
    <row r="525" spans="1:15">
      <c r="A525" t="s">
        <v>1190</v>
      </c>
      <c r="B525" t="s">
        <v>1844</v>
      </c>
      <c r="C525" t="s">
        <v>392</v>
      </c>
      <c r="D525" t="s">
        <v>1847</v>
      </c>
      <c r="E525" t="s">
        <v>1743</v>
      </c>
      <c r="F525" t="s">
        <v>1296</v>
      </c>
      <c r="G525" t="str">
        <f>VLOOKUP(F525,부산데이터스토어!$B$2:$C$225,2,)</f>
        <v>naa.60060e80166221000001622100001f14</v>
      </c>
      <c r="H525" t="s">
        <v>3444</v>
      </c>
      <c r="I525" t="s">
        <v>1913</v>
      </c>
      <c r="J525" t="str">
        <f t="shared" si="28"/>
        <v>naa.60060e80166221000001622100001070</v>
      </c>
      <c r="K525" t="str">
        <f t="shared" si="29"/>
        <v>10.146.106.58naa.60060e80166221000001622100001070</v>
      </c>
      <c r="L525" t="str">
        <f>IF(K525&lt;&gt;"",VLOOKUP(K525,'active io'!$C$3:$D$7528,2,FALSE),"")</f>
        <v>vmhba4:C0:T2:L108</v>
      </c>
      <c r="M525" t="str">
        <f t="shared" si="30"/>
        <v>16221</v>
      </c>
      <c r="N525" t="str">
        <f t="shared" si="31"/>
        <v>1070</v>
      </c>
      <c r="O525" s="131">
        <v>17.5003051757813</v>
      </c>
    </row>
    <row r="526" spans="1:15">
      <c r="A526" t="s">
        <v>1190</v>
      </c>
      <c r="B526" t="s">
        <v>1844</v>
      </c>
      <c r="C526" t="s">
        <v>392</v>
      </c>
      <c r="D526" t="s">
        <v>1847</v>
      </c>
      <c r="E526" t="s">
        <v>1746</v>
      </c>
      <c r="F526" t="s">
        <v>1296</v>
      </c>
      <c r="G526" t="str">
        <f>VLOOKUP(F526,부산데이터스토어!$B$2:$C$225,2,)</f>
        <v>naa.60060e80166221000001622100001f14</v>
      </c>
      <c r="H526" t="s">
        <v>3445</v>
      </c>
      <c r="I526" t="s">
        <v>1914</v>
      </c>
      <c r="J526" t="str">
        <f t="shared" si="28"/>
        <v>naa.60060e80166221000001622100001071</v>
      </c>
      <c r="K526" t="str">
        <f t="shared" si="29"/>
        <v>10.146.106.58naa.60060e80166221000001622100001071</v>
      </c>
      <c r="L526" t="str">
        <f>IF(K526&lt;&gt;"",VLOOKUP(K526,'active io'!$C$3:$D$7528,2,FALSE),"")</f>
        <v>vmhba4:C0:T2:L109</v>
      </c>
      <c r="M526" t="str">
        <f t="shared" si="30"/>
        <v>16221</v>
      </c>
      <c r="N526" t="str">
        <f t="shared" si="31"/>
        <v>1071</v>
      </c>
      <c r="O526" s="131">
        <v>3.00018310546875</v>
      </c>
    </row>
    <row r="527" spans="1:15">
      <c r="A527" t="s">
        <v>1190</v>
      </c>
      <c r="B527" t="s">
        <v>1844</v>
      </c>
      <c r="C527" t="s">
        <v>392</v>
      </c>
      <c r="D527" t="s">
        <v>1847</v>
      </c>
      <c r="E527" t="s">
        <v>1749</v>
      </c>
      <c r="F527" t="s">
        <v>1296</v>
      </c>
      <c r="G527" t="str">
        <f>VLOOKUP(F527,부산데이터스토어!$B$2:$C$225,2,)</f>
        <v>naa.60060e80166221000001622100001f14</v>
      </c>
      <c r="H527" t="s">
        <v>3446</v>
      </c>
      <c r="I527" t="s">
        <v>1915</v>
      </c>
      <c r="J527" t="str">
        <f t="shared" si="28"/>
        <v>naa.60060e80166221000001622100001107</v>
      </c>
      <c r="K527" t="str">
        <f t="shared" si="29"/>
        <v>10.146.106.58naa.60060e80166221000001622100001107</v>
      </c>
      <c r="L527" t="str">
        <f>IF(K527&lt;&gt;"",VLOOKUP(K527,'active io'!$C$3:$D$7528,2,FALSE),"")</f>
        <v>vmhba2:C0:T2:L117</v>
      </c>
      <c r="M527" t="str">
        <f t="shared" si="30"/>
        <v>16221</v>
      </c>
      <c r="N527" t="str">
        <f t="shared" si="31"/>
        <v>1107</v>
      </c>
      <c r="O527" s="131">
        <v>0.20050048828125</v>
      </c>
    </row>
    <row r="528" spans="1:15">
      <c r="A528" t="s">
        <v>1190</v>
      </c>
      <c r="B528" t="s">
        <v>1844</v>
      </c>
      <c r="C528" t="s">
        <v>392</v>
      </c>
      <c r="D528" t="s">
        <v>1847</v>
      </c>
      <c r="E528" t="s">
        <v>1752</v>
      </c>
      <c r="F528" t="s">
        <v>1296</v>
      </c>
      <c r="G528" t="str">
        <f>VLOOKUP(F528,부산데이터스토어!$B$2:$C$225,2,)</f>
        <v>naa.60060e80166221000001622100001f14</v>
      </c>
      <c r="H528" t="s">
        <v>3447</v>
      </c>
      <c r="I528" t="s">
        <v>1916</v>
      </c>
      <c r="J528" t="str">
        <f t="shared" si="28"/>
        <v>naa.60060e80166221000001622100000f3c</v>
      </c>
      <c r="K528" t="str">
        <f t="shared" si="29"/>
        <v>10.146.106.58naa.60060e80166221000001622100000f3c</v>
      </c>
      <c r="L528" t="str">
        <f>IF(K528&lt;&gt;"",VLOOKUP(K528,'active io'!$C$3:$D$7528,2,FALSE),"")</f>
        <v>vmhba4:C0:T2:L175</v>
      </c>
      <c r="M528" t="str">
        <f t="shared" si="30"/>
        <v>16221</v>
      </c>
      <c r="N528" t="str">
        <f t="shared" si="31"/>
        <v>0f3c</v>
      </c>
      <c r="O528" s="131">
        <v>0.20050048828125</v>
      </c>
    </row>
    <row r="529" spans="1:15">
      <c r="A529" t="s">
        <v>1190</v>
      </c>
      <c r="B529" t="s">
        <v>1844</v>
      </c>
      <c r="C529" t="s">
        <v>392</v>
      </c>
      <c r="D529" t="s">
        <v>1847</v>
      </c>
      <c r="E529" t="s">
        <v>1755</v>
      </c>
      <c r="F529" t="s">
        <v>1296</v>
      </c>
      <c r="G529" t="str">
        <f>VLOOKUP(F529,부산데이터스토어!$B$2:$C$225,2,)</f>
        <v>naa.60060e80166221000001622100001f14</v>
      </c>
      <c r="H529" t="s">
        <v>3448</v>
      </c>
      <c r="I529" t="s">
        <v>1917</v>
      </c>
      <c r="J529" t="str">
        <f t="shared" si="28"/>
        <v>naa.60060e80166221000001622100000f3d</v>
      </c>
      <c r="K529" t="str">
        <f t="shared" si="29"/>
        <v>10.146.106.58naa.60060e80166221000001622100000f3d</v>
      </c>
      <c r="L529" t="str">
        <f>IF(K529&lt;&gt;"",VLOOKUP(K529,'active io'!$C$3:$D$7528,2,FALSE),"")</f>
        <v>vmhba4:C0:T2:L176</v>
      </c>
      <c r="M529" t="str">
        <f t="shared" si="30"/>
        <v>16221</v>
      </c>
      <c r="N529" t="str">
        <f t="shared" si="31"/>
        <v>0f3d</v>
      </c>
      <c r="O529" s="131">
        <v>0.20050048828125</v>
      </c>
    </row>
    <row r="530" spans="1:15">
      <c r="A530" t="s">
        <v>1190</v>
      </c>
      <c r="B530" t="s">
        <v>1844</v>
      </c>
      <c r="C530" t="s">
        <v>392</v>
      </c>
      <c r="D530" t="s">
        <v>1847</v>
      </c>
      <c r="E530" t="s">
        <v>1758</v>
      </c>
      <c r="F530" t="s">
        <v>1296</v>
      </c>
      <c r="G530" t="str">
        <f>VLOOKUP(F530,부산데이터스토어!$B$2:$C$225,2,)</f>
        <v>naa.60060e80166221000001622100001f14</v>
      </c>
      <c r="H530" t="s">
        <v>3449</v>
      </c>
      <c r="I530" t="s">
        <v>1918</v>
      </c>
      <c r="J530" t="str">
        <f t="shared" si="28"/>
        <v>naa.60060e80166221000001622100000f3e</v>
      </c>
      <c r="K530" t="str">
        <f t="shared" si="29"/>
        <v>10.146.106.58naa.60060e80166221000001622100000f3e</v>
      </c>
      <c r="L530" t="str">
        <f>IF(K530&lt;&gt;"",VLOOKUP(K530,'active io'!$C$3:$D$7528,2,FALSE),"")</f>
        <v>vmhba4:C0:T2:L177</v>
      </c>
      <c r="M530" t="str">
        <f t="shared" si="30"/>
        <v>16221</v>
      </c>
      <c r="N530" t="str">
        <f t="shared" si="31"/>
        <v>0f3e</v>
      </c>
      <c r="O530" s="131">
        <v>40</v>
      </c>
    </row>
    <row r="531" spans="1:15">
      <c r="A531" t="s">
        <v>1182</v>
      </c>
      <c r="B531" t="s">
        <v>1982</v>
      </c>
      <c r="C531" t="s">
        <v>369</v>
      </c>
      <c r="D531" t="s">
        <v>1983</v>
      </c>
      <c r="E531" t="s">
        <v>1686</v>
      </c>
      <c r="F531" t="s">
        <v>1440</v>
      </c>
      <c r="G531" t="str">
        <f>VLOOKUP(F531,부산데이터스토어!$B$2:$C$225,2,)</f>
        <v>naa.600508b1001c4deca93ef1a4eb9362b8</v>
      </c>
      <c r="H531" t="s">
        <v>3513</v>
      </c>
      <c r="J531" t="str">
        <f t="shared" si="28"/>
        <v/>
      </c>
      <c r="K531" t="str">
        <f t="shared" si="29"/>
        <v/>
      </c>
      <c r="L531" t="str">
        <f>IF(K531&lt;&gt;"",VLOOKUP(K531,'active io'!$C$3:$D$7528,2,FALSE),"")</f>
        <v/>
      </c>
      <c r="M531" t="str">
        <f t="shared" si="30"/>
        <v/>
      </c>
      <c r="N531" t="str">
        <f t="shared" si="31"/>
        <v/>
      </c>
      <c r="O531" s="131">
        <v>50</v>
      </c>
    </row>
    <row r="532" spans="1:15">
      <c r="A532" t="s">
        <v>1182</v>
      </c>
      <c r="B532" t="s">
        <v>1982</v>
      </c>
      <c r="C532" t="s">
        <v>369</v>
      </c>
      <c r="D532" t="s">
        <v>1983</v>
      </c>
      <c r="E532" t="s">
        <v>1714</v>
      </c>
      <c r="F532" t="s">
        <v>1442</v>
      </c>
      <c r="G532" t="str">
        <f>VLOOKUP(F532,부산데이터스토어!$B$2:$C$225,2,)</f>
        <v>naa.600508b1001ce29624d5fabb27aafb27</v>
      </c>
      <c r="H532" t="s">
        <v>3513</v>
      </c>
      <c r="J532" t="str">
        <f t="shared" si="28"/>
        <v/>
      </c>
      <c r="K532" t="str">
        <f t="shared" si="29"/>
        <v/>
      </c>
      <c r="L532" t="str">
        <f>IF(K532&lt;&gt;"",VLOOKUP(K532,'active io'!$C$3:$D$7528,2,FALSE),"")</f>
        <v/>
      </c>
      <c r="M532" t="str">
        <f t="shared" si="30"/>
        <v/>
      </c>
      <c r="N532" t="str">
        <f t="shared" si="31"/>
        <v/>
      </c>
      <c r="O532" s="131">
        <v>300</v>
      </c>
    </row>
    <row r="533" spans="1:15">
      <c r="A533" t="s">
        <v>1182</v>
      </c>
      <c r="B533" t="s">
        <v>1982</v>
      </c>
      <c r="C533" t="s">
        <v>369</v>
      </c>
      <c r="D533" t="s">
        <v>1983</v>
      </c>
      <c r="E533" t="s">
        <v>1693</v>
      </c>
      <c r="F533" t="s">
        <v>1440</v>
      </c>
      <c r="G533" t="str">
        <f>VLOOKUP(F533,부산데이터스토어!$B$2:$C$225,2,)</f>
        <v>naa.600508b1001c4deca93ef1a4eb9362b8</v>
      </c>
      <c r="H533" t="s">
        <v>3514</v>
      </c>
      <c r="J533" t="str">
        <f t="shared" si="28"/>
        <v/>
      </c>
      <c r="K533" t="str">
        <f t="shared" si="29"/>
        <v/>
      </c>
      <c r="L533" t="str">
        <f>IF(K533&lt;&gt;"",VLOOKUP(K533,'active io'!$C$3:$D$7528,2,FALSE),"")</f>
        <v/>
      </c>
      <c r="M533" t="str">
        <f t="shared" si="30"/>
        <v/>
      </c>
      <c r="N533" t="str">
        <f t="shared" si="31"/>
        <v/>
      </c>
      <c r="O533" s="131">
        <v>40</v>
      </c>
    </row>
    <row r="534" spans="1:15">
      <c r="A534" t="s">
        <v>1182</v>
      </c>
      <c r="B534" t="s">
        <v>1982</v>
      </c>
      <c r="C534" t="s">
        <v>367</v>
      </c>
      <c r="D534" t="s">
        <v>1984</v>
      </c>
      <c r="E534" t="s">
        <v>1686</v>
      </c>
      <c r="F534" t="s">
        <v>1438</v>
      </c>
      <c r="G534" t="str">
        <f>VLOOKUP(F534,부산데이터스토어!$B$2:$C$225,2,)</f>
        <v>naa.600508b1001c7048c253f103c227e5c4</v>
      </c>
      <c r="H534" t="s">
        <v>3515</v>
      </c>
      <c r="J534" t="str">
        <f t="shared" si="28"/>
        <v/>
      </c>
      <c r="K534" t="str">
        <f t="shared" si="29"/>
        <v/>
      </c>
      <c r="L534" t="str">
        <f>IF(K534&lt;&gt;"",VLOOKUP(K534,'active io'!$C$3:$D$7528,2,FALSE),"")</f>
        <v/>
      </c>
      <c r="M534" t="str">
        <f t="shared" si="30"/>
        <v/>
      </c>
      <c r="N534" t="str">
        <f t="shared" si="31"/>
        <v/>
      </c>
      <c r="O534" s="131">
        <v>50</v>
      </c>
    </row>
    <row r="535" spans="1:15">
      <c r="A535" t="s">
        <v>1182</v>
      </c>
      <c r="B535" t="s">
        <v>1982</v>
      </c>
      <c r="C535" t="s">
        <v>367</v>
      </c>
      <c r="D535" t="s">
        <v>1984</v>
      </c>
      <c r="E535" t="s">
        <v>1714</v>
      </c>
      <c r="F535" t="s">
        <v>1442</v>
      </c>
      <c r="G535" t="str">
        <f>VLOOKUP(F535,부산데이터스토어!$B$2:$C$225,2,)</f>
        <v>naa.600508b1001ce29624d5fabb27aafb27</v>
      </c>
      <c r="H535" t="s">
        <v>3516</v>
      </c>
      <c r="J535" t="str">
        <f t="shared" si="28"/>
        <v/>
      </c>
      <c r="K535" t="str">
        <f t="shared" si="29"/>
        <v/>
      </c>
      <c r="L535" t="str">
        <f>IF(K535&lt;&gt;"",VLOOKUP(K535,'active io'!$C$3:$D$7528,2,FALSE),"")</f>
        <v/>
      </c>
      <c r="M535" t="str">
        <f t="shared" si="30"/>
        <v/>
      </c>
      <c r="N535" t="str">
        <f t="shared" si="31"/>
        <v/>
      </c>
      <c r="O535" s="131">
        <v>40</v>
      </c>
    </row>
    <row r="536" spans="1:15">
      <c r="A536" t="s">
        <v>1182</v>
      </c>
      <c r="B536" t="s">
        <v>1982</v>
      </c>
      <c r="C536" t="s">
        <v>366</v>
      </c>
      <c r="D536" t="s">
        <v>1984</v>
      </c>
      <c r="E536" t="s">
        <v>1686</v>
      </c>
      <c r="F536" t="s">
        <v>1438</v>
      </c>
      <c r="G536" t="str">
        <f>VLOOKUP(F536,부산데이터스토어!$B$2:$C$225,2,)</f>
        <v>naa.600508b1001c7048c253f103c227e5c4</v>
      </c>
      <c r="H536" t="s">
        <v>3517</v>
      </c>
      <c r="J536" t="str">
        <f t="shared" si="28"/>
        <v/>
      </c>
      <c r="K536" t="str">
        <f t="shared" si="29"/>
        <v/>
      </c>
      <c r="L536" t="str">
        <f>IF(K536&lt;&gt;"",VLOOKUP(K536,'active io'!$C$3:$D$7528,2,FALSE),"")</f>
        <v/>
      </c>
      <c r="M536" t="str">
        <f t="shared" si="30"/>
        <v/>
      </c>
      <c r="N536" t="str">
        <f t="shared" si="31"/>
        <v/>
      </c>
      <c r="O536" s="131">
        <v>50</v>
      </c>
    </row>
    <row r="537" spans="1:15">
      <c r="A537" t="s">
        <v>1182</v>
      </c>
      <c r="B537" t="s">
        <v>1982</v>
      </c>
      <c r="C537" t="s">
        <v>366</v>
      </c>
      <c r="D537" t="s">
        <v>1984</v>
      </c>
      <c r="E537" t="s">
        <v>1714</v>
      </c>
      <c r="F537" t="s">
        <v>1442</v>
      </c>
      <c r="G537" t="str">
        <f>VLOOKUP(F537,부산데이터스토어!$B$2:$C$225,2,)</f>
        <v>naa.600508b1001ce29624d5fabb27aafb27</v>
      </c>
      <c r="H537" t="s">
        <v>3517</v>
      </c>
      <c r="J537" t="str">
        <f t="shared" si="28"/>
        <v/>
      </c>
      <c r="K537" t="str">
        <f t="shared" si="29"/>
        <v/>
      </c>
      <c r="L537" t="str">
        <f>IF(K537&lt;&gt;"",VLOOKUP(K537,'active io'!$C$3:$D$7528,2,FALSE),"")</f>
        <v/>
      </c>
      <c r="M537" t="str">
        <f t="shared" si="30"/>
        <v/>
      </c>
      <c r="N537" t="str">
        <f t="shared" si="31"/>
        <v/>
      </c>
      <c r="O537" s="131">
        <v>10.0003051757813</v>
      </c>
    </row>
    <row r="538" spans="1:15">
      <c r="A538" t="s">
        <v>1182</v>
      </c>
      <c r="B538" t="s">
        <v>1982</v>
      </c>
      <c r="C538" t="s">
        <v>366</v>
      </c>
      <c r="D538" t="s">
        <v>1984</v>
      </c>
      <c r="E538" t="s">
        <v>1693</v>
      </c>
      <c r="F538" t="s">
        <v>1438</v>
      </c>
      <c r="G538" t="str">
        <f>VLOOKUP(F538,부산데이터스토어!$B$2:$C$225,2,)</f>
        <v>naa.600508b1001c7048c253f103c227e5c4</v>
      </c>
      <c r="H538" t="s">
        <v>3518</v>
      </c>
      <c r="I538" t="s">
        <v>1985</v>
      </c>
      <c r="J538" t="str">
        <f t="shared" si="28"/>
        <v>naa.60060e80166177000001617700000084</v>
      </c>
      <c r="K538" t="str">
        <f t="shared" si="29"/>
        <v>10.146.106.50naa.60060e80166177000001617700000084</v>
      </c>
      <c r="L538" t="str">
        <f>IF(K538&lt;&gt;"",VLOOKUP(K538,'active io'!$C$3:$D$7528,2,FALSE),"")</f>
        <v>vmhba3:C0:T0:L1</v>
      </c>
      <c r="M538" t="str">
        <f t="shared" si="30"/>
        <v>16177</v>
      </c>
      <c r="N538" t="str">
        <f t="shared" si="31"/>
        <v>0084</v>
      </c>
      <c r="O538" s="131">
        <v>50.0006103515625</v>
      </c>
    </row>
    <row r="539" spans="1:15">
      <c r="A539" t="s">
        <v>1182</v>
      </c>
      <c r="B539" t="s">
        <v>1982</v>
      </c>
      <c r="C539" t="s">
        <v>366</v>
      </c>
      <c r="D539" t="s">
        <v>1984</v>
      </c>
      <c r="E539" t="s">
        <v>1697</v>
      </c>
      <c r="F539" t="s">
        <v>1300</v>
      </c>
      <c r="G539" t="str">
        <f>VLOOKUP(F539,부산데이터스토어!$B$2:$C$225,2,)</f>
        <v>naa.60060e80166177000001617700001f24</v>
      </c>
      <c r="H539" t="s">
        <v>3519</v>
      </c>
      <c r="I539" t="s">
        <v>1986</v>
      </c>
      <c r="J539" t="str">
        <f t="shared" si="28"/>
        <v>naa.60060e80166177000001617700000086</v>
      </c>
      <c r="K539" t="str">
        <f t="shared" si="29"/>
        <v>10.146.106.50naa.60060e80166177000001617700000086</v>
      </c>
      <c r="L539" t="str">
        <f>IF(K539&lt;&gt;"",VLOOKUP(K539,'active io'!$C$3:$D$7528,2,FALSE),"")</f>
        <v>vmhba3:C0:T0:L3</v>
      </c>
      <c r="M539" t="str">
        <f t="shared" si="30"/>
        <v>16177</v>
      </c>
      <c r="N539" t="str">
        <f t="shared" si="31"/>
        <v>0086</v>
      </c>
      <c r="O539" s="131">
        <v>0.20050048828125</v>
      </c>
    </row>
    <row r="540" spans="1:15">
      <c r="A540" t="s">
        <v>1182</v>
      </c>
      <c r="B540" t="s">
        <v>1982</v>
      </c>
      <c r="C540" t="s">
        <v>366</v>
      </c>
      <c r="D540" t="s">
        <v>1984</v>
      </c>
      <c r="E540" t="s">
        <v>1699</v>
      </c>
      <c r="F540" t="s">
        <v>1300</v>
      </c>
      <c r="G540" t="str">
        <f>VLOOKUP(F540,부산데이터스토어!$B$2:$C$225,2,)</f>
        <v>naa.60060e80166177000001617700001f24</v>
      </c>
      <c r="H540" t="s">
        <v>3520</v>
      </c>
      <c r="I540" t="s">
        <v>1987</v>
      </c>
      <c r="J540" t="str">
        <f t="shared" si="28"/>
        <v>naa.60060e80166177000001617700000f1e</v>
      </c>
      <c r="K540" t="str">
        <f t="shared" si="29"/>
        <v>10.146.106.50naa.60060e80166177000001617700000f1e</v>
      </c>
      <c r="L540" t="str">
        <f>IF(K540&lt;&gt;"",VLOOKUP(K540,'active io'!$C$3:$D$7528,2,FALSE),"")</f>
        <v>vmhba3:C0:T0:L4</v>
      </c>
      <c r="M540" t="str">
        <f t="shared" si="30"/>
        <v>16177</v>
      </c>
      <c r="N540" t="str">
        <f t="shared" si="31"/>
        <v>0f1e</v>
      </c>
      <c r="O540" s="131">
        <v>0.20050048828125</v>
      </c>
    </row>
    <row r="541" spans="1:15">
      <c r="A541" t="s">
        <v>1182</v>
      </c>
      <c r="B541" t="s">
        <v>1982</v>
      </c>
      <c r="C541" t="s">
        <v>366</v>
      </c>
      <c r="D541" t="s">
        <v>1984</v>
      </c>
      <c r="E541" t="s">
        <v>1730</v>
      </c>
      <c r="F541" t="s">
        <v>1300</v>
      </c>
      <c r="G541" t="str">
        <f>VLOOKUP(F541,부산데이터스토어!$B$2:$C$225,2,)</f>
        <v>naa.60060e80166177000001617700001f24</v>
      </c>
      <c r="H541" t="s">
        <v>3521</v>
      </c>
      <c r="I541" t="s">
        <v>1988</v>
      </c>
      <c r="J541" t="str">
        <f t="shared" si="28"/>
        <v>naa.60060e80166177000001617700000f1f</v>
      </c>
      <c r="K541" t="str">
        <f t="shared" si="29"/>
        <v>10.146.106.50naa.60060e80166177000001617700000f1f</v>
      </c>
      <c r="L541" t="str">
        <f>IF(K541&lt;&gt;"",VLOOKUP(K541,'active io'!$C$3:$D$7528,2,FALSE),"")</f>
        <v>vmhba3:C0:T0:L5</v>
      </c>
      <c r="M541" t="str">
        <f t="shared" si="30"/>
        <v>16177</v>
      </c>
      <c r="N541" t="str">
        <f t="shared" si="31"/>
        <v>0f1f</v>
      </c>
      <c r="O541" s="131">
        <v>0.20050048828125</v>
      </c>
    </row>
    <row r="542" spans="1:15">
      <c r="A542" t="s">
        <v>1182</v>
      </c>
      <c r="B542" t="s">
        <v>1982</v>
      </c>
      <c r="C542" t="s">
        <v>366</v>
      </c>
      <c r="D542" t="s">
        <v>1984</v>
      </c>
      <c r="E542" t="s">
        <v>1732</v>
      </c>
      <c r="F542" t="s">
        <v>1300</v>
      </c>
      <c r="G542" t="str">
        <f>VLOOKUP(F542,부산데이터스토어!$B$2:$C$225,2,)</f>
        <v>naa.60060e80166177000001617700001f24</v>
      </c>
      <c r="H542" t="s">
        <v>3522</v>
      </c>
      <c r="I542" t="s">
        <v>1989</v>
      </c>
      <c r="J542" t="str">
        <f t="shared" si="28"/>
        <v>naa.60060e80166177000001617700000f20</v>
      </c>
      <c r="K542" t="str">
        <f t="shared" si="29"/>
        <v>10.146.106.50naa.60060e80166177000001617700000f20</v>
      </c>
      <c r="L542" t="str">
        <f>IF(K542&lt;&gt;"",VLOOKUP(K542,'active io'!$C$3:$D$7528,2,FALSE),"")</f>
        <v>vmhba3:C0:T0:L6</v>
      </c>
      <c r="M542" t="str">
        <f t="shared" si="30"/>
        <v>16177</v>
      </c>
      <c r="N542" t="str">
        <f t="shared" si="31"/>
        <v>0f20</v>
      </c>
      <c r="O542" s="131">
        <v>40</v>
      </c>
    </row>
    <row r="543" spans="1:15">
      <c r="A543" t="s">
        <v>1182</v>
      </c>
      <c r="B543" t="s">
        <v>1982</v>
      </c>
      <c r="C543" t="s">
        <v>368</v>
      </c>
      <c r="D543" t="s">
        <v>1983</v>
      </c>
      <c r="E543" t="s">
        <v>1686</v>
      </c>
      <c r="F543" t="s">
        <v>1440</v>
      </c>
      <c r="G543" t="str">
        <f>VLOOKUP(F543,부산데이터스토어!$B$2:$C$225,2,)</f>
        <v>naa.600508b1001c4deca93ef1a4eb9362b8</v>
      </c>
      <c r="H543" t="s">
        <v>3523</v>
      </c>
      <c r="J543" t="str">
        <f t="shared" si="28"/>
        <v/>
      </c>
      <c r="K543" t="str">
        <f t="shared" si="29"/>
        <v/>
      </c>
      <c r="L543" t="str">
        <f>IF(K543&lt;&gt;"",VLOOKUP(K543,'active io'!$C$3:$D$7528,2,FALSE),"")</f>
        <v/>
      </c>
      <c r="M543" t="str">
        <f t="shared" si="30"/>
        <v/>
      </c>
      <c r="N543" t="str">
        <f t="shared" si="31"/>
        <v/>
      </c>
      <c r="O543" s="131">
        <v>50</v>
      </c>
    </row>
    <row r="544" spans="1:15">
      <c r="A544" t="s">
        <v>1182</v>
      </c>
      <c r="B544" t="s">
        <v>1982</v>
      </c>
      <c r="C544" t="s">
        <v>368</v>
      </c>
      <c r="D544" t="s">
        <v>1983</v>
      </c>
      <c r="E544" t="s">
        <v>1714</v>
      </c>
      <c r="F544" t="s">
        <v>1442</v>
      </c>
      <c r="G544" t="str">
        <f>VLOOKUP(F544,부산데이터스토어!$B$2:$C$225,2,)</f>
        <v>naa.600508b1001ce29624d5fabb27aafb27</v>
      </c>
      <c r="H544" t="s">
        <v>3523</v>
      </c>
      <c r="J544" t="str">
        <f t="shared" si="28"/>
        <v/>
      </c>
      <c r="K544" t="str">
        <f t="shared" si="29"/>
        <v/>
      </c>
      <c r="L544" t="str">
        <f>IF(K544&lt;&gt;"",VLOOKUP(K544,'active io'!$C$3:$D$7528,2,FALSE),"")</f>
        <v/>
      </c>
      <c r="M544" t="str">
        <f t="shared" si="30"/>
        <v/>
      </c>
      <c r="N544" t="str">
        <f t="shared" si="31"/>
        <v/>
      </c>
      <c r="O544" s="131">
        <v>300</v>
      </c>
    </row>
    <row r="545" spans="1:15">
      <c r="A545" t="s">
        <v>1182</v>
      </c>
      <c r="B545" t="s">
        <v>1982</v>
      </c>
      <c r="C545" t="s">
        <v>368</v>
      </c>
      <c r="D545" t="s">
        <v>1983</v>
      </c>
      <c r="E545" t="s">
        <v>1693</v>
      </c>
      <c r="F545" t="s">
        <v>1440</v>
      </c>
      <c r="G545" t="str">
        <f>VLOOKUP(F545,부산데이터스토어!$B$2:$C$225,2,)</f>
        <v>naa.600508b1001c4deca93ef1a4eb9362b8</v>
      </c>
      <c r="H545" t="s">
        <v>3524</v>
      </c>
      <c r="J545" t="str">
        <f t="shared" si="28"/>
        <v/>
      </c>
      <c r="K545" t="str">
        <f t="shared" si="29"/>
        <v/>
      </c>
      <c r="L545" t="str">
        <f>IF(K545&lt;&gt;"",VLOOKUP(K545,'active io'!$C$3:$D$7528,2,FALSE),"")</f>
        <v/>
      </c>
      <c r="M545" t="str">
        <f t="shared" si="30"/>
        <v/>
      </c>
      <c r="N545" t="str">
        <f t="shared" si="31"/>
        <v/>
      </c>
      <c r="O545" s="131">
        <v>40</v>
      </c>
    </row>
    <row r="546" spans="1:15">
      <c r="A546" t="s">
        <v>1191</v>
      </c>
      <c r="B546" t="s">
        <v>1982</v>
      </c>
      <c r="C546" t="s">
        <v>396</v>
      </c>
      <c r="D546" t="s">
        <v>1984</v>
      </c>
      <c r="E546" t="s">
        <v>1686</v>
      </c>
      <c r="F546" t="s">
        <v>1484</v>
      </c>
      <c r="G546" t="str">
        <f>VLOOKUP(F546,부산데이터스토어!$B$2:$C$225,2,)</f>
        <v>naa.600508b1001ced8494704fe6e68472fb</v>
      </c>
      <c r="H546" t="s">
        <v>3525</v>
      </c>
      <c r="J546" t="str">
        <f t="shared" si="28"/>
        <v/>
      </c>
      <c r="K546" t="str">
        <f t="shared" si="29"/>
        <v/>
      </c>
      <c r="L546" t="str">
        <f>IF(K546&lt;&gt;"",VLOOKUP(K546,'active io'!$C$3:$D$7528,2,FALSE),"")</f>
        <v/>
      </c>
      <c r="M546" t="str">
        <f t="shared" si="30"/>
        <v/>
      </c>
      <c r="N546" t="str">
        <f t="shared" si="31"/>
        <v/>
      </c>
      <c r="O546" s="131">
        <v>50</v>
      </c>
    </row>
    <row r="547" spans="1:15">
      <c r="A547" t="s">
        <v>1191</v>
      </c>
      <c r="B547" t="s">
        <v>1982</v>
      </c>
      <c r="C547" t="s">
        <v>396</v>
      </c>
      <c r="D547" t="s">
        <v>1984</v>
      </c>
      <c r="E547" t="s">
        <v>1714</v>
      </c>
      <c r="F547" t="s">
        <v>1486</v>
      </c>
      <c r="G547" t="str">
        <f>VLOOKUP(F547,부산데이터스토어!$B$2:$C$225,2,)</f>
        <v>naa.600508b1001cfff0e55b6f270d788a29</v>
      </c>
      <c r="H547" t="s">
        <v>3526</v>
      </c>
      <c r="J547" t="str">
        <f t="shared" si="28"/>
        <v/>
      </c>
      <c r="K547" t="str">
        <f t="shared" si="29"/>
        <v/>
      </c>
      <c r="L547" t="str">
        <f>IF(K547&lt;&gt;"",VLOOKUP(K547,'active io'!$C$3:$D$7528,2,FALSE),"")</f>
        <v/>
      </c>
      <c r="M547" t="str">
        <f t="shared" si="30"/>
        <v/>
      </c>
      <c r="N547" t="str">
        <f t="shared" si="31"/>
        <v/>
      </c>
      <c r="O547" s="131">
        <v>40</v>
      </c>
    </row>
    <row r="548" spans="1:15">
      <c r="A548" t="s">
        <v>1191</v>
      </c>
      <c r="B548" t="s">
        <v>1982</v>
      </c>
      <c r="C548" t="s">
        <v>395</v>
      </c>
      <c r="D548" t="s">
        <v>1984</v>
      </c>
      <c r="E548" t="s">
        <v>1686</v>
      </c>
      <c r="F548" t="s">
        <v>1484</v>
      </c>
      <c r="G548" t="str">
        <f>VLOOKUP(F548,부산데이터스토어!$B$2:$C$225,2,)</f>
        <v>naa.600508b1001ced8494704fe6e68472fb</v>
      </c>
      <c r="H548" t="s">
        <v>3527</v>
      </c>
      <c r="J548" t="str">
        <f t="shared" si="28"/>
        <v/>
      </c>
      <c r="K548" t="str">
        <f t="shared" si="29"/>
        <v/>
      </c>
      <c r="L548" t="str">
        <f>IF(K548&lt;&gt;"",VLOOKUP(K548,'active io'!$C$3:$D$7528,2,FALSE),"")</f>
        <v/>
      </c>
      <c r="M548" t="str">
        <f t="shared" si="30"/>
        <v/>
      </c>
      <c r="N548" t="str">
        <f t="shared" si="31"/>
        <v/>
      </c>
      <c r="O548" s="131">
        <v>50</v>
      </c>
    </row>
    <row r="549" spans="1:15">
      <c r="A549" t="s">
        <v>1191</v>
      </c>
      <c r="B549" t="s">
        <v>1982</v>
      </c>
      <c r="C549" t="s">
        <v>395</v>
      </c>
      <c r="D549" t="s">
        <v>1984</v>
      </c>
      <c r="E549" t="s">
        <v>1714</v>
      </c>
      <c r="F549" t="s">
        <v>1486</v>
      </c>
      <c r="G549" t="str">
        <f>VLOOKUP(F549,부산데이터스토어!$B$2:$C$225,2,)</f>
        <v>naa.600508b1001cfff0e55b6f270d788a29</v>
      </c>
      <c r="H549" t="s">
        <v>3528</v>
      </c>
      <c r="J549" t="str">
        <f t="shared" si="28"/>
        <v/>
      </c>
      <c r="K549" t="str">
        <f t="shared" si="29"/>
        <v/>
      </c>
      <c r="L549" t="str">
        <f>IF(K549&lt;&gt;"",VLOOKUP(K549,'active io'!$C$3:$D$7528,2,FALSE),"")</f>
        <v/>
      </c>
      <c r="M549" t="str">
        <f t="shared" si="30"/>
        <v/>
      </c>
      <c r="N549" t="str">
        <f t="shared" si="31"/>
        <v/>
      </c>
      <c r="O549" s="131">
        <v>40</v>
      </c>
    </row>
    <row r="550" spans="1:15">
      <c r="A550" t="s">
        <v>1191</v>
      </c>
      <c r="B550" t="s">
        <v>1982</v>
      </c>
      <c r="C550" t="s">
        <v>394</v>
      </c>
      <c r="D550" t="s">
        <v>1984</v>
      </c>
      <c r="E550" t="s">
        <v>1686</v>
      </c>
      <c r="F550" t="s">
        <v>1484</v>
      </c>
      <c r="G550" t="str">
        <f>VLOOKUP(F550,부산데이터스토어!$B$2:$C$225,2,)</f>
        <v>naa.600508b1001ced8494704fe6e68472fb</v>
      </c>
      <c r="H550" t="s">
        <v>3529</v>
      </c>
      <c r="J550" t="str">
        <f t="shared" si="28"/>
        <v/>
      </c>
      <c r="K550" t="str">
        <f t="shared" si="29"/>
        <v/>
      </c>
      <c r="L550" t="str">
        <f>IF(K550&lt;&gt;"",VLOOKUP(K550,'active io'!$C$3:$D$7528,2,FALSE),"")</f>
        <v/>
      </c>
      <c r="M550" t="str">
        <f t="shared" si="30"/>
        <v/>
      </c>
      <c r="N550" t="str">
        <f t="shared" si="31"/>
        <v/>
      </c>
      <c r="O550" s="131">
        <v>20</v>
      </c>
    </row>
    <row r="551" spans="1:15">
      <c r="A551" t="s">
        <v>1191</v>
      </c>
      <c r="B551" t="s">
        <v>1982</v>
      </c>
      <c r="C551" t="s">
        <v>394</v>
      </c>
      <c r="D551" t="s">
        <v>1984</v>
      </c>
      <c r="E551" t="s">
        <v>1690</v>
      </c>
      <c r="F551" t="s">
        <v>1484</v>
      </c>
      <c r="G551" t="str">
        <f>VLOOKUP(F551,부산데이터스토어!$B$2:$C$225,2,)</f>
        <v>naa.600508b1001ced8494704fe6e68472fb</v>
      </c>
      <c r="H551" t="s">
        <v>3530</v>
      </c>
      <c r="J551" t="str">
        <f t="shared" si="28"/>
        <v/>
      </c>
      <c r="K551" t="str">
        <f t="shared" si="29"/>
        <v/>
      </c>
      <c r="L551" t="str">
        <f>IF(K551&lt;&gt;"",VLOOKUP(K551,'active io'!$C$3:$D$7528,2,FALSE),"")</f>
        <v/>
      </c>
      <c r="M551" t="str">
        <f t="shared" si="30"/>
        <v/>
      </c>
      <c r="N551" t="str">
        <f t="shared" si="31"/>
        <v/>
      </c>
      <c r="O551" s="131">
        <v>50</v>
      </c>
    </row>
    <row r="552" spans="1:15">
      <c r="A552" t="s">
        <v>1191</v>
      </c>
      <c r="B552" t="s">
        <v>1982</v>
      </c>
      <c r="C552" t="s">
        <v>394</v>
      </c>
      <c r="D552" t="s">
        <v>1984</v>
      </c>
      <c r="E552" t="s">
        <v>1714</v>
      </c>
      <c r="F552" t="s">
        <v>1486</v>
      </c>
      <c r="G552" t="str">
        <f>VLOOKUP(F552,부산데이터스토어!$B$2:$C$225,2,)</f>
        <v>naa.600508b1001cfff0e55b6f270d788a29</v>
      </c>
      <c r="H552" t="s">
        <v>3531</v>
      </c>
      <c r="J552" t="str">
        <f t="shared" si="28"/>
        <v/>
      </c>
      <c r="K552" t="str">
        <f t="shared" si="29"/>
        <v/>
      </c>
      <c r="L552" t="str">
        <f>IF(K552&lt;&gt;"",VLOOKUP(K552,'active io'!$C$3:$D$7528,2,FALSE),"")</f>
        <v/>
      </c>
      <c r="M552" t="str">
        <f t="shared" si="30"/>
        <v/>
      </c>
      <c r="N552" t="str">
        <f t="shared" si="31"/>
        <v/>
      </c>
      <c r="O552" s="131">
        <v>10.0003051757813</v>
      </c>
    </row>
    <row r="553" spans="1:15">
      <c r="A553" t="s">
        <v>1191</v>
      </c>
      <c r="B553" t="s">
        <v>1982</v>
      </c>
      <c r="C553" t="s">
        <v>394</v>
      </c>
      <c r="D553" t="s">
        <v>1984</v>
      </c>
      <c r="E553" t="s">
        <v>1693</v>
      </c>
      <c r="F553" t="s">
        <v>1484</v>
      </c>
      <c r="G553" t="str">
        <f>VLOOKUP(F553,부산데이터스토어!$B$2:$C$225,2,)</f>
        <v>naa.600508b1001ced8494704fe6e68472fb</v>
      </c>
      <c r="H553" t="s">
        <v>3532</v>
      </c>
      <c r="I553" t="s">
        <v>1990</v>
      </c>
      <c r="J553" t="str">
        <f t="shared" si="28"/>
        <v>naa.60060e80166177000001617700000085</v>
      </c>
      <c r="K553" t="str">
        <f t="shared" si="29"/>
        <v>10.146.106.59naa.60060e80166177000001617700000085</v>
      </c>
      <c r="L553" t="str">
        <f>IF(K553&lt;&gt;"",VLOOKUP(K553,'active io'!$C$3:$D$7528,2,FALSE),"")</f>
        <v>vmhba3:C0:T0:L2</v>
      </c>
      <c r="M553" t="str">
        <f t="shared" si="30"/>
        <v>16177</v>
      </c>
      <c r="N553" t="str">
        <f t="shared" si="31"/>
        <v>0085</v>
      </c>
      <c r="O553" s="131">
        <v>50.0006103515625</v>
      </c>
    </row>
    <row r="554" spans="1:15">
      <c r="A554" t="s">
        <v>1191</v>
      </c>
      <c r="B554" t="s">
        <v>1982</v>
      </c>
      <c r="C554" t="s">
        <v>394</v>
      </c>
      <c r="D554" t="s">
        <v>1984</v>
      </c>
      <c r="E554" t="s">
        <v>1697</v>
      </c>
      <c r="F554" t="s">
        <v>1300</v>
      </c>
      <c r="G554" t="str">
        <f>VLOOKUP(F554,부산데이터스토어!$B$2:$C$225,2,)</f>
        <v>naa.60060e80166177000001617700001f24</v>
      </c>
      <c r="H554" t="s">
        <v>3519</v>
      </c>
      <c r="I554" t="s">
        <v>1986</v>
      </c>
      <c r="J554" t="str">
        <f t="shared" si="28"/>
        <v>naa.60060e80166177000001617700000086</v>
      </c>
      <c r="K554" t="str">
        <f t="shared" si="29"/>
        <v>10.146.106.59naa.60060e80166177000001617700000086</v>
      </c>
      <c r="L554" t="str">
        <f>IF(K554&lt;&gt;"",VLOOKUP(K554,'active io'!$C$3:$D$7528,2,FALSE),"")</f>
        <v>vmhba3:C0:T0:L3</v>
      </c>
      <c r="M554" t="str">
        <f t="shared" si="30"/>
        <v>16177</v>
      </c>
      <c r="N554" t="str">
        <f t="shared" si="31"/>
        <v>0086</v>
      </c>
      <c r="O554" s="131">
        <v>0.20050048828125</v>
      </c>
    </row>
    <row r="555" spans="1:15">
      <c r="A555" t="s">
        <v>1191</v>
      </c>
      <c r="B555" t="s">
        <v>1982</v>
      </c>
      <c r="C555" t="s">
        <v>394</v>
      </c>
      <c r="D555" t="s">
        <v>1984</v>
      </c>
      <c r="E555" t="s">
        <v>1699</v>
      </c>
      <c r="F555" t="s">
        <v>1300</v>
      </c>
      <c r="G555" t="str">
        <f>VLOOKUP(F555,부산데이터스토어!$B$2:$C$225,2,)</f>
        <v>naa.60060e80166177000001617700001f24</v>
      </c>
      <c r="H555" t="s">
        <v>3520</v>
      </c>
      <c r="I555" t="s">
        <v>1987</v>
      </c>
      <c r="J555" t="str">
        <f t="shared" si="28"/>
        <v>naa.60060e80166177000001617700000f1e</v>
      </c>
      <c r="K555" t="str">
        <f t="shared" si="29"/>
        <v>10.146.106.59naa.60060e80166177000001617700000f1e</v>
      </c>
      <c r="L555" t="str">
        <f>IF(K555&lt;&gt;"",VLOOKUP(K555,'active io'!$C$3:$D$7528,2,FALSE),"")</f>
        <v>vmhba3:C0:T0:L4</v>
      </c>
      <c r="M555" t="str">
        <f t="shared" si="30"/>
        <v>16177</v>
      </c>
      <c r="N555" t="str">
        <f t="shared" si="31"/>
        <v>0f1e</v>
      </c>
      <c r="O555" s="131">
        <v>0.20050048828125</v>
      </c>
    </row>
    <row r="556" spans="1:15">
      <c r="A556" t="s">
        <v>1191</v>
      </c>
      <c r="B556" t="s">
        <v>1982</v>
      </c>
      <c r="C556" t="s">
        <v>394</v>
      </c>
      <c r="D556" t="s">
        <v>1984</v>
      </c>
      <c r="E556" t="s">
        <v>1730</v>
      </c>
      <c r="F556" t="s">
        <v>1300</v>
      </c>
      <c r="G556" t="str">
        <f>VLOOKUP(F556,부산데이터스토어!$B$2:$C$225,2,)</f>
        <v>naa.60060e80166177000001617700001f24</v>
      </c>
      <c r="H556" t="s">
        <v>3521</v>
      </c>
      <c r="I556" t="s">
        <v>1988</v>
      </c>
      <c r="J556" t="str">
        <f t="shared" si="28"/>
        <v>naa.60060e80166177000001617700000f1f</v>
      </c>
      <c r="K556" t="str">
        <f t="shared" si="29"/>
        <v>10.146.106.59naa.60060e80166177000001617700000f1f</v>
      </c>
      <c r="L556" t="str">
        <f>IF(K556&lt;&gt;"",VLOOKUP(K556,'active io'!$C$3:$D$7528,2,FALSE),"")</f>
        <v>vmhba3:C0:T0:L5</v>
      </c>
      <c r="M556" t="str">
        <f t="shared" si="30"/>
        <v>16177</v>
      </c>
      <c r="N556" t="str">
        <f t="shared" si="31"/>
        <v>0f1f</v>
      </c>
      <c r="O556" s="131">
        <v>0.20050048828125</v>
      </c>
    </row>
    <row r="557" spans="1:15">
      <c r="A557" t="s">
        <v>1191</v>
      </c>
      <c r="B557" t="s">
        <v>1982</v>
      </c>
      <c r="C557" t="s">
        <v>394</v>
      </c>
      <c r="D557" t="s">
        <v>1984</v>
      </c>
      <c r="E557" t="s">
        <v>1732</v>
      </c>
      <c r="F557" t="s">
        <v>1300</v>
      </c>
      <c r="G557" t="str">
        <f>VLOOKUP(F557,부산데이터스토어!$B$2:$C$225,2,)</f>
        <v>naa.60060e80166177000001617700001f24</v>
      </c>
      <c r="H557" t="s">
        <v>3522</v>
      </c>
      <c r="I557" t="s">
        <v>1989</v>
      </c>
      <c r="J557" t="str">
        <f t="shared" si="28"/>
        <v>naa.60060e80166177000001617700000f20</v>
      </c>
      <c r="K557" t="str">
        <f t="shared" si="29"/>
        <v>10.146.106.59naa.60060e80166177000001617700000f20</v>
      </c>
      <c r="L557" t="str">
        <f>IF(K557&lt;&gt;"",VLOOKUP(K557,'active io'!$C$3:$D$7528,2,FALSE),"")</f>
        <v>vmhba3:C0:T0:L6</v>
      </c>
      <c r="M557" t="str">
        <f t="shared" si="30"/>
        <v>16177</v>
      </c>
      <c r="N557" t="str">
        <f t="shared" si="31"/>
        <v>0f20</v>
      </c>
      <c r="O557" s="131">
        <v>40</v>
      </c>
    </row>
    <row r="558" spans="1:15">
      <c r="A558" t="s">
        <v>1178</v>
      </c>
      <c r="B558" t="s">
        <v>1991</v>
      </c>
      <c r="C558" t="s">
        <v>354</v>
      </c>
      <c r="D558" t="s">
        <v>1983</v>
      </c>
      <c r="E558" t="s">
        <v>1686</v>
      </c>
      <c r="F558" t="s">
        <v>1422</v>
      </c>
      <c r="G558" t="str">
        <f>VLOOKUP(F558,부산데이터스토어!$B$2:$C$225,2,)</f>
        <v>naa.600508b1001c0a09658d3b44035b2e54</v>
      </c>
      <c r="H558" t="s">
        <v>3533</v>
      </c>
      <c r="J558" t="str">
        <f t="shared" si="28"/>
        <v/>
      </c>
      <c r="K558" t="str">
        <f t="shared" si="29"/>
        <v/>
      </c>
      <c r="L558" t="str">
        <f>IF(K558&lt;&gt;"",VLOOKUP(K558,'active io'!$C$3:$D$7528,2,FALSE),"")</f>
        <v/>
      </c>
      <c r="M558" t="str">
        <f t="shared" si="30"/>
        <v/>
      </c>
      <c r="N558" t="str">
        <f t="shared" si="31"/>
        <v/>
      </c>
      <c r="O558" s="131">
        <v>220.00030517578099</v>
      </c>
    </row>
    <row r="559" spans="1:15">
      <c r="A559" t="s">
        <v>1178</v>
      </c>
      <c r="B559" t="s">
        <v>1991</v>
      </c>
      <c r="C559" t="s">
        <v>354</v>
      </c>
      <c r="D559" t="s">
        <v>1983</v>
      </c>
      <c r="E559" t="s">
        <v>1688</v>
      </c>
      <c r="F559" t="s">
        <v>1280</v>
      </c>
      <c r="G559" t="str">
        <f>VLOOKUP(F559,부산데이터스토어!$B$2:$C$225,2,)</f>
        <v>naa.60060e80166221000001622100001f1c</v>
      </c>
      <c r="H559" t="s">
        <v>3533</v>
      </c>
      <c r="I559" t="s">
        <v>1992</v>
      </c>
      <c r="J559" t="str">
        <f t="shared" si="28"/>
        <v>naa.60060e80166221000001622100000076</v>
      </c>
      <c r="K559" t="str">
        <f t="shared" si="29"/>
        <v>10.146.106.46naa.60060e80166221000001622100000076</v>
      </c>
      <c r="L559" t="str">
        <f>IF(K559&lt;&gt;"",VLOOKUP(K559,'active io'!$C$3:$D$7528,2,FALSE),"")</f>
        <v>vmhba4:C0:T0:L4</v>
      </c>
      <c r="M559" t="str">
        <f t="shared" si="30"/>
        <v>16221</v>
      </c>
      <c r="N559" t="str">
        <f t="shared" si="31"/>
        <v>0076</v>
      </c>
      <c r="O559" s="131">
        <v>50</v>
      </c>
    </row>
    <row r="560" spans="1:15">
      <c r="A560" t="s">
        <v>1178</v>
      </c>
      <c r="B560" t="s">
        <v>1991</v>
      </c>
      <c r="C560" t="s">
        <v>354</v>
      </c>
      <c r="D560" t="s">
        <v>1983</v>
      </c>
      <c r="E560" t="s">
        <v>1714</v>
      </c>
      <c r="F560" t="s">
        <v>1424</v>
      </c>
      <c r="G560" t="str">
        <f>VLOOKUP(F560,부산데이터스토어!$B$2:$C$225,2,)</f>
        <v>naa.600508b1001c3ade7bc05f6e8e7df561</v>
      </c>
      <c r="H560" t="s">
        <v>3534</v>
      </c>
      <c r="J560" t="str">
        <f t="shared" si="28"/>
        <v/>
      </c>
      <c r="K560" t="str">
        <f t="shared" si="29"/>
        <v/>
      </c>
      <c r="L560" t="str">
        <f>IF(K560&lt;&gt;"",VLOOKUP(K560,'active io'!$C$3:$D$7528,2,FALSE),"")</f>
        <v/>
      </c>
      <c r="M560" t="str">
        <f t="shared" si="30"/>
        <v/>
      </c>
      <c r="N560" t="str">
        <f t="shared" si="31"/>
        <v/>
      </c>
      <c r="O560" s="131">
        <v>40</v>
      </c>
    </row>
    <row r="561" spans="1:15">
      <c r="A561" t="s">
        <v>1184</v>
      </c>
      <c r="B561" t="s">
        <v>1991</v>
      </c>
      <c r="C561" t="s">
        <v>374</v>
      </c>
      <c r="D561" t="s">
        <v>1702</v>
      </c>
      <c r="E561" t="s">
        <v>1686</v>
      </c>
      <c r="F561" t="s">
        <v>1448</v>
      </c>
      <c r="G561" t="str">
        <f>VLOOKUP(F561,부산데이터스토어!$B$2:$C$225,2,)</f>
        <v>naa.600508b1001cfdd3258c0157dab6553d</v>
      </c>
      <c r="H561" t="s">
        <v>3535</v>
      </c>
      <c r="J561" t="str">
        <f t="shared" si="28"/>
        <v/>
      </c>
      <c r="K561" t="str">
        <f t="shared" si="29"/>
        <v/>
      </c>
      <c r="L561" t="str">
        <f>IF(K561&lt;&gt;"",VLOOKUP(K561,'active io'!$C$3:$D$7528,2,FALSE),"")</f>
        <v/>
      </c>
      <c r="M561" t="str">
        <f t="shared" si="30"/>
        <v/>
      </c>
      <c r="N561" t="str">
        <f t="shared" si="31"/>
        <v/>
      </c>
      <c r="O561" s="131">
        <v>50</v>
      </c>
    </row>
    <row r="562" spans="1:15">
      <c r="A562" t="s">
        <v>1184</v>
      </c>
      <c r="B562" t="s">
        <v>1991</v>
      </c>
      <c r="C562" t="s">
        <v>374</v>
      </c>
      <c r="D562" t="s">
        <v>1702</v>
      </c>
      <c r="E562" t="s">
        <v>1690</v>
      </c>
      <c r="F562" t="s">
        <v>1450</v>
      </c>
      <c r="G562" t="str">
        <f>VLOOKUP(F562,부산데이터스토어!$B$2:$C$225,2,)</f>
        <v>naa.600508b1001c67f0b3ff1e1891a00953</v>
      </c>
      <c r="H562" t="s">
        <v>3535</v>
      </c>
      <c r="J562" t="str">
        <f t="shared" si="28"/>
        <v/>
      </c>
      <c r="K562" t="str">
        <f t="shared" si="29"/>
        <v/>
      </c>
      <c r="L562" t="str">
        <f>IF(K562&lt;&gt;"",VLOOKUP(K562,'active io'!$C$3:$D$7528,2,FALSE),"")</f>
        <v/>
      </c>
      <c r="M562" t="str">
        <f t="shared" si="30"/>
        <v/>
      </c>
      <c r="N562" t="str">
        <f t="shared" si="31"/>
        <v/>
      </c>
      <c r="O562" s="131">
        <v>35.0006103515625</v>
      </c>
    </row>
    <row r="563" spans="1:15">
      <c r="A563" t="s">
        <v>1184</v>
      </c>
      <c r="B563" t="s">
        <v>1991</v>
      </c>
      <c r="C563" t="s">
        <v>374</v>
      </c>
      <c r="D563" t="s">
        <v>1702</v>
      </c>
      <c r="E563" t="s">
        <v>1688</v>
      </c>
      <c r="F563" t="s">
        <v>1366</v>
      </c>
      <c r="G563" t="str">
        <f>VLOOKUP(F563,부산데이터스토어!$B$2:$C$225,2,)</f>
        <v>naa.60060e80166177000001617700001f22</v>
      </c>
      <c r="H563" t="s">
        <v>3535</v>
      </c>
      <c r="I563" t="s">
        <v>1993</v>
      </c>
      <c r="J563" t="str">
        <f t="shared" ref="J563:J626" si="32">IF(I563&lt;&gt;"",CONCATENATE("naa.",MID(I563,11,32)),"")</f>
        <v>naa.60060e80166177000001617700000077</v>
      </c>
      <c r="K563" t="str">
        <f t="shared" ref="K563:K626" si="33">IF(J563&lt;&gt;"",CONCATENATE(A563,J563),"")</f>
        <v>10.146.106.52naa.60060e80166177000001617700000077</v>
      </c>
      <c r="L563" t="str">
        <f>IF(K563&lt;&gt;"",VLOOKUP(K563,'active io'!$C$3:$D$7528,2,FALSE),"")</f>
        <v>vmhba5:C0:T2:L6</v>
      </c>
      <c r="M563" t="str">
        <f t="shared" ref="M563:M626" si="34">IF(I563&lt;&gt;"",MID(I563,30,5),"")</f>
        <v>16177</v>
      </c>
      <c r="N563" t="str">
        <f t="shared" ref="N563:N626" si="35">IF(I563&lt;&gt;"",MID(I563,39,4),"")</f>
        <v>0077</v>
      </c>
      <c r="O563" s="131">
        <v>60</v>
      </c>
    </row>
    <row r="564" spans="1:15">
      <c r="A564" t="s">
        <v>1184</v>
      </c>
      <c r="B564" t="s">
        <v>1991</v>
      </c>
      <c r="C564" t="s">
        <v>374</v>
      </c>
      <c r="D564" t="s">
        <v>1702</v>
      </c>
      <c r="E564" t="s">
        <v>1704</v>
      </c>
      <c r="F564" t="s">
        <v>1366</v>
      </c>
      <c r="G564" t="str">
        <f>VLOOKUP(F564,부산데이터스토어!$B$2:$C$225,2,)</f>
        <v>naa.60060e80166177000001617700001f22</v>
      </c>
      <c r="H564" t="s">
        <v>3536</v>
      </c>
      <c r="I564" t="s">
        <v>1994</v>
      </c>
      <c r="J564" t="str">
        <f t="shared" si="32"/>
        <v>naa.60060e80166177000001617700000078</v>
      </c>
      <c r="K564" t="str">
        <f t="shared" si="33"/>
        <v>10.146.106.52naa.60060e80166177000001617700000078</v>
      </c>
      <c r="L564" t="str">
        <f>IF(K564&lt;&gt;"",VLOOKUP(K564,'active io'!$C$3:$D$7528,2,FALSE),"")</f>
        <v>vmhba5:C0:T2:L7</v>
      </c>
      <c r="M564" t="str">
        <f t="shared" si="34"/>
        <v>16177</v>
      </c>
      <c r="N564" t="str">
        <f t="shared" si="35"/>
        <v>0078</v>
      </c>
      <c r="O564" s="131">
        <v>210</v>
      </c>
    </row>
    <row r="565" spans="1:15">
      <c r="A565" t="s">
        <v>1184</v>
      </c>
      <c r="B565" t="s">
        <v>1991</v>
      </c>
      <c r="C565" t="s">
        <v>374</v>
      </c>
      <c r="D565" t="s">
        <v>1702</v>
      </c>
      <c r="E565" t="s">
        <v>1706</v>
      </c>
      <c r="F565" t="s">
        <v>1366</v>
      </c>
      <c r="G565" t="str">
        <f>VLOOKUP(F565,부산데이터스토어!$B$2:$C$225,2,)</f>
        <v>naa.60060e80166177000001617700001f22</v>
      </c>
      <c r="H565" t="s">
        <v>3537</v>
      </c>
      <c r="I565" t="s">
        <v>1995</v>
      </c>
      <c r="J565" t="str">
        <f t="shared" si="32"/>
        <v>naa.60060e80166177000001617700000079</v>
      </c>
      <c r="K565" t="str">
        <f t="shared" si="33"/>
        <v>10.146.106.52naa.60060e80166177000001617700000079</v>
      </c>
      <c r="L565" t="str">
        <f>IF(K565&lt;&gt;"",VLOOKUP(K565,'active io'!$C$3:$D$7528,2,FALSE),"")</f>
        <v>vmhba5:C0:T2:L8</v>
      </c>
      <c r="M565" t="str">
        <f t="shared" si="34"/>
        <v>16177</v>
      </c>
      <c r="N565" t="str">
        <f t="shared" si="35"/>
        <v>0079</v>
      </c>
      <c r="O565" s="131">
        <v>50</v>
      </c>
    </row>
    <row r="566" spans="1:15">
      <c r="A566" t="s">
        <v>1184</v>
      </c>
      <c r="B566" t="s">
        <v>1991</v>
      </c>
      <c r="C566" t="s">
        <v>374</v>
      </c>
      <c r="D566" t="s">
        <v>1702</v>
      </c>
      <c r="E566" t="s">
        <v>1714</v>
      </c>
      <c r="F566" t="s">
        <v>1452</v>
      </c>
      <c r="G566" t="str">
        <f>VLOOKUP(F566,부산데이터스토어!$B$2:$C$225,2,)</f>
        <v>naa.600508b1001c8edc17aff97f27450889</v>
      </c>
      <c r="H566" t="s">
        <v>3535</v>
      </c>
      <c r="J566" t="str">
        <f t="shared" si="32"/>
        <v/>
      </c>
      <c r="K566" t="str">
        <f t="shared" si="33"/>
        <v/>
      </c>
      <c r="L566" t="str">
        <f>IF(K566&lt;&gt;"",VLOOKUP(K566,'active io'!$C$3:$D$7528,2,FALSE),"")</f>
        <v/>
      </c>
      <c r="M566" t="str">
        <f t="shared" si="34"/>
        <v/>
      </c>
      <c r="N566" t="str">
        <f t="shared" si="35"/>
        <v/>
      </c>
      <c r="O566" s="131">
        <v>40</v>
      </c>
    </row>
    <row r="567" spans="1:15">
      <c r="A567" t="s">
        <v>1184</v>
      </c>
      <c r="B567" t="s">
        <v>1991</v>
      </c>
      <c r="C567" t="s">
        <v>375</v>
      </c>
      <c r="D567" t="s">
        <v>1702</v>
      </c>
      <c r="E567" t="s">
        <v>1686</v>
      </c>
      <c r="F567" t="s">
        <v>1448</v>
      </c>
      <c r="G567" t="str">
        <f>VLOOKUP(F567,부산데이터스토어!$B$2:$C$225,2,)</f>
        <v>naa.600508b1001cfdd3258c0157dab6553d</v>
      </c>
      <c r="H567" t="s">
        <v>3538</v>
      </c>
      <c r="J567" t="str">
        <f t="shared" si="32"/>
        <v/>
      </c>
      <c r="K567" t="str">
        <f t="shared" si="33"/>
        <v/>
      </c>
      <c r="L567" t="str">
        <f>IF(K567&lt;&gt;"",VLOOKUP(K567,'active io'!$C$3:$D$7528,2,FALSE),"")</f>
        <v/>
      </c>
      <c r="M567" t="str">
        <f t="shared" si="34"/>
        <v/>
      </c>
      <c r="N567" t="str">
        <f t="shared" si="35"/>
        <v/>
      </c>
      <c r="O567" s="131">
        <v>50</v>
      </c>
    </row>
    <row r="568" spans="1:15">
      <c r="A568" t="s">
        <v>1184</v>
      </c>
      <c r="B568" t="s">
        <v>1991</v>
      </c>
      <c r="C568" t="s">
        <v>375</v>
      </c>
      <c r="D568" t="s">
        <v>1702</v>
      </c>
      <c r="E568" t="s">
        <v>1690</v>
      </c>
      <c r="F568" t="s">
        <v>1450</v>
      </c>
      <c r="G568" t="str">
        <f>VLOOKUP(F568,부산데이터스토어!$B$2:$C$225,2,)</f>
        <v>naa.600508b1001c67f0b3ff1e1891a00953</v>
      </c>
      <c r="H568" t="s">
        <v>3538</v>
      </c>
      <c r="J568" t="str">
        <f t="shared" si="32"/>
        <v/>
      </c>
      <c r="K568" t="str">
        <f t="shared" si="33"/>
        <v/>
      </c>
      <c r="L568" t="str">
        <f>IF(K568&lt;&gt;"",VLOOKUP(K568,'active io'!$C$3:$D$7528,2,FALSE),"")</f>
        <v/>
      </c>
      <c r="M568" t="str">
        <f t="shared" si="34"/>
        <v/>
      </c>
      <c r="N568" t="str">
        <f t="shared" si="35"/>
        <v/>
      </c>
      <c r="O568" s="131">
        <v>95.0006103515625</v>
      </c>
    </row>
    <row r="569" spans="1:15">
      <c r="A569" t="s">
        <v>1184</v>
      </c>
      <c r="B569" t="s">
        <v>1991</v>
      </c>
      <c r="C569" t="s">
        <v>375</v>
      </c>
      <c r="D569" t="s">
        <v>1702</v>
      </c>
      <c r="E569" t="s">
        <v>1688</v>
      </c>
      <c r="F569" t="s">
        <v>1348</v>
      </c>
      <c r="G569" t="str">
        <f>VLOOKUP(F569,부산데이터스토어!$B$2:$C$225,2,)</f>
        <v>naa.60060e80166177000001617700001f1e</v>
      </c>
      <c r="H569" t="s">
        <v>3538</v>
      </c>
      <c r="I569" t="s">
        <v>1996</v>
      </c>
      <c r="J569" t="str">
        <f t="shared" si="32"/>
        <v>naa.60060e8016617700000161770000006f</v>
      </c>
      <c r="K569" t="str">
        <f t="shared" si="33"/>
        <v>10.146.106.52naa.60060e8016617700000161770000006f</v>
      </c>
      <c r="L569" t="str">
        <f>IF(K569&lt;&gt;"",VLOOKUP(K569,'active io'!$C$3:$D$7528,2,FALSE),"")</f>
        <v>vmhba5:C0:T2:L2</v>
      </c>
      <c r="M569" t="str">
        <f t="shared" si="34"/>
        <v>16177</v>
      </c>
      <c r="N569" t="str">
        <f t="shared" si="35"/>
        <v>006f</v>
      </c>
      <c r="O569" s="131">
        <v>60</v>
      </c>
    </row>
    <row r="570" spans="1:15">
      <c r="A570" t="s">
        <v>1184</v>
      </c>
      <c r="B570" t="s">
        <v>1991</v>
      </c>
      <c r="C570" t="s">
        <v>375</v>
      </c>
      <c r="D570" t="s">
        <v>1702</v>
      </c>
      <c r="E570" t="s">
        <v>1704</v>
      </c>
      <c r="F570" t="s">
        <v>1348</v>
      </c>
      <c r="G570" t="str">
        <f>VLOOKUP(F570,부산데이터스토어!$B$2:$C$225,2,)</f>
        <v>naa.60060e80166177000001617700001f1e</v>
      </c>
      <c r="H570" t="s">
        <v>3539</v>
      </c>
      <c r="I570" t="s">
        <v>1997</v>
      </c>
      <c r="J570" t="str">
        <f t="shared" si="32"/>
        <v>naa.60060e80166177000001617700000070</v>
      </c>
      <c r="K570" t="str">
        <f t="shared" si="33"/>
        <v>10.146.106.52naa.60060e80166177000001617700000070</v>
      </c>
      <c r="L570" t="str">
        <f>IF(K570&lt;&gt;"",VLOOKUP(K570,'active io'!$C$3:$D$7528,2,FALSE),"")</f>
        <v>vmhba5:C0:T2:L3</v>
      </c>
      <c r="M570" t="str">
        <f t="shared" si="34"/>
        <v>16177</v>
      </c>
      <c r="N570" t="str">
        <f t="shared" si="35"/>
        <v>0070</v>
      </c>
      <c r="O570" s="131">
        <v>280.00030517578102</v>
      </c>
    </row>
    <row r="571" spans="1:15">
      <c r="A571" t="s">
        <v>1184</v>
      </c>
      <c r="B571" t="s">
        <v>1991</v>
      </c>
      <c r="C571" t="s">
        <v>375</v>
      </c>
      <c r="D571" t="s">
        <v>1702</v>
      </c>
      <c r="E571" t="s">
        <v>1706</v>
      </c>
      <c r="F571" t="s">
        <v>1348</v>
      </c>
      <c r="G571" t="str">
        <f>VLOOKUP(F571,부산데이터스토어!$B$2:$C$225,2,)</f>
        <v>naa.60060e80166177000001617700001f1e</v>
      </c>
      <c r="H571" t="s">
        <v>3540</v>
      </c>
      <c r="I571" t="s">
        <v>1998</v>
      </c>
      <c r="J571" t="str">
        <f t="shared" si="32"/>
        <v>naa.60060e80166177000001617700000071</v>
      </c>
      <c r="K571" t="str">
        <f t="shared" si="33"/>
        <v>10.146.106.52naa.60060e80166177000001617700000071</v>
      </c>
      <c r="L571" t="str">
        <f>IF(K571&lt;&gt;"",VLOOKUP(K571,'active io'!$C$3:$D$7528,2,FALSE),"")</f>
        <v>vmhba5:C0:T2:L4</v>
      </c>
      <c r="M571" t="str">
        <f t="shared" si="34"/>
        <v>16177</v>
      </c>
      <c r="N571" t="str">
        <f t="shared" si="35"/>
        <v>0071</v>
      </c>
      <c r="O571" s="131">
        <v>50</v>
      </c>
    </row>
    <row r="572" spans="1:15">
      <c r="A572" t="s">
        <v>1184</v>
      </c>
      <c r="B572" t="s">
        <v>1991</v>
      </c>
      <c r="C572" t="s">
        <v>375</v>
      </c>
      <c r="D572" t="s">
        <v>1702</v>
      </c>
      <c r="E572" t="s">
        <v>1714</v>
      </c>
      <c r="F572" t="s">
        <v>1452</v>
      </c>
      <c r="G572" t="str">
        <f>VLOOKUP(F572,부산데이터스토어!$B$2:$C$225,2,)</f>
        <v>naa.600508b1001c8edc17aff97f27450889</v>
      </c>
      <c r="H572" t="s">
        <v>3538</v>
      </c>
      <c r="J572" t="str">
        <f t="shared" si="32"/>
        <v/>
      </c>
      <c r="K572" t="str">
        <f t="shared" si="33"/>
        <v/>
      </c>
      <c r="L572" t="str">
        <f>IF(K572&lt;&gt;"",VLOOKUP(K572,'active io'!$C$3:$D$7528,2,FALSE),"")</f>
        <v/>
      </c>
      <c r="M572" t="str">
        <f t="shared" si="34"/>
        <v/>
      </c>
      <c r="N572" t="str">
        <f t="shared" si="35"/>
        <v/>
      </c>
      <c r="O572" s="131">
        <v>40</v>
      </c>
    </row>
    <row r="573" spans="1:15">
      <c r="A573" t="s">
        <v>1185</v>
      </c>
      <c r="B573" t="s">
        <v>1991</v>
      </c>
      <c r="C573" t="s">
        <v>378</v>
      </c>
      <c r="D573" t="s">
        <v>1983</v>
      </c>
      <c r="E573" t="s">
        <v>1686</v>
      </c>
      <c r="F573" t="s">
        <v>1454</v>
      </c>
      <c r="G573" t="str">
        <f>VLOOKUP(F573,부산데이터스토어!$B$2:$C$225,2,)</f>
        <v>naa.600508b1001c92100402f94b707e8184</v>
      </c>
      <c r="H573" t="s">
        <v>3541</v>
      </c>
      <c r="J573" t="str">
        <f t="shared" si="32"/>
        <v/>
      </c>
      <c r="K573" t="str">
        <f t="shared" si="33"/>
        <v/>
      </c>
      <c r="L573" t="str">
        <f>IF(K573&lt;&gt;"",VLOOKUP(K573,'active io'!$C$3:$D$7528,2,FALSE),"")</f>
        <v/>
      </c>
      <c r="M573" t="str">
        <f t="shared" si="34"/>
        <v/>
      </c>
      <c r="N573" t="str">
        <f t="shared" si="35"/>
        <v/>
      </c>
      <c r="O573" s="131">
        <v>50</v>
      </c>
    </row>
    <row r="574" spans="1:15">
      <c r="A574" t="s">
        <v>1185</v>
      </c>
      <c r="B574" t="s">
        <v>1991</v>
      </c>
      <c r="C574" t="s">
        <v>378</v>
      </c>
      <c r="D574" t="s">
        <v>1983</v>
      </c>
      <c r="E574" t="s">
        <v>1714</v>
      </c>
      <c r="F574" t="s">
        <v>1456</v>
      </c>
      <c r="G574" t="str">
        <f>VLOOKUP(F574,부산데이터스토어!$B$2:$C$225,2,)</f>
        <v>naa.600508b1001c11136f6f675523dd7527</v>
      </c>
      <c r="H574" t="s">
        <v>3542</v>
      </c>
      <c r="J574" t="str">
        <f t="shared" si="32"/>
        <v/>
      </c>
      <c r="K574" t="str">
        <f t="shared" si="33"/>
        <v/>
      </c>
      <c r="L574" t="str">
        <f>IF(K574&lt;&gt;"",VLOOKUP(K574,'active io'!$C$3:$D$7528,2,FALSE),"")</f>
        <v/>
      </c>
      <c r="M574" t="str">
        <f t="shared" si="34"/>
        <v/>
      </c>
      <c r="N574" t="str">
        <f t="shared" si="35"/>
        <v/>
      </c>
      <c r="O574" s="131">
        <v>35.0006103515625</v>
      </c>
    </row>
    <row r="575" spans="1:15">
      <c r="A575" t="s">
        <v>1185</v>
      </c>
      <c r="B575" t="s">
        <v>1991</v>
      </c>
      <c r="C575" t="s">
        <v>378</v>
      </c>
      <c r="D575" t="s">
        <v>1983</v>
      </c>
      <c r="E575" t="s">
        <v>1693</v>
      </c>
      <c r="F575" t="s">
        <v>1254</v>
      </c>
      <c r="G575" t="str">
        <f>VLOOKUP(F575,부산데이터스토어!$B$2:$C$225,2,)</f>
        <v>naa.60060e80166221000001622100001f15</v>
      </c>
      <c r="H575" t="s">
        <v>3541</v>
      </c>
      <c r="I575" t="s">
        <v>1999</v>
      </c>
      <c r="J575" t="str">
        <f t="shared" si="32"/>
        <v>naa.60060e80166221000001622100000072</v>
      </c>
      <c r="K575" t="str">
        <f t="shared" si="33"/>
        <v>10.146.106.53naa.60060e80166221000001622100000072</v>
      </c>
      <c r="L575" t="str">
        <f>IF(K575&lt;&gt;"",VLOOKUP(K575,'active io'!$C$3:$D$7528,2,FALSE),"")</f>
        <v>vmhba4:C0:T0:L0</v>
      </c>
      <c r="M575" t="str">
        <f t="shared" si="34"/>
        <v>16221</v>
      </c>
      <c r="N575" t="str">
        <f t="shared" si="35"/>
        <v>0072</v>
      </c>
      <c r="O575" s="131">
        <v>680.00061035156295</v>
      </c>
    </row>
    <row r="576" spans="1:15">
      <c r="A576" t="s">
        <v>1185</v>
      </c>
      <c r="B576" t="s">
        <v>1991</v>
      </c>
      <c r="C576" t="s">
        <v>378</v>
      </c>
      <c r="D576" t="s">
        <v>1983</v>
      </c>
      <c r="E576" t="s">
        <v>1697</v>
      </c>
      <c r="F576" t="s">
        <v>1264</v>
      </c>
      <c r="G576" t="str">
        <f>VLOOKUP(F576,부산데이터스토어!$B$2:$C$225,2,)</f>
        <v>naa.60060e80166221000001622100001f16</v>
      </c>
      <c r="H576" t="s">
        <v>3541</v>
      </c>
      <c r="I576" t="s">
        <v>2000</v>
      </c>
      <c r="J576" t="str">
        <f t="shared" si="32"/>
        <v>naa.60060e80166221000001622100000073</v>
      </c>
      <c r="K576" t="str">
        <f t="shared" si="33"/>
        <v>10.146.106.53naa.60060e80166221000001622100000073</v>
      </c>
      <c r="L576" t="str">
        <f>IF(K576&lt;&gt;"",VLOOKUP(K576,'active io'!$C$3:$D$7528,2,FALSE),"")</f>
        <v>vmhba4:C0:T0:L1</v>
      </c>
      <c r="M576" t="str">
        <f t="shared" si="34"/>
        <v>16221</v>
      </c>
      <c r="N576" t="str">
        <f t="shared" si="35"/>
        <v>0073</v>
      </c>
      <c r="O576" s="131">
        <v>210</v>
      </c>
    </row>
    <row r="577" spans="1:15">
      <c r="A577" t="s">
        <v>1185</v>
      </c>
      <c r="B577" t="s">
        <v>1991</v>
      </c>
      <c r="C577" t="s">
        <v>378</v>
      </c>
      <c r="D577" t="s">
        <v>1983</v>
      </c>
      <c r="E577" t="s">
        <v>1699</v>
      </c>
      <c r="F577" t="s">
        <v>1264</v>
      </c>
      <c r="G577" t="str">
        <f>VLOOKUP(F577,부산데이터스토어!$B$2:$C$225,2,)</f>
        <v>naa.60060e80166221000001622100001f16</v>
      </c>
      <c r="H577" t="s">
        <v>3543</v>
      </c>
      <c r="I577" t="s">
        <v>2001</v>
      </c>
      <c r="J577" t="str">
        <f t="shared" si="32"/>
        <v>naa.60060e80166221000001622100000074</v>
      </c>
      <c r="K577" t="str">
        <f t="shared" si="33"/>
        <v>10.146.106.53naa.60060e80166221000001622100000074</v>
      </c>
      <c r="L577" t="str">
        <f>IF(K577&lt;&gt;"",VLOOKUP(K577,'active io'!$C$3:$D$7528,2,FALSE),"")</f>
        <v>vmhba4:C0:T0:L2</v>
      </c>
      <c r="M577" t="str">
        <f t="shared" si="34"/>
        <v>16221</v>
      </c>
      <c r="N577" t="str">
        <f t="shared" si="35"/>
        <v>0074</v>
      </c>
      <c r="O577" s="131">
        <v>65.0006103515625</v>
      </c>
    </row>
    <row r="578" spans="1:15">
      <c r="A578" t="s">
        <v>1185</v>
      </c>
      <c r="B578" t="s">
        <v>1991</v>
      </c>
      <c r="C578" t="s">
        <v>378</v>
      </c>
      <c r="D578" t="s">
        <v>1983</v>
      </c>
      <c r="E578" t="s">
        <v>1730</v>
      </c>
      <c r="F578" t="s">
        <v>1264</v>
      </c>
      <c r="G578" t="str">
        <f>VLOOKUP(F578,부산데이터스토어!$B$2:$C$225,2,)</f>
        <v>naa.60060e80166221000001622100001f16</v>
      </c>
      <c r="H578" t="s">
        <v>3544</v>
      </c>
      <c r="I578" t="s">
        <v>2002</v>
      </c>
      <c r="J578" t="str">
        <f t="shared" si="32"/>
        <v>naa.60060e80166221000001622100000075</v>
      </c>
      <c r="K578" t="str">
        <f t="shared" si="33"/>
        <v>10.146.106.53naa.60060e80166221000001622100000075</v>
      </c>
      <c r="L578" t="str">
        <f>IF(K578&lt;&gt;"",VLOOKUP(K578,'active io'!$C$3:$D$7528,2,FALSE),"")</f>
        <v>vmhba4:C0:T0:L3</v>
      </c>
      <c r="M578" t="str">
        <f t="shared" si="34"/>
        <v>16221</v>
      </c>
      <c r="N578" t="str">
        <f t="shared" si="35"/>
        <v>0075</v>
      </c>
      <c r="O578" s="131">
        <v>3.50006103515625</v>
      </c>
    </row>
    <row r="579" spans="1:15">
      <c r="A579" t="s">
        <v>1185</v>
      </c>
      <c r="B579" t="s">
        <v>1991</v>
      </c>
      <c r="C579" t="s">
        <v>378</v>
      </c>
      <c r="D579" t="s">
        <v>1983</v>
      </c>
      <c r="E579" t="s">
        <v>1737</v>
      </c>
      <c r="F579" t="s">
        <v>1254</v>
      </c>
      <c r="G579" t="str">
        <f>VLOOKUP(F579,부산데이터스토어!$B$2:$C$225,2,)</f>
        <v>naa.60060e80166221000001622100001f15</v>
      </c>
      <c r="H579" t="s">
        <v>3543</v>
      </c>
      <c r="I579" t="s">
        <v>2003</v>
      </c>
      <c r="J579" t="str">
        <f t="shared" si="32"/>
        <v>naa.60060e80166221000001622100001072</v>
      </c>
      <c r="K579" t="str">
        <f t="shared" si="33"/>
        <v>10.146.106.53naa.60060e80166221000001622100001072</v>
      </c>
      <c r="L579" t="str">
        <f>IF(K579&lt;&gt;"",VLOOKUP(K579,'active io'!$C$3:$D$7528,2,FALSE),"")</f>
        <v>vmhba4:C0:T0:L80</v>
      </c>
      <c r="M579" t="str">
        <f t="shared" si="34"/>
        <v>16221</v>
      </c>
      <c r="N579" t="str">
        <f t="shared" si="35"/>
        <v>1072</v>
      </c>
      <c r="O579" s="131">
        <v>68.000793457031307</v>
      </c>
    </row>
    <row r="580" spans="1:15">
      <c r="A580" t="s">
        <v>1185</v>
      </c>
      <c r="B580" t="s">
        <v>1991</v>
      </c>
      <c r="C580" t="s">
        <v>378</v>
      </c>
      <c r="D580" t="s">
        <v>1983</v>
      </c>
      <c r="E580" t="s">
        <v>1740</v>
      </c>
      <c r="F580" t="s">
        <v>1264</v>
      </c>
      <c r="G580" t="str">
        <f>VLOOKUP(F580,부산데이터스토어!$B$2:$C$225,2,)</f>
        <v>naa.60060e80166221000001622100001f16</v>
      </c>
      <c r="H580" t="s">
        <v>3545</v>
      </c>
      <c r="I580" t="s">
        <v>2004</v>
      </c>
      <c r="J580" t="str">
        <f t="shared" si="32"/>
        <v>naa.60060e80166221000001622100001073</v>
      </c>
      <c r="K580" t="str">
        <f t="shared" si="33"/>
        <v>10.146.106.53naa.60060e80166221000001622100001073</v>
      </c>
      <c r="L580" t="str">
        <f>IF(K580&lt;&gt;"",VLOOKUP(K580,'active io'!$C$3:$D$7528,2,FALSE),"")</f>
        <v>vmhba4:C0:T0:L81</v>
      </c>
      <c r="M580" t="str">
        <f t="shared" si="34"/>
        <v>16221</v>
      </c>
      <c r="N580" t="str">
        <f t="shared" si="35"/>
        <v>1073</v>
      </c>
      <c r="O580" s="131">
        <v>21.0003662109375</v>
      </c>
    </row>
    <row r="581" spans="1:15">
      <c r="A581" t="s">
        <v>1185</v>
      </c>
      <c r="B581" t="s">
        <v>1991</v>
      </c>
      <c r="C581" t="s">
        <v>378</v>
      </c>
      <c r="D581" t="s">
        <v>1983</v>
      </c>
      <c r="E581" t="s">
        <v>1743</v>
      </c>
      <c r="F581" t="s">
        <v>1264</v>
      </c>
      <c r="G581" t="str">
        <f>VLOOKUP(F581,부산데이터스토어!$B$2:$C$225,2,)</f>
        <v>naa.60060e80166221000001622100001f16</v>
      </c>
      <c r="H581" t="s">
        <v>3546</v>
      </c>
      <c r="I581" t="s">
        <v>2005</v>
      </c>
      <c r="J581" t="str">
        <f t="shared" si="32"/>
        <v>naa.60060e80166221000001622100001074</v>
      </c>
      <c r="K581" t="str">
        <f t="shared" si="33"/>
        <v>10.146.106.53naa.60060e80166221000001622100001074</v>
      </c>
      <c r="L581" t="str">
        <f>IF(K581&lt;&gt;"",VLOOKUP(K581,'active io'!$C$3:$D$7528,2,FALSE),"")</f>
        <v>vmhba4:C0:T0:L82</v>
      </c>
      <c r="M581" t="str">
        <f t="shared" si="34"/>
        <v>16221</v>
      </c>
      <c r="N581" t="str">
        <f t="shared" si="35"/>
        <v>1074</v>
      </c>
      <c r="O581" s="131">
        <v>6.500244140625</v>
      </c>
    </row>
    <row r="582" spans="1:15">
      <c r="A582" t="s">
        <v>1185</v>
      </c>
      <c r="B582" t="s">
        <v>1991</v>
      </c>
      <c r="C582" t="s">
        <v>378</v>
      </c>
      <c r="D582" t="s">
        <v>1983</v>
      </c>
      <c r="E582" t="s">
        <v>1746</v>
      </c>
      <c r="F582" t="s">
        <v>1264</v>
      </c>
      <c r="G582" t="str">
        <f>VLOOKUP(F582,부산데이터스토어!$B$2:$C$225,2,)</f>
        <v>naa.60060e80166221000001622100001f16</v>
      </c>
      <c r="H582" t="s">
        <v>3547</v>
      </c>
      <c r="I582" t="s">
        <v>2006</v>
      </c>
      <c r="J582" t="str">
        <f t="shared" si="32"/>
        <v>naa.60060e80166221000001622100001075</v>
      </c>
      <c r="K582" t="str">
        <f t="shared" si="33"/>
        <v>10.146.106.53naa.60060e80166221000001622100001075</v>
      </c>
      <c r="L582" t="str">
        <f>IF(K582&lt;&gt;"",VLOOKUP(K582,'active io'!$C$3:$D$7528,2,FALSE),"")</f>
        <v>vmhba4:C0:T0:L83</v>
      </c>
      <c r="M582" t="str">
        <f t="shared" si="34"/>
        <v>16221</v>
      </c>
      <c r="N582" t="str">
        <f t="shared" si="35"/>
        <v>1075</v>
      </c>
      <c r="O582" s="131">
        <v>0.20050048828125</v>
      </c>
    </row>
    <row r="583" spans="1:15">
      <c r="A583" t="s">
        <v>1185</v>
      </c>
      <c r="B583" t="s">
        <v>1991</v>
      </c>
      <c r="C583" t="s">
        <v>378</v>
      </c>
      <c r="D583" t="s">
        <v>1983</v>
      </c>
      <c r="E583" t="s">
        <v>1752</v>
      </c>
      <c r="F583" t="s">
        <v>1254</v>
      </c>
      <c r="G583" t="str">
        <f>VLOOKUP(F583,부산데이터스토어!$B$2:$C$225,2,)</f>
        <v>naa.60060e80166221000001622100001f15</v>
      </c>
      <c r="H583" t="s">
        <v>3544</v>
      </c>
      <c r="I583" t="s">
        <v>2007</v>
      </c>
      <c r="J583" t="str">
        <f t="shared" si="32"/>
        <v>naa.60060e80166221000001622100000f3f</v>
      </c>
      <c r="K583" t="str">
        <f t="shared" si="33"/>
        <v>10.146.106.53naa.60060e80166221000001622100000f3f</v>
      </c>
      <c r="L583" t="str">
        <f>IF(K583&lt;&gt;"",VLOOKUP(K583,'active io'!$C$3:$D$7528,2,FALSE),"")</f>
        <v>vmhba4:C0:T1:L160</v>
      </c>
      <c r="M583" t="str">
        <f t="shared" si="34"/>
        <v>16221</v>
      </c>
      <c r="N583" t="str">
        <f t="shared" si="35"/>
        <v>0f3f</v>
      </c>
      <c r="O583" s="131">
        <v>0.20050048828125</v>
      </c>
    </row>
    <row r="584" spans="1:15">
      <c r="A584" t="s">
        <v>1185</v>
      </c>
      <c r="B584" t="s">
        <v>1991</v>
      </c>
      <c r="C584" t="s">
        <v>378</v>
      </c>
      <c r="D584" t="s">
        <v>1983</v>
      </c>
      <c r="E584" t="s">
        <v>1755</v>
      </c>
      <c r="F584" t="s">
        <v>1254</v>
      </c>
      <c r="G584" t="str">
        <f>VLOOKUP(F584,부산데이터스토어!$B$2:$C$225,2,)</f>
        <v>naa.60060e80166221000001622100001f15</v>
      </c>
      <c r="H584" t="s">
        <v>3545</v>
      </c>
      <c r="I584" t="s">
        <v>2008</v>
      </c>
      <c r="J584" t="str">
        <f t="shared" si="32"/>
        <v>naa.60060e80166221000001622100000f40</v>
      </c>
      <c r="K584" t="str">
        <f t="shared" si="33"/>
        <v>10.146.106.53naa.60060e80166221000001622100000f40</v>
      </c>
      <c r="L584" t="str">
        <f>IF(K584&lt;&gt;"",VLOOKUP(K584,'active io'!$C$3:$D$7528,2,FALSE),"")</f>
        <v>vmhba4:C0:T1:L161</v>
      </c>
      <c r="M584" t="str">
        <f t="shared" si="34"/>
        <v>16221</v>
      </c>
      <c r="N584" t="str">
        <f t="shared" si="35"/>
        <v>0f40</v>
      </c>
      <c r="O584" s="131">
        <v>0.20050048828125</v>
      </c>
    </row>
    <row r="585" spans="1:15">
      <c r="A585" t="s">
        <v>1185</v>
      </c>
      <c r="B585" t="s">
        <v>1991</v>
      </c>
      <c r="C585" t="s">
        <v>378</v>
      </c>
      <c r="D585" t="s">
        <v>1983</v>
      </c>
      <c r="E585" t="s">
        <v>1758</v>
      </c>
      <c r="F585" t="s">
        <v>1254</v>
      </c>
      <c r="G585" t="str">
        <f>VLOOKUP(F585,부산데이터스토어!$B$2:$C$225,2,)</f>
        <v>naa.60060e80166221000001622100001f15</v>
      </c>
      <c r="H585" t="s">
        <v>3546</v>
      </c>
      <c r="I585" t="s">
        <v>2009</v>
      </c>
      <c r="J585" t="str">
        <f t="shared" si="32"/>
        <v>naa.60060e80166221000001622100000f41</v>
      </c>
      <c r="K585" t="str">
        <f t="shared" si="33"/>
        <v>10.146.106.53naa.60060e80166221000001622100000f41</v>
      </c>
      <c r="L585" t="str">
        <f>IF(K585&lt;&gt;"",VLOOKUP(K585,'active io'!$C$3:$D$7528,2,FALSE),"")</f>
        <v>vmhba4:C0:T1:L162</v>
      </c>
      <c r="M585" t="str">
        <f t="shared" si="34"/>
        <v>16221</v>
      </c>
      <c r="N585" t="str">
        <f t="shared" si="35"/>
        <v>0f41</v>
      </c>
      <c r="O585" s="131">
        <v>40</v>
      </c>
    </row>
    <row r="586" spans="1:15">
      <c r="A586" t="s">
        <v>1185</v>
      </c>
      <c r="B586" t="s">
        <v>1991</v>
      </c>
      <c r="C586" t="s">
        <v>377</v>
      </c>
      <c r="D586" t="s">
        <v>1702</v>
      </c>
      <c r="E586" t="s">
        <v>1686</v>
      </c>
      <c r="F586" t="s">
        <v>1454</v>
      </c>
      <c r="G586" t="str">
        <f>VLOOKUP(F586,부산데이터스토어!$B$2:$C$225,2,)</f>
        <v>naa.600508b1001c92100402f94b707e8184</v>
      </c>
      <c r="H586" t="s">
        <v>3548</v>
      </c>
      <c r="J586" t="str">
        <f t="shared" si="32"/>
        <v/>
      </c>
      <c r="K586" t="str">
        <f t="shared" si="33"/>
        <v/>
      </c>
      <c r="L586" t="str">
        <f>IF(K586&lt;&gt;"",VLOOKUP(K586,'active io'!$C$3:$D$7528,2,FALSE),"")</f>
        <v/>
      </c>
      <c r="M586" t="str">
        <f t="shared" si="34"/>
        <v/>
      </c>
      <c r="N586" t="str">
        <f t="shared" si="35"/>
        <v/>
      </c>
      <c r="O586" s="131">
        <v>210</v>
      </c>
    </row>
    <row r="587" spans="1:15">
      <c r="A587" t="s">
        <v>1185</v>
      </c>
      <c r="B587" t="s">
        <v>1991</v>
      </c>
      <c r="C587" t="s">
        <v>377</v>
      </c>
      <c r="D587" t="s">
        <v>1702</v>
      </c>
      <c r="E587" t="s">
        <v>1688</v>
      </c>
      <c r="F587" t="s">
        <v>1356</v>
      </c>
      <c r="G587" t="str">
        <f>VLOOKUP(F587,부산데이터스토어!$B$2:$C$225,2,)</f>
        <v>naa.60060e80166177000001617700001f21</v>
      </c>
      <c r="H587" t="s">
        <v>3548</v>
      </c>
      <c r="I587" t="s">
        <v>2010</v>
      </c>
      <c r="J587" t="str">
        <f t="shared" si="32"/>
        <v>naa.60060e80166177000001617700000076</v>
      </c>
      <c r="K587" t="str">
        <f t="shared" si="33"/>
        <v>10.146.106.53naa.60060e80166177000001617700000076</v>
      </c>
      <c r="L587" t="str">
        <f>IF(K587&lt;&gt;"",VLOOKUP(K587,'active io'!$C$3:$D$7528,2,FALSE),"")</f>
        <v>vmhba3:C0:T1:L5</v>
      </c>
      <c r="M587" t="str">
        <f t="shared" si="34"/>
        <v>16177</v>
      </c>
      <c r="N587" t="str">
        <f t="shared" si="35"/>
        <v>0076</v>
      </c>
      <c r="O587" s="131">
        <v>50</v>
      </c>
    </row>
    <row r="588" spans="1:15">
      <c r="A588" t="s">
        <v>1185</v>
      </c>
      <c r="B588" t="s">
        <v>1991</v>
      </c>
      <c r="C588" t="s">
        <v>377</v>
      </c>
      <c r="D588" t="s">
        <v>1702</v>
      </c>
      <c r="E588" t="s">
        <v>1714</v>
      </c>
      <c r="F588" t="s">
        <v>1456</v>
      </c>
      <c r="G588" t="str">
        <f>VLOOKUP(F588,부산데이터스토어!$B$2:$C$225,2,)</f>
        <v>naa.600508b1001c11136f6f675523dd7527</v>
      </c>
      <c r="H588" t="s">
        <v>3548</v>
      </c>
      <c r="J588" t="str">
        <f t="shared" si="32"/>
        <v/>
      </c>
      <c r="K588" t="str">
        <f t="shared" si="33"/>
        <v/>
      </c>
      <c r="L588" t="str">
        <f>IF(K588&lt;&gt;"",VLOOKUP(K588,'active io'!$C$3:$D$7528,2,FALSE),"")</f>
        <v/>
      </c>
      <c r="M588" t="str">
        <f t="shared" si="34"/>
        <v/>
      </c>
      <c r="N588" t="str">
        <f t="shared" si="35"/>
        <v/>
      </c>
      <c r="O588" s="131">
        <v>40</v>
      </c>
    </row>
    <row r="589" spans="1:15">
      <c r="A589" t="s">
        <v>1187</v>
      </c>
      <c r="B589" t="s">
        <v>1991</v>
      </c>
      <c r="C589" t="s">
        <v>383</v>
      </c>
      <c r="D589" t="s">
        <v>1702</v>
      </c>
      <c r="E589" t="s">
        <v>1686</v>
      </c>
      <c r="F589" t="s">
        <v>1464</v>
      </c>
      <c r="G589" t="str">
        <f>VLOOKUP(F589,부산데이터스토어!$B$2:$C$225,2,)</f>
        <v>naa.600508b1001cefff6c9954d3afb2a005</v>
      </c>
      <c r="H589" t="s">
        <v>3549</v>
      </c>
      <c r="J589" t="str">
        <f t="shared" si="32"/>
        <v/>
      </c>
      <c r="K589" t="str">
        <f t="shared" si="33"/>
        <v/>
      </c>
      <c r="L589" t="str">
        <f>IF(K589&lt;&gt;"",VLOOKUP(K589,'active io'!$C$3:$D$7528,2,FALSE),"")</f>
        <v/>
      </c>
      <c r="M589" t="str">
        <f t="shared" si="34"/>
        <v/>
      </c>
      <c r="N589" t="str">
        <f t="shared" si="35"/>
        <v/>
      </c>
      <c r="O589" s="131">
        <v>35.0006103515625</v>
      </c>
    </row>
    <row r="590" spans="1:15">
      <c r="A590" t="s">
        <v>1187</v>
      </c>
      <c r="B590" t="s">
        <v>1991</v>
      </c>
      <c r="C590" t="s">
        <v>383</v>
      </c>
      <c r="D590" t="s">
        <v>1702</v>
      </c>
      <c r="E590" t="s">
        <v>1688</v>
      </c>
      <c r="F590" t="s">
        <v>1324</v>
      </c>
      <c r="G590" t="str">
        <f>VLOOKUP(F590,부산데이터스토어!$B$2:$C$225,2,)</f>
        <v>naa.60060e80166177000001617700001f1c</v>
      </c>
      <c r="H590" t="s">
        <v>3549</v>
      </c>
      <c r="I590" t="s">
        <v>2011</v>
      </c>
      <c r="J590" t="str">
        <f t="shared" si="32"/>
        <v>naa.60060e8016617700000161770000006d</v>
      </c>
      <c r="K590" t="str">
        <f t="shared" si="33"/>
        <v>10.146.106.55naa.60060e8016617700000161770000006d</v>
      </c>
      <c r="L590" t="str">
        <f>IF(K590&lt;&gt;"",VLOOKUP(K590,'active io'!$C$3:$D$7528,2,FALSE),"")</f>
        <v>vmhba3:C0:T1:L0</v>
      </c>
      <c r="M590" t="str">
        <f t="shared" si="34"/>
        <v>16177</v>
      </c>
      <c r="N590" t="str">
        <f t="shared" si="35"/>
        <v>006d</v>
      </c>
      <c r="O590" s="131">
        <v>50</v>
      </c>
    </row>
    <row r="591" spans="1:15">
      <c r="A591" t="s">
        <v>1187</v>
      </c>
      <c r="B591" t="s">
        <v>1991</v>
      </c>
      <c r="C591" t="s">
        <v>383</v>
      </c>
      <c r="D591" t="s">
        <v>1702</v>
      </c>
      <c r="E591" t="s">
        <v>1714</v>
      </c>
      <c r="F591" t="s">
        <v>1466</v>
      </c>
      <c r="G591" t="str">
        <f>VLOOKUP(F591,부산데이터스토어!$B$2:$C$225,2,)</f>
        <v>naa.600508b1001c03e421a0f1ee653bca0c</v>
      </c>
      <c r="H591" t="s">
        <v>3550</v>
      </c>
      <c r="J591" t="str">
        <f t="shared" si="32"/>
        <v/>
      </c>
      <c r="K591" t="str">
        <f t="shared" si="33"/>
        <v/>
      </c>
      <c r="L591" t="str">
        <f>IF(K591&lt;&gt;"",VLOOKUP(K591,'active io'!$C$3:$D$7528,2,FALSE),"")</f>
        <v/>
      </c>
      <c r="M591" t="str">
        <f t="shared" si="34"/>
        <v/>
      </c>
      <c r="N591" t="str">
        <f t="shared" si="35"/>
        <v/>
      </c>
      <c r="O591" s="131">
        <v>0.20050048828125</v>
      </c>
    </row>
    <row r="592" spans="1:15">
      <c r="A592" t="s">
        <v>1187</v>
      </c>
      <c r="B592" t="s">
        <v>1991</v>
      </c>
      <c r="C592" t="s">
        <v>383</v>
      </c>
      <c r="D592" t="s">
        <v>1702</v>
      </c>
      <c r="E592" t="s">
        <v>1752</v>
      </c>
      <c r="F592" t="s">
        <v>1324</v>
      </c>
      <c r="G592" t="str">
        <f>VLOOKUP(F592,부산데이터스토어!$B$2:$C$225,2,)</f>
        <v>naa.60060e80166177000001617700001f1c</v>
      </c>
      <c r="H592" t="s">
        <v>3551</v>
      </c>
      <c r="I592" t="s">
        <v>2012</v>
      </c>
      <c r="J592" t="str">
        <f t="shared" si="32"/>
        <v>naa.60060e80166177000001617700000f18</v>
      </c>
      <c r="K592" t="str">
        <f t="shared" si="33"/>
        <v>10.146.106.55naa.60060e80166177000001617700000f18</v>
      </c>
      <c r="L592" t="str">
        <f>IF(K592&lt;&gt;"",VLOOKUP(K592,'active io'!$C$3:$D$7528,2,FALSE),"")</f>
        <v>vmhba3:C0:T2:L160</v>
      </c>
      <c r="M592" t="str">
        <f t="shared" si="34"/>
        <v>16177</v>
      </c>
      <c r="N592" t="str">
        <f t="shared" si="35"/>
        <v>0f18</v>
      </c>
      <c r="O592" s="131">
        <v>0.20050048828125</v>
      </c>
    </row>
    <row r="593" spans="1:15">
      <c r="A593" t="s">
        <v>1187</v>
      </c>
      <c r="B593" t="s">
        <v>1991</v>
      </c>
      <c r="C593" t="s">
        <v>383</v>
      </c>
      <c r="D593" t="s">
        <v>1702</v>
      </c>
      <c r="E593" t="s">
        <v>1755</v>
      </c>
      <c r="F593" t="s">
        <v>1324</v>
      </c>
      <c r="G593" t="str">
        <f>VLOOKUP(F593,부산데이터스토어!$B$2:$C$225,2,)</f>
        <v>naa.60060e80166177000001617700001f1c</v>
      </c>
      <c r="H593" t="s">
        <v>3552</v>
      </c>
      <c r="I593" t="s">
        <v>2013</v>
      </c>
      <c r="J593" t="str">
        <f t="shared" si="32"/>
        <v>naa.60060e80166177000001617700000f19</v>
      </c>
      <c r="K593" t="str">
        <f t="shared" si="33"/>
        <v>10.146.106.55naa.60060e80166177000001617700000f19</v>
      </c>
      <c r="L593" t="str">
        <f>IF(K593&lt;&gt;"",VLOOKUP(K593,'active io'!$C$3:$D$7528,2,FALSE),"")</f>
        <v>vmhba3:C0:T2:L161</v>
      </c>
      <c r="M593" t="str">
        <f t="shared" si="34"/>
        <v>16177</v>
      </c>
      <c r="N593" t="str">
        <f t="shared" si="35"/>
        <v>0f19</v>
      </c>
      <c r="O593" s="131">
        <v>0.20050048828125</v>
      </c>
    </row>
    <row r="594" spans="1:15">
      <c r="A594" t="s">
        <v>1187</v>
      </c>
      <c r="B594" t="s">
        <v>1991</v>
      </c>
      <c r="C594" t="s">
        <v>383</v>
      </c>
      <c r="D594" t="s">
        <v>1702</v>
      </c>
      <c r="E594" t="s">
        <v>1758</v>
      </c>
      <c r="F594" t="s">
        <v>1324</v>
      </c>
      <c r="G594" t="str">
        <f>VLOOKUP(F594,부산데이터스토어!$B$2:$C$225,2,)</f>
        <v>naa.60060e80166177000001617700001f1c</v>
      </c>
      <c r="H594" t="s">
        <v>3553</v>
      </c>
      <c r="I594" t="s">
        <v>2014</v>
      </c>
      <c r="J594" t="str">
        <f t="shared" si="32"/>
        <v>naa.60060e80166177000001617700000f1b</v>
      </c>
      <c r="K594" t="str">
        <f t="shared" si="33"/>
        <v>10.146.106.55naa.60060e80166177000001617700000f1b</v>
      </c>
      <c r="L594" t="str">
        <f>IF(K594&lt;&gt;"",VLOOKUP(K594,'active io'!$C$3:$D$7528,2,FALSE),"")</f>
        <v>vmhba3:C0:T2:L163</v>
      </c>
      <c r="M594" t="str">
        <f t="shared" si="34"/>
        <v>16177</v>
      </c>
      <c r="N594" t="str">
        <f t="shared" si="35"/>
        <v>0f1b</v>
      </c>
      <c r="O594" s="131">
        <v>40</v>
      </c>
    </row>
    <row r="595" spans="1:15">
      <c r="A595" t="s">
        <v>1189</v>
      </c>
      <c r="B595" t="s">
        <v>1991</v>
      </c>
      <c r="C595" t="s">
        <v>388</v>
      </c>
      <c r="D595" t="s">
        <v>1983</v>
      </c>
      <c r="E595" t="s">
        <v>1686</v>
      </c>
      <c r="F595" t="s">
        <v>1472</v>
      </c>
      <c r="G595" t="str">
        <f>VLOOKUP(F595,부산데이터스토어!$B$2:$C$225,2,)</f>
        <v>naa.600508b1001c498e4763ce1003b1949c</v>
      </c>
      <c r="H595" t="s">
        <v>3554</v>
      </c>
      <c r="J595" t="str">
        <f t="shared" si="32"/>
        <v/>
      </c>
      <c r="K595" t="str">
        <f t="shared" si="33"/>
        <v/>
      </c>
      <c r="L595" t="str">
        <f>IF(K595&lt;&gt;"",VLOOKUP(K595,'active io'!$C$3:$D$7528,2,FALSE),"")</f>
        <v/>
      </c>
      <c r="M595" t="str">
        <f t="shared" si="34"/>
        <v/>
      </c>
      <c r="N595" t="str">
        <f t="shared" si="35"/>
        <v/>
      </c>
      <c r="O595" s="131">
        <v>50</v>
      </c>
    </row>
    <row r="596" spans="1:15">
      <c r="A596" t="s">
        <v>1189</v>
      </c>
      <c r="B596" t="s">
        <v>1991</v>
      </c>
      <c r="C596" t="s">
        <v>388</v>
      </c>
      <c r="D596" t="s">
        <v>1983</v>
      </c>
      <c r="E596" t="s">
        <v>1714</v>
      </c>
      <c r="F596" t="s">
        <v>1476</v>
      </c>
      <c r="G596" t="str">
        <f>VLOOKUP(F596,부산데이터스토어!$B$2:$C$225,2,)</f>
        <v>naa.600508b1001c2d3d84a40251d24a065f</v>
      </c>
      <c r="H596" t="s">
        <v>3555</v>
      </c>
      <c r="J596" t="str">
        <f t="shared" si="32"/>
        <v/>
      </c>
      <c r="K596" t="str">
        <f t="shared" si="33"/>
        <v/>
      </c>
      <c r="L596" t="str">
        <f>IF(K596&lt;&gt;"",VLOOKUP(K596,'active io'!$C$3:$D$7528,2,FALSE),"")</f>
        <v/>
      </c>
      <c r="M596" t="str">
        <f t="shared" si="34"/>
        <v/>
      </c>
      <c r="N596" t="str">
        <f t="shared" si="35"/>
        <v/>
      </c>
      <c r="O596" s="131">
        <v>35.0006103515625</v>
      </c>
    </row>
    <row r="597" spans="1:15">
      <c r="A597" t="s">
        <v>1189</v>
      </c>
      <c r="B597" t="s">
        <v>1991</v>
      </c>
      <c r="C597" t="s">
        <v>388</v>
      </c>
      <c r="D597" t="s">
        <v>1983</v>
      </c>
      <c r="E597" t="s">
        <v>1693</v>
      </c>
      <c r="F597" t="s">
        <v>1254</v>
      </c>
      <c r="G597" t="str">
        <f>VLOOKUP(F597,부산데이터스토어!$B$2:$C$225,2,)</f>
        <v>naa.60060e80166221000001622100001f15</v>
      </c>
      <c r="H597" t="s">
        <v>3541</v>
      </c>
      <c r="I597" t="s">
        <v>1999</v>
      </c>
      <c r="J597" t="str">
        <f t="shared" si="32"/>
        <v>naa.60060e80166221000001622100000072</v>
      </c>
      <c r="K597" t="str">
        <f t="shared" si="33"/>
        <v>10.146.106.57naa.60060e80166221000001622100000072</v>
      </c>
      <c r="L597" t="str">
        <f>IF(K597&lt;&gt;"",VLOOKUP(K597,'active io'!$C$3:$D$7528,2,FALSE),"")</f>
        <v>vmhba4:C0:T0:L0</v>
      </c>
      <c r="M597" t="str">
        <f t="shared" si="34"/>
        <v>16221</v>
      </c>
      <c r="N597" t="str">
        <f t="shared" si="35"/>
        <v>0072</v>
      </c>
      <c r="O597" s="131">
        <v>680.00061035156295</v>
      </c>
    </row>
    <row r="598" spans="1:15">
      <c r="A598" t="s">
        <v>1189</v>
      </c>
      <c r="B598" t="s">
        <v>1991</v>
      </c>
      <c r="C598" t="s">
        <v>388</v>
      </c>
      <c r="D598" t="s">
        <v>1983</v>
      </c>
      <c r="E598" t="s">
        <v>1697</v>
      </c>
      <c r="F598" t="s">
        <v>1264</v>
      </c>
      <c r="G598" t="str">
        <f>VLOOKUP(F598,부산데이터스토어!$B$2:$C$225,2,)</f>
        <v>naa.60060e80166221000001622100001f16</v>
      </c>
      <c r="H598" t="s">
        <v>3541</v>
      </c>
      <c r="I598" t="s">
        <v>2000</v>
      </c>
      <c r="J598" t="str">
        <f t="shared" si="32"/>
        <v>naa.60060e80166221000001622100000073</v>
      </c>
      <c r="K598" t="str">
        <f t="shared" si="33"/>
        <v>10.146.106.57naa.60060e80166221000001622100000073</v>
      </c>
      <c r="L598" t="str">
        <f>IF(K598&lt;&gt;"",VLOOKUP(K598,'active io'!$C$3:$D$7528,2,FALSE),"")</f>
        <v>vmhba4:C0:T0:L1</v>
      </c>
      <c r="M598" t="str">
        <f t="shared" si="34"/>
        <v>16221</v>
      </c>
      <c r="N598" t="str">
        <f t="shared" si="35"/>
        <v>0073</v>
      </c>
      <c r="O598" s="131">
        <v>210</v>
      </c>
    </row>
    <row r="599" spans="1:15">
      <c r="A599" t="s">
        <v>1189</v>
      </c>
      <c r="B599" t="s">
        <v>1991</v>
      </c>
      <c r="C599" t="s">
        <v>388</v>
      </c>
      <c r="D599" t="s">
        <v>1983</v>
      </c>
      <c r="E599" t="s">
        <v>1699</v>
      </c>
      <c r="F599" t="s">
        <v>1264</v>
      </c>
      <c r="G599" t="str">
        <f>VLOOKUP(F599,부산데이터스토어!$B$2:$C$225,2,)</f>
        <v>naa.60060e80166221000001622100001f16</v>
      </c>
      <c r="H599" t="s">
        <v>3543</v>
      </c>
      <c r="I599" t="s">
        <v>2001</v>
      </c>
      <c r="J599" t="str">
        <f t="shared" si="32"/>
        <v>naa.60060e80166221000001622100000074</v>
      </c>
      <c r="K599" t="str">
        <f t="shared" si="33"/>
        <v>10.146.106.57naa.60060e80166221000001622100000074</v>
      </c>
      <c r="L599" t="str">
        <f>IF(K599&lt;&gt;"",VLOOKUP(K599,'active io'!$C$3:$D$7528,2,FALSE),"")</f>
        <v>vmhba4:C0:T0:L2</v>
      </c>
      <c r="M599" t="str">
        <f t="shared" si="34"/>
        <v>16221</v>
      </c>
      <c r="N599" t="str">
        <f t="shared" si="35"/>
        <v>0074</v>
      </c>
      <c r="O599" s="131">
        <v>65.0006103515625</v>
      </c>
    </row>
    <row r="600" spans="1:15">
      <c r="A600" t="s">
        <v>1189</v>
      </c>
      <c r="B600" t="s">
        <v>1991</v>
      </c>
      <c r="C600" t="s">
        <v>388</v>
      </c>
      <c r="D600" t="s">
        <v>1983</v>
      </c>
      <c r="E600" t="s">
        <v>1730</v>
      </c>
      <c r="F600" t="s">
        <v>1264</v>
      </c>
      <c r="G600" t="str">
        <f>VLOOKUP(F600,부산데이터스토어!$B$2:$C$225,2,)</f>
        <v>naa.60060e80166221000001622100001f16</v>
      </c>
      <c r="H600" t="s">
        <v>3544</v>
      </c>
      <c r="I600" t="s">
        <v>2002</v>
      </c>
      <c r="J600" t="str">
        <f t="shared" si="32"/>
        <v>naa.60060e80166221000001622100000075</v>
      </c>
      <c r="K600" t="str">
        <f t="shared" si="33"/>
        <v>10.146.106.57naa.60060e80166221000001622100000075</v>
      </c>
      <c r="L600" t="str">
        <f>IF(K600&lt;&gt;"",VLOOKUP(K600,'active io'!$C$3:$D$7528,2,FALSE),"")</f>
        <v>vmhba4:C0:T0:L3</v>
      </c>
      <c r="M600" t="str">
        <f t="shared" si="34"/>
        <v>16221</v>
      </c>
      <c r="N600" t="str">
        <f t="shared" si="35"/>
        <v>0075</v>
      </c>
      <c r="O600" s="131">
        <v>3.50006103515625</v>
      </c>
    </row>
    <row r="601" spans="1:15">
      <c r="A601" t="s">
        <v>1189</v>
      </c>
      <c r="B601" t="s">
        <v>1991</v>
      </c>
      <c r="C601" t="s">
        <v>388</v>
      </c>
      <c r="D601" t="s">
        <v>1983</v>
      </c>
      <c r="E601" t="s">
        <v>1737</v>
      </c>
      <c r="F601" t="s">
        <v>1254</v>
      </c>
      <c r="G601" t="str">
        <f>VLOOKUP(F601,부산데이터스토어!$B$2:$C$225,2,)</f>
        <v>naa.60060e80166221000001622100001f15</v>
      </c>
      <c r="H601" t="s">
        <v>3543</v>
      </c>
      <c r="I601" t="s">
        <v>2003</v>
      </c>
      <c r="J601" t="str">
        <f t="shared" si="32"/>
        <v>naa.60060e80166221000001622100001072</v>
      </c>
      <c r="K601" t="str">
        <f t="shared" si="33"/>
        <v>10.146.106.57naa.60060e80166221000001622100001072</v>
      </c>
      <c r="L601" t="str">
        <f>IF(K601&lt;&gt;"",VLOOKUP(K601,'active io'!$C$3:$D$7528,2,FALSE),"")</f>
        <v>vmhba4:C0:T0:L80</v>
      </c>
      <c r="M601" t="str">
        <f t="shared" si="34"/>
        <v>16221</v>
      </c>
      <c r="N601" t="str">
        <f t="shared" si="35"/>
        <v>1072</v>
      </c>
      <c r="O601" s="131">
        <v>68.000793457031307</v>
      </c>
    </row>
    <row r="602" spans="1:15">
      <c r="A602" t="s">
        <v>1189</v>
      </c>
      <c r="B602" t="s">
        <v>1991</v>
      </c>
      <c r="C602" t="s">
        <v>388</v>
      </c>
      <c r="D602" t="s">
        <v>1983</v>
      </c>
      <c r="E602" t="s">
        <v>1740</v>
      </c>
      <c r="F602" t="s">
        <v>1264</v>
      </c>
      <c r="G602" t="str">
        <f>VLOOKUP(F602,부산데이터스토어!$B$2:$C$225,2,)</f>
        <v>naa.60060e80166221000001622100001f16</v>
      </c>
      <c r="H602" t="s">
        <v>3545</v>
      </c>
      <c r="I602" t="s">
        <v>2004</v>
      </c>
      <c r="J602" t="str">
        <f t="shared" si="32"/>
        <v>naa.60060e80166221000001622100001073</v>
      </c>
      <c r="K602" t="str">
        <f t="shared" si="33"/>
        <v>10.146.106.57naa.60060e80166221000001622100001073</v>
      </c>
      <c r="L602" t="str">
        <f>IF(K602&lt;&gt;"",VLOOKUP(K602,'active io'!$C$3:$D$7528,2,FALSE),"")</f>
        <v>vmhba4:C0:T0:L81</v>
      </c>
      <c r="M602" t="str">
        <f t="shared" si="34"/>
        <v>16221</v>
      </c>
      <c r="N602" t="str">
        <f t="shared" si="35"/>
        <v>1073</v>
      </c>
      <c r="O602" s="131">
        <v>21.0003662109375</v>
      </c>
    </row>
    <row r="603" spans="1:15">
      <c r="A603" t="s">
        <v>1189</v>
      </c>
      <c r="B603" t="s">
        <v>1991</v>
      </c>
      <c r="C603" t="s">
        <v>388</v>
      </c>
      <c r="D603" t="s">
        <v>1983</v>
      </c>
      <c r="E603" t="s">
        <v>1743</v>
      </c>
      <c r="F603" t="s">
        <v>1264</v>
      </c>
      <c r="G603" t="str">
        <f>VLOOKUP(F603,부산데이터스토어!$B$2:$C$225,2,)</f>
        <v>naa.60060e80166221000001622100001f16</v>
      </c>
      <c r="H603" t="s">
        <v>3546</v>
      </c>
      <c r="I603" t="s">
        <v>2005</v>
      </c>
      <c r="J603" t="str">
        <f t="shared" si="32"/>
        <v>naa.60060e80166221000001622100001074</v>
      </c>
      <c r="K603" t="str">
        <f t="shared" si="33"/>
        <v>10.146.106.57naa.60060e80166221000001622100001074</v>
      </c>
      <c r="L603" t="str">
        <f>IF(K603&lt;&gt;"",VLOOKUP(K603,'active io'!$C$3:$D$7528,2,FALSE),"")</f>
        <v>vmhba4:C0:T0:L82</v>
      </c>
      <c r="M603" t="str">
        <f t="shared" si="34"/>
        <v>16221</v>
      </c>
      <c r="N603" t="str">
        <f t="shared" si="35"/>
        <v>1074</v>
      </c>
      <c r="O603" s="131">
        <v>6.500244140625</v>
      </c>
    </row>
    <row r="604" spans="1:15">
      <c r="A604" t="s">
        <v>1189</v>
      </c>
      <c r="B604" t="s">
        <v>1991</v>
      </c>
      <c r="C604" t="s">
        <v>388</v>
      </c>
      <c r="D604" t="s">
        <v>1983</v>
      </c>
      <c r="E604" t="s">
        <v>1746</v>
      </c>
      <c r="F604" t="s">
        <v>1264</v>
      </c>
      <c r="G604" t="str">
        <f>VLOOKUP(F604,부산데이터스토어!$B$2:$C$225,2,)</f>
        <v>naa.60060e80166221000001622100001f16</v>
      </c>
      <c r="H604" t="s">
        <v>3547</v>
      </c>
      <c r="I604" t="s">
        <v>2006</v>
      </c>
      <c r="J604" t="str">
        <f t="shared" si="32"/>
        <v>naa.60060e80166221000001622100001075</v>
      </c>
      <c r="K604" t="str">
        <f t="shared" si="33"/>
        <v>10.146.106.57naa.60060e80166221000001622100001075</v>
      </c>
      <c r="L604" t="str">
        <f>IF(K604&lt;&gt;"",VLOOKUP(K604,'active io'!$C$3:$D$7528,2,FALSE),"")</f>
        <v>vmhba4:C0:T0:L83</v>
      </c>
      <c r="M604" t="str">
        <f t="shared" si="34"/>
        <v>16221</v>
      </c>
      <c r="N604" t="str">
        <f t="shared" si="35"/>
        <v>1075</v>
      </c>
      <c r="O604" s="131">
        <v>0.20050048828125</v>
      </c>
    </row>
    <row r="605" spans="1:15">
      <c r="A605" t="s">
        <v>1189</v>
      </c>
      <c r="B605" t="s">
        <v>1991</v>
      </c>
      <c r="C605" t="s">
        <v>388</v>
      </c>
      <c r="D605" t="s">
        <v>1983</v>
      </c>
      <c r="E605" t="s">
        <v>1752</v>
      </c>
      <c r="F605" t="s">
        <v>1254</v>
      </c>
      <c r="G605" t="str">
        <f>VLOOKUP(F605,부산데이터스토어!$B$2:$C$225,2,)</f>
        <v>naa.60060e80166221000001622100001f15</v>
      </c>
      <c r="H605" t="s">
        <v>3544</v>
      </c>
      <c r="I605" t="s">
        <v>2007</v>
      </c>
      <c r="J605" t="str">
        <f t="shared" si="32"/>
        <v>naa.60060e80166221000001622100000f3f</v>
      </c>
      <c r="K605" t="str">
        <f t="shared" si="33"/>
        <v>10.146.106.57naa.60060e80166221000001622100000f3f</v>
      </c>
      <c r="L605" t="str">
        <f>IF(K605&lt;&gt;"",VLOOKUP(K605,'active io'!$C$3:$D$7528,2,FALSE),"")</f>
        <v>vmhba2:C0:T2:L160</v>
      </c>
      <c r="M605" t="str">
        <f t="shared" si="34"/>
        <v>16221</v>
      </c>
      <c r="N605" t="str">
        <f t="shared" si="35"/>
        <v>0f3f</v>
      </c>
      <c r="O605" s="131">
        <v>0.20050048828125</v>
      </c>
    </row>
    <row r="606" spans="1:15">
      <c r="A606" t="s">
        <v>1189</v>
      </c>
      <c r="B606" t="s">
        <v>1991</v>
      </c>
      <c r="C606" t="s">
        <v>388</v>
      </c>
      <c r="D606" t="s">
        <v>1983</v>
      </c>
      <c r="E606" t="s">
        <v>1755</v>
      </c>
      <c r="F606" t="s">
        <v>1254</v>
      </c>
      <c r="G606" t="str">
        <f>VLOOKUP(F606,부산데이터스토어!$B$2:$C$225,2,)</f>
        <v>naa.60060e80166221000001622100001f15</v>
      </c>
      <c r="H606" t="s">
        <v>3545</v>
      </c>
      <c r="I606" t="s">
        <v>2008</v>
      </c>
      <c r="J606" t="str">
        <f t="shared" si="32"/>
        <v>naa.60060e80166221000001622100000f40</v>
      </c>
      <c r="K606" t="str">
        <f t="shared" si="33"/>
        <v>10.146.106.57naa.60060e80166221000001622100000f40</v>
      </c>
      <c r="L606" t="str">
        <f>IF(K606&lt;&gt;"",VLOOKUP(K606,'active io'!$C$3:$D$7528,2,FALSE),"")</f>
        <v>vmhba2:C0:T2:L161</v>
      </c>
      <c r="M606" t="str">
        <f t="shared" si="34"/>
        <v>16221</v>
      </c>
      <c r="N606" t="str">
        <f t="shared" si="35"/>
        <v>0f40</v>
      </c>
      <c r="O606" s="131">
        <v>0.20050048828125</v>
      </c>
    </row>
    <row r="607" spans="1:15">
      <c r="A607" t="s">
        <v>1189</v>
      </c>
      <c r="B607" t="s">
        <v>1991</v>
      </c>
      <c r="C607" t="s">
        <v>388</v>
      </c>
      <c r="D607" t="s">
        <v>1983</v>
      </c>
      <c r="E607" t="s">
        <v>1758</v>
      </c>
      <c r="F607" t="s">
        <v>1254</v>
      </c>
      <c r="G607" t="str">
        <f>VLOOKUP(F607,부산데이터스토어!$B$2:$C$225,2,)</f>
        <v>naa.60060e80166221000001622100001f15</v>
      </c>
      <c r="H607" t="s">
        <v>3546</v>
      </c>
      <c r="I607" t="s">
        <v>2009</v>
      </c>
      <c r="J607" t="str">
        <f t="shared" si="32"/>
        <v>naa.60060e80166221000001622100000f41</v>
      </c>
      <c r="K607" t="str">
        <f t="shared" si="33"/>
        <v>10.146.106.57naa.60060e80166221000001622100000f41</v>
      </c>
      <c r="L607" t="str">
        <f>IF(K607&lt;&gt;"",VLOOKUP(K607,'active io'!$C$3:$D$7528,2,FALSE),"")</f>
        <v>vmhba2:C0:T2:L162</v>
      </c>
      <c r="M607" t="str">
        <f t="shared" si="34"/>
        <v>16221</v>
      </c>
      <c r="N607" t="str">
        <f t="shared" si="35"/>
        <v>0f41</v>
      </c>
      <c r="O607" s="131">
        <v>40</v>
      </c>
    </row>
    <row r="608" spans="1:15">
      <c r="A608" t="s">
        <v>1189</v>
      </c>
      <c r="B608" t="s">
        <v>1991</v>
      </c>
      <c r="C608" t="s">
        <v>389</v>
      </c>
      <c r="D608" t="s">
        <v>1702</v>
      </c>
      <c r="E608" t="s">
        <v>1686</v>
      </c>
      <c r="F608" t="s">
        <v>1472</v>
      </c>
      <c r="G608" t="str">
        <f>VLOOKUP(F608,부산데이터스토어!$B$2:$C$225,2,)</f>
        <v>naa.600508b1001c498e4763ce1003b1949c</v>
      </c>
      <c r="H608" t="s">
        <v>3556</v>
      </c>
      <c r="J608" t="str">
        <f t="shared" si="32"/>
        <v/>
      </c>
      <c r="K608" t="str">
        <f t="shared" si="33"/>
        <v/>
      </c>
      <c r="L608" t="str">
        <f>IF(K608&lt;&gt;"",VLOOKUP(K608,'active io'!$C$3:$D$7528,2,FALSE),"")</f>
        <v/>
      </c>
      <c r="M608" t="str">
        <f t="shared" si="34"/>
        <v/>
      </c>
      <c r="N608" t="str">
        <f t="shared" si="35"/>
        <v/>
      </c>
      <c r="O608" s="131">
        <v>210</v>
      </c>
    </row>
    <row r="609" spans="1:15">
      <c r="A609" t="s">
        <v>1189</v>
      </c>
      <c r="B609" t="s">
        <v>1991</v>
      </c>
      <c r="C609" t="s">
        <v>389</v>
      </c>
      <c r="D609" t="s">
        <v>1702</v>
      </c>
      <c r="E609" t="s">
        <v>1688</v>
      </c>
      <c r="F609" t="s">
        <v>1338</v>
      </c>
      <c r="G609" t="str">
        <f>VLOOKUP(F609,부산데이터스토어!$B$2:$C$225,2,)</f>
        <v>naa.60060e80166177000001617700001f1d</v>
      </c>
      <c r="H609" t="s">
        <v>3556</v>
      </c>
      <c r="I609" t="s">
        <v>2015</v>
      </c>
      <c r="J609" t="str">
        <f t="shared" si="32"/>
        <v>naa.60060e8016617700000161770000006e</v>
      </c>
      <c r="K609" t="str">
        <f t="shared" si="33"/>
        <v>10.146.106.57naa.60060e8016617700000161770000006e</v>
      </c>
      <c r="L609" t="str">
        <f>IF(K609&lt;&gt;"",VLOOKUP(K609,'active io'!$C$3:$D$7528,2,FALSE),"")</f>
        <v>vmhba3:C0:T1:L1</v>
      </c>
      <c r="M609" t="str">
        <f t="shared" si="34"/>
        <v>16177</v>
      </c>
      <c r="N609" t="str">
        <f t="shared" si="35"/>
        <v>006e</v>
      </c>
      <c r="O609" s="131">
        <v>50</v>
      </c>
    </row>
    <row r="610" spans="1:15">
      <c r="A610" t="s">
        <v>1189</v>
      </c>
      <c r="B610" t="s">
        <v>1991</v>
      </c>
      <c r="C610" t="s">
        <v>389</v>
      </c>
      <c r="D610" t="s">
        <v>1702</v>
      </c>
      <c r="E610" t="s">
        <v>1714</v>
      </c>
      <c r="F610" t="s">
        <v>1476</v>
      </c>
      <c r="G610" t="str">
        <f>VLOOKUP(F610,부산데이터스토어!$B$2:$C$225,2,)</f>
        <v>naa.600508b1001c2d3d84a40251d24a065f</v>
      </c>
      <c r="H610" t="s">
        <v>3556</v>
      </c>
      <c r="J610" t="str">
        <f t="shared" si="32"/>
        <v/>
      </c>
      <c r="K610" t="str">
        <f t="shared" si="33"/>
        <v/>
      </c>
      <c r="L610" t="str">
        <f>IF(K610&lt;&gt;"",VLOOKUP(K610,'active io'!$C$3:$D$7528,2,FALSE),"")</f>
        <v/>
      </c>
      <c r="M610" t="str">
        <f t="shared" si="34"/>
        <v/>
      </c>
      <c r="N610" t="str">
        <f t="shared" si="35"/>
        <v/>
      </c>
      <c r="O610" s="131">
        <v>40</v>
      </c>
    </row>
    <row r="611" spans="1:15">
      <c r="A611" t="s">
        <v>1214</v>
      </c>
      <c r="B611" t="s">
        <v>2016</v>
      </c>
      <c r="C611" t="s">
        <v>465</v>
      </c>
      <c r="D611" t="s">
        <v>1702</v>
      </c>
      <c r="E611" t="s">
        <v>1686</v>
      </c>
      <c r="F611" t="s">
        <v>1586</v>
      </c>
      <c r="G611" t="str">
        <f>VLOOKUP(F611,부산데이터스토어!$B$2:$C$225,2,)</f>
        <v>naa.600508b1001ca8bc2d0fe744930c1b06</v>
      </c>
      <c r="H611" t="s">
        <v>3557</v>
      </c>
      <c r="J611" t="str">
        <f t="shared" si="32"/>
        <v/>
      </c>
      <c r="K611" t="str">
        <f t="shared" si="33"/>
        <v/>
      </c>
      <c r="L611" t="str">
        <f>IF(K611&lt;&gt;"",VLOOKUP(K611,'active io'!$C$3:$D$7528,2,FALSE),"")</f>
        <v/>
      </c>
      <c r="M611" t="str">
        <f t="shared" si="34"/>
        <v/>
      </c>
      <c r="N611" t="str">
        <f t="shared" si="35"/>
        <v/>
      </c>
      <c r="O611" s="131">
        <v>90</v>
      </c>
    </row>
    <row r="612" spans="1:15">
      <c r="A612" t="s">
        <v>1214</v>
      </c>
      <c r="B612" t="s">
        <v>2016</v>
      </c>
      <c r="C612" t="s">
        <v>465</v>
      </c>
      <c r="D612" t="s">
        <v>1702</v>
      </c>
      <c r="E612" t="s">
        <v>1688</v>
      </c>
      <c r="F612" t="s">
        <v>1382</v>
      </c>
      <c r="G612" t="str">
        <f>VLOOKUP(F612,부산데이터스토어!$B$2:$C$225,2,)</f>
        <v>naa.60060e80166177000001617700001f0c</v>
      </c>
      <c r="H612" t="s">
        <v>3557</v>
      </c>
      <c r="I612" t="s">
        <v>2017</v>
      </c>
      <c r="J612" t="str">
        <f t="shared" si="32"/>
        <v>naa.60060e8016617700000161770000002f</v>
      </c>
      <c r="K612" t="str">
        <f t="shared" si="33"/>
        <v>10.146.106.82naa.60060e8016617700000161770000002f</v>
      </c>
      <c r="L612" t="str">
        <f>IF(K612&lt;&gt;"",VLOOKUP(K612,'active io'!$C$3:$D$7528,2,FALSE),"")</f>
        <v>vmhba5:C0:T0:L19</v>
      </c>
      <c r="M612" t="str">
        <f t="shared" si="34"/>
        <v>16177</v>
      </c>
      <c r="N612" t="str">
        <f t="shared" si="35"/>
        <v>002f</v>
      </c>
      <c r="O612" s="131">
        <v>35.0006103515625</v>
      </c>
    </row>
    <row r="613" spans="1:15">
      <c r="A613" t="s">
        <v>1214</v>
      </c>
      <c r="B613" t="s">
        <v>2016</v>
      </c>
      <c r="C613" t="s">
        <v>465</v>
      </c>
      <c r="D613" t="s">
        <v>1702</v>
      </c>
      <c r="E613" t="s">
        <v>1704</v>
      </c>
      <c r="F613" t="s">
        <v>1382</v>
      </c>
      <c r="G613" t="str">
        <f>VLOOKUP(F613,부산데이터스토어!$B$2:$C$225,2,)</f>
        <v>naa.60060e80166177000001617700001f0c</v>
      </c>
      <c r="H613" t="s">
        <v>3558</v>
      </c>
      <c r="I613" t="s">
        <v>2018</v>
      </c>
      <c r="J613" t="str">
        <f t="shared" si="32"/>
        <v>naa.60060e80166177000001617700000030</v>
      </c>
      <c r="K613" t="str">
        <f t="shared" si="33"/>
        <v>10.146.106.82naa.60060e80166177000001617700000030</v>
      </c>
      <c r="L613" t="str">
        <f>IF(K613&lt;&gt;"",VLOOKUP(K613,'active io'!$C$3:$D$7528,2,FALSE),"")</f>
        <v>vmhba3:C0:T2:L20</v>
      </c>
      <c r="M613" t="str">
        <f t="shared" si="34"/>
        <v>16177</v>
      </c>
      <c r="N613" t="str">
        <f t="shared" si="35"/>
        <v>0030</v>
      </c>
      <c r="O613" s="131">
        <v>70.000305175781307</v>
      </c>
    </row>
    <row r="614" spans="1:15">
      <c r="A614" t="s">
        <v>1214</v>
      </c>
      <c r="B614" t="s">
        <v>2016</v>
      </c>
      <c r="C614" t="s">
        <v>465</v>
      </c>
      <c r="D614" t="s">
        <v>1702</v>
      </c>
      <c r="E614" t="s">
        <v>1706</v>
      </c>
      <c r="F614" t="s">
        <v>1382</v>
      </c>
      <c r="G614" t="str">
        <f>VLOOKUP(F614,부산데이터스토어!$B$2:$C$225,2,)</f>
        <v>naa.60060e80166177000001617700001f0c</v>
      </c>
      <c r="H614" t="s">
        <v>3559</v>
      </c>
      <c r="I614" t="s">
        <v>2019</v>
      </c>
      <c r="J614" t="str">
        <f t="shared" si="32"/>
        <v>naa.60060e80166177000001617700000031</v>
      </c>
      <c r="K614" t="str">
        <f t="shared" si="33"/>
        <v>10.146.106.82naa.60060e80166177000001617700000031</v>
      </c>
      <c r="L614" t="str">
        <f>IF(K614&lt;&gt;"",VLOOKUP(K614,'active io'!$C$3:$D$7528,2,FALSE),"")</f>
        <v>vmhba3:C0:T2:L21</v>
      </c>
      <c r="M614" t="str">
        <f t="shared" si="34"/>
        <v>16177</v>
      </c>
      <c r="N614" t="str">
        <f t="shared" si="35"/>
        <v>0031</v>
      </c>
      <c r="O614" s="131">
        <v>40.0003051757813</v>
      </c>
    </row>
    <row r="615" spans="1:15">
      <c r="A615" t="s">
        <v>1214</v>
      </c>
      <c r="B615" t="s">
        <v>2016</v>
      </c>
      <c r="C615" t="s">
        <v>465</v>
      </c>
      <c r="D615" t="s">
        <v>1702</v>
      </c>
      <c r="E615" t="s">
        <v>1708</v>
      </c>
      <c r="F615" t="s">
        <v>1382</v>
      </c>
      <c r="G615" t="str">
        <f>VLOOKUP(F615,부산데이터스토어!$B$2:$C$225,2,)</f>
        <v>naa.60060e80166177000001617700001f0c</v>
      </c>
      <c r="H615" t="s">
        <v>3560</v>
      </c>
      <c r="I615" t="s">
        <v>2020</v>
      </c>
      <c r="J615" t="str">
        <f t="shared" si="32"/>
        <v>naa.60060e80166177000001617700000032</v>
      </c>
      <c r="K615" t="str">
        <f t="shared" si="33"/>
        <v>10.146.106.82naa.60060e80166177000001617700000032</v>
      </c>
      <c r="L615" t="str">
        <f>IF(K615&lt;&gt;"",VLOOKUP(K615,'active io'!$C$3:$D$7528,2,FALSE),"")</f>
        <v>vmhba3:C0:T2:L22</v>
      </c>
      <c r="M615" t="str">
        <f t="shared" si="34"/>
        <v>16177</v>
      </c>
      <c r="N615" t="str">
        <f t="shared" si="35"/>
        <v>0032</v>
      </c>
      <c r="O615" s="131">
        <v>50</v>
      </c>
    </row>
    <row r="616" spans="1:15">
      <c r="A616" t="s">
        <v>1214</v>
      </c>
      <c r="B616" t="s">
        <v>2016</v>
      </c>
      <c r="C616" t="s">
        <v>465</v>
      </c>
      <c r="D616" t="s">
        <v>1702</v>
      </c>
      <c r="E616" t="s">
        <v>1714</v>
      </c>
      <c r="F616" t="s">
        <v>1588</v>
      </c>
      <c r="G616" t="str">
        <f>VLOOKUP(F616,부산데이터스토어!$B$2:$C$225,2,)</f>
        <v>naa.600508b1001c3ff582e7967715040c3d</v>
      </c>
      <c r="H616" t="s">
        <v>3557</v>
      </c>
      <c r="J616" t="str">
        <f t="shared" si="32"/>
        <v/>
      </c>
      <c r="K616" t="str">
        <f t="shared" si="33"/>
        <v/>
      </c>
      <c r="L616" t="str">
        <f>IF(K616&lt;&gt;"",VLOOKUP(K616,'active io'!$C$3:$D$7528,2,FALSE),"")</f>
        <v/>
      </c>
      <c r="M616" t="str">
        <f t="shared" si="34"/>
        <v/>
      </c>
      <c r="N616" t="str">
        <f t="shared" si="35"/>
        <v/>
      </c>
      <c r="O616" s="131">
        <v>40</v>
      </c>
    </row>
    <row r="617" spans="1:15">
      <c r="A617" t="s">
        <v>1214</v>
      </c>
      <c r="B617" t="s">
        <v>2016</v>
      </c>
      <c r="C617" t="s">
        <v>464</v>
      </c>
      <c r="D617" t="s">
        <v>2021</v>
      </c>
      <c r="E617" t="s">
        <v>1686</v>
      </c>
      <c r="F617" t="s">
        <v>1586</v>
      </c>
      <c r="G617" t="str">
        <f>VLOOKUP(F617,부산데이터스토어!$B$2:$C$225,2,)</f>
        <v>naa.600508b1001ca8bc2d0fe744930c1b06</v>
      </c>
      <c r="H617" t="s">
        <v>3561</v>
      </c>
      <c r="J617" t="str">
        <f t="shared" si="32"/>
        <v/>
      </c>
      <c r="K617" t="str">
        <f t="shared" si="33"/>
        <v/>
      </c>
      <c r="L617" t="str">
        <f>IF(K617&lt;&gt;"",VLOOKUP(K617,'active io'!$C$3:$D$7528,2,FALSE),"")</f>
        <v/>
      </c>
      <c r="M617" t="str">
        <f t="shared" si="34"/>
        <v/>
      </c>
      <c r="N617" t="str">
        <f t="shared" si="35"/>
        <v/>
      </c>
      <c r="O617" s="131">
        <v>215.00061035156301</v>
      </c>
    </row>
    <row r="618" spans="1:15">
      <c r="A618" t="s">
        <v>1214</v>
      </c>
      <c r="B618" t="s">
        <v>2016</v>
      </c>
      <c r="C618" t="s">
        <v>464</v>
      </c>
      <c r="D618" t="s">
        <v>2021</v>
      </c>
      <c r="E618" t="s">
        <v>1688</v>
      </c>
      <c r="F618" t="s">
        <v>1256</v>
      </c>
      <c r="G618" t="str">
        <f>VLOOKUP(F618,부산데이터스토어!$B$2:$C$225,2,)</f>
        <v>naa.60060e80166221000001622100001f05</v>
      </c>
      <c r="H618" t="s">
        <v>3561</v>
      </c>
      <c r="I618" t="s">
        <v>2022</v>
      </c>
      <c r="J618" t="str">
        <f t="shared" si="32"/>
        <v>naa.60060e80166221000001622100000021</v>
      </c>
      <c r="K618" t="str">
        <f t="shared" si="33"/>
        <v>10.146.106.82naa.60060e80166221000001622100000021</v>
      </c>
      <c r="L618" t="str">
        <f>IF(K618&lt;&gt;"",VLOOKUP(K618,'active io'!$C$3:$D$7528,2,FALSE),"")</f>
        <v>vmhba4:C0:T0:L2</v>
      </c>
      <c r="M618" t="str">
        <f t="shared" si="34"/>
        <v>16221</v>
      </c>
      <c r="N618" t="str">
        <f t="shared" si="35"/>
        <v>0021</v>
      </c>
      <c r="O618" s="131">
        <v>21.500244140625</v>
      </c>
    </row>
    <row r="619" spans="1:15">
      <c r="A619" t="s">
        <v>1214</v>
      </c>
      <c r="B619" t="s">
        <v>2016</v>
      </c>
      <c r="C619" t="s">
        <v>464</v>
      </c>
      <c r="D619" t="s">
        <v>2021</v>
      </c>
      <c r="E619" t="s">
        <v>1704</v>
      </c>
      <c r="F619" t="s">
        <v>1256</v>
      </c>
      <c r="G619" t="str">
        <f>VLOOKUP(F619,부산데이터스토어!$B$2:$C$225,2,)</f>
        <v>naa.60060e80166221000001622100001f05</v>
      </c>
      <c r="H619" t="s">
        <v>3562</v>
      </c>
      <c r="I619" t="s">
        <v>2023</v>
      </c>
      <c r="J619" t="str">
        <f t="shared" si="32"/>
        <v>naa.60060e80166221000001622100001021</v>
      </c>
      <c r="K619" t="str">
        <f t="shared" si="33"/>
        <v>10.146.106.82naa.60060e80166221000001622100001021</v>
      </c>
      <c r="L619" t="str">
        <f>IF(K619&lt;&gt;"",VLOOKUP(K619,'active io'!$C$3:$D$7528,2,FALSE),"")</f>
        <v>vmhba4:C0:T0:L82</v>
      </c>
      <c r="M619" t="str">
        <f t="shared" si="34"/>
        <v>16221</v>
      </c>
      <c r="N619" t="str">
        <f t="shared" si="35"/>
        <v>1021</v>
      </c>
      <c r="O619" s="131">
        <v>50</v>
      </c>
    </row>
    <row r="620" spans="1:15">
      <c r="A620" t="s">
        <v>1214</v>
      </c>
      <c r="B620" t="s">
        <v>2016</v>
      </c>
      <c r="C620" t="s">
        <v>464</v>
      </c>
      <c r="D620" t="s">
        <v>2021</v>
      </c>
      <c r="E620" t="s">
        <v>1714</v>
      </c>
      <c r="F620" t="s">
        <v>1588</v>
      </c>
      <c r="G620" t="str">
        <f>VLOOKUP(F620,부산데이터스토어!$B$2:$C$225,2,)</f>
        <v>naa.600508b1001c3ff582e7967715040c3d</v>
      </c>
      <c r="H620" t="s">
        <v>3561</v>
      </c>
      <c r="J620" t="str">
        <f t="shared" si="32"/>
        <v/>
      </c>
      <c r="K620" t="str">
        <f t="shared" si="33"/>
        <v/>
      </c>
      <c r="L620" t="str">
        <f>IF(K620&lt;&gt;"",VLOOKUP(K620,'active io'!$C$3:$D$7528,2,FALSE),"")</f>
        <v/>
      </c>
      <c r="M620" t="str">
        <f t="shared" si="34"/>
        <v/>
      </c>
      <c r="N620" t="str">
        <f t="shared" si="35"/>
        <v/>
      </c>
      <c r="O620" s="131">
        <v>80.0006103515625</v>
      </c>
    </row>
    <row r="621" spans="1:15">
      <c r="A621" t="s">
        <v>1214</v>
      </c>
      <c r="B621" t="s">
        <v>2016</v>
      </c>
      <c r="C621" t="s">
        <v>464</v>
      </c>
      <c r="D621" t="s">
        <v>2021</v>
      </c>
      <c r="E621" t="s">
        <v>1693</v>
      </c>
      <c r="F621" t="s">
        <v>1256</v>
      </c>
      <c r="G621" t="str">
        <f>VLOOKUP(F621,부산데이터스토어!$B$2:$C$225,2,)</f>
        <v>naa.60060e80166221000001622100001f05</v>
      </c>
      <c r="H621" t="s">
        <v>3563</v>
      </c>
      <c r="I621" t="s">
        <v>2024</v>
      </c>
      <c r="J621" t="str">
        <f t="shared" si="32"/>
        <v>naa.60060e80166221000001622100000022</v>
      </c>
      <c r="K621" t="str">
        <f t="shared" si="33"/>
        <v>10.146.106.82naa.60060e80166221000001622100000022</v>
      </c>
      <c r="L621" t="str">
        <f>IF(K621&lt;&gt;"",VLOOKUP(K621,'active io'!$C$3:$D$7528,2,FALSE),"")</f>
        <v>vmhba4:C0:T0:L3</v>
      </c>
      <c r="M621" t="str">
        <f t="shared" si="34"/>
        <v>16221</v>
      </c>
      <c r="N621" t="str">
        <f t="shared" si="35"/>
        <v>0022</v>
      </c>
      <c r="O621" s="131">
        <v>8.00079345703125</v>
      </c>
    </row>
    <row r="622" spans="1:15">
      <c r="A622" t="s">
        <v>1214</v>
      </c>
      <c r="B622" t="s">
        <v>2016</v>
      </c>
      <c r="C622" t="s">
        <v>464</v>
      </c>
      <c r="D622" t="s">
        <v>2021</v>
      </c>
      <c r="E622" t="s">
        <v>1737</v>
      </c>
      <c r="F622" t="s">
        <v>1256</v>
      </c>
      <c r="G622" t="str">
        <f>VLOOKUP(F622,부산데이터스토어!$B$2:$C$225,2,)</f>
        <v>naa.60060e80166221000001622100001f05</v>
      </c>
      <c r="H622" t="s">
        <v>3564</v>
      </c>
      <c r="I622" t="s">
        <v>2025</v>
      </c>
      <c r="J622" t="str">
        <f t="shared" si="32"/>
        <v>naa.60060e80166221000001622100001022</v>
      </c>
      <c r="K622" t="str">
        <f t="shared" si="33"/>
        <v>10.146.106.82naa.60060e80166221000001622100001022</v>
      </c>
      <c r="L622" t="str">
        <f>IF(K622&lt;&gt;"",VLOOKUP(K622,'active io'!$C$3:$D$7528,2,FALSE),"")</f>
        <v>vmhba4:C0:T0:L83</v>
      </c>
      <c r="M622" t="str">
        <f t="shared" si="34"/>
        <v>16221</v>
      </c>
      <c r="N622" t="str">
        <f t="shared" si="35"/>
        <v>1022</v>
      </c>
      <c r="O622" s="131">
        <v>0.20050048828125</v>
      </c>
    </row>
    <row r="623" spans="1:15">
      <c r="A623" t="s">
        <v>1214</v>
      </c>
      <c r="B623" t="s">
        <v>2016</v>
      </c>
      <c r="C623" t="s">
        <v>464</v>
      </c>
      <c r="D623" t="s">
        <v>2021</v>
      </c>
      <c r="E623" t="s">
        <v>1752</v>
      </c>
      <c r="F623" t="s">
        <v>1256</v>
      </c>
      <c r="G623" t="str">
        <f>VLOOKUP(F623,부산데이터스토어!$B$2:$C$225,2,)</f>
        <v>naa.60060e80166221000001622100001f05</v>
      </c>
      <c r="H623" t="s">
        <v>3565</v>
      </c>
      <c r="I623" t="s">
        <v>2026</v>
      </c>
      <c r="J623" t="str">
        <f t="shared" si="32"/>
        <v>naa.60060e80166221000001622100000f0f</v>
      </c>
      <c r="K623" t="str">
        <f t="shared" si="33"/>
        <v>10.146.106.82naa.60060e80166221000001622100000f0f</v>
      </c>
      <c r="L623" t="str">
        <f>IF(K623&lt;&gt;"",VLOOKUP(K623,'active io'!$C$3:$D$7528,2,FALSE),"")</f>
        <v>vmhba4:C0:T1:L160</v>
      </c>
      <c r="M623" t="str">
        <f t="shared" si="34"/>
        <v>16221</v>
      </c>
      <c r="N623" t="str">
        <f t="shared" si="35"/>
        <v>0f0f</v>
      </c>
      <c r="O623" s="131">
        <v>0.20050048828125</v>
      </c>
    </row>
    <row r="624" spans="1:15">
      <c r="A624" t="s">
        <v>1214</v>
      </c>
      <c r="B624" t="s">
        <v>2016</v>
      </c>
      <c r="C624" t="s">
        <v>464</v>
      </c>
      <c r="D624" t="s">
        <v>2021</v>
      </c>
      <c r="E624" t="s">
        <v>1755</v>
      </c>
      <c r="F624" t="s">
        <v>1256</v>
      </c>
      <c r="G624" t="str">
        <f>VLOOKUP(F624,부산데이터스토어!$B$2:$C$225,2,)</f>
        <v>naa.60060e80166221000001622100001f05</v>
      </c>
      <c r="H624" t="s">
        <v>3566</v>
      </c>
      <c r="I624" t="s">
        <v>2027</v>
      </c>
      <c r="J624" t="str">
        <f t="shared" si="32"/>
        <v>naa.60060e80166221000001622100000f10</v>
      </c>
      <c r="K624" t="str">
        <f t="shared" si="33"/>
        <v>10.146.106.82naa.60060e80166221000001622100000f10</v>
      </c>
      <c r="L624" t="str">
        <f>IF(K624&lt;&gt;"",VLOOKUP(K624,'active io'!$C$3:$D$7528,2,FALSE),"")</f>
        <v>vmhba4:C0:T1:L161</v>
      </c>
      <c r="M624" t="str">
        <f t="shared" si="34"/>
        <v>16221</v>
      </c>
      <c r="N624" t="str">
        <f t="shared" si="35"/>
        <v>0f10</v>
      </c>
      <c r="O624" s="131">
        <v>0.20050048828125</v>
      </c>
    </row>
    <row r="625" spans="1:15">
      <c r="A625" t="s">
        <v>1214</v>
      </c>
      <c r="B625" t="s">
        <v>2016</v>
      </c>
      <c r="C625" t="s">
        <v>464</v>
      </c>
      <c r="D625" t="s">
        <v>2021</v>
      </c>
      <c r="E625" t="s">
        <v>1758</v>
      </c>
      <c r="F625" t="s">
        <v>1256</v>
      </c>
      <c r="G625" t="str">
        <f>VLOOKUP(F625,부산데이터스토어!$B$2:$C$225,2,)</f>
        <v>naa.60060e80166221000001622100001f05</v>
      </c>
      <c r="H625" t="s">
        <v>3567</v>
      </c>
      <c r="I625" t="s">
        <v>2028</v>
      </c>
      <c r="J625" t="str">
        <f t="shared" si="32"/>
        <v>naa.60060e80166221000001622100000f11</v>
      </c>
      <c r="K625" t="str">
        <f t="shared" si="33"/>
        <v>10.146.106.82naa.60060e80166221000001622100000f11</v>
      </c>
      <c r="L625" t="str">
        <f>IF(K625&lt;&gt;"",VLOOKUP(K625,'active io'!$C$3:$D$7528,2,FALSE),"")</f>
        <v>vmhba4:C0:T1:L162</v>
      </c>
      <c r="M625" t="str">
        <f t="shared" si="34"/>
        <v>16221</v>
      </c>
      <c r="N625" t="str">
        <f t="shared" si="35"/>
        <v>0f11</v>
      </c>
      <c r="O625" s="131">
        <v>40</v>
      </c>
    </row>
    <row r="626" spans="1:15">
      <c r="A626" t="s">
        <v>1205</v>
      </c>
      <c r="B626" t="s">
        <v>2016</v>
      </c>
      <c r="C626" t="s">
        <v>438</v>
      </c>
      <c r="D626" t="s">
        <v>2021</v>
      </c>
      <c r="E626" t="s">
        <v>1686</v>
      </c>
      <c r="F626" t="s">
        <v>1546</v>
      </c>
      <c r="G626" t="str">
        <f>VLOOKUP(F626,부산데이터스토어!$B$2:$C$225,2,)</f>
        <v>naa.600508b1001c920a4bff23e08ebbadcb</v>
      </c>
      <c r="H626" t="s">
        <v>3568</v>
      </c>
      <c r="J626" t="str">
        <f t="shared" si="32"/>
        <v/>
      </c>
      <c r="K626" t="str">
        <f t="shared" si="33"/>
        <v/>
      </c>
      <c r="L626" t="str">
        <f>IF(K626&lt;&gt;"",VLOOKUP(K626,'active io'!$C$3:$D$7528,2,FALSE),"")</f>
        <v/>
      </c>
      <c r="M626" t="str">
        <f t="shared" si="34"/>
        <v/>
      </c>
      <c r="N626" t="str">
        <f t="shared" si="35"/>
        <v/>
      </c>
      <c r="O626" s="131">
        <v>50.0006103515625</v>
      </c>
    </row>
    <row r="627" spans="1:15">
      <c r="A627" t="s">
        <v>1205</v>
      </c>
      <c r="B627" t="s">
        <v>2016</v>
      </c>
      <c r="C627" t="s">
        <v>438</v>
      </c>
      <c r="D627" t="s">
        <v>2021</v>
      </c>
      <c r="E627" t="s">
        <v>1688</v>
      </c>
      <c r="F627" t="s">
        <v>1284</v>
      </c>
      <c r="G627" t="str">
        <f>VLOOKUP(F627,부산데이터스토어!$B$2:$C$225,2,)</f>
        <v>naa.60060e80166221000001622100001f08</v>
      </c>
      <c r="H627" t="s">
        <v>3568</v>
      </c>
      <c r="I627" t="s">
        <v>2029</v>
      </c>
      <c r="J627" t="str">
        <f t="shared" ref="J627:J690" si="36">IF(I627&lt;&gt;"",CONCATENATE("naa.",MID(I627,11,32)),"")</f>
        <v>naa.60060e8016622100000162210000002c</v>
      </c>
      <c r="K627" t="str">
        <f t="shared" ref="K627:K690" si="37">IF(J627&lt;&gt;"",CONCATENATE(A627,J627),"")</f>
        <v>10.146.106.73naa.60060e8016622100000162210000002c</v>
      </c>
      <c r="L627" t="str">
        <f>IF(K627&lt;&gt;"",VLOOKUP(K627,'active io'!$C$3:$D$7528,2,FALSE),"")</f>
        <v>vmhba4:C0:T0:L13</v>
      </c>
      <c r="M627" t="str">
        <f t="shared" ref="M627:M690" si="38">IF(I627&lt;&gt;"",MID(I627,30,5),"")</f>
        <v>16221</v>
      </c>
      <c r="N627" t="str">
        <f t="shared" ref="N627:N690" si="39">IF(I627&lt;&gt;"",MID(I627,39,4),"")</f>
        <v>002c</v>
      </c>
      <c r="O627" s="131">
        <v>5.0006103515625</v>
      </c>
    </row>
    <row r="628" spans="1:15">
      <c r="A628" t="s">
        <v>1205</v>
      </c>
      <c r="B628" t="s">
        <v>2016</v>
      </c>
      <c r="C628" t="s">
        <v>438</v>
      </c>
      <c r="D628" t="s">
        <v>2021</v>
      </c>
      <c r="E628" t="s">
        <v>1704</v>
      </c>
      <c r="F628" t="s">
        <v>1284</v>
      </c>
      <c r="G628" t="str">
        <f>VLOOKUP(F628,부산데이터스토어!$B$2:$C$225,2,)</f>
        <v>naa.60060e80166221000001622100001f08</v>
      </c>
      <c r="H628" t="s">
        <v>3569</v>
      </c>
      <c r="I628" t="s">
        <v>2030</v>
      </c>
      <c r="J628" t="str">
        <f t="shared" si="36"/>
        <v>naa.60060e8016622100000162210000102c</v>
      </c>
      <c r="K628" t="str">
        <f t="shared" si="37"/>
        <v>10.146.106.73naa.60060e8016622100000162210000102c</v>
      </c>
      <c r="L628" t="str">
        <f>IF(K628&lt;&gt;"",VLOOKUP(K628,'active io'!$C$3:$D$7528,2,FALSE),"")</f>
        <v>vmhba4:C0:T0:L93</v>
      </c>
      <c r="M628" t="str">
        <f t="shared" si="38"/>
        <v>16221</v>
      </c>
      <c r="N628" t="str">
        <f t="shared" si="39"/>
        <v>102c</v>
      </c>
      <c r="O628" s="131">
        <v>50</v>
      </c>
    </row>
    <row r="629" spans="1:15">
      <c r="A629" t="s">
        <v>1205</v>
      </c>
      <c r="B629" t="s">
        <v>2016</v>
      </c>
      <c r="C629" t="s">
        <v>438</v>
      </c>
      <c r="D629" t="s">
        <v>2021</v>
      </c>
      <c r="E629" t="s">
        <v>1714</v>
      </c>
      <c r="F629" t="s">
        <v>1548</v>
      </c>
      <c r="G629" t="str">
        <f>VLOOKUP(F629,부산데이터스토어!$B$2:$C$225,2,)</f>
        <v>naa.600508b1001cea590b8643b98aa17706</v>
      </c>
      <c r="H629" t="s">
        <v>3568</v>
      </c>
      <c r="J629" t="str">
        <f t="shared" si="36"/>
        <v/>
      </c>
      <c r="K629" t="str">
        <f t="shared" si="37"/>
        <v/>
      </c>
      <c r="L629" t="str">
        <f>IF(K629&lt;&gt;"",VLOOKUP(K629,'active io'!$C$3:$D$7528,2,FALSE),"")</f>
        <v/>
      </c>
      <c r="M629" t="str">
        <f t="shared" si="38"/>
        <v/>
      </c>
      <c r="N629" t="str">
        <f t="shared" si="39"/>
        <v/>
      </c>
      <c r="O629" s="131">
        <v>45</v>
      </c>
    </row>
    <row r="630" spans="1:15">
      <c r="A630" t="s">
        <v>1205</v>
      </c>
      <c r="B630" t="s">
        <v>2016</v>
      </c>
      <c r="C630" t="s">
        <v>438</v>
      </c>
      <c r="D630" t="s">
        <v>2021</v>
      </c>
      <c r="E630" t="s">
        <v>1693</v>
      </c>
      <c r="F630" t="s">
        <v>1284</v>
      </c>
      <c r="G630" t="str">
        <f>VLOOKUP(F630,부산데이터스토어!$B$2:$C$225,2,)</f>
        <v>naa.60060e80166221000001622100001f08</v>
      </c>
      <c r="H630" t="s">
        <v>3570</v>
      </c>
      <c r="I630" t="s">
        <v>2031</v>
      </c>
      <c r="J630" t="str">
        <f t="shared" si="36"/>
        <v>naa.60060e8016622100000162210000002f</v>
      </c>
      <c r="K630" t="str">
        <f t="shared" si="37"/>
        <v>10.146.106.73naa.60060e8016622100000162210000002f</v>
      </c>
      <c r="L630" t="str">
        <f>IF(K630&lt;&gt;"",VLOOKUP(K630,'active io'!$C$3:$D$7528,2,FALSE),"")</f>
        <v>vmhba4:C0:T0:L16</v>
      </c>
      <c r="M630" t="str">
        <f t="shared" si="38"/>
        <v>16221</v>
      </c>
      <c r="N630" t="str">
        <f t="shared" si="39"/>
        <v>002f</v>
      </c>
      <c r="O630" s="131">
        <v>70.000305175781307</v>
      </c>
    </row>
    <row r="631" spans="1:15">
      <c r="A631" t="s">
        <v>1205</v>
      </c>
      <c r="B631" t="s">
        <v>2016</v>
      </c>
      <c r="C631" t="s">
        <v>438</v>
      </c>
      <c r="D631" t="s">
        <v>2021</v>
      </c>
      <c r="E631" t="s">
        <v>1697</v>
      </c>
      <c r="F631" t="s">
        <v>1284</v>
      </c>
      <c r="G631" t="str">
        <f>VLOOKUP(F631,부산데이터스토어!$B$2:$C$225,2,)</f>
        <v>naa.60060e80166221000001622100001f08</v>
      </c>
      <c r="H631" t="s">
        <v>3571</v>
      </c>
      <c r="I631" t="s">
        <v>2032</v>
      </c>
      <c r="J631" t="str">
        <f t="shared" si="36"/>
        <v>naa.60060e80166221000001622100000030</v>
      </c>
      <c r="K631" t="str">
        <f t="shared" si="37"/>
        <v>10.146.106.73naa.60060e80166221000001622100000030</v>
      </c>
      <c r="L631" t="str">
        <f>IF(K631&lt;&gt;"",VLOOKUP(K631,'active io'!$C$3:$D$7528,2,FALSE),"")</f>
        <v>vmhba4:C0:T0:L17</v>
      </c>
      <c r="M631" t="str">
        <f t="shared" si="38"/>
        <v>16221</v>
      </c>
      <c r="N631" t="str">
        <f t="shared" si="39"/>
        <v>0030</v>
      </c>
      <c r="O631" s="131">
        <v>110.000610351563</v>
      </c>
    </row>
    <row r="632" spans="1:15">
      <c r="A632" t="s">
        <v>1205</v>
      </c>
      <c r="B632" t="s">
        <v>2016</v>
      </c>
      <c r="C632" t="s">
        <v>438</v>
      </c>
      <c r="D632" t="s">
        <v>2021</v>
      </c>
      <c r="E632" t="s">
        <v>1699</v>
      </c>
      <c r="F632" t="s">
        <v>1284</v>
      </c>
      <c r="G632" t="str">
        <f>VLOOKUP(F632,부산데이터스토어!$B$2:$C$225,2,)</f>
        <v>naa.60060e80166221000001622100001f08</v>
      </c>
      <c r="H632" t="s">
        <v>3572</v>
      </c>
      <c r="I632" t="s">
        <v>2033</v>
      </c>
      <c r="J632" t="str">
        <f t="shared" si="36"/>
        <v>naa.60060e80166221000001622100000031</v>
      </c>
      <c r="K632" t="str">
        <f t="shared" si="37"/>
        <v>10.146.106.73naa.60060e80166221000001622100000031</v>
      </c>
      <c r="L632" t="str">
        <f>IF(K632&lt;&gt;"",VLOOKUP(K632,'active io'!$C$3:$D$7528,2,FALSE),"")</f>
        <v>vmhba4:C0:T0:L18</v>
      </c>
      <c r="M632" t="str">
        <f t="shared" si="38"/>
        <v>16221</v>
      </c>
      <c r="N632" t="str">
        <f t="shared" si="39"/>
        <v>0031</v>
      </c>
      <c r="O632" s="131">
        <v>4.500732421875</v>
      </c>
    </row>
    <row r="633" spans="1:15">
      <c r="A633" t="s">
        <v>1205</v>
      </c>
      <c r="B633" t="s">
        <v>2016</v>
      </c>
      <c r="C633" t="s">
        <v>438</v>
      </c>
      <c r="D633" t="s">
        <v>2021</v>
      </c>
      <c r="E633" t="s">
        <v>1737</v>
      </c>
      <c r="F633" t="s">
        <v>1284</v>
      </c>
      <c r="G633" t="str">
        <f>VLOOKUP(F633,부산데이터스토어!$B$2:$C$225,2,)</f>
        <v>naa.60060e80166221000001622100001f08</v>
      </c>
      <c r="H633" t="s">
        <v>3573</v>
      </c>
      <c r="I633" t="s">
        <v>2034</v>
      </c>
      <c r="J633" t="str">
        <f t="shared" si="36"/>
        <v>naa.60060e8016622100000162210000102f</v>
      </c>
      <c r="K633" t="str">
        <f t="shared" si="37"/>
        <v>10.146.106.73naa.60060e8016622100000162210000102f</v>
      </c>
      <c r="L633" t="str">
        <f>IF(K633&lt;&gt;"",VLOOKUP(K633,'active io'!$C$3:$D$7528,2,FALSE),"")</f>
        <v>vmhba4:C0:T0:L96</v>
      </c>
      <c r="M633" t="str">
        <f t="shared" si="38"/>
        <v>16221</v>
      </c>
      <c r="N633" t="str">
        <f t="shared" si="39"/>
        <v>102f</v>
      </c>
      <c r="O633" s="131">
        <v>7.0001220703125</v>
      </c>
    </row>
    <row r="634" spans="1:15">
      <c r="A634" t="s">
        <v>1205</v>
      </c>
      <c r="B634" t="s">
        <v>2016</v>
      </c>
      <c r="C634" t="s">
        <v>438</v>
      </c>
      <c r="D634" t="s">
        <v>2021</v>
      </c>
      <c r="E634" t="s">
        <v>1740</v>
      </c>
      <c r="F634" t="s">
        <v>1284</v>
      </c>
      <c r="G634" t="str">
        <f>VLOOKUP(F634,부산데이터스토어!$B$2:$C$225,2,)</f>
        <v>naa.60060e80166221000001622100001f08</v>
      </c>
      <c r="H634" t="s">
        <v>3574</v>
      </c>
      <c r="I634" t="s">
        <v>2035</v>
      </c>
      <c r="J634" t="str">
        <f t="shared" si="36"/>
        <v>naa.60060e80166221000001622100001030</v>
      </c>
      <c r="K634" t="str">
        <f t="shared" si="37"/>
        <v>10.146.106.73naa.60060e80166221000001622100001030</v>
      </c>
      <c r="L634" t="str">
        <f>IF(K634&lt;&gt;"",VLOOKUP(K634,'active io'!$C$3:$D$7528,2,FALSE),"")</f>
        <v>vmhba4:C0:T0:L97</v>
      </c>
      <c r="M634" t="str">
        <f t="shared" si="38"/>
        <v>16221</v>
      </c>
      <c r="N634" t="str">
        <f t="shared" si="39"/>
        <v>1030</v>
      </c>
      <c r="O634" s="131">
        <v>11.0000610351563</v>
      </c>
    </row>
    <row r="635" spans="1:15">
      <c r="A635" t="s">
        <v>1205</v>
      </c>
      <c r="B635" t="s">
        <v>2016</v>
      </c>
      <c r="C635" t="s">
        <v>438</v>
      </c>
      <c r="D635" t="s">
        <v>2021</v>
      </c>
      <c r="E635" t="s">
        <v>1743</v>
      </c>
      <c r="F635" t="s">
        <v>1284</v>
      </c>
      <c r="G635" t="str">
        <f>VLOOKUP(F635,부산데이터스토어!$B$2:$C$225,2,)</f>
        <v>naa.60060e80166221000001622100001f08</v>
      </c>
      <c r="H635" t="s">
        <v>3575</v>
      </c>
      <c r="I635" t="s">
        <v>2036</v>
      </c>
      <c r="J635" t="str">
        <f t="shared" si="36"/>
        <v>naa.60060e80166221000001622100001031</v>
      </c>
      <c r="K635" t="str">
        <f t="shared" si="37"/>
        <v>10.146.106.73naa.60060e80166221000001622100001031</v>
      </c>
      <c r="L635" t="str">
        <f>IF(K635&lt;&gt;"",VLOOKUP(K635,'active io'!$C$3:$D$7528,2,FALSE),"")</f>
        <v>vmhba4:C0:T0:L98</v>
      </c>
      <c r="M635" t="str">
        <f t="shared" si="38"/>
        <v>16221</v>
      </c>
      <c r="N635" t="str">
        <f t="shared" si="39"/>
        <v>1031</v>
      </c>
      <c r="O635" s="131">
        <v>0.20050048828125</v>
      </c>
    </row>
    <row r="636" spans="1:15">
      <c r="A636" t="s">
        <v>1205</v>
      </c>
      <c r="B636" t="s">
        <v>2016</v>
      </c>
      <c r="C636" t="s">
        <v>438</v>
      </c>
      <c r="D636" t="s">
        <v>2021</v>
      </c>
      <c r="E636" t="s">
        <v>1752</v>
      </c>
      <c r="F636" t="s">
        <v>1284</v>
      </c>
      <c r="G636" t="str">
        <f>VLOOKUP(F636,부산데이터스토어!$B$2:$C$225,2,)</f>
        <v>naa.60060e80166221000001622100001f08</v>
      </c>
      <c r="H636" t="s">
        <v>3576</v>
      </c>
      <c r="I636" t="s">
        <v>2037</v>
      </c>
      <c r="J636" t="str">
        <f t="shared" si="36"/>
        <v>naa.60060e80166221000001622100000f18</v>
      </c>
      <c r="K636" t="str">
        <f t="shared" si="37"/>
        <v>10.146.106.73naa.60060e80166221000001622100000f18</v>
      </c>
      <c r="L636" t="str">
        <f>IF(K636&lt;&gt;"",VLOOKUP(K636,'active io'!$C$3:$D$7528,2,FALSE),"")</f>
        <v>vmhba4:C0:T1:L169</v>
      </c>
      <c r="M636" t="str">
        <f t="shared" si="38"/>
        <v>16221</v>
      </c>
      <c r="N636" t="str">
        <f t="shared" si="39"/>
        <v>0f18</v>
      </c>
      <c r="O636" s="131">
        <v>0.20050048828125</v>
      </c>
    </row>
    <row r="637" spans="1:15">
      <c r="A637" t="s">
        <v>1205</v>
      </c>
      <c r="B637" t="s">
        <v>2016</v>
      </c>
      <c r="C637" t="s">
        <v>438</v>
      </c>
      <c r="D637" t="s">
        <v>2021</v>
      </c>
      <c r="E637" t="s">
        <v>1755</v>
      </c>
      <c r="F637" t="s">
        <v>1284</v>
      </c>
      <c r="G637" t="str">
        <f>VLOOKUP(F637,부산데이터스토어!$B$2:$C$225,2,)</f>
        <v>naa.60060e80166221000001622100001f08</v>
      </c>
      <c r="H637" t="s">
        <v>3577</v>
      </c>
      <c r="I637" t="s">
        <v>2038</v>
      </c>
      <c r="J637" t="str">
        <f t="shared" si="36"/>
        <v>naa.60060e80166221000001622100000f19</v>
      </c>
      <c r="K637" t="str">
        <f t="shared" si="37"/>
        <v>10.146.106.73naa.60060e80166221000001622100000f19</v>
      </c>
      <c r="L637" t="str">
        <f>IF(K637&lt;&gt;"",VLOOKUP(K637,'active io'!$C$3:$D$7528,2,FALSE),"")</f>
        <v>vmhba2:C0:T0:L170</v>
      </c>
      <c r="M637" t="str">
        <f t="shared" si="38"/>
        <v>16221</v>
      </c>
      <c r="N637" t="str">
        <f t="shared" si="39"/>
        <v>0f19</v>
      </c>
      <c r="O637" s="131">
        <v>0.20050048828125</v>
      </c>
    </row>
    <row r="638" spans="1:15">
      <c r="A638" t="s">
        <v>1205</v>
      </c>
      <c r="B638" t="s">
        <v>2016</v>
      </c>
      <c r="C638" t="s">
        <v>438</v>
      </c>
      <c r="D638" t="s">
        <v>2021</v>
      </c>
      <c r="E638" t="s">
        <v>1758</v>
      </c>
      <c r="F638" t="s">
        <v>1284</v>
      </c>
      <c r="G638" t="str">
        <f>VLOOKUP(F638,부산데이터스토어!$B$2:$C$225,2,)</f>
        <v>naa.60060e80166221000001622100001f08</v>
      </c>
      <c r="H638" t="s">
        <v>3578</v>
      </c>
      <c r="I638" t="s">
        <v>2039</v>
      </c>
      <c r="J638" t="str">
        <f t="shared" si="36"/>
        <v>naa.60060e80166221000001622100000f1a</v>
      </c>
      <c r="K638" t="str">
        <f t="shared" si="37"/>
        <v>10.146.106.73naa.60060e80166221000001622100000f1a</v>
      </c>
      <c r="L638" t="str">
        <f>IF(K638&lt;&gt;"",VLOOKUP(K638,'active io'!$C$3:$D$7528,2,FALSE),"")</f>
        <v>vmhba2:C0:T0:L171</v>
      </c>
      <c r="M638" t="str">
        <f t="shared" si="38"/>
        <v>16221</v>
      </c>
      <c r="N638" t="str">
        <f t="shared" si="39"/>
        <v>0f1a</v>
      </c>
      <c r="O638" s="131">
        <v>40</v>
      </c>
    </row>
    <row r="639" spans="1:15">
      <c r="A639" t="s">
        <v>1205</v>
      </c>
      <c r="B639" t="s">
        <v>2016</v>
      </c>
      <c r="C639" t="s">
        <v>437</v>
      </c>
      <c r="D639" t="s">
        <v>2021</v>
      </c>
      <c r="E639" t="s">
        <v>1686</v>
      </c>
      <c r="F639" t="s">
        <v>1546</v>
      </c>
      <c r="G639" t="str">
        <f>VLOOKUP(F639,부산데이터스토어!$B$2:$C$225,2,)</f>
        <v>naa.600508b1001c920a4bff23e08ebbadcb</v>
      </c>
      <c r="H639" t="s">
        <v>3579</v>
      </c>
      <c r="J639" t="str">
        <f t="shared" si="36"/>
        <v/>
      </c>
      <c r="K639" t="str">
        <f t="shared" si="37"/>
        <v/>
      </c>
      <c r="L639" t="str">
        <f>IF(K639&lt;&gt;"",VLOOKUP(K639,'active io'!$C$3:$D$7528,2,FALSE),"")</f>
        <v/>
      </c>
      <c r="M639" t="str">
        <f t="shared" si="38"/>
        <v/>
      </c>
      <c r="N639" t="str">
        <f t="shared" si="39"/>
        <v/>
      </c>
      <c r="O639" s="131">
        <v>50.0006103515625</v>
      </c>
    </row>
    <row r="640" spans="1:15">
      <c r="A640" t="s">
        <v>1205</v>
      </c>
      <c r="B640" t="s">
        <v>2016</v>
      </c>
      <c r="C640" t="s">
        <v>437</v>
      </c>
      <c r="D640" t="s">
        <v>2021</v>
      </c>
      <c r="E640" t="s">
        <v>1688</v>
      </c>
      <c r="F640" t="s">
        <v>1266</v>
      </c>
      <c r="G640" t="str">
        <f>VLOOKUP(F640,부산데이터스토어!$B$2:$C$225,2,)</f>
        <v>naa.60060e80166221000001622100001f06</v>
      </c>
      <c r="H640" t="s">
        <v>3579</v>
      </c>
      <c r="I640" t="s">
        <v>2040</v>
      </c>
      <c r="J640" t="str">
        <f t="shared" si="36"/>
        <v>naa.60060e80166221000001622100000023</v>
      </c>
      <c r="K640" t="str">
        <f t="shared" si="37"/>
        <v>10.146.106.73naa.60060e80166221000001622100000023</v>
      </c>
      <c r="L640" t="str">
        <f>IF(K640&lt;&gt;"",VLOOKUP(K640,'active io'!$C$3:$D$7528,2,FALSE),"")</f>
        <v>vmhba4:C0:T0:L4</v>
      </c>
      <c r="M640" t="str">
        <f t="shared" si="38"/>
        <v>16221</v>
      </c>
      <c r="N640" t="str">
        <f t="shared" si="39"/>
        <v>0023</v>
      </c>
      <c r="O640" s="131">
        <v>5.0006103515625</v>
      </c>
    </row>
    <row r="641" spans="1:15">
      <c r="A641" t="s">
        <v>1205</v>
      </c>
      <c r="B641" t="s">
        <v>2016</v>
      </c>
      <c r="C641" t="s">
        <v>437</v>
      </c>
      <c r="D641" t="s">
        <v>2021</v>
      </c>
      <c r="E641" t="s">
        <v>1704</v>
      </c>
      <c r="F641" t="s">
        <v>1266</v>
      </c>
      <c r="G641" t="str">
        <f>VLOOKUP(F641,부산데이터스토어!$B$2:$C$225,2,)</f>
        <v>naa.60060e80166221000001622100001f06</v>
      </c>
      <c r="H641" t="s">
        <v>3580</v>
      </c>
      <c r="I641" t="s">
        <v>2041</v>
      </c>
      <c r="J641" t="str">
        <f t="shared" si="36"/>
        <v>naa.60060e80166221000001622100001023</v>
      </c>
      <c r="K641" t="str">
        <f t="shared" si="37"/>
        <v>10.146.106.73naa.60060e80166221000001622100001023</v>
      </c>
      <c r="L641" t="str">
        <f>IF(K641&lt;&gt;"",VLOOKUP(K641,'active io'!$C$3:$D$7528,2,FALSE),"")</f>
        <v>vmhba4:C0:T0:L84</v>
      </c>
      <c r="M641" t="str">
        <f t="shared" si="38"/>
        <v>16221</v>
      </c>
      <c r="N641" t="str">
        <f t="shared" si="39"/>
        <v>1023</v>
      </c>
      <c r="O641" s="131">
        <v>50</v>
      </c>
    </row>
    <row r="642" spans="1:15">
      <c r="A642" t="s">
        <v>1205</v>
      </c>
      <c r="B642" t="s">
        <v>2016</v>
      </c>
      <c r="C642" t="s">
        <v>437</v>
      </c>
      <c r="D642" t="s">
        <v>2021</v>
      </c>
      <c r="E642" t="s">
        <v>1714</v>
      </c>
      <c r="F642" t="s">
        <v>1548</v>
      </c>
      <c r="G642" t="str">
        <f>VLOOKUP(F642,부산데이터스토어!$B$2:$C$225,2,)</f>
        <v>naa.600508b1001cea590b8643b98aa17706</v>
      </c>
      <c r="H642" t="s">
        <v>3579</v>
      </c>
      <c r="J642" t="str">
        <f t="shared" si="36"/>
        <v/>
      </c>
      <c r="K642" t="str">
        <f t="shared" si="37"/>
        <v/>
      </c>
      <c r="L642" t="str">
        <f>IF(K642&lt;&gt;"",VLOOKUP(K642,'active io'!$C$3:$D$7528,2,FALSE),"")</f>
        <v/>
      </c>
      <c r="M642" t="str">
        <f t="shared" si="38"/>
        <v/>
      </c>
      <c r="N642" t="str">
        <f t="shared" si="39"/>
        <v/>
      </c>
      <c r="O642" s="131">
        <v>45</v>
      </c>
    </row>
    <row r="643" spans="1:15">
      <c r="A643" t="s">
        <v>1205</v>
      </c>
      <c r="B643" t="s">
        <v>2016</v>
      </c>
      <c r="C643" t="s">
        <v>437</v>
      </c>
      <c r="D643" t="s">
        <v>2021</v>
      </c>
      <c r="E643" t="s">
        <v>1693</v>
      </c>
      <c r="F643" t="s">
        <v>1266</v>
      </c>
      <c r="G643" t="str">
        <f>VLOOKUP(F643,부산데이터스토어!$B$2:$C$225,2,)</f>
        <v>naa.60060e80166221000001622100001f06</v>
      </c>
      <c r="H643" t="s">
        <v>3581</v>
      </c>
      <c r="I643" t="s">
        <v>2042</v>
      </c>
      <c r="J643" t="str">
        <f t="shared" si="36"/>
        <v>naa.60060e80166221000001622100000025</v>
      </c>
      <c r="K643" t="str">
        <f t="shared" si="37"/>
        <v>10.146.106.73naa.60060e80166221000001622100000025</v>
      </c>
      <c r="L643" t="str">
        <f>IF(K643&lt;&gt;"",VLOOKUP(K643,'active io'!$C$3:$D$7528,2,FALSE),"")</f>
        <v>vmhba4:C0:T0:L6</v>
      </c>
      <c r="M643" t="str">
        <f t="shared" si="38"/>
        <v>16221</v>
      </c>
      <c r="N643" t="str">
        <f t="shared" si="39"/>
        <v>0025</v>
      </c>
      <c r="O643" s="131">
        <v>110.000610351563</v>
      </c>
    </row>
    <row r="644" spans="1:15">
      <c r="A644" t="s">
        <v>1205</v>
      </c>
      <c r="B644" t="s">
        <v>2016</v>
      </c>
      <c r="C644" t="s">
        <v>437</v>
      </c>
      <c r="D644" t="s">
        <v>2021</v>
      </c>
      <c r="E644" t="s">
        <v>1697</v>
      </c>
      <c r="F644" t="s">
        <v>1266</v>
      </c>
      <c r="G644" t="str">
        <f>VLOOKUP(F644,부산데이터스토어!$B$2:$C$225,2,)</f>
        <v>naa.60060e80166221000001622100001f06</v>
      </c>
      <c r="H644" t="s">
        <v>3582</v>
      </c>
      <c r="I644" t="s">
        <v>2043</v>
      </c>
      <c r="J644" t="str">
        <f t="shared" si="36"/>
        <v>naa.60060e80166221000001622100000026</v>
      </c>
      <c r="K644" t="str">
        <f t="shared" si="37"/>
        <v>10.146.106.73naa.60060e80166221000001622100000026</v>
      </c>
      <c r="L644" t="str">
        <f>IF(K644&lt;&gt;"",VLOOKUP(K644,'active io'!$C$3:$D$7528,2,FALSE),"")</f>
        <v>vmhba4:C0:T0:L7</v>
      </c>
      <c r="M644" t="str">
        <f t="shared" si="38"/>
        <v>16221</v>
      </c>
      <c r="N644" t="str">
        <f t="shared" si="39"/>
        <v>0026</v>
      </c>
      <c r="O644" s="131">
        <v>4.500732421875</v>
      </c>
    </row>
    <row r="645" spans="1:15">
      <c r="A645" t="s">
        <v>1205</v>
      </c>
      <c r="B645" t="s">
        <v>2016</v>
      </c>
      <c r="C645" t="s">
        <v>437</v>
      </c>
      <c r="D645" t="s">
        <v>2021</v>
      </c>
      <c r="E645" t="s">
        <v>1737</v>
      </c>
      <c r="F645" t="s">
        <v>1266</v>
      </c>
      <c r="G645" t="str">
        <f>VLOOKUP(F645,부산데이터스토어!$B$2:$C$225,2,)</f>
        <v>naa.60060e80166221000001622100001f06</v>
      </c>
      <c r="H645" t="s">
        <v>3583</v>
      </c>
      <c r="I645" t="s">
        <v>2044</v>
      </c>
      <c r="J645" t="str">
        <f t="shared" si="36"/>
        <v>naa.60060e80166221000001622100001025</v>
      </c>
      <c r="K645" t="str">
        <f t="shared" si="37"/>
        <v>10.146.106.73naa.60060e80166221000001622100001025</v>
      </c>
      <c r="L645" t="str">
        <f>IF(K645&lt;&gt;"",VLOOKUP(K645,'active io'!$C$3:$D$7528,2,FALSE),"")</f>
        <v>vmhba4:C0:T0:L86</v>
      </c>
      <c r="M645" t="str">
        <f t="shared" si="38"/>
        <v>16221</v>
      </c>
      <c r="N645" t="str">
        <f t="shared" si="39"/>
        <v>1025</v>
      </c>
      <c r="O645" s="131">
        <v>11.0000610351563</v>
      </c>
    </row>
    <row r="646" spans="1:15">
      <c r="A646" t="s">
        <v>1205</v>
      </c>
      <c r="B646" t="s">
        <v>2016</v>
      </c>
      <c r="C646" t="s">
        <v>437</v>
      </c>
      <c r="D646" t="s">
        <v>2021</v>
      </c>
      <c r="E646" t="s">
        <v>1740</v>
      </c>
      <c r="F646" t="s">
        <v>1266</v>
      </c>
      <c r="G646" t="str">
        <f>VLOOKUP(F646,부산데이터스토어!$B$2:$C$225,2,)</f>
        <v>naa.60060e80166221000001622100001f06</v>
      </c>
      <c r="H646" t="s">
        <v>3584</v>
      </c>
      <c r="I646" t="s">
        <v>2045</v>
      </c>
      <c r="J646" t="str">
        <f t="shared" si="36"/>
        <v>naa.60060e80166221000001622100001026</v>
      </c>
      <c r="K646" t="str">
        <f t="shared" si="37"/>
        <v>10.146.106.73naa.60060e80166221000001622100001026</v>
      </c>
      <c r="L646" t="str">
        <f>IF(K646&lt;&gt;"",VLOOKUP(K646,'active io'!$C$3:$D$7528,2,FALSE),"")</f>
        <v>vmhba4:C0:T0:L87</v>
      </c>
      <c r="M646" t="str">
        <f t="shared" si="38"/>
        <v>16221</v>
      </c>
      <c r="N646" t="str">
        <f t="shared" si="39"/>
        <v>1026</v>
      </c>
      <c r="O646" s="131">
        <v>0.20050048828125</v>
      </c>
    </row>
    <row r="647" spans="1:15">
      <c r="A647" t="s">
        <v>1205</v>
      </c>
      <c r="B647" t="s">
        <v>2016</v>
      </c>
      <c r="C647" t="s">
        <v>437</v>
      </c>
      <c r="D647" t="s">
        <v>2021</v>
      </c>
      <c r="E647" t="s">
        <v>1752</v>
      </c>
      <c r="F647" t="s">
        <v>1266</v>
      </c>
      <c r="G647" t="str">
        <f>VLOOKUP(F647,부산데이터스토어!$B$2:$C$225,2,)</f>
        <v>naa.60060e80166221000001622100001f06</v>
      </c>
      <c r="H647" t="s">
        <v>3585</v>
      </c>
      <c r="I647" t="s">
        <v>2046</v>
      </c>
      <c r="J647" t="str">
        <f t="shared" si="36"/>
        <v>naa.60060e80166221000001622100000f12</v>
      </c>
      <c r="K647" t="str">
        <f t="shared" si="37"/>
        <v>10.146.106.73naa.60060e80166221000001622100000f12</v>
      </c>
      <c r="L647" t="str">
        <f>IF(K647&lt;&gt;"",VLOOKUP(K647,'active io'!$C$3:$D$7528,2,FALSE),"")</f>
        <v>vmhba4:C0:T1:L163</v>
      </c>
      <c r="M647" t="str">
        <f t="shared" si="38"/>
        <v>16221</v>
      </c>
      <c r="N647" t="str">
        <f t="shared" si="39"/>
        <v>0f12</v>
      </c>
      <c r="O647" s="131">
        <v>0.20050048828125</v>
      </c>
    </row>
    <row r="648" spans="1:15">
      <c r="A648" t="s">
        <v>1205</v>
      </c>
      <c r="B648" t="s">
        <v>2016</v>
      </c>
      <c r="C648" t="s">
        <v>437</v>
      </c>
      <c r="D648" t="s">
        <v>2021</v>
      </c>
      <c r="E648" t="s">
        <v>1755</v>
      </c>
      <c r="F648" t="s">
        <v>1266</v>
      </c>
      <c r="G648" t="str">
        <f>VLOOKUP(F648,부산데이터스토어!$B$2:$C$225,2,)</f>
        <v>naa.60060e80166221000001622100001f06</v>
      </c>
      <c r="H648" t="s">
        <v>3586</v>
      </c>
      <c r="I648" t="s">
        <v>2047</v>
      </c>
      <c r="J648" t="str">
        <f t="shared" si="36"/>
        <v>naa.60060e80166221000001622100000f13</v>
      </c>
      <c r="K648" t="str">
        <f t="shared" si="37"/>
        <v>10.146.106.73naa.60060e80166221000001622100000f13</v>
      </c>
      <c r="L648" t="str">
        <f>IF(K648&lt;&gt;"",VLOOKUP(K648,'active io'!$C$3:$D$7528,2,FALSE),"")</f>
        <v>vmhba4:C0:T1:L164</v>
      </c>
      <c r="M648" t="str">
        <f t="shared" si="38"/>
        <v>16221</v>
      </c>
      <c r="N648" t="str">
        <f t="shared" si="39"/>
        <v>0f13</v>
      </c>
      <c r="O648" s="131">
        <v>0.20050048828125</v>
      </c>
    </row>
    <row r="649" spans="1:15">
      <c r="A649" t="s">
        <v>1205</v>
      </c>
      <c r="B649" t="s">
        <v>2016</v>
      </c>
      <c r="C649" t="s">
        <v>437</v>
      </c>
      <c r="D649" t="s">
        <v>2021</v>
      </c>
      <c r="E649" t="s">
        <v>1758</v>
      </c>
      <c r="F649" t="s">
        <v>1266</v>
      </c>
      <c r="G649" t="str">
        <f>VLOOKUP(F649,부산데이터스토어!$B$2:$C$225,2,)</f>
        <v>naa.60060e80166221000001622100001f06</v>
      </c>
      <c r="H649" t="s">
        <v>3587</v>
      </c>
      <c r="I649" t="s">
        <v>2048</v>
      </c>
      <c r="J649" t="str">
        <f t="shared" si="36"/>
        <v>naa.60060e80166221000001622100000f14</v>
      </c>
      <c r="K649" t="str">
        <f t="shared" si="37"/>
        <v>10.146.106.73naa.60060e80166221000001622100000f14</v>
      </c>
      <c r="L649" t="str">
        <f>IF(K649&lt;&gt;"",VLOOKUP(K649,'active io'!$C$3:$D$7528,2,FALSE),"")</f>
        <v>vmhba4:C0:T1:L165</v>
      </c>
      <c r="M649" t="str">
        <f t="shared" si="38"/>
        <v>16221</v>
      </c>
      <c r="N649" t="str">
        <f t="shared" si="39"/>
        <v>0f14</v>
      </c>
      <c r="O649" s="131">
        <v>40</v>
      </c>
    </row>
    <row r="650" spans="1:15">
      <c r="A650" t="s">
        <v>1206</v>
      </c>
      <c r="B650" t="s">
        <v>2016</v>
      </c>
      <c r="C650" t="s">
        <v>440</v>
      </c>
      <c r="D650" t="s">
        <v>1702</v>
      </c>
      <c r="E650" t="s">
        <v>1686</v>
      </c>
      <c r="F650" t="s">
        <v>1550</v>
      </c>
      <c r="G650" t="str">
        <f>VLOOKUP(F650,부산데이터스토어!$B$2:$C$225,2,)</f>
        <v>naa.600508b1001ceff5b6cf5a2233eb6c51</v>
      </c>
      <c r="H650" t="s">
        <v>3588</v>
      </c>
      <c r="J650" t="str">
        <f t="shared" si="36"/>
        <v/>
      </c>
      <c r="K650" t="str">
        <f t="shared" si="37"/>
        <v/>
      </c>
      <c r="L650" t="str">
        <f>IF(K650&lt;&gt;"",VLOOKUP(K650,'active io'!$C$3:$D$7528,2,FALSE),"")</f>
        <v/>
      </c>
      <c r="M650" t="str">
        <f t="shared" si="38"/>
        <v/>
      </c>
      <c r="N650" t="str">
        <f t="shared" si="39"/>
        <v/>
      </c>
      <c r="O650" s="131">
        <v>80.0006103515625</v>
      </c>
    </row>
    <row r="651" spans="1:15">
      <c r="A651" t="s">
        <v>1206</v>
      </c>
      <c r="B651" t="s">
        <v>2016</v>
      </c>
      <c r="C651" t="s">
        <v>440</v>
      </c>
      <c r="D651" t="s">
        <v>1702</v>
      </c>
      <c r="E651" t="s">
        <v>1688</v>
      </c>
      <c r="F651" t="s">
        <v>1370</v>
      </c>
      <c r="G651" t="str">
        <f>VLOOKUP(F651,부산데이터스토어!$B$2:$C$225,2,)</f>
        <v>naa.60060e80166177000001617700001f0a</v>
      </c>
      <c r="H651" t="s">
        <v>3588</v>
      </c>
      <c r="I651" t="s">
        <v>2049</v>
      </c>
      <c r="J651" t="str">
        <f t="shared" si="36"/>
        <v>naa.60060e8016617700000161770000002a</v>
      </c>
      <c r="K651" t="str">
        <f t="shared" si="37"/>
        <v>10.146.106.74naa.60060e8016617700000161770000002a</v>
      </c>
      <c r="L651" t="str">
        <f>IF(K651&lt;&gt;"",VLOOKUP(K651,'active io'!$C$3:$D$7528,2,FALSE),"")</f>
        <v>vmhba5:C0:T0:L14</v>
      </c>
      <c r="M651" t="str">
        <f t="shared" si="38"/>
        <v>16177</v>
      </c>
      <c r="N651" t="str">
        <f t="shared" si="39"/>
        <v>002a</v>
      </c>
      <c r="O651" s="131">
        <v>45</v>
      </c>
    </row>
    <row r="652" spans="1:15">
      <c r="A652" t="s">
        <v>1206</v>
      </c>
      <c r="B652" t="s">
        <v>2016</v>
      </c>
      <c r="C652" t="s">
        <v>440</v>
      </c>
      <c r="D652" t="s">
        <v>1702</v>
      </c>
      <c r="E652" t="s">
        <v>1704</v>
      </c>
      <c r="F652" t="s">
        <v>1370</v>
      </c>
      <c r="G652" t="str">
        <f>VLOOKUP(F652,부산데이터스토어!$B$2:$C$225,2,)</f>
        <v>naa.60060e80166177000001617700001f0a</v>
      </c>
      <c r="H652" t="s">
        <v>3589</v>
      </c>
      <c r="I652" t="s">
        <v>2050</v>
      </c>
      <c r="J652" t="str">
        <f t="shared" si="36"/>
        <v>naa.60060e8016617700000161770000002b</v>
      </c>
      <c r="K652" t="str">
        <f t="shared" si="37"/>
        <v>10.146.106.74naa.60060e8016617700000161770000002b</v>
      </c>
      <c r="L652" t="str">
        <f>IF(K652&lt;&gt;"",VLOOKUP(K652,'active io'!$C$3:$D$7528,2,FALSE),"")</f>
        <v>vmhba5:C0:T0:L15</v>
      </c>
      <c r="M652" t="str">
        <f t="shared" si="38"/>
        <v>16177</v>
      </c>
      <c r="N652" t="str">
        <f t="shared" si="39"/>
        <v>002b</v>
      </c>
      <c r="O652" s="131">
        <v>50</v>
      </c>
    </row>
    <row r="653" spans="1:15">
      <c r="A653" t="s">
        <v>1206</v>
      </c>
      <c r="B653" t="s">
        <v>2016</v>
      </c>
      <c r="C653" t="s">
        <v>440</v>
      </c>
      <c r="D653" t="s">
        <v>1702</v>
      </c>
      <c r="E653" t="s">
        <v>1714</v>
      </c>
      <c r="F653" t="s">
        <v>1552</v>
      </c>
      <c r="G653" t="str">
        <f>VLOOKUP(F653,부산데이터스토어!$B$2:$C$225,2,)</f>
        <v>naa.600508b1001cc31afff7d0bd12cb29da</v>
      </c>
      <c r="H653" t="s">
        <v>3588</v>
      </c>
      <c r="J653" t="str">
        <f t="shared" si="36"/>
        <v/>
      </c>
      <c r="K653" t="str">
        <f t="shared" si="37"/>
        <v/>
      </c>
      <c r="L653" t="str">
        <f>IF(K653&lt;&gt;"",VLOOKUP(K653,'active io'!$C$3:$D$7528,2,FALSE),"")</f>
        <v/>
      </c>
      <c r="M653" t="str">
        <f t="shared" si="38"/>
        <v/>
      </c>
      <c r="N653" t="str">
        <f t="shared" si="39"/>
        <v/>
      </c>
      <c r="O653" s="131">
        <v>40</v>
      </c>
    </row>
    <row r="654" spans="1:15">
      <c r="A654" t="s">
        <v>1206</v>
      </c>
      <c r="B654" t="s">
        <v>2016</v>
      </c>
      <c r="C654" t="s">
        <v>441</v>
      </c>
      <c r="D654" t="s">
        <v>2021</v>
      </c>
      <c r="E654" t="s">
        <v>1686</v>
      </c>
      <c r="F654" t="s">
        <v>1550</v>
      </c>
      <c r="G654" t="str">
        <f>VLOOKUP(F654,부산데이터스토어!$B$2:$C$225,2,)</f>
        <v>naa.600508b1001ceff5b6cf5a2233eb6c51</v>
      </c>
      <c r="H654" t="s">
        <v>3590</v>
      </c>
      <c r="J654" t="str">
        <f t="shared" si="36"/>
        <v/>
      </c>
      <c r="K654" t="str">
        <f t="shared" si="37"/>
        <v/>
      </c>
      <c r="L654" t="str">
        <f>IF(K654&lt;&gt;"",VLOOKUP(K654,'active io'!$C$3:$D$7528,2,FALSE),"")</f>
        <v/>
      </c>
      <c r="M654" t="str">
        <f t="shared" si="38"/>
        <v/>
      </c>
      <c r="N654" t="str">
        <f t="shared" si="39"/>
        <v/>
      </c>
      <c r="O654" s="131">
        <v>50.0006103515625</v>
      </c>
    </row>
    <row r="655" spans="1:15">
      <c r="A655" t="s">
        <v>1206</v>
      </c>
      <c r="B655" t="s">
        <v>2016</v>
      </c>
      <c r="C655" t="s">
        <v>441</v>
      </c>
      <c r="D655" t="s">
        <v>2021</v>
      </c>
      <c r="E655" t="s">
        <v>1688</v>
      </c>
      <c r="F655" t="s">
        <v>1274</v>
      </c>
      <c r="G655" t="str">
        <f>VLOOKUP(F655,부산데이터스토어!$B$2:$C$225,2,)</f>
        <v>naa.60060e80166221000001622100001f07</v>
      </c>
      <c r="H655" t="s">
        <v>3590</v>
      </c>
      <c r="I655" t="s">
        <v>2051</v>
      </c>
      <c r="J655" t="str">
        <f t="shared" si="36"/>
        <v>naa.60060e80166221000001622100000027</v>
      </c>
      <c r="K655" t="str">
        <f t="shared" si="37"/>
        <v>10.146.106.74naa.60060e80166221000001622100000027</v>
      </c>
      <c r="L655" t="str">
        <f>IF(K655&lt;&gt;"",VLOOKUP(K655,'active io'!$C$3:$D$7528,2,FALSE),"")</f>
        <v>vmhba4:C0:T0:L8</v>
      </c>
      <c r="M655" t="str">
        <f t="shared" si="38"/>
        <v>16221</v>
      </c>
      <c r="N655" t="str">
        <f t="shared" si="39"/>
        <v>0027</v>
      </c>
      <c r="O655" s="131">
        <v>5.0006103515625</v>
      </c>
    </row>
    <row r="656" spans="1:15">
      <c r="A656" t="s">
        <v>1206</v>
      </c>
      <c r="B656" t="s">
        <v>2016</v>
      </c>
      <c r="C656" t="s">
        <v>441</v>
      </c>
      <c r="D656" t="s">
        <v>2021</v>
      </c>
      <c r="E656" t="s">
        <v>1704</v>
      </c>
      <c r="F656" t="s">
        <v>1274</v>
      </c>
      <c r="G656" t="str">
        <f>VLOOKUP(F656,부산데이터스토어!$B$2:$C$225,2,)</f>
        <v>naa.60060e80166221000001622100001f07</v>
      </c>
      <c r="H656" t="s">
        <v>3591</v>
      </c>
      <c r="I656" t="s">
        <v>2052</v>
      </c>
      <c r="J656" t="str">
        <f t="shared" si="36"/>
        <v>naa.60060e80166221000001622100001027</v>
      </c>
      <c r="K656" t="str">
        <f t="shared" si="37"/>
        <v>10.146.106.74naa.60060e80166221000001622100001027</v>
      </c>
      <c r="L656" t="str">
        <f>IF(K656&lt;&gt;"",VLOOKUP(K656,'active io'!$C$3:$D$7528,2,FALSE),"")</f>
        <v>vmhba4:C0:T0:L88</v>
      </c>
      <c r="M656" t="str">
        <f t="shared" si="38"/>
        <v>16221</v>
      </c>
      <c r="N656" t="str">
        <f t="shared" si="39"/>
        <v>1027</v>
      </c>
      <c r="O656" s="131">
        <v>50</v>
      </c>
    </row>
    <row r="657" spans="1:15">
      <c r="A657" t="s">
        <v>1206</v>
      </c>
      <c r="B657" t="s">
        <v>2016</v>
      </c>
      <c r="C657" t="s">
        <v>441</v>
      </c>
      <c r="D657" t="s">
        <v>2021</v>
      </c>
      <c r="E657" t="s">
        <v>1714</v>
      </c>
      <c r="F657" t="s">
        <v>1552</v>
      </c>
      <c r="G657" t="str">
        <f>VLOOKUP(F657,부산데이터스토어!$B$2:$C$225,2,)</f>
        <v>naa.600508b1001cc31afff7d0bd12cb29da</v>
      </c>
      <c r="H657" t="s">
        <v>3590</v>
      </c>
      <c r="J657" t="str">
        <f t="shared" si="36"/>
        <v/>
      </c>
      <c r="K657" t="str">
        <f t="shared" si="37"/>
        <v/>
      </c>
      <c r="L657" t="str">
        <f>IF(K657&lt;&gt;"",VLOOKUP(K657,'active io'!$C$3:$D$7528,2,FALSE),"")</f>
        <v/>
      </c>
      <c r="M657" t="str">
        <f t="shared" si="38"/>
        <v/>
      </c>
      <c r="N657" t="str">
        <f t="shared" si="39"/>
        <v/>
      </c>
      <c r="O657" s="131">
        <v>45</v>
      </c>
    </row>
    <row r="658" spans="1:15">
      <c r="A658" t="s">
        <v>1206</v>
      </c>
      <c r="B658" t="s">
        <v>2016</v>
      </c>
      <c r="C658" t="s">
        <v>441</v>
      </c>
      <c r="D658" t="s">
        <v>2021</v>
      </c>
      <c r="E658" t="s">
        <v>1693</v>
      </c>
      <c r="F658" t="s">
        <v>1274</v>
      </c>
      <c r="G658" t="str">
        <f>VLOOKUP(F658,부산데이터스토어!$B$2:$C$225,2,)</f>
        <v>naa.60060e80166221000001622100001f07</v>
      </c>
      <c r="H658" t="s">
        <v>3592</v>
      </c>
      <c r="I658" t="s">
        <v>2053</v>
      </c>
      <c r="J658" t="str">
        <f t="shared" si="36"/>
        <v>naa.60060e80166221000001622100000029</v>
      </c>
      <c r="K658" t="str">
        <f t="shared" si="37"/>
        <v>10.146.106.74naa.60060e80166221000001622100000029</v>
      </c>
      <c r="L658" t="str">
        <f>IF(K658&lt;&gt;"",VLOOKUP(K658,'active io'!$C$3:$D$7528,2,FALSE),"")</f>
        <v>vmhba4:C0:T0:L10</v>
      </c>
      <c r="M658" t="str">
        <f t="shared" si="38"/>
        <v>16221</v>
      </c>
      <c r="N658" t="str">
        <f t="shared" si="39"/>
        <v>0029</v>
      </c>
      <c r="O658" s="131">
        <v>2.00042724609375</v>
      </c>
    </row>
    <row r="659" spans="1:15">
      <c r="A659" t="s">
        <v>1206</v>
      </c>
      <c r="B659" t="s">
        <v>2016</v>
      </c>
      <c r="C659" t="s">
        <v>441</v>
      </c>
      <c r="D659" t="s">
        <v>2021</v>
      </c>
      <c r="E659" t="s">
        <v>1697</v>
      </c>
      <c r="F659" t="s">
        <v>1274</v>
      </c>
      <c r="G659" t="str">
        <f>VLOOKUP(F659,부산데이터스토어!$B$2:$C$225,2,)</f>
        <v>naa.60060e80166221000001622100001f07</v>
      </c>
      <c r="H659" t="s">
        <v>3593</v>
      </c>
      <c r="I659" t="s">
        <v>2054</v>
      </c>
      <c r="J659" t="str">
        <f t="shared" si="36"/>
        <v>naa.60060e8016622100000162210000002a</v>
      </c>
      <c r="K659" t="str">
        <f t="shared" si="37"/>
        <v>10.146.106.74naa.60060e8016622100000162210000002a</v>
      </c>
      <c r="L659" t="str">
        <f>IF(K659&lt;&gt;"",VLOOKUP(K659,'active io'!$C$3:$D$7528,2,FALSE),"")</f>
        <v>vmhba4:C0:T0:L11</v>
      </c>
      <c r="M659" t="str">
        <f t="shared" si="38"/>
        <v>16221</v>
      </c>
      <c r="N659" t="str">
        <f t="shared" si="39"/>
        <v>002a</v>
      </c>
      <c r="O659" s="131">
        <v>110.000610351563</v>
      </c>
    </row>
    <row r="660" spans="1:15">
      <c r="A660" t="s">
        <v>1206</v>
      </c>
      <c r="B660" t="s">
        <v>2016</v>
      </c>
      <c r="C660" t="s">
        <v>441</v>
      </c>
      <c r="D660" t="s">
        <v>2021</v>
      </c>
      <c r="E660" t="s">
        <v>1699</v>
      </c>
      <c r="F660" t="s">
        <v>1274</v>
      </c>
      <c r="G660" t="str">
        <f>VLOOKUP(F660,부산데이터스토어!$B$2:$C$225,2,)</f>
        <v>naa.60060e80166221000001622100001f07</v>
      </c>
      <c r="H660" t="s">
        <v>3594</v>
      </c>
      <c r="I660" t="s">
        <v>2055</v>
      </c>
      <c r="J660" t="str">
        <f t="shared" si="36"/>
        <v>naa.60060e8016622100000162210000002b</v>
      </c>
      <c r="K660" t="str">
        <f t="shared" si="37"/>
        <v>10.146.106.74naa.60060e8016622100000162210000002b</v>
      </c>
      <c r="L660" t="str">
        <f>IF(K660&lt;&gt;"",VLOOKUP(K660,'active io'!$C$3:$D$7528,2,FALSE),"")</f>
        <v>vmhba4:C0:T0:L12</v>
      </c>
      <c r="M660" t="str">
        <f t="shared" si="38"/>
        <v>16221</v>
      </c>
      <c r="N660" t="str">
        <f t="shared" si="39"/>
        <v>002b</v>
      </c>
      <c r="O660" s="131">
        <v>4.500732421875</v>
      </c>
    </row>
    <row r="661" spans="1:15">
      <c r="A661" t="s">
        <v>1206</v>
      </c>
      <c r="B661" t="s">
        <v>2016</v>
      </c>
      <c r="C661" t="s">
        <v>441</v>
      </c>
      <c r="D661" t="s">
        <v>2021</v>
      </c>
      <c r="E661" t="s">
        <v>1737</v>
      </c>
      <c r="F661" t="s">
        <v>1274</v>
      </c>
      <c r="G661" t="str">
        <f>VLOOKUP(F661,부산데이터스토어!$B$2:$C$225,2,)</f>
        <v>naa.60060e80166221000001622100001f07</v>
      </c>
      <c r="H661" t="s">
        <v>3595</v>
      </c>
      <c r="I661" t="s">
        <v>2056</v>
      </c>
      <c r="J661" t="str">
        <f t="shared" si="36"/>
        <v>naa.60060e80166221000001622100001029</v>
      </c>
      <c r="K661" t="str">
        <f t="shared" si="37"/>
        <v>10.146.106.74naa.60060e80166221000001622100001029</v>
      </c>
      <c r="L661" t="str">
        <f>IF(K661&lt;&gt;"",VLOOKUP(K661,'active io'!$C$3:$D$7528,2,FALSE),"")</f>
        <v>vmhba4:C0:T0:L90</v>
      </c>
      <c r="M661" t="str">
        <f t="shared" si="38"/>
        <v>16221</v>
      </c>
      <c r="N661" t="str">
        <f t="shared" si="39"/>
        <v>1029</v>
      </c>
      <c r="O661" s="131">
        <v>0.20050048828125</v>
      </c>
    </row>
    <row r="662" spans="1:15">
      <c r="A662" t="s">
        <v>1206</v>
      </c>
      <c r="B662" t="s">
        <v>2016</v>
      </c>
      <c r="C662" t="s">
        <v>441</v>
      </c>
      <c r="D662" t="s">
        <v>2021</v>
      </c>
      <c r="E662" t="s">
        <v>1740</v>
      </c>
      <c r="F662" t="s">
        <v>1274</v>
      </c>
      <c r="G662" t="str">
        <f>VLOOKUP(F662,부산데이터스토어!$B$2:$C$225,2,)</f>
        <v>naa.60060e80166221000001622100001f07</v>
      </c>
      <c r="H662" t="s">
        <v>3596</v>
      </c>
      <c r="I662" t="s">
        <v>2057</v>
      </c>
      <c r="J662" t="str">
        <f t="shared" si="36"/>
        <v>naa.60060e8016622100000162210000102a</v>
      </c>
      <c r="K662" t="str">
        <f t="shared" si="37"/>
        <v>10.146.106.74naa.60060e8016622100000162210000102a</v>
      </c>
      <c r="L662" t="str">
        <f>IF(K662&lt;&gt;"",VLOOKUP(K662,'active io'!$C$3:$D$7528,2,FALSE),"")</f>
        <v>vmhba4:C0:T0:L91</v>
      </c>
      <c r="M662" t="str">
        <f t="shared" si="38"/>
        <v>16221</v>
      </c>
      <c r="N662" t="str">
        <f t="shared" si="39"/>
        <v>102a</v>
      </c>
      <c r="O662" s="131">
        <v>11.0000610351563</v>
      </c>
    </row>
    <row r="663" spans="1:15">
      <c r="A663" t="s">
        <v>1206</v>
      </c>
      <c r="B663" t="s">
        <v>2016</v>
      </c>
      <c r="C663" t="s">
        <v>441</v>
      </c>
      <c r="D663" t="s">
        <v>2021</v>
      </c>
      <c r="E663" t="s">
        <v>1743</v>
      </c>
      <c r="F663" t="s">
        <v>1274</v>
      </c>
      <c r="G663" t="str">
        <f>VLOOKUP(F663,부산데이터스토어!$B$2:$C$225,2,)</f>
        <v>naa.60060e80166221000001622100001f07</v>
      </c>
      <c r="H663" t="s">
        <v>3597</v>
      </c>
      <c r="I663" t="s">
        <v>2058</v>
      </c>
      <c r="J663" t="str">
        <f t="shared" si="36"/>
        <v>naa.60060e8016622100000162210000102b</v>
      </c>
      <c r="K663" t="str">
        <f t="shared" si="37"/>
        <v>10.146.106.74naa.60060e8016622100000162210000102b</v>
      </c>
      <c r="L663" t="str">
        <f>IF(K663&lt;&gt;"",VLOOKUP(K663,'active io'!$C$3:$D$7528,2,FALSE),"")</f>
        <v>vmhba4:C0:T0:L92</v>
      </c>
      <c r="M663" t="str">
        <f t="shared" si="38"/>
        <v>16221</v>
      </c>
      <c r="N663" t="str">
        <f t="shared" si="39"/>
        <v>102b</v>
      </c>
      <c r="O663" s="131">
        <v>0.20050048828125</v>
      </c>
    </row>
    <row r="664" spans="1:15">
      <c r="A664" t="s">
        <v>1206</v>
      </c>
      <c r="B664" t="s">
        <v>2016</v>
      </c>
      <c r="C664" t="s">
        <v>441</v>
      </c>
      <c r="D664" t="s">
        <v>2021</v>
      </c>
      <c r="E664" t="s">
        <v>1752</v>
      </c>
      <c r="F664" t="s">
        <v>1274</v>
      </c>
      <c r="G664" t="str">
        <f>VLOOKUP(F664,부산데이터스토어!$B$2:$C$225,2,)</f>
        <v>naa.60060e80166221000001622100001f07</v>
      </c>
      <c r="H664" t="s">
        <v>3598</v>
      </c>
      <c r="I664" t="s">
        <v>2059</v>
      </c>
      <c r="J664" t="str">
        <f t="shared" si="36"/>
        <v>naa.60060e80166221000001622100000f15</v>
      </c>
      <c r="K664" t="str">
        <f t="shared" si="37"/>
        <v>10.146.106.74naa.60060e80166221000001622100000f15</v>
      </c>
      <c r="L664" t="str">
        <f>IF(K664&lt;&gt;"",VLOOKUP(K664,'active io'!$C$3:$D$7528,2,FALSE),"")</f>
        <v>vmhba4:C0:T1:L166</v>
      </c>
      <c r="M664" t="str">
        <f t="shared" si="38"/>
        <v>16221</v>
      </c>
      <c r="N664" t="str">
        <f t="shared" si="39"/>
        <v>0f15</v>
      </c>
      <c r="O664" s="131">
        <v>0.20050048828125</v>
      </c>
    </row>
    <row r="665" spans="1:15">
      <c r="A665" t="s">
        <v>1206</v>
      </c>
      <c r="B665" t="s">
        <v>2016</v>
      </c>
      <c r="C665" t="s">
        <v>441</v>
      </c>
      <c r="D665" t="s">
        <v>2021</v>
      </c>
      <c r="E665" t="s">
        <v>1755</v>
      </c>
      <c r="F665" t="s">
        <v>1274</v>
      </c>
      <c r="G665" t="str">
        <f>VLOOKUP(F665,부산데이터스토어!$B$2:$C$225,2,)</f>
        <v>naa.60060e80166221000001622100001f07</v>
      </c>
      <c r="H665" t="s">
        <v>3599</v>
      </c>
      <c r="I665" t="s">
        <v>2060</v>
      </c>
      <c r="J665" t="str">
        <f t="shared" si="36"/>
        <v>naa.60060e80166221000001622100000f16</v>
      </c>
      <c r="K665" t="str">
        <f t="shared" si="37"/>
        <v>10.146.106.74naa.60060e80166221000001622100000f16</v>
      </c>
      <c r="L665" t="str">
        <f>IF(K665&lt;&gt;"",VLOOKUP(K665,'active io'!$C$3:$D$7528,2,FALSE),"")</f>
        <v>vmhba4:C0:T1:L167</v>
      </c>
      <c r="M665" t="str">
        <f t="shared" si="38"/>
        <v>16221</v>
      </c>
      <c r="N665" t="str">
        <f t="shared" si="39"/>
        <v>0f16</v>
      </c>
      <c r="O665" s="131">
        <v>0.20050048828125</v>
      </c>
    </row>
    <row r="666" spans="1:15">
      <c r="A666" t="s">
        <v>1206</v>
      </c>
      <c r="B666" t="s">
        <v>2016</v>
      </c>
      <c r="C666" t="s">
        <v>441</v>
      </c>
      <c r="D666" t="s">
        <v>2021</v>
      </c>
      <c r="E666" t="s">
        <v>1758</v>
      </c>
      <c r="F666" t="s">
        <v>1274</v>
      </c>
      <c r="G666" t="str">
        <f>VLOOKUP(F666,부산데이터스토어!$B$2:$C$225,2,)</f>
        <v>naa.60060e80166221000001622100001f07</v>
      </c>
      <c r="H666" t="s">
        <v>3600</v>
      </c>
      <c r="I666" t="s">
        <v>2061</v>
      </c>
      <c r="J666" t="str">
        <f t="shared" si="36"/>
        <v>naa.60060e80166221000001622100000f17</v>
      </c>
      <c r="K666" t="str">
        <f t="shared" si="37"/>
        <v>10.146.106.74naa.60060e80166221000001622100000f17</v>
      </c>
      <c r="L666" t="str">
        <f>IF(K666&lt;&gt;"",VLOOKUP(K666,'active io'!$C$3:$D$7528,2,FALSE),"")</f>
        <v>vmhba4:C0:T1:L168</v>
      </c>
      <c r="M666" t="str">
        <f t="shared" si="38"/>
        <v>16221</v>
      </c>
      <c r="N666" t="str">
        <f t="shared" si="39"/>
        <v>0f17</v>
      </c>
      <c r="O666" s="131">
        <v>40</v>
      </c>
    </row>
    <row r="667" spans="1:15">
      <c r="A667" t="s">
        <v>1212</v>
      </c>
      <c r="B667" t="s">
        <v>2016</v>
      </c>
      <c r="C667" t="s">
        <v>458</v>
      </c>
      <c r="D667" t="s">
        <v>1702</v>
      </c>
      <c r="E667" t="s">
        <v>1686</v>
      </c>
      <c r="F667" t="s">
        <v>1576</v>
      </c>
      <c r="G667" t="str">
        <f>VLOOKUP(F667,부산데이터스토어!$B$2:$C$225,2,)</f>
        <v>naa.600508b1001c67d6c858c7c4a230742a</v>
      </c>
      <c r="H667" t="s">
        <v>3601</v>
      </c>
      <c r="J667" t="str">
        <f t="shared" si="36"/>
        <v/>
      </c>
      <c r="K667" t="str">
        <f t="shared" si="37"/>
        <v/>
      </c>
      <c r="L667" t="str">
        <f>IF(K667&lt;&gt;"",VLOOKUP(K667,'active io'!$C$3:$D$7528,2,FALSE),"")</f>
        <v/>
      </c>
      <c r="M667" t="str">
        <f t="shared" si="38"/>
        <v/>
      </c>
      <c r="N667" t="str">
        <f t="shared" si="39"/>
        <v/>
      </c>
      <c r="O667" s="131">
        <v>50</v>
      </c>
    </row>
    <row r="668" spans="1:15">
      <c r="A668" t="s">
        <v>1212</v>
      </c>
      <c r="B668" t="s">
        <v>2016</v>
      </c>
      <c r="C668" t="s">
        <v>458</v>
      </c>
      <c r="D668" t="s">
        <v>1702</v>
      </c>
      <c r="E668" t="s">
        <v>1690</v>
      </c>
      <c r="F668" t="s">
        <v>1578</v>
      </c>
      <c r="G668" t="str">
        <f>VLOOKUP(F668,부산데이터스토어!$B$2:$C$225,2,)</f>
        <v>naa.600508b1001c15d370759338ca2a6dfd</v>
      </c>
      <c r="H668" t="s">
        <v>3601</v>
      </c>
      <c r="J668" t="str">
        <f t="shared" si="36"/>
        <v/>
      </c>
      <c r="K668" t="str">
        <f t="shared" si="37"/>
        <v/>
      </c>
      <c r="L668" t="str">
        <f>IF(K668&lt;&gt;"",VLOOKUP(K668,'active io'!$C$3:$D$7528,2,FALSE),"")</f>
        <v/>
      </c>
      <c r="M668" t="str">
        <f t="shared" si="38"/>
        <v/>
      </c>
      <c r="N668" t="str">
        <f t="shared" si="39"/>
        <v/>
      </c>
      <c r="O668" s="131">
        <v>15</v>
      </c>
    </row>
    <row r="669" spans="1:15">
      <c r="A669" t="s">
        <v>1212</v>
      </c>
      <c r="B669" t="s">
        <v>2016</v>
      </c>
      <c r="C669" t="s">
        <v>458</v>
      </c>
      <c r="D669" t="s">
        <v>1702</v>
      </c>
      <c r="E669" t="s">
        <v>1688</v>
      </c>
      <c r="F669" t="s">
        <v>1388</v>
      </c>
      <c r="G669" t="str">
        <f>VLOOKUP(F669,부산데이터스토어!$B$2:$C$225,2,)</f>
        <v>naa.60060e80166177000001617700001f0d</v>
      </c>
      <c r="H669" t="s">
        <v>3601</v>
      </c>
      <c r="I669" t="s">
        <v>2062</v>
      </c>
      <c r="J669" t="str">
        <f t="shared" si="36"/>
        <v>naa.60060e80166177000001617700000033</v>
      </c>
      <c r="K669" t="str">
        <f t="shared" si="37"/>
        <v>10.146.106.80naa.60060e80166177000001617700000033</v>
      </c>
      <c r="L669" t="str">
        <f>IF(K669&lt;&gt;"",VLOOKUP(K669,'active io'!$C$3:$D$7528,2,FALSE),"")</f>
        <v>vmhba3:C0:T2:L23</v>
      </c>
      <c r="M669" t="str">
        <f t="shared" si="38"/>
        <v>16177</v>
      </c>
      <c r="N669" t="str">
        <f t="shared" si="39"/>
        <v>0033</v>
      </c>
      <c r="O669" s="131">
        <v>80.0006103515625</v>
      </c>
    </row>
    <row r="670" spans="1:15">
      <c r="A670" t="s">
        <v>1212</v>
      </c>
      <c r="B670" t="s">
        <v>2016</v>
      </c>
      <c r="C670" t="s">
        <v>458</v>
      </c>
      <c r="D670" t="s">
        <v>1702</v>
      </c>
      <c r="E670" t="s">
        <v>1704</v>
      </c>
      <c r="F670" t="s">
        <v>1388</v>
      </c>
      <c r="G670" t="str">
        <f>VLOOKUP(F670,부산데이터스토어!$B$2:$C$225,2,)</f>
        <v>naa.60060e80166177000001617700001f0d</v>
      </c>
      <c r="H670" t="s">
        <v>3602</v>
      </c>
      <c r="I670" t="s">
        <v>2063</v>
      </c>
      <c r="J670" t="str">
        <f t="shared" si="36"/>
        <v>naa.60060e80166177000001617700000034</v>
      </c>
      <c r="K670" t="str">
        <f t="shared" si="37"/>
        <v>10.146.106.80naa.60060e80166177000001617700000034</v>
      </c>
      <c r="L670" t="str">
        <f>IF(K670&lt;&gt;"",VLOOKUP(K670,'active io'!$C$3:$D$7528,2,FALSE),"")</f>
        <v>vmhba3:C0:T2:L24</v>
      </c>
      <c r="M670" t="str">
        <f t="shared" si="38"/>
        <v>16177</v>
      </c>
      <c r="N670" t="str">
        <f t="shared" si="39"/>
        <v>0034</v>
      </c>
      <c r="O670" s="131">
        <v>50.0006103515625</v>
      </c>
    </row>
    <row r="671" spans="1:15">
      <c r="A671" t="s">
        <v>1212</v>
      </c>
      <c r="B671" t="s">
        <v>2016</v>
      </c>
      <c r="C671" t="s">
        <v>458</v>
      </c>
      <c r="D671" t="s">
        <v>1702</v>
      </c>
      <c r="E671" t="s">
        <v>1706</v>
      </c>
      <c r="F671" t="s">
        <v>1388</v>
      </c>
      <c r="G671" t="str">
        <f>VLOOKUP(F671,부산데이터스토어!$B$2:$C$225,2,)</f>
        <v>naa.60060e80166177000001617700001f0d</v>
      </c>
      <c r="H671" t="s">
        <v>3603</v>
      </c>
      <c r="I671" t="s">
        <v>2064</v>
      </c>
      <c r="J671" t="str">
        <f t="shared" si="36"/>
        <v>naa.60060e80166177000001617700000035</v>
      </c>
      <c r="K671" t="str">
        <f t="shared" si="37"/>
        <v>10.146.106.80naa.60060e80166177000001617700000035</v>
      </c>
      <c r="L671" t="str">
        <f>IF(K671&lt;&gt;"",VLOOKUP(K671,'active io'!$C$3:$D$7528,2,FALSE),"")</f>
        <v>vmhba3:C0:T2:L25</v>
      </c>
      <c r="M671" t="str">
        <f t="shared" si="38"/>
        <v>16177</v>
      </c>
      <c r="N671" t="str">
        <f t="shared" si="39"/>
        <v>0035</v>
      </c>
      <c r="O671" s="131">
        <v>140.00061035156301</v>
      </c>
    </row>
    <row r="672" spans="1:15">
      <c r="A672" t="s">
        <v>1212</v>
      </c>
      <c r="B672" t="s">
        <v>2016</v>
      </c>
      <c r="C672" t="s">
        <v>458</v>
      </c>
      <c r="D672" t="s">
        <v>1702</v>
      </c>
      <c r="E672" t="s">
        <v>1708</v>
      </c>
      <c r="F672" t="s">
        <v>1388</v>
      </c>
      <c r="G672" t="str">
        <f>VLOOKUP(F672,부산데이터스토어!$B$2:$C$225,2,)</f>
        <v>naa.60060e80166177000001617700001f0d</v>
      </c>
      <c r="H672" t="s">
        <v>3604</v>
      </c>
      <c r="I672" t="s">
        <v>2065</v>
      </c>
      <c r="J672" t="str">
        <f t="shared" si="36"/>
        <v>naa.60060e80166177000001617700000036</v>
      </c>
      <c r="K672" t="str">
        <f t="shared" si="37"/>
        <v>10.146.106.80naa.60060e80166177000001617700000036</v>
      </c>
      <c r="L672" t="str">
        <f>IF(K672&lt;&gt;"",VLOOKUP(K672,'active io'!$C$3:$D$7528,2,FALSE),"")</f>
        <v>vmhba3:C0:T2:L26</v>
      </c>
      <c r="M672" t="str">
        <f t="shared" si="38"/>
        <v>16177</v>
      </c>
      <c r="N672" t="str">
        <f t="shared" si="39"/>
        <v>0036</v>
      </c>
      <c r="O672" s="131">
        <v>80.0006103515625</v>
      </c>
    </row>
    <row r="673" spans="1:15">
      <c r="A673" t="s">
        <v>1212</v>
      </c>
      <c r="B673" t="s">
        <v>2016</v>
      </c>
      <c r="C673" t="s">
        <v>458</v>
      </c>
      <c r="D673" t="s">
        <v>1702</v>
      </c>
      <c r="E673" t="s">
        <v>1711</v>
      </c>
      <c r="F673" t="s">
        <v>1388</v>
      </c>
      <c r="G673" t="str">
        <f>VLOOKUP(F673,부산데이터스토어!$B$2:$C$225,2,)</f>
        <v>naa.60060e80166177000001617700001f0d</v>
      </c>
      <c r="H673" t="s">
        <v>3605</v>
      </c>
      <c r="I673" t="s">
        <v>2066</v>
      </c>
      <c r="J673" t="str">
        <f t="shared" si="36"/>
        <v>naa.60060e80166177000001617700000037</v>
      </c>
      <c r="K673" t="str">
        <f t="shared" si="37"/>
        <v>10.146.106.80naa.60060e80166177000001617700000037</v>
      </c>
      <c r="L673" t="str">
        <f>IF(K673&lt;&gt;"",VLOOKUP(K673,'active io'!$C$3:$D$7528,2,FALSE),"")</f>
        <v>vmhba3:C0:T2:L27</v>
      </c>
      <c r="M673" t="str">
        <f t="shared" si="38"/>
        <v>16177</v>
      </c>
      <c r="N673" t="str">
        <f t="shared" si="39"/>
        <v>0037</v>
      </c>
      <c r="O673" s="131">
        <v>50</v>
      </c>
    </row>
    <row r="674" spans="1:15">
      <c r="A674" t="s">
        <v>1212</v>
      </c>
      <c r="B674" t="s">
        <v>2016</v>
      </c>
      <c r="C674" t="s">
        <v>458</v>
      </c>
      <c r="D674" t="s">
        <v>1702</v>
      </c>
      <c r="E674" t="s">
        <v>1714</v>
      </c>
      <c r="F674" t="s">
        <v>1580</v>
      </c>
      <c r="G674" t="str">
        <f>VLOOKUP(F674,부산데이터스토어!$B$2:$C$225,2,)</f>
        <v>naa.600508b1001c9e9e766de8add5e4a55a</v>
      </c>
      <c r="H674" t="s">
        <v>3601</v>
      </c>
      <c r="J674" t="str">
        <f t="shared" si="36"/>
        <v/>
      </c>
      <c r="K674" t="str">
        <f t="shared" si="37"/>
        <v/>
      </c>
      <c r="L674" t="str">
        <f>IF(K674&lt;&gt;"",VLOOKUP(K674,'active io'!$C$3:$D$7528,2,FALSE),"")</f>
        <v/>
      </c>
      <c r="M674" t="str">
        <f t="shared" si="38"/>
        <v/>
      </c>
      <c r="N674" t="str">
        <f t="shared" si="39"/>
        <v/>
      </c>
      <c r="O674" s="131">
        <v>40</v>
      </c>
    </row>
    <row r="675" spans="1:15">
      <c r="A675" t="s">
        <v>1212</v>
      </c>
      <c r="B675" t="s">
        <v>2016</v>
      </c>
      <c r="C675" t="s">
        <v>459</v>
      </c>
      <c r="D675" t="s">
        <v>2021</v>
      </c>
      <c r="E675" t="s">
        <v>1686</v>
      </c>
      <c r="F675" t="s">
        <v>1576</v>
      </c>
      <c r="G675" t="str">
        <f>VLOOKUP(F675,부산데이터스토어!$B$2:$C$225,2,)</f>
        <v>naa.600508b1001c67d6c858c7c4a230742a</v>
      </c>
      <c r="H675" t="s">
        <v>3606</v>
      </c>
      <c r="J675" t="str">
        <f t="shared" si="36"/>
        <v/>
      </c>
      <c r="K675" t="str">
        <f t="shared" si="37"/>
        <v/>
      </c>
      <c r="L675" t="str">
        <f>IF(K675&lt;&gt;"",VLOOKUP(K675,'active io'!$C$3:$D$7528,2,FALSE),"")</f>
        <v/>
      </c>
      <c r="M675" t="str">
        <f t="shared" si="38"/>
        <v/>
      </c>
      <c r="N675" t="str">
        <f t="shared" si="39"/>
        <v/>
      </c>
      <c r="O675" s="131">
        <v>50</v>
      </c>
    </row>
    <row r="676" spans="1:15">
      <c r="A676" t="s">
        <v>1212</v>
      </c>
      <c r="B676" t="s">
        <v>2016</v>
      </c>
      <c r="C676" t="s">
        <v>459</v>
      </c>
      <c r="D676" t="s">
        <v>2021</v>
      </c>
      <c r="E676" t="s">
        <v>1690</v>
      </c>
      <c r="F676" t="s">
        <v>1578</v>
      </c>
      <c r="G676" t="str">
        <f>VLOOKUP(F676,부산데이터스토어!$B$2:$C$225,2,)</f>
        <v>naa.600508b1001c15d370759338ca2a6dfd</v>
      </c>
      <c r="H676" t="s">
        <v>3606</v>
      </c>
      <c r="J676" t="str">
        <f t="shared" si="36"/>
        <v/>
      </c>
      <c r="K676" t="str">
        <f t="shared" si="37"/>
        <v/>
      </c>
      <c r="L676" t="str">
        <f>IF(K676&lt;&gt;"",VLOOKUP(K676,'active io'!$C$3:$D$7528,2,FALSE),"")</f>
        <v/>
      </c>
      <c r="M676" t="str">
        <f t="shared" si="38"/>
        <v/>
      </c>
      <c r="N676" t="str">
        <f t="shared" si="39"/>
        <v/>
      </c>
      <c r="O676" s="131">
        <v>25.0003051757813</v>
      </c>
    </row>
    <row r="677" spans="1:15">
      <c r="A677" t="s">
        <v>1212</v>
      </c>
      <c r="B677" t="s">
        <v>2016</v>
      </c>
      <c r="C677" t="s">
        <v>459</v>
      </c>
      <c r="D677" t="s">
        <v>2021</v>
      </c>
      <c r="E677" t="s">
        <v>1688</v>
      </c>
      <c r="F677" t="s">
        <v>1292</v>
      </c>
      <c r="G677" t="str">
        <f>VLOOKUP(F677,부산데이터스토어!$B$2:$C$225,2,)</f>
        <v>naa.60060e80166221000001622100001f09</v>
      </c>
      <c r="H677" t="s">
        <v>3606</v>
      </c>
      <c r="I677" t="s">
        <v>2067</v>
      </c>
      <c r="J677" t="str">
        <f t="shared" si="36"/>
        <v>naa.60060e80166221000001622100000033</v>
      </c>
      <c r="K677" t="str">
        <f t="shared" si="37"/>
        <v>10.146.106.80naa.60060e80166221000001622100000033</v>
      </c>
      <c r="L677" t="str">
        <f>IF(K677&lt;&gt;"",VLOOKUP(K677,'active io'!$C$3:$D$7528,2,FALSE),"")</f>
        <v>vmhba2:C0:T1:L20</v>
      </c>
      <c r="M677" t="str">
        <f t="shared" si="38"/>
        <v>16221</v>
      </c>
      <c r="N677" t="str">
        <f t="shared" si="39"/>
        <v>0033</v>
      </c>
      <c r="O677" s="131">
        <v>2.50030517578125</v>
      </c>
    </row>
    <row r="678" spans="1:15">
      <c r="A678" t="s">
        <v>1212</v>
      </c>
      <c r="B678" t="s">
        <v>2016</v>
      </c>
      <c r="C678" t="s">
        <v>459</v>
      </c>
      <c r="D678" t="s">
        <v>2021</v>
      </c>
      <c r="E678" t="s">
        <v>1704</v>
      </c>
      <c r="F678" t="s">
        <v>1292</v>
      </c>
      <c r="G678" t="str">
        <f>VLOOKUP(F678,부산데이터스토어!$B$2:$C$225,2,)</f>
        <v>naa.60060e80166221000001622100001f09</v>
      </c>
      <c r="H678" t="s">
        <v>3607</v>
      </c>
      <c r="I678" t="s">
        <v>2068</v>
      </c>
      <c r="J678" t="str">
        <f t="shared" si="36"/>
        <v>naa.60060e80166221000001622100001033</v>
      </c>
      <c r="K678" t="str">
        <f t="shared" si="37"/>
        <v>10.146.106.80naa.60060e80166221000001622100001033</v>
      </c>
      <c r="L678" t="str">
        <f>IF(K678&lt;&gt;"",VLOOKUP(K678,'active io'!$C$3:$D$7528,2,FALSE),"")</f>
        <v>vmhba2:C0:T1:L100</v>
      </c>
      <c r="M678" t="str">
        <f t="shared" si="38"/>
        <v>16221</v>
      </c>
      <c r="N678" t="str">
        <f t="shared" si="39"/>
        <v>1033</v>
      </c>
      <c r="O678" s="131">
        <v>50</v>
      </c>
    </row>
    <row r="679" spans="1:15">
      <c r="A679" t="s">
        <v>1212</v>
      </c>
      <c r="B679" t="s">
        <v>2016</v>
      </c>
      <c r="C679" t="s">
        <v>459</v>
      </c>
      <c r="D679" t="s">
        <v>2021</v>
      </c>
      <c r="E679" t="s">
        <v>1714</v>
      </c>
      <c r="F679" t="s">
        <v>1580</v>
      </c>
      <c r="G679" t="str">
        <f>VLOOKUP(F679,부산데이터스토어!$B$2:$C$225,2,)</f>
        <v>naa.600508b1001c9e9e766de8add5e4a55a</v>
      </c>
      <c r="H679" t="s">
        <v>3606</v>
      </c>
      <c r="J679" t="str">
        <f t="shared" si="36"/>
        <v/>
      </c>
      <c r="K679" t="str">
        <f t="shared" si="37"/>
        <v/>
      </c>
      <c r="L679" t="str">
        <f>IF(K679&lt;&gt;"",VLOOKUP(K679,'active io'!$C$3:$D$7528,2,FALSE),"")</f>
        <v/>
      </c>
      <c r="M679" t="str">
        <f t="shared" si="38"/>
        <v/>
      </c>
      <c r="N679" t="str">
        <f t="shared" si="39"/>
        <v/>
      </c>
      <c r="O679" s="131">
        <v>810</v>
      </c>
    </row>
    <row r="680" spans="1:15">
      <c r="A680" t="s">
        <v>1212</v>
      </c>
      <c r="B680" t="s">
        <v>2016</v>
      </c>
      <c r="C680" t="s">
        <v>459</v>
      </c>
      <c r="D680" t="s">
        <v>2021</v>
      </c>
      <c r="E680" t="s">
        <v>1693</v>
      </c>
      <c r="F680" t="s">
        <v>1292</v>
      </c>
      <c r="G680" t="str">
        <f>VLOOKUP(F680,부산데이터스토어!$B$2:$C$225,2,)</f>
        <v>naa.60060e80166221000001622100001f09</v>
      </c>
      <c r="H680" t="s">
        <v>3608</v>
      </c>
      <c r="I680" t="s">
        <v>2069</v>
      </c>
      <c r="J680" t="str">
        <f t="shared" si="36"/>
        <v>naa.60060e80166221000001622100000034</v>
      </c>
      <c r="K680" t="str">
        <f t="shared" si="37"/>
        <v>10.146.106.80naa.60060e80166221000001622100000034</v>
      </c>
      <c r="L680" t="str">
        <f>IF(K680&lt;&gt;"",VLOOKUP(K680,'active io'!$C$3:$D$7528,2,FALSE),"")</f>
        <v>vmhba2:C0:T1:L21</v>
      </c>
      <c r="M680" t="str">
        <f t="shared" si="38"/>
        <v>16221</v>
      </c>
      <c r="N680" t="str">
        <f t="shared" si="39"/>
        <v>0034</v>
      </c>
      <c r="O680" s="131">
        <v>20.0006103515625</v>
      </c>
    </row>
    <row r="681" spans="1:15">
      <c r="A681" t="s">
        <v>1212</v>
      </c>
      <c r="B681" t="s">
        <v>2016</v>
      </c>
      <c r="C681" t="s">
        <v>459</v>
      </c>
      <c r="D681" t="s">
        <v>2021</v>
      </c>
      <c r="E681" t="s">
        <v>1697</v>
      </c>
      <c r="F681" t="s">
        <v>1292</v>
      </c>
      <c r="G681" t="str">
        <f>VLOOKUP(F681,부산데이터스토어!$B$2:$C$225,2,)</f>
        <v>naa.60060e80166221000001622100001f09</v>
      </c>
      <c r="H681" t="s">
        <v>3609</v>
      </c>
      <c r="I681" t="s">
        <v>2070</v>
      </c>
      <c r="J681" t="str">
        <f t="shared" si="36"/>
        <v>naa.60060e80166221000001622100000102</v>
      </c>
      <c r="K681" t="str">
        <f t="shared" si="37"/>
        <v>10.146.106.80naa.60060e80166221000001622100000102</v>
      </c>
      <c r="L681" t="str">
        <f>IF(K681&lt;&gt;"",VLOOKUP(K681,'active io'!$C$3:$D$7528,2,FALSE),"")</f>
        <v>vmhba2:C0:T1:L26</v>
      </c>
      <c r="M681" t="str">
        <f t="shared" si="38"/>
        <v>16221</v>
      </c>
      <c r="N681" t="str">
        <f t="shared" si="39"/>
        <v>0102</v>
      </c>
      <c r="O681" s="131">
        <v>35.0006103515625</v>
      </c>
    </row>
    <row r="682" spans="1:15">
      <c r="A682" t="s">
        <v>1212</v>
      </c>
      <c r="B682" t="s">
        <v>2016</v>
      </c>
      <c r="C682" t="s">
        <v>459</v>
      </c>
      <c r="D682" t="s">
        <v>2021</v>
      </c>
      <c r="E682" t="s">
        <v>1699</v>
      </c>
      <c r="F682" t="s">
        <v>1292</v>
      </c>
      <c r="G682" t="str">
        <f>VLOOKUP(F682,부산데이터스토어!$B$2:$C$225,2,)</f>
        <v>naa.60060e80166221000001622100001f09</v>
      </c>
      <c r="H682" t="s">
        <v>3610</v>
      </c>
      <c r="I682" t="s">
        <v>2071</v>
      </c>
      <c r="J682" t="str">
        <f t="shared" si="36"/>
        <v>naa.60060e80166221000001622100000036</v>
      </c>
      <c r="K682" t="str">
        <f t="shared" si="37"/>
        <v>10.146.106.80naa.60060e80166221000001622100000036</v>
      </c>
      <c r="L682" t="str">
        <f>IF(K682&lt;&gt;"",VLOOKUP(K682,'active io'!$C$3:$D$7528,2,FALSE),"")</f>
        <v>vmhba2:C0:T1:L23</v>
      </c>
      <c r="M682" t="str">
        <f t="shared" si="38"/>
        <v>16221</v>
      </c>
      <c r="N682" t="str">
        <f t="shared" si="39"/>
        <v>0036</v>
      </c>
      <c r="O682" s="131">
        <v>950.00061035156295</v>
      </c>
    </row>
    <row r="683" spans="1:15">
      <c r="A683" t="s">
        <v>1212</v>
      </c>
      <c r="B683" t="s">
        <v>2016</v>
      </c>
      <c r="C683" t="s">
        <v>459</v>
      </c>
      <c r="D683" t="s">
        <v>2021</v>
      </c>
      <c r="E683" t="s">
        <v>1730</v>
      </c>
      <c r="F683" t="s">
        <v>1292</v>
      </c>
      <c r="G683" t="str">
        <f>VLOOKUP(F683,부산데이터스토어!$B$2:$C$225,2,)</f>
        <v>naa.60060e80166221000001622100001f09</v>
      </c>
      <c r="H683" t="s">
        <v>3611</v>
      </c>
      <c r="I683" t="s">
        <v>2072</v>
      </c>
      <c r="J683" t="str">
        <f t="shared" si="36"/>
        <v>naa.60060e80166221000001622100000037</v>
      </c>
      <c r="K683" t="str">
        <f t="shared" si="37"/>
        <v>10.146.106.80naa.60060e80166221000001622100000037</v>
      </c>
      <c r="L683" t="str">
        <f>IF(K683&lt;&gt;"",VLOOKUP(K683,'active io'!$C$3:$D$7528,2,FALSE),"")</f>
        <v>vmhba2:C0:T1:L24</v>
      </c>
      <c r="M683" t="str">
        <f t="shared" si="38"/>
        <v>16221</v>
      </c>
      <c r="N683" t="str">
        <f t="shared" si="39"/>
        <v>0037</v>
      </c>
      <c r="O683" s="131">
        <v>520.00030517578102</v>
      </c>
    </row>
    <row r="684" spans="1:15">
      <c r="A684" t="s">
        <v>1212</v>
      </c>
      <c r="B684" t="s">
        <v>2016</v>
      </c>
      <c r="C684" t="s">
        <v>459</v>
      </c>
      <c r="D684" t="s">
        <v>2021</v>
      </c>
      <c r="E684" t="s">
        <v>1732</v>
      </c>
      <c r="F684" t="s">
        <v>1292</v>
      </c>
      <c r="G684" t="str">
        <f>VLOOKUP(F684,부산데이터스토어!$B$2:$C$225,2,)</f>
        <v>naa.60060e80166221000001622100001f09</v>
      </c>
      <c r="H684" t="s">
        <v>3612</v>
      </c>
      <c r="I684" t="s">
        <v>2073</v>
      </c>
      <c r="J684" t="str">
        <f t="shared" si="36"/>
        <v>naa.60060e80166221000001622100000038</v>
      </c>
      <c r="K684" t="str">
        <f t="shared" si="37"/>
        <v>10.146.106.80naa.60060e80166221000001622100000038</v>
      </c>
      <c r="L684" t="str">
        <f>IF(K684&lt;&gt;"",VLOOKUP(K684,'active io'!$C$3:$D$7528,2,FALSE),"")</f>
        <v>vmhba2:C0:T1:L25</v>
      </c>
      <c r="M684" t="str">
        <f t="shared" si="38"/>
        <v>16221</v>
      </c>
      <c r="N684" t="str">
        <f t="shared" si="39"/>
        <v>0038</v>
      </c>
      <c r="O684" s="131">
        <v>20.0006103515625</v>
      </c>
    </row>
    <row r="685" spans="1:15">
      <c r="A685" t="s">
        <v>1212</v>
      </c>
      <c r="B685" t="s">
        <v>2016</v>
      </c>
      <c r="C685" t="s">
        <v>459</v>
      </c>
      <c r="D685" t="s">
        <v>2021</v>
      </c>
      <c r="E685" t="s">
        <v>1734</v>
      </c>
      <c r="F685" t="s">
        <v>1292</v>
      </c>
      <c r="G685" t="str">
        <f>VLOOKUP(F685,부산데이터스토어!$B$2:$C$225,2,)</f>
        <v>naa.60060e80166221000001622100001f09</v>
      </c>
      <c r="H685" t="s">
        <v>3613</v>
      </c>
      <c r="I685" t="s">
        <v>2074</v>
      </c>
      <c r="J685" t="str">
        <f t="shared" si="36"/>
        <v>naa.60060e80166221000001622100000103</v>
      </c>
      <c r="K685" t="str">
        <f t="shared" si="37"/>
        <v>10.146.106.80naa.60060e80166221000001622100000103</v>
      </c>
      <c r="L685" t="str">
        <f>IF(K685&lt;&gt;"",VLOOKUP(K685,'active io'!$C$3:$D$7528,2,FALSE),"")</f>
        <v>vmhba2:C0:T1:L27</v>
      </c>
      <c r="M685" t="str">
        <f t="shared" si="38"/>
        <v>16221</v>
      </c>
      <c r="N685" t="str">
        <f t="shared" si="39"/>
        <v>0103</v>
      </c>
      <c r="O685" s="131">
        <v>81.0003662109375</v>
      </c>
    </row>
    <row r="686" spans="1:15">
      <c r="A686" t="s">
        <v>1212</v>
      </c>
      <c r="B686" t="s">
        <v>2016</v>
      </c>
      <c r="C686" t="s">
        <v>459</v>
      </c>
      <c r="D686" t="s">
        <v>2021</v>
      </c>
      <c r="E686" t="s">
        <v>1737</v>
      </c>
      <c r="F686" t="s">
        <v>1292</v>
      </c>
      <c r="G686" t="str">
        <f>VLOOKUP(F686,부산데이터스토어!$B$2:$C$225,2,)</f>
        <v>naa.60060e80166221000001622100001f09</v>
      </c>
      <c r="H686" t="s">
        <v>3614</v>
      </c>
      <c r="I686" t="s">
        <v>2075</v>
      </c>
      <c r="J686" t="str">
        <f t="shared" si="36"/>
        <v>naa.60060e80166221000001622100001034</v>
      </c>
      <c r="K686" t="str">
        <f t="shared" si="37"/>
        <v>10.146.106.80naa.60060e80166221000001622100001034</v>
      </c>
      <c r="L686" t="str">
        <f>IF(K686&lt;&gt;"",VLOOKUP(K686,'active io'!$C$3:$D$7528,2,FALSE),"")</f>
        <v>vmhba2:C0:T1:L101</v>
      </c>
      <c r="M686" t="str">
        <f t="shared" si="38"/>
        <v>16221</v>
      </c>
      <c r="N686" t="str">
        <f t="shared" si="39"/>
        <v>1034</v>
      </c>
      <c r="O686" s="131">
        <v>3.00018310546875</v>
      </c>
    </row>
    <row r="687" spans="1:15">
      <c r="A687" t="s">
        <v>1212</v>
      </c>
      <c r="B687" t="s">
        <v>2016</v>
      </c>
      <c r="C687" t="s">
        <v>459</v>
      </c>
      <c r="D687" t="s">
        <v>2021</v>
      </c>
      <c r="E687" t="s">
        <v>1740</v>
      </c>
      <c r="F687" t="s">
        <v>1292</v>
      </c>
      <c r="G687" t="str">
        <f>VLOOKUP(F687,부산데이터스토어!$B$2:$C$225,2,)</f>
        <v>naa.60060e80166221000001622100001f09</v>
      </c>
      <c r="H687" t="s">
        <v>3615</v>
      </c>
      <c r="I687" t="s">
        <v>2076</v>
      </c>
      <c r="J687" t="str">
        <f t="shared" si="36"/>
        <v>naa.60060e80166221000001622100001102</v>
      </c>
      <c r="K687" t="str">
        <f t="shared" si="37"/>
        <v>10.146.106.80naa.60060e80166221000001622100001102</v>
      </c>
      <c r="L687" t="str">
        <f>IF(K687&lt;&gt;"",VLOOKUP(K687,'active io'!$C$3:$D$7528,2,FALSE),"")</f>
        <v>vmhba2:C0:T1:L105</v>
      </c>
      <c r="M687" t="str">
        <f t="shared" si="38"/>
        <v>16221</v>
      </c>
      <c r="N687" t="str">
        <f t="shared" si="39"/>
        <v>1102</v>
      </c>
      <c r="O687" s="131">
        <v>95.0006103515625</v>
      </c>
    </row>
    <row r="688" spans="1:15">
      <c r="A688" t="s">
        <v>1212</v>
      </c>
      <c r="B688" t="s">
        <v>2016</v>
      </c>
      <c r="C688" t="s">
        <v>459</v>
      </c>
      <c r="D688" t="s">
        <v>2021</v>
      </c>
      <c r="E688" t="s">
        <v>1743</v>
      </c>
      <c r="F688" t="s">
        <v>1292</v>
      </c>
      <c r="G688" t="str">
        <f>VLOOKUP(F688,부산데이터스토어!$B$2:$C$225,2,)</f>
        <v>naa.60060e80166221000001622100001f09</v>
      </c>
      <c r="H688" t="s">
        <v>3616</v>
      </c>
      <c r="I688" t="s">
        <v>2077</v>
      </c>
      <c r="J688" t="str">
        <f t="shared" si="36"/>
        <v>naa.60060e80166221000001622100001036</v>
      </c>
      <c r="K688" t="str">
        <f t="shared" si="37"/>
        <v>10.146.106.80naa.60060e80166221000001622100001036</v>
      </c>
      <c r="L688" t="str">
        <f>IF(K688&lt;&gt;"",VLOOKUP(K688,'active io'!$C$3:$D$7528,2,FALSE),"")</f>
        <v>vmhba2:C0:T1:L103</v>
      </c>
      <c r="M688" t="str">
        <f t="shared" si="38"/>
        <v>16221</v>
      </c>
      <c r="N688" t="str">
        <f t="shared" si="39"/>
        <v>1036</v>
      </c>
      <c r="O688" s="131">
        <v>52.0001220703125</v>
      </c>
    </row>
    <row r="689" spans="1:15">
      <c r="A689" t="s">
        <v>1212</v>
      </c>
      <c r="B689" t="s">
        <v>2016</v>
      </c>
      <c r="C689" t="s">
        <v>459</v>
      </c>
      <c r="D689" t="s">
        <v>2021</v>
      </c>
      <c r="E689" t="s">
        <v>1746</v>
      </c>
      <c r="F689" t="s">
        <v>1292</v>
      </c>
      <c r="G689" t="str">
        <f>VLOOKUP(F689,부산데이터스토어!$B$2:$C$225,2,)</f>
        <v>naa.60060e80166221000001622100001f09</v>
      </c>
      <c r="H689" t="s">
        <v>3617</v>
      </c>
      <c r="I689" t="s">
        <v>2078</v>
      </c>
      <c r="J689" t="str">
        <f t="shared" si="36"/>
        <v>naa.60060e80166221000001622100001038</v>
      </c>
      <c r="K689" t="str">
        <f t="shared" si="37"/>
        <v>10.146.106.80naa.60060e80166221000001622100001038</v>
      </c>
      <c r="L689" t="str">
        <f>IF(K689&lt;&gt;"",VLOOKUP(K689,'active io'!$C$3:$D$7528,2,FALSE),"")</f>
        <v>vmhba2:C0:T1:L104</v>
      </c>
      <c r="M689" t="str">
        <f t="shared" si="38"/>
        <v>16221</v>
      </c>
      <c r="N689" t="str">
        <f t="shared" si="39"/>
        <v>1038</v>
      </c>
      <c r="O689" s="131">
        <v>3.00018310546875</v>
      </c>
    </row>
    <row r="690" spans="1:15">
      <c r="A690" t="s">
        <v>1212</v>
      </c>
      <c r="B690" t="s">
        <v>2016</v>
      </c>
      <c r="C690" t="s">
        <v>459</v>
      </c>
      <c r="D690" t="s">
        <v>2021</v>
      </c>
      <c r="E690" t="s">
        <v>1749</v>
      </c>
      <c r="F690" t="s">
        <v>1292</v>
      </c>
      <c r="G690" t="str">
        <f>VLOOKUP(F690,부산데이터스토어!$B$2:$C$225,2,)</f>
        <v>naa.60060e80166221000001622100001f09</v>
      </c>
      <c r="H690" t="s">
        <v>3618</v>
      </c>
      <c r="I690" t="s">
        <v>2079</v>
      </c>
      <c r="J690" t="str">
        <f t="shared" si="36"/>
        <v>naa.60060e80166221000001622100001103</v>
      </c>
      <c r="K690" t="str">
        <f t="shared" si="37"/>
        <v>10.146.106.80naa.60060e80166221000001622100001103</v>
      </c>
      <c r="L690" t="str">
        <f>IF(K690&lt;&gt;"",VLOOKUP(K690,'active io'!$C$3:$D$7528,2,FALSE),"")</f>
        <v>vmhba2:C0:T1:L106</v>
      </c>
      <c r="M690" t="str">
        <f t="shared" si="38"/>
        <v>16221</v>
      </c>
      <c r="N690" t="str">
        <f t="shared" si="39"/>
        <v>1103</v>
      </c>
      <c r="O690" s="131">
        <v>0.20050048828125</v>
      </c>
    </row>
    <row r="691" spans="1:15">
      <c r="A691" t="s">
        <v>1212</v>
      </c>
      <c r="B691" t="s">
        <v>2016</v>
      </c>
      <c r="C691" t="s">
        <v>459</v>
      </c>
      <c r="D691" t="s">
        <v>2021</v>
      </c>
      <c r="E691" t="s">
        <v>1752</v>
      </c>
      <c r="F691" t="s">
        <v>1292</v>
      </c>
      <c r="G691" t="str">
        <f>VLOOKUP(F691,부산데이터스토어!$B$2:$C$225,2,)</f>
        <v>naa.60060e80166221000001622100001f09</v>
      </c>
      <c r="H691" t="s">
        <v>3619</v>
      </c>
      <c r="I691" t="s">
        <v>2080</v>
      </c>
      <c r="J691" t="str">
        <f t="shared" ref="J691:J754" si="40">IF(I691&lt;&gt;"",CONCATENATE("naa.",MID(I691,11,32)),"")</f>
        <v>naa.60060e80166221000001622100000f1b</v>
      </c>
      <c r="K691" t="str">
        <f t="shared" ref="K691:K754" si="41">IF(J691&lt;&gt;"",CONCATENATE(A691,J691),"")</f>
        <v>10.146.106.80naa.60060e80166221000001622100000f1b</v>
      </c>
      <c r="L691" t="str">
        <f>IF(K691&lt;&gt;"",VLOOKUP(K691,'active io'!$C$3:$D$7528,2,FALSE),"")</f>
        <v>vmhba2:C0:T0:L172</v>
      </c>
      <c r="M691" t="str">
        <f t="shared" ref="M691:M754" si="42">IF(I691&lt;&gt;"",MID(I691,30,5),"")</f>
        <v>16221</v>
      </c>
      <c r="N691" t="str">
        <f t="shared" ref="N691:N754" si="43">IF(I691&lt;&gt;"",MID(I691,39,4),"")</f>
        <v>0f1b</v>
      </c>
      <c r="O691" s="131">
        <v>0.20050048828125</v>
      </c>
    </row>
    <row r="692" spans="1:15">
      <c r="A692" t="s">
        <v>1212</v>
      </c>
      <c r="B692" t="s">
        <v>2016</v>
      </c>
      <c r="C692" t="s">
        <v>459</v>
      </c>
      <c r="D692" t="s">
        <v>2021</v>
      </c>
      <c r="E692" t="s">
        <v>1755</v>
      </c>
      <c r="F692" t="s">
        <v>1292</v>
      </c>
      <c r="G692" t="str">
        <f>VLOOKUP(F692,부산데이터스토어!$B$2:$C$225,2,)</f>
        <v>naa.60060e80166221000001622100001f09</v>
      </c>
      <c r="H692" t="s">
        <v>3620</v>
      </c>
      <c r="I692" t="s">
        <v>2081</v>
      </c>
      <c r="J692" t="str">
        <f t="shared" si="40"/>
        <v>naa.60060e80166221000001622100000f1c</v>
      </c>
      <c r="K692" t="str">
        <f t="shared" si="41"/>
        <v>10.146.106.80naa.60060e80166221000001622100000f1c</v>
      </c>
      <c r="L692" t="str">
        <f>IF(K692&lt;&gt;"",VLOOKUP(K692,'active io'!$C$3:$D$7528,2,FALSE),"")</f>
        <v>vmhba2:C0:T0:L173</v>
      </c>
      <c r="M692" t="str">
        <f t="shared" si="42"/>
        <v>16221</v>
      </c>
      <c r="N692" t="str">
        <f t="shared" si="43"/>
        <v>0f1c</v>
      </c>
      <c r="O692" s="131">
        <v>0.20050048828125</v>
      </c>
    </row>
    <row r="693" spans="1:15">
      <c r="A693" t="s">
        <v>1212</v>
      </c>
      <c r="B693" t="s">
        <v>2016</v>
      </c>
      <c r="C693" t="s">
        <v>459</v>
      </c>
      <c r="D693" t="s">
        <v>2021</v>
      </c>
      <c r="E693" t="s">
        <v>1758</v>
      </c>
      <c r="F693" t="s">
        <v>1292</v>
      </c>
      <c r="G693" t="str">
        <f>VLOOKUP(F693,부산데이터스토어!$B$2:$C$225,2,)</f>
        <v>naa.60060e80166221000001622100001f09</v>
      </c>
      <c r="H693" t="s">
        <v>3621</v>
      </c>
      <c r="I693" t="s">
        <v>2082</v>
      </c>
      <c r="J693" t="str">
        <f t="shared" si="40"/>
        <v>naa.60060e80166221000001622100000f1d</v>
      </c>
      <c r="K693" t="str">
        <f t="shared" si="41"/>
        <v>10.146.106.80naa.60060e80166221000001622100000f1d</v>
      </c>
      <c r="L693" t="str">
        <f>IF(K693&lt;&gt;"",VLOOKUP(K693,'active io'!$C$3:$D$7528,2,FALSE),"")</f>
        <v>vmhba2:C0:T0:L174</v>
      </c>
      <c r="M693" t="str">
        <f t="shared" si="42"/>
        <v>16221</v>
      </c>
      <c r="N693" t="str">
        <f t="shared" si="43"/>
        <v>0f1d</v>
      </c>
      <c r="O693" s="131">
        <v>40</v>
      </c>
    </row>
    <row r="694" spans="1:15">
      <c r="A694" t="s">
        <v>1213</v>
      </c>
      <c r="B694" t="s">
        <v>2016</v>
      </c>
      <c r="C694" t="s">
        <v>462</v>
      </c>
      <c r="D694" t="s">
        <v>1702</v>
      </c>
      <c r="E694" t="s">
        <v>1686</v>
      </c>
      <c r="F694" t="s">
        <v>1582</v>
      </c>
      <c r="G694" t="str">
        <f>VLOOKUP(F694,부산데이터스토어!$B$2:$C$225,2,)</f>
        <v>naa.600508b1001c7b7148a84ae61cf28df9</v>
      </c>
      <c r="H694" t="s">
        <v>3622</v>
      </c>
      <c r="J694" t="str">
        <f t="shared" si="40"/>
        <v/>
      </c>
      <c r="K694" t="str">
        <f t="shared" si="41"/>
        <v/>
      </c>
      <c r="L694" t="str">
        <f>IF(K694&lt;&gt;"",VLOOKUP(K694,'active io'!$C$3:$D$7528,2,FALSE),"")</f>
        <v/>
      </c>
      <c r="M694" t="str">
        <f t="shared" si="42"/>
        <v/>
      </c>
      <c r="N694" t="str">
        <f t="shared" si="43"/>
        <v/>
      </c>
      <c r="O694" s="131">
        <v>90</v>
      </c>
    </row>
    <row r="695" spans="1:15">
      <c r="A695" t="s">
        <v>1213</v>
      </c>
      <c r="B695" t="s">
        <v>2016</v>
      </c>
      <c r="C695" t="s">
        <v>462</v>
      </c>
      <c r="D695" t="s">
        <v>1702</v>
      </c>
      <c r="E695" t="s">
        <v>1688</v>
      </c>
      <c r="F695" t="s">
        <v>1350</v>
      </c>
      <c r="G695" t="str">
        <f>VLOOKUP(F695,부산데이터스토어!$B$2:$C$225,2,)</f>
        <v>naa.60060e80166177000001617700001f08</v>
      </c>
      <c r="H695" t="s">
        <v>3622</v>
      </c>
      <c r="I695" t="s">
        <v>2083</v>
      </c>
      <c r="J695" t="str">
        <f t="shared" si="40"/>
        <v>naa.60060e80166177000001617700000021</v>
      </c>
      <c r="K695" t="str">
        <f t="shared" si="41"/>
        <v>10.146.106.81naa.60060e80166177000001617700000021</v>
      </c>
      <c r="L695" t="str">
        <f>IF(K695&lt;&gt;"",VLOOKUP(K695,'active io'!$C$3:$D$7528,2,FALSE),"")</f>
        <v>vmhba5:C0:T0:L5</v>
      </c>
      <c r="M695" t="str">
        <f t="shared" si="42"/>
        <v>16177</v>
      </c>
      <c r="N695" t="str">
        <f t="shared" si="43"/>
        <v>0021</v>
      </c>
      <c r="O695" s="131">
        <v>35.0006103515625</v>
      </c>
    </row>
    <row r="696" spans="1:15">
      <c r="A696" t="s">
        <v>1213</v>
      </c>
      <c r="B696" t="s">
        <v>2016</v>
      </c>
      <c r="C696" t="s">
        <v>462</v>
      </c>
      <c r="D696" t="s">
        <v>1702</v>
      </c>
      <c r="E696" t="s">
        <v>1704</v>
      </c>
      <c r="F696" t="s">
        <v>1350</v>
      </c>
      <c r="G696" t="str">
        <f>VLOOKUP(F696,부산데이터스토어!$B$2:$C$225,2,)</f>
        <v>naa.60060e80166177000001617700001f08</v>
      </c>
      <c r="H696" t="s">
        <v>3623</v>
      </c>
      <c r="I696" t="s">
        <v>2084</v>
      </c>
      <c r="J696" t="str">
        <f t="shared" si="40"/>
        <v>naa.60060e80166177000001617700000022</v>
      </c>
      <c r="K696" t="str">
        <f t="shared" si="41"/>
        <v>10.146.106.81naa.60060e80166177000001617700000022</v>
      </c>
      <c r="L696" t="str">
        <f>IF(K696&lt;&gt;"",VLOOKUP(K696,'active io'!$C$3:$D$7528,2,FALSE),"")</f>
        <v>vmhba5:C0:T0:L6</v>
      </c>
      <c r="M696" t="str">
        <f t="shared" si="42"/>
        <v>16177</v>
      </c>
      <c r="N696" t="str">
        <f t="shared" si="43"/>
        <v>0022</v>
      </c>
      <c r="O696" s="131">
        <v>70.000305175781307</v>
      </c>
    </row>
    <row r="697" spans="1:15">
      <c r="A697" t="s">
        <v>1213</v>
      </c>
      <c r="B697" t="s">
        <v>2016</v>
      </c>
      <c r="C697" t="s">
        <v>462</v>
      </c>
      <c r="D697" t="s">
        <v>1702</v>
      </c>
      <c r="E697" t="s">
        <v>1706</v>
      </c>
      <c r="F697" t="s">
        <v>1350</v>
      </c>
      <c r="G697" t="str">
        <f>VLOOKUP(F697,부산데이터스토어!$B$2:$C$225,2,)</f>
        <v>naa.60060e80166177000001617700001f08</v>
      </c>
      <c r="H697" t="s">
        <v>3624</v>
      </c>
      <c r="I697" t="s">
        <v>2085</v>
      </c>
      <c r="J697" t="str">
        <f t="shared" si="40"/>
        <v>naa.60060e80166177000001617700000023</v>
      </c>
      <c r="K697" t="str">
        <f t="shared" si="41"/>
        <v>10.146.106.81naa.60060e80166177000001617700000023</v>
      </c>
      <c r="L697" t="str">
        <f>IF(K697&lt;&gt;"",VLOOKUP(K697,'active io'!$C$3:$D$7528,2,FALSE),"")</f>
        <v>vmhba5:C0:T0:L7</v>
      </c>
      <c r="M697" t="str">
        <f t="shared" si="42"/>
        <v>16177</v>
      </c>
      <c r="N697" t="str">
        <f t="shared" si="43"/>
        <v>0023</v>
      </c>
      <c r="O697" s="131">
        <v>40.0003051757813</v>
      </c>
    </row>
    <row r="698" spans="1:15">
      <c r="A698" t="s">
        <v>1213</v>
      </c>
      <c r="B698" t="s">
        <v>2016</v>
      </c>
      <c r="C698" t="s">
        <v>462</v>
      </c>
      <c r="D698" t="s">
        <v>1702</v>
      </c>
      <c r="E698" t="s">
        <v>1708</v>
      </c>
      <c r="F698" t="s">
        <v>1350</v>
      </c>
      <c r="G698" t="str">
        <f>VLOOKUP(F698,부산데이터스토어!$B$2:$C$225,2,)</f>
        <v>naa.60060e80166177000001617700001f08</v>
      </c>
      <c r="H698" t="s">
        <v>3625</v>
      </c>
      <c r="I698" t="s">
        <v>2086</v>
      </c>
      <c r="J698" t="str">
        <f t="shared" si="40"/>
        <v>naa.60060e80166177000001617700000024</v>
      </c>
      <c r="K698" t="str">
        <f t="shared" si="41"/>
        <v>10.146.106.81naa.60060e80166177000001617700000024</v>
      </c>
      <c r="L698" t="str">
        <f>IF(K698&lt;&gt;"",VLOOKUP(K698,'active io'!$C$3:$D$7528,2,FALSE),"")</f>
        <v>vmhba5:C0:T0:L8</v>
      </c>
      <c r="M698" t="str">
        <f t="shared" si="42"/>
        <v>16177</v>
      </c>
      <c r="N698" t="str">
        <f t="shared" si="43"/>
        <v>0024</v>
      </c>
      <c r="O698" s="131">
        <v>50</v>
      </c>
    </row>
    <row r="699" spans="1:15">
      <c r="A699" t="s">
        <v>1213</v>
      </c>
      <c r="B699" t="s">
        <v>2016</v>
      </c>
      <c r="C699" t="s">
        <v>462</v>
      </c>
      <c r="D699" t="s">
        <v>1702</v>
      </c>
      <c r="E699" t="s">
        <v>1714</v>
      </c>
      <c r="F699" t="s">
        <v>1584</v>
      </c>
      <c r="G699" t="str">
        <f>VLOOKUP(F699,부산데이터스토어!$B$2:$C$225,2,)</f>
        <v>naa.600508b1001cc8d5a150e6f8970bc5ea</v>
      </c>
      <c r="H699" t="s">
        <v>3622</v>
      </c>
      <c r="J699" t="str">
        <f t="shared" si="40"/>
        <v/>
      </c>
      <c r="K699" t="str">
        <f t="shared" si="41"/>
        <v/>
      </c>
      <c r="L699" t="str">
        <f>IF(K699&lt;&gt;"",VLOOKUP(K699,'active io'!$C$3:$D$7528,2,FALSE),"")</f>
        <v/>
      </c>
      <c r="M699" t="str">
        <f t="shared" si="42"/>
        <v/>
      </c>
      <c r="N699" t="str">
        <f t="shared" si="43"/>
        <v/>
      </c>
      <c r="O699" s="131">
        <v>40</v>
      </c>
    </row>
    <row r="700" spans="1:15">
      <c r="A700" t="s">
        <v>1213</v>
      </c>
      <c r="B700" t="s">
        <v>2016</v>
      </c>
      <c r="C700" t="s">
        <v>461</v>
      </c>
      <c r="D700" t="s">
        <v>2021</v>
      </c>
      <c r="E700" t="s">
        <v>1686</v>
      </c>
      <c r="F700" t="s">
        <v>1582</v>
      </c>
      <c r="G700" t="str">
        <f>VLOOKUP(F700,부산데이터스토어!$B$2:$C$225,2,)</f>
        <v>naa.600508b1001c7b7148a84ae61cf28df9</v>
      </c>
      <c r="H700" t="s">
        <v>3626</v>
      </c>
      <c r="J700" t="str">
        <f t="shared" si="40"/>
        <v/>
      </c>
      <c r="K700" t="str">
        <f t="shared" si="41"/>
        <v/>
      </c>
      <c r="L700" t="str">
        <f>IF(K700&lt;&gt;"",VLOOKUP(K700,'active io'!$C$3:$D$7528,2,FALSE),"")</f>
        <v/>
      </c>
      <c r="M700" t="str">
        <f t="shared" si="42"/>
        <v/>
      </c>
      <c r="N700" t="str">
        <f t="shared" si="43"/>
        <v/>
      </c>
      <c r="O700" s="131">
        <v>50.0006103515625</v>
      </c>
    </row>
    <row r="701" spans="1:15">
      <c r="A701" t="s">
        <v>1213</v>
      </c>
      <c r="B701" t="s">
        <v>2016</v>
      </c>
      <c r="C701" t="s">
        <v>461</v>
      </c>
      <c r="D701" t="s">
        <v>2021</v>
      </c>
      <c r="E701" t="s">
        <v>1688</v>
      </c>
      <c r="F701" t="s">
        <v>1284</v>
      </c>
      <c r="G701" t="str">
        <f>VLOOKUP(F701,부산데이터스토어!$B$2:$C$225,2,)</f>
        <v>naa.60060e80166221000001622100001f08</v>
      </c>
      <c r="H701" t="s">
        <v>3626</v>
      </c>
      <c r="I701" t="s">
        <v>2087</v>
      </c>
      <c r="J701" t="str">
        <f t="shared" si="40"/>
        <v>naa.60060e8016622100000162210000002e</v>
      </c>
      <c r="K701" t="str">
        <f t="shared" si="41"/>
        <v>10.146.106.81naa.60060e8016622100000162210000002e</v>
      </c>
      <c r="L701" t="str">
        <f>IF(K701&lt;&gt;"",VLOOKUP(K701,'active io'!$C$3:$D$7528,2,FALSE),"")</f>
        <v>vmhba4:C0:T0:L15</v>
      </c>
      <c r="M701" t="str">
        <f t="shared" si="42"/>
        <v>16221</v>
      </c>
      <c r="N701" t="str">
        <f t="shared" si="43"/>
        <v>002e</v>
      </c>
      <c r="O701" s="131">
        <v>5.0006103515625</v>
      </c>
    </row>
    <row r="702" spans="1:15">
      <c r="A702" t="s">
        <v>1213</v>
      </c>
      <c r="B702" t="s">
        <v>2016</v>
      </c>
      <c r="C702" t="s">
        <v>461</v>
      </c>
      <c r="D702" t="s">
        <v>2021</v>
      </c>
      <c r="E702" t="s">
        <v>1704</v>
      </c>
      <c r="F702" t="s">
        <v>1284</v>
      </c>
      <c r="G702" t="str">
        <f>VLOOKUP(F702,부산데이터스토어!$B$2:$C$225,2,)</f>
        <v>naa.60060e80166221000001622100001f08</v>
      </c>
      <c r="H702" t="s">
        <v>3627</v>
      </c>
      <c r="I702" t="s">
        <v>2088</v>
      </c>
      <c r="J702" t="str">
        <f t="shared" si="40"/>
        <v>naa.60060e8016622100000162210000102e</v>
      </c>
      <c r="K702" t="str">
        <f t="shared" si="41"/>
        <v>10.146.106.81naa.60060e8016622100000162210000102e</v>
      </c>
      <c r="L702" t="str">
        <f>IF(K702&lt;&gt;"",VLOOKUP(K702,'active io'!$C$3:$D$7528,2,FALSE),"")</f>
        <v>vmhba4:C0:T0:L95</v>
      </c>
      <c r="M702" t="str">
        <f t="shared" si="42"/>
        <v>16221</v>
      </c>
      <c r="N702" t="str">
        <f t="shared" si="43"/>
        <v>102e</v>
      </c>
      <c r="O702" s="131">
        <v>50</v>
      </c>
    </row>
    <row r="703" spans="1:15">
      <c r="A703" t="s">
        <v>1213</v>
      </c>
      <c r="B703" t="s">
        <v>2016</v>
      </c>
      <c r="C703" t="s">
        <v>461</v>
      </c>
      <c r="D703" t="s">
        <v>2021</v>
      </c>
      <c r="E703" t="s">
        <v>1714</v>
      </c>
      <c r="F703" t="s">
        <v>1584</v>
      </c>
      <c r="G703" t="str">
        <f>VLOOKUP(F703,부산데이터스토어!$B$2:$C$225,2,)</f>
        <v>naa.600508b1001cc8d5a150e6f8970bc5ea</v>
      </c>
      <c r="H703" t="s">
        <v>3626</v>
      </c>
      <c r="J703" t="str">
        <f t="shared" si="40"/>
        <v/>
      </c>
      <c r="K703" t="str">
        <f t="shared" si="41"/>
        <v/>
      </c>
      <c r="L703" t="str">
        <f>IF(K703&lt;&gt;"",VLOOKUP(K703,'active io'!$C$3:$D$7528,2,FALSE),"")</f>
        <v/>
      </c>
      <c r="M703" t="str">
        <f t="shared" si="42"/>
        <v/>
      </c>
      <c r="N703" t="str">
        <f t="shared" si="43"/>
        <v/>
      </c>
      <c r="O703" s="131">
        <v>45</v>
      </c>
    </row>
    <row r="704" spans="1:15">
      <c r="A704" t="s">
        <v>1213</v>
      </c>
      <c r="B704" t="s">
        <v>2016</v>
      </c>
      <c r="C704" t="s">
        <v>461</v>
      </c>
      <c r="D704" t="s">
        <v>2021</v>
      </c>
      <c r="E704" t="s">
        <v>1693</v>
      </c>
      <c r="F704" t="s">
        <v>1284</v>
      </c>
      <c r="G704" t="str">
        <f>VLOOKUP(F704,부산데이터스토어!$B$2:$C$225,2,)</f>
        <v>naa.60060e80166221000001622100001f08</v>
      </c>
      <c r="H704" t="s">
        <v>3570</v>
      </c>
      <c r="I704" t="s">
        <v>2031</v>
      </c>
      <c r="J704" t="str">
        <f t="shared" si="40"/>
        <v>naa.60060e8016622100000162210000002f</v>
      </c>
      <c r="K704" t="str">
        <f t="shared" si="41"/>
        <v>10.146.106.81naa.60060e8016622100000162210000002f</v>
      </c>
      <c r="L704" t="str">
        <f>IF(K704&lt;&gt;"",VLOOKUP(K704,'active io'!$C$3:$D$7528,2,FALSE),"")</f>
        <v>vmhba4:C0:T0:L16</v>
      </c>
      <c r="M704" t="str">
        <f t="shared" si="42"/>
        <v>16221</v>
      </c>
      <c r="N704" t="str">
        <f t="shared" si="43"/>
        <v>002f</v>
      </c>
      <c r="O704" s="131">
        <v>70.000305175781307</v>
      </c>
    </row>
    <row r="705" spans="1:15">
      <c r="A705" t="s">
        <v>1213</v>
      </c>
      <c r="B705" t="s">
        <v>2016</v>
      </c>
      <c r="C705" t="s">
        <v>461</v>
      </c>
      <c r="D705" t="s">
        <v>2021</v>
      </c>
      <c r="E705" t="s">
        <v>1697</v>
      </c>
      <c r="F705" t="s">
        <v>1284</v>
      </c>
      <c r="G705" t="str">
        <f>VLOOKUP(F705,부산데이터스토어!$B$2:$C$225,2,)</f>
        <v>naa.60060e80166221000001622100001f08</v>
      </c>
      <c r="H705" t="s">
        <v>3571</v>
      </c>
      <c r="I705" t="s">
        <v>2032</v>
      </c>
      <c r="J705" t="str">
        <f t="shared" si="40"/>
        <v>naa.60060e80166221000001622100000030</v>
      </c>
      <c r="K705" t="str">
        <f t="shared" si="41"/>
        <v>10.146.106.81naa.60060e80166221000001622100000030</v>
      </c>
      <c r="L705" t="str">
        <f>IF(K705&lt;&gt;"",VLOOKUP(K705,'active io'!$C$3:$D$7528,2,FALSE),"")</f>
        <v>vmhba4:C0:T0:L17</v>
      </c>
      <c r="M705" t="str">
        <f t="shared" si="42"/>
        <v>16221</v>
      </c>
      <c r="N705" t="str">
        <f t="shared" si="43"/>
        <v>0030</v>
      </c>
      <c r="O705" s="131">
        <v>110.000610351563</v>
      </c>
    </row>
    <row r="706" spans="1:15">
      <c r="A706" t="s">
        <v>1213</v>
      </c>
      <c r="B706" t="s">
        <v>2016</v>
      </c>
      <c r="C706" t="s">
        <v>461</v>
      </c>
      <c r="D706" t="s">
        <v>2021</v>
      </c>
      <c r="E706" t="s">
        <v>1699</v>
      </c>
      <c r="F706" t="s">
        <v>1284</v>
      </c>
      <c r="G706" t="str">
        <f>VLOOKUP(F706,부산데이터스토어!$B$2:$C$225,2,)</f>
        <v>naa.60060e80166221000001622100001f08</v>
      </c>
      <c r="H706" t="s">
        <v>3572</v>
      </c>
      <c r="I706" t="s">
        <v>2033</v>
      </c>
      <c r="J706" t="str">
        <f t="shared" si="40"/>
        <v>naa.60060e80166221000001622100000031</v>
      </c>
      <c r="K706" t="str">
        <f t="shared" si="41"/>
        <v>10.146.106.81naa.60060e80166221000001622100000031</v>
      </c>
      <c r="L706" t="str">
        <f>IF(K706&lt;&gt;"",VLOOKUP(K706,'active io'!$C$3:$D$7528,2,FALSE),"")</f>
        <v>vmhba4:C0:T0:L18</v>
      </c>
      <c r="M706" t="str">
        <f t="shared" si="42"/>
        <v>16221</v>
      </c>
      <c r="N706" t="str">
        <f t="shared" si="43"/>
        <v>0031</v>
      </c>
      <c r="O706" s="131">
        <v>4.500732421875</v>
      </c>
    </row>
    <row r="707" spans="1:15">
      <c r="A707" t="s">
        <v>1213</v>
      </c>
      <c r="B707" t="s">
        <v>2016</v>
      </c>
      <c r="C707" t="s">
        <v>461</v>
      </c>
      <c r="D707" t="s">
        <v>2021</v>
      </c>
      <c r="E707" t="s">
        <v>1737</v>
      </c>
      <c r="F707" t="s">
        <v>1284</v>
      </c>
      <c r="G707" t="str">
        <f>VLOOKUP(F707,부산데이터스토어!$B$2:$C$225,2,)</f>
        <v>naa.60060e80166221000001622100001f08</v>
      </c>
      <c r="H707" t="s">
        <v>3573</v>
      </c>
      <c r="I707" t="s">
        <v>2034</v>
      </c>
      <c r="J707" t="str">
        <f t="shared" si="40"/>
        <v>naa.60060e8016622100000162210000102f</v>
      </c>
      <c r="K707" t="str">
        <f t="shared" si="41"/>
        <v>10.146.106.81naa.60060e8016622100000162210000102f</v>
      </c>
      <c r="L707" t="str">
        <f>IF(K707&lt;&gt;"",VLOOKUP(K707,'active io'!$C$3:$D$7528,2,FALSE),"")</f>
        <v>vmhba4:C0:T0:L96</v>
      </c>
      <c r="M707" t="str">
        <f t="shared" si="42"/>
        <v>16221</v>
      </c>
      <c r="N707" t="str">
        <f t="shared" si="43"/>
        <v>102f</v>
      </c>
      <c r="O707" s="131">
        <v>7.0001220703125</v>
      </c>
    </row>
    <row r="708" spans="1:15">
      <c r="A708" t="s">
        <v>1213</v>
      </c>
      <c r="B708" t="s">
        <v>2016</v>
      </c>
      <c r="C708" t="s">
        <v>461</v>
      </c>
      <c r="D708" t="s">
        <v>2021</v>
      </c>
      <c r="E708" t="s">
        <v>1740</v>
      </c>
      <c r="F708" t="s">
        <v>1284</v>
      </c>
      <c r="G708" t="str">
        <f>VLOOKUP(F708,부산데이터스토어!$B$2:$C$225,2,)</f>
        <v>naa.60060e80166221000001622100001f08</v>
      </c>
      <c r="H708" t="s">
        <v>3574</v>
      </c>
      <c r="I708" t="s">
        <v>2035</v>
      </c>
      <c r="J708" t="str">
        <f t="shared" si="40"/>
        <v>naa.60060e80166221000001622100001030</v>
      </c>
      <c r="K708" t="str">
        <f t="shared" si="41"/>
        <v>10.146.106.81naa.60060e80166221000001622100001030</v>
      </c>
      <c r="L708" t="str">
        <f>IF(K708&lt;&gt;"",VLOOKUP(K708,'active io'!$C$3:$D$7528,2,FALSE),"")</f>
        <v>vmhba4:C0:T0:L97</v>
      </c>
      <c r="M708" t="str">
        <f t="shared" si="42"/>
        <v>16221</v>
      </c>
      <c r="N708" t="str">
        <f t="shared" si="43"/>
        <v>1030</v>
      </c>
      <c r="O708" s="131">
        <v>11.0000610351563</v>
      </c>
    </row>
    <row r="709" spans="1:15">
      <c r="A709" t="s">
        <v>1213</v>
      </c>
      <c r="B709" t="s">
        <v>2016</v>
      </c>
      <c r="C709" t="s">
        <v>461</v>
      </c>
      <c r="D709" t="s">
        <v>2021</v>
      </c>
      <c r="E709" t="s">
        <v>1743</v>
      </c>
      <c r="F709" t="s">
        <v>1284</v>
      </c>
      <c r="G709" t="str">
        <f>VLOOKUP(F709,부산데이터스토어!$B$2:$C$225,2,)</f>
        <v>naa.60060e80166221000001622100001f08</v>
      </c>
      <c r="H709" t="s">
        <v>3575</v>
      </c>
      <c r="I709" t="s">
        <v>2036</v>
      </c>
      <c r="J709" t="str">
        <f t="shared" si="40"/>
        <v>naa.60060e80166221000001622100001031</v>
      </c>
      <c r="K709" t="str">
        <f t="shared" si="41"/>
        <v>10.146.106.81naa.60060e80166221000001622100001031</v>
      </c>
      <c r="L709" t="str">
        <f>IF(K709&lt;&gt;"",VLOOKUP(K709,'active io'!$C$3:$D$7528,2,FALSE),"")</f>
        <v>vmhba4:C0:T0:L98</v>
      </c>
      <c r="M709" t="str">
        <f t="shared" si="42"/>
        <v>16221</v>
      </c>
      <c r="N709" t="str">
        <f t="shared" si="43"/>
        <v>1031</v>
      </c>
      <c r="O709" s="131">
        <v>0.20050048828125</v>
      </c>
    </row>
    <row r="710" spans="1:15">
      <c r="A710" t="s">
        <v>1213</v>
      </c>
      <c r="B710" t="s">
        <v>2016</v>
      </c>
      <c r="C710" t="s">
        <v>461</v>
      </c>
      <c r="D710" t="s">
        <v>2021</v>
      </c>
      <c r="E710" t="s">
        <v>1752</v>
      </c>
      <c r="F710" t="s">
        <v>1284</v>
      </c>
      <c r="G710" t="str">
        <f>VLOOKUP(F710,부산데이터스토어!$B$2:$C$225,2,)</f>
        <v>naa.60060e80166221000001622100001f08</v>
      </c>
      <c r="H710" t="s">
        <v>3576</v>
      </c>
      <c r="I710" t="s">
        <v>2037</v>
      </c>
      <c r="J710" t="str">
        <f t="shared" si="40"/>
        <v>naa.60060e80166221000001622100000f18</v>
      </c>
      <c r="K710" t="str">
        <f t="shared" si="41"/>
        <v>10.146.106.81naa.60060e80166221000001622100000f18</v>
      </c>
      <c r="L710" t="str">
        <f>IF(K710&lt;&gt;"",VLOOKUP(K710,'active io'!$C$3:$D$7528,2,FALSE),"")</f>
        <v>vmhba4:C0:T1:L169</v>
      </c>
      <c r="M710" t="str">
        <f t="shared" si="42"/>
        <v>16221</v>
      </c>
      <c r="N710" t="str">
        <f t="shared" si="43"/>
        <v>0f18</v>
      </c>
      <c r="O710" s="131">
        <v>0.20050048828125</v>
      </c>
    </row>
    <row r="711" spans="1:15">
      <c r="A711" t="s">
        <v>1213</v>
      </c>
      <c r="B711" t="s">
        <v>2016</v>
      </c>
      <c r="C711" t="s">
        <v>461</v>
      </c>
      <c r="D711" t="s">
        <v>2021</v>
      </c>
      <c r="E711" t="s">
        <v>1755</v>
      </c>
      <c r="F711" t="s">
        <v>1284</v>
      </c>
      <c r="G711" t="str">
        <f>VLOOKUP(F711,부산데이터스토어!$B$2:$C$225,2,)</f>
        <v>naa.60060e80166221000001622100001f08</v>
      </c>
      <c r="H711" t="s">
        <v>3577</v>
      </c>
      <c r="I711" t="s">
        <v>2038</v>
      </c>
      <c r="J711" t="str">
        <f t="shared" si="40"/>
        <v>naa.60060e80166221000001622100000f19</v>
      </c>
      <c r="K711" t="str">
        <f t="shared" si="41"/>
        <v>10.146.106.81naa.60060e80166221000001622100000f19</v>
      </c>
      <c r="L711" t="str">
        <f>IF(K711&lt;&gt;"",VLOOKUP(K711,'active io'!$C$3:$D$7528,2,FALSE),"")</f>
        <v>vmhba2:C0:T0:L170</v>
      </c>
      <c r="M711" t="str">
        <f t="shared" si="42"/>
        <v>16221</v>
      </c>
      <c r="N711" t="str">
        <f t="shared" si="43"/>
        <v>0f19</v>
      </c>
      <c r="O711" s="131">
        <v>0.20050048828125</v>
      </c>
    </row>
    <row r="712" spans="1:15">
      <c r="A712" t="s">
        <v>1213</v>
      </c>
      <c r="B712" t="s">
        <v>2016</v>
      </c>
      <c r="C712" t="s">
        <v>461</v>
      </c>
      <c r="D712" t="s">
        <v>2021</v>
      </c>
      <c r="E712" t="s">
        <v>1758</v>
      </c>
      <c r="F712" t="s">
        <v>1284</v>
      </c>
      <c r="G712" t="str">
        <f>VLOOKUP(F712,부산데이터스토어!$B$2:$C$225,2,)</f>
        <v>naa.60060e80166221000001622100001f08</v>
      </c>
      <c r="H712" t="s">
        <v>3578</v>
      </c>
      <c r="I712" t="s">
        <v>2039</v>
      </c>
      <c r="J712" t="str">
        <f t="shared" si="40"/>
        <v>naa.60060e80166221000001622100000f1a</v>
      </c>
      <c r="K712" t="str">
        <f t="shared" si="41"/>
        <v>10.146.106.81naa.60060e80166221000001622100000f1a</v>
      </c>
      <c r="L712" t="str">
        <f>IF(K712&lt;&gt;"",VLOOKUP(K712,'active io'!$C$3:$D$7528,2,FALSE),"")</f>
        <v>vmhba2:C0:T0:L171</v>
      </c>
      <c r="M712" t="str">
        <f t="shared" si="42"/>
        <v>16221</v>
      </c>
      <c r="N712" t="str">
        <f t="shared" si="43"/>
        <v>0f1a</v>
      </c>
      <c r="O712" s="131">
        <v>40</v>
      </c>
    </row>
    <row r="713" spans="1:15">
      <c r="A713" t="s">
        <v>1207</v>
      </c>
      <c r="B713" t="s">
        <v>2016</v>
      </c>
      <c r="C713" t="s">
        <v>444</v>
      </c>
      <c r="D713" t="s">
        <v>1702</v>
      </c>
      <c r="E713" t="s">
        <v>1686</v>
      </c>
      <c r="F713" t="s">
        <v>1554</v>
      </c>
      <c r="G713" t="str">
        <f>VLOOKUP(F713,부산데이터스토어!$B$2:$C$225,2,)</f>
        <v>naa.600508b1001c10d7f6f6ed514bd4fa65</v>
      </c>
      <c r="H713" t="s">
        <v>3628</v>
      </c>
      <c r="J713" t="str">
        <f t="shared" si="40"/>
        <v/>
      </c>
      <c r="K713" t="str">
        <f t="shared" si="41"/>
        <v/>
      </c>
      <c r="L713" t="str">
        <f>IF(K713&lt;&gt;"",VLOOKUP(K713,'active io'!$C$3:$D$7528,2,FALSE),"")</f>
        <v/>
      </c>
      <c r="M713" t="str">
        <f t="shared" si="42"/>
        <v/>
      </c>
      <c r="N713" t="str">
        <f t="shared" si="43"/>
        <v/>
      </c>
      <c r="O713" s="131">
        <v>25.0003051757813</v>
      </c>
    </row>
    <row r="714" spans="1:15">
      <c r="A714" t="s">
        <v>1207</v>
      </c>
      <c r="B714" t="s">
        <v>2016</v>
      </c>
      <c r="C714" t="s">
        <v>444</v>
      </c>
      <c r="D714" t="s">
        <v>1702</v>
      </c>
      <c r="E714" t="s">
        <v>1688</v>
      </c>
      <c r="F714" t="s">
        <v>1340</v>
      </c>
      <c r="G714" t="str">
        <f>VLOOKUP(F714,부산데이터스토어!$B$2:$C$225,2,)</f>
        <v>naa.60060e80166177000001617700001f07</v>
      </c>
      <c r="H714" t="s">
        <v>3628</v>
      </c>
      <c r="I714" t="s">
        <v>2089</v>
      </c>
      <c r="J714" t="str">
        <f t="shared" si="40"/>
        <v>naa.60060e8016617700000161770000001e</v>
      </c>
      <c r="K714" t="str">
        <f t="shared" si="41"/>
        <v>10.146.106.75naa.60060e8016617700000161770000001e</v>
      </c>
      <c r="L714" t="str">
        <f>IF(K714&lt;&gt;"",VLOOKUP(K714,'active io'!$C$3:$D$7528,2,FALSE),"")</f>
        <v>vmhba3:C0:T1:L2</v>
      </c>
      <c r="M714" t="str">
        <f t="shared" si="42"/>
        <v>16177</v>
      </c>
      <c r="N714" t="str">
        <f t="shared" si="43"/>
        <v>001e</v>
      </c>
      <c r="O714" s="131">
        <v>35.0006103515625</v>
      </c>
    </row>
    <row r="715" spans="1:15">
      <c r="A715" t="s">
        <v>1207</v>
      </c>
      <c r="B715" t="s">
        <v>2016</v>
      </c>
      <c r="C715" t="s">
        <v>444</v>
      </c>
      <c r="D715" t="s">
        <v>1702</v>
      </c>
      <c r="E715" t="s">
        <v>1704</v>
      </c>
      <c r="F715" t="s">
        <v>1340</v>
      </c>
      <c r="G715" t="str">
        <f>VLOOKUP(F715,부산데이터스토어!$B$2:$C$225,2,)</f>
        <v>naa.60060e80166177000001617700001f07</v>
      </c>
      <c r="H715" t="s">
        <v>3629</v>
      </c>
      <c r="I715" t="s">
        <v>2090</v>
      </c>
      <c r="J715" t="str">
        <f t="shared" si="40"/>
        <v>naa.60060e8016617700000161770000001f</v>
      </c>
      <c r="K715" t="str">
        <f t="shared" si="41"/>
        <v>10.146.106.75naa.60060e8016617700000161770000001f</v>
      </c>
      <c r="L715" t="str">
        <f>IF(K715&lt;&gt;"",VLOOKUP(K715,'active io'!$C$3:$D$7528,2,FALSE),"")</f>
        <v>vmhba3:C0:T1:L3</v>
      </c>
      <c r="M715" t="str">
        <f t="shared" si="42"/>
        <v>16177</v>
      </c>
      <c r="N715" t="str">
        <f t="shared" si="43"/>
        <v>001f</v>
      </c>
      <c r="O715" s="131">
        <v>40.0003051757813</v>
      </c>
    </row>
    <row r="716" spans="1:15">
      <c r="A716" t="s">
        <v>1207</v>
      </c>
      <c r="B716" t="s">
        <v>2016</v>
      </c>
      <c r="C716" t="s">
        <v>444</v>
      </c>
      <c r="D716" t="s">
        <v>1702</v>
      </c>
      <c r="E716" t="s">
        <v>1706</v>
      </c>
      <c r="F716" t="s">
        <v>1340</v>
      </c>
      <c r="G716" t="str">
        <f>VLOOKUP(F716,부산데이터스토어!$B$2:$C$225,2,)</f>
        <v>naa.60060e80166177000001617700001f07</v>
      </c>
      <c r="H716" t="s">
        <v>3630</v>
      </c>
      <c r="I716" t="s">
        <v>2091</v>
      </c>
      <c r="J716" t="str">
        <f t="shared" si="40"/>
        <v>naa.60060e80166177000001617700000020</v>
      </c>
      <c r="K716" t="str">
        <f t="shared" si="41"/>
        <v>10.146.106.75naa.60060e80166177000001617700000020</v>
      </c>
      <c r="L716" t="str">
        <f>IF(K716&lt;&gt;"",VLOOKUP(K716,'active io'!$C$3:$D$7528,2,FALSE),"")</f>
        <v>vmhba3:C0:T1:L4</v>
      </c>
      <c r="M716" t="str">
        <f t="shared" si="42"/>
        <v>16177</v>
      </c>
      <c r="N716" t="str">
        <f t="shared" si="43"/>
        <v>0020</v>
      </c>
      <c r="O716" s="131">
        <v>6.0003662109375</v>
      </c>
    </row>
    <row r="717" spans="1:15">
      <c r="A717" t="s">
        <v>1207</v>
      </c>
      <c r="B717" t="s">
        <v>2016</v>
      </c>
      <c r="C717" t="s">
        <v>444</v>
      </c>
      <c r="D717" t="s">
        <v>1702</v>
      </c>
      <c r="E717" t="s">
        <v>1708</v>
      </c>
      <c r="F717" t="s">
        <v>1340</v>
      </c>
      <c r="G717" t="str">
        <f>VLOOKUP(F717,부산데이터스토어!$B$2:$C$225,2,)</f>
        <v>naa.60060e80166177000001617700001f07</v>
      </c>
      <c r="H717" t="s">
        <v>3631</v>
      </c>
      <c r="I717" t="s">
        <v>2092</v>
      </c>
      <c r="J717" t="str">
        <f t="shared" si="40"/>
        <v>naa.60060e80166177000001617700000080</v>
      </c>
      <c r="K717" t="str">
        <f t="shared" si="41"/>
        <v>10.146.106.75naa.60060e80166177000001617700000080</v>
      </c>
      <c r="L717" t="str">
        <f>IF(K717&lt;&gt;"",VLOOKUP(K717,'active io'!$C$3:$D$7528,2,FALSE),"")</f>
        <v>vmhba3:C0:T2:L28</v>
      </c>
      <c r="M717" t="str">
        <f t="shared" si="42"/>
        <v>16177</v>
      </c>
      <c r="N717" t="str">
        <f t="shared" si="43"/>
        <v>0080</v>
      </c>
      <c r="O717" s="131">
        <v>50</v>
      </c>
    </row>
    <row r="718" spans="1:15">
      <c r="A718" t="s">
        <v>1207</v>
      </c>
      <c r="B718" t="s">
        <v>2016</v>
      </c>
      <c r="C718" t="s">
        <v>444</v>
      </c>
      <c r="D718" t="s">
        <v>1702</v>
      </c>
      <c r="E718" t="s">
        <v>1714</v>
      </c>
      <c r="F718" t="s">
        <v>1556</v>
      </c>
      <c r="G718" t="str">
        <f>VLOOKUP(F718,부산데이터스토어!$B$2:$C$225,2,)</f>
        <v>naa.600508b1001c8fe04e0d7af852506a47</v>
      </c>
      <c r="H718" t="s">
        <v>3628</v>
      </c>
      <c r="J718" t="str">
        <f t="shared" si="40"/>
        <v/>
      </c>
      <c r="K718" t="str">
        <f t="shared" si="41"/>
        <v/>
      </c>
      <c r="L718" t="str">
        <f>IF(K718&lt;&gt;"",VLOOKUP(K718,'active io'!$C$3:$D$7528,2,FALSE),"")</f>
        <v/>
      </c>
      <c r="M718" t="str">
        <f t="shared" si="42"/>
        <v/>
      </c>
      <c r="N718" t="str">
        <f t="shared" si="43"/>
        <v/>
      </c>
      <c r="O718" s="131">
        <v>40</v>
      </c>
    </row>
    <row r="719" spans="1:15">
      <c r="A719" t="s">
        <v>1207</v>
      </c>
      <c r="B719" t="s">
        <v>2016</v>
      </c>
      <c r="C719" t="s">
        <v>443</v>
      </c>
      <c r="D719" t="s">
        <v>2021</v>
      </c>
      <c r="E719" t="s">
        <v>1686</v>
      </c>
      <c r="F719" t="s">
        <v>1554</v>
      </c>
      <c r="G719" t="str">
        <f>VLOOKUP(F719,부산데이터스토어!$B$2:$C$225,2,)</f>
        <v>naa.600508b1001c10d7f6f6ed514bd4fa65</v>
      </c>
      <c r="H719" t="s">
        <v>3632</v>
      </c>
      <c r="J719" t="str">
        <f t="shared" si="40"/>
        <v/>
      </c>
      <c r="K719" t="str">
        <f t="shared" si="41"/>
        <v/>
      </c>
      <c r="L719" t="str">
        <f>IF(K719&lt;&gt;"",VLOOKUP(K719,'active io'!$C$3:$D$7528,2,FALSE),"")</f>
        <v/>
      </c>
      <c r="M719" t="str">
        <f t="shared" si="42"/>
        <v/>
      </c>
      <c r="N719" t="str">
        <f t="shared" si="43"/>
        <v/>
      </c>
      <c r="O719" s="131">
        <v>215.00061035156301</v>
      </c>
    </row>
    <row r="720" spans="1:15">
      <c r="A720" t="s">
        <v>1207</v>
      </c>
      <c r="B720" t="s">
        <v>2016</v>
      </c>
      <c r="C720" t="s">
        <v>443</v>
      </c>
      <c r="D720" t="s">
        <v>2021</v>
      </c>
      <c r="E720" t="s">
        <v>1688</v>
      </c>
      <c r="F720" t="s">
        <v>1256</v>
      </c>
      <c r="G720" t="str">
        <f>VLOOKUP(F720,부산데이터스토어!$B$2:$C$225,2,)</f>
        <v>naa.60060e80166221000001622100001f05</v>
      </c>
      <c r="H720" t="s">
        <v>3632</v>
      </c>
      <c r="I720" t="s">
        <v>2093</v>
      </c>
      <c r="J720" t="str">
        <f t="shared" si="40"/>
        <v>naa.60060e8016622100000162210000001f</v>
      </c>
      <c r="K720" t="str">
        <f t="shared" si="41"/>
        <v>10.146.106.75naa.60060e8016622100000162210000001f</v>
      </c>
      <c r="L720" t="str">
        <f>IF(K720&lt;&gt;"",VLOOKUP(K720,'active io'!$C$3:$D$7528,2,FALSE),"")</f>
        <v>vmhba4:C0:T0:L0</v>
      </c>
      <c r="M720" t="str">
        <f t="shared" si="42"/>
        <v>16221</v>
      </c>
      <c r="N720" t="str">
        <f t="shared" si="43"/>
        <v>001f</v>
      </c>
      <c r="O720" s="131">
        <v>21.500244140625</v>
      </c>
    </row>
    <row r="721" spans="1:15">
      <c r="A721" t="s">
        <v>1207</v>
      </c>
      <c r="B721" t="s">
        <v>2016</v>
      </c>
      <c r="C721" t="s">
        <v>443</v>
      </c>
      <c r="D721" t="s">
        <v>2021</v>
      </c>
      <c r="E721" t="s">
        <v>1704</v>
      </c>
      <c r="F721" t="s">
        <v>1256</v>
      </c>
      <c r="G721" t="str">
        <f>VLOOKUP(F721,부산데이터스토어!$B$2:$C$225,2,)</f>
        <v>naa.60060e80166221000001622100001f05</v>
      </c>
      <c r="H721" t="s">
        <v>3633</v>
      </c>
      <c r="I721" t="s">
        <v>2094</v>
      </c>
      <c r="J721" t="str">
        <f t="shared" si="40"/>
        <v>naa.60060e8016622100000162210000101f</v>
      </c>
      <c r="K721" t="str">
        <f t="shared" si="41"/>
        <v>10.146.106.75naa.60060e8016622100000162210000101f</v>
      </c>
      <c r="L721" t="str">
        <f>IF(K721&lt;&gt;"",VLOOKUP(K721,'active io'!$C$3:$D$7528,2,FALSE),"")</f>
        <v>vmhba4:C0:T0:L80</v>
      </c>
      <c r="M721" t="str">
        <f t="shared" si="42"/>
        <v>16221</v>
      </c>
      <c r="N721" t="str">
        <f t="shared" si="43"/>
        <v>101f</v>
      </c>
      <c r="O721" s="131">
        <v>50</v>
      </c>
    </row>
    <row r="722" spans="1:15">
      <c r="A722" t="s">
        <v>1207</v>
      </c>
      <c r="B722" t="s">
        <v>2016</v>
      </c>
      <c r="C722" t="s">
        <v>443</v>
      </c>
      <c r="D722" t="s">
        <v>2021</v>
      </c>
      <c r="E722" t="s">
        <v>1714</v>
      </c>
      <c r="F722" t="s">
        <v>1556</v>
      </c>
      <c r="G722" t="str">
        <f>VLOOKUP(F722,부산데이터스토어!$B$2:$C$225,2,)</f>
        <v>naa.600508b1001c8fe04e0d7af852506a47</v>
      </c>
      <c r="H722" t="s">
        <v>3632</v>
      </c>
      <c r="J722" t="str">
        <f t="shared" si="40"/>
        <v/>
      </c>
      <c r="K722" t="str">
        <f t="shared" si="41"/>
        <v/>
      </c>
      <c r="L722" t="str">
        <f>IF(K722&lt;&gt;"",VLOOKUP(K722,'active io'!$C$3:$D$7528,2,FALSE),"")</f>
        <v/>
      </c>
      <c r="M722" t="str">
        <f t="shared" si="42"/>
        <v/>
      </c>
      <c r="N722" t="str">
        <f t="shared" si="43"/>
        <v/>
      </c>
      <c r="O722" s="131">
        <v>80.0006103515625</v>
      </c>
    </row>
    <row r="723" spans="1:15">
      <c r="A723" t="s">
        <v>1207</v>
      </c>
      <c r="B723" t="s">
        <v>2016</v>
      </c>
      <c r="C723" t="s">
        <v>443</v>
      </c>
      <c r="D723" t="s">
        <v>2021</v>
      </c>
      <c r="E723" t="s">
        <v>1693</v>
      </c>
      <c r="F723" t="s">
        <v>1256</v>
      </c>
      <c r="G723" t="str">
        <f>VLOOKUP(F723,부산데이터스토어!$B$2:$C$225,2,)</f>
        <v>naa.60060e80166221000001622100001f05</v>
      </c>
      <c r="H723" t="s">
        <v>3563</v>
      </c>
      <c r="I723" t="s">
        <v>2024</v>
      </c>
      <c r="J723" t="str">
        <f t="shared" si="40"/>
        <v>naa.60060e80166221000001622100000022</v>
      </c>
      <c r="K723" t="str">
        <f t="shared" si="41"/>
        <v>10.146.106.75naa.60060e80166221000001622100000022</v>
      </c>
      <c r="L723" t="str">
        <f>IF(K723&lt;&gt;"",VLOOKUP(K723,'active io'!$C$3:$D$7528,2,FALSE),"")</f>
        <v>vmhba4:C0:T0:L3</v>
      </c>
      <c r="M723" t="str">
        <f t="shared" si="42"/>
        <v>16221</v>
      </c>
      <c r="N723" t="str">
        <f t="shared" si="43"/>
        <v>0022</v>
      </c>
      <c r="O723" s="131">
        <v>8.00079345703125</v>
      </c>
    </row>
    <row r="724" spans="1:15">
      <c r="A724" t="s">
        <v>1207</v>
      </c>
      <c r="B724" t="s">
        <v>2016</v>
      </c>
      <c r="C724" t="s">
        <v>443</v>
      </c>
      <c r="D724" t="s">
        <v>2021</v>
      </c>
      <c r="E724" t="s">
        <v>1737</v>
      </c>
      <c r="F724" t="s">
        <v>1256</v>
      </c>
      <c r="G724" t="str">
        <f>VLOOKUP(F724,부산데이터스토어!$B$2:$C$225,2,)</f>
        <v>naa.60060e80166221000001622100001f05</v>
      </c>
      <c r="H724" t="s">
        <v>3564</v>
      </c>
      <c r="I724" t="s">
        <v>2025</v>
      </c>
      <c r="J724" t="str">
        <f t="shared" si="40"/>
        <v>naa.60060e80166221000001622100001022</v>
      </c>
      <c r="K724" t="str">
        <f t="shared" si="41"/>
        <v>10.146.106.75naa.60060e80166221000001622100001022</v>
      </c>
      <c r="L724" t="str">
        <f>IF(K724&lt;&gt;"",VLOOKUP(K724,'active io'!$C$3:$D$7528,2,FALSE),"")</f>
        <v>vmhba4:C0:T0:L83</v>
      </c>
      <c r="M724" t="str">
        <f t="shared" si="42"/>
        <v>16221</v>
      </c>
      <c r="N724" t="str">
        <f t="shared" si="43"/>
        <v>1022</v>
      </c>
      <c r="O724" s="131">
        <v>0.20050048828125</v>
      </c>
    </row>
    <row r="725" spans="1:15">
      <c r="A725" t="s">
        <v>1207</v>
      </c>
      <c r="B725" t="s">
        <v>2016</v>
      </c>
      <c r="C725" t="s">
        <v>443</v>
      </c>
      <c r="D725" t="s">
        <v>2021</v>
      </c>
      <c r="E725" t="s">
        <v>1752</v>
      </c>
      <c r="F725" t="s">
        <v>1256</v>
      </c>
      <c r="G725" t="str">
        <f>VLOOKUP(F725,부산데이터스토어!$B$2:$C$225,2,)</f>
        <v>naa.60060e80166221000001622100001f05</v>
      </c>
      <c r="H725" t="s">
        <v>3565</v>
      </c>
      <c r="I725" t="s">
        <v>2026</v>
      </c>
      <c r="J725" t="str">
        <f t="shared" si="40"/>
        <v>naa.60060e80166221000001622100000f0f</v>
      </c>
      <c r="K725" t="str">
        <f t="shared" si="41"/>
        <v>10.146.106.75naa.60060e80166221000001622100000f0f</v>
      </c>
      <c r="L725" t="str">
        <f>IF(K725&lt;&gt;"",VLOOKUP(K725,'active io'!$C$3:$D$7528,2,FALSE),"")</f>
        <v>vmhba4:C0:T1:L160</v>
      </c>
      <c r="M725" t="str">
        <f t="shared" si="42"/>
        <v>16221</v>
      </c>
      <c r="N725" t="str">
        <f t="shared" si="43"/>
        <v>0f0f</v>
      </c>
      <c r="O725" s="131">
        <v>0.20050048828125</v>
      </c>
    </row>
    <row r="726" spans="1:15">
      <c r="A726" t="s">
        <v>1207</v>
      </c>
      <c r="B726" t="s">
        <v>2016</v>
      </c>
      <c r="C726" t="s">
        <v>443</v>
      </c>
      <c r="D726" t="s">
        <v>2021</v>
      </c>
      <c r="E726" t="s">
        <v>1755</v>
      </c>
      <c r="F726" t="s">
        <v>1256</v>
      </c>
      <c r="G726" t="str">
        <f>VLOOKUP(F726,부산데이터스토어!$B$2:$C$225,2,)</f>
        <v>naa.60060e80166221000001622100001f05</v>
      </c>
      <c r="H726" t="s">
        <v>3566</v>
      </c>
      <c r="I726" t="s">
        <v>2027</v>
      </c>
      <c r="J726" t="str">
        <f t="shared" si="40"/>
        <v>naa.60060e80166221000001622100000f10</v>
      </c>
      <c r="K726" t="str">
        <f t="shared" si="41"/>
        <v>10.146.106.75naa.60060e80166221000001622100000f10</v>
      </c>
      <c r="L726" t="str">
        <f>IF(K726&lt;&gt;"",VLOOKUP(K726,'active io'!$C$3:$D$7528,2,FALSE),"")</f>
        <v>vmhba4:C0:T1:L161</v>
      </c>
      <c r="M726" t="str">
        <f t="shared" si="42"/>
        <v>16221</v>
      </c>
      <c r="N726" t="str">
        <f t="shared" si="43"/>
        <v>0f10</v>
      </c>
      <c r="O726" s="131">
        <v>0.20050048828125</v>
      </c>
    </row>
    <row r="727" spans="1:15">
      <c r="A727" t="s">
        <v>1207</v>
      </c>
      <c r="B727" t="s">
        <v>2016</v>
      </c>
      <c r="C727" t="s">
        <v>443</v>
      </c>
      <c r="D727" t="s">
        <v>2021</v>
      </c>
      <c r="E727" t="s">
        <v>1758</v>
      </c>
      <c r="F727" t="s">
        <v>1256</v>
      </c>
      <c r="G727" t="str">
        <f>VLOOKUP(F727,부산데이터스토어!$B$2:$C$225,2,)</f>
        <v>naa.60060e80166221000001622100001f05</v>
      </c>
      <c r="H727" t="s">
        <v>3567</v>
      </c>
      <c r="I727" t="s">
        <v>2028</v>
      </c>
      <c r="J727" t="str">
        <f t="shared" si="40"/>
        <v>naa.60060e80166221000001622100000f11</v>
      </c>
      <c r="K727" t="str">
        <f t="shared" si="41"/>
        <v>10.146.106.75naa.60060e80166221000001622100000f11</v>
      </c>
      <c r="L727" t="str">
        <f>IF(K727&lt;&gt;"",VLOOKUP(K727,'active io'!$C$3:$D$7528,2,FALSE),"")</f>
        <v>vmhba4:C0:T1:L162</v>
      </c>
      <c r="M727" t="str">
        <f t="shared" si="42"/>
        <v>16221</v>
      </c>
      <c r="N727" t="str">
        <f t="shared" si="43"/>
        <v>0f11</v>
      </c>
      <c r="O727" s="131">
        <v>40</v>
      </c>
    </row>
    <row r="728" spans="1:15">
      <c r="A728" t="s">
        <v>1208</v>
      </c>
      <c r="B728" t="s">
        <v>2016</v>
      </c>
      <c r="C728" t="s">
        <v>446</v>
      </c>
      <c r="D728" t="s">
        <v>2021</v>
      </c>
      <c r="E728" t="s">
        <v>1686</v>
      </c>
      <c r="F728" t="s">
        <v>1558</v>
      </c>
      <c r="G728" t="str">
        <f>VLOOKUP(F728,부산데이터스토어!$B$2:$C$225,2,)</f>
        <v>naa.600508b1001caa371f7cbc12f7208b56</v>
      </c>
      <c r="H728" t="s">
        <v>3634</v>
      </c>
      <c r="J728" t="str">
        <f t="shared" si="40"/>
        <v/>
      </c>
      <c r="K728" t="str">
        <f t="shared" si="41"/>
        <v/>
      </c>
      <c r="L728" t="str">
        <f>IF(K728&lt;&gt;"",VLOOKUP(K728,'active io'!$C$3:$D$7528,2,FALSE),"")</f>
        <v/>
      </c>
      <c r="M728" t="str">
        <f t="shared" si="42"/>
        <v/>
      </c>
      <c r="N728" t="str">
        <f t="shared" si="43"/>
        <v/>
      </c>
      <c r="O728" s="131">
        <v>50</v>
      </c>
    </row>
    <row r="729" spans="1:15">
      <c r="A729" t="s">
        <v>1208</v>
      </c>
      <c r="B729" t="s">
        <v>2016</v>
      </c>
      <c r="C729" t="s">
        <v>446</v>
      </c>
      <c r="D729" t="s">
        <v>2021</v>
      </c>
      <c r="E729" t="s">
        <v>1690</v>
      </c>
      <c r="F729" t="s">
        <v>1560</v>
      </c>
      <c r="G729" t="str">
        <f>VLOOKUP(F729,부산데이터스토어!$B$2:$C$225,2,)</f>
        <v>naa.600508b1001c6fa2297cf5a86a784162</v>
      </c>
      <c r="H729" t="s">
        <v>3634</v>
      </c>
      <c r="J729" t="str">
        <f t="shared" si="40"/>
        <v/>
      </c>
      <c r="K729" t="str">
        <f t="shared" si="41"/>
        <v/>
      </c>
      <c r="L729" t="str">
        <f>IF(K729&lt;&gt;"",VLOOKUP(K729,'active io'!$C$3:$D$7528,2,FALSE),"")</f>
        <v/>
      </c>
      <c r="M729" t="str">
        <f t="shared" si="42"/>
        <v/>
      </c>
      <c r="N729" t="str">
        <f t="shared" si="43"/>
        <v/>
      </c>
      <c r="O729" s="131">
        <v>25.0003051757813</v>
      </c>
    </row>
    <row r="730" spans="1:15">
      <c r="A730" t="s">
        <v>1208</v>
      </c>
      <c r="B730" t="s">
        <v>2016</v>
      </c>
      <c r="C730" t="s">
        <v>446</v>
      </c>
      <c r="D730" t="s">
        <v>2021</v>
      </c>
      <c r="E730" t="s">
        <v>1688</v>
      </c>
      <c r="F730" t="s">
        <v>1292</v>
      </c>
      <c r="G730" t="str">
        <f>VLOOKUP(F730,부산데이터스토어!$B$2:$C$225,2,)</f>
        <v>naa.60060e80166221000001622100001f09</v>
      </c>
      <c r="H730" t="s">
        <v>3634</v>
      </c>
      <c r="I730" t="s">
        <v>2095</v>
      </c>
      <c r="J730" t="str">
        <f t="shared" si="40"/>
        <v>naa.60060e80166221000001622100000032</v>
      </c>
      <c r="K730" t="str">
        <f t="shared" si="41"/>
        <v>10.146.106.76naa.60060e80166221000001622100000032</v>
      </c>
      <c r="L730" t="str">
        <f>IF(K730&lt;&gt;"",VLOOKUP(K730,'active io'!$C$3:$D$7528,2,FALSE),"")</f>
        <v>vmhba4:C0:T0:L19</v>
      </c>
      <c r="M730" t="str">
        <f t="shared" si="42"/>
        <v>16221</v>
      </c>
      <c r="N730" t="str">
        <f t="shared" si="43"/>
        <v>0032</v>
      </c>
      <c r="O730" s="131">
        <v>2.50030517578125</v>
      </c>
    </row>
    <row r="731" spans="1:15">
      <c r="A731" t="s">
        <v>1208</v>
      </c>
      <c r="B731" t="s">
        <v>2016</v>
      </c>
      <c r="C731" t="s">
        <v>446</v>
      </c>
      <c r="D731" t="s">
        <v>2021</v>
      </c>
      <c r="E731" t="s">
        <v>1704</v>
      </c>
      <c r="F731" t="s">
        <v>1292</v>
      </c>
      <c r="G731" t="str">
        <f>VLOOKUP(F731,부산데이터스토어!$B$2:$C$225,2,)</f>
        <v>naa.60060e80166221000001622100001f09</v>
      </c>
      <c r="H731" t="s">
        <v>3635</v>
      </c>
      <c r="I731" t="s">
        <v>2096</v>
      </c>
      <c r="J731" t="str">
        <f t="shared" si="40"/>
        <v>naa.60060e80166221000001622100001032</v>
      </c>
      <c r="K731" t="str">
        <f t="shared" si="41"/>
        <v>10.146.106.76naa.60060e80166221000001622100001032</v>
      </c>
      <c r="L731" t="str">
        <f>IF(K731&lt;&gt;"",VLOOKUP(K731,'active io'!$C$3:$D$7528,2,FALSE),"")</f>
        <v>vmhba4:C0:T0:L99</v>
      </c>
      <c r="M731" t="str">
        <f t="shared" si="42"/>
        <v>16221</v>
      </c>
      <c r="N731" t="str">
        <f t="shared" si="43"/>
        <v>1032</v>
      </c>
      <c r="O731" s="131">
        <v>50</v>
      </c>
    </row>
    <row r="732" spans="1:15">
      <c r="A732" t="s">
        <v>1208</v>
      </c>
      <c r="B732" t="s">
        <v>2016</v>
      </c>
      <c r="C732" t="s">
        <v>446</v>
      </c>
      <c r="D732" t="s">
        <v>2021</v>
      </c>
      <c r="E732" t="s">
        <v>1714</v>
      </c>
      <c r="F732" t="s">
        <v>1562</v>
      </c>
      <c r="G732" t="str">
        <f>VLOOKUP(F732,부산데이터스토어!$B$2:$C$225,2,)</f>
        <v>naa.600508b1001c948578b1e7dea9c9a4d0</v>
      </c>
      <c r="H732" t="s">
        <v>3634</v>
      </c>
      <c r="J732" t="str">
        <f t="shared" si="40"/>
        <v/>
      </c>
      <c r="K732" t="str">
        <f t="shared" si="41"/>
        <v/>
      </c>
      <c r="L732" t="str">
        <f>IF(K732&lt;&gt;"",VLOOKUP(K732,'active io'!$C$3:$D$7528,2,FALSE),"")</f>
        <v/>
      </c>
      <c r="M732" t="str">
        <f t="shared" si="42"/>
        <v/>
      </c>
      <c r="N732" t="str">
        <f t="shared" si="43"/>
        <v/>
      </c>
      <c r="O732" s="131">
        <v>810</v>
      </c>
    </row>
    <row r="733" spans="1:15">
      <c r="A733" t="s">
        <v>1208</v>
      </c>
      <c r="B733" t="s">
        <v>2016</v>
      </c>
      <c r="C733" t="s">
        <v>446</v>
      </c>
      <c r="D733" t="s">
        <v>2021</v>
      </c>
      <c r="E733" t="s">
        <v>1693</v>
      </c>
      <c r="F733" t="s">
        <v>1292</v>
      </c>
      <c r="G733" t="str">
        <f>VLOOKUP(F733,부산데이터스토어!$B$2:$C$225,2,)</f>
        <v>naa.60060e80166221000001622100001f09</v>
      </c>
      <c r="H733" t="s">
        <v>3608</v>
      </c>
      <c r="I733" t="s">
        <v>2069</v>
      </c>
      <c r="J733" t="str">
        <f t="shared" si="40"/>
        <v>naa.60060e80166221000001622100000034</v>
      </c>
      <c r="K733" t="str">
        <f t="shared" si="41"/>
        <v>10.146.106.76naa.60060e80166221000001622100000034</v>
      </c>
      <c r="L733" t="str">
        <f>IF(K733&lt;&gt;"",VLOOKUP(K733,'active io'!$C$3:$D$7528,2,FALSE),"")</f>
        <v>vmhba2:C0:T1:L21</v>
      </c>
      <c r="M733" t="str">
        <f t="shared" si="42"/>
        <v>16221</v>
      </c>
      <c r="N733" t="str">
        <f t="shared" si="43"/>
        <v>0034</v>
      </c>
      <c r="O733" s="131">
        <v>20.0006103515625</v>
      </c>
    </row>
    <row r="734" spans="1:15">
      <c r="A734" t="s">
        <v>1208</v>
      </c>
      <c r="B734" t="s">
        <v>2016</v>
      </c>
      <c r="C734" t="s">
        <v>446</v>
      </c>
      <c r="D734" t="s">
        <v>2021</v>
      </c>
      <c r="E734" t="s">
        <v>1697</v>
      </c>
      <c r="F734" t="s">
        <v>1292</v>
      </c>
      <c r="G734" t="str">
        <f>VLOOKUP(F734,부산데이터스토어!$B$2:$C$225,2,)</f>
        <v>naa.60060e80166221000001622100001f09</v>
      </c>
      <c r="H734" t="s">
        <v>3609</v>
      </c>
      <c r="I734" t="s">
        <v>2070</v>
      </c>
      <c r="J734" t="str">
        <f t="shared" si="40"/>
        <v>naa.60060e80166221000001622100000102</v>
      </c>
      <c r="K734" t="str">
        <f t="shared" si="41"/>
        <v>10.146.106.76naa.60060e80166221000001622100000102</v>
      </c>
      <c r="L734" t="str">
        <f>IF(K734&lt;&gt;"",VLOOKUP(K734,'active io'!$C$3:$D$7528,2,FALSE),"")</f>
        <v>vmhba2:C0:T1:L26</v>
      </c>
      <c r="M734" t="str">
        <f t="shared" si="42"/>
        <v>16221</v>
      </c>
      <c r="N734" t="str">
        <f t="shared" si="43"/>
        <v>0102</v>
      </c>
      <c r="O734" s="131">
        <v>35.0006103515625</v>
      </c>
    </row>
    <row r="735" spans="1:15">
      <c r="A735" t="s">
        <v>1208</v>
      </c>
      <c r="B735" t="s">
        <v>2016</v>
      </c>
      <c r="C735" t="s">
        <v>446</v>
      </c>
      <c r="D735" t="s">
        <v>2021</v>
      </c>
      <c r="E735" t="s">
        <v>1699</v>
      </c>
      <c r="F735" t="s">
        <v>1292</v>
      </c>
      <c r="G735" t="str">
        <f>VLOOKUP(F735,부산데이터스토어!$B$2:$C$225,2,)</f>
        <v>naa.60060e80166221000001622100001f09</v>
      </c>
      <c r="H735" t="s">
        <v>3610</v>
      </c>
      <c r="I735" t="s">
        <v>2071</v>
      </c>
      <c r="J735" t="str">
        <f t="shared" si="40"/>
        <v>naa.60060e80166221000001622100000036</v>
      </c>
      <c r="K735" t="str">
        <f t="shared" si="41"/>
        <v>10.146.106.76naa.60060e80166221000001622100000036</v>
      </c>
      <c r="L735" t="str">
        <f>IF(K735&lt;&gt;"",VLOOKUP(K735,'active io'!$C$3:$D$7528,2,FALSE),"")</f>
        <v>vmhba2:C0:T1:L23</v>
      </c>
      <c r="M735" t="str">
        <f t="shared" si="42"/>
        <v>16221</v>
      </c>
      <c r="N735" t="str">
        <f t="shared" si="43"/>
        <v>0036</v>
      </c>
      <c r="O735" s="131">
        <v>950.00061035156295</v>
      </c>
    </row>
    <row r="736" spans="1:15">
      <c r="A736" t="s">
        <v>1208</v>
      </c>
      <c r="B736" t="s">
        <v>2016</v>
      </c>
      <c r="C736" t="s">
        <v>446</v>
      </c>
      <c r="D736" t="s">
        <v>2021</v>
      </c>
      <c r="E736" t="s">
        <v>1730</v>
      </c>
      <c r="F736" t="s">
        <v>1292</v>
      </c>
      <c r="G736" t="str">
        <f>VLOOKUP(F736,부산데이터스토어!$B$2:$C$225,2,)</f>
        <v>naa.60060e80166221000001622100001f09</v>
      </c>
      <c r="H736" t="s">
        <v>3611</v>
      </c>
      <c r="I736" t="s">
        <v>2072</v>
      </c>
      <c r="J736" t="str">
        <f t="shared" si="40"/>
        <v>naa.60060e80166221000001622100000037</v>
      </c>
      <c r="K736" t="str">
        <f t="shared" si="41"/>
        <v>10.146.106.76naa.60060e80166221000001622100000037</v>
      </c>
      <c r="L736" t="str">
        <f>IF(K736&lt;&gt;"",VLOOKUP(K736,'active io'!$C$3:$D$7528,2,FALSE),"")</f>
        <v>vmhba2:C0:T1:L24</v>
      </c>
      <c r="M736" t="str">
        <f t="shared" si="42"/>
        <v>16221</v>
      </c>
      <c r="N736" t="str">
        <f t="shared" si="43"/>
        <v>0037</v>
      </c>
      <c r="O736" s="131">
        <v>520.00030517578102</v>
      </c>
    </row>
    <row r="737" spans="1:15">
      <c r="A737" t="s">
        <v>1208</v>
      </c>
      <c r="B737" t="s">
        <v>2016</v>
      </c>
      <c r="C737" t="s">
        <v>446</v>
      </c>
      <c r="D737" t="s">
        <v>2021</v>
      </c>
      <c r="E737" t="s">
        <v>1732</v>
      </c>
      <c r="F737" t="s">
        <v>1292</v>
      </c>
      <c r="G737" t="str">
        <f>VLOOKUP(F737,부산데이터스토어!$B$2:$C$225,2,)</f>
        <v>naa.60060e80166221000001622100001f09</v>
      </c>
      <c r="H737" t="s">
        <v>3612</v>
      </c>
      <c r="I737" t="s">
        <v>2073</v>
      </c>
      <c r="J737" t="str">
        <f t="shared" si="40"/>
        <v>naa.60060e80166221000001622100000038</v>
      </c>
      <c r="K737" t="str">
        <f t="shared" si="41"/>
        <v>10.146.106.76naa.60060e80166221000001622100000038</v>
      </c>
      <c r="L737" t="str">
        <f>IF(K737&lt;&gt;"",VLOOKUP(K737,'active io'!$C$3:$D$7528,2,FALSE),"")</f>
        <v>vmhba2:C0:T1:L25</v>
      </c>
      <c r="M737" t="str">
        <f t="shared" si="42"/>
        <v>16221</v>
      </c>
      <c r="N737" t="str">
        <f t="shared" si="43"/>
        <v>0038</v>
      </c>
      <c r="O737" s="131">
        <v>20.0006103515625</v>
      </c>
    </row>
    <row r="738" spans="1:15">
      <c r="A738" t="s">
        <v>1208</v>
      </c>
      <c r="B738" t="s">
        <v>2016</v>
      </c>
      <c r="C738" t="s">
        <v>446</v>
      </c>
      <c r="D738" t="s">
        <v>2021</v>
      </c>
      <c r="E738" t="s">
        <v>1734</v>
      </c>
      <c r="F738" t="s">
        <v>1292</v>
      </c>
      <c r="G738" t="str">
        <f>VLOOKUP(F738,부산데이터스토어!$B$2:$C$225,2,)</f>
        <v>naa.60060e80166221000001622100001f09</v>
      </c>
      <c r="H738" t="s">
        <v>3613</v>
      </c>
      <c r="I738" t="s">
        <v>2074</v>
      </c>
      <c r="J738" t="str">
        <f t="shared" si="40"/>
        <v>naa.60060e80166221000001622100000103</v>
      </c>
      <c r="K738" t="str">
        <f t="shared" si="41"/>
        <v>10.146.106.76naa.60060e80166221000001622100000103</v>
      </c>
      <c r="L738" t="str">
        <f>IF(K738&lt;&gt;"",VLOOKUP(K738,'active io'!$C$3:$D$7528,2,FALSE),"")</f>
        <v>vmhba2:C0:T1:L27</v>
      </c>
      <c r="M738" t="str">
        <f t="shared" si="42"/>
        <v>16221</v>
      </c>
      <c r="N738" t="str">
        <f t="shared" si="43"/>
        <v>0103</v>
      </c>
      <c r="O738" s="131">
        <v>81.0003662109375</v>
      </c>
    </row>
    <row r="739" spans="1:15">
      <c r="A739" t="s">
        <v>1208</v>
      </c>
      <c r="B739" t="s">
        <v>2016</v>
      </c>
      <c r="C739" t="s">
        <v>446</v>
      </c>
      <c r="D739" t="s">
        <v>2021</v>
      </c>
      <c r="E739" t="s">
        <v>1737</v>
      </c>
      <c r="F739" t="s">
        <v>1292</v>
      </c>
      <c r="G739" t="str">
        <f>VLOOKUP(F739,부산데이터스토어!$B$2:$C$225,2,)</f>
        <v>naa.60060e80166221000001622100001f09</v>
      </c>
      <c r="H739" t="s">
        <v>3614</v>
      </c>
      <c r="I739" t="s">
        <v>2075</v>
      </c>
      <c r="J739" t="str">
        <f t="shared" si="40"/>
        <v>naa.60060e80166221000001622100001034</v>
      </c>
      <c r="K739" t="str">
        <f t="shared" si="41"/>
        <v>10.146.106.76naa.60060e80166221000001622100001034</v>
      </c>
      <c r="L739" t="str">
        <f>IF(K739&lt;&gt;"",VLOOKUP(K739,'active io'!$C$3:$D$7528,2,FALSE),"")</f>
        <v>vmhba2:C0:T1:L101</v>
      </c>
      <c r="M739" t="str">
        <f t="shared" si="42"/>
        <v>16221</v>
      </c>
      <c r="N739" t="str">
        <f t="shared" si="43"/>
        <v>1034</v>
      </c>
      <c r="O739" s="131">
        <v>3.00018310546875</v>
      </c>
    </row>
    <row r="740" spans="1:15">
      <c r="A740" t="s">
        <v>1208</v>
      </c>
      <c r="B740" t="s">
        <v>2016</v>
      </c>
      <c r="C740" t="s">
        <v>446</v>
      </c>
      <c r="D740" t="s">
        <v>2021</v>
      </c>
      <c r="E740" t="s">
        <v>1740</v>
      </c>
      <c r="F740" t="s">
        <v>1292</v>
      </c>
      <c r="G740" t="str">
        <f>VLOOKUP(F740,부산데이터스토어!$B$2:$C$225,2,)</f>
        <v>naa.60060e80166221000001622100001f09</v>
      </c>
      <c r="H740" t="s">
        <v>3615</v>
      </c>
      <c r="I740" t="s">
        <v>2076</v>
      </c>
      <c r="J740" t="str">
        <f t="shared" si="40"/>
        <v>naa.60060e80166221000001622100001102</v>
      </c>
      <c r="K740" t="str">
        <f t="shared" si="41"/>
        <v>10.146.106.76naa.60060e80166221000001622100001102</v>
      </c>
      <c r="L740" t="str">
        <f>IF(K740&lt;&gt;"",VLOOKUP(K740,'active io'!$C$3:$D$7528,2,FALSE),"")</f>
        <v>vmhba2:C0:T1:L105</v>
      </c>
      <c r="M740" t="str">
        <f t="shared" si="42"/>
        <v>16221</v>
      </c>
      <c r="N740" t="str">
        <f t="shared" si="43"/>
        <v>1102</v>
      </c>
      <c r="O740" s="131">
        <v>95.0006103515625</v>
      </c>
    </row>
    <row r="741" spans="1:15">
      <c r="A741" t="s">
        <v>1208</v>
      </c>
      <c r="B741" t="s">
        <v>2016</v>
      </c>
      <c r="C741" t="s">
        <v>446</v>
      </c>
      <c r="D741" t="s">
        <v>2021</v>
      </c>
      <c r="E741" t="s">
        <v>1743</v>
      </c>
      <c r="F741" t="s">
        <v>1292</v>
      </c>
      <c r="G741" t="str">
        <f>VLOOKUP(F741,부산데이터스토어!$B$2:$C$225,2,)</f>
        <v>naa.60060e80166221000001622100001f09</v>
      </c>
      <c r="H741" t="s">
        <v>3616</v>
      </c>
      <c r="I741" t="s">
        <v>2077</v>
      </c>
      <c r="J741" t="str">
        <f t="shared" si="40"/>
        <v>naa.60060e80166221000001622100001036</v>
      </c>
      <c r="K741" t="str">
        <f t="shared" si="41"/>
        <v>10.146.106.76naa.60060e80166221000001622100001036</v>
      </c>
      <c r="L741" t="str">
        <f>IF(K741&lt;&gt;"",VLOOKUP(K741,'active io'!$C$3:$D$7528,2,FALSE),"")</f>
        <v>vmhba2:C0:T1:L103</v>
      </c>
      <c r="M741" t="str">
        <f t="shared" si="42"/>
        <v>16221</v>
      </c>
      <c r="N741" t="str">
        <f t="shared" si="43"/>
        <v>1036</v>
      </c>
      <c r="O741" s="131">
        <v>52.0001220703125</v>
      </c>
    </row>
    <row r="742" spans="1:15">
      <c r="A742" t="s">
        <v>1208</v>
      </c>
      <c r="B742" t="s">
        <v>2016</v>
      </c>
      <c r="C742" t="s">
        <v>446</v>
      </c>
      <c r="D742" t="s">
        <v>2021</v>
      </c>
      <c r="E742" t="s">
        <v>1746</v>
      </c>
      <c r="F742" t="s">
        <v>1292</v>
      </c>
      <c r="G742" t="str">
        <f>VLOOKUP(F742,부산데이터스토어!$B$2:$C$225,2,)</f>
        <v>naa.60060e80166221000001622100001f09</v>
      </c>
      <c r="H742" t="s">
        <v>3617</v>
      </c>
      <c r="I742" t="s">
        <v>2078</v>
      </c>
      <c r="J742" t="str">
        <f t="shared" si="40"/>
        <v>naa.60060e80166221000001622100001038</v>
      </c>
      <c r="K742" t="str">
        <f t="shared" si="41"/>
        <v>10.146.106.76naa.60060e80166221000001622100001038</v>
      </c>
      <c r="L742" t="str">
        <f>IF(K742&lt;&gt;"",VLOOKUP(K742,'active io'!$C$3:$D$7528,2,FALSE),"")</f>
        <v>vmhba2:C0:T1:L104</v>
      </c>
      <c r="M742" t="str">
        <f t="shared" si="42"/>
        <v>16221</v>
      </c>
      <c r="N742" t="str">
        <f t="shared" si="43"/>
        <v>1038</v>
      </c>
      <c r="O742" s="131">
        <v>3.00018310546875</v>
      </c>
    </row>
    <row r="743" spans="1:15">
      <c r="A743" t="s">
        <v>1208</v>
      </c>
      <c r="B743" t="s">
        <v>2016</v>
      </c>
      <c r="C743" t="s">
        <v>446</v>
      </c>
      <c r="D743" t="s">
        <v>2021</v>
      </c>
      <c r="E743" t="s">
        <v>1749</v>
      </c>
      <c r="F743" t="s">
        <v>1292</v>
      </c>
      <c r="G743" t="str">
        <f>VLOOKUP(F743,부산데이터스토어!$B$2:$C$225,2,)</f>
        <v>naa.60060e80166221000001622100001f09</v>
      </c>
      <c r="H743" t="s">
        <v>3618</v>
      </c>
      <c r="I743" t="s">
        <v>2079</v>
      </c>
      <c r="J743" t="str">
        <f t="shared" si="40"/>
        <v>naa.60060e80166221000001622100001103</v>
      </c>
      <c r="K743" t="str">
        <f t="shared" si="41"/>
        <v>10.146.106.76naa.60060e80166221000001622100001103</v>
      </c>
      <c r="L743" t="str">
        <f>IF(K743&lt;&gt;"",VLOOKUP(K743,'active io'!$C$3:$D$7528,2,FALSE),"")</f>
        <v>vmhba2:C0:T1:L106</v>
      </c>
      <c r="M743" t="str">
        <f t="shared" si="42"/>
        <v>16221</v>
      </c>
      <c r="N743" t="str">
        <f t="shared" si="43"/>
        <v>1103</v>
      </c>
      <c r="O743" s="131">
        <v>0.20050048828125</v>
      </c>
    </row>
    <row r="744" spans="1:15">
      <c r="A744" t="s">
        <v>1208</v>
      </c>
      <c r="B744" t="s">
        <v>2016</v>
      </c>
      <c r="C744" t="s">
        <v>446</v>
      </c>
      <c r="D744" t="s">
        <v>2021</v>
      </c>
      <c r="E744" t="s">
        <v>1752</v>
      </c>
      <c r="F744" t="s">
        <v>1292</v>
      </c>
      <c r="G744" t="str">
        <f>VLOOKUP(F744,부산데이터스토어!$B$2:$C$225,2,)</f>
        <v>naa.60060e80166221000001622100001f09</v>
      </c>
      <c r="H744" t="s">
        <v>3619</v>
      </c>
      <c r="I744" t="s">
        <v>2080</v>
      </c>
      <c r="J744" t="str">
        <f t="shared" si="40"/>
        <v>naa.60060e80166221000001622100000f1b</v>
      </c>
      <c r="K744" t="str">
        <f t="shared" si="41"/>
        <v>10.146.106.76naa.60060e80166221000001622100000f1b</v>
      </c>
      <c r="L744" t="str">
        <f>IF(K744&lt;&gt;"",VLOOKUP(K744,'active io'!$C$3:$D$7528,2,FALSE),"")</f>
        <v>vmhba2:C0:T0:L172</v>
      </c>
      <c r="M744" t="str">
        <f t="shared" si="42"/>
        <v>16221</v>
      </c>
      <c r="N744" t="str">
        <f t="shared" si="43"/>
        <v>0f1b</v>
      </c>
      <c r="O744" s="131">
        <v>0.20050048828125</v>
      </c>
    </row>
    <row r="745" spans="1:15">
      <c r="A745" t="s">
        <v>1208</v>
      </c>
      <c r="B745" t="s">
        <v>2016</v>
      </c>
      <c r="C745" t="s">
        <v>446</v>
      </c>
      <c r="D745" t="s">
        <v>2021</v>
      </c>
      <c r="E745" t="s">
        <v>1755</v>
      </c>
      <c r="F745" t="s">
        <v>1292</v>
      </c>
      <c r="G745" t="str">
        <f>VLOOKUP(F745,부산데이터스토어!$B$2:$C$225,2,)</f>
        <v>naa.60060e80166221000001622100001f09</v>
      </c>
      <c r="H745" t="s">
        <v>3620</v>
      </c>
      <c r="I745" t="s">
        <v>2081</v>
      </c>
      <c r="J745" t="str">
        <f t="shared" si="40"/>
        <v>naa.60060e80166221000001622100000f1c</v>
      </c>
      <c r="K745" t="str">
        <f t="shared" si="41"/>
        <v>10.146.106.76naa.60060e80166221000001622100000f1c</v>
      </c>
      <c r="L745" t="str">
        <f>IF(K745&lt;&gt;"",VLOOKUP(K745,'active io'!$C$3:$D$7528,2,FALSE),"")</f>
        <v>vmhba2:C0:T0:L173</v>
      </c>
      <c r="M745" t="str">
        <f t="shared" si="42"/>
        <v>16221</v>
      </c>
      <c r="N745" t="str">
        <f t="shared" si="43"/>
        <v>0f1c</v>
      </c>
      <c r="O745" s="131">
        <v>0.20050048828125</v>
      </c>
    </row>
    <row r="746" spans="1:15">
      <c r="A746" t="s">
        <v>1208</v>
      </c>
      <c r="B746" t="s">
        <v>2016</v>
      </c>
      <c r="C746" t="s">
        <v>446</v>
      </c>
      <c r="D746" t="s">
        <v>2021</v>
      </c>
      <c r="E746" t="s">
        <v>1758</v>
      </c>
      <c r="F746" t="s">
        <v>1292</v>
      </c>
      <c r="G746" t="str">
        <f>VLOOKUP(F746,부산데이터스토어!$B$2:$C$225,2,)</f>
        <v>naa.60060e80166221000001622100001f09</v>
      </c>
      <c r="H746" t="s">
        <v>3621</v>
      </c>
      <c r="I746" t="s">
        <v>2082</v>
      </c>
      <c r="J746" t="str">
        <f t="shared" si="40"/>
        <v>naa.60060e80166221000001622100000f1d</v>
      </c>
      <c r="K746" t="str">
        <f t="shared" si="41"/>
        <v>10.146.106.76naa.60060e80166221000001622100000f1d</v>
      </c>
      <c r="L746" t="str">
        <f>IF(K746&lt;&gt;"",VLOOKUP(K746,'active io'!$C$3:$D$7528,2,FALSE),"")</f>
        <v>vmhba2:C0:T0:L174</v>
      </c>
      <c r="M746" t="str">
        <f t="shared" si="42"/>
        <v>16221</v>
      </c>
      <c r="N746" t="str">
        <f t="shared" si="43"/>
        <v>0f1d</v>
      </c>
      <c r="O746" s="131">
        <v>40</v>
      </c>
    </row>
    <row r="747" spans="1:15">
      <c r="A747" t="s">
        <v>1208</v>
      </c>
      <c r="B747" t="s">
        <v>2016</v>
      </c>
      <c r="C747" t="s">
        <v>447</v>
      </c>
      <c r="D747" t="s">
        <v>1702</v>
      </c>
      <c r="E747" t="s">
        <v>1686</v>
      </c>
      <c r="F747" t="s">
        <v>1558</v>
      </c>
      <c r="G747" t="str">
        <f>VLOOKUP(F747,부산데이터스토어!$B$2:$C$225,2,)</f>
        <v>naa.600508b1001caa371f7cbc12f7208b56</v>
      </c>
      <c r="H747" t="s">
        <v>3636</v>
      </c>
      <c r="J747" t="str">
        <f t="shared" si="40"/>
        <v/>
      </c>
      <c r="K747" t="str">
        <f t="shared" si="41"/>
        <v/>
      </c>
      <c r="L747" t="str">
        <f>IF(K747&lt;&gt;"",VLOOKUP(K747,'active io'!$C$3:$D$7528,2,FALSE),"")</f>
        <v/>
      </c>
      <c r="M747" t="str">
        <f t="shared" si="42"/>
        <v/>
      </c>
      <c r="N747" t="str">
        <f t="shared" si="43"/>
        <v/>
      </c>
      <c r="O747" s="131">
        <v>50</v>
      </c>
    </row>
    <row r="748" spans="1:15">
      <c r="A748" t="s">
        <v>1208</v>
      </c>
      <c r="B748" t="s">
        <v>2016</v>
      </c>
      <c r="C748" t="s">
        <v>447</v>
      </c>
      <c r="D748" t="s">
        <v>1702</v>
      </c>
      <c r="E748" t="s">
        <v>1690</v>
      </c>
      <c r="F748" t="s">
        <v>1560</v>
      </c>
      <c r="G748" t="str">
        <f>VLOOKUP(F748,부산데이터스토어!$B$2:$C$225,2,)</f>
        <v>naa.600508b1001c6fa2297cf5a86a784162</v>
      </c>
      <c r="H748" t="s">
        <v>3636</v>
      </c>
      <c r="J748" t="str">
        <f t="shared" si="40"/>
        <v/>
      </c>
      <c r="K748" t="str">
        <f t="shared" si="41"/>
        <v/>
      </c>
      <c r="L748" t="str">
        <f>IF(K748&lt;&gt;"",VLOOKUP(K748,'active io'!$C$3:$D$7528,2,FALSE),"")</f>
        <v/>
      </c>
      <c r="M748" t="str">
        <f t="shared" si="42"/>
        <v/>
      </c>
      <c r="N748" t="str">
        <f t="shared" si="43"/>
        <v/>
      </c>
      <c r="O748" s="131">
        <v>15</v>
      </c>
    </row>
    <row r="749" spans="1:15">
      <c r="A749" t="s">
        <v>1208</v>
      </c>
      <c r="B749" t="s">
        <v>2016</v>
      </c>
      <c r="C749" t="s">
        <v>447</v>
      </c>
      <c r="D749" t="s">
        <v>1702</v>
      </c>
      <c r="E749" t="s">
        <v>1688</v>
      </c>
      <c r="F749" t="s">
        <v>1360</v>
      </c>
      <c r="G749" t="str">
        <f>VLOOKUP(F749,부산데이터스토어!$B$2:$C$225,2,)</f>
        <v>naa.60060e80166177000001617700001f09</v>
      </c>
      <c r="H749" t="s">
        <v>3636</v>
      </c>
      <c r="I749" t="s">
        <v>2097</v>
      </c>
      <c r="J749" t="str">
        <f t="shared" si="40"/>
        <v>naa.60060e80166177000001617700000025</v>
      </c>
      <c r="K749" t="str">
        <f t="shared" si="41"/>
        <v>10.146.106.76naa.60060e80166177000001617700000025</v>
      </c>
      <c r="L749" t="str">
        <f>IF(K749&lt;&gt;"",VLOOKUP(K749,'active io'!$C$3:$D$7528,2,FALSE),"")</f>
        <v>vmhba3:C0:T1:L9</v>
      </c>
      <c r="M749" t="str">
        <f t="shared" si="42"/>
        <v>16177</v>
      </c>
      <c r="N749" t="str">
        <f t="shared" si="43"/>
        <v>0025</v>
      </c>
      <c r="O749" s="131">
        <v>280.00030517578102</v>
      </c>
    </row>
    <row r="750" spans="1:15">
      <c r="A750" t="s">
        <v>1208</v>
      </c>
      <c r="B750" t="s">
        <v>2016</v>
      </c>
      <c r="C750" t="s">
        <v>447</v>
      </c>
      <c r="D750" t="s">
        <v>1702</v>
      </c>
      <c r="E750" t="s">
        <v>1704</v>
      </c>
      <c r="F750" t="s">
        <v>1360</v>
      </c>
      <c r="G750" t="str">
        <f>VLOOKUP(F750,부산데이터스토어!$B$2:$C$225,2,)</f>
        <v>naa.60060e80166177000001617700001f09</v>
      </c>
      <c r="H750" t="s">
        <v>3637</v>
      </c>
      <c r="I750" t="s">
        <v>2098</v>
      </c>
      <c r="J750" t="str">
        <f t="shared" si="40"/>
        <v>naa.60060e80166177000001617700000026</v>
      </c>
      <c r="K750" t="str">
        <f t="shared" si="41"/>
        <v>10.146.106.76naa.60060e80166177000001617700000026</v>
      </c>
      <c r="L750" t="str">
        <f>IF(K750&lt;&gt;"",VLOOKUP(K750,'active io'!$C$3:$D$7528,2,FALSE),"")</f>
        <v>vmhba5:C0:T0:L10</v>
      </c>
      <c r="M750" t="str">
        <f t="shared" si="42"/>
        <v>16177</v>
      </c>
      <c r="N750" t="str">
        <f t="shared" si="43"/>
        <v>0026</v>
      </c>
      <c r="O750" s="131">
        <v>140.00061035156301</v>
      </c>
    </row>
    <row r="751" spans="1:15">
      <c r="A751" t="s">
        <v>1208</v>
      </c>
      <c r="B751" t="s">
        <v>2016</v>
      </c>
      <c r="C751" t="s">
        <v>447</v>
      </c>
      <c r="D751" t="s">
        <v>1702</v>
      </c>
      <c r="E751" t="s">
        <v>1706</v>
      </c>
      <c r="F751" t="s">
        <v>1360</v>
      </c>
      <c r="G751" t="str">
        <f>VLOOKUP(F751,부산데이터스토어!$B$2:$C$225,2,)</f>
        <v>naa.60060e80166177000001617700001f09</v>
      </c>
      <c r="H751" t="s">
        <v>3638</v>
      </c>
      <c r="I751" t="s">
        <v>2099</v>
      </c>
      <c r="J751" t="str">
        <f t="shared" si="40"/>
        <v>naa.60060e80166177000001617700000027</v>
      </c>
      <c r="K751" t="str">
        <f t="shared" si="41"/>
        <v>10.146.106.76naa.60060e80166177000001617700000027</v>
      </c>
      <c r="L751" t="str">
        <f>IF(K751&lt;&gt;"",VLOOKUP(K751,'active io'!$C$3:$D$7528,2,FALSE),"")</f>
        <v>vmhba5:C0:T0:L11</v>
      </c>
      <c r="M751" t="str">
        <f t="shared" si="42"/>
        <v>16177</v>
      </c>
      <c r="N751" t="str">
        <f t="shared" si="43"/>
        <v>0027</v>
      </c>
      <c r="O751" s="131">
        <v>25.0003051757813</v>
      </c>
    </row>
    <row r="752" spans="1:15">
      <c r="A752" t="s">
        <v>1208</v>
      </c>
      <c r="B752" t="s">
        <v>2016</v>
      </c>
      <c r="C752" t="s">
        <v>447</v>
      </c>
      <c r="D752" t="s">
        <v>1702</v>
      </c>
      <c r="E752" t="s">
        <v>1708</v>
      </c>
      <c r="F752" t="s">
        <v>1360</v>
      </c>
      <c r="G752" t="str">
        <f>VLOOKUP(F752,부산데이터스토어!$B$2:$C$225,2,)</f>
        <v>naa.60060e80166177000001617700001f09</v>
      </c>
      <c r="H752" t="s">
        <v>3639</v>
      </c>
      <c r="I752" t="s">
        <v>2100</v>
      </c>
      <c r="J752" t="str">
        <f t="shared" si="40"/>
        <v>naa.60060e80166177000001617700000028</v>
      </c>
      <c r="K752" t="str">
        <f t="shared" si="41"/>
        <v>10.146.106.76naa.60060e80166177000001617700000028</v>
      </c>
      <c r="L752" t="str">
        <f>IF(K752&lt;&gt;"",VLOOKUP(K752,'active io'!$C$3:$D$7528,2,FALSE),"")</f>
        <v>vmhba5:C0:T0:L12</v>
      </c>
      <c r="M752" t="str">
        <f t="shared" si="42"/>
        <v>16177</v>
      </c>
      <c r="N752" t="str">
        <f t="shared" si="43"/>
        <v>0028</v>
      </c>
      <c r="O752" s="131">
        <v>60</v>
      </c>
    </row>
    <row r="753" spans="1:15">
      <c r="A753" t="s">
        <v>1208</v>
      </c>
      <c r="B753" t="s">
        <v>2016</v>
      </c>
      <c r="C753" t="s">
        <v>447</v>
      </c>
      <c r="D753" t="s">
        <v>1702</v>
      </c>
      <c r="E753" t="s">
        <v>1711</v>
      </c>
      <c r="F753" t="s">
        <v>1360</v>
      </c>
      <c r="G753" t="str">
        <f>VLOOKUP(F753,부산데이터스토어!$B$2:$C$225,2,)</f>
        <v>naa.60060e80166177000001617700001f09</v>
      </c>
      <c r="H753" t="s">
        <v>3640</v>
      </c>
      <c r="I753" t="s">
        <v>2101</v>
      </c>
      <c r="J753" t="str">
        <f t="shared" si="40"/>
        <v>naa.60060e80166177000001617700000029</v>
      </c>
      <c r="K753" t="str">
        <f t="shared" si="41"/>
        <v>10.146.106.76naa.60060e80166177000001617700000029</v>
      </c>
      <c r="L753" t="str">
        <f>IF(K753&lt;&gt;"",VLOOKUP(K753,'active io'!$C$3:$D$7528,2,FALSE),"")</f>
        <v>vmhba5:C0:T0:L13</v>
      </c>
      <c r="M753" t="str">
        <f t="shared" si="42"/>
        <v>16177</v>
      </c>
      <c r="N753" t="str">
        <f t="shared" si="43"/>
        <v>0029</v>
      </c>
      <c r="O753" s="131">
        <v>50</v>
      </c>
    </row>
    <row r="754" spans="1:15">
      <c r="A754" t="s">
        <v>1208</v>
      </c>
      <c r="B754" t="s">
        <v>2016</v>
      </c>
      <c r="C754" t="s">
        <v>447</v>
      </c>
      <c r="D754" t="s">
        <v>1702</v>
      </c>
      <c r="E754" t="s">
        <v>1714</v>
      </c>
      <c r="F754" t="s">
        <v>1562</v>
      </c>
      <c r="G754" t="str">
        <f>VLOOKUP(F754,부산데이터스토어!$B$2:$C$225,2,)</f>
        <v>naa.600508b1001c948578b1e7dea9c9a4d0</v>
      </c>
      <c r="H754" t="s">
        <v>3636</v>
      </c>
      <c r="J754" t="str">
        <f t="shared" si="40"/>
        <v/>
      </c>
      <c r="K754" t="str">
        <f t="shared" si="41"/>
        <v/>
      </c>
      <c r="L754" t="str">
        <f>IF(K754&lt;&gt;"",VLOOKUP(K754,'active io'!$C$3:$D$7528,2,FALSE),"")</f>
        <v/>
      </c>
      <c r="M754" t="str">
        <f t="shared" si="42"/>
        <v/>
      </c>
      <c r="N754" t="str">
        <f t="shared" si="43"/>
        <v/>
      </c>
      <c r="O754" s="131">
        <v>40</v>
      </c>
    </row>
    <row r="755" spans="1:15">
      <c r="A755" t="s">
        <v>1209</v>
      </c>
      <c r="B755" t="s">
        <v>2016</v>
      </c>
      <c r="C755" t="s">
        <v>449</v>
      </c>
      <c r="D755" t="s">
        <v>2021</v>
      </c>
      <c r="E755" t="s">
        <v>1686</v>
      </c>
      <c r="F755" t="s">
        <v>1564</v>
      </c>
      <c r="G755" t="str">
        <f>VLOOKUP(F755,부산데이터스토어!$B$2:$C$225,2,)</f>
        <v>naa.600508b1001c14add515ee2fd0a7791e</v>
      </c>
      <c r="H755" t="s">
        <v>3641</v>
      </c>
      <c r="J755" t="str">
        <f t="shared" ref="J755:J818" si="44">IF(I755&lt;&gt;"",CONCATENATE("naa.",MID(I755,11,32)),"")</f>
        <v/>
      </c>
      <c r="K755" t="str">
        <f t="shared" ref="K755:K818" si="45">IF(J755&lt;&gt;"",CONCATENATE(A755,J755),"")</f>
        <v/>
      </c>
      <c r="L755" t="str">
        <f>IF(K755&lt;&gt;"",VLOOKUP(K755,'active io'!$C$3:$D$7528,2,FALSE),"")</f>
        <v/>
      </c>
      <c r="M755" t="str">
        <f t="shared" ref="M755:M818" si="46">IF(I755&lt;&gt;"",MID(I755,30,5),"")</f>
        <v/>
      </c>
      <c r="N755" t="str">
        <f t="shared" ref="N755:N818" si="47">IF(I755&lt;&gt;"",MID(I755,39,4),"")</f>
        <v/>
      </c>
      <c r="O755" s="131">
        <v>50.0006103515625</v>
      </c>
    </row>
    <row r="756" spans="1:15">
      <c r="A756" t="s">
        <v>1209</v>
      </c>
      <c r="B756" t="s">
        <v>2016</v>
      </c>
      <c r="C756" t="s">
        <v>449</v>
      </c>
      <c r="D756" t="s">
        <v>2021</v>
      </c>
      <c r="E756" t="s">
        <v>1688</v>
      </c>
      <c r="F756" t="s">
        <v>1266</v>
      </c>
      <c r="G756" t="str">
        <f>VLOOKUP(F756,부산데이터스토어!$B$2:$C$225,2,)</f>
        <v>naa.60060e80166221000001622100001f06</v>
      </c>
      <c r="H756" t="s">
        <v>3641</v>
      </c>
      <c r="I756" t="s">
        <v>2102</v>
      </c>
      <c r="J756" t="str">
        <f t="shared" si="44"/>
        <v>naa.60060e80166221000001622100000024</v>
      </c>
      <c r="K756" t="str">
        <f t="shared" si="45"/>
        <v>10.146.106.77naa.60060e80166221000001622100000024</v>
      </c>
      <c r="L756" t="str">
        <f>IF(K756&lt;&gt;"",VLOOKUP(K756,'active io'!$C$3:$D$7528,2,FALSE),"")</f>
        <v>vmhba2:C0:T2:L5</v>
      </c>
      <c r="M756" t="str">
        <f t="shared" si="46"/>
        <v>16221</v>
      </c>
      <c r="N756" t="str">
        <f t="shared" si="47"/>
        <v>0024</v>
      </c>
      <c r="O756" s="131">
        <v>5.0006103515625</v>
      </c>
    </row>
    <row r="757" spans="1:15">
      <c r="A757" t="s">
        <v>1209</v>
      </c>
      <c r="B757" t="s">
        <v>2016</v>
      </c>
      <c r="C757" t="s">
        <v>449</v>
      </c>
      <c r="D757" t="s">
        <v>2021</v>
      </c>
      <c r="E757" t="s">
        <v>1704</v>
      </c>
      <c r="F757" t="s">
        <v>1266</v>
      </c>
      <c r="G757" t="str">
        <f>VLOOKUP(F757,부산데이터스토어!$B$2:$C$225,2,)</f>
        <v>naa.60060e80166221000001622100001f06</v>
      </c>
      <c r="H757" t="s">
        <v>3642</v>
      </c>
      <c r="I757" t="s">
        <v>2103</v>
      </c>
      <c r="J757" t="str">
        <f t="shared" si="44"/>
        <v>naa.60060e80166221000001622100001024</v>
      </c>
      <c r="K757" t="str">
        <f t="shared" si="45"/>
        <v>10.146.106.77naa.60060e80166221000001622100001024</v>
      </c>
      <c r="L757" t="str">
        <f>IF(K757&lt;&gt;"",VLOOKUP(K757,'active io'!$C$3:$D$7528,2,FALSE),"")</f>
        <v>vmhba4:C0:T1:L85</v>
      </c>
      <c r="M757" t="str">
        <f t="shared" si="46"/>
        <v>16221</v>
      </c>
      <c r="N757" t="str">
        <f t="shared" si="47"/>
        <v>1024</v>
      </c>
      <c r="O757" s="131">
        <v>50</v>
      </c>
    </row>
    <row r="758" spans="1:15">
      <c r="A758" t="s">
        <v>1209</v>
      </c>
      <c r="B758" t="s">
        <v>2016</v>
      </c>
      <c r="C758" t="s">
        <v>449</v>
      </c>
      <c r="D758" t="s">
        <v>2021</v>
      </c>
      <c r="E758" t="s">
        <v>1714</v>
      </c>
      <c r="F758" t="s">
        <v>1566</v>
      </c>
      <c r="G758" t="str">
        <f>VLOOKUP(F758,부산데이터스토어!$B$2:$C$225,2,)</f>
        <v>naa.600508b1001c62baaaa609a8788e65bb</v>
      </c>
      <c r="H758" t="s">
        <v>3641</v>
      </c>
      <c r="J758" t="str">
        <f t="shared" si="44"/>
        <v/>
      </c>
      <c r="K758" t="str">
        <f t="shared" si="45"/>
        <v/>
      </c>
      <c r="L758" t="str">
        <f>IF(K758&lt;&gt;"",VLOOKUP(K758,'active io'!$C$3:$D$7528,2,FALSE),"")</f>
        <v/>
      </c>
      <c r="M758" t="str">
        <f t="shared" si="46"/>
        <v/>
      </c>
      <c r="N758" t="str">
        <f t="shared" si="47"/>
        <v/>
      </c>
      <c r="O758" s="131">
        <v>45</v>
      </c>
    </row>
    <row r="759" spans="1:15">
      <c r="A759" t="s">
        <v>1209</v>
      </c>
      <c r="B759" t="s">
        <v>2016</v>
      </c>
      <c r="C759" t="s">
        <v>449</v>
      </c>
      <c r="D759" t="s">
        <v>2021</v>
      </c>
      <c r="E759" t="s">
        <v>1693</v>
      </c>
      <c r="F759" t="s">
        <v>1266</v>
      </c>
      <c r="G759" t="str">
        <f>VLOOKUP(F759,부산데이터스토어!$B$2:$C$225,2,)</f>
        <v>naa.60060e80166221000001622100001f06</v>
      </c>
      <c r="H759" t="s">
        <v>3581</v>
      </c>
      <c r="I759" t="s">
        <v>2042</v>
      </c>
      <c r="J759" t="str">
        <f t="shared" si="44"/>
        <v>naa.60060e80166221000001622100000025</v>
      </c>
      <c r="K759" t="str">
        <f t="shared" si="45"/>
        <v>10.146.106.77naa.60060e80166221000001622100000025</v>
      </c>
      <c r="L759" t="str">
        <f>IF(K759&lt;&gt;"",VLOOKUP(K759,'active io'!$C$3:$D$7528,2,FALSE),"")</f>
        <v>vmhba2:C0:T2:L6</v>
      </c>
      <c r="M759" t="str">
        <f t="shared" si="46"/>
        <v>16221</v>
      </c>
      <c r="N759" t="str">
        <f t="shared" si="47"/>
        <v>0025</v>
      </c>
      <c r="O759" s="131">
        <v>110.000610351563</v>
      </c>
    </row>
    <row r="760" spans="1:15">
      <c r="A760" t="s">
        <v>1209</v>
      </c>
      <c r="B760" t="s">
        <v>2016</v>
      </c>
      <c r="C760" t="s">
        <v>449</v>
      </c>
      <c r="D760" t="s">
        <v>2021</v>
      </c>
      <c r="E760" t="s">
        <v>1697</v>
      </c>
      <c r="F760" t="s">
        <v>1266</v>
      </c>
      <c r="G760" t="str">
        <f>VLOOKUP(F760,부산데이터스토어!$B$2:$C$225,2,)</f>
        <v>naa.60060e80166221000001622100001f06</v>
      </c>
      <c r="H760" t="s">
        <v>3582</v>
      </c>
      <c r="I760" t="s">
        <v>2043</v>
      </c>
      <c r="J760" t="str">
        <f t="shared" si="44"/>
        <v>naa.60060e80166221000001622100000026</v>
      </c>
      <c r="K760" t="str">
        <f t="shared" si="45"/>
        <v>10.146.106.77naa.60060e80166221000001622100000026</v>
      </c>
      <c r="L760" t="str">
        <f>IF(K760&lt;&gt;"",VLOOKUP(K760,'active io'!$C$3:$D$7528,2,FALSE),"")</f>
        <v>vmhba2:C0:T2:L7</v>
      </c>
      <c r="M760" t="str">
        <f t="shared" si="46"/>
        <v>16221</v>
      </c>
      <c r="N760" t="str">
        <f t="shared" si="47"/>
        <v>0026</v>
      </c>
      <c r="O760" s="131">
        <v>4.500732421875</v>
      </c>
    </row>
    <row r="761" spans="1:15">
      <c r="A761" t="s">
        <v>1209</v>
      </c>
      <c r="B761" t="s">
        <v>2016</v>
      </c>
      <c r="C761" t="s">
        <v>449</v>
      </c>
      <c r="D761" t="s">
        <v>2021</v>
      </c>
      <c r="E761" t="s">
        <v>1737</v>
      </c>
      <c r="F761" t="s">
        <v>1266</v>
      </c>
      <c r="G761" t="str">
        <f>VLOOKUP(F761,부산데이터스토어!$B$2:$C$225,2,)</f>
        <v>naa.60060e80166221000001622100001f06</v>
      </c>
      <c r="H761" t="s">
        <v>3583</v>
      </c>
      <c r="I761" t="s">
        <v>2044</v>
      </c>
      <c r="J761" t="str">
        <f t="shared" si="44"/>
        <v>naa.60060e80166221000001622100001025</v>
      </c>
      <c r="K761" t="str">
        <f t="shared" si="45"/>
        <v>10.146.106.77naa.60060e80166221000001622100001025</v>
      </c>
      <c r="L761" t="str">
        <f>IF(K761&lt;&gt;"",VLOOKUP(K761,'active io'!$C$3:$D$7528,2,FALSE),"")</f>
        <v>vmhba4:C0:T1:L86</v>
      </c>
      <c r="M761" t="str">
        <f t="shared" si="46"/>
        <v>16221</v>
      </c>
      <c r="N761" t="str">
        <f t="shared" si="47"/>
        <v>1025</v>
      </c>
      <c r="O761" s="131">
        <v>11.0000610351563</v>
      </c>
    </row>
    <row r="762" spans="1:15">
      <c r="A762" t="s">
        <v>1209</v>
      </c>
      <c r="B762" t="s">
        <v>2016</v>
      </c>
      <c r="C762" t="s">
        <v>449</v>
      </c>
      <c r="D762" t="s">
        <v>2021</v>
      </c>
      <c r="E762" t="s">
        <v>1740</v>
      </c>
      <c r="F762" t="s">
        <v>1266</v>
      </c>
      <c r="G762" t="str">
        <f>VLOOKUP(F762,부산데이터스토어!$B$2:$C$225,2,)</f>
        <v>naa.60060e80166221000001622100001f06</v>
      </c>
      <c r="H762" t="s">
        <v>3584</v>
      </c>
      <c r="I762" t="s">
        <v>2045</v>
      </c>
      <c r="J762" t="str">
        <f t="shared" si="44"/>
        <v>naa.60060e80166221000001622100001026</v>
      </c>
      <c r="K762" t="str">
        <f t="shared" si="45"/>
        <v>10.146.106.77naa.60060e80166221000001622100001026</v>
      </c>
      <c r="L762" t="str">
        <f>IF(K762&lt;&gt;"",VLOOKUP(K762,'active io'!$C$3:$D$7528,2,FALSE),"")</f>
        <v>vmhba4:C0:T1:L87</v>
      </c>
      <c r="M762" t="str">
        <f t="shared" si="46"/>
        <v>16221</v>
      </c>
      <c r="N762" t="str">
        <f t="shared" si="47"/>
        <v>1026</v>
      </c>
      <c r="O762" s="131">
        <v>0.20050048828125</v>
      </c>
    </row>
    <row r="763" spans="1:15">
      <c r="A763" t="s">
        <v>1209</v>
      </c>
      <c r="B763" t="s">
        <v>2016</v>
      </c>
      <c r="C763" t="s">
        <v>449</v>
      </c>
      <c r="D763" t="s">
        <v>2021</v>
      </c>
      <c r="E763" t="s">
        <v>1752</v>
      </c>
      <c r="F763" t="s">
        <v>1266</v>
      </c>
      <c r="G763" t="str">
        <f>VLOOKUP(F763,부산데이터스토어!$B$2:$C$225,2,)</f>
        <v>naa.60060e80166221000001622100001f06</v>
      </c>
      <c r="H763" t="s">
        <v>3585</v>
      </c>
      <c r="I763" t="s">
        <v>2046</v>
      </c>
      <c r="J763" t="str">
        <f t="shared" si="44"/>
        <v>naa.60060e80166221000001622100000f12</v>
      </c>
      <c r="K763" t="str">
        <f t="shared" si="45"/>
        <v>10.146.106.77naa.60060e80166221000001622100000f12</v>
      </c>
      <c r="L763" t="str">
        <f>IF(K763&lt;&gt;"",VLOOKUP(K763,'active io'!$C$3:$D$7528,2,FALSE),"")</f>
        <v>vmhba4:C0:T1:L163</v>
      </c>
      <c r="M763" t="str">
        <f t="shared" si="46"/>
        <v>16221</v>
      </c>
      <c r="N763" t="str">
        <f t="shared" si="47"/>
        <v>0f12</v>
      </c>
      <c r="O763" s="131">
        <v>0.20050048828125</v>
      </c>
    </row>
    <row r="764" spans="1:15">
      <c r="A764" t="s">
        <v>1209</v>
      </c>
      <c r="B764" t="s">
        <v>2016</v>
      </c>
      <c r="C764" t="s">
        <v>449</v>
      </c>
      <c r="D764" t="s">
        <v>2021</v>
      </c>
      <c r="E764" t="s">
        <v>1755</v>
      </c>
      <c r="F764" t="s">
        <v>1266</v>
      </c>
      <c r="G764" t="str">
        <f>VLOOKUP(F764,부산데이터스토어!$B$2:$C$225,2,)</f>
        <v>naa.60060e80166221000001622100001f06</v>
      </c>
      <c r="H764" t="s">
        <v>3586</v>
      </c>
      <c r="I764" t="s">
        <v>2047</v>
      </c>
      <c r="J764" t="str">
        <f t="shared" si="44"/>
        <v>naa.60060e80166221000001622100000f13</v>
      </c>
      <c r="K764" t="str">
        <f t="shared" si="45"/>
        <v>10.146.106.77naa.60060e80166221000001622100000f13</v>
      </c>
      <c r="L764" t="str">
        <f>IF(K764&lt;&gt;"",VLOOKUP(K764,'active io'!$C$3:$D$7528,2,FALSE),"")</f>
        <v>vmhba4:C0:T1:L164</v>
      </c>
      <c r="M764" t="str">
        <f t="shared" si="46"/>
        <v>16221</v>
      </c>
      <c r="N764" t="str">
        <f t="shared" si="47"/>
        <v>0f13</v>
      </c>
      <c r="O764" s="131">
        <v>0.20050048828125</v>
      </c>
    </row>
    <row r="765" spans="1:15">
      <c r="A765" t="s">
        <v>1209</v>
      </c>
      <c r="B765" t="s">
        <v>2016</v>
      </c>
      <c r="C765" t="s">
        <v>449</v>
      </c>
      <c r="D765" t="s">
        <v>2021</v>
      </c>
      <c r="E765" t="s">
        <v>1758</v>
      </c>
      <c r="F765" t="s">
        <v>1266</v>
      </c>
      <c r="G765" t="str">
        <f>VLOOKUP(F765,부산데이터스토어!$B$2:$C$225,2,)</f>
        <v>naa.60060e80166221000001622100001f06</v>
      </c>
      <c r="H765" t="s">
        <v>3587</v>
      </c>
      <c r="I765" t="s">
        <v>2048</v>
      </c>
      <c r="J765" t="str">
        <f t="shared" si="44"/>
        <v>naa.60060e80166221000001622100000f14</v>
      </c>
      <c r="K765" t="str">
        <f t="shared" si="45"/>
        <v>10.146.106.77naa.60060e80166221000001622100000f14</v>
      </c>
      <c r="L765" t="str">
        <f>IF(K765&lt;&gt;"",VLOOKUP(K765,'active io'!$C$3:$D$7528,2,FALSE),"")</f>
        <v>vmhba4:C0:T1:L165</v>
      </c>
      <c r="M765" t="str">
        <f t="shared" si="46"/>
        <v>16221</v>
      </c>
      <c r="N765" t="str">
        <f t="shared" si="47"/>
        <v>0f14</v>
      </c>
      <c r="O765" s="131">
        <v>40</v>
      </c>
    </row>
    <row r="766" spans="1:15">
      <c r="A766" t="s">
        <v>1209</v>
      </c>
      <c r="B766" t="s">
        <v>2016</v>
      </c>
      <c r="C766" t="s">
        <v>450</v>
      </c>
      <c r="D766" t="s">
        <v>2021</v>
      </c>
      <c r="E766" t="s">
        <v>1686</v>
      </c>
      <c r="F766" t="s">
        <v>1564</v>
      </c>
      <c r="G766" t="str">
        <f>VLOOKUP(F766,부산데이터스토어!$B$2:$C$225,2,)</f>
        <v>naa.600508b1001c14add515ee2fd0a7791e</v>
      </c>
      <c r="H766" t="s">
        <v>3643</v>
      </c>
      <c r="J766" t="str">
        <f t="shared" si="44"/>
        <v/>
      </c>
      <c r="K766" t="str">
        <f t="shared" si="45"/>
        <v/>
      </c>
      <c r="L766" t="str">
        <f>IF(K766&lt;&gt;"",VLOOKUP(K766,'active io'!$C$3:$D$7528,2,FALSE),"")</f>
        <v/>
      </c>
      <c r="M766" t="str">
        <f t="shared" si="46"/>
        <v/>
      </c>
      <c r="N766" t="str">
        <f t="shared" si="47"/>
        <v/>
      </c>
      <c r="O766" s="131">
        <v>50.0006103515625</v>
      </c>
    </row>
    <row r="767" spans="1:15">
      <c r="A767" t="s">
        <v>1209</v>
      </c>
      <c r="B767" t="s">
        <v>2016</v>
      </c>
      <c r="C767" t="s">
        <v>450</v>
      </c>
      <c r="D767" t="s">
        <v>2021</v>
      </c>
      <c r="E767" t="s">
        <v>1688</v>
      </c>
      <c r="F767" t="s">
        <v>1284</v>
      </c>
      <c r="G767" t="str">
        <f>VLOOKUP(F767,부산데이터스토어!$B$2:$C$225,2,)</f>
        <v>naa.60060e80166221000001622100001f08</v>
      </c>
      <c r="H767" t="s">
        <v>3643</v>
      </c>
      <c r="I767" t="s">
        <v>2104</v>
      </c>
      <c r="J767" t="str">
        <f t="shared" si="44"/>
        <v>naa.60060e8016622100000162210000002d</v>
      </c>
      <c r="K767" t="str">
        <f t="shared" si="45"/>
        <v>10.146.106.77naa.60060e8016622100000162210000002d</v>
      </c>
      <c r="L767" t="str">
        <f>IF(K767&lt;&gt;"",VLOOKUP(K767,'active io'!$C$3:$D$7528,2,FALSE),"")</f>
        <v>vmhba4:C0:T1:L14</v>
      </c>
      <c r="M767" t="str">
        <f t="shared" si="46"/>
        <v>16221</v>
      </c>
      <c r="N767" t="str">
        <f t="shared" si="47"/>
        <v>002d</v>
      </c>
      <c r="O767" s="131">
        <v>5.0006103515625</v>
      </c>
    </row>
    <row r="768" spans="1:15">
      <c r="A768" t="s">
        <v>1209</v>
      </c>
      <c r="B768" t="s">
        <v>2016</v>
      </c>
      <c r="C768" t="s">
        <v>450</v>
      </c>
      <c r="D768" t="s">
        <v>2021</v>
      </c>
      <c r="E768" t="s">
        <v>1704</v>
      </c>
      <c r="F768" t="s">
        <v>1284</v>
      </c>
      <c r="G768" t="str">
        <f>VLOOKUP(F768,부산데이터스토어!$B$2:$C$225,2,)</f>
        <v>naa.60060e80166221000001622100001f08</v>
      </c>
      <c r="H768" t="s">
        <v>3644</v>
      </c>
      <c r="I768" t="s">
        <v>2105</v>
      </c>
      <c r="J768" t="str">
        <f t="shared" si="44"/>
        <v>naa.60060e8016622100000162210000102d</v>
      </c>
      <c r="K768" t="str">
        <f t="shared" si="45"/>
        <v>10.146.106.77naa.60060e8016622100000162210000102d</v>
      </c>
      <c r="L768" t="str">
        <f>IF(K768&lt;&gt;"",VLOOKUP(K768,'active io'!$C$3:$D$7528,2,FALSE),"")</f>
        <v>vmhba4:C0:T1:L94</v>
      </c>
      <c r="M768" t="str">
        <f t="shared" si="46"/>
        <v>16221</v>
      </c>
      <c r="N768" t="str">
        <f t="shared" si="47"/>
        <v>102d</v>
      </c>
      <c r="O768" s="131">
        <v>50</v>
      </c>
    </row>
    <row r="769" spans="1:15">
      <c r="A769" t="s">
        <v>1209</v>
      </c>
      <c r="B769" t="s">
        <v>2016</v>
      </c>
      <c r="C769" t="s">
        <v>450</v>
      </c>
      <c r="D769" t="s">
        <v>2021</v>
      </c>
      <c r="E769" t="s">
        <v>1714</v>
      </c>
      <c r="F769" t="s">
        <v>1566</v>
      </c>
      <c r="G769" t="str">
        <f>VLOOKUP(F769,부산데이터스토어!$B$2:$C$225,2,)</f>
        <v>naa.600508b1001c62baaaa609a8788e65bb</v>
      </c>
      <c r="H769" t="s">
        <v>3643</v>
      </c>
      <c r="J769" t="str">
        <f t="shared" si="44"/>
        <v/>
      </c>
      <c r="K769" t="str">
        <f t="shared" si="45"/>
        <v/>
      </c>
      <c r="L769" t="str">
        <f>IF(K769&lt;&gt;"",VLOOKUP(K769,'active io'!$C$3:$D$7528,2,FALSE),"")</f>
        <v/>
      </c>
      <c r="M769" t="str">
        <f t="shared" si="46"/>
        <v/>
      </c>
      <c r="N769" t="str">
        <f t="shared" si="47"/>
        <v/>
      </c>
      <c r="O769" s="131">
        <v>45</v>
      </c>
    </row>
    <row r="770" spans="1:15">
      <c r="A770" t="s">
        <v>1209</v>
      </c>
      <c r="B770" t="s">
        <v>2016</v>
      </c>
      <c r="C770" t="s">
        <v>450</v>
      </c>
      <c r="D770" t="s">
        <v>2021</v>
      </c>
      <c r="E770" t="s">
        <v>1693</v>
      </c>
      <c r="F770" t="s">
        <v>1284</v>
      </c>
      <c r="G770" t="str">
        <f>VLOOKUP(F770,부산데이터스토어!$B$2:$C$225,2,)</f>
        <v>naa.60060e80166221000001622100001f08</v>
      </c>
      <c r="H770" t="s">
        <v>3570</v>
      </c>
      <c r="I770" t="s">
        <v>2031</v>
      </c>
      <c r="J770" t="str">
        <f t="shared" si="44"/>
        <v>naa.60060e8016622100000162210000002f</v>
      </c>
      <c r="K770" t="str">
        <f t="shared" si="45"/>
        <v>10.146.106.77naa.60060e8016622100000162210000002f</v>
      </c>
      <c r="L770" t="str">
        <f>IF(K770&lt;&gt;"",VLOOKUP(K770,'active io'!$C$3:$D$7528,2,FALSE),"")</f>
        <v>vmhba4:C0:T1:L16</v>
      </c>
      <c r="M770" t="str">
        <f t="shared" si="46"/>
        <v>16221</v>
      </c>
      <c r="N770" t="str">
        <f t="shared" si="47"/>
        <v>002f</v>
      </c>
      <c r="O770" s="131">
        <v>70.000305175781307</v>
      </c>
    </row>
    <row r="771" spans="1:15">
      <c r="A771" t="s">
        <v>1209</v>
      </c>
      <c r="B771" t="s">
        <v>2016</v>
      </c>
      <c r="C771" t="s">
        <v>450</v>
      </c>
      <c r="D771" t="s">
        <v>2021</v>
      </c>
      <c r="E771" t="s">
        <v>1697</v>
      </c>
      <c r="F771" t="s">
        <v>1284</v>
      </c>
      <c r="G771" t="str">
        <f>VLOOKUP(F771,부산데이터스토어!$B$2:$C$225,2,)</f>
        <v>naa.60060e80166221000001622100001f08</v>
      </c>
      <c r="H771" t="s">
        <v>3571</v>
      </c>
      <c r="I771" t="s">
        <v>2032</v>
      </c>
      <c r="J771" t="str">
        <f t="shared" si="44"/>
        <v>naa.60060e80166221000001622100000030</v>
      </c>
      <c r="K771" t="str">
        <f t="shared" si="45"/>
        <v>10.146.106.77naa.60060e80166221000001622100000030</v>
      </c>
      <c r="L771" t="str">
        <f>IF(K771&lt;&gt;"",VLOOKUP(K771,'active io'!$C$3:$D$7528,2,FALSE),"")</f>
        <v>vmhba4:C0:T1:L17</v>
      </c>
      <c r="M771" t="str">
        <f t="shared" si="46"/>
        <v>16221</v>
      </c>
      <c r="N771" t="str">
        <f t="shared" si="47"/>
        <v>0030</v>
      </c>
      <c r="O771" s="131">
        <v>110.000610351563</v>
      </c>
    </row>
    <row r="772" spans="1:15">
      <c r="A772" t="s">
        <v>1209</v>
      </c>
      <c r="B772" t="s">
        <v>2016</v>
      </c>
      <c r="C772" t="s">
        <v>450</v>
      </c>
      <c r="D772" t="s">
        <v>2021</v>
      </c>
      <c r="E772" t="s">
        <v>1699</v>
      </c>
      <c r="F772" t="s">
        <v>1284</v>
      </c>
      <c r="G772" t="str">
        <f>VLOOKUP(F772,부산데이터스토어!$B$2:$C$225,2,)</f>
        <v>naa.60060e80166221000001622100001f08</v>
      </c>
      <c r="H772" t="s">
        <v>3572</v>
      </c>
      <c r="I772" t="s">
        <v>2033</v>
      </c>
      <c r="J772" t="str">
        <f t="shared" si="44"/>
        <v>naa.60060e80166221000001622100000031</v>
      </c>
      <c r="K772" t="str">
        <f t="shared" si="45"/>
        <v>10.146.106.77naa.60060e80166221000001622100000031</v>
      </c>
      <c r="L772" t="str">
        <f>IF(K772&lt;&gt;"",VLOOKUP(K772,'active io'!$C$3:$D$7528,2,FALSE),"")</f>
        <v>vmhba4:C0:T1:L18</v>
      </c>
      <c r="M772" t="str">
        <f t="shared" si="46"/>
        <v>16221</v>
      </c>
      <c r="N772" t="str">
        <f t="shared" si="47"/>
        <v>0031</v>
      </c>
      <c r="O772" s="131">
        <v>4.500732421875</v>
      </c>
    </row>
    <row r="773" spans="1:15">
      <c r="A773" t="s">
        <v>1209</v>
      </c>
      <c r="B773" t="s">
        <v>2016</v>
      </c>
      <c r="C773" t="s">
        <v>450</v>
      </c>
      <c r="D773" t="s">
        <v>2021</v>
      </c>
      <c r="E773" t="s">
        <v>1737</v>
      </c>
      <c r="F773" t="s">
        <v>1284</v>
      </c>
      <c r="G773" t="str">
        <f>VLOOKUP(F773,부산데이터스토어!$B$2:$C$225,2,)</f>
        <v>naa.60060e80166221000001622100001f08</v>
      </c>
      <c r="H773" t="s">
        <v>3573</v>
      </c>
      <c r="I773" t="s">
        <v>2034</v>
      </c>
      <c r="J773" t="str">
        <f t="shared" si="44"/>
        <v>naa.60060e8016622100000162210000102f</v>
      </c>
      <c r="K773" t="str">
        <f t="shared" si="45"/>
        <v>10.146.106.77naa.60060e8016622100000162210000102f</v>
      </c>
      <c r="L773" t="str">
        <f>IF(K773&lt;&gt;"",VLOOKUP(K773,'active io'!$C$3:$D$7528,2,FALSE),"")</f>
        <v>vmhba4:C0:T1:L96</v>
      </c>
      <c r="M773" t="str">
        <f t="shared" si="46"/>
        <v>16221</v>
      </c>
      <c r="N773" t="str">
        <f t="shared" si="47"/>
        <v>102f</v>
      </c>
      <c r="O773" s="131">
        <v>7.0001220703125</v>
      </c>
    </row>
    <row r="774" spans="1:15">
      <c r="A774" t="s">
        <v>1209</v>
      </c>
      <c r="B774" t="s">
        <v>2016</v>
      </c>
      <c r="C774" t="s">
        <v>450</v>
      </c>
      <c r="D774" t="s">
        <v>2021</v>
      </c>
      <c r="E774" t="s">
        <v>1740</v>
      </c>
      <c r="F774" t="s">
        <v>1284</v>
      </c>
      <c r="G774" t="str">
        <f>VLOOKUP(F774,부산데이터스토어!$B$2:$C$225,2,)</f>
        <v>naa.60060e80166221000001622100001f08</v>
      </c>
      <c r="H774" t="s">
        <v>3574</v>
      </c>
      <c r="I774" t="s">
        <v>2035</v>
      </c>
      <c r="J774" t="str">
        <f t="shared" si="44"/>
        <v>naa.60060e80166221000001622100001030</v>
      </c>
      <c r="K774" t="str">
        <f t="shared" si="45"/>
        <v>10.146.106.77naa.60060e80166221000001622100001030</v>
      </c>
      <c r="L774" t="str">
        <f>IF(K774&lt;&gt;"",VLOOKUP(K774,'active io'!$C$3:$D$7528,2,FALSE),"")</f>
        <v>vmhba4:C0:T1:L97</v>
      </c>
      <c r="M774" t="str">
        <f t="shared" si="46"/>
        <v>16221</v>
      </c>
      <c r="N774" t="str">
        <f t="shared" si="47"/>
        <v>1030</v>
      </c>
      <c r="O774" s="131">
        <v>11.0000610351563</v>
      </c>
    </row>
    <row r="775" spans="1:15">
      <c r="A775" t="s">
        <v>1209</v>
      </c>
      <c r="B775" t="s">
        <v>2016</v>
      </c>
      <c r="C775" t="s">
        <v>450</v>
      </c>
      <c r="D775" t="s">
        <v>2021</v>
      </c>
      <c r="E775" t="s">
        <v>1743</v>
      </c>
      <c r="F775" t="s">
        <v>1284</v>
      </c>
      <c r="G775" t="str">
        <f>VLOOKUP(F775,부산데이터스토어!$B$2:$C$225,2,)</f>
        <v>naa.60060e80166221000001622100001f08</v>
      </c>
      <c r="H775" t="s">
        <v>3575</v>
      </c>
      <c r="I775" t="s">
        <v>2036</v>
      </c>
      <c r="J775" t="str">
        <f t="shared" si="44"/>
        <v>naa.60060e80166221000001622100001031</v>
      </c>
      <c r="K775" t="str">
        <f t="shared" si="45"/>
        <v>10.146.106.77naa.60060e80166221000001622100001031</v>
      </c>
      <c r="L775" t="str">
        <f>IF(K775&lt;&gt;"",VLOOKUP(K775,'active io'!$C$3:$D$7528,2,FALSE),"")</f>
        <v>vmhba4:C0:T1:L98</v>
      </c>
      <c r="M775" t="str">
        <f t="shared" si="46"/>
        <v>16221</v>
      </c>
      <c r="N775" t="str">
        <f t="shared" si="47"/>
        <v>1031</v>
      </c>
      <c r="O775" s="131">
        <v>0.20050048828125</v>
      </c>
    </row>
    <row r="776" spans="1:15">
      <c r="A776" t="s">
        <v>1209</v>
      </c>
      <c r="B776" t="s">
        <v>2016</v>
      </c>
      <c r="C776" t="s">
        <v>450</v>
      </c>
      <c r="D776" t="s">
        <v>2021</v>
      </c>
      <c r="E776" t="s">
        <v>1752</v>
      </c>
      <c r="F776" t="s">
        <v>1284</v>
      </c>
      <c r="G776" t="str">
        <f>VLOOKUP(F776,부산데이터스토어!$B$2:$C$225,2,)</f>
        <v>naa.60060e80166221000001622100001f08</v>
      </c>
      <c r="H776" t="s">
        <v>3576</v>
      </c>
      <c r="I776" t="s">
        <v>2037</v>
      </c>
      <c r="J776" t="str">
        <f t="shared" si="44"/>
        <v>naa.60060e80166221000001622100000f18</v>
      </c>
      <c r="K776" t="str">
        <f t="shared" si="45"/>
        <v>10.146.106.77naa.60060e80166221000001622100000f18</v>
      </c>
      <c r="L776" t="str">
        <f>IF(K776&lt;&gt;"",VLOOKUP(K776,'active io'!$C$3:$D$7528,2,FALSE),"")</f>
        <v>vmhba4:C0:T1:L169</v>
      </c>
      <c r="M776" t="str">
        <f t="shared" si="46"/>
        <v>16221</v>
      </c>
      <c r="N776" t="str">
        <f t="shared" si="47"/>
        <v>0f18</v>
      </c>
      <c r="O776" s="131">
        <v>0.20050048828125</v>
      </c>
    </row>
    <row r="777" spans="1:15">
      <c r="A777" t="s">
        <v>1209</v>
      </c>
      <c r="B777" t="s">
        <v>2016</v>
      </c>
      <c r="C777" t="s">
        <v>450</v>
      </c>
      <c r="D777" t="s">
        <v>2021</v>
      </c>
      <c r="E777" t="s">
        <v>1755</v>
      </c>
      <c r="F777" t="s">
        <v>1284</v>
      </c>
      <c r="G777" t="str">
        <f>VLOOKUP(F777,부산데이터스토어!$B$2:$C$225,2,)</f>
        <v>naa.60060e80166221000001622100001f08</v>
      </c>
      <c r="H777" t="s">
        <v>3577</v>
      </c>
      <c r="I777" t="s">
        <v>2038</v>
      </c>
      <c r="J777" t="str">
        <f t="shared" si="44"/>
        <v>naa.60060e80166221000001622100000f19</v>
      </c>
      <c r="K777" t="str">
        <f t="shared" si="45"/>
        <v>10.146.106.77naa.60060e80166221000001622100000f19</v>
      </c>
      <c r="L777" t="str">
        <f>IF(K777&lt;&gt;"",VLOOKUP(K777,'active io'!$C$3:$D$7528,2,FALSE),"")</f>
        <v>vmhba4:C0:T2:L170</v>
      </c>
      <c r="M777" t="str">
        <f t="shared" si="46"/>
        <v>16221</v>
      </c>
      <c r="N777" t="str">
        <f t="shared" si="47"/>
        <v>0f19</v>
      </c>
      <c r="O777" s="131">
        <v>0.20050048828125</v>
      </c>
    </row>
    <row r="778" spans="1:15">
      <c r="A778" t="s">
        <v>1209</v>
      </c>
      <c r="B778" t="s">
        <v>2016</v>
      </c>
      <c r="C778" t="s">
        <v>450</v>
      </c>
      <c r="D778" t="s">
        <v>2021</v>
      </c>
      <c r="E778" t="s">
        <v>1758</v>
      </c>
      <c r="F778" t="s">
        <v>1284</v>
      </c>
      <c r="G778" t="str">
        <f>VLOOKUP(F778,부산데이터스토어!$B$2:$C$225,2,)</f>
        <v>naa.60060e80166221000001622100001f08</v>
      </c>
      <c r="H778" t="s">
        <v>3578</v>
      </c>
      <c r="I778" t="s">
        <v>2039</v>
      </c>
      <c r="J778" t="str">
        <f t="shared" si="44"/>
        <v>naa.60060e80166221000001622100000f1a</v>
      </c>
      <c r="K778" t="str">
        <f t="shared" si="45"/>
        <v>10.146.106.77naa.60060e80166221000001622100000f1a</v>
      </c>
      <c r="L778" t="str">
        <f>IF(K778&lt;&gt;"",VLOOKUP(K778,'active io'!$C$3:$D$7528,2,FALSE),"")</f>
        <v>vmhba4:C0:T2:L171</v>
      </c>
      <c r="M778" t="str">
        <f t="shared" si="46"/>
        <v>16221</v>
      </c>
      <c r="N778" t="str">
        <f t="shared" si="47"/>
        <v>0f1a</v>
      </c>
      <c r="O778" s="131">
        <v>40</v>
      </c>
    </row>
    <row r="779" spans="1:15">
      <c r="A779" t="s">
        <v>1210</v>
      </c>
      <c r="B779" t="s">
        <v>2016</v>
      </c>
      <c r="C779" t="s">
        <v>452</v>
      </c>
      <c r="D779" t="s">
        <v>1702</v>
      </c>
      <c r="E779" t="s">
        <v>1686</v>
      </c>
      <c r="F779" t="s">
        <v>1568</v>
      </c>
      <c r="G779" t="str">
        <f>VLOOKUP(F779,부산데이터스토어!$B$2:$C$225,2,)</f>
        <v>naa.600508b1001cde16786c0f6aecd91bb4</v>
      </c>
      <c r="H779" t="s">
        <v>3645</v>
      </c>
      <c r="J779" t="str">
        <f t="shared" si="44"/>
        <v/>
      </c>
      <c r="K779" t="str">
        <f t="shared" si="45"/>
        <v/>
      </c>
      <c r="L779" t="str">
        <f>IF(K779&lt;&gt;"",VLOOKUP(K779,'active io'!$C$3:$D$7528,2,FALSE),"")</f>
        <v/>
      </c>
      <c r="M779" t="str">
        <f t="shared" si="46"/>
        <v/>
      </c>
      <c r="N779" t="str">
        <f t="shared" si="47"/>
        <v/>
      </c>
      <c r="O779" s="131">
        <v>25.0003051757813</v>
      </c>
    </row>
    <row r="780" spans="1:15">
      <c r="A780" t="s">
        <v>1210</v>
      </c>
      <c r="B780" t="s">
        <v>2016</v>
      </c>
      <c r="C780" t="s">
        <v>452</v>
      </c>
      <c r="D780" t="s">
        <v>1702</v>
      </c>
      <c r="E780" t="s">
        <v>1688</v>
      </c>
      <c r="F780" t="s">
        <v>1376</v>
      </c>
      <c r="G780" t="str">
        <f>VLOOKUP(F780,부산데이터스토어!$B$2:$C$225,2,)</f>
        <v>naa.60060e80166177000001617700001f0b</v>
      </c>
      <c r="H780" t="s">
        <v>3645</v>
      </c>
      <c r="I780" t="s">
        <v>2106</v>
      </c>
      <c r="J780" t="str">
        <f t="shared" si="44"/>
        <v>naa.60060e8016617700000161770000002c</v>
      </c>
      <c r="K780" t="str">
        <f t="shared" si="45"/>
        <v>10.146.106.78naa.60060e8016617700000161770000002c</v>
      </c>
      <c r="L780" t="str">
        <f>IF(K780&lt;&gt;"",VLOOKUP(K780,'active io'!$C$3:$D$7528,2,FALSE),"")</f>
        <v>vmhba5:C0:T0:L16</v>
      </c>
      <c r="M780" t="str">
        <f t="shared" si="46"/>
        <v>16177</v>
      </c>
      <c r="N780" t="str">
        <f t="shared" si="47"/>
        <v>002c</v>
      </c>
      <c r="O780" s="131">
        <v>50</v>
      </c>
    </row>
    <row r="781" spans="1:15">
      <c r="A781" t="s">
        <v>1210</v>
      </c>
      <c r="B781" t="s">
        <v>2016</v>
      </c>
      <c r="C781" t="s">
        <v>452</v>
      </c>
      <c r="D781" t="s">
        <v>1702</v>
      </c>
      <c r="E781" t="s">
        <v>1714</v>
      </c>
      <c r="F781" t="s">
        <v>1570</v>
      </c>
      <c r="G781" t="str">
        <f>VLOOKUP(F781,부산데이터스토어!$B$2:$C$225,2,)</f>
        <v>naa.600508b1001cfed69e309aeedec47f75</v>
      </c>
      <c r="H781" t="s">
        <v>3645</v>
      </c>
      <c r="J781" t="str">
        <f t="shared" si="44"/>
        <v/>
      </c>
      <c r="K781" t="str">
        <f t="shared" si="45"/>
        <v/>
      </c>
      <c r="L781" t="str">
        <f>IF(K781&lt;&gt;"",VLOOKUP(K781,'active io'!$C$3:$D$7528,2,FALSE),"")</f>
        <v/>
      </c>
      <c r="M781" t="str">
        <f t="shared" si="46"/>
        <v/>
      </c>
      <c r="N781" t="str">
        <f t="shared" si="47"/>
        <v/>
      </c>
      <c r="O781" s="131">
        <v>35.0006103515625</v>
      </c>
    </row>
    <row r="782" spans="1:15">
      <c r="A782" t="s">
        <v>1210</v>
      </c>
      <c r="B782" t="s">
        <v>2016</v>
      </c>
      <c r="C782" t="s">
        <v>452</v>
      </c>
      <c r="D782" t="s">
        <v>1702</v>
      </c>
      <c r="E782" t="s">
        <v>1693</v>
      </c>
      <c r="F782" t="s">
        <v>1376</v>
      </c>
      <c r="G782" t="str">
        <f>VLOOKUP(F782,부산데이터스토어!$B$2:$C$225,2,)</f>
        <v>naa.60060e80166177000001617700001f0b</v>
      </c>
      <c r="H782" t="s">
        <v>3646</v>
      </c>
      <c r="I782" t="s">
        <v>2107</v>
      </c>
      <c r="J782" t="str">
        <f t="shared" si="44"/>
        <v>naa.60060e8016617700000161770000002d</v>
      </c>
      <c r="K782" t="str">
        <f t="shared" si="45"/>
        <v>10.146.106.78naa.60060e8016617700000161770000002d</v>
      </c>
      <c r="L782" t="str">
        <f>IF(K782&lt;&gt;"",VLOOKUP(K782,'active io'!$C$3:$D$7528,2,FALSE),"")</f>
        <v>vmhba5:C0:T0:L17</v>
      </c>
      <c r="M782" t="str">
        <f t="shared" si="46"/>
        <v>16177</v>
      </c>
      <c r="N782" t="str">
        <f t="shared" si="47"/>
        <v>002d</v>
      </c>
      <c r="O782" s="131">
        <v>40.0003051757813</v>
      </c>
    </row>
    <row r="783" spans="1:15">
      <c r="A783" t="s">
        <v>1210</v>
      </c>
      <c r="B783" t="s">
        <v>2016</v>
      </c>
      <c r="C783" t="s">
        <v>452</v>
      </c>
      <c r="D783" t="s">
        <v>1702</v>
      </c>
      <c r="E783" t="s">
        <v>1697</v>
      </c>
      <c r="F783" t="s">
        <v>1376</v>
      </c>
      <c r="G783" t="str">
        <f>VLOOKUP(F783,부산데이터스토어!$B$2:$C$225,2,)</f>
        <v>naa.60060e80166177000001617700001f0b</v>
      </c>
      <c r="H783" t="s">
        <v>3647</v>
      </c>
      <c r="I783" t="s">
        <v>2108</v>
      </c>
      <c r="J783" t="str">
        <f t="shared" si="44"/>
        <v>naa.60060e8016617700000161770000002e</v>
      </c>
      <c r="K783" t="str">
        <f t="shared" si="45"/>
        <v>10.146.106.78naa.60060e8016617700000161770000002e</v>
      </c>
      <c r="L783" t="str">
        <f>IF(K783&lt;&gt;"",VLOOKUP(K783,'active io'!$C$3:$D$7528,2,FALSE),"")</f>
        <v>vmhba5:C0:T0:L18</v>
      </c>
      <c r="M783" t="str">
        <f t="shared" si="46"/>
        <v>16177</v>
      </c>
      <c r="N783" t="str">
        <f t="shared" si="47"/>
        <v>002e</v>
      </c>
      <c r="O783" s="131">
        <v>6.0003662109375</v>
      </c>
    </row>
    <row r="784" spans="1:15">
      <c r="A784" t="s">
        <v>1210</v>
      </c>
      <c r="B784" t="s">
        <v>2016</v>
      </c>
      <c r="C784" t="s">
        <v>452</v>
      </c>
      <c r="D784" t="s">
        <v>1702</v>
      </c>
      <c r="E784" t="s">
        <v>1699</v>
      </c>
      <c r="F784" t="s">
        <v>1376</v>
      </c>
      <c r="G784" t="str">
        <f>VLOOKUP(F784,부산데이터스토어!$B$2:$C$225,2,)</f>
        <v>naa.60060e80166177000001617700001f0b</v>
      </c>
      <c r="H784" t="s">
        <v>3648</v>
      </c>
      <c r="I784" t="s">
        <v>2109</v>
      </c>
      <c r="J784" t="str">
        <f t="shared" si="44"/>
        <v>naa.60060e80166177000001617700000081</v>
      </c>
      <c r="K784" t="str">
        <f t="shared" si="45"/>
        <v>10.146.106.78naa.60060e80166177000001617700000081</v>
      </c>
      <c r="L784" t="str">
        <f>IF(K784&lt;&gt;"",VLOOKUP(K784,'active io'!$C$3:$D$7528,2,FALSE),"")</f>
        <v>vmhba3:C0:T2:L29</v>
      </c>
      <c r="M784" t="str">
        <f t="shared" si="46"/>
        <v>16177</v>
      </c>
      <c r="N784" t="str">
        <f t="shared" si="47"/>
        <v>0081</v>
      </c>
      <c r="O784" s="131">
        <v>40</v>
      </c>
    </row>
    <row r="785" spans="1:15">
      <c r="A785" t="s">
        <v>1210</v>
      </c>
      <c r="B785" t="s">
        <v>2016</v>
      </c>
      <c r="C785" t="s">
        <v>453</v>
      </c>
      <c r="D785" t="s">
        <v>2021</v>
      </c>
      <c r="E785" t="s">
        <v>1686</v>
      </c>
      <c r="F785" t="s">
        <v>1568</v>
      </c>
      <c r="G785" t="str">
        <f>VLOOKUP(F785,부산데이터스토어!$B$2:$C$225,2,)</f>
        <v>naa.600508b1001cde16786c0f6aecd91bb4</v>
      </c>
      <c r="H785" t="s">
        <v>3649</v>
      </c>
      <c r="J785" t="str">
        <f t="shared" si="44"/>
        <v/>
      </c>
      <c r="K785" t="str">
        <f t="shared" si="45"/>
        <v/>
      </c>
      <c r="L785" t="str">
        <f>IF(K785&lt;&gt;"",VLOOKUP(K785,'active io'!$C$3:$D$7528,2,FALSE),"")</f>
        <v/>
      </c>
      <c r="M785" t="str">
        <f t="shared" si="46"/>
        <v/>
      </c>
      <c r="N785" t="str">
        <f t="shared" si="47"/>
        <v/>
      </c>
      <c r="O785" s="131">
        <v>50.0006103515625</v>
      </c>
    </row>
    <row r="786" spans="1:15">
      <c r="A786" t="s">
        <v>1210</v>
      </c>
      <c r="B786" t="s">
        <v>2016</v>
      </c>
      <c r="C786" t="s">
        <v>453</v>
      </c>
      <c r="D786" t="s">
        <v>2021</v>
      </c>
      <c r="E786" t="s">
        <v>1688</v>
      </c>
      <c r="F786" t="s">
        <v>1274</v>
      </c>
      <c r="G786" t="str">
        <f>VLOOKUP(F786,부산데이터스토어!$B$2:$C$225,2,)</f>
        <v>naa.60060e80166221000001622100001f07</v>
      </c>
      <c r="H786" t="s">
        <v>3649</v>
      </c>
      <c r="I786" t="s">
        <v>2110</v>
      </c>
      <c r="J786" t="str">
        <f t="shared" si="44"/>
        <v>naa.60060e80166221000001622100000028</v>
      </c>
      <c r="K786" t="str">
        <f t="shared" si="45"/>
        <v>10.146.106.78naa.60060e80166221000001622100000028</v>
      </c>
      <c r="L786" t="str">
        <f>IF(K786&lt;&gt;"",VLOOKUP(K786,'active io'!$C$3:$D$7528,2,FALSE),"")</f>
        <v>vmhba4:C0:T0:L9</v>
      </c>
      <c r="M786" t="str">
        <f t="shared" si="46"/>
        <v>16221</v>
      </c>
      <c r="N786" t="str">
        <f t="shared" si="47"/>
        <v>0028</v>
      </c>
      <c r="O786" s="131">
        <v>5.0006103515625</v>
      </c>
    </row>
    <row r="787" spans="1:15">
      <c r="A787" t="s">
        <v>1210</v>
      </c>
      <c r="B787" t="s">
        <v>2016</v>
      </c>
      <c r="C787" t="s">
        <v>453</v>
      </c>
      <c r="D787" t="s">
        <v>2021</v>
      </c>
      <c r="E787" t="s">
        <v>1704</v>
      </c>
      <c r="F787" t="s">
        <v>1274</v>
      </c>
      <c r="G787" t="str">
        <f>VLOOKUP(F787,부산데이터스토어!$B$2:$C$225,2,)</f>
        <v>naa.60060e80166221000001622100001f07</v>
      </c>
      <c r="H787" t="s">
        <v>3650</v>
      </c>
      <c r="I787" t="s">
        <v>2111</v>
      </c>
      <c r="J787" t="str">
        <f t="shared" si="44"/>
        <v>naa.60060e80166221000001622100001028</v>
      </c>
      <c r="K787" t="str">
        <f t="shared" si="45"/>
        <v>10.146.106.78naa.60060e80166221000001622100001028</v>
      </c>
      <c r="L787" t="str">
        <f>IF(K787&lt;&gt;"",VLOOKUP(K787,'active io'!$C$3:$D$7528,2,FALSE),"")</f>
        <v>vmhba4:C0:T0:L89</v>
      </c>
      <c r="M787" t="str">
        <f t="shared" si="46"/>
        <v>16221</v>
      </c>
      <c r="N787" t="str">
        <f t="shared" si="47"/>
        <v>1028</v>
      </c>
      <c r="O787" s="131">
        <v>50</v>
      </c>
    </row>
    <row r="788" spans="1:15">
      <c r="A788" t="s">
        <v>1210</v>
      </c>
      <c r="B788" t="s">
        <v>2016</v>
      </c>
      <c r="C788" t="s">
        <v>453</v>
      </c>
      <c r="D788" t="s">
        <v>2021</v>
      </c>
      <c r="E788" t="s">
        <v>1714</v>
      </c>
      <c r="F788" t="s">
        <v>1570</v>
      </c>
      <c r="G788" t="str">
        <f>VLOOKUP(F788,부산데이터스토어!$B$2:$C$225,2,)</f>
        <v>naa.600508b1001cfed69e309aeedec47f75</v>
      </c>
      <c r="H788" t="s">
        <v>3649</v>
      </c>
      <c r="J788" t="str">
        <f t="shared" si="44"/>
        <v/>
      </c>
      <c r="K788" t="str">
        <f t="shared" si="45"/>
        <v/>
      </c>
      <c r="L788" t="str">
        <f>IF(K788&lt;&gt;"",VLOOKUP(K788,'active io'!$C$3:$D$7528,2,FALSE),"")</f>
        <v/>
      </c>
      <c r="M788" t="str">
        <f t="shared" si="46"/>
        <v/>
      </c>
      <c r="N788" t="str">
        <f t="shared" si="47"/>
        <v/>
      </c>
      <c r="O788" s="131">
        <v>45</v>
      </c>
    </row>
    <row r="789" spans="1:15">
      <c r="A789" t="s">
        <v>1210</v>
      </c>
      <c r="B789" t="s">
        <v>2016</v>
      </c>
      <c r="C789" t="s">
        <v>453</v>
      </c>
      <c r="D789" t="s">
        <v>2021</v>
      </c>
      <c r="E789" t="s">
        <v>1693</v>
      </c>
      <c r="F789" t="s">
        <v>1274</v>
      </c>
      <c r="G789" t="str">
        <f>VLOOKUP(F789,부산데이터스토어!$B$2:$C$225,2,)</f>
        <v>naa.60060e80166221000001622100001f07</v>
      </c>
      <c r="H789" t="s">
        <v>3592</v>
      </c>
      <c r="I789" t="s">
        <v>2053</v>
      </c>
      <c r="J789" t="str">
        <f t="shared" si="44"/>
        <v>naa.60060e80166221000001622100000029</v>
      </c>
      <c r="K789" t="str">
        <f t="shared" si="45"/>
        <v>10.146.106.78naa.60060e80166221000001622100000029</v>
      </c>
      <c r="L789" t="str">
        <f>IF(K789&lt;&gt;"",VLOOKUP(K789,'active io'!$C$3:$D$7528,2,FALSE),"")</f>
        <v>vmhba4:C0:T0:L10</v>
      </c>
      <c r="M789" t="str">
        <f t="shared" si="46"/>
        <v>16221</v>
      </c>
      <c r="N789" t="str">
        <f t="shared" si="47"/>
        <v>0029</v>
      </c>
      <c r="O789" s="131">
        <v>2.00042724609375</v>
      </c>
    </row>
    <row r="790" spans="1:15">
      <c r="A790" t="s">
        <v>1210</v>
      </c>
      <c r="B790" t="s">
        <v>2016</v>
      </c>
      <c r="C790" t="s">
        <v>453</v>
      </c>
      <c r="D790" t="s">
        <v>2021</v>
      </c>
      <c r="E790" t="s">
        <v>1697</v>
      </c>
      <c r="F790" t="s">
        <v>1274</v>
      </c>
      <c r="G790" t="str">
        <f>VLOOKUP(F790,부산데이터스토어!$B$2:$C$225,2,)</f>
        <v>naa.60060e80166221000001622100001f07</v>
      </c>
      <c r="H790" t="s">
        <v>3593</v>
      </c>
      <c r="I790" t="s">
        <v>2054</v>
      </c>
      <c r="J790" t="str">
        <f t="shared" si="44"/>
        <v>naa.60060e8016622100000162210000002a</v>
      </c>
      <c r="K790" t="str">
        <f t="shared" si="45"/>
        <v>10.146.106.78naa.60060e8016622100000162210000002a</v>
      </c>
      <c r="L790" t="str">
        <f>IF(K790&lt;&gt;"",VLOOKUP(K790,'active io'!$C$3:$D$7528,2,FALSE),"")</f>
        <v>vmhba4:C0:T0:L11</v>
      </c>
      <c r="M790" t="str">
        <f t="shared" si="46"/>
        <v>16221</v>
      </c>
      <c r="N790" t="str">
        <f t="shared" si="47"/>
        <v>002a</v>
      </c>
      <c r="O790" s="131">
        <v>110.000610351563</v>
      </c>
    </row>
    <row r="791" spans="1:15">
      <c r="A791" t="s">
        <v>1210</v>
      </c>
      <c r="B791" t="s">
        <v>2016</v>
      </c>
      <c r="C791" t="s">
        <v>453</v>
      </c>
      <c r="D791" t="s">
        <v>2021</v>
      </c>
      <c r="E791" t="s">
        <v>1699</v>
      </c>
      <c r="F791" t="s">
        <v>1274</v>
      </c>
      <c r="G791" t="str">
        <f>VLOOKUP(F791,부산데이터스토어!$B$2:$C$225,2,)</f>
        <v>naa.60060e80166221000001622100001f07</v>
      </c>
      <c r="H791" t="s">
        <v>3594</v>
      </c>
      <c r="I791" t="s">
        <v>2055</v>
      </c>
      <c r="J791" t="str">
        <f t="shared" si="44"/>
        <v>naa.60060e8016622100000162210000002b</v>
      </c>
      <c r="K791" t="str">
        <f t="shared" si="45"/>
        <v>10.146.106.78naa.60060e8016622100000162210000002b</v>
      </c>
      <c r="L791" t="str">
        <f>IF(K791&lt;&gt;"",VLOOKUP(K791,'active io'!$C$3:$D$7528,2,FALSE),"")</f>
        <v>vmhba4:C0:T0:L12</v>
      </c>
      <c r="M791" t="str">
        <f t="shared" si="46"/>
        <v>16221</v>
      </c>
      <c r="N791" t="str">
        <f t="shared" si="47"/>
        <v>002b</v>
      </c>
      <c r="O791" s="131">
        <v>4.500732421875</v>
      </c>
    </row>
    <row r="792" spans="1:15">
      <c r="A792" t="s">
        <v>1210</v>
      </c>
      <c r="B792" t="s">
        <v>2016</v>
      </c>
      <c r="C792" t="s">
        <v>453</v>
      </c>
      <c r="D792" t="s">
        <v>2021</v>
      </c>
      <c r="E792" t="s">
        <v>1737</v>
      </c>
      <c r="F792" t="s">
        <v>1274</v>
      </c>
      <c r="G792" t="str">
        <f>VLOOKUP(F792,부산데이터스토어!$B$2:$C$225,2,)</f>
        <v>naa.60060e80166221000001622100001f07</v>
      </c>
      <c r="H792" t="s">
        <v>3595</v>
      </c>
      <c r="I792" t="s">
        <v>2056</v>
      </c>
      <c r="J792" t="str">
        <f t="shared" si="44"/>
        <v>naa.60060e80166221000001622100001029</v>
      </c>
      <c r="K792" t="str">
        <f t="shared" si="45"/>
        <v>10.146.106.78naa.60060e80166221000001622100001029</v>
      </c>
      <c r="L792" t="str">
        <f>IF(K792&lt;&gt;"",VLOOKUP(K792,'active io'!$C$3:$D$7528,2,FALSE),"")</f>
        <v>vmhba4:C0:T0:L90</v>
      </c>
      <c r="M792" t="str">
        <f t="shared" si="46"/>
        <v>16221</v>
      </c>
      <c r="N792" t="str">
        <f t="shared" si="47"/>
        <v>1029</v>
      </c>
      <c r="O792" s="131">
        <v>0.20050048828125</v>
      </c>
    </row>
    <row r="793" spans="1:15">
      <c r="A793" t="s">
        <v>1210</v>
      </c>
      <c r="B793" t="s">
        <v>2016</v>
      </c>
      <c r="C793" t="s">
        <v>453</v>
      </c>
      <c r="D793" t="s">
        <v>2021</v>
      </c>
      <c r="E793" t="s">
        <v>1740</v>
      </c>
      <c r="F793" t="s">
        <v>1274</v>
      </c>
      <c r="G793" t="str">
        <f>VLOOKUP(F793,부산데이터스토어!$B$2:$C$225,2,)</f>
        <v>naa.60060e80166221000001622100001f07</v>
      </c>
      <c r="H793" t="s">
        <v>3596</v>
      </c>
      <c r="I793" t="s">
        <v>2057</v>
      </c>
      <c r="J793" t="str">
        <f t="shared" si="44"/>
        <v>naa.60060e8016622100000162210000102a</v>
      </c>
      <c r="K793" t="str">
        <f t="shared" si="45"/>
        <v>10.146.106.78naa.60060e8016622100000162210000102a</v>
      </c>
      <c r="L793" t="str">
        <f>IF(K793&lt;&gt;"",VLOOKUP(K793,'active io'!$C$3:$D$7528,2,FALSE),"")</f>
        <v>vmhba4:C0:T0:L91</v>
      </c>
      <c r="M793" t="str">
        <f t="shared" si="46"/>
        <v>16221</v>
      </c>
      <c r="N793" t="str">
        <f t="shared" si="47"/>
        <v>102a</v>
      </c>
      <c r="O793" s="131">
        <v>11.0000610351563</v>
      </c>
    </row>
    <row r="794" spans="1:15">
      <c r="A794" t="s">
        <v>1210</v>
      </c>
      <c r="B794" t="s">
        <v>2016</v>
      </c>
      <c r="C794" t="s">
        <v>453</v>
      </c>
      <c r="D794" t="s">
        <v>2021</v>
      </c>
      <c r="E794" t="s">
        <v>1743</v>
      </c>
      <c r="F794" t="s">
        <v>1274</v>
      </c>
      <c r="G794" t="str">
        <f>VLOOKUP(F794,부산데이터스토어!$B$2:$C$225,2,)</f>
        <v>naa.60060e80166221000001622100001f07</v>
      </c>
      <c r="H794" t="s">
        <v>3597</v>
      </c>
      <c r="I794" t="s">
        <v>2058</v>
      </c>
      <c r="J794" t="str">
        <f t="shared" si="44"/>
        <v>naa.60060e8016622100000162210000102b</v>
      </c>
      <c r="K794" t="str">
        <f t="shared" si="45"/>
        <v>10.146.106.78naa.60060e8016622100000162210000102b</v>
      </c>
      <c r="L794" t="str">
        <f>IF(K794&lt;&gt;"",VLOOKUP(K794,'active io'!$C$3:$D$7528,2,FALSE),"")</f>
        <v>vmhba4:C0:T0:L92</v>
      </c>
      <c r="M794" t="str">
        <f t="shared" si="46"/>
        <v>16221</v>
      </c>
      <c r="N794" t="str">
        <f t="shared" si="47"/>
        <v>102b</v>
      </c>
      <c r="O794" s="131">
        <v>0.20050048828125</v>
      </c>
    </row>
    <row r="795" spans="1:15">
      <c r="A795" t="s">
        <v>1210</v>
      </c>
      <c r="B795" t="s">
        <v>2016</v>
      </c>
      <c r="C795" t="s">
        <v>453</v>
      </c>
      <c r="D795" t="s">
        <v>2021</v>
      </c>
      <c r="E795" t="s">
        <v>1752</v>
      </c>
      <c r="F795" t="s">
        <v>1274</v>
      </c>
      <c r="G795" t="str">
        <f>VLOOKUP(F795,부산데이터스토어!$B$2:$C$225,2,)</f>
        <v>naa.60060e80166221000001622100001f07</v>
      </c>
      <c r="H795" t="s">
        <v>3598</v>
      </c>
      <c r="I795" t="s">
        <v>2059</v>
      </c>
      <c r="J795" t="str">
        <f t="shared" si="44"/>
        <v>naa.60060e80166221000001622100000f15</v>
      </c>
      <c r="K795" t="str">
        <f t="shared" si="45"/>
        <v>10.146.106.78naa.60060e80166221000001622100000f15</v>
      </c>
      <c r="L795" t="str">
        <f>IF(K795&lt;&gt;"",VLOOKUP(K795,'active io'!$C$3:$D$7528,2,FALSE),"")</f>
        <v>vmhba2:C0:T2:L166</v>
      </c>
      <c r="M795" t="str">
        <f t="shared" si="46"/>
        <v>16221</v>
      </c>
      <c r="N795" t="str">
        <f t="shared" si="47"/>
        <v>0f15</v>
      </c>
      <c r="O795" s="131">
        <v>0.20050048828125</v>
      </c>
    </row>
    <row r="796" spans="1:15">
      <c r="A796" t="s">
        <v>1210</v>
      </c>
      <c r="B796" t="s">
        <v>2016</v>
      </c>
      <c r="C796" t="s">
        <v>453</v>
      </c>
      <c r="D796" t="s">
        <v>2021</v>
      </c>
      <c r="E796" t="s">
        <v>1755</v>
      </c>
      <c r="F796" t="s">
        <v>1274</v>
      </c>
      <c r="G796" t="str">
        <f>VLOOKUP(F796,부산데이터스토어!$B$2:$C$225,2,)</f>
        <v>naa.60060e80166221000001622100001f07</v>
      </c>
      <c r="H796" t="s">
        <v>3599</v>
      </c>
      <c r="I796" t="s">
        <v>2060</v>
      </c>
      <c r="J796" t="str">
        <f t="shared" si="44"/>
        <v>naa.60060e80166221000001622100000f16</v>
      </c>
      <c r="K796" t="str">
        <f t="shared" si="45"/>
        <v>10.146.106.78naa.60060e80166221000001622100000f16</v>
      </c>
      <c r="L796" t="str">
        <f>IF(K796&lt;&gt;"",VLOOKUP(K796,'active io'!$C$3:$D$7528,2,FALSE),"")</f>
        <v>vmhba2:C0:T2:L167</v>
      </c>
      <c r="M796" t="str">
        <f t="shared" si="46"/>
        <v>16221</v>
      </c>
      <c r="N796" t="str">
        <f t="shared" si="47"/>
        <v>0f16</v>
      </c>
      <c r="O796" s="131">
        <v>0.20050048828125</v>
      </c>
    </row>
    <row r="797" spans="1:15">
      <c r="A797" t="s">
        <v>1210</v>
      </c>
      <c r="B797" t="s">
        <v>2016</v>
      </c>
      <c r="C797" t="s">
        <v>453</v>
      </c>
      <c r="D797" t="s">
        <v>2021</v>
      </c>
      <c r="E797" t="s">
        <v>1758</v>
      </c>
      <c r="F797" t="s">
        <v>1274</v>
      </c>
      <c r="G797" t="str">
        <f>VLOOKUP(F797,부산데이터스토어!$B$2:$C$225,2,)</f>
        <v>naa.60060e80166221000001622100001f07</v>
      </c>
      <c r="H797" t="s">
        <v>3600</v>
      </c>
      <c r="I797" t="s">
        <v>2061</v>
      </c>
      <c r="J797" t="str">
        <f t="shared" si="44"/>
        <v>naa.60060e80166221000001622100000f17</v>
      </c>
      <c r="K797" t="str">
        <f t="shared" si="45"/>
        <v>10.146.106.78naa.60060e80166221000001622100000f17</v>
      </c>
      <c r="L797" t="str">
        <f>IF(K797&lt;&gt;"",VLOOKUP(K797,'active io'!$C$3:$D$7528,2,FALSE),"")</f>
        <v>vmhba2:C0:T2:L168</v>
      </c>
      <c r="M797" t="str">
        <f t="shared" si="46"/>
        <v>16221</v>
      </c>
      <c r="N797" t="str">
        <f t="shared" si="47"/>
        <v>0f17</v>
      </c>
      <c r="O797" s="131">
        <v>40</v>
      </c>
    </row>
    <row r="798" spans="1:15">
      <c r="A798" t="s">
        <v>1211</v>
      </c>
      <c r="B798" t="s">
        <v>2016</v>
      </c>
      <c r="C798" t="s">
        <v>456</v>
      </c>
      <c r="D798" t="s">
        <v>1702</v>
      </c>
      <c r="E798" t="s">
        <v>1686</v>
      </c>
      <c r="F798" t="s">
        <v>1572</v>
      </c>
      <c r="G798" t="str">
        <f>VLOOKUP(F798,부산데이터스토어!$B$2:$C$225,2,)</f>
        <v>naa.600508b1001cf5bfca1fd11f139b283e</v>
      </c>
      <c r="H798" t="s">
        <v>3651</v>
      </c>
      <c r="J798" t="str">
        <f t="shared" si="44"/>
        <v/>
      </c>
      <c r="K798" t="str">
        <f t="shared" si="45"/>
        <v/>
      </c>
      <c r="L798" t="str">
        <f>IF(K798&lt;&gt;"",VLOOKUP(K798,'active io'!$C$3:$D$7528,2,FALSE),"")</f>
        <v/>
      </c>
      <c r="M798" t="str">
        <f t="shared" si="46"/>
        <v/>
      </c>
      <c r="N798" t="str">
        <f t="shared" si="47"/>
        <v/>
      </c>
      <c r="O798" s="131">
        <v>260.00061035156301</v>
      </c>
    </row>
    <row r="799" spans="1:15">
      <c r="A799" t="s">
        <v>1211</v>
      </c>
      <c r="B799" t="s">
        <v>2016</v>
      </c>
      <c r="C799" t="s">
        <v>456</v>
      </c>
      <c r="D799" t="s">
        <v>1702</v>
      </c>
      <c r="E799" t="s">
        <v>1688</v>
      </c>
      <c r="F799" t="s">
        <v>1330</v>
      </c>
      <c r="G799" t="str">
        <f>VLOOKUP(F799,부산데이터스토어!$B$2:$C$225,2,)</f>
        <v>naa.60060e80166177000001617700001f06</v>
      </c>
      <c r="H799" t="s">
        <v>3651</v>
      </c>
      <c r="I799" t="s">
        <v>2112</v>
      </c>
      <c r="J799" t="str">
        <f t="shared" si="44"/>
        <v>naa.60060e8016617700000161770000001c</v>
      </c>
      <c r="K799" t="str">
        <f t="shared" si="45"/>
        <v>10.146.106.79naa.60060e8016617700000161770000001c</v>
      </c>
      <c r="L799" t="str">
        <f>IF(K799&lt;&gt;"",VLOOKUP(K799,'active io'!$C$3:$D$7528,2,FALSE),"")</f>
        <v>vmhba5:C0:T3:L0</v>
      </c>
      <c r="M799" t="str">
        <f t="shared" si="46"/>
        <v>16177</v>
      </c>
      <c r="N799" t="str">
        <f t="shared" si="47"/>
        <v>001c</v>
      </c>
      <c r="O799" s="131">
        <v>45</v>
      </c>
    </row>
    <row r="800" spans="1:15">
      <c r="A800" t="s">
        <v>1211</v>
      </c>
      <c r="B800" t="s">
        <v>2016</v>
      </c>
      <c r="C800" t="s">
        <v>456</v>
      </c>
      <c r="D800" t="s">
        <v>1702</v>
      </c>
      <c r="E800" t="s">
        <v>1704</v>
      </c>
      <c r="F800" t="s">
        <v>1330</v>
      </c>
      <c r="G800" t="str">
        <f>VLOOKUP(F800,부산데이터스토어!$B$2:$C$225,2,)</f>
        <v>naa.60060e80166177000001617700001f06</v>
      </c>
      <c r="H800" t="s">
        <v>3652</v>
      </c>
      <c r="I800" t="s">
        <v>2113</v>
      </c>
      <c r="J800" t="str">
        <f t="shared" si="44"/>
        <v>naa.60060e8016617700000161770000001d</v>
      </c>
      <c r="K800" t="str">
        <f t="shared" si="45"/>
        <v>10.146.106.79naa.60060e8016617700000161770000001d</v>
      </c>
      <c r="L800" t="str">
        <f>IF(K800&lt;&gt;"",VLOOKUP(K800,'active io'!$C$3:$D$7528,2,FALSE),"")</f>
        <v>vmhba5:C0:T3:L1</v>
      </c>
      <c r="M800" t="str">
        <f t="shared" si="46"/>
        <v>16177</v>
      </c>
      <c r="N800" t="str">
        <f t="shared" si="47"/>
        <v>001d</v>
      </c>
      <c r="O800" s="131">
        <v>50</v>
      </c>
    </row>
    <row r="801" spans="1:15">
      <c r="A801" t="s">
        <v>1211</v>
      </c>
      <c r="B801" t="s">
        <v>2016</v>
      </c>
      <c r="C801" t="s">
        <v>456</v>
      </c>
      <c r="D801" t="s">
        <v>1702</v>
      </c>
      <c r="E801" t="s">
        <v>1714</v>
      </c>
      <c r="F801" t="s">
        <v>1574</v>
      </c>
      <c r="G801" t="str">
        <f>VLOOKUP(F801,부산데이터스토어!$B$2:$C$225,2,)</f>
        <v>naa.600508b1001cd4068c803f0d2025608a</v>
      </c>
      <c r="H801" t="s">
        <v>3651</v>
      </c>
      <c r="J801" t="str">
        <f t="shared" si="44"/>
        <v/>
      </c>
      <c r="K801" t="str">
        <f t="shared" si="45"/>
        <v/>
      </c>
      <c r="L801" t="str">
        <f>IF(K801&lt;&gt;"",VLOOKUP(K801,'active io'!$C$3:$D$7528,2,FALSE),"")</f>
        <v/>
      </c>
      <c r="M801" t="str">
        <f t="shared" si="46"/>
        <v/>
      </c>
      <c r="N801" t="str">
        <f t="shared" si="47"/>
        <v/>
      </c>
      <c r="O801" s="131">
        <v>40</v>
      </c>
    </row>
    <row r="802" spans="1:15">
      <c r="A802" t="s">
        <v>1211</v>
      </c>
      <c r="B802" t="s">
        <v>2016</v>
      </c>
      <c r="C802" t="s">
        <v>455</v>
      </c>
      <c r="D802" t="s">
        <v>2021</v>
      </c>
      <c r="E802" t="s">
        <v>1686</v>
      </c>
      <c r="F802" t="s">
        <v>1572</v>
      </c>
      <c r="G802" t="str">
        <f>VLOOKUP(F802,부산데이터스토어!$B$2:$C$225,2,)</f>
        <v>naa.600508b1001cf5bfca1fd11f139b283e</v>
      </c>
      <c r="H802" t="s">
        <v>3653</v>
      </c>
      <c r="J802" t="str">
        <f t="shared" si="44"/>
        <v/>
      </c>
      <c r="K802" t="str">
        <f t="shared" si="45"/>
        <v/>
      </c>
      <c r="L802" t="str">
        <f>IF(K802&lt;&gt;"",VLOOKUP(K802,'active io'!$C$3:$D$7528,2,FALSE),"")</f>
        <v/>
      </c>
      <c r="M802" t="str">
        <f t="shared" si="46"/>
        <v/>
      </c>
      <c r="N802" t="str">
        <f t="shared" si="47"/>
        <v/>
      </c>
      <c r="O802" s="131">
        <v>215.00061035156301</v>
      </c>
    </row>
    <row r="803" spans="1:15">
      <c r="A803" t="s">
        <v>1211</v>
      </c>
      <c r="B803" t="s">
        <v>2016</v>
      </c>
      <c r="C803" t="s">
        <v>455</v>
      </c>
      <c r="D803" t="s">
        <v>2021</v>
      </c>
      <c r="E803" t="s">
        <v>1688</v>
      </c>
      <c r="F803" t="s">
        <v>1256</v>
      </c>
      <c r="G803" t="str">
        <f>VLOOKUP(F803,부산데이터스토어!$B$2:$C$225,2,)</f>
        <v>naa.60060e80166221000001622100001f05</v>
      </c>
      <c r="H803" t="s">
        <v>3653</v>
      </c>
      <c r="I803" t="s">
        <v>2114</v>
      </c>
      <c r="J803" t="str">
        <f t="shared" si="44"/>
        <v>naa.60060e80166221000001622100000020</v>
      </c>
      <c r="K803" t="str">
        <f t="shared" si="45"/>
        <v>10.146.106.79naa.60060e80166221000001622100000020</v>
      </c>
      <c r="L803" t="str">
        <f>IF(K803&lt;&gt;"",VLOOKUP(K803,'active io'!$C$3:$D$7528,2,FALSE),"")</f>
        <v>vmhba4:C0:T0:L1</v>
      </c>
      <c r="M803" t="str">
        <f t="shared" si="46"/>
        <v>16221</v>
      </c>
      <c r="N803" t="str">
        <f t="shared" si="47"/>
        <v>0020</v>
      </c>
      <c r="O803" s="131">
        <v>21.500244140625</v>
      </c>
    </row>
    <row r="804" spans="1:15">
      <c r="A804" t="s">
        <v>1211</v>
      </c>
      <c r="B804" t="s">
        <v>2016</v>
      </c>
      <c r="C804" t="s">
        <v>455</v>
      </c>
      <c r="D804" t="s">
        <v>2021</v>
      </c>
      <c r="E804" t="s">
        <v>1704</v>
      </c>
      <c r="F804" t="s">
        <v>1256</v>
      </c>
      <c r="G804" t="str">
        <f>VLOOKUP(F804,부산데이터스토어!$B$2:$C$225,2,)</f>
        <v>naa.60060e80166221000001622100001f05</v>
      </c>
      <c r="H804" t="s">
        <v>3654</v>
      </c>
      <c r="I804" t="s">
        <v>2115</v>
      </c>
      <c r="J804" t="str">
        <f t="shared" si="44"/>
        <v>naa.60060e80166221000001622100001020</v>
      </c>
      <c r="K804" t="str">
        <f t="shared" si="45"/>
        <v>10.146.106.79naa.60060e80166221000001622100001020</v>
      </c>
      <c r="L804" t="str">
        <f>IF(K804&lt;&gt;"",VLOOKUP(K804,'active io'!$C$3:$D$7528,2,FALSE),"")</f>
        <v>vmhba4:C0:T0:L81</v>
      </c>
      <c r="M804" t="str">
        <f t="shared" si="46"/>
        <v>16221</v>
      </c>
      <c r="N804" t="str">
        <f t="shared" si="47"/>
        <v>1020</v>
      </c>
      <c r="O804" s="131">
        <v>50</v>
      </c>
    </row>
    <row r="805" spans="1:15">
      <c r="A805" t="s">
        <v>1211</v>
      </c>
      <c r="B805" t="s">
        <v>2016</v>
      </c>
      <c r="C805" t="s">
        <v>455</v>
      </c>
      <c r="D805" t="s">
        <v>2021</v>
      </c>
      <c r="E805" t="s">
        <v>1714</v>
      </c>
      <c r="F805" t="s">
        <v>1574</v>
      </c>
      <c r="G805" t="str">
        <f>VLOOKUP(F805,부산데이터스토어!$B$2:$C$225,2,)</f>
        <v>naa.600508b1001cd4068c803f0d2025608a</v>
      </c>
      <c r="H805" t="s">
        <v>3653</v>
      </c>
      <c r="J805" t="str">
        <f t="shared" si="44"/>
        <v/>
      </c>
      <c r="K805" t="str">
        <f t="shared" si="45"/>
        <v/>
      </c>
      <c r="L805" t="str">
        <f>IF(K805&lt;&gt;"",VLOOKUP(K805,'active io'!$C$3:$D$7528,2,FALSE),"")</f>
        <v/>
      </c>
      <c r="M805" t="str">
        <f t="shared" si="46"/>
        <v/>
      </c>
      <c r="N805" t="str">
        <f t="shared" si="47"/>
        <v/>
      </c>
      <c r="O805" s="131">
        <v>80.0006103515625</v>
      </c>
    </row>
    <row r="806" spans="1:15">
      <c r="A806" t="s">
        <v>1211</v>
      </c>
      <c r="B806" t="s">
        <v>2016</v>
      </c>
      <c r="C806" t="s">
        <v>455</v>
      </c>
      <c r="D806" t="s">
        <v>2021</v>
      </c>
      <c r="E806" t="s">
        <v>1693</v>
      </c>
      <c r="F806" t="s">
        <v>1256</v>
      </c>
      <c r="G806" t="str">
        <f>VLOOKUP(F806,부산데이터스토어!$B$2:$C$225,2,)</f>
        <v>naa.60060e80166221000001622100001f05</v>
      </c>
      <c r="H806" t="s">
        <v>3563</v>
      </c>
      <c r="I806" t="s">
        <v>2024</v>
      </c>
      <c r="J806" t="str">
        <f t="shared" si="44"/>
        <v>naa.60060e80166221000001622100000022</v>
      </c>
      <c r="K806" t="str">
        <f t="shared" si="45"/>
        <v>10.146.106.79naa.60060e80166221000001622100000022</v>
      </c>
      <c r="L806" t="str">
        <f>IF(K806&lt;&gt;"",VLOOKUP(K806,'active io'!$C$3:$D$7528,2,FALSE),"")</f>
        <v>vmhba4:C0:T0:L3</v>
      </c>
      <c r="M806" t="str">
        <f t="shared" si="46"/>
        <v>16221</v>
      </c>
      <c r="N806" t="str">
        <f t="shared" si="47"/>
        <v>0022</v>
      </c>
      <c r="O806" s="131">
        <v>8.00079345703125</v>
      </c>
    </row>
    <row r="807" spans="1:15">
      <c r="A807" t="s">
        <v>1211</v>
      </c>
      <c r="B807" t="s">
        <v>2016</v>
      </c>
      <c r="C807" t="s">
        <v>455</v>
      </c>
      <c r="D807" t="s">
        <v>2021</v>
      </c>
      <c r="E807" t="s">
        <v>1737</v>
      </c>
      <c r="F807" t="s">
        <v>1256</v>
      </c>
      <c r="G807" t="str">
        <f>VLOOKUP(F807,부산데이터스토어!$B$2:$C$225,2,)</f>
        <v>naa.60060e80166221000001622100001f05</v>
      </c>
      <c r="H807" t="s">
        <v>3564</v>
      </c>
      <c r="I807" t="s">
        <v>2025</v>
      </c>
      <c r="J807" t="str">
        <f t="shared" si="44"/>
        <v>naa.60060e80166221000001622100001022</v>
      </c>
      <c r="K807" t="str">
        <f t="shared" si="45"/>
        <v>10.146.106.79naa.60060e80166221000001622100001022</v>
      </c>
      <c r="L807" t="str">
        <f>IF(K807&lt;&gt;"",VLOOKUP(K807,'active io'!$C$3:$D$7528,2,FALSE),"")</f>
        <v>vmhba4:C0:T0:L83</v>
      </c>
      <c r="M807" t="str">
        <f t="shared" si="46"/>
        <v>16221</v>
      </c>
      <c r="N807" t="str">
        <f t="shared" si="47"/>
        <v>1022</v>
      </c>
      <c r="O807" s="131">
        <v>0.20050048828125</v>
      </c>
    </row>
    <row r="808" spans="1:15">
      <c r="A808" t="s">
        <v>1211</v>
      </c>
      <c r="B808" t="s">
        <v>2016</v>
      </c>
      <c r="C808" t="s">
        <v>455</v>
      </c>
      <c r="D808" t="s">
        <v>2021</v>
      </c>
      <c r="E808" t="s">
        <v>1752</v>
      </c>
      <c r="F808" t="s">
        <v>1256</v>
      </c>
      <c r="G808" t="str">
        <f>VLOOKUP(F808,부산데이터스토어!$B$2:$C$225,2,)</f>
        <v>naa.60060e80166221000001622100001f05</v>
      </c>
      <c r="H808" t="s">
        <v>3565</v>
      </c>
      <c r="I808" t="s">
        <v>2026</v>
      </c>
      <c r="J808" t="str">
        <f t="shared" si="44"/>
        <v>naa.60060e80166221000001622100000f0f</v>
      </c>
      <c r="K808" t="str">
        <f t="shared" si="45"/>
        <v>10.146.106.79naa.60060e80166221000001622100000f0f</v>
      </c>
      <c r="L808" t="str">
        <f>IF(K808&lt;&gt;"",VLOOKUP(K808,'active io'!$C$3:$D$7528,2,FALSE),"")</f>
        <v>vmhba4:C0:T1:L160</v>
      </c>
      <c r="M808" t="str">
        <f t="shared" si="46"/>
        <v>16221</v>
      </c>
      <c r="N808" t="str">
        <f t="shared" si="47"/>
        <v>0f0f</v>
      </c>
      <c r="O808" s="131">
        <v>0.20050048828125</v>
      </c>
    </row>
    <row r="809" spans="1:15">
      <c r="A809" t="s">
        <v>1211</v>
      </c>
      <c r="B809" t="s">
        <v>2016</v>
      </c>
      <c r="C809" t="s">
        <v>455</v>
      </c>
      <c r="D809" t="s">
        <v>2021</v>
      </c>
      <c r="E809" t="s">
        <v>1755</v>
      </c>
      <c r="F809" t="s">
        <v>1256</v>
      </c>
      <c r="G809" t="str">
        <f>VLOOKUP(F809,부산데이터스토어!$B$2:$C$225,2,)</f>
        <v>naa.60060e80166221000001622100001f05</v>
      </c>
      <c r="H809" t="s">
        <v>3566</v>
      </c>
      <c r="I809" t="s">
        <v>2027</v>
      </c>
      <c r="J809" t="str">
        <f t="shared" si="44"/>
        <v>naa.60060e80166221000001622100000f10</v>
      </c>
      <c r="K809" t="str">
        <f t="shared" si="45"/>
        <v>10.146.106.79naa.60060e80166221000001622100000f10</v>
      </c>
      <c r="L809" t="str">
        <f>IF(K809&lt;&gt;"",VLOOKUP(K809,'active io'!$C$3:$D$7528,2,FALSE),"")</f>
        <v>vmhba4:C0:T1:L161</v>
      </c>
      <c r="M809" t="str">
        <f t="shared" si="46"/>
        <v>16221</v>
      </c>
      <c r="N809" t="str">
        <f t="shared" si="47"/>
        <v>0f10</v>
      </c>
      <c r="O809" s="131">
        <v>0.20050048828125</v>
      </c>
    </row>
    <row r="810" spans="1:15">
      <c r="A810" t="s">
        <v>1211</v>
      </c>
      <c r="B810" t="s">
        <v>2016</v>
      </c>
      <c r="C810" t="s">
        <v>455</v>
      </c>
      <c r="D810" t="s">
        <v>2021</v>
      </c>
      <c r="E810" t="s">
        <v>1758</v>
      </c>
      <c r="F810" t="s">
        <v>1256</v>
      </c>
      <c r="G810" t="str">
        <f>VLOOKUP(F810,부산데이터스토어!$B$2:$C$225,2,)</f>
        <v>naa.60060e80166221000001622100001f05</v>
      </c>
      <c r="H810" t="s">
        <v>3567</v>
      </c>
      <c r="I810" t="s">
        <v>2028</v>
      </c>
      <c r="J810" t="str">
        <f t="shared" si="44"/>
        <v>naa.60060e80166221000001622100000f11</v>
      </c>
      <c r="K810" t="str">
        <f t="shared" si="45"/>
        <v>10.146.106.79naa.60060e80166221000001622100000f11</v>
      </c>
      <c r="L810" t="str">
        <f>IF(K810&lt;&gt;"",VLOOKUP(K810,'active io'!$C$3:$D$7528,2,FALSE),"")</f>
        <v>vmhba4:C0:T1:L162</v>
      </c>
      <c r="M810" t="str">
        <f t="shared" si="46"/>
        <v>16221</v>
      </c>
      <c r="N810" t="str">
        <f t="shared" si="47"/>
        <v>0f11</v>
      </c>
      <c r="O810" s="131">
        <v>40</v>
      </c>
    </row>
    <row r="811" spans="1:15">
      <c r="A811" t="s">
        <v>1225</v>
      </c>
      <c r="B811" t="s">
        <v>2116</v>
      </c>
      <c r="C811" t="s">
        <v>499</v>
      </c>
      <c r="D811" t="s">
        <v>2117</v>
      </c>
      <c r="E811" t="s">
        <v>1686</v>
      </c>
      <c r="F811" t="s">
        <v>1634</v>
      </c>
      <c r="G811" t="str">
        <f>VLOOKUP(F811,부산데이터스토어!$B$2:$C$225,2,)</f>
        <v>naa.600508b1001ce84ef89e4651a76f4f8f</v>
      </c>
      <c r="H811" t="s">
        <v>3655</v>
      </c>
      <c r="J811" t="str">
        <f t="shared" si="44"/>
        <v/>
      </c>
      <c r="K811" t="str">
        <f t="shared" si="45"/>
        <v/>
      </c>
      <c r="L811" t="str">
        <f>IF(K811&lt;&gt;"",VLOOKUP(K811,'active io'!$C$3:$D$7528,2,FALSE),"")</f>
        <v/>
      </c>
      <c r="M811" t="str">
        <f t="shared" si="46"/>
        <v/>
      </c>
      <c r="N811" t="str">
        <f t="shared" si="47"/>
        <v/>
      </c>
      <c r="O811" s="131">
        <v>40.0003051757813</v>
      </c>
    </row>
    <row r="812" spans="1:15">
      <c r="A812" t="s">
        <v>1225</v>
      </c>
      <c r="B812" t="s">
        <v>2116</v>
      </c>
      <c r="C812" t="s">
        <v>499</v>
      </c>
      <c r="D812" t="s">
        <v>2117</v>
      </c>
      <c r="E812" t="s">
        <v>1688</v>
      </c>
      <c r="F812" t="s">
        <v>1312</v>
      </c>
      <c r="G812" t="str">
        <f>VLOOKUP(F812,부산데이터스토어!$B$2:$C$225,2,)</f>
        <v>naa.60060e80166177000001617700004704</v>
      </c>
      <c r="H812" t="s">
        <v>3655</v>
      </c>
      <c r="I812" t="s">
        <v>2118</v>
      </c>
      <c r="J812" t="str">
        <f t="shared" si="44"/>
        <v>naa.60060e8016617700000161770000440d</v>
      </c>
      <c r="K812" t="str">
        <f t="shared" si="45"/>
        <v>10.146.106.93naa.60060e8016617700000161770000440d</v>
      </c>
      <c r="L812" t="str">
        <f>IF(K812&lt;&gt;"",VLOOKUP(K812,'active io'!$C$3:$D$7528,2,FALSE),"")</f>
        <v>vmhba3:C0:T4:L52</v>
      </c>
      <c r="M812" t="str">
        <f t="shared" si="46"/>
        <v>16177</v>
      </c>
      <c r="N812" t="str">
        <f t="shared" si="47"/>
        <v>440d</v>
      </c>
      <c r="O812" s="131">
        <v>50</v>
      </c>
    </row>
    <row r="813" spans="1:15">
      <c r="A813" t="s">
        <v>1225</v>
      </c>
      <c r="B813" t="s">
        <v>2116</v>
      </c>
      <c r="C813" t="s">
        <v>499</v>
      </c>
      <c r="D813" t="s">
        <v>2117</v>
      </c>
      <c r="E813" t="s">
        <v>1714</v>
      </c>
      <c r="F813" t="s">
        <v>1636</v>
      </c>
      <c r="G813" t="str">
        <f>VLOOKUP(F813,부산데이터스토어!$B$2:$C$225,2,)</f>
        <v>naa.600508b1001cfec404d429f8aa5535e7</v>
      </c>
      <c r="H813" t="s">
        <v>3655</v>
      </c>
      <c r="J813" t="str">
        <f t="shared" si="44"/>
        <v/>
      </c>
      <c r="K813" t="str">
        <f t="shared" si="45"/>
        <v/>
      </c>
      <c r="L813" t="str">
        <f>IF(K813&lt;&gt;"",VLOOKUP(K813,'active io'!$C$3:$D$7528,2,FALSE),"")</f>
        <v/>
      </c>
      <c r="M813" t="str">
        <f t="shared" si="46"/>
        <v/>
      </c>
      <c r="N813" t="str">
        <f t="shared" si="47"/>
        <v/>
      </c>
      <c r="O813" s="131">
        <v>40</v>
      </c>
    </row>
    <row r="814" spans="1:15">
      <c r="A814" t="s">
        <v>1225</v>
      </c>
      <c r="B814" t="s">
        <v>2116</v>
      </c>
      <c r="C814" t="s">
        <v>498</v>
      </c>
      <c r="D814" t="s">
        <v>2119</v>
      </c>
      <c r="E814" t="s">
        <v>1686</v>
      </c>
      <c r="F814" t="s">
        <v>1634</v>
      </c>
      <c r="G814" t="str">
        <f>VLOOKUP(F814,부산데이터스토어!$B$2:$C$225,2,)</f>
        <v>naa.600508b1001ce84ef89e4651a76f4f8f</v>
      </c>
      <c r="H814" t="s">
        <v>3656</v>
      </c>
      <c r="J814" t="str">
        <f t="shared" si="44"/>
        <v/>
      </c>
      <c r="K814" t="str">
        <f t="shared" si="45"/>
        <v/>
      </c>
      <c r="L814" t="str">
        <f>IF(K814&lt;&gt;"",VLOOKUP(K814,'active io'!$C$3:$D$7528,2,FALSE),"")</f>
        <v/>
      </c>
      <c r="M814" t="str">
        <f t="shared" si="46"/>
        <v/>
      </c>
      <c r="N814" t="str">
        <f t="shared" si="47"/>
        <v/>
      </c>
      <c r="O814" s="131">
        <v>60</v>
      </c>
    </row>
    <row r="815" spans="1:15">
      <c r="A815" t="s">
        <v>1225</v>
      </c>
      <c r="B815" t="s">
        <v>2116</v>
      </c>
      <c r="C815" t="s">
        <v>498</v>
      </c>
      <c r="D815" t="s">
        <v>2119</v>
      </c>
      <c r="E815" t="s">
        <v>1688</v>
      </c>
      <c r="F815" t="s">
        <v>1242</v>
      </c>
      <c r="G815" t="str">
        <f>VLOOKUP(F815,부산데이터스토어!$B$2:$C$225,2,)</f>
        <v>naa.60060e8016622100000162210000a601</v>
      </c>
      <c r="H815" t="s">
        <v>3656</v>
      </c>
      <c r="I815" t="s">
        <v>2120</v>
      </c>
      <c r="J815" t="str">
        <f t="shared" si="44"/>
        <v>naa.60060e8016622100000162210000a407</v>
      </c>
      <c r="K815" t="str">
        <f t="shared" si="45"/>
        <v>10.146.106.93naa.60060e8016622100000162210000a407</v>
      </c>
      <c r="L815" t="str">
        <f>IF(K815&lt;&gt;"",VLOOKUP(K815,'active io'!$C$3:$D$7528,2,FALSE),"")</f>
        <v>vmhba4:C0:T0:L12</v>
      </c>
      <c r="M815" t="str">
        <f t="shared" si="46"/>
        <v>16221</v>
      </c>
      <c r="N815" t="str">
        <f t="shared" si="47"/>
        <v>a407</v>
      </c>
      <c r="O815" s="131">
        <v>50</v>
      </c>
    </row>
    <row r="816" spans="1:15">
      <c r="A816" t="s">
        <v>1225</v>
      </c>
      <c r="B816" t="s">
        <v>2116</v>
      </c>
      <c r="C816" t="s">
        <v>498</v>
      </c>
      <c r="D816" t="s">
        <v>2119</v>
      </c>
      <c r="E816" t="s">
        <v>1714</v>
      </c>
      <c r="F816" t="s">
        <v>1636</v>
      </c>
      <c r="G816" t="str">
        <f>VLOOKUP(F816,부산데이터스토어!$B$2:$C$225,2,)</f>
        <v>naa.600508b1001cfec404d429f8aa5535e7</v>
      </c>
      <c r="H816" t="s">
        <v>3656</v>
      </c>
      <c r="J816" t="str">
        <f t="shared" si="44"/>
        <v/>
      </c>
      <c r="K816" t="str">
        <f t="shared" si="45"/>
        <v/>
      </c>
      <c r="L816" t="str">
        <f>IF(K816&lt;&gt;"",VLOOKUP(K816,'active io'!$C$3:$D$7528,2,FALSE),"")</f>
        <v/>
      </c>
      <c r="M816" t="str">
        <f t="shared" si="46"/>
        <v/>
      </c>
      <c r="N816" t="str">
        <f t="shared" si="47"/>
        <v/>
      </c>
      <c r="O816" s="131">
        <v>60</v>
      </c>
    </row>
    <row r="817" spans="1:15">
      <c r="A817" t="s">
        <v>1225</v>
      </c>
      <c r="B817" t="s">
        <v>2116</v>
      </c>
      <c r="C817" t="s">
        <v>498</v>
      </c>
      <c r="D817" t="s">
        <v>2119</v>
      </c>
      <c r="E817" t="s">
        <v>1693</v>
      </c>
      <c r="F817" t="s">
        <v>1242</v>
      </c>
      <c r="G817" t="str">
        <f>VLOOKUP(F817,부산데이터스토어!$B$2:$C$225,2,)</f>
        <v>naa.60060e8016622100000162210000a601</v>
      </c>
      <c r="H817" t="s">
        <v>3657</v>
      </c>
      <c r="I817" t="s">
        <v>2121</v>
      </c>
      <c r="J817" t="str">
        <f t="shared" si="44"/>
        <v>naa.60060e8016622100000162210000a409</v>
      </c>
      <c r="K817" t="str">
        <f t="shared" si="45"/>
        <v>10.146.106.93naa.60060e8016622100000162210000a409</v>
      </c>
      <c r="L817" t="str">
        <f>IF(K817&lt;&gt;"",VLOOKUP(K817,'active io'!$C$3:$D$7528,2,FALSE),"")</f>
        <v>vmhba4:C0:T0:L14</v>
      </c>
      <c r="M817" t="str">
        <f t="shared" si="46"/>
        <v>16221</v>
      </c>
      <c r="N817" t="str">
        <f t="shared" si="47"/>
        <v>a409</v>
      </c>
      <c r="O817" s="131">
        <v>10.0003051757813</v>
      </c>
    </row>
    <row r="818" spans="1:15">
      <c r="A818" t="s">
        <v>1225</v>
      </c>
      <c r="B818" t="s">
        <v>2116</v>
      </c>
      <c r="C818" t="s">
        <v>498</v>
      </c>
      <c r="D818" t="s">
        <v>2119</v>
      </c>
      <c r="E818" t="s">
        <v>1697</v>
      </c>
      <c r="F818" t="s">
        <v>1242</v>
      </c>
      <c r="G818" t="str">
        <f>VLOOKUP(F818,부산데이터스토어!$B$2:$C$225,2,)</f>
        <v>naa.60060e8016622100000162210000a601</v>
      </c>
      <c r="H818" t="s">
        <v>3658</v>
      </c>
      <c r="I818" t="s">
        <v>2122</v>
      </c>
      <c r="J818" t="str">
        <f t="shared" si="44"/>
        <v>naa.60060e8016622100000162210000a501</v>
      </c>
      <c r="K818" t="str">
        <f t="shared" si="45"/>
        <v>10.146.106.93naa.60060e8016622100000162210000a501</v>
      </c>
      <c r="L818" t="str">
        <f>IF(K818&lt;&gt;"",VLOOKUP(K818,'active io'!$C$3:$D$7528,2,FALSE),"")</f>
        <v>vmhba4:C0:T0:L15</v>
      </c>
      <c r="M818" t="str">
        <f t="shared" si="46"/>
        <v>16221</v>
      </c>
      <c r="N818" t="str">
        <f t="shared" si="47"/>
        <v>a501</v>
      </c>
      <c r="O818" s="131">
        <v>1.00067138671875</v>
      </c>
    </row>
    <row r="819" spans="1:15">
      <c r="A819" t="s">
        <v>1225</v>
      </c>
      <c r="B819" t="s">
        <v>2116</v>
      </c>
      <c r="C819" t="s">
        <v>498</v>
      </c>
      <c r="D819" t="s">
        <v>2119</v>
      </c>
      <c r="E819" t="s">
        <v>1752</v>
      </c>
      <c r="F819" t="s">
        <v>1242</v>
      </c>
      <c r="G819" t="str">
        <f>VLOOKUP(F819,부산데이터스토어!$B$2:$C$225,2,)</f>
        <v>naa.60060e8016622100000162210000a601</v>
      </c>
      <c r="H819" t="s">
        <v>3659</v>
      </c>
      <c r="I819" t="s">
        <v>2123</v>
      </c>
      <c r="J819" t="str">
        <f t="shared" ref="J819:J882" si="48">IF(I819&lt;&gt;"",CONCATENATE("naa.",MID(I819,11,32)),"")</f>
        <v>naa.60060e8016622100000162210000af03</v>
      </c>
      <c r="K819" t="str">
        <f t="shared" ref="K819:K882" si="49">IF(J819&lt;&gt;"",CONCATENATE(A819,J819),"")</f>
        <v>10.146.106.93naa.60060e8016622100000162210000af03</v>
      </c>
      <c r="L819" t="str">
        <f>IF(K819&lt;&gt;"",VLOOKUP(K819,'active io'!$C$3:$D$7528,2,FALSE),"")</f>
        <v>vmhba4:C0:T0:L16</v>
      </c>
      <c r="M819" t="str">
        <f t="shared" ref="M819:M882" si="50">IF(I819&lt;&gt;"",MID(I819,30,5),"")</f>
        <v>16221</v>
      </c>
      <c r="N819" t="str">
        <f t="shared" ref="N819:N882" si="51">IF(I819&lt;&gt;"",MID(I819,39,4),"")</f>
        <v>af03</v>
      </c>
      <c r="O819" s="131">
        <v>1.00067138671875</v>
      </c>
    </row>
    <row r="820" spans="1:15">
      <c r="A820" t="s">
        <v>1225</v>
      </c>
      <c r="B820" t="s">
        <v>2116</v>
      </c>
      <c r="C820" t="s">
        <v>498</v>
      </c>
      <c r="D820" t="s">
        <v>2119</v>
      </c>
      <c r="E820" t="s">
        <v>1755</v>
      </c>
      <c r="F820" t="s">
        <v>1242</v>
      </c>
      <c r="G820" t="str">
        <f>VLOOKUP(F820,부산데이터스토어!$B$2:$C$225,2,)</f>
        <v>naa.60060e8016622100000162210000a601</v>
      </c>
      <c r="H820" t="s">
        <v>3660</v>
      </c>
      <c r="I820" t="s">
        <v>2124</v>
      </c>
      <c r="J820" t="str">
        <f t="shared" si="48"/>
        <v>naa.60060e8016622100000162210000af04</v>
      </c>
      <c r="K820" t="str">
        <f t="shared" si="49"/>
        <v>10.146.106.93naa.60060e8016622100000162210000af04</v>
      </c>
      <c r="L820" t="str">
        <f>IF(K820&lt;&gt;"",VLOOKUP(K820,'active io'!$C$3:$D$7528,2,FALSE),"")</f>
        <v>vmhba4:C0:T0:L17</v>
      </c>
      <c r="M820" t="str">
        <f t="shared" si="50"/>
        <v>16221</v>
      </c>
      <c r="N820" t="str">
        <f t="shared" si="51"/>
        <v>af04</v>
      </c>
      <c r="O820" s="131">
        <v>1.00067138671875</v>
      </c>
    </row>
    <row r="821" spans="1:15">
      <c r="A821" t="s">
        <v>1225</v>
      </c>
      <c r="B821" t="s">
        <v>2116</v>
      </c>
      <c r="C821" t="s">
        <v>498</v>
      </c>
      <c r="D821" t="s">
        <v>2119</v>
      </c>
      <c r="E821" t="s">
        <v>1758</v>
      </c>
      <c r="F821" t="s">
        <v>1242</v>
      </c>
      <c r="G821" t="str">
        <f>VLOOKUP(F821,부산데이터스토어!$B$2:$C$225,2,)</f>
        <v>naa.60060e8016622100000162210000a601</v>
      </c>
      <c r="H821" t="s">
        <v>3661</v>
      </c>
      <c r="I821" t="s">
        <v>2125</v>
      </c>
      <c r="J821" t="str">
        <f t="shared" si="48"/>
        <v>naa.60060e8016622100000162210000af05</v>
      </c>
      <c r="K821" t="str">
        <f t="shared" si="49"/>
        <v>10.146.106.93naa.60060e8016622100000162210000af05</v>
      </c>
      <c r="L821" t="str">
        <f>IF(K821&lt;&gt;"",VLOOKUP(K821,'active io'!$C$3:$D$7528,2,FALSE),"")</f>
        <v>vmhba4:C0:T0:L18</v>
      </c>
      <c r="M821" t="str">
        <f t="shared" si="50"/>
        <v>16221</v>
      </c>
      <c r="N821" t="str">
        <f t="shared" si="51"/>
        <v>af05</v>
      </c>
      <c r="O821" s="131">
        <v>40</v>
      </c>
    </row>
    <row r="822" spans="1:15">
      <c r="A822" t="s">
        <v>1225</v>
      </c>
      <c r="B822" t="s">
        <v>2116</v>
      </c>
      <c r="C822" t="s">
        <v>500</v>
      </c>
      <c r="D822" t="s">
        <v>2119</v>
      </c>
      <c r="E822" t="s">
        <v>1686</v>
      </c>
      <c r="F822" t="s">
        <v>1634</v>
      </c>
      <c r="G822" t="str">
        <f>VLOOKUP(F822,부산데이터스토어!$B$2:$C$225,2,)</f>
        <v>naa.600508b1001ce84ef89e4651a76f4f8f</v>
      </c>
      <c r="H822" t="s">
        <v>3662</v>
      </c>
      <c r="J822" t="str">
        <f t="shared" si="48"/>
        <v/>
      </c>
      <c r="K822" t="str">
        <f t="shared" si="49"/>
        <v/>
      </c>
      <c r="L822" t="str">
        <f>IF(K822&lt;&gt;"",VLOOKUP(K822,'active io'!$C$3:$D$7528,2,FALSE),"")</f>
        <v/>
      </c>
      <c r="M822" t="str">
        <f t="shared" si="50"/>
        <v/>
      </c>
      <c r="N822" t="str">
        <f t="shared" si="51"/>
        <v/>
      </c>
      <c r="O822" s="131">
        <v>20.0006103515625</v>
      </c>
    </row>
    <row r="823" spans="1:15">
      <c r="A823" t="s">
        <v>1225</v>
      </c>
      <c r="B823" t="s">
        <v>2116</v>
      </c>
      <c r="C823" t="s">
        <v>500</v>
      </c>
      <c r="D823" t="s">
        <v>2119</v>
      </c>
      <c r="E823" t="s">
        <v>1688</v>
      </c>
      <c r="F823" t="s">
        <v>1304</v>
      </c>
      <c r="G823" t="str">
        <f>VLOOKUP(F823,부산데이터스토어!$B$2:$C$225,2,)</f>
        <v>naa.60060e80166177000001617700004700</v>
      </c>
      <c r="H823" t="s">
        <v>3662</v>
      </c>
      <c r="I823" t="s">
        <v>2126</v>
      </c>
      <c r="J823" t="str">
        <f t="shared" si="48"/>
        <v>naa.60060e80166177000001617700004500</v>
      </c>
      <c r="K823" t="str">
        <f t="shared" si="49"/>
        <v>10.146.106.93naa.60060e80166177000001617700004500</v>
      </c>
      <c r="L823" t="str">
        <f>IF(K823&lt;&gt;"",VLOOKUP(K823,'active io'!$C$3:$D$7528,2,FALSE),"")</f>
        <v>vmhba5:C0:T3:L0</v>
      </c>
      <c r="M823" t="str">
        <f t="shared" si="50"/>
        <v>16177</v>
      </c>
      <c r="N823" t="str">
        <f t="shared" si="51"/>
        <v>4500</v>
      </c>
      <c r="O823" s="131">
        <v>50</v>
      </c>
    </row>
    <row r="824" spans="1:15">
      <c r="A824" t="s">
        <v>1225</v>
      </c>
      <c r="B824" t="s">
        <v>2116</v>
      </c>
      <c r="C824" t="s">
        <v>500</v>
      </c>
      <c r="D824" t="s">
        <v>2119</v>
      </c>
      <c r="E824" t="s">
        <v>1714</v>
      </c>
      <c r="F824" t="s">
        <v>1636</v>
      </c>
      <c r="G824" t="str">
        <f>VLOOKUP(F824,부산데이터스토어!$B$2:$C$225,2,)</f>
        <v>naa.600508b1001cfec404d429f8aa5535e7</v>
      </c>
      <c r="H824" t="s">
        <v>3662</v>
      </c>
      <c r="J824" t="str">
        <f t="shared" si="48"/>
        <v/>
      </c>
      <c r="K824" t="str">
        <f t="shared" si="49"/>
        <v/>
      </c>
      <c r="L824" t="str">
        <f>IF(K824&lt;&gt;"",VLOOKUP(K824,'active io'!$C$3:$D$7528,2,FALSE),"")</f>
        <v/>
      </c>
      <c r="M824" t="str">
        <f t="shared" si="50"/>
        <v/>
      </c>
      <c r="N824" t="str">
        <f t="shared" si="51"/>
        <v/>
      </c>
      <c r="O824" s="131">
        <v>20.0006103515625</v>
      </c>
    </row>
    <row r="825" spans="1:15">
      <c r="A825" t="s">
        <v>1225</v>
      </c>
      <c r="B825" t="s">
        <v>2116</v>
      </c>
      <c r="C825" t="s">
        <v>500</v>
      </c>
      <c r="D825" t="s">
        <v>2119</v>
      </c>
      <c r="E825" t="s">
        <v>1693</v>
      </c>
      <c r="F825" t="s">
        <v>1304</v>
      </c>
      <c r="G825" t="str">
        <f>VLOOKUP(F825,부산데이터스토어!$B$2:$C$225,2,)</f>
        <v>naa.60060e80166177000001617700004700</v>
      </c>
      <c r="H825" t="s">
        <v>3663</v>
      </c>
      <c r="I825" t="s">
        <v>2127</v>
      </c>
      <c r="J825" t="str">
        <f t="shared" si="48"/>
        <v>naa.60060e80166177000001617700004502</v>
      </c>
      <c r="K825" t="str">
        <f t="shared" si="49"/>
        <v>10.146.106.93naa.60060e80166177000001617700004502</v>
      </c>
      <c r="L825" t="str">
        <f>IF(K825&lt;&gt;"",VLOOKUP(K825,'active io'!$C$3:$D$7528,2,FALSE),"")</f>
        <v>vmhba5:C0:T3:L2</v>
      </c>
      <c r="M825" t="str">
        <f t="shared" si="50"/>
        <v>16177</v>
      </c>
      <c r="N825" t="str">
        <f t="shared" si="51"/>
        <v>4502</v>
      </c>
      <c r="O825" s="131">
        <v>1.00067138671875</v>
      </c>
    </row>
    <row r="826" spans="1:15">
      <c r="A826" t="s">
        <v>1225</v>
      </c>
      <c r="B826" t="s">
        <v>2116</v>
      </c>
      <c r="C826" t="s">
        <v>500</v>
      </c>
      <c r="D826" t="s">
        <v>2119</v>
      </c>
      <c r="E826" t="s">
        <v>1752</v>
      </c>
      <c r="F826" t="s">
        <v>1304</v>
      </c>
      <c r="G826" t="str">
        <f>VLOOKUP(F826,부산데이터스토어!$B$2:$C$225,2,)</f>
        <v>naa.60060e80166177000001617700004700</v>
      </c>
      <c r="H826" t="s">
        <v>3664</v>
      </c>
      <c r="I826" t="s">
        <v>2128</v>
      </c>
      <c r="J826" t="str">
        <f t="shared" si="48"/>
        <v>naa.60060e80166177000001617700004f00</v>
      </c>
      <c r="K826" t="str">
        <f t="shared" si="49"/>
        <v>10.146.106.93naa.60060e80166177000001617700004f00</v>
      </c>
      <c r="L826" t="str">
        <f>IF(K826&lt;&gt;"",VLOOKUP(K826,'active io'!$C$3:$D$7528,2,FALSE),"")</f>
        <v>vmhba5:C0:T3:L3</v>
      </c>
      <c r="M826" t="str">
        <f t="shared" si="50"/>
        <v>16177</v>
      </c>
      <c r="N826" t="str">
        <f t="shared" si="51"/>
        <v>4f00</v>
      </c>
      <c r="O826" s="131">
        <v>1.00067138671875</v>
      </c>
    </row>
    <row r="827" spans="1:15">
      <c r="A827" t="s">
        <v>1225</v>
      </c>
      <c r="B827" t="s">
        <v>2116</v>
      </c>
      <c r="C827" t="s">
        <v>500</v>
      </c>
      <c r="D827" t="s">
        <v>2119</v>
      </c>
      <c r="E827" t="s">
        <v>1755</v>
      </c>
      <c r="F827" t="s">
        <v>1304</v>
      </c>
      <c r="G827" t="str">
        <f>VLOOKUP(F827,부산데이터스토어!$B$2:$C$225,2,)</f>
        <v>naa.60060e80166177000001617700004700</v>
      </c>
      <c r="H827" t="s">
        <v>3665</v>
      </c>
      <c r="I827" t="s">
        <v>2129</v>
      </c>
      <c r="J827" t="str">
        <f t="shared" si="48"/>
        <v>naa.60060e80166177000001617700004f01</v>
      </c>
      <c r="K827" t="str">
        <f t="shared" si="49"/>
        <v>10.146.106.93naa.60060e80166177000001617700004f01</v>
      </c>
      <c r="L827" t="str">
        <f>IF(K827&lt;&gt;"",VLOOKUP(K827,'active io'!$C$3:$D$7528,2,FALSE),"")</f>
        <v>vmhba5:C0:T3:L4</v>
      </c>
      <c r="M827" t="str">
        <f t="shared" si="50"/>
        <v>16177</v>
      </c>
      <c r="N827" t="str">
        <f t="shared" si="51"/>
        <v>4f01</v>
      </c>
      <c r="O827" s="131">
        <v>1.00067138671875</v>
      </c>
    </row>
    <row r="828" spans="1:15">
      <c r="A828" t="s">
        <v>1225</v>
      </c>
      <c r="B828" t="s">
        <v>2116</v>
      </c>
      <c r="C828" t="s">
        <v>500</v>
      </c>
      <c r="D828" t="s">
        <v>2119</v>
      </c>
      <c r="E828" t="s">
        <v>1758</v>
      </c>
      <c r="F828" t="s">
        <v>1304</v>
      </c>
      <c r="G828" t="str">
        <f>VLOOKUP(F828,부산데이터스토어!$B$2:$C$225,2,)</f>
        <v>naa.60060e80166177000001617700004700</v>
      </c>
      <c r="H828" t="s">
        <v>3666</v>
      </c>
      <c r="I828" t="s">
        <v>2130</v>
      </c>
      <c r="J828" t="str">
        <f t="shared" si="48"/>
        <v>naa.60060e80166177000001617700004f02</v>
      </c>
      <c r="K828" t="str">
        <f t="shared" si="49"/>
        <v>10.146.106.93naa.60060e80166177000001617700004f02</v>
      </c>
      <c r="L828" t="str">
        <f>IF(K828&lt;&gt;"",VLOOKUP(K828,'active io'!$C$3:$D$7528,2,FALSE),"")</f>
        <v>vmhba5:C0:T3:L5</v>
      </c>
      <c r="M828" t="str">
        <f t="shared" si="50"/>
        <v>16177</v>
      </c>
      <c r="N828" t="str">
        <f t="shared" si="51"/>
        <v>4f02</v>
      </c>
      <c r="O828" s="131">
        <v>40</v>
      </c>
    </row>
    <row r="829" spans="1:15">
      <c r="A829" t="s">
        <v>1225</v>
      </c>
      <c r="B829" t="s">
        <v>2116</v>
      </c>
      <c r="C829" t="s">
        <v>497</v>
      </c>
      <c r="D829" t="s">
        <v>2119</v>
      </c>
      <c r="E829" t="s">
        <v>1686</v>
      </c>
      <c r="F829" t="s">
        <v>1634</v>
      </c>
      <c r="G829" t="str">
        <f>VLOOKUP(F829,부산데이터스토어!$B$2:$C$225,2,)</f>
        <v>naa.600508b1001ce84ef89e4651a76f4f8f</v>
      </c>
      <c r="H829" t="s">
        <v>3667</v>
      </c>
      <c r="J829" t="str">
        <f t="shared" si="48"/>
        <v/>
      </c>
      <c r="K829" t="str">
        <f t="shared" si="49"/>
        <v/>
      </c>
      <c r="L829" t="str">
        <f>IF(K829&lt;&gt;"",VLOOKUP(K829,'active io'!$C$3:$D$7528,2,FALSE),"")</f>
        <v/>
      </c>
      <c r="M829" t="str">
        <f t="shared" si="50"/>
        <v/>
      </c>
      <c r="N829" t="str">
        <f t="shared" si="51"/>
        <v/>
      </c>
      <c r="O829" s="131">
        <v>135</v>
      </c>
    </row>
    <row r="830" spans="1:15">
      <c r="A830" t="s">
        <v>1225</v>
      </c>
      <c r="B830" t="s">
        <v>2116</v>
      </c>
      <c r="C830" t="s">
        <v>497</v>
      </c>
      <c r="D830" t="s">
        <v>2119</v>
      </c>
      <c r="E830" t="s">
        <v>1688</v>
      </c>
      <c r="F830" t="s">
        <v>1246</v>
      </c>
      <c r="G830" t="str">
        <f>VLOOKUP(F830,부산데이터스토어!$B$2:$C$225,2,)</f>
        <v>naa.60060e8016622100000162210000a603</v>
      </c>
      <c r="H830" t="s">
        <v>3667</v>
      </c>
      <c r="I830" t="s">
        <v>2131</v>
      </c>
      <c r="J830" t="str">
        <f t="shared" si="48"/>
        <v>naa.60060e8016622100000162210000a300</v>
      </c>
      <c r="K830" t="str">
        <f t="shared" si="49"/>
        <v>10.146.106.93naa.60060e8016622100000162210000a300</v>
      </c>
      <c r="L830" t="str">
        <f>IF(K830&lt;&gt;"",VLOOKUP(K830,'active io'!$C$3:$D$7528,2,FALSE),"")</f>
        <v>vmhba4:C0:T2:L30</v>
      </c>
      <c r="M830" t="str">
        <f t="shared" si="50"/>
        <v>16221</v>
      </c>
      <c r="N830" t="str">
        <f t="shared" si="51"/>
        <v>a300</v>
      </c>
      <c r="O830" s="131">
        <v>50</v>
      </c>
    </row>
    <row r="831" spans="1:15">
      <c r="A831" t="s">
        <v>1225</v>
      </c>
      <c r="B831" t="s">
        <v>2116</v>
      </c>
      <c r="C831" t="s">
        <v>497</v>
      </c>
      <c r="D831" t="s">
        <v>2119</v>
      </c>
      <c r="E831" t="s">
        <v>1714</v>
      </c>
      <c r="F831" t="s">
        <v>1636</v>
      </c>
      <c r="G831" t="str">
        <f>VLOOKUP(F831,부산데이터스토어!$B$2:$C$225,2,)</f>
        <v>naa.600508b1001cfec404d429f8aa5535e7</v>
      </c>
      <c r="H831" t="s">
        <v>3667</v>
      </c>
      <c r="J831" t="str">
        <f t="shared" si="48"/>
        <v/>
      </c>
      <c r="K831" t="str">
        <f t="shared" si="49"/>
        <v/>
      </c>
      <c r="L831" t="str">
        <f>IF(K831&lt;&gt;"",VLOOKUP(K831,'active io'!$C$3:$D$7528,2,FALSE),"")</f>
        <v/>
      </c>
      <c r="M831" t="str">
        <f t="shared" si="50"/>
        <v/>
      </c>
      <c r="N831" t="str">
        <f t="shared" si="51"/>
        <v/>
      </c>
      <c r="O831" s="131">
        <v>200.00061035156301</v>
      </c>
    </row>
    <row r="832" spans="1:15">
      <c r="A832" t="s">
        <v>1225</v>
      </c>
      <c r="B832" t="s">
        <v>2116</v>
      </c>
      <c r="C832" t="s">
        <v>497</v>
      </c>
      <c r="D832" t="s">
        <v>2119</v>
      </c>
      <c r="E832" t="s">
        <v>1693</v>
      </c>
      <c r="F832" t="s">
        <v>1246</v>
      </c>
      <c r="G832" t="str">
        <f>VLOOKUP(F832,부산데이터스토어!$B$2:$C$225,2,)</f>
        <v>naa.60060e8016622100000162210000a603</v>
      </c>
      <c r="H832" t="s">
        <v>3668</v>
      </c>
      <c r="I832" t="s">
        <v>2132</v>
      </c>
      <c r="J832" t="str">
        <f t="shared" si="48"/>
        <v>naa.60060e8016622100000162210000a201</v>
      </c>
      <c r="K832" t="str">
        <f t="shared" si="49"/>
        <v>10.146.106.93naa.60060e8016622100000162210000a201</v>
      </c>
      <c r="L832" t="str">
        <f>IF(K832&lt;&gt;"",VLOOKUP(K832,'active io'!$C$3:$D$7528,2,FALSE),"")</f>
        <v>vmhba4:C0:T2:L32</v>
      </c>
      <c r="M832" t="str">
        <f t="shared" si="50"/>
        <v>16221</v>
      </c>
      <c r="N832" t="str">
        <f t="shared" si="51"/>
        <v>a201</v>
      </c>
      <c r="O832" s="131">
        <v>60</v>
      </c>
    </row>
    <row r="833" spans="1:15">
      <c r="A833" t="s">
        <v>1225</v>
      </c>
      <c r="B833" t="s">
        <v>2116</v>
      </c>
      <c r="C833" t="s">
        <v>497</v>
      </c>
      <c r="D833" t="s">
        <v>2119</v>
      </c>
      <c r="E833" t="s">
        <v>1697</v>
      </c>
      <c r="F833" t="s">
        <v>1246</v>
      </c>
      <c r="G833" t="str">
        <f>VLOOKUP(F833,부산데이터스토어!$B$2:$C$225,2,)</f>
        <v>naa.60060e8016622100000162210000a603</v>
      </c>
      <c r="H833" t="s">
        <v>3669</v>
      </c>
      <c r="I833" t="s">
        <v>2133</v>
      </c>
      <c r="J833" t="str">
        <f t="shared" si="48"/>
        <v>naa.60060e8016622100000162210000a40c</v>
      </c>
      <c r="K833" t="str">
        <f t="shared" si="49"/>
        <v>10.146.106.93naa.60060e8016622100000162210000a40c</v>
      </c>
      <c r="L833" t="str">
        <f>IF(K833&lt;&gt;"",VLOOKUP(K833,'active io'!$C$3:$D$7528,2,FALSE),"")</f>
        <v>vmhba4:C0:T2:L33</v>
      </c>
      <c r="M833" t="str">
        <f t="shared" si="50"/>
        <v>16221</v>
      </c>
      <c r="N833" t="str">
        <f t="shared" si="51"/>
        <v>a40c</v>
      </c>
      <c r="O833" s="131">
        <v>200.00061035156301</v>
      </c>
    </row>
    <row r="834" spans="1:15">
      <c r="A834" t="s">
        <v>1225</v>
      </c>
      <c r="B834" t="s">
        <v>2116</v>
      </c>
      <c r="C834" t="s">
        <v>497</v>
      </c>
      <c r="D834" t="s">
        <v>2119</v>
      </c>
      <c r="E834" t="s">
        <v>1699</v>
      </c>
      <c r="F834" t="s">
        <v>1246</v>
      </c>
      <c r="G834" t="str">
        <f>VLOOKUP(F834,부산데이터스토어!$B$2:$C$225,2,)</f>
        <v>naa.60060e8016622100000162210000a603</v>
      </c>
      <c r="H834" t="s">
        <v>3670</v>
      </c>
      <c r="I834" t="s">
        <v>2134</v>
      </c>
      <c r="J834" t="str">
        <f t="shared" si="48"/>
        <v>naa.60060e8016622100000162210000a202</v>
      </c>
      <c r="K834" t="str">
        <f t="shared" si="49"/>
        <v>10.146.106.93naa.60060e8016622100000162210000a202</v>
      </c>
      <c r="L834" t="str">
        <f>IF(K834&lt;&gt;"",VLOOKUP(K834,'active io'!$C$3:$D$7528,2,FALSE),"")</f>
        <v>vmhba4:C0:T2:L34</v>
      </c>
      <c r="M834" t="str">
        <f t="shared" si="50"/>
        <v>16221</v>
      </c>
      <c r="N834" t="str">
        <f t="shared" si="51"/>
        <v>a202</v>
      </c>
      <c r="O834" s="131">
        <v>1.00067138671875</v>
      </c>
    </row>
    <row r="835" spans="1:15">
      <c r="A835" t="s">
        <v>1225</v>
      </c>
      <c r="B835" t="s">
        <v>2116</v>
      </c>
      <c r="C835" t="s">
        <v>497</v>
      </c>
      <c r="D835" t="s">
        <v>2119</v>
      </c>
      <c r="E835" t="s">
        <v>1752</v>
      </c>
      <c r="F835" t="s">
        <v>1246</v>
      </c>
      <c r="G835" t="str">
        <f>VLOOKUP(F835,부산데이터스토어!$B$2:$C$225,2,)</f>
        <v>naa.60060e8016622100000162210000a603</v>
      </c>
      <c r="H835" t="s">
        <v>3671</v>
      </c>
      <c r="I835" t="s">
        <v>2135</v>
      </c>
      <c r="J835" t="str">
        <f t="shared" si="48"/>
        <v>naa.60060e8016622100000162210000af09</v>
      </c>
      <c r="K835" t="str">
        <f t="shared" si="49"/>
        <v>10.146.106.93naa.60060e8016622100000162210000af09</v>
      </c>
      <c r="L835" t="str">
        <f>IF(K835&lt;&gt;"",VLOOKUP(K835,'active io'!$C$3:$D$7528,2,FALSE),"")</f>
        <v>vmhba4:C0:T2:L35</v>
      </c>
      <c r="M835" t="str">
        <f t="shared" si="50"/>
        <v>16221</v>
      </c>
      <c r="N835" t="str">
        <f t="shared" si="51"/>
        <v>af09</v>
      </c>
      <c r="O835" s="131">
        <v>1.00067138671875</v>
      </c>
    </row>
    <row r="836" spans="1:15">
      <c r="A836" t="s">
        <v>1225</v>
      </c>
      <c r="B836" t="s">
        <v>2116</v>
      </c>
      <c r="C836" t="s">
        <v>497</v>
      </c>
      <c r="D836" t="s">
        <v>2119</v>
      </c>
      <c r="E836" t="s">
        <v>1755</v>
      </c>
      <c r="F836" t="s">
        <v>1246</v>
      </c>
      <c r="G836" t="str">
        <f>VLOOKUP(F836,부산데이터스토어!$B$2:$C$225,2,)</f>
        <v>naa.60060e8016622100000162210000a603</v>
      </c>
      <c r="H836" t="s">
        <v>3672</v>
      </c>
      <c r="I836" t="s">
        <v>2136</v>
      </c>
      <c r="J836" t="str">
        <f t="shared" si="48"/>
        <v>naa.60060e8016622100000162210000af0a</v>
      </c>
      <c r="K836" t="str">
        <f t="shared" si="49"/>
        <v>10.146.106.93naa.60060e8016622100000162210000af0a</v>
      </c>
      <c r="L836" t="str">
        <f>IF(K836&lt;&gt;"",VLOOKUP(K836,'active io'!$C$3:$D$7528,2,FALSE),"")</f>
        <v>vmhba4:C0:T2:L36</v>
      </c>
      <c r="M836" t="str">
        <f t="shared" si="50"/>
        <v>16221</v>
      </c>
      <c r="N836" t="str">
        <f t="shared" si="51"/>
        <v>af0a</v>
      </c>
      <c r="O836" s="131">
        <v>1.00067138671875</v>
      </c>
    </row>
    <row r="837" spans="1:15">
      <c r="A837" t="s">
        <v>1225</v>
      </c>
      <c r="B837" t="s">
        <v>2116</v>
      </c>
      <c r="C837" t="s">
        <v>497</v>
      </c>
      <c r="D837" t="s">
        <v>2119</v>
      </c>
      <c r="E837" t="s">
        <v>1758</v>
      </c>
      <c r="F837" t="s">
        <v>1246</v>
      </c>
      <c r="G837" t="str">
        <f>VLOOKUP(F837,부산데이터스토어!$B$2:$C$225,2,)</f>
        <v>naa.60060e8016622100000162210000a603</v>
      </c>
      <c r="H837" t="s">
        <v>3673</v>
      </c>
      <c r="I837" t="s">
        <v>2137</v>
      </c>
      <c r="J837" t="str">
        <f t="shared" si="48"/>
        <v>naa.60060e8016622100000162210000af0b</v>
      </c>
      <c r="K837" t="str">
        <f t="shared" si="49"/>
        <v>10.146.106.93naa.60060e8016622100000162210000af0b</v>
      </c>
      <c r="L837" t="str">
        <f>IF(K837&lt;&gt;"",VLOOKUP(K837,'active io'!$C$3:$D$7528,2,FALSE),"")</f>
        <v>vmhba4:C0:T2:L37</v>
      </c>
      <c r="M837" t="str">
        <f t="shared" si="50"/>
        <v>16221</v>
      </c>
      <c r="N837" t="str">
        <f t="shared" si="51"/>
        <v>af0b</v>
      </c>
      <c r="O837" s="131">
        <v>40</v>
      </c>
    </row>
    <row r="838" spans="1:15">
      <c r="A838" t="s">
        <v>1226</v>
      </c>
      <c r="B838" t="s">
        <v>2116</v>
      </c>
      <c r="C838" t="s">
        <v>505</v>
      </c>
      <c r="D838" t="s">
        <v>2119</v>
      </c>
      <c r="E838" t="s">
        <v>1686</v>
      </c>
      <c r="F838" t="s">
        <v>1638</v>
      </c>
      <c r="G838" t="str">
        <f>VLOOKUP(F838,부산데이터스토어!$B$2:$C$225,2,)</f>
        <v>naa.600508b1001cb77fef42b9a1155c7432</v>
      </c>
      <c r="H838" t="s">
        <v>3674</v>
      </c>
      <c r="J838" t="str">
        <f t="shared" si="48"/>
        <v/>
      </c>
      <c r="K838" t="str">
        <f t="shared" si="49"/>
        <v/>
      </c>
      <c r="L838" t="str">
        <f>IF(K838&lt;&gt;"",VLOOKUP(K838,'active io'!$C$3:$D$7528,2,FALSE),"")</f>
        <v/>
      </c>
      <c r="M838" t="str">
        <f t="shared" si="50"/>
        <v/>
      </c>
      <c r="N838" t="str">
        <f t="shared" si="51"/>
        <v/>
      </c>
      <c r="O838" s="131">
        <v>60</v>
      </c>
    </row>
    <row r="839" spans="1:15">
      <c r="A839" t="s">
        <v>1226</v>
      </c>
      <c r="B839" t="s">
        <v>2116</v>
      </c>
      <c r="C839" t="s">
        <v>505</v>
      </c>
      <c r="D839" t="s">
        <v>2119</v>
      </c>
      <c r="E839" t="s">
        <v>1688</v>
      </c>
      <c r="F839" t="s">
        <v>1242</v>
      </c>
      <c r="G839" t="str">
        <f>VLOOKUP(F839,부산데이터스토어!$B$2:$C$225,2,)</f>
        <v>naa.60060e8016622100000162210000a601</v>
      </c>
      <c r="H839" t="s">
        <v>3674</v>
      </c>
      <c r="I839" t="s">
        <v>2138</v>
      </c>
      <c r="J839" t="str">
        <f t="shared" si="48"/>
        <v>naa.60060e8016622100000162210000a408</v>
      </c>
      <c r="K839" t="str">
        <f t="shared" si="49"/>
        <v>10.146.106.94naa.60060e8016622100000162210000a408</v>
      </c>
      <c r="L839" t="str">
        <f>IF(K839&lt;&gt;"",VLOOKUP(K839,'active io'!$C$3:$D$7528,2,FALSE),"")</f>
        <v>vmhba4:C0:T0:L13</v>
      </c>
      <c r="M839" t="str">
        <f t="shared" si="50"/>
        <v>16221</v>
      </c>
      <c r="N839" t="str">
        <f t="shared" si="51"/>
        <v>a408</v>
      </c>
      <c r="O839" s="131">
        <v>50</v>
      </c>
    </row>
    <row r="840" spans="1:15">
      <c r="A840" t="s">
        <v>1226</v>
      </c>
      <c r="B840" t="s">
        <v>2116</v>
      </c>
      <c r="C840" t="s">
        <v>505</v>
      </c>
      <c r="D840" t="s">
        <v>2119</v>
      </c>
      <c r="E840" t="s">
        <v>1714</v>
      </c>
      <c r="F840" t="s">
        <v>1640</v>
      </c>
      <c r="G840" t="str">
        <f>VLOOKUP(F840,부산데이터스토어!$B$2:$C$225,2,)</f>
        <v>naa.600508b1001cca37e4b75d82f857c991</v>
      </c>
      <c r="H840" t="s">
        <v>3674</v>
      </c>
      <c r="J840" t="str">
        <f t="shared" si="48"/>
        <v/>
      </c>
      <c r="K840" t="str">
        <f t="shared" si="49"/>
        <v/>
      </c>
      <c r="L840" t="str">
        <f>IF(K840&lt;&gt;"",VLOOKUP(K840,'active io'!$C$3:$D$7528,2,FALSE),"")</f>
        <v/>
      </c>
      <c r="M840" t="str">
        <f t="shared" si="50"/>
        <v/>
      </c>
      <c r="N840" t="str">
        <f t="shared" si="51"/>
        <v/>
      </c>
      <c r="O840" s="131">
        <v>60</v>
      </c>
    </row>
    <row r="841" spans="1:15">
      <c r="A841" t="s">
        <v>1226</v>
      </c>
      <c r="B841" t="s">
        <v>2116</v>
      </c>
      <c r="C841" t="s">
        <v>505</v>
      </c>
      <c r="D841" t="s">
        <v>2119</v>
      </c>
      <c r="E841" t="s">
        <v>1693</v>
      </c>
      <c r="F841" t="s">
        <v>1242</v>
      </c>
      <c r="G841" t="str">
        <f>VLOOKUP(F841,부산데이터스토어!$B$2:$C$225,2,)</f>
        <v>naa.60060e8016622100000162210000a601</v>
      </c>
      <c r="H841" t="s">
        <v>3657</v>
      </c>
      <c r="I841" t="s">
        <v>2121</v>
      </c>
      <c r="J841" t="str">
        <f t="shared" si="48"/>
        <v>naa.60060e8016622100000162210000a409</v>
      </c>
      <c r="K841" t="str">
        <f t="shared" si="49"/>
        <v>10.146.106.94naa.60060e8016622100000162210000a409</v>
      </c>
      <c r="L841" t="str">
        <f>IF(K841&lt;&gt;"",VLOOKUP(K841,'active io'!$C$3:$D$7528,2,FALSE),"")</f>
        <v>vmhba4:C0:T0:L14</v>
      </c>
      <c r="M841" t="str">
        <f t="shared" si="50"/>
        <v>16221</v>
      </c>
      <c r="N841" t="str">
        <f t="shared" si="51"/>
        <v>a409</v>
      </c>
      <c r="O841" s="131">
        <v>10.0003051757813</v>
      </c>
    </row>
    <row r="842" spans="1:15">
      <c r="A842" t="s">
        <v>1226</v>
      </c>
      <c r="B842" t="s">
        <v>2116</v>
      </c>
      <c r="C842" t="s">
        <v>505</v>
      </c>
      <c r="D842" t="s">
        <v>2119</v>
      </c>
      <c r="E842" t="s">
        <v>1697</v>
      </c>
      <c r="F842" t="s">
        <v>1242</v>
      </c>
      <c r="G842" t="str">
        <f>VLOOKUP(F842,부산데이터스토어!$B$2:$C$225,2,)</f>
        <v>naa.60060e8016622100000162210000a601</v>
      </c>
      <c r="H842" t="s">
        <v>3658</v>
      </c>
      <c r="I842" t="s">
        <v>2122</v>
      </c>
      <c r="J842" t="str">
        <f t="shared" si="48"/>
        <v>naa.60060e8016622100000162210000a501</v>
      </c>
      <c r="K842" t="str">
        <f t="shared" si="49"/>
        <v>10.146.106.94naa.60060e8016622100000162210000a501</v>
      </c>
      <c r="L842" t="str">
        <f>IF(K842&lt;&gt;"",VLOOKUP(K842,'active io'!$C$3:$D$7528,2,FALSE),"")</f>
        <v>vmhba4:C0:T0:L15</v>
      </c>
      <c r="M842" t="str">
        <f t="shared" si="50"/>
        <v>16221</v>
      </c>
      <c r="N842" t="str">
        <f t="shared" si="51"/>
        <v>a501</v>
      </c>
      <c r="O842" s="131">
        <v>1.00067138671875</v>
      </c>
    </row>
    <row r="843" spans="1:15">
      <c r="A843" t="s">
        <v>1226</v>
      </c>
      <c r="B843" t="s">
        <v>2116</v>
      </c>
      <c r="C843" t="s">
        <v>505</v>
      </c>
      <c r="D843" t="s">
        <v>2119</v>
      </c>
      <c r="E843" t="s">
        <v>1752</v>
      </c>
      <c r="F843" t="s">
        <v>1242</v>
      </c>
      <c r="G843" t="str">
        <f>VLOOKUP(F843,부산데이터스토어!$B$2:$C$225,2,)</f>
        <v>naa.60060e8016622100000162210000a601</v>
      </c>
      <c r="H843" t="s">
        <v>3659</v>
      </c>
      <c r="I843" t="s">
        <v>2123</v>
      </c>
      <c r="J843" t="str">
        <f t="shared" si="48"/>
        <v>naa.60060e8016622100000162210000af03</v>
      </c>
      <c r="K843" t="str">
        <f t="shared" si="49"/>
        <v>10.146.106.94naa.60060e8016622100000162210000af03</v>
      </c>
      <c r="L843" t="str">
        <f>IF(K843&lt;&gt;"",VLOOKUP(K843,'active io'!$C$3:$D$7528,2,FALSE),"")</f>
        <v>vmhba4:C0:T0:L16</v>
      </c>
      <c r="M843" t="str">
        <f t="shared" si="50"/>
        <v>16221</v>
      </c>
      <c r="N843" t="str">
        <f t="shared" si="51"/>
        <v>af03</v>
      </c>
      <c r="O843" s="131">
        <v>1.00067138671875</v>
      </c>
    </row>
    <row r="844" spans="1:15">
      <c r="A844" t="s">
        <v>1226</v>
      </c>
      <c r="B844" t="s">
        <v>2116</v>
      </c>
      <c r="C844" t="s">
        <v>505</v>
      </c>
      <c r="D844" t="s">
        <v>2119</v>
      </c>
      <c r="E844" t="s">
        <v>1755</v>
      </c>
      <c r="F844" t="s">
        <v>1242</v>
      </c>
      <c r="G844" t="str">
        <f>VLOOKUP(F844,부산데이터스토어!$B$2:$C$225,2,)</f>
        <v>naa.60060e8016622100000162210000a601</v>
      </c>
      <c r="H844" t="s">
        <v>3660</v>
      </c>
      <c r="I844" t="s">
        <v>2124</v>
      </c>
      <c r="J844" t="str">
        <f t="shared" si="48"/>
        <v>naa.60060e8016622100000162210000af04</v>
      </c>
      <c r="K844" t="str">
        <f t="shared" si="49"/>
        <v>10.146.106.94naa.60060e8016622100000162210000af04</v>
      </c>
      <c r="L844" t="str">
        <f>IF(K844&lt;&gt;"",VLOOKUP(K844,'active io'!$C$3:$D$7528,2,FALSE),"")</f>
        <v>vmhba4:C0:T0:L17</v>
      </c>
      <c r="M844" t="str">
        <f t="shared" si="50"/>
        <v>16221</v>
      </c>
      <c r="N844" t="str">
        <f t="shared" si="51"/>
        <v>af04</v>
      </c>
      <c r="O844" s="131">
        <v>1.00067138671875</v>
      </c>
    </row>
    <row r="845" spans="1:15">
      <c r="A845" t="s">
        <v>1226</v>
      </c>
      <c r="B845" t="s">
        <v>2116</v>
      </c>
      <c r="C845" t="s">
        <v>505</v>
      </c>
      <c r="D845" t="s">
        <v>2119</v>
      </c>
      <c r="E845" t="s">
        <v>1758</v>
      </c>
      <c r="F845" t="s">
        <v>1242</v>
      </c>
      <c r="G845" t="str">
        <f>VLOOKUP(F845,부산데이터스토어!$B$2:$C$225,2,)</f>
        <v>naa.60060e8016622100000162210000a601</v>
      </c>
      <c r="H845" t="s">
        <v>3661</v>
      </c>
      <c r="I845" t="s">
        <v>2125</v>
      </c>
      <c r="J845" t="str">
        <f t="shared" si="48"/>
        <v>naa.60060e8016622100000162210000af05</v>
      </c>
      <c r="K845" t="str">
        <f t="shared" si="49"/>
        <v>10.146.106.94naa.60060e8016622100000162210000af05</v>
      </c>
      <c r="L845" t="str">
        <f>IF(K845&lt;&gt;"",VLOOKUP(K845,'active io'!$C$3:$D$7528,2,FALSE),"")</f>
        <v>vmhba4:C0:T0:L18</v>
      </c>
      <c r="M845" t="str">
        <f t="shared" si="50"/>
        <v>16221</v>
      </c>
      <c r="N845" t="str">
        <f t="shared" si="51"/>
        <v>af05</v>
      </c>
      <c r="O845" s="131">
        <v>40</v>
      </c>
    </row>
    <row r="846" spans="1:15">
      <c r="A846" t="s">
        <v>1226</v>
      </c>
      <c r="B846" t="s">
        <v>2116</v>
      </c>
      <c r="C846" t="s">
        <v>504</v>
      </c>
      <c r="D846" t="s">
        <v>2119</v>
      </c>
      <c r="E846" t="s">
        <v>1686</v>
      </c>
      <c r="F846" t="s">
        <v>1638</v>
      </c>
      <c r="G846" t="str">
        <f>VLOOKUP(F846,부산데이터스토어!$B$2:$C$225,2,)</f>
        <v>naa.600508b1001cb77fef42b9a1155c7432</v>
      </c>
      <c r="H846" t="s">
        <v>3675</v>
      </c>
      <c r="J846" t="str">
        <f t="shared" si="48"/>
        <v/>
      </c>
      <c r="K846" t="str">
        <f t="shared" si="49"/>
        <v/>
      </c>
      <c r="L846" t="str">
        <f>IF(K846&lt;&gt;"",VLOOKUP(K846,'active io'!$C$3:$D$7528,2,FALSE),"")</f>
        <v/>
      </c>
      <c r="M846" t="str">
        <f t="shared" si="50"/>
        <v/>
      </c>
      <c r="N846" t="str">
        <f t="shared" si="51"/>
        <v/>
      </c>
      <c r="O846" s="131">
        <v>135</v>
      </c>
    </row>
    <row r="847" spans="1:15">
      <c r="A847" t="s">
        <v>1226</v>
      </c>
      <c r="B847" t="s">
        <v>2116</v>
      </c>
      <c r="C847" t="s">
        <v>504</v>
      </c>
      <c r="D847" t="s">
        <v>2119</v>
      </c>
      <c r="E847" t="s">
        <v>1688</v>
      </c>
      <c r="F847" t="s">
        <v>1246</v>
      </c>
      <c r="G847" t="str">
        <f>VLOOKUP(F847,부산데이터스토어!$B$2:$C$225,2,)</f>
        <v>naa.60060e8016622100000162210000a603</v>
      </c>
      <c r="H847" t="s">
        <v>3675</v>
      </c>
      <c r="I847" t="s">
        <v>2139</v>
      </c>
      <c r="J847" t="str">
        <f t="shared" si="48"/>
        <v>naa.60060e8016622100000162210000a301</v>
      </c>
      <c r="K847" t="str">
        <f t="shared" si="49"/>
        <v>10.146.106.94naa.60060e8016622100000162210000a301</v>
      </c>
      <c r="L847" t="str">
        <f>IF(K847&lt;&gt;"",VLOOKUP(K847,'active io'!$C$3:$D$7528,2,FALSE),"")</f>
        <v>vmhba4:C0:T2:L31</v>
      </c>
      <c r="M847" t="str">
        <f t="shared" si="50"/>
        <v>16221</v>
      </c>
      <c r="N847" t="str">
        <f t="shared" si="51"/>
        <v>a301</v>
      </c>
      <c r="O847" s="131">
        <v>50</v>
      </c>
    </row>
    <row r="848" spans="1:15">
      <c r="A848" t="s">
        <v>1226</v>
      </c>
      <c r="B848" t="s">
        <v>2116</v>
      </c>
      <c r="C848" t="s">
        <v>504</v>
      </c>
      <c r="D848" t="s">
        <v>2119</v>
      </c>
      <c r="E848" t="s">
        <v>1714</v>
      </c>
      <c r="F848" t="s">
        <v>1640</v>
      </c>
      <c r="G848" t="str">
        <f>VLOOKUP(F848,부산데이터스토어!$B$2:$C$225,2,)</f>
        <v>naa.600508b1001cca37e4b75d82f857c991</v>
      </c>
      <c r="H848" t="s">
        <v>3675</v>
      </c>
      <c r="J848" t="str">
        <f t="shared" si="48"/>
        <v/>
      </c>
      <c r="K848" t="str">
        <f t="shared" si="49"/>
        <v/>
      </c>
      <c r="L848" t="str">
        <f>IF(K848&lt;&gt;"",VLOOKUP(K848,'active io'!$C$3:$D$7528,2,FALSE),"")</f>
        <v/>
      </c>
      <c r="M848" t="str">
        <f t="shared" si="50"/>
        <v/>
      </c>
      <c r="N848" t="str">
        <f t="shared" si="51"/>
        <v/>
      </c>
      <c r="O848" s="131">
        <v>200.00061035156301</v>
      </c>
    </row>
    <row r="849" spans="1:15">
      <c r="A849" t="s">
        <v>1226</v>
      </c>
      <c r="B849" t="s">
        <v>2116</v>
      </c>
      <c r="C849" t="s">
        <v>504</v>
      </c>
      <c r="D849" t="s">
        <v>2119</v>
      </c>
      <c r="E849" t="s">
        <v>1693</v>
      </c>
      <c r="F849" t="s">
        <v>1246</v>
      </c>
      <c r="G849" t="str">
        <f>VLOOKUP(F849,부산데이터스토어!$B$2:$C$225,2,)</f>
        <v>naa.60060e8016622100000162210000a603</v>
      </c>
      <c r="H849" t="s">
        <v>3668</v>
      </c>
      <c r="I849" t="s">
        <v>2132</v>
      </c>
      <c r="J849" t="str">
        <f t="shared" si="48"/>
        <v>naa.60060e8016622100000162210000a201</v>
      </c>
      <c r="K849" t="str">
        <f t="shared" si="49"/>
        <v>10.146.106.94naa.60060e8016622100000162210000a201</v>
      </c>
      <c r="L849" t="str">
        <f>IF(K849&lt;&gt;"",VLOOKUP(K849,'active io'!$C$3:$D$7528,2,FALSE),"")</f>
        <v>vmhba4:C0:T2:L32</v>
      </c>
      <c r="M849" t="str">
        <f t="shared" si="50"/>
        <v>16221</v>
      </c>
      <c r="N849" t="str">
        <f t="shared" si="51"/>
        <v>a201</v>
      </c>
      <c r="O849" s="131">
        <v>60</v>
      </c>
    </row>
    <row r="850" spans="1:15">
      <c r="A850" t="s">
        <v>1226</v>
      </c>
      <c r="B850" t="s">
        <v>2116</v>
      </c>
      <c r="C850" t="s">
        <v>504</v>
      </c>
      <c r="D850" t="s">
        <v>2119</v>
      </c>
      <c r="E850" t="s">
        <v>1697</v>
      </c>
      <c r="F850" t="s">
        <v>1246</v>
      </c>
      <c r="G850" t="str">
        <f>VLOOKUP(F850,부산데이터스토어!$B$2:$C$225,2,)</f>
        <v>naa.60060e8016622100000162210000a603</v>
      </c>
      <c r="H850" t="s">
        <v>3669</v>
      </c>
      <c r="I850" t="s">
        <v>2133</v>
      </c>
      <c r="J850" t="str">
        <f t="shared" si="48"/>
        <v>naa.60060e8016622100000162210000a40c</v>
      </c>
      <c r="K850" t="str">
        <f t="shared" si="49"/>
        <v>10.146.106.94naa.60060e8016622100000162210000a40c</v>
      </c>
      <c r="L850" t="str">
        <f>IF(K850&lt;&gt;"",VLOOKUP(K850,'active io'!$C$3:$D$7528,2,FALSE),"")</f>
        <v>vmhba4:C0:T2:L33</v>
      </c>
      <c r="M850" t="str">
        <f t="shared" si="50"/>
        <v>16221</v>
      </c>
      <c r="N850" t="str">
        <f t="shared" si="51"/>
        <v>a40c</v>
      </c>
      <c r="O850" s="131">
        <v>200.00061035156301</v>
      </c>
    </row>
    <row r="851" spans="1:15">
      <c r="A851" t="s">
        <v>1226</v>
      </c>
      <c r="B851" t="s">
        <v>2116</v>
      </c>
      <c r="C851" t="s">
        <v>504</v>
      </c>
      <c r="D851" t="s">
        <v>2119</v>
      </c>
      <c r="E851" t="s">
        <v>1699</v>
      </c>
      <c r="F851" t="s">
        <v>1246</v>
      </c>
      <c r="G851" t="str">
        <f>VLOOKUP(F851,부산데이터스토어!$B$2:$C$225,2,)</f>
        <v>naa.60060e8016622100000162210000a603</v>
      </c>
      <c r="H851" t="s">
        <v>3670</v>
      </c>
      <c r="I851" t="s">
        <v>2134</v>
      </c>
      <c r="J851" t="str">
        <f t="shared" si="48"/>
        <v>naa.60060e8016622100000162210000a202</v>
      </c>
      <c r="K851" t="str">
        <f t="shared" si="49"/>
        <v>10.146.106.94naa.60060e8016622100000162210000a202</v>
      </c>
      <c r="L851" t="str">
        <f>IF(K851&lt;&gt;"",VLOOKUP(K851,'active io'!$C$3:$D$7528,2,FALSE),"")</f>
        <v>vmhba4:C0:T2:L34</v>
      </c>
      <c r="M851" t="str">
        <f t="shared" si="50"/>
        <v>16221</v>
      </c>
      <c r="N851" t="str">
        <f t="shared" si="51"/>
        <v>a202</v>
      </c>
      <c r="O851" s="131">
        <v>1.00067138671875</v>
      </c>
    </row>
    <row r="852" spans="1:15">
      <c r="A852" t="s">
        <v>1226</v>
      </c>
      <c r="B852" t="s">
        <v>2116</v>
      </c>
      <c r="C852" t="s">
        <v>504</v>
      </c>
      <c r="D852" t="s">
        <v>2119</v>
      </c>
      <c r="E852" t="s">
        <v>1752</v>
      </c>
      <c r="F852" t="s">
        <v>1246</v>
      </c>
      <c r="G852" t="str">
        <f>VLOOKUP(F852,부산데이터스토어!$B$2:$C$225,2,)</f>
        <v>naa.60060e8016622100000162210000a603</v>
      </c>
      <c r="H852" t="s">
        <v>3671</v>
      </c>
      <c r="I852" t="s">
        <v>2135</v>
      </c>
      <c r="J852" t="str">
        <f t="shared" si="48"/>
        <v>naa.60060e8016622100000162210000af09</v>
      </c>
      <c r="K852" t="str">
        <f t="shared" si="49"/>
        <v>10.146.106.94naa.60060e8016622100000162210000af09</v>
      </c>
      <c r="L852" t="str">
        <f>IF(K852&lt;&gt;"",VLOOKUP(K852,'active io'!$C$3:$D$7528,2,FALSE),"")</f>
        <v>vmhba4:C0:T2:L35</v>
      </c>
      <c r="M852" t="str">
        <f t="shared" si="50"/>
        <v>16221</v>
      </c>
      <c r="N852" t="str">
        <f t="shared" si="51"/>
        <v>af09</v>
      </c>
      <c r="O852" s="131">
        <v>1.00067138671875</v>
      </c>
    </row>
    <row r="853" spans="1:15">
      <c r="A853" t="s">
        <v>1226</v>
      </c>
      <c r="B853" t="s">
        <v>2116</v>
      </c>
      <c r="C853" t="s">
        <v>504</v>
      </c>
      <c r="D853" t="s">
        <v>2119</v>
      </c>
      <c r="E853" t="s">
        <v>1755</v>
      </c>
      <c r="F853" t="s">
        <v>1246</v>
      </c>
      <c r="G853" t="str">
        <f>VLOOKUP(F853,부산데이터스토어!$B$2:$C$225,2,)</f>
        <v>naa.60060e8016622100000162210000a603</v>
      </c>
      <c r="H853" t="s">
        <v>3672</v>
      </c>
      <c r="I853" t="s">
        <v>2136</v>
      </c>
      <c r="J853" t="str">
        <f t="shared" si="48"/>
        <v>naa.60060e8016622100000162210000af0a</v>
      </c>
      <c r="K853" t="str">
        <f t="shared" si="49"/>
        <v>10.146.106.94naa.60060e8016622100000162210000af0a</v>
      </c>
      <c r="L853" t="str">
        <f>IF(K853&lt;&gt;"",VLOOKUP(K853,'active io'!$C$3:$D$7528,2,FALSE),"")</f>
        <v>vmhba4:C0:T2:L36</v>
      </c>
      <c r="M853" t="str">
        <f t="shared" si="50"/>
        <v>16221</v>
      </c>
      <c r="N853" t="str">
        <f t="shared" si="51"/>
        <v>af0a</v>
      </c>
      <c r="O853" s="131">
        <v>1.00067138671875</v>
      </c>
    </row>
    <row r="854" spans="1:15">
      <c r="A854" t="s">
        <v>1226</v>
      </c>
      <c r="B854" t="s">
        <v>2116</v>
      </c>
      <c r="C854" t="s">
        <v>504</v>
      </c>
      <c r="D854" t="s">
        <v>2119</v>
      </c>
      <c r="E854" t="s">
        <v>1758</v>
      </c>
      <c r="F854" t="s">
        <v>1246</v>
      </c>
      <c r="G854" t="str">
        <f>VLOOKUP(F854,부산데이터스토어!$B$2:$C$225,2,)</f>
        <v>naa.60060e8016622100000162210000a603</v>
      </c>
      <c r="H854" t="s">
        <v>3673</v>
      </c>
      <c r="I854" t="s">
        <v>2137</v>
      </c>
      <c r="J854" t="str">
        <f t="shared" si="48"/>
        <v>naa.60060e8016622100000162210000af0b</v>
      </c>
      <c r="K854" t="str">
        <f t="shared" si="49"/>
        <v>10.146.106.94naa.60060e8016622100000162210000af0b</v>
      </c>
      <c r="L854" t="str">
        <f>IF(K854&lt;&gt;"",VLOOKUP(K854,'active io'!$C$3:$D$7528,2,FALSE),"")</f>
        <v>vmhba4:C0:T2:L37</v>
      </c>
      <c r="M854" t="str">
        <f t="shared" si="50"/>
        <v>16221</v>
      </c>
      <c r="N854" t="str">
        <f t="shared" si="51"/>
        <v>af0b</v>
      </c>
      <c r="O854" s="131">
        <v>40</v>
      </c>
    </row>
    <row r="855" spans="1:15">
      <c r="A855" t="s">
        <v>1226</v>
      </c>
      <c r="B855" t="s">
        <v>2116</v>
      </c>
      <c r="C855" t="s">
        <v>503</v>
      </c>
      <c r="D855" t="s">
        <v>2117</v>
      </c>
      <c r="E855" t="s">
        <v>1686</v>
      </c>
      <c r="F855" t="s">
        <v>1638</v>
      </c>
      <c r="G855" t="str">
        <f>VLOOKUP(F855,부산데이터스토어!$B$2:$C$225,2,)</f>
        <v>naa.600508b1001cb77fef42b9a1155c7432</v>
      </c>
      <c r="H855" t="s">
        <v>3676</v>
      </c>
      <c r="J855" t="str">
        <f t="shared" si="48"/>
        <v/>
      </c>
      <c r="K855" t="str">
        <f t="shared" si="49"/>
        <v/>
      </c>
      <c r="L855" t="str">
        <f>IF(K855&lt;&gt;"",VLOOKUP(K855,'active io'!$C$3:$D$7528,2,FALSE),"")</f>
        <v/>
      </c>
      <c r="M855" t="str">
        <f t="shared" si="50"/>
        <v/>
      </c>
      <c r="N855" t="str">
        <f t="shared" si="51"/>
        <v/>
      </c>
      <c r="O855" s="131">
        <v>250.00030517578099</v>
      </c>
    </row>
    <row r="856" spans="1:15">
      <c r="A856" t="s">
        <v>1226</v>
      </c>
      <c r="B856" t="s">
        <v>2116</v>
      </c>
      <c r="C856" t="s">
        <v>503</v>
      </c>
      <c r="D856" t="s">
        <v>2117</v>
      </c>
      <c r="E856" t="s">
        <v>1688</v>
      </c>
      <c r="F856" t="s">
        <v>1318</v>
      </c>
      <c r="G856" t="str">
        <f>VLOOKUP(F856,부산데이터스토어!$B$2:$C$225,2,)</f>
        <v>naa.60060e80166177000001617700004707</v>
      </c>
      <c r="H856" t="s">
        <v>3676</v>
      </c>
      <c r="I856" t="s">
        <v>2140</v>
      </c>
      <c r="J856" t="str">
        <f t="shared" si="48"/>
        <v>naa.60060e80166177000001617700004104</v>
      </c>
      <c r="K856" t="str">
        <f t="shared" si="49"/>
        <v>10.146.106.94naa.60060e80166177000001617700004104</v>
      </c>
      <c r="L856" t="str">
        <f>IF(K856&lt;&gt;"",VLOOKUP(K856,'active io'!$C$3:$D$7528,2,FALSE),"")</f>
        <v>vmhba3:C0:T4:L58</v>
      </c>
      <c r="M856" t="str">
        <f t="shared" si="50"/>
        <v>16177</v>
      </c>
      <c r="N856" t="str">
        <f t="shared" si="51"/>
        <v>4104</v>
      </c>
      <c r="O856" s="131">
        <v>50</v>
      </c>
    </row>
    <row r="857" spans="1:15">
      <c r="A857" t="s">
        <v>1226</v>
      </c>
      <c r="B857" t="s">
        <v>2116</v>
      </c>
      <c r="C857" t="s">
        <v>503</v>
      </c>
      <c r="D857" t="s">
        <v>2117</v>
      </c>
      <c r="E857" t="s">
        <v>1714</v>
      </c>
      <c r="F857" t="s">
        <v>1640</v>
      </c>
      <c r="G857" t="str">
        <f>VLOOKUP(F857,부산데이터스토어!$B$2:$C$225,2,)</f>
        <v>naa.600508b1001cca37e4b75d82f857c991</v>
      </c>
      <c r="H857" t="s">
        <v>3676</v>
      </c>
      <c r="J857" t="str">
        <f t="shared" si="48"/>
        <v/>
      </c>
      <c r="K857" t="str">
        <f t="shared" si="49"/>
        <v/>
      </c>
      <c r="L857" t="str">
        <f>IF(K857&lt;&gt;"",VLOOKUP(K857,'active io'!$C$3:$D$7528,2,FALSE),"")</f>
        <v/>
      </c>
      <c r="M857" t="str">
        <f t="shared" si="50"/>
        <v/>
      </c>
      <c r="N857" t="str">
        <f t="shared" si="51"/>
        <v/>
      </c>
      <c r="O857" s="131">
        <v>40</v>
      </c>
    </row>
    <row r="858" spans="1:15">
      <c r="A858" t="s">
        <v>1226</v>
      </c>
      <c r="B858" t="s">
        <v>2116</v>
      </c>
      <c r="C858" t="s">
        <v>502</v>
      </c>
      <c r="D858" t="s">
        <v>2117</v>
      </c>
      <c r="E858" t="s">
        <v>1686</v>
      </c>
      <c r="F858" t="s">
        <v>1638</v>
      </c>
      <c r="G858" t="str">
        <f>VLOOKUP(F858,부산데이터스토어!$B$2:$C$225,2,)</f>
        <v>naa.600508b1001cb77fef42b9a1155c7432</v>
      </c>
      <c r="H858" t="s">
        <v>3677</v>
      </c>
      <c r="J858" t="str">
        <f t="shared" si="48"/>
        <v/>
      </c>
      <c r="K858" t="str">
        <f t="shared" si="49"/>
        <v/>
      </c>
      <c r="L858" t="str">
        <f>IF(K858&lt;&gt;"",VLOOKUP(K858,'active io'!$C$3:$D$7528,2,FALSE),"")</f>
        <v/>
      </c>
      <c r="M858" t="str">
        <f t="shared" si="50"/>
        <v/>
      </c>
      <c r="N858" t="str">
        <f t="shared" si="51"/>
        <v/>
      </c>
      <c r="O858" s="131">
        <v>250.00030517578099</v>
      </c>
    </row>
    <row r="859" spans="1:15">
      <c r="A859" t="s">
        <v>1226</v>
      </c>
      <c r="B859" t="s">
        <v>2116</v>
      </c>
      <c r="C859" t="s">
        <v>502</v>
      </c>
      <c r="D859" t="s">
        <v>2117</v>
      </c>
      <c r="E859" t="s">
        <v>1688</v>
      </c>
      <c r="F859" t="s">
        <v>1316</v>
      </c>
      <c r="G859" t="str">
        <f>VLOOKUP(F859,부산데이터스토어!$B$2:$C$225,2,)</f>
        <v>naa.60060e80166177000001617700004706</v>
      </c>
      <c r="H859" t="s">
        <v>3677</v>
      </c>
      <c r="I859" t="s">
        <v>2141</v>
      </c>
      <c r="J859" t="str">
        <f t="shared" si="48"/>
        <v>naa.60060e80166177000001617700004103</v>
      </c>
      <c r="K859" t="str">
        <f t="shared" si="49"/>
        <v>10.146.106.94naa.60060e80166177000001617700004103</v>
      </c>
      <c r="L859" t="str">
        <f>IF(K859&lt;&gt;"",VLOOKUP(K859,'active io'!$C$3:$D$7528,2,FALSE),"")</f>
        <v>vmhba3:C0:T4:L56</v>
      </c>
      <c r="M859" t="str">
        <f t="shared" si="50"/>
        <v>16177</v>
      </c>
      <c r="N859" t="str">
        <f t="shared" si="51"/>
        <v>4103</v>
      </c>
      <c r="O859" s="131">
        <v>50</v>
      </c>
    </row>
    <row r="860" spans="1:15">
      <c r="A860" t="s">
        <v>1226</v>
      </c>
      <c r="B860" t="s">
        <v>2116</v>
      </c>
      <c r="C860" t="s">
        <v>502</v>
      </c>
      <c r="D860" t="s">
        <v>2117</v>
      </c>
      <c r="E860" t="s">
        <v>1714</v>
      </c>
      <c r="F860" t="s">
        <v>1640</v>
      </c>
      <c r="G860" t="str">
        <f>VLOOKUP(F860,부산데이터스토어!$B$2:$C$225,2,)</f>
        <v>naa.600508b1001cca37e4b75d82f857c991</v>
      </c>
      <c r="H860" t="s">
        <v>3677</v>
      </c>
      <c r="J860" t="str">
        <f t="shared" si="48"/>
        <v/>
      </c>
      <c r="K860" t="str">
        <f t="shared" si="49"/>
        <v/>
      </c>
      <c r="L860" t="str">
        <f>IF(K860&lt;&gt;"",VLOOKUP(K860,'active io'!$C$3:$D$7528,2,FALSE),"")</f>
        <v/>
      </c>
      <c r="M860" t="str">
        <f t="shared" si="50"/>
        <v/>
      </c>
      <c r="N860" t="str">
        <f t="shared" si="51"/>
        <v/>
      </c>
      <c r="O860" s="131">
        <v>40</v>
      </c>
    </row>
    <row r="861" spans="1:15">
      <c r="A861" t="s">
        <v>1227</v>
      </c>
      <c r="B861" t="s">
        <v>2116</v>
      </c>
      <c r="C861" t="s">
        <v>507</v>
      </c>
      <c r="D861" t="s">
        <v>2117</v>
      </c>
      <c r="E861" t="s">
        <v>1686</v>
      </c>
      <c r="F861" t="s">
        <v>1642</v>
      </c>
      <c r="G861" t="str">
        <f>VLOOKUP(F861,부산데이터스토어!$B$2:$C$225,2,)</f>
        <v>naa.600508b1001cf861db8f7df120fcc32a</v>
      </c>
      <c r="H861" t="s">
        <v>3678</v>
      </c>
      <c r="J861" t="str">
        <f t="shared" si="48"/>
        <v/>
      </c>
      <c r="K861" t="str">
        <f t="shared" si="49"/>
        <v/>
      </c>
      <c r="L861" t="str">
        <f>IF(K861&lt;&gt;"",VLOOKUP(K861,'active io'!$C$3:$D$7528,2,FALSE),"")</f>
        <v/>
      </c>
      <c r="M861" t="str">
        <f t="shared" si="50"/>
        <v/>
      </c>
      <c r="N861" t="str">
        <f t="shared" si="51"/>
        <v/>
      </c>
      <c r="O861" s="131">
        <v>40.0003051757813</v>
      </c>
    </row>
    <row r="862" spans="1:15">
      <c r="A862" t="s">
        <v>1227</v>
      </c>
      <c r="B862" t="s">
        <v>2116</v>
      </c>
      <c r="C862" t="s">
        <v>507</v>
      </c>
      <c r="D862" t="s">
        <v>2117</v>
      </c>
      <c r="E862" t="s">
        <v>1688</v>
      </c>
      <c r="F862" t="s">
        <v>1314</v>
      </c>
      <c r="G862" t="str">
        <f>VLOOKUP(F862,부산데이터스토어!$B$2:$C$225,2,)</f>
        <v>naa.60060e80166177000001617700004705</v>
      </c>
      <c r="H862" t="s">
        <v>3678</v>
      </c>
      <c r="I862" t="s">
        <v>2142</v>
      </c>
      <c r="J862" t="str">
        <f t="shared" si="48"/>
        <v>naa.60060e8016617700000161770000440e</v>
      </c>
      <c r="K862" t="str">
        <f t="shared" si="49"/>
        <v>10.146.106.95naa.60060e8016617700000161770000440e</v>
      </c>
      <c r="L862" t="str">
        <f>IF(K862&lt;&gt;"",VLOOKUP(K862,'active io'!$C$3:$D$7528,2,FALSE),"")</f>
        <v>vmhba3:C0:T4:L54</v>
      </c>
      <c r="M862" t="str">
        <f t="shared" si="50"/>
        <v>16177</v>
      </c>
      <c r="N862" t="str">
        <f t="shared" si="51"/>
        <v>440e</v>
      </c>
      <c r="O862" s="131">
        <v>50</v>
      </c>
    </row>
    <row r="863" spans="1:15">
      <c r="A863" t="s">
        <v>1227</v>
      </c>
      <c r="B863" t="s">
        <v>2116</v>
      </c>
      <c r="C863" t="s">
        <v>507</v>
      </c>
      <c r="D863" t="s">
        <v>2117</v>
      </c>
      <c r="E863" t="s">
        <v>1714</v>
      </c>
      <c r="F863" t="s">
        <v>1644</v>
      </c>
      <c r="G863" t="str">
        <f>VLOOKUP(F863,부산데이터스토어!$B$2:$C$225,2,)</f>
        <v>naa.600508b1001c50255df675e7f09a76f2</v>
      </c>
      <c r="H863" t="s">
        <v>3678</v>
      </c>
      <c r="J863" t="str">
        <f t="shared" si="48"/>
        <v/>
      </c>
      <c r="K863" t="str">
        <f t="shared" si="49"/>
        <v/>
      </c>
      <c r="L863" t="str">
        <f>IF(K863&lt;&gt;"",VLOOKUP(K863,'active io'!$C$3:$D$7528,2,FALSE),"")</f>
        <v/>
      </c>
      <c r="M863" t="str">
        <f t="shared" si="50"/>
        <v/>
      </c>
      <c r="N863" t="str">
        <f t="shared" si="51"/>
        <v/>
      </c>
      <c r="O863" s="131">
        <v>40</v>
      </c>
    </row>
    <row r="864" spans="1:15">
      <c r="A864" t="s">
        <v>1227</v>
      </c>
      <c r="B864" t="s">
        <v>2116</v>
      </c>
      <c r="C864" t="s">
        <v>508</v>
      </c>
      <c r="D864" t="s">
        <v>2119</v>
      </c>
      <c r="E864" t="s">
        <v>1686</v>
      </c>
      <c r="F864" t="s">
        <v>1642</v>
      </c>
      <c r="G864" t="str">
        <f>VLOOKUP(F864,부산데이터스토어!$B$2:$C$225,2,)</f>
        <v>naa.600508b1001cf861db8f7df120fcc32a</v>
      </c>
      <c r="H864" t="s">
        <v>3679</v>
      </c>
      <c r="J864" t="str">
        <f t="shared" si="48"/>
        <v/>
      </c>
      <c r="K864" t="str">
        <f t="shared" si="49"/>
        <v/>
      </c>
      <c r="L864" t="str">
        <f>IF(K864&lt;&gt;"",VLOOKUP(K864,'active io'!$C$3:$D$7528,2,FALSE),"")</f>
        <v/>
      </c>
      <c r="M864" t="str">
        <f t="shared" si="50"/>
        <v/>
      </c>
      <c r="N864" t="str">
        <f t="shared" si="51"/>
        <v/>
      </c>
      <c r="O864" s="131">
        <v>20.0006103515625</v>
      </c>
    </row>
    <row r="865" spans="1:15">
      <c r="A865" t="s">
        <v>1227</v>
      </c>
      <c r="B865" t="s">
        <v>2116</v>
      </c>
      <c r="C865" t="s">
        <v>508</v>
      </c>
      <c r="D865" t="s">
        <v>2119</v>
      </c>
      <c r="E865" t="s">
        <v>1688</v>
      </c>
      <c r="F865" t="s">
        <v>1304</v>
      </c>
      <c r="G865" t="str">
        <f>VLOOKUP(F865,부산데이터스토어!$B$2:$C$225,2,)</f>
        <v>naa.60060e80166177000001617700004700</v>
      </c>
      <c r="H865" t="s">
        <v>3679</v>
      </c>
      <c r="I865" t="s">
        <v>2143</v>
      </c>
      <c r="J865" t="str">
        <f t="shared" si="48"/>
        <v>naa.60060e80166177000001617700004501</v>
      </c>
      <c r="K865" t="str">
        <f t="shared" si="49"/>
        <v>10.146.106.95naa.60060e80166177000001617700004501</v>
      </c>
      <c r="L865" t="str">
        <f>IF(K865&lt;&gt;"",VLOOKUP(K865,'active io'!$C$3:$D$7528,2,FALSE),"")</f>
        <v>vmhba5:C0:T3:L1</v>
      </c>
      <c r="M865" t="str">
        <f t="shared" si="50"/>
        <v>16177</v>
      </c>
      <c r="N865" t="str">
        <f t="shared" si="51"/>
        <v>4501</v>
      </c>
      <c r="O865" s="131">
        <v>50</v>
      </c>
    </row>
    <row r="866" spans="1:15">
      <c r="A866" t="s">
        <v>1227</v>
      </c>
      <c r="B866" t="s">
        <v>2116</v>
      </c>
      <c r="C866" t="s">
        <v>508</v>
      </c>
      <c r="D866" t="s">
        <v>2119</v>
      </c>
      <c r="E866" t="s">
        <v>1714</v>
      </c>
      <c r="F866" t="s">
        <v>1644</v>
      </c>
      <c r="G866" t="str">
        <f>VLOOKUP(F866,부산데이터스토어!$B$2:$C$225,2,)</f>
        <v>naa.600508b1001c50255df675e7f09a76f2</v>
      </c>
      <c r="H866" t="s">
        <v>3679</v>
      </c>
      <c r="J866" t="str">
        <f t="shared" si="48"/>
        <v/>
      </c>
      <c r="K866" t="str">
        <f t="shared" si="49"/>
        <v/>
      </c>
      <c r="L866" t="str">
        <f>IF(K866&lt;&gt;"",VLOOKUP(K866,'active io'!$C$3:$D$7528,2,FALSE),"")</f>
        <v/>
      </c>
      <c r="M866" t="str">
        <f t="shared" si="50"/>
        <v/>
      </c>
      <c r="N866" t="str">
        <f t="shared" si="51"/>
        <v/>
      </c>
      <c r="O866" s="131">
        <v>20.0006103515625</v>
      </c>
    </row>
    <row r="867" spans="1:15">
      <c r="A867" t="s">
        <v>1227</v>
      </c>
      <c r="B867" t="s">
        <v>2116</v>
      </c>
      <c r="C867" t="s">
        <v>508</v>
      </c>
      <c r="D867" t="s">
        <v>2119</v>
      </c>
      <c r="E867" t="s">
        <v>1693</v>
      </c>
      <c r="F867" t="s">
        <v>1304</v>
      </c>
      <c r="G867" t="str">
        <f>VLOOKUP(F867,부산데이터스토어!$B$2:$C$225,2,)</f>
        <v>naa.60060e80166177000001617700004700</v>
      </c>
      <c r="H867" t="s">
        <v>3663</v>
      </c>
      <c r="I867" t="s">
        <v>2127</v>
      </c>
      <c r="J867" t="str">
        <f t="shared" si="48"/>
        <v>naa.60060e80166177000001617700004502</v>
      </c>
      <c r="K867" t="str">
        <f t="shared" si="49"/>
        <v>10.146.106.95naa.60060e80166177000001617700004502</v>
      </c>
      <c r="L867" t="str">
        <f>IF(K867&lt;&gt;"",VLOOKUP(K867,'active io'!$C$3:$D$7528,2,FALSE),"")</f>
        <v>vmhba5:C0:T3:L2</v>
      </c>
      <c r="M867" t="str">
        <f t="shared" si="50"/>
        <v>16177</v>
      </c>
      <c r="N867" t="str">
        <f t="shared" si="51"/>
        <v>4502</v>
      </c>
      <c r="O867" s="131">
        <v>1.00067138671875</v>
      </c>
    </row>
    <row r="868" spans="1:15">
      <c r="A868" t="s">
        <v>1227</v>
      </c>
      <c r="B868" t="s">
        <v>2116</v>
      </c>
      <c r="C868" t="s">
        <v>508</v>
      </c>
      <c r="D868" t="s">
        <v>2119</v>
      </c>
      <c r="E868" t="s">
        <v>1752</v>
      </c>
      <c r="F868" t="s">
        <v>1304</v>
      </c>
      <c r="G868" t="str">
        <f>VLOOKUP(F868,부산데이터스토어!$B$2:$C$225,2,)</f>
        <v>naa.60060e80166177000001617700004700</v>
      </c>
      <c r="H868" t="s">
        <v>3664</v>
      </c>
      <c r="I868" t="s">
        <v>2128</v>
      </c>
      <c r="J868" t="str">
        <f t="shared" si="48"/>
        <v>naa.60060e80166177000001617700004f00</v>
      </c>
      <c r="K868" t="str">
        <f t="shared" si="49"/>
        <v>10.146.106.95naa.60060e80166177000001617700004f00</v>
      </c>
      <c r="L868" t="str">
        <f>IF(K868&lt;&gt;"",VLOOKUP(K868,'active io'!$C$3:$D$7528,2,FALSE),"")</f>
        <v>vmhba5:C0:T3:L3</v>
      </c>
      <c r="M868" t="str">
        <f t="shared" si="50"/>
        <v>16177</v>
      </c>
      <c r="N868" t="str">
        <f t="shared" si="51"/>
        <v>4f00</v>
      </c>
      <c r="O868" s="131">
        <v>1.00067138671875</v>
      </c>
    </row>
    <row r="869" spans="1:15">
      <c r="A869" t="s">
        <v>1227</v>
      </c>
      <c r="B869" t="s">
        <v>2116</v>
      </c>
      <c r="C869" t="s">
        <v>508</v>
      </c>
      <c r="D869" t="s">
        <v>2119</v>
      </c>
      <c r="E869" t="s">
        <v>1755</v>
      </c>
      <c r="F869" t="s">
        <v>1304</v>
      </c>
      <c r="G869" t="str">
        <f>VLOOKUP(F869,부산데이터스토어!$B$2:$C$225,2,)</f>
        <v>naa.60060e80166177000001617700004700</v>
      </c>
      <c r="H869" t="s">
        <v>3665</v>
      </c>
      <c r="I869" t="s">
        <v>2129</v>
      </c>
      <c r="J869" t="str">
        <f t="shared" si="48"/>
        <v>naa.60060e80166177000001617700004f01</v>
      </c>
      <c r="K869" t="str">
        <f t="shared" si="49"/>
        <v>10.146.106.95naa.60060e80166177000001617700004f01</v>
      </c>
      <c r="L869" t="str">
        <f>IF(K869&lt;&gt;"",VLOOKUP(K869,'active io'!$C$3:$D$7528,2,FALSE),"")</f>
        <v>vmhba5:C0:T3:L4</v>
      </c>
      <c r="M869" t="str">
        <f t="shared" si="50"/>
        <v>16177</v>
      </c>
      <c r="N869" t="str">
        <f t="shared" si="51"/>
        <v>4f01</v>
      </c>
      <c r="O869" s="131">
        <v>1.00067138671875</v>
      </c>
    </row>
    <row r="870" spans="1:15">
      <c r="A870" t="s">
        <v>1227</v>
      </c>
      <c r="B870" t="s">
        <v>2116</v>
      </c>
      <c r="C870" t="s">
        <v>508</v>
      </c>
      <c r="D870" t="s">
        <v>2119</v>
      </c>
      <c r="E870" t="s">
        <v>1758</v>
      </c>
      <c r="F870" t="s">
        <v>1304</v>
      </c>
      <c r="G870" t="str">
        <f>VLOOKUP(F870,부산데이터스토어!$B$2:$C$225,2,)</f>
        <v>naa.60060e80166177000001617700004700</v>
      </c>
      <c r="H870" t="s">
        <v>3666</v>
      </c>
      <c r="I870" t="s">
        <v>2130</v>
      </c>
      <c r="J870" t="str">
        <f t="shared" si="48"/>
        <v>naa.60060e80166177000001617700004f02</v>
      </c>
      <c r="K870" t="str">
        <f t="shared" si="49"/>
        <v>10.146.106.95naa.60060e80166177000001617700004f02</v>
      </c>
      <c r="L870" t="str">
        <f>IF(K870&lt;&gt;"",VLOOKUP(K870,'active io'!$C$3:$D$7528,2,FALSE),"")</f>
        <v>vmhba5:C0:T3:L5</v>
      </c>
      <c r="M870" t="str">
        <f t="shared" si="50"/>
        <v>16177</v>
      </c>
      <c r="N870" t="str">
        <f t="shared" si="51"/>
        <v>4f02</v>
      </c>
      <c r="O870" s="131">
        <v>40</v>
      </c>
    </row>
    <row r="871" spans="1:15">
      <c r="A871" t="s">
        <v>1228</v>
      </c>
      <c r="B871" t="s">
        <v>2116</v>
      </c>
      <c r="C871" t="s">
        <v>511</v>
      </c>
      <c r="D871" t="s">
        <v>2119</v>
      </c>
      <c r="E871" t="s">
        <v>1686</v>
      </c>
      <c r="F871" t="s">
        <v>1646</v>
      </c>
      <c r="G871" t="str">
        <f>VLOOKUP(F871,부산데이터스토어!$B$2:$C$225,2,)</f>
        <v>naa.600508b1001c80a0aefdeb3454386f3c</v>
      </c>
      <c r="H871" t="s">
        <v>3680</v>
      </c>
      <c r="J871" t="str">
        <f t="shared" si="48"/>
        <v/>
      </c>
      <c r="K871" t="str">
        <f t="shared" si="49"/>
        <v/>
      </c>
      <c r="L871" t="str">
        <f>IF(K871&lt;&gt;"",VLOOKUP(K871,'active io'!$C$3:$D$7528,2,FALSE),"")</f>
        <v/>
      </c>
      <c r="M871" t="str">
        <f t="shared" si="50"/>
        <v/>
      </c>
      <c r="N871" t="str">
        <f t="shared" si="51"/>
        <v/>
      </c>
      <c r="O871" s="131">
        <v>10.0003051757813</v>
      </c>
    </row>
    <row r="872" spans="1:15">
      <c r="A872" t="s">
        <v>1228</v>
      </c>
      <c r="B872" t="s">
        <v>2116</v>
      </c>
      <c r="C872" t="s">
        <v>511</v>
      </c>
      <c r="D872" t="s">
        <v>2119</v>
      </c>
      <c r="E872" t="s">
        <v>1688</v>
      </c>
      <c r="F872" t="s">
        <v>1244</v>
      </c>
      <c r="G872" t="str">
        <f>VLOOKUP(F872,부산데이터스토어!$B$2:$C$225,2,)</f>
        <v>naa.60060e8016622100000162210000a602</v>
      </c>
      <c r="H872" t="s">
        <v>3680</v>
      </c>
      <c r="I872" t="s">
        <v>2144</v>
      </c>
      <c r="J872" t="str">
        <f t="shared" si="48"/>
        <v>naa.60060e8016622100000162210000a502</v>
      </c>
      <c r="K872" t="str">
        <f t="shared" si="49"/>
        <v>10.146.106.96naa.60060e8016622100000162210000a502</v>
      </c>
      <c r="L872" t="str">
        <f>IF(K872&lt;&gt;"",VLOOKUP(K872,'active io'!$C$3:$D$7528,2,FALSE),"")</f>
        <v>vmhba2:C0:T2:L20</v>
      </c>
      <c r="M872" t="str">
        <f t="shared" si="50"/>
        <v>16221</v>
      </c>
      <c r="N872" t="str">
        <f t="shared" si="51"/>
        <v>a502</v>
      </c>
      <c r="O872" s="131">
        <v>50</v>
      </c>
    </row>
    <row r="873" spans="1:15">
      <c r="A873" t="s">
        <v>1228</v>
      </c>
      <c r="B873" t="s">
        <v>2116</v>
      </c>
      <c r="C873" t="s">
        <v>511</v>
      </c>
      <c r="D873" t="s">
        <v>2119</v>
      </c>
      <c r="E873" t="s">
        <v>1714</v>
      </c>
      <c r="F873" t="s">
        <v>1648</v>
      </c>
      <c r="G873" t="str">
        <f>VLOOKUP(F873,부산데이터스토어!$B$2:$C$225,2,)</f>
        <v>naa.600508b1001cee56478a07917bacacc4</v>
      </c>
      <c r="H873" t="s">
        <v>3680</v>
      </c>
      <c r="J873" t="str">
        <f t="shared" si="48"/>
        <v/>
      </c>
      <c r="K873" t="str">
        <f t="shared" si="49"/>
        <v/>
      </c>
      <c r="L873" t="str">
        <f>IF(K873&lt;&gt;"",VLOOKUP(K873,'active io'!$C$3:$D$7528,2,FALSE),"")</f>
        <v/>
      </c>
      <c r="M873" t="str">
        <f t="shared" si="50"/>
        <v/>
      </c>
      <c r="N873" t="str">
        <f t="shared" si="51"/>
        <v/>
      </c>
      <c r="O873" s="131">
        <v>60</v>
      </c>
    </row>
    <row r="874" spans="1:15">
      <c r="A874" t="s">
        <v>1228</v>
      </c>
      <c r="B874" t="s">
        <v>2116</v>
      </c>
      <c r="C874" t="s">
        <v>511</v>
      </c>
      <c r="D874" t="s">
        <v>2119</v>
      </c>
      <c r="E874" t="s">
        <v>1693</v>
      </c>
      <c r="F874" t="s">
        <v>1244</v>
      </c>
      <c r="G874" t="str">
        <f>VLOOKUP(F874,부산데이터스토어!$B$2:$C$225,2,)</f>
        <v>naa.60060e8016622100000162210000a602</v>
      </c>
      <c r="H874" t="s">
        <v>3681</v>
      </c>
      <c r="I874" t="s">
        <v>2145</v>
      </c>
      <c r="J874" t="str">
        <f t="shared" si="48"/>
        <v>naa.60060e8016622100000162210000a40a</v>
      </c>
      <c r="K874" t="str">
        <f t="shared" si="49"/>
        <v>10.146.106.96naa.60060e8016622100000162210000a40a</v>
      </c>
      <c r="L874" t="str">
        <f>IF(K874&lt;&gt;"",VLOOKUP(K874,'active io'!$C$3:$D$7528,2,FALSE),"")</f>
        <v>vmhba2:C0:T2:L22</v>
      </c>
      <c r="M874" t="str">
        <f t="shared" si="50"/>
        <v>16221</v>
      </c>
      <c r="N874" t="str">
        <f t="shared" si="51"/>
        <v>a40a</v>
      </c>
      <c r="O874" s="131">
        <v>60</v>
      </c>
    </row>
    <row r="875" spans="1:15">
      <c r="A875" t="s">
        <v>1228</v>
      </c>
      <c r="B875" t="s">
        <v>2116</v>
      </c>
      <c r="C875" t="s">
        <v>511</v>
      </c>
      <c r="D875" t="s">
        <v>2119</v>
      </c>
      <c r="E875" t="s">
        <v>1697</v>
      </c>
      <c r="F875" t="s">
        <v>1244</v>
      </c>
      <c r="G875" t="str">
        <f>VLOOKUP(F875,부산데이터스토어!$B$2:$C$225,2,)</f>
        <v>naa.60060e8016622100000162210000a602</v>
      </c>
      <c r="H875" t="s">
        <v>3682</v>
      </c>
      <c r="I875" t="s">
        <v>2146</v>
      </c>
      <c r="J875" t="str">
        <f t="shared" si="48"/>
        <v>naa.60060e8016622100000162210000a40b</v>
      </c>
      <c r="K875" t="str">
        <f t="shared" si="49"/>
        <v>10.146.106.96naa.60060e8016622100000162210000a40b</v>
      </c>
      <c r="L875" t="str">
        <f>IF(K875&lt;&gt;"",VLOOKUP(K875,'active io'!$C$3:$D$7528,2,FALSE),"")</f>
        <v>vmhba2:C0:T2:L23</v>
      </c>
      <c r="M875" t="str">
        <f t="shared" si="50"/>
        <v>16221</v>
      </c>
      <c r="N875" t="str">
        <f t="shared" si="51"/>
        <v>a40b</v>
      </c>
      <c r="O875" s="131">
        <v>200.00061035156301</v>
      </c>
    </row>
    <row r="876" spans="1:15">
      <c r="A876" t="s">
        <v>1228</v>
      </c>
      <c r="B876" t="s">
        <v>2116</v>
      </c>
      <c r="C876" t="s">
        <v>511</v>
      </c>
      <c r="D876" t="s">
        <v>2119</v>
      </c>
      <c r="E876" t="s">
        <v>1699</v>
      </c>
      <c r="F876" t="s">
        <v>1244</v>
      </c>
      <c r="G876" t="str">
        <f>VLOOKUP(F876,부산데이터스토어!$B$2:$C$225,2,)</f>
        <v>naa.60060e8016622100000162210000a602</v>
      </c>
      <c r="H876" t="s">
        <v>3683</v>
      </c>
      <c r="I876" t="s">
        <v>2147</v>
      </c>
      <c r="J876" t="str">
        <f t="shared" si="48"/>
        <v>naa.60060e8016622100000162210000a200</v>
      </c>
      <c r="K876" t="str">
        <f t="shared" si="49"/>
        <v>10.146.106.96naa.60060e8016622100000162210000a200</v>
      </c>
      <c r="L876" t="str">
        <f>IF(K876&lt;&gt;"",VLOOKUP(K876,'active io'!$C$3:$D$7528,2,FALSE),"")</f>
        <v>vmhba2:C0:T2:L24</v>
      </c>
      <c r="M876" t="str">
        <f t="shared" si="50"/>
        <v>16221</v>
      </c>
      <c r="N876" t="str">
        <f t="shared" si="51"/>
        <v>a200</v>
      </c>
      <c r="O876" s="131">
        <v>10.0003051757813</v>
      </c>
    </row>
    <row r="877" spans="1:15">
      <c r="A877" t="s">
        <v>1228</v>
      </c>
      <c r="B877" t="s">
        <v>2116</v>
      </c>
      <c r="C877" t="s">
        <v>511</v>
      </c>
      <c r="D877" t="s">
        <v>2119</v>
      </c>
      <c r="E877" t="s">
        <v>1730</v>
      </c>
      <c r="F877" t="s">
        <v>1244</v>
      </c>
      <c r="G877" t="str">
        <f>VLOOKUP(F877,부산데이터스토어!$B$2:$C$225,2,)</f>
        <v>naa.60060e8016622100000162210000a602</v>
      </c>
      <c r="H877" t="s">
        <v>3684</v>
      </c>
      <c r="I877" t="s">
        <v>2148</v>
      </c>
      <c r="J877" t="str">
        <f t="shared" si="48"/>
        <v>naa.60060e8016622100000162210000a504</v>
      </c>
      <c r="K877" t="str">
        <f t="shared" si="49"/>
        <v>10.146.106.96naa.60060e8016622100000162210000a504</v>
      </c>
      <c r="L877" t="str">
        <f>IF(K877&lt;&gt;"",VLOOKUP(K877,'active io'!$C$3:$D$7528,2,FALSE),"")</f>
        <v>vmhba2:C0:T2:L25</v>
      </c>
      <c r="M877" t="str">
        <f t="shared" si="50"/>
        <v>16221</v>
      </c>
      <c r="N877" t="str">
        <f t="shared" si="51"/>
        <v>a504</v>
      </c>
      <c r="O877" s="131">
        <v>1.00067138671875</v>
      </c>
    </row>
    <row r="878" spans="1:15">
      <c r="A878" t="s">
        <v>1228</v>
      </c>
      <c r="B878" t="s">
        <v>2116</v>
      </c>
      <c r="C878" t="s">
        <v>511</v>
      </c>
      <c r="D878" t="s">
        <v>2119</v>
      </c>
      <c r="E878" t="s">
        <v>1732</v>
      </c>
      <c r="F878" t="s">
        <v>1244</v>
      </c>
      <c r="G878" t="str">
        <f>VLOOKUP(F878,부산데이터스토어!$B$2:$C$225,2,)</f>
        <v>naa.60060e8016622100000162210000a602</v>
      </c>
      <c r="H878" t="s">
        <v>3685</v>
      </c>
      <c r="I878" t="s">
        <v>2149</v>
      </c>
      <c r="J878" t="str">
        <f t="shared" si="48"/>
        <v>naa.60060e8016622100000162210000affe</v>
      </c>
      <c r="K878" t="str">
        <f t="shared" si="49"/>
        <v>10.146.106.96naa.60060e8016622100000162210000affe</v>
      </c>
      <c r="L878" t="str">
        <f>IF(K878&lt;&gt;"",VLOOKUP(K878,'active io'!$C$3:$D$7528,2,FALSE),"")</f>
        <v>vmhba2:C0:T2:L68</v>
      </c>
      <c r="M878" t="str">
        <f t="shared" si="50"/>
        <v>16221</v>
      </c>
      <c r="N878" t="str">
        <f t="shared" si="51"/>
        <v>affe</v>
      </c>
      <c r="O878" s="131">
        <v>1.00067138671875</v>
      </c>
    </row>
    <row r="879" spans="1:15">
      <c r="A879" t="s">
        <v>1228</v>
      </c>
      <c r="B879" t="s">
        <v>2116</v>
      </c>
      <c r="C879" t="s">
        <v>511</v>
      </c>
      <c r="D879" t="s">
        <v>2119</v>
      </c>
      <c r="E879" t="s">
        <v>1752</v>
      </c>
      <c r="F879" t="s">
        <v>1244</v>
      </c>
      <c r="G879" t="str">
        <f>VLOOKUP(F879,부산데이터스토어!$B$2:$C$225,2,)</f>
        <v>naa.60060e8016622100000162210000a602</v>
      </c>
      <c r="H879" t="s">
        <v>3686</v>
      </c>
      <c r="I879" t="s">
        <v>2150</v>
      </c>
      <c r="J879" t="str">
        <f t="shared" si="48"/>
        <v>naa.60060e8016622100000162210000af06</v>
      </c>
      <c r="K879" t="str">
        <f t="shared" si="49"/>
        <v>10.146.106.96naa.60060e8016622100000162210000af06</v>
      </c>
      <c r="L879" t="str">
        <f>IF(K879&lt;&gt;"",VLOOKUP(K879,'active io'!$C$3:$D$7528,2,FALSE),"")</f>
        <v>vmhba2:C0:T2:L26</v>
      </c>
      <c r="M879" t="str">
        <f t="shared" si="50"/>
        <v>16221</v>
      </c>
      <c r="N879" t="str">
        <f t="shared" si="51"/>
        <v>af06</v>
      </c>
      <c r="O879" s="131">
        <v>1.00067138671875</v>
      </c>
    </row>
    <row r="880" spans="1:15">
      <c r="A880" t="s">
        <v>1228</v>
      </c>
      <c r="B880" t="s">
        <v>2116</v>
      </c>
      <c r="C880" t="s">
        <v>511</v>
      </c>
      <c r="D880" t="s">
        <v>2119</v>
      </c>
      <c r="E880" t="s">
        <v>1755</v>
      </c>
      <c r="F880" t="s">
        <v>1244</v>
      </c>
      <c r="G880" t="str">
        <f>VLOOKUP(F880,부산데이터스토어!$B$2:$C$225,2,)</f>
        <v>naa.60060e8016622100000162210000a602</v>
      </c>
      <c r="H880" t="s">
        <v>3687</v>
      </c>
      <c r="I880" t="s">
        <v>2151</v>
      </c>
      <c r="J880" t="str">
        <f t="shared" si="48"/>
        <v>naa.60060e8016622100000162210000af07</v>
      </c>
      <c r="K880" t="str">
        <f t="shared" si="49"/>
        <v>10.146.106.96naa.60060e8016622100000162210000af07</v>
      </c>
      <c r="L880" t="str">
        <f>IF(K880&lt;&gt;"",VLOOKUP(K880,'active io'!$C$3:$D$7528,2,FALSE),"")</f>
        <v>vmhba2:C0:T2:L27</v>
      </c>
      <c r="M880" t="str">
        <f t="shared" si="50"/>
        <v>16221</v>
      </c>
      <c r="N880" t="str">
        <f t="shared" si="51"/>
        <v>af07</v>
      </c>
      <c r="O880" s="131">
        <v>1.00067138671875</v>
      </c>
    </row>
    <row r="881" spans="1:15">
      <c r="A881" t="s">
        <v>1228</v>
      </c>
      <c r="B881" t="s">
        <v>2116</v>
      </c>
      <c r="C881" t="s">
        <v>511</v>
      </c>
      <c r="D881" t="s">
        <v>2119</v>
      </c>
      <c r="E881" t="s">
        <v>1758</v>
      </c>
      <c r="F881" t="s">
        <v>1244</v>
      </c>
      <c r="G881" t="str">
        <f>VLOOKUP(F881,부산데이터스토어!$B$2:$C$225,2,)</f>
        <v>naa.60060e8016622100000162210000a602</v>
      </c>
      <c r="H881" t="s">
        <v>3688</v>
      </c>
      <c r="I881" t="s">
        <v>2152</v>
      </c>
      <c r="J881" t="str">
        <f t="shared" si="48"/>
        <v>naa.60060e8016622100000162210000af08</v>
      </c>
      <c r="K881" t="str">
        <f t="shared" si="49"/>
        <v>10.146.106.96naa.60060e8016622100000162210000af08</v>
      </c>
      <c r="L881" t="str">
        <f>IF(K881&lt;&gt;"",VLOOKUP(K881,'active io'!$C$3:$D$7528,2,FALSE),"")</f>
        <v>vmhba2:C0:T2:L28</v>
      </c>
      <c r="M881" t="str">
        <f t="shared" si="50"/>
        <v>16221</v>
      </c>
      <c r="N881" t="str">
        <f t="shared" si="51"/>
        <v>af08</v>
      </c>
      <c r="O881" s="131">
        <v>40</v>
      </c>
    </row>
    <row r="882" spans="1:15">
      <c r="A882" t="s">
        <v>1228</v>
      </c>
      <c r="B882" t="s">
        <v>2116</v>
      </c>
      <c r="C882" t="s">
        <v>513</v>
      </c>
      <c r="D882" t="s">
        <v>2119</v>
      </c>
      <c r="E882" t="s">
        <v>1686</v>
      </c>
      <c r="F882" t="s">
        <v>1646</v>
      </c>
      <c r="G882" t="str">
        <f>VLOOKUP(F882,부산데이터스토어!$B$2:$C$225,2,)</f>
        <v>naa.600508b1001c80a0aefdeb3454386f3c</v>
      </c>
      <c r="H882" t="s">
        <v>3689</v>
      </c>
      <c r="J882" t="str">
        <f t="shared" si="48"/>
        <v/>
      </c>
      <c r="K882" t="str">
        <f t="shared" si="49"/>
        <v/>
      </c>
      <c r="L882" t="str">
        <f>IF(K882&lt;&gt;"",VLOOKUP(K882,'active io'!$C$3:$D$7528,2,FALSE),"")</f>
        <v/>
      </c>
      <c r="M882" t="str">
        <f t="shared" si="50"/>
        <v/>
      </c>
      <c r="N882" t="str">
        <f t="shared" si="51"/>
        <v/>
      </c>
      <c r="O882" s="131">
        <v>60</v>
      </c>
    </row>
    <row r="883" spans="1:15">
      <c r="A883" t="s">
        <v>1228</v>
      </c>
      <c r="B883" t="s">
        <v>2116</v>
      </c>
      <c r="C883" t="s">
        <v>513</v>
      </c>
      <c r="D883" t="s">
        <v>2119</v>
      </c>
      <c r="E883" t="s">
        <v>1688</v>
      </c>
      <c r="F883" t="s">
        <v>1240</v>
      </c>
      <c r="G883" t="str">
        <f>VLOOKUP(F883,부산데이터스토어!$B$2:$C$225,2,)</f>
        <v>naa.60060e8016622100000162210000a600</v>
      </c>
      <c r="H883" t="s">
        <v>3689</v>
      </c>
      <c r="I883" t="s">
        <v>2153</v>
      </c>
      <c r="J883" t="str">
        <f t="shared" ref="J883:J946" si="52">IF(I883&lt;&gt;"",CONCATENATE("naa.",MID(I883,11,32)),"")</f>
        <v>naa.60060e8016622100000162210000a400</v>
      </c>
      <c r="K883" t="str">
        <f t="shared" ref="K883:K946" si="53">IF(J883&lt;&gt;"",CONCATENATE(A883,J883),"")</f>
        <v>10.146.106.96naa.60060e8016622100000162210000a400</v>
      </c>
      <c r="L883" t="str">
        <f>IF(K883&lt;&gt;"",VLOOKUP(K883,'active io'!$C$3:$D$7528,2,FALSE),"")</f>
        <v>vmhba4:C0:T0:L0</v>
      </c>
      <c r="M883" t="str">
        <f t="shared" ref="M883:M946" si="54">IF(I883&lt;&gt;"",MID(I883,30,5),"")</f>
        <v>16221</v>
      </c>
      <c r="N883" t="str">
        <f t="shared" ref="N883:N946" si="55">IF(I883&lt;&gt;"",MID(I883,39,4),"")</f>
        <v>a400</v>
      </c>
      <c r="O883" s="131">
        <v>60</v>
      </c>
    </row>
    <row r="884" spans="1:15">
      <c r="A884" t="s">
        <v>1228</v>
      </c>
      <c r="B884" t="s">
        <v>2116</v>
      </c>
      <c r="C884" t="s">
        <v>513</v>
      </c>
      <c r="D884" t="s">
        <v>2119</v>
      </c>
      <c r="E884" t="s">
        <v>1704</v>
      </c>
      <c r="F884" t="s">
        <v>1240</v>
      </c>
      <c r="G884" t="str">
        <f>VLOOKUP(F884,부산데이터스토어!$B$2:$C$225,2,)</f>
        <v>naa.60060e8016622100000162210000a600</v>
      </c>
      <c r="H884" t="s">
        <v>3690</v>
      </c>
      <c r="I884" t="s">
        <v>2154</v>
      </c>
      <c r="J884" t="str">
        <f t="shared" si="52"/>
        <v>naa.60060e8016622100000162210000a401</v>
      </c>
      <c r="K884" t="str">
        <f t="shared" si="53"/>
        <v>10.146.106.96naa.60060e8016622100000162210000a401</v>
      </c>
      <c r="L884" t="str">
        <f>IF(K884&lt;&gt;"",VLOOKUP(K884,'active io'!$C$3:$D$7528,2,FALSE),"")</f>
        <v>vmhba4:C0:T0:L1</v>
      </c>
      <c r="M884" t="str">
        <f t="shared" si="54"/>
        <v>16221</v>
      </c>
      <c r="N884" t="str">
        <f t="shared" si="55"/>
        <v>a401</v>
      </c>
      <c r="O884" s="131">
        <v>60</v>
      </c>
    </row>
    <row r="885" spans="1:15">
      <c r="A885" t="s">
        <v>1228</v>
      </c>
      <c r="B885" t="s">
        <v>2116</v>
      </c>
      <c r="C885" t="s">
        <v>513</v>
      </c>
      <c r="D885" t="s">
        <v>2119</v>
      </c>
      <c r="E885" t="s">
        <v>1706</v>
      </c>
      <c r="F885" t="s">
        <v>1240</v>
      </c>
      <c r="G885" t="str">
        <f>VLOOKUP(F885,부산데이터스토어!$B$2:$C$225,2,)</f>
        <v>naa.60060e8016622100000162210000a600</v>
      </c>
      <c r="H885" t="s">
        <v>3691</v>
      </c>
      <c r="I885" t="s">
        <v>2155</v>
      </c>
      <c r="J885" t="str">
        <f t="shared" si="52"/>
        <v>naa.60060e8016622100000162210000a402</v>
      </c>
      <c r="K885" t="str">
        <f t="shared" si="53"/>
        <v>10.146.106.96naa.60060e8016622100000162210000a402</v>
      </c>
      <c r="L885" t="str">
        <f>IF(K885&lt;&gt;"",VLOOKUP(K885,'active io'!$C$3:$D$7528,2,FALSE),"")</f>
        <v>vmhba4:C0:T0:L2</v>
      </c>
      <c r="M885" t="str">
        <f t="shared" si="54"/>
        <v>16221</v>
      </c>
      <c r="N885" t="str">
        <f t="shared" si="55"/>
        <v>a402</v>
      </c>
      <c r="O885" s="131">
        <v>50</v>
      </c>
    </row>
    <row r="886" spans="1:15">
      <c r="A886" t="s">
        <v>1228</v>
      </c>
      <c r="B886" t="s">
        <v>2116</v>
      </c>
      <c r="C886" t="s">
        <v>513</v>
      </c>
      <c r="D886" t="s">
        <v>2119</v>
      </c>
      <c r="E886" t="s">
        <v>1714</v>
      </c>
      <c r="F886" t="s">
        <v>1648</v>
      </c>
      <c r="G886" t="str">
        <f>VLOOKUP(F886,부산데이터스토어!$B$2:$C$225,2,)</f>
        <v>naa.600508b1001cee56478a07917bacacc4</v>
      </c>
      <c r="H886" t="s">
        <v>3689</v>
      </c>
      <c r="J886" t="str">
        <f t="shared" si="52"/>
        <v/>
      </c>
      <c r="K886" t="str">
        <f t="shared" si="53"/>
        <v/>
      </c>
      <c r="L886" t="str">
        <f>IF(K886&lt;&gt;"",VLOOKUP(K886,'active io'!$C$3:$D$7528,2,FALSE),"")</f>
        <v/>
      </c>
      <c r="M886" t="str">
        <f t="shared" si="54"/>
        <v/>
      </c>
      <c r="N886" t="str">
        <f t="shared" si="55"/>
        <v/>
      </c>
      <c r="O886" s="131">
        <v>60</v>
      </c>
    </row>
    <row r="887" spans="1:15">
      <c r="A887" t="s">
        <v>1228</v>
      </c>
      <c r="B887" t="s">
        <v>2116</v>
      </c>
      <c r="C887" t="s">
        <v>513</v>
      </c>
      <c r="D887" t="s">
        <v>2119</v>
      </c>
      <c r="E887" t="s">
        <v>1693</v>
      </c>
      <c r="F887" t="s">
        <v>1240</v>
      </c>
      <c r="G887" t="str">
        <f>VLOOKUP(F887,부산데이터스토어!$B$2:$C$225,2,)</f>
        <v>naa.60060e8016622100000162210000a600</v>
      </c>
      <c r="H887" t="s">
        <v>3692</v>
      </c>
      <c r="I887" t="s">
        <v>2156</v>
      </c>
      <c r="J887" t="str">
        <f t="shared" si="52"/>
        <v>naa.60060e8016622100000162210000a406</v>
      </c>
      <c r="K887" t="str">
        <f t="shared" si="53"/>
        <v>10.146.106.96naa.60060e8016622100000162210000a406</v>
      </c>
      <c r="L887" t="str">
        <f>IF(K887&lt;&gt;"",VLOOKUP(K887,'active io'!$C$3:$D$7528,2,FALSE),"")</f>
        <v>vmhba4:C0:T0:L6</v>
      </c>
      <c r="M887" t="str">
        <f t="shared" si="54"/>
        <v>16221</v>
      </c>
      <c r="N887" t="str">
        <f t="shared" si="55"/>
        <v>a406</v>
      </c>
      <c r="O887" s="131">
        <v>10.0003051757813</v>
      </c>
    </row>
    <row r="888" spans="1:15">
      <c r="A888" t="s">
        <v>1228</v>
      </c>
      <c r="B888" t="s">
        <v>2116</v>
      </c>
      <c r="C888" t="s">
        <v>513</v>
      </c>
      <c r="D888" t="s">
        <v>2119</v>
      </c>
      <c r="E888" t="s">
        <v>1697</v>
      </c>
      <c r="F888" t="s">
        <v>1240</v>
      </c>
      <c r="G888" t="str">
        <f>VLOOKUP(F888,부산데이터스토어!$B$2:$C$225,2,)</f>
        <v>naa.60060e8016622100000162210000a600</v>
      </c>
      <c r="H888" t="s">
        <v>3693</v>
      </c>
      <c r="I888" t="s">
        <v>2157</v>
      </c>
      <c r="J888" t="str">
        <f t="shared" si="52"/>
        <v>naa.60060e8016622100000162210000a500</v>
      </c>
      <c r="K888" t="str">
        <f t="shared" si="53"/>
        <v>10.146.106.96naa.60060e8016622100000162210000a500</v>
      </c>
      <c r="L888" t="str">
        <f>IF(K888&lt;&gt;"",VLOOKUP(K888,'active io'!$C$3:$D$7528,2,FALSE),"")</f>
        <v>vmhba4:C0:T0:L7</v>
      </c>
      <c r="M888" t="str">
        <f t="shared" si="54"/>
        <v>16221</v>
      </c>
      <c r="N888" t="str">
        <f t="shared" si="55"/>
        <v>a500</v>
      </c>
      <c r="O888" s="131">
        <v>1.00067138671875</v>
      </c>
    </row>
    <row r="889" spans="1:15">
      <c r="A889" t="s">
        <v>1228</v>
      </c>
      <c r="B889" t="s">
        <v>2116</v>
      </c>
      <c r="C889" t="s">
        <v>513</v>
      </c>
      <c r="D889" t="s">
        <v>2119</v>
      </c>
      <c r="E889" t="s">
        <v>1752</v>
      </c>
      <c r="F889" t="s">
        <v>1240</v>
      </c>
      <c r="G889" t="str">
        <f>VLOOKUP(F889,부산데이터스토어!$B$2:$C$225,2,)</f>
        <v>naa.60060e8016622100000162210000a600</v>
      </c>
      <c r="H889" t="s">
        <v>3694</v>
      </c>
      <c r="I889" t="s">
        <v>2158</v>
      </c>
      <c r="J889" t="str">
        <f t="shared" si="52"/>
        <v>naa.60060e8016622100000162210000af00</v>
      </c>
      <c r="K889" t="str">
        <f t="shared" si="53"/>
        <v>10.146.106.96naa.60060e8016622100000162210000af00</v>
      </c>
      <c r="L889" t="str">
        <f>IF(K889&lt;&gt;"",VLOOKUP(K889,'active io'!$C$3:$D$7528,2,FALSE),"")</f>
        <v>vmhba4:C0:T0:L8</v>
      </c>
      <c r="M889" t="str">
        <f t="shared" si="54"/>
        <v>16221</v>
      </c>
      <c r="N889" t="str">
        <f t="shared" si="55"/>
        <v>af00</v>
      </c>
      <c r="O889" s="131">
        <v>1.00067138671875</v>
      </c>
    </row>
    <row r="890" spans="1:15">
      <c r="A890" t="s">
        <v>1228</v>
      </c>
      <c r="B890" t="s">
        <v>2116</v>
      </c>
      <c r="C890" t="s">
        <v>513</v>
      </c>
      <c r="D890" t="s">
        <v>2119</v>
      </c>
      <c r="E890" t="s">
        <v>1755</v>
      </c>
      <c r="F890" t="s">
        <v>1240</v>
      </c>
      <c r="G890" t="str">
        <f>VLOOKUP(F890,부산데이터스토어!$B$2:$C$225,2,)</f>
        <v>naa.60060e8016622100000162210000a600</v>
      </c>
      <c r="H890" t="s">
        <v>3695</v>
      </c>
      <c r="I890" t="s">
        <v>2159</v>
      </c>
      <c r="J890" t="str">
        <f t="shared" si="52"/>
        <v>naa.60060e8016622100000162210000af01</v>
      </c>
      <c r="K890" t="str">
        <f t="shared" si="53"/>
        <v>10.146.106.96naa.60060e8016622100000162210000af01</v>
      </c>
      <c r="L890" t="str">
        <f>IF(K890&lt;&gt;"",VLOOKUP(K890,'active io'!$C$3:$D$7528,2,FALSE),"")</f>
        <v>vmhba4:C0:T0:L9</v>
      </c>
      <c r="M890" t="str">
        <f t="shared" si="54"/>
        <v>16221</v>
      </c>
      <c r="N890" t="str">
        <f t="shared" si="55"/>
        <v>af01</v>
      </c>
      <c r="O890" s="131">
        <v>1.00067138671875</v>
      </c>
    </row>
    <row r="891" spans="1:15">
      <c r="A891" t="s">
        <v>1228</v>
      </c>
      <c r="B891" t="s">
        <v>2116</v>
      </c>
      <c r="C891" t="s">
        <v>513</v>
      </c>
      <c r="D891" t="s">
        <v>2119</v>
      </c>
      <c r="E891" t="s">
        <v>1758</v>
      </c>
      <c r="F891" t="s">
        <v>1240</v>
      </c>
      <c r="G891" t="str">
        <f>VLOOKUP(F891,부산데이터스토어!$B$2:$C$225,2,)</f>
        <v>naa.60060e8016622100000162210000a600</v>
      </c>
      <c r="H891" t="s">
        <v>3696</v>
      </c>
      <c r="I891" t="s">
        <v>2160</v>
      </c>
      <c r="J891" t="str">
        <f t="shared" si="52"/>
        <v>naa.60060e8016622100000162210000af02</v>
      </c>
      <c r="K891" t="str">
        <f t="shared" si="53"/>
        <v>10.146.106.96naa.60060e8016622100000162210000af02</v>
      </c>
      <c r="L891" t="str">
        <f>IF(K891&lt;&gt;"",VLOOKUP(K891,'active io'!$C$3:$D$7528,2,FALSE),"")</f>
        <v>vmhba4:C0:T0:L10</v>
      </c>
      <c r="M891" t="str">
        <f t="shared" si="54"/>
        <v>16221</v>
      </c>
      <c r="N891" t="str">
        <f t="shared" si="55"/>
        <v>af02</v>
      </c>
      <c r="O891" s="131">
        <v>40</v>
      </c>
    </row>
    <row r="892" spans="1:15">
      <c r="A892" t="s">
        <v>1228</v>
      </c>
      <c r="B892" t="s">
        <v>2116</v>
      </c>
      <c r="C892" t="s">
        <v>510</v>
      </c>
      <c r="D892" t="s">
        <v>2119</v>
      </c>
      <c r="E892" t="s">
        <v>1686</v>
      </c>
      <c r="F892" t="s">
        <v>1646</v>
      </c>
      <c r="G892" t="str">
        <f>VLOOKUP(F892,부산데이터스토어!$B$2:$C$225,2,)</f>
        <v>naa.600508b1001c80a0aefdeb3454386f3c</v>
      </c>
      <c r="H892" t="s">
        <v>3697</v>
      </c>
      <c r="J892" t="str">
        <f t="shared" si="52"/>
        <v/>
      </c>
      <c r="K892" t="str">
        <f t="shared" si="53"/>
        <v/>
      </c>
      <c r="L892" t="str">
        <f>IF(K892&lt;&gt;"",VLOOKUP(K892,'active io'!$C$3:$D$7528,2,FALSE),"")</f>
        <v/>
      </c>
      <c r="M892" t="str">
        <f t="shared" si="54"/>
        <v/>
      </c>
      <c r="N892" t="str">
        <f t="shared" si="55"/>
        <v/>
      </c>
      <c r="O892" s="131">
        <v>40.0003051757813</v>
      </c>
    </row>
    <row r="893" spans="1:15">
      <c r="A893" t="s">
        <v>1228</v>
      </c>
      <c r="B893" t="s">
        <v>2116</v>
      </c>
      <c r="C893" t="s">
        <v>510</v>
      </c>
      <c r="D893" t="s">
        <v>2119</v>
      </c>
      <c r="E893" t="s">
        <v>1688</v>
      </c>
      <c r="F893" t="s">
        <v>1306</v>
      </c>
      <c r="G893" t="str">
        <f>VLOOKUP(F893,부산데이터스토어!$B$2:$C$225,2,)</f>
        <v>naa.60060e80166177000001617700004701</v>
      </c>
      <c r="H893" t="s">
        <v>3697</v>
      </c>
      <c r="I893" t="s">
        <v>2161</v>
      </c>
      <c r="J893" t="str">
        <f t="shared" si="52"/>
        <v>naa.60060e80166177000001617700004400</v>
      </c>
      <c r="K893" t="str">
        <f t="shared" si="53"/>
        <v>10.146.106.96naa.60060e80166177000001617700004400</v>
      </c>
      <c r="L893" t="str">
        <f>IF(K893&lt;&gt;"",VLOOKUP(K893,'active io'!$C$3:$D$7528,2,FALSE),"")</f>
        <v>vmhba5:C0:T3:L7</v>
      </c>
      <c r="M893" t="str">
        <f t="shared" si="54"/>
        <v>16177</v>
      </c>
      <c r="N893" t="str">
        <f t="shared" si="55"/>
        <v>4400</v>
      </c>
      <c r="O893" s="131">
        <v>50</v>
      </c>
    </row>
    <row r="894" spans="1:15">
      <c r="A894" t="s">
        <v>1228</v>
      </c>
      <c r="B894" t="s">
        <v>2116</v>
      </c>
      <c r="C894" t="s">
        <v>510</v>
      </c>
      <c r="D894" t="s">
        <v>2119</v>
      </c>
      <c r="E894" t="s">
        <v>1714</v>
      </c>
      <c r="F894" t="s">
        <v>1648</v>
      </c>
      <c r="G894" t="str">
        <f>VLOOKUP(F894,부산데이터스토어!$B$2:$C$225,2,)</f>
        <v>naa.600508b1001cee56478a07917bacacc4</v>
      </c>
      <c r="H894" t="s">
        <v>3697</v>
      </c>
      <c r="J894" t="str">
        <f t="shared" si="52"/>
        <v/>
      </c>
      <c r="K894" t="str">
        <f t="shared" si="53"/>
        <v/>
      </c>
      <c r="L894" t="str">
        <f>IF(K894&lt;&gt;"",VLOOKUP(K894,'active io'!$C$3:$D$7528,2,FALSE),"")</f>
        <v/>
      </c>
      <c r="M894" t="str">
        <f t="shared" si="54"/>
        <v/>
      </c>
      <c r="N894" t="str">
        <f t="shared" si="55"/>
        <v/>
      </c>
      <c r="O894" s="131">
        <v>40.0003051757813</v>
      </c>
    </row>
    <row r="895" spans="1:15">
      <c r="A895" t="s">
        <v>1228</v>
      </c>
      <c r="B895" t="s">
        <v>2116</v>
      </c>
      <c r="C895" t="s">
        <v>510</v>
      </c>
      <c r="D895" t="s">
        <v>2119</v>
      </c>
      <c r="E895" t="s">
        <v>1693</v>
      </c>
      <c r="F895" t="s">
        <v>1306</v>
      </c>
      <c r="G895" t="str">
        <f>VLOOKUP(F895,부산데이터스토어!$B$2:$C$225,2,)</f>
        <v>naa.60060e80166177000001617700004701</v>
      </c>
      <c r="H895" t="s">
        <v>3698</v>
      </c>
      <c r="I895" t="s">
        <v>2162</v>
      </c>
      <c r="J895" t="str">
        <f t="shared" si="52"/>
        <v>naa.60060e80166177000001617700004402</v>
      </c>
      <c r="K895" t="str">
        <f t="shared" si="53"/>
        <v>10.146.106.96naa.60060e80166177000001617700004402</v>
      </c>
      <c r="L895" t="str">
        <f>IF(K895&lt;&gt;"",VLOOKUP(K895,'active io'!$C$3:$D$7528,2,FALSE),"")</f>
        <v>vmhba5:C0:T3:L9</v>
      </c>
      <c r="M895" t="str">
        <f t="shared" si="54"/>
        <v>16177</v>
      </c>
      <c r="N895" t="str">
        <f t="shared" si="55"/>
        <v>4402</v>
      </c>
      <c r="O895" s="131">
        <v>40.0003051757813</v>
      </c>
    </row>
    <row r="896" spans="1:15">
      <c r="A896" t="s">
        <v>1228</v>
      </c>
      <c r="B896" t="s">
        <v>2116</v>
      </c>
      <c r="C896" t="s">
        <v>510</v>
      </c>
      <c r="D896" t="s">
        <v>2119</v>
      </c>
      <c r="E896" t="s">
        <v>1697</v>
      </c>
      <c r="F896" t="s">
        <v>1306</v>
      </c>
      <c r="G896" t="str">
        <f>VLOOKUP(F896,부산데이터스토어!$B$2:$C$225,2,)</f>
        <v>naa.60060e80166177000001617700004701</v>
      </c>
      <c r="H896" t="s">
        <v>3699</v>
      </c>
      <c r="I896" t="s">
        <v>2163</v>
      </c>
      <c r="J896" t="str">
        <f t="shared" si="52"/>
        <v>naa.60060e80166177000001617700004403</v>
      </c>
      <c r="K896" t="str">
        <f t="shared" si="53"/>
        <v>10.146.106.96naa.60060e80166177000001617700004403</v>
      </c>
      <c r="L896" t="str">
        <f>IF(K896&lt;&gt;"",VLOOKUP(K896,'active io'!$C$3:$D$7528,2,FALSE),"")</f>
        <v>vmhba3:C0:T4:L10</v>
      </c>
      <c r="M896" t="str">
        <f t="shared" si="54"/>
        <v>16177</v>
      </c>
      <c r="N896" t="str">
        <f t="shared" si="55"/>
        <v>4403</v>
      </c>
      <c r="O896" s="131">
        <v>40.0003051757813</v>
      </c>
    </row>
    <row r="897" spans="1:15">
      <c r="A897" t="s">
        <v>1228</v>
      </c>
      <c r="B897" t="s">
        <v>2116</v>
      </c>
      <c r="C897" t="s">
        <v>510</v>
      </c>
      <c r="D897" t="s">
        <v>2119</v>
      </c>
      <c r="E897" t="s">
        <v>1699</v>
      </c>
      <c r="F897" t="s">
        <v>1306</v>
      </c>
      <c r="G897" t="str">
        <f>VLOOKUP(F897,부산데이터스토어!$B$2:$C$225,2,)</f>
        <v>naa.60060e80166177000001617700004701</v>
      </c>
      <c r="H897" t="s">
        <v>3700</v>
      </c>
      <c r="I897" t="s">
        <v>2164</v>
      </c>
      <c r="J897" t="str">
        <f t="shared" si="52"/>
        <v>naa.60060e80166177000001617700004404</v>
      </c>
      <c r="K897" t="str">
        <f t="shared" si="53"/>
        <v>10.146.106.96naa.60060e80166177000001617700004404</v>
      </c>
      <c r="L897" t="str">
        <f>IF(K897&lt;&gt;"",VLOOKUP(K897,'active io'!$C$3:$D$7528,2,FALSE),"")</f>
        <v>vmhba3:C0:T4:L11</v>
      </c>
      <c r="M897" t="str">
        <f t="shared" si="54"/>
        <v>16177</v>
      </c>
      <c r="N897" t="str">
        <f t="shared" si="55"/>
        <v>4404</v>
      </c>
      <c r="O897" s="131">
        <v>100.00030517578099</v>
      </c>
    </row>
    <row r="898" spans="1:15">
      <c r="A898" t="s">
        <v>1228</v>
      </c>
      <c r="B898" t="s">
        <v>2116</v>
      </c>
      <c r="C898" t="s">
        <v>510</v>
      </c>
      <c r="D898" t="s">
        <v>2119</v>
      </c>
      <c r="E898" t="s">
        <v>1730</v>
      </c>
      <c r="F898" t="s">
        <v>1306</v>
      </c>
      <c r="G898" t="str">
        <f>VLOOKUP(F898,부산데이터스토어!$B$2:$C$225,2,)</f>
        <v>naa.60060e80166177000001617700004701</v>
      </c>
      <c r="H898" t="s">
        <v>3701</v>
      </c>
      <c r="I898" t="s">
        <v>2165</v>
      </c>
      <c r="J898" t="str">
        <f t="shared" si="52"/>
        <v>naa.60060e80166177000001617700004200</v>
      </c>
      <c r="K898" t="str">
        <f t="shared" si="53"/>
        <v>10.146.106.96naa.60060e80166177000001617700004200</v>
      </c>
      <c r="L898" t="str">
        <f>IF(K898&lt;&gt;"",VLOOKUP(K898,'active io'!$C$3:$D$7528,2,FALSE),"")</f>
        <v>vmhba3:C0:T4:L12</v>
      </c>
      <c r="M898" t="str">
        <f t="shared" si="54"/>
        <v>16177</v>
      </c>
      <c r="N898" t="str">
        <f t="shared" si="55"/>
        <v>4200</v>
      </c>
      <c r="O898" s="131">
        <v>100.00030517578099</v>
      </c>
    </row>
    <row r="899" spans="1:15">
      <c r="A899" t="s">
        <v>1228</v>
      </c>
      <c r="B899" t="s">
        <v>2116</v>
      </c>
      <c r="C899" t="s">
        <v>510</v>
      </c>
      <c r="D899" t="s">
        <v>2119</v>
      </c>
      <c r="E899" t="s">
        <v>1732</v>
      </c>
      <c r="F899" t="s">
        <v>1306</v>
      </c>
      <c r="G899" t="str">
        <f>VLOOKUP(F899,부산데이터스토어!$B$2:$C$225,2,)</f>
        <v>naa.60060e80166177000001617700004701</v>
      </c>
      <c r="H899" t="s">
        <v>3702</v>
      </c>
      <c r="I899" t="s">
        <v>2166</v>
      </c>
      <c r="J899" t="str">
        <f t="shared" si="52"/>
        <v>naa.60060e80166177000001617700004201</v>
      </c>
      <c r="K899" t="str">
        <f t="shared" si="53"/>
        <v>10.146.106.96naa.60060e80166177000001617700004201</v>
      </c>
      <c r="L899" t="str">
        <f>IF(K899&lt;&gt;"",VLOOKUP(K899,'active io'!$C$3:$D$7528,2,FALSE),"")</f>
        <v>vmhba3:C0:T4:L13</v>
      </c>
      <c r="M899" t="str">
        <f t="shared" si="54"/>
        <v>16177</v>
      </c>
      <c r="N899" t="str">
        <f t="shared" si="55"/>
        <v>4201</v>
      </c>
      <c r="O899" s="131">
        <v>1.00067138671875</v>
      </c>
    </row>
    <row r="900" spans="1:15">
      <c r="A900" t="s">
        <v>1228</v>
      </c>
      <c r="B900" t="s">
        <v>2116</v>
      </c>
      <c r="C900" t="s">
        <v>510</v>
      </c>
      <c r="D900" t="s">
        <v>2119</v>
      </c>
      <c r="E900" t="s">
        <v>1752</v>
      </c>
      <c r="F900" t="s">
        <v>1306</v>
      </c>
      <c r="G900" t="str">
        <f>VLOOKUP(F900,부산데이터스토어!$B$2:$C$225,2,)</f>
        <v>naa.60060e80166177000001617700004701</v>
      </c>
      <c r="H900" t="s">
        <v>3703</v>
      </c>
      <c r="I900" t="s">
        <v>2167</v>
      </c>
      <c r="J900" t="str">
        <f t="shared" si="52"/>
        <v>naa.60060e80166177000001617700004f03</v>
      </c>
      <c r="K900" t="str">
        <f t="shared" si="53"/>
        <v>10.146.106.96naa.60060e80166177000001617700004f03</v>
      </c>
      <c r="L900" t="str">
        <f>IF(K900&lt;&gt;"",VLOOKUP(K900,'active io'!$C$3:$D$7528,2,FALSE),"")</f>
        <v>vmhba3:C0:T4:L14</v>
      </c>
      <c r="M900" t="str">
        <f t="shared" si="54"/>
        <v>16177</v>
      </c>
      <c r="N900" t="str">
        <f t="shared" si="55"/>
        <v>4f03</v>
      </c>
      <c r="O900" s="131">
        <v>1.00067138671875</v>
      </c>
    </row>
    <row r="901" spans="1:15">
      <c r="A901" t="s">
        <v>1228</v>
      </c>
      <c r="B901" t="s">
        <v>2116</v>
      </c>
      <c r="C901" t="s">
        <v>510</v>
      </c>
      <c r="D901" t="s">
        <v>2119</v>
      </c>
      <c r="E901" t="s">
        <v>1755</v>
      </c>
      <c r="F901" t="s">
        <v>1306</v>
      </c>
      <c r="G901" t="str">
        <f>VLOOKUP(F901,부산데이터스토어!$B$2:$C$225,2,)</f>
        <v>naa.60060e80166177000001617700004701</v>
      </c>
      <c r="H901" t="s">
        <v>3704</v>
      </c>
      <c r="I901" t="s">
        <v>2168</v>
      </c>
      <c r="J901" t="str">
        <f t="shared" si="52"/>
        <v>naa.60060e80166177000001617700004f04</v>
      </c>
      <c r="K901" t="str">
        <f t="shared" si="53"/>
        <v>10.146.106.96naa.60060e80166177000001617700004f04</v>
      </c>
      <c r="L901" t="str">
        <f>IF(K901&lt;&gt;"",VLOOKUP(K901,'active io'!$C$3:$D$7528,2,FALSE),"")</f>
        <v>vmhba3:C0:T4:L15</v>
      </c>
      <c r="M901" t="str">
        <f t="shared" si="54"/>
        <v>16177</v>
      </c>
      <c r="N901" t="str">
        <f t="shared" si="55"/>
        <v>4f04</v>
      </c>
      <c r="O901" s="131">
        <v>1.00067138671875</v>
      </c>
    </row>
    <row r="902" spans="1:15">
      <c r="A902" t="s">
        <v>1228</v>
      </c>
      <c r="B902" t="s">
        <v>2116</v>
      </c>
      <c r="C902" t="s">
        <v>510</v>
      </c>
      <c r="D902" t="s">
        <v>2119</v>
      </c>
      <c r="E902" t="s">
        <v>1758</v>
      </c>
      <c r="F902" t="s">
        <v>1306</v>
      </c>
      <c r="G902" t="str">
        <f>VLOOKUP(F902,부산데이터스토어!$B$2:$C$225,2,)</f>
        <v>naa.60060e80166177000001617700004701</v>
      </c>
      <c r="H902" t="s">
        <v>3705</v>
      </c>
      <c r="I902" t="s">
        <v>2169</v>
      </c>
      <c r="J902" t="str">
        <f t="shared" si="52"/>
        <v>naa.60060e80166177000001617700004f05</v>
      </c>
      <c r="K902" t="str">
        <f t="shared" si="53"/>
        <v>10.146.106.96naa.60060e80166177000001617700004f05</v>
      </c>
      <c r="L902" t="str">
        <f>IF(K902&lt;&gt;"",VLOOKUP(K902,'active io'!$C$3:$D$7528,2,FALSE),"")</f>
        <v>vmhba3:C0:T4:L16</v>
      </c>
      <c r="M902" t="str">
        <f t="shared" si="54"/>
        <v>16177</v>
      </c>
      <c r="N902" t="str">
        <f t="shared" si="55"/>
        <v>4f05</v>
      </c>
      <c r="O902" s="131">
        <v>40</v>
      </c>
    </row>
    <row r="903" spans="1:15">
      <c r="A903" t="s">
        <v>1228</v>
      </c>
      <c r="B903" t="s">
        <v>2116</v>
      </c>
      <c r="C903" t="s">
        <v>512</v>
      </c>
      <c r="D903" t="s">
        <v>2119</v>
      </c>
      <c r="E903" t="s">
        <v>1686</v>
      </c>
      <c r="F903" t="s">
        <v>1646</v>
      </c>
      <c r="G903" t="str">
        <f>VLOOKUP(F903,부산데이터스토어!$B$2:$C$225,2,)</f>
        <v>naa.600508b1001c80a0aefdeb3454386f3c</v>
      </c>
      <c r="H903" t="s">
        <v>3706</v>
      </c>
      <c r="J903" t="str">
        <f t="shared" si="52"/>
        <v/>
      </c>
      <c r="K903" t="str">
        <f t="shared" si="53"/>
        <v/>
      </c>
      <c r="L903" t="str">
        <f>IF(K903&lt;&gt;"",VLOOKUP(K903,'active io'!$C$3:$D$7528,2,FALSE),"")</f>
        <v/>
      </c>
      <c r="M903" t="str">
        <f t="shared" si="54"/>
        <v/>
      </c>
      <c r="N903" t="str">
        <f t="shared" si="55"/>
        <v/>
      </c>
      <c r="O903" s="131">
        <v>40.0003051757813</v>
      </c>
    </row>
    <row r="904" spans="1:15">
      <c r="A904" t="s">
        <v>1228</v>
      </c>
      <c r="B904" t="s">
        <v>2116</v>
      </c>
      <c r="C904" t="s">
        <v>512</v>
      </c>
      <c r="D904" t="s">
        <v>2119</v>
      </c>
      <c r="E904" t="s">
        <v>1688</v>
      </c>
      <c r="F904" t="s">
        <v>1308</v>
      </c>
      <c r="G904" t="str">
        <f>VLOOKUP(F904,부산데이터스토어!$B$2:$C$225,2,)</f>
        <v>naa.60060e80166177000001617700004702</v>
      </c>
      <c r="H904" t="s">
        <v>3706</v>
      </c>
      <c r="I904" t="s">
        <v>2170</v>
      </c>
      <c r="J904" t="str">
        <f t="shared" si="52"/>
        <v>naa.60060e80166177000001617700004405</v>
      </c>
      <c r="K904" t="str">
        <f t="shared" si="53"/>
        <v>10.146.106.96naa.60060e80166177000001617700004405</v>
      </c>
      <c r="L904" t="str">
        <f>IF(K904&lt;&gt;"",VLOOKUP(K904,'active io'!$C$3:$D$7528,2,FALSE),"")</f>
        <v>vmhba3:C0:T4:L18</v>
      </c>
      <c r="M904" t="str">
        <f t="shared" si="54"/>
        <v>16177</v>
      </c>
      <c r="N904" t="str">
        <f t="shared" si="55"/>
        <v>4405</v>
      </c>
      <c r="O904" s="131">
        <v>40.0003051757813</v>
      </c>
    </row>
    <row r="905" spans="1:15">
      <c r="A905" t="s">
        <v>1228</v>
      </c>
      <c r="B905" t="s">
        <v>2116</v>
      </c>
      <c r="C905" t="s">
        <v>512</v>
      </c>
      <c r="D905" t="s">
        <v>2119</v>
      </c>
      <c r="E905" t="s">
        <v>1704</v>
      </c>
      <c r="F905" t="s">
        <v>1308</v>
      </c>
      <c r="G905" t="str">
        <f>VLOOKUP(F905,부산데이터스토어!$B$2:$C$225,2,)</f>
        <v>naa.60060e80166177000001617700004702</v>
      </c>
      <c r="H905" t="s">
        <v>3707</v>
      </c>
      <c r="I905" t="s">
        <v>2171</v>
      </c>
      <c r="J905" t="str">
        <f t="shared" si="52"/>
        <v>naa.60060e80166177000001617700004406</v>
      </c>
      <c r="K905" t="str">
        <f t="shared" si="53"/>
        <v>10.146.106.96naa.60060e80166177000001617700004406</v>
      </c>
      <c r="L905" t="str">
        <f>IF(K905&lt;&gt;"",VLOOKUP(K905,'active io'!$C$3:$D$7528,2,FALSE),"")</f>
        <v>vmhba3:C0:T4:L19</v>
      </c>
      <c r="M905" t="str">
        <f t="shared" si="54"/>
        <v>16177</v>
      </c>
      <c r="N905" t="str">
        <f t="shared" si="55"/>
        <v>4406</v>
      </c>
      <c r="O905" s="131">
        <v>50</v>
      </c>
    </row>
    <row r="906" spans="1:15">
      <c r="A906" t="s">
        <v>1228</v>
      </c>
      <c r="B906" t="s">
        <v>2116</v>
      </c>
      <c r="C906" t="s">
        <v>512</v>
      </c>
      <c r="D906" t="s">
        <v>2119</v>
      </c>
      <c r="E906" t="s">
        <v>1714</v>
      </c>
      <c r="F906" t="s">
        <v>1648</v>
      </c>
      <c r="G906" t="str">
        <f>VLOOKUP(F906,부산데이터스토어!$B$2:$C$225,2,)</f>
        <v>naa.600508b1001cee56478a07917bacacc4</v>
      </c>
      <c r="H906" t="s">
        <v>3706</v>
      </c>
      <c r="J906" t="str">
        <f t="shared" si="52"/>
        <v/>
      </c>
      <c r="K906" t="str">
        <f t="shared" si="53"/>
        <v/>
      </c>
      <c r="L906" t="str">
        <f>IF(K906&lt;&gt;"",VLOOKUP(K906,'active io'!$C$3:$D$7528,2,FALSE),"")</f>
        <v/>
      </c>
      <c r="M906" t="str">
        <f t="shared" si="54"/>
        <v/>
      </c>
      <c r="N906" t="str">
        <f t="shared" si="55"/>
        <v/>
      </c>
      <c r="O906" s="131">
        <v>100.00030517578099</v>
      </c>
    </row>
    <row r="907" spans="1:15">
      <c r="A907" t="s">
        <v>1228</v>
      </c>
      <c r="B907" t="s">
        <v>2116</v>
      </c>
      <c r="C907" t="s">
        <v>512</v>
      </c>
      <c r="D907" t="s">
        <v>2119</v>
      </c>
      <c r="E907" t="s">
        <v>1693</v>
      </c>
      <c r="F907" t="s">
        <v>1308</v>
      </c>
      <c r="G907" t="str">
        <f>VLOOKUP(F907,부산데이터스토어!$B$2:$C$225,2,)</f>
        <v>naa.60060e80166177000001617700004702</v>
      </c>
      <c r="H907" t="s">
        <v>3708</v>
      </c>
      <c r="I907" t="s">
        <v>2172</v>
      </c>
      <c r="J907" t="str">
        <f t="shared" si="52"/>
        <v>naa.60060e80166177000001617700004202</v>
      </c>
      <c r="K907" t="str">
        <f t="shared" si="53"/>
        <v>10.146.106.96naa.60060e80166177000001617700004202</v>
      </c>
      <c r="L907" t="str">
        <f>IF(K907&lt;&gt;"",VLOOKUP(K907,'active io'!$C$3:$D$7528,2,FALSE),"")</f>
        <v>vmhba3:C0:T3:L22</v>
      </c>
      <c r="M907" t="str">
        <f t="shared" si="54"/>
        <v>16177</v>
      </c>
      <c r="N907" t="str">
        <f t="shared" si="55"/>
        <v>4202</v>
      </c>
      <c r="O907" s="131">
        <v>100.00030517578099</v>
      </c>
    </row>
    <row r="908" spans="1:15">
      <c r="A908" t="s">
        <v>1228</v>
      </c>
      <c r="B908" t="s">
        <v>2116</v>
      </c>
      <c r="C908" t="s">
        <v>512</v>
      </c>
      <c r="D908" t="s">
        <v>2119</v>
      </c>
      <c r="E908" t="s">
        <v>1697</v>
      </c>
      <c r="F908" t="s">
        <v>1308</v>
      </c>
      <c r="G908" t="str">
        <f>VLOOKUP(F908,부산데이터스토어!$B$2:$C$225,2,)</f>
        <v>naa.60060e80166177000001617700004702</v>
      </c>
      <c r="H908" t="s">
        <v>3709</v>
      </c>
      <c r="I908" t="s">
        <v>2173</v>
      </c>
      <c r="J908" t="str">
        <f t="shared" si="52"/>
        <v>naa.60060e80166177000001617700004203</v>
      </c>
      <c r="K908" t="str">
        <f t="shared" si="53"/>
        <v>10.146.106.96naa.60060e80166177000001617700004203</v>
      </c>
      <c r="L908" t="str">
        <f>IF(K908&lt;&gt;"",VLOOKUP(K908,'active io'!$C$3:$D$7528,2,FALSE),"")</f>
        <v>vmhba3:C0:T3:L23</v>
      </c>
      <c r="M908" t="str">
        <f t="shared" si="54"/>
        <v>16177</v>
      </c>
      <c r="N908" t="str">
        <f t="shared" si="55"/>
        <v>4203</v>
      </c>
      <c r="O908" s="131">
        <v>1.00067138671875</v>
      </c>
    </row>
    <row r="909" spans="1:15">
      <c r="A909" t="s">
        <v>1228</v>
      </c>
      <c r="B909" t="s">
        <v>2116</v>
      </c>
      <c r="C909" t="s">
        <v>512</v>
      </c>
      <c r="D909" t="s">
        <v>2119</v>
      </c>
      <c r="E909" t="s">
        <v>1752</v>
      </c>
      <c r="F909" t="s">
        <v>1308</v>
      </c>
      <c r="G909" t="str">
        <f>VLOOKUP(F909,부산데이터스토어!$B$2:$C$225,2,)</f>
        <v>naa.60060e80166177000001617700004702</v>
      </c>
      <c r="H909" t="s">
        <v>3710</v>
      </c>
      <c r="I909" t="s">
        <v>2174</v>
      </c>
      <c r="J909" t="str">
        <f t="shared" si="52"/>
        <v>naa.60060e80166177000001617700004f06</v>
      </c>
      <c r="K909" t="str">
        <f t="shared" si="53"/>
        <v>10.146.106.96naa.60060e80166177000001617700004f06</v>
      </c>
      <c r="L909" t="str">
        <f>IF(K909&lt;&gt;"",VLOOKUP(K909,'active io'!$C$3:$D$7528,2,FALSE),"")</f>
        <v>vmhba3:C0:T3:L24</v>
      </c>
      <c r="M909" t="str">
        <f t="shared" si="54"/>
        <v>16177</v>
      </c>
      <c r="N909" t="str">
        <f t="shared" si="55"/>
        <v>4f06</v>
      </c>
      <c r="O909" s="131">
        <v>1.00067138671875</v>
      </c>
    </row>
    <row r="910" spans="1:15">
      <c r="A910" t="s">
        <v>1228</v>
      </c>
      <c r="B910" t="s">
        <v>2116</v>
      </c>
      <c r="C910" t="s">
        <v>512</v>
      </c>
      <c r="D910" t="s">
        <v>2119</v>
      </c>
      <c r="E910" t="s">
        <v>1755</v>
      </c>
      <c r="F910" t="s">
        <v>1308</v>
      </c>
      <c r="G910" t="str">
        <f>VLOOKUP(F910,부산데이터스토어!$B$2:$C$225,2,)</f>
        <v>naa.60060e80166177000001617700004702</v>
      </c>
      <c r="H910" t="s">
        <v>3711</v>
      </c>
      <c r="I910" t="s">
        <v>2175</v>
      </c>
      <c r="J910" t="str">
        <f t="shared" si="52"/>
        <v>naa.60060e80166177000001617700004f07</v>
      </c>
      <c r="K910" t="str">
        <f t="shared" si="53"/>
        <v>10.146.106.96naa.60060e80166177000001617700004f07</v>
      </c>
      <c r="L910" t="str">
        <f>IF(K910&lt;&gt;"",VLOOKUP(K910,'active io'!$C$3:$D$7528,2,FALSE),"")</f>
        <v>vmhba3:C0:T3:L25</v>
      </c>
      <c r="M910" t="str">
        <f t="shared" si="54"/>
        <v>16177</v>
      </c>
      <c r="N910" t="str">
        <f t="shared" si="55"/>
        <v>4f07</v>
      </c>
      <c r="O910" s="131">
        <v>1.00067138671875</v>
      </c>
    </row>
    <row r="911" spans="1:15">
      <c r="A911" t="s">
        <v>1228</v>
      </c>
      <c r="B911" t="s">
        <v>2116</v>
      </c>
      <c r="C911" t="s">
        <v>512</v>
      </c>
      <c r="D911" t="s">
        <v>2119</v>
      </c>
      <c r="E911" t="s">
        <v>1758</v>
      </c>
      <c r="F911" t="s">
        <v>1308</v>
      </c>
      <c r="G911" t="str">
        <f>VLOOKUP(F911,부산데이터스토어!$B$2:$C$225,2,)</f>
        <v>naa.60060e80166177000001617700004702</v>
      </c>
      <c r="H911" t="s">
        <v>3712</v>
      </c>
      <c r="I911" t="s">
        <v>2176</v>
      </c>
      <c r="J911" t="str">
        <f t="shared" si="52"/>
        <v>naa.60060e80166177000001617700004f08</v>
      </c>
      <c r="K911" t="str">
        <f t="shared" si="53"/>
        <v>10.146.106.96naa.60060e80166177000001617700004f08</v>
      </c>
      <c r="L911" t="str">
        <f>IF(K911&lt;&gt;"",VLOOKUP(K911,'active io'!$C$3:$D$7528,2,FALSE),"")</f>
        <v>vmhba3:C0:T3:L26</v>
      </c>
      <c r="M911" t="str">
        <f t="shared" si="54"/>
        <v>16177</v>
      </c>
      <c r="N911" t="str">
        <f t="shared" si="55"/>
        <v>4f08</v>
      </c>
      <c r="O911" s="131">
        <v>40</v>
      </c>
    </row>
    <row r="912" spans="1:15">
      <c r="A912" t="s">
        <v>1229</v>
      </c>
      <c r="B912" t="s">
        <v>2116</v>
      </c>
      <c r="C912" t="s">
        <v>516</v>
      </c>
      <c r="D912" t="s">
        <v>2119</v>
      </c>
      <c r="E912" t="s">
        <v>1686</v>
      </c>
      <c r="F912" t="s">
        <v>1650</v>
      </c>
      <c r="G912" t="str">
        <f>VLOOKUP(F912,부산데이터스토어!$B$2:$C$225,2,)</f>
        <v>naa.600508b1001c38d619b4e3b43c3a7c08</v>
      </c>
      <c r="H912" t="s">
        <v>3713</v>
      </c>
      <c r="J912" t="str">
        <f t="shared" si="52"/>
        <v/>
      </c>
      <c r="K912" t="str">
        <f t="shared" si="53"/>
        <v/>
      </c>
      <c r="L912" t="str">
        <f>IF(K912&lt;&gt;"",VLOOKUP(K912,'active io'!$C$3:$D$7528,2,FALSE),"")</f>
        <v/>
      </c>
      <c r="M912" t="str">
        <f t="shared" si="54"/>
        <v/>
      </c>
      <c r="N912" t="str">
        <f t="shared" si="55"/>
        <v/>
      </c>
      <c r="O912" s="131">
        <v>10.0003051757813</v>
      </c>
    </row>
    <row r="913" spans="1:15">
      <c r="A913" t="s">
        <v>1229</v>
      </c>
      <c r="B913" t="s">
        <v>2116</v>
      </c>
      <c r="C913" t="s">
        <v>516</v>
      </c>
      <c r="D913" t="s">
        <v>2119</v>
      </c>
      <c r="E913" t="s">
        <v>1688</v>
      </c>
      <c r="F913" t="s">
        <v>1244</v>
      </c>
      <c r="G913" t="str">
        <f>VLOOKUP(F913,부산데이터스토어!$B$2:$C$225,2,)</f>
        <v>naa.60060e8016622100000162210000a602</v>
      </c>
      <c r="H913" t="s">
        <v>3713</v>
      </c>
      <c r="I913" t="s">
        <v>2177</v>
      </c>
      <c r="J913" t="str">
        <f t="shared" si="52"/>
        <v>naa.60060e8016622100000162210000a503</v>
      </c>
      <c r="K913" t="str">
        <f t="shared" si="53"/>
        <v>10.146.106.97naa.60060e8016622100000162210000a503</v>
      </c>
      <c r="L913" t="str">
        <f>IF(K913&lt;&gt;"",VLOOKUP(K913,'active io'!$C$3:$D$7528,2,FALSE),"")</f>
        <v>vmhba2:C0:T1:L21</v>
      </c>
      <c r="M913" t="str">
        <f t="shared" si="54"/>
        <v>16221</v>
      </c>
      <c r="N913" t="str">
        <f t="shared" si="55"/>
        <v>a503</v>
      </c>
      <c r="O913" s="131">
        <v>50</v>
      </c>
    </row>
    <row r="914" spans="1:15">
      <c r="A914" t="s">
        <v>1229</v>
      </c>
      <c r="B914" t="s">
        <v>2116</v>
      </c>
      <c r="C914" t="s">
        <v>516</v>
      </c>
      <c r="D914" t="s">
        <v>2119</v>
      </c>
      <c r="E914" t="s">
        <v>1714</v>
      </c>
      <c r="F914" t="s">
        <v>1652</v>
      </c>
      <c r="G914" t="str">
        <f>VLOOKUP(F914,부산데이터스토어!$B$2:$C$225,2,)</f>
        <v>naa.600508b1001c6cb1622508ea8607de9c</v>
      </c>
      <c r="H914" t="s">
        <v>3713</v>
      </c>
      <c r="J914" t="str">
        <f t="shared" si="52"/>
        <v/>
      </c>
      <c r="K914" t="str">
        <f t="shared" si="53"/>
        <v/>
      </c>
      <c r="L914" t="str">
        <f>IF(K914&lt;&gt;"",VLOOKUP(K914,'active io'!$C$3:$D$7528,2,FALSE),"")</f>
        <v/>
      </c>
      <c r="M914" t="str">
        <f t="shared" si="54"/>
        <v/>
      </c>
      <c r="N914" t="str">
        <f t="shared" si="55"/>
        <v/>
      </c>
      <c r="O914" s="131">
        <v>60</v>
      </c>
    </row>
    <row r="915" spans="1:15">
      <c r="A915" t="s">
        <v>1229</v>
      </c>
      <c r="B915" t="s">
        <v>2116</v>
      </c>
      <c r="C915" t="s">
        <v>516</v>
      </c>
      <c r="D915" t="s">
        <v>2119</v>
      </c>
      <c r="E915" t="s">
        <v>1693</v>
      </c>
      <c r="F915" t="s">
        <v>1244</v>
      </c>
      <c r="G915" t="str">
        <f>VLOOKUP(F915,부산데이터스토어!$B$2:$C$225,2,)</f>
        <v>naa.60060e8016622100000162210000a602</v>
      </c>
      <c r="H915" t="s">
        <v>3681</v>
      </c>
      <c r="I915" t="s">
        <v>2145</v>
      </c>
      <c r="J915" t="str">
        <f t="shared" si="52"/>
        <v>naa.60060e8016622100000162210000a40a</v>
      </c>
      <c r="K915" t="str">
        <f t="shared" si="53"/>
        <v>10.146.106.97naa.60060e8016622100000162210000a40a</v>
      </c>
      <c r="L915" t="str">
        <f>IF(K915&lt;&gt;"",VLOOKUP(K915,'active io'!$C$3:$D$7528,2,FALSE),"")</f>
        <v>vmhba2:C0:T1:L22</v>
      </c>
      <c r="M915" t="str">
        <f t="shared" si="54"/>
        <v>16221</v>
      </c>
      <c r="N915" t="str">
        <f t="shared" si="55"/>
        <v>a40a</v>
      </c>
      <c r="O915" s="131">
        <v>60</v>
      </c>
    </row>
    <row r="916" spans="1:15">
      <c r="A916" t="s">
        <v>1229</v>
      </c>
      <c r="B916" t="s">
        <v>2116</v>
      </c>
      <c r="C916" t="s">
        <v>516</v>
      </c>
      <c r="D916" t="s">
        <v>2119</v>
      </c>
      <c r="E916" t="s">
        <v>1697</v>
      </c>
      <c r="F916" t="s">
        <v>1244</v>
      </c>
      <c r="G916" t="str">
        <f>VLOOKUP(F916,부산데이터스토어!$B$2:$C$225,2,)</f>
        <v>naa.60060e8016622100000162210000a602</v>
      </c>
      <c r="H916" t="s">
        <v>3682</v>
      </c>
      <c r="I916" t="s">
        <v>2146</v>
      </c>
      <c r="J916" t="str">
        <f t="shared" si="52"/>
        <v>naa.60060e8016622100000162210000a40b</v>
      </c>
      <c r="K916" t="str">
        <f t="shared" si="53"/>
        <v>10.146.106.97naa.60060e8016622100000162210000a40b</v>
      </c>
      <c r="L916" t="str">
        <f>IF(K916&lt;&gt;"",VLOOKUP(K916,'active io'!$C$3:$D$7528,2,FALSE),"")</f>
        <v>vmhba2:C0:T1:L23</v>
      </c>
      <c r="M916" t="str">
        <f t="shared" si="54"/>
        <v>16221</v>
      </c>
      <c r="N916" t="str">
        <f t="shared" si="55"/>
        <v>a40b</v>
      </c>
      <c r="O916" s="131">
        <v>200.00061035156301</v>
      </c>
    </row>
    <row r="917" spans="1:15">
      <c r="A917" t="s">
        <v>1229</v>
      </c>
      <c r="B917" t="s">
        <v>2116</v>
      </c>
      <c r="C917" t="s">
        <v>516</v>
      </c>
      <c r="D917" t="s">
        <v>2119</v>
      </c>
      <c r="E917" t="s">
        <v>1699</v>
      </c>
      <c r="F917" t="s">
        <v>1244</v>
      </c>
      <c r="G917" t="str">
        <f>VLOOKUP(F917,부산데이터스토어!$B$2:$C$225,2,)</f>
        <v>naa.60060e8016622100000162210000a602</v>
      </c>
      <c r="H917" t="s">
        <v>3683</v>
      </c>
      <c r="I917" t="s">
        <v>2147</v>
      </c>
      <c r="J917" t="str">
        <f t="shared" si="52"/>
        <v>naa.60060e8016622100000162210000a200</v>
      </c>
      <c r="K917" t="str">
        <f t="shared" si="53"/>
        <v>10.146.106.97naa.60060e8016622100000162210000a200</v>
      </c>
      <c r="L917" t="str">
        <f>IF(K917&lt;&gt;"",VLOOKUP(K917,'active io'!$C$3:$D$7528,2,FALSE),"")</f>
        <v>vmhba2:C0:T1:L24</v>
      </c>
      <c r="M917" t="str">
        <f t="shared" si="54"/>
        <v>16221</v>
      </c>
      <c r="N917" t="str">
        <f t="shared" si="55"/>
        <v>a200</v>
      </c>
      <c r="O917" s="131">
        <v>10.0003051757813</v>
      </c>
    </row>
    <row r="918" spans="1:15">
      <c r="A918" t="s">
        <v>1229</v>
      </c>
      <c r="B918" t="s">
        <v>2116</v>
      </c>
      <c r="C918" t="s">
        <v>516</v>
      </c>
      <c r="D918" t="s">
        <v>2119</v>
      </c>
      <c r="E918" t="s">
        <v>1730</v>
      </c>
      <c r="F918" t="s">
        <v>1244</v>
      </c>
      <c r="G918" t="str">
        <f>VLOOKUP(F918,부산데이터스토어!$B$2:$C$225,2,)</f>
        <v>naa.60060e8016622100000162210000a602</v>
      </c>
      <c r="H918" t="s">
        <v>3684</v>
      </c>
      <c r="I918" t="s">
        <v>2148</v>
      </c>
      <c r="J918" t="str">
        <f t="shared" si="52"/>
        <v>naa.60060e8016622100000162210000a504</v>
      </c>
      <c r="K918" t="str">
        <f t="shared" si="53"/>
        <v>10.146.106.97naa.60060e8016622100000162210000a504</v>
      </c>
      <c r="L918" t="str">
        <f>IF(K918&lt;&gt;"",VLOOKUP(K918,'active io'!$C$3:$D$7528,2,FALSE),"")</f>
        <v>vmhba2:C0:T1:L25</v>
      </c>
      <c r="M918" t="str">
        <f t="shared" si="54"/>
        <v>16221</v>
      </c>
      <c r="N918" t="str">
        <f t="shared" si="55"/>
        <v>a504</v>
      </c>
      <c r="O918" s="131">
        <v>1.00067138671875</v>
      </c>
    </row>
    <row r="919" spans="1:15">
      <c r="A919" t="s">
        <v>1229</v>
      </c>
      <c r="B919" t="s">
        <v>2116</v>
      </c>
      <c r="C919" t="s">
        <v>516</v>
      </c>
      <c r="D919" t="s">
        <v>2119</v>
      </c>
      <c r="E919" t="s">
        <v>1732</v>
      </c>
      <c r="F919" t="s">
        <v>1244</v>
      </c>
      <c r="G919" t="str">
        <f>VLOOKUP(F919,부산데이터스토어!$B$2:$C$225,2,)</f>
        <v>naa.60060e8016622100000162210000a602</v>
      </c>
      <c r="H919" t="s">
        <v>3685</v>
      </c>
      <c r="I919" t="s">
        <v>2149</v>
      </c>
      <c r="J919" t="str">
        <f t="shared" si="52"/>
        <v>naa.60060e8016622100000162210000affe</v>
      </c>
      <c r="K919" t="str">
        <f t="shared" si="53"/>
        <v>10.146.106.97naa.60060e8016622100000162210000affe</v>
      </c>
      <c r="L919" t="str">
        <f>IF(K919&lt;&gt;"",VLOOKUP(K919,'active io'!$C$3:$D$7528,2,FALSE),"")</f>
        <v>vmhba2:C0:T1:L68</v>
      </c>
      <c r="M919" t="str">
        <f t="shared" si="54"/>
        <v>16221</v>
      </c>
      <c r="N919" t="str">
        <f t="shared" si="55"/>
        <v>affe</v>
      </c>
      <c r="O919" s="131">
        <v>1.00067138671875</v>
      </c>
    </row>
    <row r="920" spans="1:15">
      <c r="A920" t="s">
        <v>1229</v>
      </c>
      <c r="B920" t="s">
        <v>2116</v>
      </c>
      <c r="C920" t="s">
        <v>516</v>
      </c>
      <c r="D920" t="s">
        <v>2119</v>
      </c>
      <c r="E920" t="s">
        <v>1752</v>
      </c>
      <c r="F920" t="s">
        <v>1244</v>
      </c>
      <c r="G920" t="str">
        <f>VLOOKUP(F920,부산데이터스토어!$B$2:$C$225,2,)</f>
        <v>naa.60060e8016622100000162210000a602</v>
      </c>
      <c r="H920" t="s">
        <v>3686</v>
      </c>
      <c r="I920" t="s">
        <v>2150</v>
      </c>
      <c r="J920" t="str">
        <f t="shared" si="52"/>
        <v>naa.60060e8016622100000162210000af06</v>
      </c>
      <c r="K920" t="str">
        <f t="shared" si="53"/>
        <v>10.146.106.97naa.60060e8016622100000162210000af06</v>
      </c>
      <c r="L920" t="str">
        <f>IF(K920&lt;&gt;"",VLOOKUP(K920,'active io'!$C$3:$D$7528,2,FALSE),"")</f>
        <v>vmhba2:C0:T1:L26</v>
      </c>
      <c r="M920" t="str">
        <f t="shared" si="54"/>
        <v>16221</v>
      </c>
      <c r="N920" t="str">
        <f t="shared" si="55"/>
        <v>af06</v>
      </c>
      <c r="O920" s="131">
        <v>1.00067138671875</v>
      </c>
    </row>
    <row r="921" spans="1:15">
      <c r="A921" t="s">
        <v>1229</v>
      </c>
      <c r="B921" t="s">
        <v>2116</v>
      </c>
      <c r="C921" t="s">
        <v>516</v>
      </c>
      <c r="D921" t="s">
        <v>2119</v>
      </c>
      <c r="E921" t="s">
        <v>1755</v>
      </c>
      <c r="F921" t="s">
        <v>1244</v>
      </c>
      <c r="G921" t="str">
        <f>VLOOKUP(F921,부산데이터스토어!$B$2:$C$225,2,)</f>
        <v>naa.60060e8016622100000162210000a602</v>
      </c>
      <c r="H921" t="s">
        <v>3687</v>
      </c>
      <c r="I921" t="s">
        <v>2151</v>
      </c>
      <c r="J921" t="str">
        <f t="shared" si="52"/>
        <v>naa.60060e8016622100000162210000af07</v>
      </c>
      <c r="K921" t="str">
        <f t="shared" si="53"/>
        <v>10.146.106.97naa.60060e8016622100000162210000af07</v>
      </c>
      <c r="L921" t="str">
        <f>IF(K921&lt;&gt;"",VLOOKUP(K921,'active io'!$C$3:$D$7528,2,FALSE),"")</f>
        <v>vmhba2:C0:T1:L27</v>
      </c>
      <c r="M921" t="str">
        <f t="shared" si="54"/>
        <v>16221</v>
      </c>
      <c r="N921" t="str">
        <f t="shared" si="55"/>
        <v>af07</v>
      </c>
      <c r="O921" s="131">
        <v>1.00067138671875</v>
      </c>
    </row>
    <row r="922" spans="1:15">
      <c r="A922" t="s">
        <v>1229</v>
      </c>
      <c r="B922" t="s">
        <v>2116</v>
      </c>
      <c r="C922" t="s">
        <v>516</v>
      </c>
      <c r="D922" t="s">
        <v>2119</v>
      </c>
      <c r="E922" t="s">
        <v>1758</v>
      </c>
      <c r="F922" t="s">
        <v>1244</v>
      </c>
      <c r="G922" t="str">
        <f>VLOOKUP(F922,부산데이터스토어!$B$2:$C$225,2,)</f>
        <v>naa.60060e8016622100000162210000a602</v>
      </c>
      <c r="H922" t="s">
        <v>3688</v>
      </c>
      <c r="I922" t="s">
        <v>2152</v>
      </c>
      <c r="J922" t="str">
        <f t="shared" si="52"/>
        <v>naa.60060e8016622100000162210000af08</v>
      </c>
      <c r="K922" t="str">
        <f t="shared" si="53"/>
        <v>10.146.106.97naa.60060e8016622100000162210000af08</v>
      </c>
      <c r="L922" t="str">
        <f>IF(K922&lt;&gt;"",VLOOKUP(K922,'active io'!$C$3:$D$7528,2,FALSE),"")</f>
        <v>vmhba2:C0:T1:L28</v>
      </c>
      <c r="M922" t="str">
        <f t="shared" si="54"/>
        <v>16221</v>
      </c>
      <c r="N922" t="str">
        <f t="shared" si="55"/>
        <v>af08</v>
      </c>
      <c r="O922" s="131">
        <v>40</v>
      </c>
    </row>
    <row r="923" spans="1:15">
      <c r="A923" t="s">
        <v>1229</v>
      </c>
      <c r="B923" t="s">
        <v>2116</v>
      </c>
      <c r="C923" t="s">
        <v>518</v>
      </c>
      <c r="D923" t="s">
        <v>2119</v>
      </c>
      <c r="E923" t="s">
        <v>1686</v>
      </c>
      <c r="F923" t="s">
        <v>1650</v>
      </c>
      <c r="G923" t="str">
        <f>VLOOKUP(F923,부산데이터스토어!$B$2:$C$225,2,)</f>
        <v>naa.600508b1001c38d619b4e3b43c3a7c08</v>
      </c>
      <c r="H923" t="s">
        <v>3714</v>
      </c>
      <c r="J923" t="str">
        <f t="shared" si="52"/>
        <v/>
      </c>
      <c r="K923" t="str">
        <f t="shared" si="53"/>
        <v/>
      </c>
      <c r="L923" t="str">
        <f>IF(K923&lt;&gt;"",VLOOKUP(K923,'active io'!$C$3:$D$7528,2,FALSE),"")</f>
        <v/>
      </c>
      <c r="M923" t="str">
        <f t="shared" si="54"/>
        <v/>
      </c>
      <c r="N923" t="str">
        <f t="shared" si="55"/>
        <v/>
      </c>
      <c r="O923" s="131">
        <v>60</v>
      </c>
    </row>
    <row r="924" spans="1:15">
      <c r="A924" t="s">
        <v>1229</v>
      </c>
      <c r="B924" t="s">
        <v>2116</v>
      </c>
      <c r="C924" t="s">
        <v>518</v>
      </c>
      <c r="D924" t="s">
        <v>2119</v>
      </c>
      <c r="E924" t="s">
        <v>1688</v>
      </c>
      <c r="F924" t="s">
        <v>1240</v>
      </c>
      <c r="G924" t="str">
        <f>VLOOKUP(F924,부산데이터스토어!$B$2:$C$225,2,)</f>
        <v>naa.60060e8016622100000162210000a600</v>
      </c>
      <c r="H924" t="s">
        <v>3714</v>
      </c>
      <c r="I924" t="s">
        <v>2178</v>
      </c>
      <c r="J924" t="str">
        <f t="shared" si="52"/>
        <v>naa.60060e8016622100000162210000a403</v>
      </c>
      <c r="K924" t="str">
        <f t="shared" si="53"/>
        <v>10.146.106.97naa.60060e8016622100000162210000a403</v>
      </c>
      <c r="L924" t="str">
        <f>IF(K924&lt;&gt;"",VLOOKUP(K924,'active io'!$C$3:$D$7528,2,FALSE),"")</f>
        <v>vmhba2:C0:T2:L3</v>
      </c>
      <c r="M924" t="str">
        <f t="shared" si="54"/>
        <v>16221</v>
      </c>
      <c r="N924" t="str">
        <f t="shared" si="55"/>
        <v>a403</v>
      </c>
      <c r="O924" s="131">
        <v>60</v>
      </c>
    </row>
    <row r="925" spans="1:15">
      <c r="A925" t="s">
        <v>1229</v>
      </c>
      <c r="B925" t="s">
        <v>2116</v>
      </c>
      <c r="C925" t="s">
        <v>518</v>
      </c>
      <c r="D925" t="s">
        <v>2119</v>
      </c>
      <c r="E925" t="s">
        <v>1704</v>
      </c>
      <c r="F925" t="s">
        <v>1240</v>
      </c>
      <c r="G925" t="str">
        <f>VLOOKUP(F925,부산데이터스토어!$B$2:$C$225,2,)</f>
        <v>naa.60060e8016622100000162210000a600</v>
      </c>
      <c r="H925" t="s">
        <v>3715</v>
      </c>
      <c r="I925" t="s">
        <v>2179</v>
      </c>
      <c r="J925" t="str">
        <f t="shared" si="52"/>
        <v>naa.60060e8016622100000162210000a404</v>
      </c>
      <c r="K925" t="str">
        <f t="shared" si="53"/>
        <v>10.146.106.97naa.60060e8016622100000162210000a404</v>
      </c>
      <c r="L925" t="str">
        <f>IF(K925&lt;&gt;"",VLOOKUP(K925,'active io'!$C$3:$D$7528,2,FALSE),"")</f>
        <v>vmhba2:C0:T2:L4</v>
      </c>
      <c r="M925" t="str">
        <f t="shared" si="54"/>
        <v>16221</v>
      </c>
      <c r="N925" t="str">
        <f t="shared" si="55"/>
        <v>a404</v>
      </c>
      <c r="O925" s="131">
        <v>60</v>
      </c>
    </row>
    <row r="926" spans="1:15">
      <c r="A926" t="s">
        <v>1229</v>
      </c>
      <c r="B926" t="s">
        <v>2116</v>
      </c>
      <c r="C926" t="s">
        <v>518</v>
      </c>
      <c r="D926" t="s">
        <v>2119</v>
      </c>
      <c r="E926" t="s">
        <v>1706</v>
      </c>
      <c r="F926" t="s">
        <v>1240</v>
      </c>
      <c r="G926" t="str">
        <f>VLOOKUP(F926,부산데이터스토어!$B$2:$C$225,2,)</f>
        <v>naa.60060e8016622100000162210000a600</v>
      </c>
      <c r="H926" t="s">
        <v>3716</v>
      </c>
      <c r="I926" t="s">
        <v>2180</v>
      </c>
      <c r="J926" t="str">
        <f t="shared" si="52"/>
        <v>naa.60060e8016622100000162210000a405</v>
      </c>
      <c r="K926" t="str">
        <f t="shared" si="53"/>
        <v>10.146.106.97naa.60060e8016622100000162210000a405</v>
      </c>
      <c r="L926" t="str">
        <f>IF(K926&lt;&gt;"",VLOOKUP(K926,'active io'!$C$3:$D$7528,2,FALSE),"")</f>
        <v>vmhba2:C0:T2:L5</v>
      </c>
      <c r="M926" t="str">
        <f t="shared" si="54"/>
        <v>16221</v>
      </c>
      <c r="N926" t="str">
        <f t="shared" si="55"/>
        <v>a405</v>
      </c>
      <c r="O926" s="131">
        <v>50</v>
      </c>
    </row>
    <row r="927" spans="1:15">
      <c r="A927" t="s">
        <v>1229</v>
      </c>
      <c r="B927" t="s">
        <v>2116</v>
      </c>
      <c r="C927" t="s">
        <v>518</v>
      </c>
      <c r="D927" t="s">
        <v>2119</v>
      </c>
      <c r="E927" t="s">
        <v>1714</v>
      </c>
      <c r="F927" t="s">
        <v>1652</v>
      </c>
      <c r="G927" t="str">
        <f>VLOOKUP(F927,부산데이터스토어!$B$2:$C$225,2,)</f>
        <v>naa.600508b1001c6cb1622508ea8607de9c</v>
      </c>
      <c r="H927" t="s">
        <v>3714</v>
      </c>
      <c r="J927" t="str">
        <f t="shared" si="52"/>
        <v/>
      </c>
      <c r="K927" t="str">
        <f t="shared" si="53"/>
        <v/>
      </c>
      <c r="L927" t="str">
        <f>IF(K927&lt;&gt;"",VLOOKUP(K927,'active io'!$C$3:$D$7528,2,FALSE),"")</f>
        <v/>
      </c>
      <c r="M927" t="str">
        <f t="shared" si="54"/>
        <v/>
      </c>
      <c r="N927" t="str">
        <f t="shared" si="55"/>
        <v/>
      </c>
      <c r="O927" s="131">
        <v>60</v>
      </c>
    </row>
    <row r="928" spans="1:15">
      <c r="A928" t="s">
        <v>1229</v>
      </c>
      <c r="B928" t="s">
        <v>2116</v>
      </c>
      <c r="C928" t="s">
        <v>518</v>
      </c>
      <c r="D928" t="s">
        <v>2119</v>
      </c>
      <c r="E928" t="s">
        <v>1693</v>
      </c>
      <c r="F928" t="s">
        <v>1240</v>
      </c>
      <c r="G928" t="str">
        <f>VLOOKUP(F928,부산데이터스토어!$B$2:$C$225,2,)</f>
        <v>naa.60060e8016622100000162210000a600</v>
      </c>
      <c r="H928" t="s">
        <v>3692</v>
      </c>
      <c r="I928" t="s">
        <v>2156</v>
      </c>
      <c r="J928" t="str">
        <f t="shared" si="52"/>
        <v>naa.60060e8016622100000162210000a406</v>
      </c>
      <c r="K928" t="str">
        <f t="shared" si="53"/>
        <v>10.146.106.97naa.60060e8016622100000162210000a406</v>
      </c>
      <c r="L928" t="str">
        <f>IF(K928&lt;&gt;"",VLOOKUP(K928,'active io'!$C$3:$D$7528,2,FALSE),"")</f>
        <v>vmhba2:C0:T2:L6</v>
      </c>
      <c r="M928" t="str">
        <f t="shared" si="54"/>
        <v>16221</v>
      </c>
      <c r="N928" t="str">
        <f t="shared" si="55"/>
        <v>a406</v>
      </c>
      <c r="O928" s="131">
        <v>10.0003051757813</v>
      </c>
    </row>
    <row r="929" spans="1:15">
      <c r="A929" t="s">
        <v>1229</v>
      </c>
      <c r="B929" t="s">
        <v>2116</v>
      </c>
      <c r="C929" t="s">
        <v>518</v>
      </c>
      <c r="D929" t="s">
        <v>2119</v>
      </c>
      <c r="E929" t="s">
        <v>1697</v>
      </c>
      <c r="F929" t="s">
        <v>1240</v>
      </c>
      <c r="G929" t="str">
        <f>VLOOKUP(F929,부산데이터스토어!$B$2:$C$225,2,)</f>
        <v>naa.60060e8016622100000162210000a600</v>
      </c>
      <c r="H929" t="s">
        <v>3693</v>
      </c>
      <c r="I929" t="s">
        <v>2157</v>
      </c>
      <c r="J929" t="str">
        <f t="shared" si="52"/>
        <v>naa.60060e8016622100000162210000a500</v>
      </c>
      <c r="K929" t="str">
        <f t="shared" si="53"/>
        <v>10.146.106.97naa.60060e8016622100000162210000a500</v>
      </c>
      <c r="L929" t="str">
        <f>IF(K929&lt;&gt;"",VLOOKUP(K929,'active io'!$C$3:$D$7528,2,FALSE),"")</f>
        <v>vmhba2:C0:T2:L7</v>
      </c>
      <c r="M929" t="str">
        <f t="shared" si="54"/>
        <v>16221</v>
      </c>
      <c r="N929" t="str">
        <f t="shared" si="55"/>
        <v>a500</v>
      </c>
      <c r="O929" s="131">
        <v>1.00067138671875</v>
      </c>
    </row>
    <row r="930" spans="1:15">
      <c r="A930" t="s">
        <v>1229</v>
      </c>
      <c r="B930" t="s">
        <v>2116</v>
      </c>
      <c r="C930" t="s">
        <v>518</v>
      </c>
      <c r="D930" t="s">
        <v>2119</v>
      </c>
      <c r="E930" t="s">
        <v>1752</v>
      </c>
      <c r="F930" t="s">
        <v>1240</v>
      </c>
      <c r="G930" t="str">
        <f>VLOOKUP(F930,부산데이터스토어!$B$2:$C$225,2,)</f>
        <v>naa.60060e8016622100000162210000a600</v>
      </c>
      <c r="H930" t="s">
        <v>3694</v>
      </c>
      <c r="I930" t="s">
        <v>2158</v>
      </c>
      <c r="J930" t="str">
        <f t="shared" si="52"/>
        <v>naa.60060e8016622100000162210000af00</v>
      </c>
      <c r="K930" t="str">
        <f t="shared" si="53"/>
        <v>10.146.106.97naa.60060e8016622100000162210000af00</v>
      </c>
      <c r="L930" t="str">
        <f>IF(K930&lt;&gt;"",VLOOKUP(K930,'active io'!$C$3:$D$7528,2,FALSE),"")</f>
        <v>vmhba2:C0:T2:L8</v>
      </c>
      <c r="M930" t="str">
        <f t="shared" si="54"/>
        <v>16221</v>
      </c>
      <c r="N930" t="str">
        <f t="shared" si="55"/>
        <v>af00</v>
      </c>
      <c r="O930" s="131">
        <v>1.00067138671875</v>
      </c>
    </row>
    <row r="931" spans="1:15">
      <c r="A931" t="s">
        <v>1229</v>
      </c>
      <c r="B931" t="s">
        <v>2116</v>
      </c>
      <c r="C931" t="s">
        <v>518</v>
      </c>
      <c r="D931" t="s">
        <v>2119</v>
      </c>
      <c r="E931" t="s">
        <v>1755</v>
      </c>
      <c r="F931" t="s">
        <v>1240</v>
      </c>
      <c r="G931" t="str">
        <f>VLOOKUP(F931,부산데이터스토어!$B$2:$C$225,2,)</f>
        <v>naa.60060e8016622100000162210000a600</v>
      </c>
      <c r="H931" t="s">
        <v>3695</v>
      </c>
      <c r="I931" t="s">
        <v>2159</v>
      </c>
      <c r="J931" t="str">
        <f t="shared" si="52"/>
        <v>naa.60060e8016622100000162210000af01</v>
      </c>
      <c r="K931" t="str">
        <f t="shared" si="53"/>
        <v>10.146.106.97naa.60060e8016622100000162210000af01</v>
      </c>
      <c r="L931" t="str">
        <f>IF(K931&lt;&gt;"",VLOOKUP(K931,'active io'!$C$3:$D$7528,2,FALSE),"")</f>
        <v>vmhba2:C0:T2:L9</v>
      </c>
      <c r="M931" t="str">
        <f t="shared" si="54"/>
        <v>16221</v>
      </c>
      <c r="N931" t="str">
        <f t="shared" si="55"/>
        <v>af01</v>
      </c>
      <c r="O931" s="131">
        <v>1.00067138671875</v>
      </c>
    </row>
    <row r="932" spans="1:15">
      <c r="A932" t="s">
        <v>1229</v>
      </c>
      <c r="B932" t="s">
        <v>2116</v>
      </c>
      <c r="C932" t="s">
        <v>518</v>
      </c>
      <c r="D932" t="s">
        <v>2119</v>
      </c>
      <c r="E932" t="s">
        <v>1758</v>
      </c>
      <c r="F932" t="s">
        <v>1240</v>
      </c>
      <c r="G932" t="str">
        <f>VLOOKUP(F932,부산데이터스토어!$B$2:$C$225,2,)</f>
        <v>naa.60060e8016622100000162210000a600</v>
      </c>
      <c r="H932" t="s">
        <v>3696</v>
      </c>
      <c r="I932" t="s">
        <v>2160</v>
      </c>
      <c r="J932" t="str">
        <f t="shared" si="52"/>
        <v>naa.60060e8016622100000162210000af02</v>
      </c>
      <c r="K932" t="str">
        <f t="shared" si="53"/>
        <v>10.146.106.97naa.60060e8016622100000162210000af02</v>
      </c>
      <c r="L932" t="str">
        <f>IF(K932&lt;&gt;"",VLOOKUP(K932,'active io'!$C$3:$D$7528,2,FALSE),"")</f>
        <v>vmhba4:C0:T1:L10</v>
      </c>
      <c r="M932" t="str">
        <f t="shared" si="54"/>
        <v>16221</v>
      </c>
      <c r="N932" t="str">
        <f t="shared" si="55"/>
        <v>af02</v>
      </c>
      <c r="O932" s="131">
        <v>40</v>
      </c>
    </row>
    <row r="933" spans="1:15">
      <c r="A933" t="s">
        <v>1229</v>
      </c>
      <c r="B933" t="s">
        <v>2116</v>
      </c>
      <c r="C933" t="s">
        <v>515</v>
      </c>
      <c r="D933" t="s">
        <v>2119</v>
      </c>
      <c r="E933" t="s">
        <v>1686</v>
      </c>
      <c r="F933" t="s">
        <v>1650</v>
      </c>
      <c r="G933" t="str">
        <f>VLOOKUP(F933,부산데이터스토어!$B$2:$C$225,2,)</f>
        <v>naa.600508b1001c38d619b4e3b43c3a7c08</v>
      </c>
      <c r="H933" t="s">
        <v>3717</v>
      </c>
      <c r="J933" t="str">
        <f t="shared" si="52"/>
        <v/>
      </c>
      <c r="K933" t="str">
        <f t="shared" si="53"/>
        <v/>
      </c>
      <c r="L933" t="str">
        <f>IF(K933&lt;&gt;"",VLOOKUP(K933,'active io'!$C$3:$D$7528,2,FALSE),"")</f>
        <v/>
      </c>
      <c r="M933" t="str">
        <f t="shared" si="54"/>
        <v/>
      </c>
      <c r="N933" t="str">
        <f t="shared" si="55"/>
        <v/>
      </c>
      <c r="O933" s="131">
        <v>40.0003051757813</v>
      </c>
    </row>
    <row r="934" spans="1:15">
      <c r="A934" t="s">
        <v>1229</v>
      </c>
      <c r="B934" t="s">
        <v>2116</v>
      </c>
      <c r="C934" t="s">
        <v>515</v>
      </c>
      <c r="D934" t="s">
        <v>2119</v>
      </c>
      <c r="E934" t="s">
        <v>1688</v>
      </c>
      <c r="F934" t="s">
        <v>1306</v>
      </c>
      <c r="G934" t="str">
        <f>VLOOKUP(F934,부산데이터스토어!$B$2:$C$225,2,)</f>
        <v>naa.60060e80166177000001617700004701</v>
      </c>
      <c r="H934" t="s">
        <v>3717</v>
      </c>
      <c r="I934" t="s">
        <v>2181</v>
      </c>
      <c r="J934" t="str">
        <f t="shared" si="52"/>
        <v>naa.60060e80166177000001617700004401</v>
      </c>
      <c r="K934" t="str">
        <f t="shared" si="53"/>
        <v>10.146.106.97naa.60060e80166177000001617700004401</v>
      </c>
      <c r="L934" t="str">
        <f>IF(K934&lt;&gt;"",VLOOKUP(K934,'active io'!$C$3:$D$7528,2,FALSE),"")</f>
        <v>vmhba5:C0:T3:L8</v>
      </c>
      <c r="M934" t="str">
        <f t="shared" si="54"/>
        <v>16177</v>
      </c>
      <c r="N934" t="str">
        <f t="shared" si="55"/>
        <v>4401</v>
      </c>
      <c r="O934" s="131">
        <v>50</v>
      </c>
    </row>
    <row r="935" spans="1:15">
      <c r="A935" t="s">
        <v>1229</v>
      </c>
      <c r="B935" t="s">
        <v>2116</v>
      </c>
      <c r="C935" t="s">
        <v>515</v>
      </c>
      <c r="D935" t="s">
        <v>2119</v>
      </c>
      <c r="E935" t="s">
        <v>1714</v>
      </c>
      <c r="F935" t="s">
        <v>1652</v>
      </c>
      <c r="G935" t="str">
        <f>VLOOKUP(F935,부산데이터스토어!$B$2:$C$225,2,)</f>
        <v>naa.600508b1001c6cb1622508ea8607de9c</v>
      </c>
      <c r="H935" t="s">
        <v>3717</v>
      </c>
      <c r="J935" t="str">
        <f t="shared" si="52"/>
        <v/>
      </c>
      <c r="K935" t="str">
        <f t="shared" si="53"/>
        <v/>
      </c>
      <c r="L935" t="str">
        <f>IF(K935&lt;&gt;"",VLOOKUP(K935,'active io'!$C$3:$D$7528,2,FALSE),"")</f>
        <v/>
      </c>
      <c r="M935" t="str">
        <f t="shared" si="54"/>
        <v/>
      </c>
      <c r="N935" t="str">
        <f t="shared" si="55"/>
        <v/>
      </c>
      <c r="O935" s="131">
        <v>40.0003051757813</v>
      </c>
    </row>
    <row r="936" spans="1:15">
      <c r="A936" t="s">
        <v>1229</v>
      </c>
      <c r="B936" t="s">
        <v>2116</v>
      </c>
      <c r="C936" t="s">
        <v>515</v>
      </c>
      <c r="D936" t="s">
        <v>2119</v>
      </c>
      <c r="E936" t="s">
        <v>1693</v>
      </c>
      <c r="F936" t="s">
        <v>1306</v>
      </c>
      <c r="G936" t="str">
        <f>VLOOKUP(F936,부산데이터스토어!$B$2:$C$225,2,)</f>
        <v>naa.60060e80166177000001617700004701</v>
      </c>
      <c r="H936" t="s">
        <v>3698</v>
      </c>
      <c r="I936" t="s">
        <v>2162</v>
      </c>
      <c r="J936" t="str">
        <f t="shared" si="52"/>
        <v>naa.60060e80166177000001617700004402</v>
      </c>
      <c r="K936" t="str">
        <f t="shared" si="53"/>
        <v>10.146.106.97naa.60060e80166177000001617700004402</v>
      </c>
      <c r="L936" t="str">
        <f>IF(K936&lt;&gt;"",VLOOKUP(K936,'active io'!$C$3:$D$7528,2,FALSE),"")</f>
        <v>vmhba5:C0:T3:L9</v>
      </c>
      <c r="M936" t="str">
        <f t="shared" si="54"/>
        <v>16177</v>
      </c>
      <c r="N936" t="str">
        <f t="shared" si="55"/>
        <v>4402</v>
      </c>
      <c r="O936" s="131">
        <v>40.0003051757813</v>
      </c>
    </row>
    <row r="937" spans="1:15">
      <c r="A937" t="s">
        <v>1229</v>
      </c>
      <c r="B937" t="s">
        <v>2116</v>
      </c>
      <c r="C937" t="s">
        <v>515</v>
      </c>
      <c r="D937" t="s">
        <v>2119</v>
      </c>
      <c r="E937" t="s">
        <v>1697</v>
      </c>
      <c r="F937" t="s">
        <v>1306</v>
      </c>
      <c r="G937" t="str">
        <f>VLOOKUP(F937,부산데이터스토어!$B$2:$C$225,2,)</f>
        <v>naa.60060e80166177000001617700004701</v>
      </c>
      <c r="H937" t="s">
        <v>3699</v>
      </c>
      <c r="I937" t="s">
        <v>2163</v>
      </c>
      <c r="J937" t="str">
        <f t="shared" si="52"/>
        <v>naa.60060e80166177000001617700004403</v>
      </c>
      <c r="K937" t="str">
        <f t="shared" si="53"/>
        <v>10.146.106.97naa.60060e80166177000001617700004403</v>
      </c>
      <c r="L937" t="str">
        <f>IF(K937&lt;&gt;"",VLOOKUP(K937,'active io'!$C$3:$D$7528,2,FALSE),"")</f>
        <v>vmhba3:C0:T4:L10</v>
      </c>
      <c r="M937" t="str">
        <f t="shared" si="54"/>
        <v>16177</v>
      </c>
      <c r="N937" t="str">
        <f t="shared" si="55"/>
        <v>4403</v>
      </c>
      <c r="O937" s="131">
        <v>40.0003051757813</v>
      </c>
    </row>
    <row r="938" spans="1:15">
      <c r="A938" t="s">
        <v>1229</v>
      </c>
      <c r="B938" t="s">
        <v>2116</v>
      </c>
      <c r="C938" t="s">
        <v>515</v>
      </c>
      <c r="D938" t="s">
        <v>2119</v>
      </c>
      <c r="E938" t="s">
        <v>1699</v>
      </c>
      <c r="F938" t="s">
        <v>1306</v>
      </c>
      <c r="G938" t="str">
        <f>VLOOKUP(F938,부산데이터스토어!$B$2:$C$225,2,)</f>
        <v>naa.60060e80166177000001617700004701</v>
      </c>
      <c r="H938" t="s">
        <v>3700</v>
      </c>
      <c r="I938" t="s">
        <v>2164</v>
      </c>
      <c r="J938" t="str">
        <f t="shared" si="52"/>
        <v>naa.60060e80166177000001617700004404</v>
      </c>
      <c r="K938" t="str">
        <f t="shared" si="53"/>
        <v>10.146.106.97naa.60060e80166177000001617700004404</v>
      </c>
      <c r="L938" t="str">
        <f>IF(K938&lt;&gt;"",VLOOKUP(K938,'active io'!$C$3:$D$7528,2,FALSE),"")</f>
        <v>vmhba3:C0:T4:L11</v>
      </c>
      <c r="M938" t="str">
        <f t="shared" si="54"/>
        <v>16177</v>
      </c>
      <c r="N938" t="str">
        <f t="shared" si="55"/>
        <v>4404</v>
      </c>
      <c r="O938" s="131">
        <v>100.00030517578099</v>
      </c>
    </row>
    <row r="939" spans="1:15">
      <c r="A939" t="s">
        <v>1229</v>
      </c>
      <c r="B939" t="s">
        <v>2116</v>
      </c>
      <c r="C939" t="s">
        <v>515</v>
      </c>
      <c r="D939" t="s">
        <v>2119</v>
      </c>
      <c r="E939" t="s">
        <v>1730</v>
      </c>
      <c r="F939" t="s">
        <v>1306</v>
      </c>
      <c r="G939" t="str">
        <f>VLOOKUP(F939,부산데이터스토어!$B$2:$C$225,2,)</f>
        <v>naa.60060e80166177000001617700004701</v>
      </c>
      <c r="H939" t="s">
        <v>3701</v>
      </c>
      <c r="I939" t="s">
        <v>2165</v>
      </c>
      <c r="J939" t="str">
        <f t="shared" si="52"/>
        <v>naa.60060e80166177000001617700004200</v>
      </c>
      <c r="K939" t="str">
        <f t="shared" si="53"/>
        <v>10.146.106.97naa.60060e80166177000001617700004200</v>
      </c>
      <c r="L939" t="str">
        <f>IF(K939&lt;&gt;"",VLOOKUP(K939,'active io'!$C$3:$D$7528,2,FALSE),"")</f>
        <v>vmhba3:C0:T4:L12</v>
      </c>
      <c r="M939" t="str">
        <f t="shared" si="54"/>
        <v>16177</v>
      </c>
      <c r="N939" t="str">
        <f t="shared" si="55"/>
        <v>4200</v>
      </c>
      <c r="O939" s="131">
        <v>100.00030517578099</v>
      </c>
    </row>
    <row r="940" spans="1:15">
      <c r="A940" t="s">
        <v>1229</v>
      </c>
      <c r="B940" t="s">
        <v>2116</v>
      </c>
      <c r="C940" t="s">
        <v>515</v>
      </c>
      <c r="D940" t="s">
        <v>2119</v>
      </c>
      <c r="E940" t="s">
        <v>1732</v>
      </c>
      <c r="F940" t="s">
        <v>1306</v>
      </c>
      <c r="G940" t="str">
        <f>VLOOKUP(F940,부산데이터스토어!$B$2:$C$225,2,)</f>
        <v>naa.60060e80166177000001617700004701</v>
      </c>
      <c r="H940" t="s">
        <v>3702</v>
      </c>
      <c r="I940" t="s">
        <v>2166</v>
      </c>
      <c r="J940" t="str">
        <f t="shared" si="52"/>
        <v>naa.60060e80166177000001617700004201</v>
      </c>
      <c r="K940" t="str">
        <f t="shared" si="53"/>
        <v>10.146.106.97naa.60060e80166177000001617700004201</v>
      </c>
      <c r="L940" t="str">
        <f>IF(K940&lt;&gt;"",VLOOKUP(K940,'active io'!$C$3:$D$7528,2,FALSE),"")</f>
        <v>vmhba3:C0:T4:L13</v>
      </c>
      <c r="M940" t="str">
        <f t="shared" si="54"/>
        <v>16177</v>
      </c>
      <c r="N940" t="str">
        <f t="shared" si="55"/>
        <v>4201</v>
      </c>
      <c r="O940" s="131">
        <v>1.00067138671875</v>
      </c>
    </row>
    <row r="941" spans="1:15">
      <c r="A941" t="s">
        <v>1229</v>
      </c>
      <c r="B941" t="s">
        <v>2116</v>
      </c>
      <c r="C941" t="s">
        <v>515</v>
      </c>
      <c r="D941" t="s">
        <v>2119</v>
      </c>
      <c r="E941" t="s">
        <v>1752</v>
      </c>
      <c r="F941" t="s">
        <v>1306</v>
      </c>
      <c r="G941" t="str">
        <f>VLOOKUP(F941,부산데이터스토어!$B$2:$C$225,2,)</f>
        <v>naa.60060e80166177000001617700004701</v>
      </c>
      <c r="H941" t="s">
        <v>3703</v>
      </c>
      <c r="I941" t="s">
        <v>2167</v>
      </c>
      <c r="J941" t="str">
        <f t="shared" si="52"/>
        <v>naa.60060e80166177000001617700004f03</v>
      </c>
      <c r="K941" t="str">
        <f t="shared" si="53"/>
        <v>10.146.106.97naa.60060e80166177000001617700004f03</v>
      </c>
      <c r="L941" t="str">
        <f>IF(K941&lt;&gt;"",VLOOKUP(K941,'active io'!$C$3:$D$7528,2,FALSE),"")</f>
        <v>vmhba3:C0:T4:L14</v>
      </c>
      <c r="M941" t="str">
        <f t="shared" si="54"/>
        <v>16177</v>
      </c>
      <c r="N941" t="str">
        <f t="shared" si="55"/>
        <v>4f03</v>
      </c>
      <c r="O941" s="131">
        <v>1.00067138671875</v>
      </c>
    </row>
    <row r="942" spans="1:15">
      <c r="A942" t="s">
        <v>1229</v>
      </c>
      <c r="B942" t="s">
        <v>2116</v>
      </c>
      <c r="C942" t="s">
        <v>515</v>
      </c>
      <c r="D942" t="s">
        <v>2119</v>
      </c>
      <c r="E942" t="s">
        <v>1755</v>
      </c>
      <c r="F942" t="s">
        <v>1306</v>
      </c>
      <c r="G942" t="str">
        <f>VLOOKUP(F942,부산데이터스토어!$B$2:$C$225,2,)</f>
        <v>naa.60060e80166177000001617700004701</v>
      </c>
      <c r="H942" t="s">
        <v>3704</v>
      </c>
      <c r="I942" t="s">
        <v>2168</v>
      </c>
      <c r="J942" t="str">
        <f t="shared" si="52"/>
        <v>naa.60060e80166177000001617700004f04</v>
      </c>
      <c r="K942" t="str">
        <f t="shared" si="53"/>
        <v>10.146.106.97naa.60060e80166177000001617700004f04</v>
      </c>
      <c r="L942" t="str">
        <f>IF(K942&lt;&gt;"",VLOOKUP(K942,'active io'!$C$3:$D$7528,2,FALSE),"")</f>
        <v>vmhba3:C0:T4:L15</v>
      </c>
      <c r="M942" t="str">
        <f t="shared" si="54"/>
        <v>16177</v>
      </c>
      <c r="N942" t="str">
        <f t="shared" si="55"/>
        <v>4f04</v>
      </c>
      <c r="O942" s="131">
        <v>1.00067138671875</v>
      </c>
    </row>
    <row r="943" spans="1:15">
      <c r="A943" t="s">
        <v>1229</v>
      </c>
      <c r="B943" t="s">
        <v>2116</v>
      </c>
      <c r="C943" t="s">
        <v>515</v>
      </c>
      <c r="D943" t="s">
        <v>2119</v>
      </c>
      <c r="E943" t="s">
        <v>1758</v>
      </c>
      <c r="F943" t="s">
        <v>1306</v>
      </c>
      <c r="G943" t="str">
        <f>VLOOKUP(F943,부산데이터스토어!$B$2:$C$225,2,)</f>
        <v>naa.60060e80166177000001617700004701</v>
      </c>
      <c r="H943" t="s">
        <v>3705</v>
      </c>
      <c r="I943" t="s">
        <v>2169</v>
      </c>
      <c r="J943" t="str">
        <f t="shared" si="52"/>
        <v>naa.60060e80166177000001617700004f05</v>
      </c>
      <c r="K943" t="str">
        <f t="shared" si="53"/>
        <v>10.146.106.97naa.60060e80166177000001617700004f05</v>
      </c>
      <c r="L943" t="str">
        <f>IF(K943&lt;&gt;"",VLOOKUP(K943,'active io'!$C$3:$D$7528,2,FALSE),"")</f>
        <v>vmhba3:C0:T4:L16</v>
      </c>
      <c r="M943" t="str">
        <f t="shared" si="54"/>
        <v>16177</v>
      </c>
      <c r="N943" t="str">
        <f t="shared" si="55"/>
        <v>4f05</v>
      </c>
      <c r="O943" s="131">
        <v>40</v>
      </c>
    </row>
    <row r="944" spans="1:15">
      <c r="A944" t="s">
        <v>1229</v>
      </c>
      <c r="B944" t="s">
        <v>2116</v>
      </c>
      <c r="C944" t="s">
        <v>517</v>
      </c>
      <c r="D944" t="s">
        <v>2119</v>
      </c>
      <c r="E944" t="s">
        <v>1686</v>
      </c>
      <c r="F944" t="s">
        <v>1650</v>
      </c>
      <c r="G944" t="str">
        <f>VLOOKUP(F944,부산데이터스토어!$B$2:$C$225,2,)</f>
        <v>naa.600508b1001c38d619b4e3b43c3a7c08</v>
      </c>
      <c r="H944" t="s">
        <v>3718</v>
      </c>
      <c r="J944" t="str">
        <f t="shared" si="52"/>
        <v/>
      </c>
      <c r="K944" t="str">
        <f t="shared" si="53"/>
        <v/>
      </c>
      <c r="L944" t="str">
        <f>IF(K944&lt;&gt;"",VLOOKUP(K944,'active io'!$C$3:$D$7528,2,FALSE),"")</f>
        <v/>
      </c>
      <c r="M944" t="str">
        <f t="shared" si="54"/>
        <v/>
      </c>
      <c r="N944" t="str">
        <f t="shared" si="55"/>
        <v/>
      </c>
      <c r="O944" s="131">
        <v>40.0003051757813</v>
      </c>
    </row>
    <row r="945" spans="1:15">
      <c r="A945" t="s">
        <v>1229</v>
      </c>
      <c r="B945" t="s">
        <v>2116</v>
      </c>
      <c r="C945" t="s">
        <v>517</v>
      </c>
      <c r="D945" t="s">
        <v>2119</v>
      </c>
      <c r="E945" t="s">
        <v>1688</v>
      </c>
      <c r="F945" t="s">
        <v>1308</v>
      </c>
      <c r="G945" t="str">
        <f>VLOOKUP(F945,부산데이터스토어!$B$2:$C$225,2,)</f>
        <v>naa.60060e80166177000001617700004702</v>
      </c>
      <c r="H945" t="s">
        <v>3718</v>
      </c>
      <c r="I945" t="s">
        <v>2182</v>
      </c>
      <c r="J945" t="str">
        <f t="shared" si="52"/>
        <v>naa.60060e80166177000001617700004407</v>
      </c>
      <c r="K945" t="str">
        <f t="shared" si="53"/>
        <v>10.146.106.97naa.60060e80166177000001617700004407</v>
      </c>
      <c r="L945" t="str">
        <f>IF(K945&lt;&gt;"",VLOOKUP(K945,'active io'!$C$3:$D$7528,2,FALSE),"")</f>
        <v>vmhba3:C0:T3:L20</v>
      </c>
      <c r="M945" t="str">
        <f t="shared" si="54"/>
        <v>16177</v>
      </c>
      <c r="N945" t="str">
        <f t="shared" si="55"/>
        <v>4407</v>
      </c>
      <c r="O945" s="131">
        <v>40.0003051757813</v>
      </c>
    </row>
    <row r="946" spans="1:15">
      <c r="A946" t="s">
        <v>1229</v>
      </c>
      <c r="B946" t="s">
        <v>2116</v>
      </c>
      <c r="C946" t="s">
        <v>517</v>
      </c>
      <c r="D946" t="s">
        <v>2119</v>
      </c>
      <c r="E946" t="s">
        <v>1704</v>
      </c>
      <c r="F946" t="s">
        <v>1308</v>
      </c>
      <c r="G946" t="str">
        <f>VLOOKUP(F946,부산데이터스토어!$B$2:$C$225,2,)</f>
        <v>naa.60060e80166177000001617700004702</v>
      </c>
      <c r="H946" t="s">
        <v>3719</v>
      </c>
      <c r="I946" t="s">
        <v>2183</v>
      </c>
      <c r="J946" t="str">
        <f t="shared" si="52"/>
        <v>naa.60060e80166177000001617700004408</v>
      </c>
      <c r="K946" t="str">
        <f t="shared" si="53"/>
        <v>10.146.106.97naa.60060e80166177000001617700004408</v>
      </c>
      <c r="L946" t="str">
        <f>IF(K946&lt;&gt;"",VLOOKUP(K946,'active io'!$C$3:$D$7528,2,FALSE),"")</f>
        <v>vmhba3:C0:T3:L21</v>
      </c>
      <c r="M946" t="str">
        <f t="shared" si="54"/>
        <v>16177</v>
      </c>
      <c r="N946" t="str">
        <f t="shared" si="55"/>
        <v>4408</v>
      </c>
      <c r="O946" s="131">
        <v>50</v>
      </c>
    </row>
    <row r="947" spans="1:15">
      <c r="A947" t="s">
        <v>1229</v>
      </c>
      <c r="B947" t="s">
        <v>2116</v>
      </c>
      <c r="C947" t="s">
        <v>517</v>
      </c>
      <c r="D947" t="s">
        <v>2119</v>
      </c>
      <c r="E947" t="s">
        <v>1714</v>
      </c>
      <c r="F947" t="s">
        <v>1652</v>
      </c>
      <c r="G947" t="str">
        <f>VLOOKUP(F947,부산데이터스토어!$B$2:$C$225,2,)</f>
        <v>naa.600508b1001c6cb1622508ea8607de9c</v>
      </c>
      <c r="H947" t="s">
        <v>3718</v>
      </c>
      <c r="J947" t="str">
        <f t="shared" ref="J947:J1010" si="56">IF(I947&lt;&gt;"",CONCATENATE("naa.",MID(I947,11,32)),"")</f>
        <v/>
      </c>
      <c r="K947" t="str">
        <f t="shared" ref="K947:K1010" si="57">IF(J947&lt;&gt;"",CONCATENATE(A947,J947),"")</f>
        <v/>
      </c>
      <c r="L947" t="str">
        <f>IF(K947&lt;&gt;"",VLOOKUP(K947,'active io'!$C$3:$D$7528,2,FALSE),"")</f>
        <v/>
      </c>
      <c r="M947" t="str">
        <f t="shared" ref="M947:M1010" si="58">IF(I947&lt;&gt;"",MID(I947,30,5),"")</f>
        <v/>
      </c>
      <c r="N947" t="str">
        <f t="shared" ref="N947:N1010" si="59">IF(I947&lt;&gt;"",MID(I947,39,4),"")</f>
        <v/>
      </c>
      <c r="O947" s="131">
        <v>100.00030517578099</v>
      </c>
    </row>
    <row r="948" spans="1:15">
      <c r="A948" t="s">
        <v>1229</v>
      </c>
      <c r="B948" t="s">
        <v>2116</v>
      </c>
      <c r="C948" t="s">
        <v>517</v>
      </c>
      <c r="D948" t="s">
        <v>2119</v>
      </c>
      <c r="E948" t="s">
        <v>1693</v>
      </c>
      <c r="F948" t="s">
        <v>1308</v>
      </c>
      <c r="G948" t="str">
        <f>VLOOKUP(F948,부산데이터스토어!$B$2:$C$225,2,)</f>
        <v>naa.60060e80166177000001617700004702</v>
      </c>
      <c r="H948" t="s">
        <v>3708</v>
      </c>
      <c r="I948" t="s">
        <v>2172</v>
      </c>
      <c r="J948" t="str">
        <f t="shared" si="56"/>
        <v>naa.60060e80166177000001617700004202</v>
      </c>
      <c r="K948" t="str">
        <f t="shared" si="57"/>
        <v>10.146.106.97naa.60060e80166177000001617700004202</v>
      </c>
      <c r="L948" t="str">
        <f>IF(K948&lt;&gt;"",VLOOKUP(K948,'active io'!$C$3:$D$7528,2,FALSE),"")</f>
        <v>vmhba3:C0:T3:L22</v>
      </c>
      <c r="M948" t="str">
        <f t="shared" si="58"/>
        <v>16177</v>
      </c>
      <c r="N948" t="str">
        <f t="shared" si="59"/>
        <v>4202</v>
      </c>
      <c r="O948" s="131">
        <v>100.00030517578099</v>
      </c>
    </row>
    <row r="949" spans="1:15">
      <c r="A949" t="s">
        <v>1229</v>
      </c>
      <c r="B949" t="s">
        <v>2116</v>
      </c>
      <c r="C949" t="s">
        <v>517</v>
      </c>
      <c r="D949" t="s">
        <v>2119</v>
      </c>
      <c r="E949" t="s">
        <v>1697</v>
      </c>
      <c r="F949" t="s">
        <v>1308</v>
      </c>
      <c r="G949" t="str">
        <f>VLOOKUP(F949,부산데이터스토어!$B$2:$C$225,2,)</f>
        <v>naa.60060e80166177000001617700004702</v>
      </c>
      <c r="H949" t="s">
        <v>3709</v>
      </c>
      <c r="I949" t="s">
        <v>2173</v>
      </c>
      <c r="J949" t="str">
        <f t="shared" si="56"/>
        <v>naa.60060e80166177000001617700004203</v>
      </c>
      <c r="K949" t="str">
        <f t="shared" si="57"/>
        <v>10.146.106.97naa.60060e80166177000001617700004203</v>
      </c>
      <c r="L949" t="str">
        <f>IF(K949&lt;&gt;"",VLOOKUP(K949,'active io'!$C$3:$D$7528,2,FALSE),"")</f>
        <v>vmhba3:C0:T3:L23</v>
      </c>
      <c r="M949" t="str">
        <f t="shared" si="58"/>
        <v>16177</v>
      </c>
      <c r="N949" t="str">
        <f t="shared" si="59"/>
        <v>4203</v>
      </c>
      <c r="O949" s="131">
        <v>1.00067138671875</v>
      </c>
    </row>
    <row r="950" spans="1:15">
      <c r="A950" t="s">
        <v>1229</v>
      </c>
      <c r="B950" t="s">
        <v>2116</v>
      </c>
      <c r="C950" t="s">
        <v>517</v>
      </c>
      <c r="D950" t="s">
        <v>2119</v>
      </c>
      <c r="E950" t="s">
        <v>1752</v>
      </c>
      <c r="F950" t="s">
        <v>1308</v>
      </c>
      <c r="G950" t="str">
        <f>VLOOKUP(F950,부산데이터스토어!$B$2:$C$225,2,)</f>
        <v>naa.60060e80166177000001617700004702</v>
      </c>
      <c r="H950" t="s">
        <v>3710</v>
      </c>
      <c r="I950" t="s">
        <v>2174</v>
      </c>
      <c r="J950" t="str">
        <f t="shared" si="56"/>
        <v>naa.60060e80166177000001617700004f06</v>
      </c>
      <c r="K950" t="str">
        <f t="shared" si="57"/>
        <v>10.146.106.97naa.60060e80166177000001617700004f06</v>
      </c>
      <c r="L950" t="str">
        <f>IF(K950&lt;&gt;"",VLOOKUP(K950,'active io'!$C$3:$D$7528,2,FALSE),"")</f>
        <v>vmhba3:C0:T3:L24</v>
      </c>
      <c r="M950" t="str">
        <f t="shared" si="58"/>
        <v>16177</v>
      </c>
      <c r="N950" t="str">
        <f t="shared" si="59"/>
        <v>4f06</v>
      </c>
      <c r="O950" s="131">
        <v>1.00067138671875</v>
      </c>
    </row>
    <row r="951" spans="1:15">
      <c r="A951" t="s">
        <v>1229</v>
      </c>
      <c r="B951" t="s">
        <v>2116</v>
      </c>
      <c r="C951" t="s">
        <v>517</v>
      </c>
      <c r="D951" t="s">
        <v>2119</v>
      </c>
      <c r="E951" t="s">
        <v>1755</v>
      </c>
      <c r="F951" t="s">
        <v>1308</v>
      </c>
      <c r="G951" t="str">
        <f>VLOOKUP(F951,부산데이터스토어!$B$2:$C$225,2,)</f>
        <v>naa.60060e80166177000001617700004702</v>
      </c>
      <c r="H951" t="s">
        <v>3711</v>
      </c>
      <c r="I951" t="s">
        <v>2175</v>
      </c>
      <c r="J951" t="str">
        <f t="shared" si="56"/>
        <v>naa.60060e80166177000001617700004f07</v>
      </c>
      <c r="K951" t="str">
        <f t="shared" si="57"/>
        <v>10.146.106.97naa.60060e80166177000001617700004f07</v>
      </c>
      <c r="L951" t="str">
        <f>IF(K951&lt;&gt;"",VLOOKUP(K951,'active io'!$C$3:$D$7528,2,FALSE),"")</f>
        <v>vmhba3:C0:T3:L25</v>
      </c>
      <c r="M951" t="str">
        <f t="shared" si="58"/>
        <v>16177</v>
      </c>
      <c r="N951" t="str">
        <f t="shared" si="59"/>
        <v>4f07</v>
      </c>
      <c r="O951" s="131">
        <v>1.00067138671875</v>
      </c>
    </row>
    <row r="952" spans="1:15">
      <c r="A952" t="s">
        <v>1229</v>
      </c>
      <c r="B952" t="s">
        <v>2116</v>
      </c>
      <c r="C952" t="s">
        <v>517</v>
      </c>
      <c r="D952" t="s">
        <v>2119</v>
      </c>
      <c r="E952" t="s">
        <v>1758</v>
      </c>
      <c r="F952" t="s">
        <v>1308</v>
      </c>
      <c r="G952" t="str">
        <f>VLOOKUP(F952,부산데이터스토어!$B$2:$C$225,2,)</f>
        <v>naa.60060e80166177000001617700004702</v>
      </c>
      <c r="H952" t="s">
        <v>3712</v>
      </c>
      <c r="I952" t="s">
        <v>2176</v>
      </c>
      <c r="J952" t="str">
        <f t="shared" si="56"/>
        <v>naa.60060e80166177000001617700004f08</v>
      </c>
      <c r="K952" t="str">
        <f t="shared" si="57"/>
        <v>10.146.106.97naa.60060e80166177000001617700004f08</v>
      </c>
      <c r="L952" t="str">
        <f>IF(K952&lt;&gt;"",VLOOKUP(K952,'active io'!$C$3:$D$7528,2,FALSE),"")</f>
        <v>vmhba3:C0:T3:L26</v>
      </c>
      <c r="M952" t="str">
        <f t="shared" si="58"/>
        <v>16177</v>
      </c>
      <c r="N952" t="str">
        <f t="shared" si="59"/>
        <v>4f08</v>
      </c>
      <c r="O952" s="131">
        <v>40</v>
      </c>
    </row>
    <row r="953" spans="1:15">
      <c r="A953" t="s">
        <v>1230</v>
      </c>
      <c r="B953" t="s">
        <v>2116</v>
      </c>
      <c r="C953" t="s">
        <v>520</v>
      </c>
      <c r="D953" t="s">
        <v>2117</v>
      </c>
      <c r="E953" t="s">
        <v>1686</v>
      </c>
      <c r="F953" t="s">
        <v>1654</v>
      </c>
      <c r="G953" t="str">
        <f>VLOOKUP(F953,부산데이터스토어!$B$2:$C$225,2,)</f>
        <v>naa.600508b1001cb8f0907f1c4f04329a72</v>
      </c>
      <c r="H953" t="s">
        <v>3720</v>
      </c>
      <c r="J953" t="str">
        <f t="shared" si="56"/>
        <v/>
      </c>
      <c r="K953" t="str">
        <f t="shared" si="57"/>
        <v/>
      </c>
      <c r="L953" t="str">
        <f>IF(K953&lt;&gt;"",VLOOKUP(K953,'active io'!$C$3:$D$7528,2,FALSE),"")</f>
        <v/>
      </c>
      <c r="M953" t="str">
        <f t="shared" si="58"/>
        <v/>
      </c>
      <c r="N953" t="str">
        <f t="shared" si="59"/>
        <v/>
      </c>
      <c r="O953" s="131">
        <v>50</v>
      </c>
    </row>
    <row r="954" spans="1:15">
      <c r="A954" t="s">
        <v>1230</v>
      </c>
      <c r="B954" t="s">
        <v>2116</v>
      </c>
      <c r="C954" t="s">
        <v>520</v>
      </c>
      <c r="D954" t="s">
        <v>2117</v>
      </c>
      <c r="E954" t="s">
        <v>1690</v>
      </c>
      <c r="F954" t="s">
        <v>1656</v>
      </c>
      <c r="G954" t="str">
        <f>VLOOKUP(F954,부산데이터스토어!$B$2:$C$225,2,)</f>
        <v>naa.600508b1001c2a24bda218754604fe89</v>
      </c>
      <c r="H954" t="s">
        <v>3720</v>
      </c>
      <c r="J954" t="str">
        <f t="shared" si="56"/>
        <v/>
      </c>
      <c r="K954" t="str">
        <f t="shared" si="57"/>
        <v/>
      </c>
      <c r="L954" t="str">
        <f>IF(K954&lt;&gt;"",VLOOKUP(K954,'active io'!$C$3:$D$7528,2,FALSE),"")</f>
        <v/>
      </c>
      <c r="M954" t="str">
        <f t="shared" si="58"/>
        <v/>
      </c>
      <c r="N954" t="str">
        <f t="shared" si="59"/>
        <v/>
      </c>
      <c r="O954" s="131">
        <v>50</v>
      </c>
    </row>
    <row r="955" spans="1:15">
      <c r="A955" t="s">
        <v>1230</v>
      </c>
      <c r="B955" t="s">
        <v>2116</v>
      </c>
      <c r="C955" t="s">
        <v>520</v>
      </c>
      <c r="D955" t="s">
        <v>2117</v>
      </c>
      <c r="E955" t="s">
        <v>1714</v>
      </c>
      <c r="F955" t="s">
        <v>1658</v>
      </c>
      <c r="G955" t="str">
        <f>VLOOKUP(F955,부산데이터스토어!$B$2:$C$225,2,)</f>
        <v>naa.600508b1001c37b1b83e6f29b82fcec7</v>
      </c>
      <c r="H955" t="s">
        <v>3720</v>
      </c>
      <c r="J955" t="str">
        <f t="shared" si="56"/>
        <v/>
      </c>
      <c r="K955" t="str">
        <f t="shared" si="57"/>
        <v/>
      </c>
      <c r="L955" t="str">
        <f>IF(K955&lt;&gt;"",VLOOKUP(K955,'active io'!$C$3:$D$7528,2,FALSE),"")</f>
        <v/>
      </c>
      <c r="M955" t="str">
        <f t="shared" si="58"/>
        <v/>
      </c>
      <c r="N955" t="str">
        <f t="shared" si="59"/>
        <v/>
      </c>
      <c r="O955" s="131">
        <v>100.00030517578099</v>
      </c>
    </row>
    <row r="956" spans="1:15">
      <c r="A956" t="s">
        <v>1230</v>
      </c>
      <c r="B956" t="s">
        <v>2116</v>
      </c>
      <c r="C956" t="s">
        <v>520</v>
      </c>
      <c r="D956" t="s">
        <v>2117</v>
      </c>
      <c r="E956" t="s">
        <v>1693</v>
      </c>
      <c r="F956" t="s">
        <v>1320</v>
      </c>
      <c r="G956" t="str">
        <f>VLOOKUP(F956,부산데이터스토어!$B$2:$C$225,2,)</f>
        <v>naa.60060e80166177000001617700004708</v>
      </c>
      <c r="H956" t="s">
        <v>3720</v>
      </c>
      <c r="I956" t="s">
        <v>2184</v>
      </c>
      <c r="J956" t="str">
        <f t="shared" si="56"/>
        <v>naa.60060e80166177000001617700004209</v>
      </c>
      <c r="K956" t="str">
        <f t="shared" si="57"/>
        <v>10.146.106.98naa.60060e80166177000001617700004209</v>
      </c>
      <c r="L956" t="str">
        <f>IF(K956&lt;&gt;"",VLOOKUP(K956,'active io'!$C$3:$D$7528,2,FALSE),"")</f>
        <v>vmhba5:C0:T4:L60</v>
      </c>
      <c r="M956" t="str">
        <f t="shared" si="58"/>
        <v>16177</v>
      </c>
      <c r="N956" t="str">
        <f t="shared" si="59"/>
        <v>4209</v>
      </c>
      <c r="O956" s="131">
        <v>100.00030517578099</v>
      </c>
    </row>
    <row r="957" spans="1:15">
      <c r="A957" t="s">
        <v>1230</v>
      </c>
      <c r="B957" t="s">
        <v>2116</v>
      </c>
      <c r="C957" t="s">
        <v>520</v>
      </c>
      <c r="D957" t="s">
        <v>2117</v>
      </c>
      <c r="E957" t="s">
        <v>1697</v>
      </c>
      <c r="F957" t="s">
        <v>1320</v>
      </c>
      <c r="G957" t="str">
        <f>VLOOKUP(F957,부산데이터스토어!$B$2:$C$225,2,)</f>
        <v>naa.60060e80166177000001617700004708</v>
      </c>
      <c r="H957" t="s">
        <v>3721</v>
      </c>
      <c r="I957" t="s">
        <v>2185</v>
      </c>
      <c r="J957" t="str">
        <f t="shared" si="56"/>
        <v>naa.60060e8016617700000161770000420a</v>
      </c>
      <c r="K957" t="str">
        <f t="shared" si="57"/>
        <v>10.146.106.98naa.60060e8016617700000161770000420a</v>
      </c>
      <c r="L957" t="str">
        <f>IF(K957&lt;&gt;"",VLOOKUP(K957,'active io'!$C$3:$D$7528,2,FALSE),"")</f>
        <v>vmhba5:C0:T4:L61</v>
      </c>
      <c r="M957" t="str">
        <f t="shared" si="58"/>
        <v>16177</v>
      </c>
      <c r="N957" t="str">
        <f t="shared" si="59"/>
        <v>420a</v>
      </c>
      <c r="O957" s="131">
        <v>40.0003051757813</v>
      </c>
    </row>
    <row r="958" spans="1:15">
      <c r="A958" t="s">
        <v>1230</v>
      </c>
      <c r="B958" t="s">
        <v>2116</v>
      </c>
      <c r="C958" t="s">
        <v>520</v>
      </c>
      <c r="D958" t="s">
        <v>2117</v>
      </c>
      <c r="E958" t="s">
        <v>1699</v>
      </c>
      <c r="F958" t="s">
        <v>1320</v>
      </c>
      <c r="G958" t="str">
        <f>VLOOKUP(F958,부산데이터스토어!$B$2:$C$225,2,)</f>
        <v>naa.60060e80166177000001617700004708</v>
      </c>
      <c r="H958" t="s">
        <v>3722</v>
      </c>
      <c r="I958" t="s">
        <v>2186</v>
      </c>
      <c r="J958" t="str">
        <f t="shared" si="56"/>
        <v>naa.60060e8016617700000161770000440f</v>
      </c>
      <c r="K958" t="str">
        <f t="shared" si="57"/>
        <v>10.146.106.98naa.60060e8016617700000161770000440f</v>
      </c>
      <c r="L958" t="str">
        <f>IF(K958&lt;&gt;"",VLOOKUP(K958,'active io'!$C$3:$D$7528,2,FALSE),"")</f>
        <v>vmhba5:C0:T4:L62</v>
      </c>
      <c r="M958" t="str">
        <f t="shared" si="58"/>
        <v>16177</v>
      </c>
      <c r="N958" t="str">
        <f t="shared" si="59"/>
        <v>440f</v>
      </c>
      <c r="O958" s="131">
        <v>40.0003051757813</v>
      </c>
    </row>
    <row r="959" spans="1:15">
      <c r="A959" t="s">
        <v>1230</v>
      </c>
      <c r="B959" t="s">
        <v>2116</v>
      </c>
      <c r="C959" t="s">
        <v>520</v>
      </c>
      <c r="D959" t="s">
        <v>2117</v>
      </c>
      <c r="E959" t="s">
        <v>1730</v>
      </c>
      <c r="F959" t="s">
        <v>1320</v>
      </c>
      <c r="G959" t="str">
        <f>VLOOKUP(F959,부산데이터스토어!$B$2:$C$225,2,)</f>
        <v>naa.60060e80166177000001617700004708</v>
      </c>
      <c r="H959" t="s">
        <v>3723</v>
      </c>
      <c r="I959" t="s">
        <v>2187</v>
      </c>
      <c r="J959" t="str">
        <f t="shared" si="56"/>
        <v>naa.60060e80166177000001617700004410</v>
      </c>
      <c r="K959" t="str">
        <f t="shared" si="57"/>
        <v>10.146.106.98naa.60060e80166177000001617700004410</v>
      </c>
      <c r="L959" t="str">
        <f>IF(K959&lt;&gt;"",VLOOKUP(K959,'active io'!$C$3:$D$7528,2,FALSE),"")</f>
        <v>vmhba5:C0:T4:L63</v>
      </c>
      <c r="M959" t="str">
        <f t="shared" si="58"/>
        <v>16177</v>
      </c>
      <c r="N959" t="str">
        <f t="shared" si="59"/>
        <v>4410</v>
      </c>
      <c r="O959" s="131">
        <v>500.00061035156301</v>
      </c>
    </row>
    <row r="960" spans="1:15">
      <c r="A960" t="s">
        <v>1230</v>
      </c>
      <c r="B960" t="s">
        <v>2116</v>
      </c>
      <c r="C960" t="s">
        <v>520</v>
      </c>
      <c r="D960" t="s">
        <v>2117</v>
      </c>
      <c r="E960" t="s">
        <v>1732</v>
      </c>
      <c r="F960" t="s">
        <v>1320</v>
      </c>
      <c r="G960" t="str">
        <f>VLOOKUP(F960,부산데이터스토어!$B$2:$C$225,2,)</f>
        <v>naa.60060e80166177000001617700004708</v>
      </c>
      <c r="H960" t="s">
        <v>3724</v>
      </c>
      <c r="I960" t="s">
        <v>2188</v>
      </c>
      <c r="J960" t="str">
        <f t="shared" si="56"/>
        <v>naa.60060e80166177000001617700004002</v>
      </c>
      <c r="K960" t="str">
        <f t="shared" si="57"/>
        <v>10.146.106.98naa.60060e80166177000001617700004002</v>
      </c>
      <c r="L960" t="str">
        <f>IF(K960&lt;&gt;"",VLOOKUP(K960,'active io'!$C$3:$D$7528,2,FALSE),"")</f>
        <v>vmhba5:C0:T4:L64</v>
      </c>
      <c r="M960" t="str">
        <f t="shared" si="58"/>
        <v>16177</v>
      </c>
      <c r="N960" t="str">
        <f t="shared" si="59"/>
        <v>4002</v>
      </c>
      <c r="O960" s="131">
        <v>10.0003051757813</v>
      </c>
    </row>
    <row r="961" spans="1:15">
      <c r="A961" t="s">
        <v>1230</v>
      </c>
      <c r="B961" t="s">
        <v>2116</v>
      </c>
      <c r="C961" t="s">
        <v>520</v>
      </c>
      <c r="D961" t="s">
        <v>2117</v>
      </c>
      <c r="E961" t="s">
        <v>1734</v>
      </c>
      <c r="F961" t="s">
        <v>1320</v>
      </c>
      <c r="G961" t="str">
        <f>VLOOKUP(F961,부산데이터스토어!$B$2:$C$225,2,)</f>
        <v>naa.60060e80166177000001617700004708</v>
      </c>
      <c r="H961" t="s">
        <v>3725</v>
      </c>
      <c r="I961" t="s">
        <v>2189</v>
      </c>
      <c r="J961" t="str">
        <f t="shared" si="56"/>
        <v>naa.60060e80166177000001617700004603</v>
      </c>
      <c r="K961" t="str">
        <f t="shared" si="57"/>
        <v>10.146.106.98naa.60060e80166177000001617700004603</v>
      </c>
      <c r="L961" t="str">
        <f>IF(K961&lt;&gt;"",VLOOKUP(K961,'active io'!$C$3:$D$7528,2,FALSE),"")</f>
        <v>vmhba5:C0:T4:L65</v>
      </c>
      <c r="M961" t="str">
        <f t="shared" si="58"/>
        <v>16177</v>
      </c>
      <c r="N961" t="str">
        <f t="shared" si="59"/>
        <v>4603</v>
      </c>
      <c r="O961" s="131">
        <v>10.0003051757813</v>
      </c>
    </row>
    <row r="962" spans="1:15">
      <c r="A962" t="s">
        <v>1230</v>
      </c>
      <c r="B962" t="s">
        <v>2116</v>
      </c>
      <c r="C962" t="s">
        <v>520</v>
      </c>
      <c r="D962" t="s">
        <v>2117</v>
      </c>
      <c r="E962" t="s">
        <v>2190</v>
      </c>
      <c r="F962" t="s">
        <v>1320</v>
      </c>
      <c r="G962" t="str">
        <f>VLOOKUP(F962,부산데이터스토어!$B$2:$C$225,2,)</f>
        <v>naa.60060e80166177000001617700004708</v>
      </c>
      <c r="H962" t="s">
        <v>3726</v>
      </c>
      <c r="I962" t="s">
        <v>2191</v>
      </c>
      <c r="J962" t="str">
        <f t="shared" si="56"/>
        <v>naa.60060e80166177000001617700004604</v>
      </c>
      <c r="K962" t="str">
        <f t="shared" si="57"/>
        <v>10.146.106.98naa.60060e80166177000001617700004604</v>
      </c>
      <c r="L962" t="str">
        <f>IF(K962&lt;&gt;"",VLOOKUP(K962,'active io'!$C$3:$D$7528,2,FALSE),"")</f>
        <v>vmhba5:C0:T4:L66</v>
      </c>
      <c r="M962" t="str">
        <f t="shared" si="58"/>
        <v>16177</v>
      </c>
      <c r="N962" t="str">
        <f t="shared" si="59"/>
        <v>4604</v>
      </c>
      <c r="O962" s="131">
        <v>265.00030517578102</v>
      </c>
    </row>
    <row r="963" spans="1:15">
      <c r="A963" t="s">
        <v>1230</v>
      </c>
      <c r="B963" t="s">
        <v>2116</v>
      </c>
      <c r="C963" t="s">
        <v>520</v>
      </c>
      <c r="D963" t="s">
        <v>2117</v>
      </c>
      <c r="E963" t="s">
        <v>2192</v>
      </c>
      <c r="F963" t="s">
        <v>1320</v>
      </c>
      <c r="G963" t="str">
        <f>VLOOKUP(F963,부산데이터스토어!$B$2:$C$225,2,)</f>
        <v>naa.60060e80166177000001617700004708</v>
      </c>
      <c r="H963" t="s">
        <v>3727</v>
      </c>
      <c r="I963" t="s">
        <v>2193</v>
      </c>
      <c r="J963" t="str">
        <f t="shared" si="56"/>
        <v>naa.60060e80166177000001617700004105</v>
      </c>
      <c r="K963" t="str">
        <f t="shared" si="57"/>
        <v>10.146.106.98naa.60060e80166177000001617700004105</v>
      </c>
      <c r="L963" t="str">
        <f>IF(K963&lt;&gt;"",VLOOKUP(K963,'active io'!$C$3:$D$7528,2,FALSE),"")</f>
        <v>vmhba5:C0:T4:L67</v>
      </c>
      <c r="M963" t="str">
        <f t="shared" si="58"/>
        <v>16177</v>
      </c>
      <c r="N963" t="str">
        <f t="shared" si="59"/>
        <v>4105</v>
      </c>
      <c r="O963" s="131">
        <v>265.00030517578102</v>
      </c>
    </row>
    <row r="964" spans="1:15">
      <c r="A964" t="s">
        <v>1230</v>
      </c>
      <c r="B964" t="s">
        <v>2116</v>
      </c>
      <c r="C964" t="s">
        <v>520</v>
      </c>
      <c r="D964" t="s">
        <v>2117</v>
      </c>
      <c r="E964" t="s">
        <v>2194</v>
      </c>
      <c r="F964" t="s">
        <v>1320</v>
      </c>
      <c r="G964" t="str">
        <f>VLOOKUP(F964,부산데이터스토어!$B$2:$C$225,2,)</f>
        <v>naa.60060e80166177000001617700004708</v>
      </c>
      <c r="H964" t="s">
        <v>3728</v>
      </c>
      <c r="I964" t="s">
        <v>2195</v>
      </c>
      <c r="J964" t="str">
        <f t="shared" si="56"/>
        <v>naa.60060e80166177000001617700004106</v>
      </c>
      <c r="K964" t="str">
        <f t="shared" si="57"/>
        <v>10.146.106.98naa.60060e80166177000001617700004106</v>
      </c>
      <c r="L964" t="str">
        <f>IF(K964&lt;&gt;"",VLOOKUP(K964,'active io'!$C$3:$D$7528,2,FALSE),"")</f>
        <v>vmhba5:C0:T4:L68</v>
      </c>
      <c r="M964" t="str">
        <f t="shared" si="58"/>
        <v>16177</v>
      </c>
      <c r="N964" t="str">
        <f t="shared" si="59"/>
        <v>4106</v>
      </c>
      <c r="O964" s="131">
        <v>265.00030517578102</v>
      </c>
    </row>
    <row r="965" spans="1:15">
      <c r="A965" t="s">
        <v>1230</v>
      </c>
      <c r="B965" t="s">
        <v>2116</v>
      </c>
      <c r="C965" t="s">
        <v>520</v>
      </c>
      <c r="D965" t="s">
        <v>2117</v>
      </c>
      <c r="E965" t="s">
        <v>2196</v>
      </c>
      <c r="F965" t="s">
        <v>1320</v>
      </c>
      <c r="G965" t="str">
        <f>VLOOKUP(F965,부산데이터스토어!$B$2:$C$225,2,)</f>
        <v>naa.60060e80166177000001617700004708</v>
      </c>
      <c r="H965" t="s">
        <v>3729</v>
      </c>
      <c r="I965" t="s">
        <v>2197</v>
      </c>
      <c r="J965" t="str">
        <f t="shared" si="56"/>
        <v>naa.60060e80166177000001617700004107</v>
      </c>
      <c r="K965" t="str">
        <f t="shared" si="57"/>
        <v>10.146.106.98naa.60060e80166177000001617700004107</v>
      </c>
      <c r="L965" t="str">
        <f>IF(K965&lt;&gt;"",VLOOKUP(K965,'active io'!$C$3:$D$7528,2,FALSE),"")</f>
        <v>vmhba5:C0:T4:L69</v>
      </c>
      <c r="M965" t="str">
        <f t="shared" si="58"/>
        <v>16177</v>
      </c>
      <c r="N965" t="str">
        <f t="shared" si="59"/>
        <v>4107</v>
      </c>
      <c r="O965" s="131">
        <v>110.000610351563</v>
      </c>
    </row>
    <row r="966" spans="1:15">
      <c r="A966" t="s">
        <v>1230</v>
      </c>
      <c r="B966" t="s">
        <v>2116</v>
      </c>
      <c r="C966" t="s">
        <v>520</v>
      </c>
      <c r="D966" t="s">
        <v>2117</v>
      </c>
      <c r="E966" t="s">
        <v>2198</v>
      </c>
      <c r="F966" t="s">
        <v>1320</v>
      </c>
      <c r="G966" t="str">
        <f>VLOOKUP(F966,부산데이터스토어!$B$2:$C$225,2,)</f>
        <v>naa.60060e80166177000001617700004708</v>
      </c>
      <c r="H966" t="s">
        <v>3730</v>
      </c>
      <c r="I966" t="s">
        <v>2199</v>
      </c>
      <c r="J966" t="str">
        <f t="shared" si="56"/>
        <v>naa.60060e8016617700000161770000420b</v>
      </c>
      <c r="K966" t="str">
        <f t="shared" si="57"/>
        <v>10.146.106.98naa.60060e8016617700000161770000420b</v>
      </c>
      <c r="L966" t="str">
        <f>IF(K966&lt;&gt;"",VLOOKUP(K966,'active io'!$C$3:$D$7528,2,FALSE),"")</f>
        <v>vmhba5:C0:T3:L70</v>
      </c>
      <c r="M966" t="str">
        <f t="shared" si="58"/>
        <v>16177</v>
      </c>
      <c r="N966" t="str">
        <f t="shared" si="59"/>
        <v>420b</v>
      </c>
      <c r="O966" s="131">
        <v>110.000610351563</v>
      </c>
    </row>
    <row r="967" spans="1:15">
      <c r="A967" t="s">
        <v>1230</v>
      </c>
      <c r="B967" t="s">
        <v>2116</v>
      </c>
      <c r="C967" t="s">
        <v>520</v>
      </c>
      <c r="D967" t="s">
        <v>2117</v>
      </c>
      <c r="E967" t="s">
        <v>2200</v>
      </c>
      <c r="F967" t="s">
        <v>1320</v>
      </c>
      <c r="G967" t="str">
        <f>VLOOKUP(F967,부산데이터스토어!$B$2:$C$225,2,)</f>
        <v>naa.60060e80166177000001617700004708</v>
      </c>
      <c r="H967" t="s">
        <v>3731</v>
      </c>
      <c r="I967" t="s">
        <v>2201</v>
      </c>
      <c r="J967" t="str">
        <f t="shared" si="56"/>
        <v>naa.60060e8016617700000161770000420c</v>
      </c>
      <c r="K967" t="str">
        <f t="shared" si="57"/>
        <v>10.146.106.98naa.60060e8016617700000161770000420c</v>
      </c>
      <c r="L967" t="str">
        <f>IF(K967&lt;&gt;"",VLOOKUP(K967,'active io'!$C$3:$D$7528,2,FALSE),"")</f>
        <v>vmhba5:C0:T3:L71</v>
      </c>
      <c r="M967" t="str">
        <f t="shared" si="58"/>
        <v>16177</v>
      </c>
      <c r="N967" t="str">
        <f t="shared" si="59"/>
        <v>420c</v>
      </c>
      <c r="O967" s="131">
        <v>110.000610351563</v>
      </c>
    </row>
    <row r="968" spans="1:15">
      <c r="A968" t="s">
        <v>1230</v>
      </c>
      <c r="B968" t="s">
        <v>2116</v>
      </c>
      <c r="C968" t="s">
        <v>520</v>
      </c>
      <c r="D968" t="s">
        <v>2117</v>
      </c>
      <c r="E968" t="s">
        <v>2202</v>
      </c>
      <c r="F968" t="s">
        <v>1320</v>
      </c>
      <c r="G968" t="str">
        <f>VLOOKUP(F968,부산데이터스토어!$B$2:$C$225,2,)</f>
        <v>naa.60060e80166177000001617700004708</v>
      </c>
      <c r="H968" t="s">
        <v>3732</v>
      </c>
      <c r="I968" t="s">
        <v>2203</v>
      </c>
      <c r="J968" t="str">
        <f t="shared" si="56"/>
        <v>naa.60060e8016617700000161770000420d</v>
      </c>
      <c r="K968" t="str">
        <f t="shared" si="57"/>
        <v>10.146.106.98naa.60060e8016617700000161770000420d</v>
      </c>
      <c r="L968" t="str">
        <f>IF(K968&lt;&gt;"",VLOOKUP(K968,'active io'!$C$3:$D$7528,2,FALSE),"")</f>
        <v>vmhba5:C0:T3:L72</v>
      </c>
      <c r="M968" t="str">
        <f t="shared" si="58"/>
        <v>16177</v>
      </c>
      <c r="N968" t="str">
        <f t="shared" si="59"/>
        <v>420d</v>
      </c>
      <c r="O968" s="131">
        <v>50.0006103515625</v>
      </c>
    </row>
    <row r="969" spans="1:15">
      <c r="A969" t="s">
        <v>1230</v>
      </c>
      <c r="B969" t="s">
        <v>2116</v>
      </c>
      <c r="C969" t="s">
        <v>520</v>
      </c>
      <c r="D969" t="s">
        <v>2117</v>
      </c>
      <c r="E969" t="s">
        <v>1737</v>
      </c>
      <c r="F969" t="s">
        <v>1320</v>
      </c>
      <c r="G969" t="str">
        <f>VLOOKUP(F969,부산데이터스토어!$B$2:$C$225,2,)</f>
        <v>naa.60060e80166177000001617700004708</v>
      </c>
      <c r="H969" t="s">
        <v>3733</v>
      </c>
      <c r="I969" t="s">
        <v>2204</v>
      </c>
      <c r="J969" t="str">
        <f t="shared" si="56"/>
        <v>naa.60060e80166177000001617700004301</v>
      </c>
      <c r="K969" t="str">
        <f t="shared" si="57"/>
        <v>10.146.106.98naa.60060e80166177000001617700004301</v>
      </c>
      <c r="L969" t="str">
        <f>IF(K969&lt;&gt;"",VLOOKUP(K969,'active io'!$C$3:$D$7528,2,FALSE),"")</f>
        <v>vmhba5:C0:T3:L73</v>
      </c>
      <c r="M969" t="str">
        <f t="shared" si="58"/>
        <v>16177</v>
      </c>
      <c r="N969" t="str">
        <f t="shared" si="59"/>
        <v>4301</v>
      </c>
      <c r="O969" s="131">
        <v>20.0006103515625</v>
      </c>
    </row>
    <row r="970" spans="1:15">
      <c r="A970" t="s">
        <v>1230</v>
      </c>
      <c r="B970" t="s">
        <v>2116</v>
      </c>
      <c r="C970" t="s">
        <v>520</v>
      </c>
      <c r="D970" t="s">
        <v>2117</v>
      </c>
      <c r="E970" t="s">
        <v>1740</v>
      </c>
      <c r="F970" t="s">
        <v>1320</v>
      </c>
      <c r="G970" t="str">
        <f>VLOOKUP(F970,부산데이터스토어!$B$2:$C$225,2,)</f>
        <v>naa.60060e80166177000001617700004708</v>
      </c>
      <c r="H970" t="s">
        <v>3734</v>
      </c>
      <c r="I970" t="s">
        <v>2205</v>
      </c>
      <c r="J970" t="str">
        <f t="shared" si="56"/>
        <v>naa.60060e80166177000001617700004503</v>
      </c>
      <c r="K970" t="str">
        <f t="shared" si="57"/>
        <v>10.146.106.98naa.60060e80166177000001617700004503</v>
      </c>
      <c r="L970" t="str">
        <f>IF(K970&lt;&gt;"",VLOOKUP(K970,'active io'!$C$3:$D$7528,2,FALSE),"")</f>
        <v>vmhba5:C0:T3:L74</v>
      </c>
      <c r="M970" t="str">
        <f t="shared" si="58"/>
        <v>16177</v>
      </c>
      <c r="N970" t="str">
        <f t="shared" si="59"/>
        <v>4503</v>
      </c>
      <c r="O970" s="131">
        <v>100.00030517578099</v>
      </c>
    </row>
    <row r="971" spans="1:15">
      <c r="A971" t="s">
        <v>1230</v>
      </c>
      <c r="B971" t="s">
        <v>2116</v>
      </c>
      <c r="C971" t="s">
        <v>520</v>
      </c>
      <c r="D971" t="s">
        <v>2117</v>
      </c>
      <c r="E971" t="s">
        <v>1743</v>
      </c>
      <c r="F971" t="s">
        <v>1320</v>
      </c>
      <c r="G971" t="str">
        <f>VLOOKUP(F971,부산데이터스토어!$B$2:$C$225,2,)</f>
        <v>naa.60060e80166177000001617700004708</v>
      </c>
      <c r="H971" t="s">
        <v>3735</v>
      </c>
      <c r="I971" t="s">
        <v>2206</v>
      </c>
      <c r="J971" t="str">
        <f t="shared" si="56"/>
        <v>naa.60060e8016617700000161770000420e</v>
      </c>
      <c r="K971" t="str">
        <f t="shared" si="57"/>
        <v>10.146.106.98naa.60060e8016617700000161770000420e</v>
      </c>
      <c r="L971" t="str">
        <f>IF(K971&lt;&gt;"",VLOOKUP(K971,'active io'!$C$3:$D$7528,2,FALSE),"")</f>
        <v>vmhba5:C0:T3:L75</v>
      </c>
      <c r="M971" t="str">
        <f t="shared" si="58"/>
        <v>16177</v>
      </c>
      <c r="N971" t="str">
        <f t="shared" si="59"/>
        <v>420e</v>
      </c>
      <c r="O971" s="131">
        <v>100.00030517578099</v>
      </c>
    </row>
    <row r="972" spans="1:15">
      <c r="A972" t="s">
        <v>1230</v>
      </c>
      <c r="B972" t="s">
        <v>2116</v>
      </c>
      <c r="C972" t="s">
        <v>520</v>
      </c>
      <c r="D972" t="s">
        <v>2117</v>
      </c>
      <c r="E972" t="s">
        <v>1746</v>
      </c>
      <c r="F972" t="s">
        <v>1320</v>
      </c>
      <c r="G972" t="str">
        <f>VLOOKUP(F972,부산데이터스토어!$B$2:$C$225,2,)</f>
        <v>naa.60060e80166177000001617700004708</v>
      </c>
      <c r="H972" t="s">
        <v>3736</v>
      </c>
      <c r="I972" t="s">
        <v>2208</v>
      </c>
      <c r="J972" t="str">
        <f t="shared" si="56"/>
        <v>naa.60060e8016617700000161770000420f</v>
      </c>
      <c r="K972" t="str">
        <f t="shared" si="57"/>
        <v>10.146.106.98naa.60060e8016617700000161770000420f</v>
      </c>
      <c r="L972" t="str">
        <f>IF(K972&lt;&gt;"",VLOOKUP(K972,'active io'!$C$3:$D$7528,2,FALSE),"")</f>
        <v>vmhba5:C0:T3:L76</v>
      </c>
      <c r="M972" t="str">
        <f t="shared" si="58"/>
        <v>16177</v>
      </c>
      <c r="N972" t="str">
        <f t="shared" si="59"/>
        <v>420f</v>
      </c>
      <c r="O972" s="131">
        <v>100.00030517578099</v>
      </c>
    </row>
    <row r="973" spans="1:15">
      <c r="A973" t="s">
        <v>1230</v>
      </c>
      <c r="B973" t="s">
        <v>2116</v>
      </c>
      <c r="C973" t="s">
        <v>520</v>
      </c>
      <c r="D973" t="s">
        <v>2117</v>
      </c>
      <c r="E973" t="s">
        <v>1749</v>
      </c>
      <c r="F973" t="s">
        <v>1320</v>
      </c>
      <c r="G973" t="str">
        <f>VLOOKUP(F973,부산데이터스토어!$B$2:$C$225,2,)</f>
        <v>naa.60060e80166177000001617700004708</v>
      </c>
      <c r="H973" t="s">
        <v>3737</v>
      </c>
      <c r="I973" t="s">
        <v>2210</v>
      </c>
      <c r="J973" t="str">
        <f t="shared" si="56"/>
        <v>naa.60060e80166177000001617700004210</v>
      </c>
      <c r="K973" t="str">
        <f t="shared" si="57"/>
        <v>10.146.106.98naa.60060e80166177000001617700004210</v>
      </c>
      <c r="L973" t="str">
        <f>IF(K973&lt;&gt;"",VLOOKUP(K973,'active io'!$C$3:$D$7528,2,FALSE),"")</f>
        <v>vmhba5:C0:T3:L77</v>
      </c>
      <c r="M973" t="str">
        <f t="shared" si="58"/>
        <v>16177</v>
      </c>
      <c r="N973" t="str">
        <f t="shared" si="59"/>
        <v>4210</v>
      </c>
      <c r="O973" s="131">
        <v>100.00030517578099</v>
      </c>
    </row>
    <row r="974" spans="1:15">
      <c r="A974" t="s">
        <v>1230</v>
      </c>
      <c r="B974" t="s">
        <v>2116</v>
      </c>
      <c r="C974" t="s">
        <v>520</v>
      </c>
      <c r="D974" t="s">
        <v>2117</v>
      </c>
      <c r="E974" t="s">
        <v>2212</v>
      </c>
      <c r="F974" t="s">
        <v>1320</v>
      </c>
      <c r="G974" t="str">
        <f>VLOOKUP(F974,부산데이터스토어!$B$2:$C$225,2,)</f>
        <v>naa.60060e80166177000001617700004708</v>
      </c>
      <c r="H974" t="s">
        <v>3738</v>
      </c>
      <c r="I974" t="s">
        <v>2213</v>
      </c>
      <c r="J974" t="str">
        <f t="shared" si="56"/>
        <v>naa.60060e80166177000001617700004211</v>
      </c>
      <c r="K974" t="str">
        <f t="shared" si="57"/>
        <v>10.146.106.98naa.60060e80166177000001617700004211</v>
      </c>
      <c r="L974" t="str">
        <f>IF(K974&lt;&gt;"",VLOOKUP(K974,'active io'!$C$3:$D$7528,2,FALSE),"")</f>
        <v>vmhba5:C0:T3:L78</v>
      </c>
      <c r="M974" t="str">
        <f t="shared" si="58"/>
        <v>16177</v>
      </c>
      <c r="N974" t="str">
        <f t="shared" si="59"/>
        <v>4211</v>
      </c>
      <c r="O974" s="131">
        <v>100.00030517578099</v>
      </c>
    </row>
    <row r="975" spans="1:15">
      <c r="A975" t="s">
        <v>1230</v>
      </c>
      <c r="B975" t="s">
        <v>2116</v>
      </c>
      <c r="C975" t="s">
        <v>520</v>
      </c>
      <c r="D975" t="s">
        <v>2117</v>
      </c>
      <c r="E975" t="s">
        <v>2215</v>
      </c>
      <c r="F975" t="s">
        <v>1320</v>
      </c>
      <c r="G975" t="str">
        <f>VLOOKUP(F975,부산데이터스토어!$B$2:$C$225,2,)</f>
        <v>naa.60060e80166177000001617700004708</v>
      </c>
      <c r="H975" t="s">
        <v>3739</v>
      </c>
      <c r="I975" t="s">
        <v>2216</v>
      </c>
      <c r="J975" t="str">
        <f t="shared" si="56"/>
        <v>naa.60060e80166177000001617700004212</v>
      </c>
      <c r="K975" t="str">
        <f t="shared" si="57"/>
        <v>10.146.106.98naa.60060e80166177000001617700004212</v>
      </c>
      <c r="L975" t="str">
        <f>IF(K975&lt;&gt;"",VLOOKUP(K975,'active io'!$C$3:$D$7528,2,FALSE),"")</f>
        <v>vmhba5:C0:T3:L79</v>
      </c>
      <c r="M975" t="str">
        <f t="shared" si="58"/>
        <v>16177</v>
      </c>
      <c r="N975" t="str">
        <f t="shared" si="59"/>
        <v>4212</v>
      </c>
      <c r="O975" s="131">
        <v>100.00030517578099</v>
      </c>
    </row>
    <row r="976" spans="1:15">
      <c r="A976" t="s">
        <v>1230</v>
      </c>
      <c r="B976" t="s">
        <v>2116</v>
      </c>
      <c r="C976" t="s">
        <v>520</v>
      </c>
      <c r="D976" t="s">
        <v>2117</v>
      </c>
      <c r="E976" t="s">
        <v>2218</v>
      </c>
      <c r="F976" t="s">
        <v>1320</v>
      </c>
      <c r="G976" t="str">
        <f>VLOOKUP(F976,부산데이터스토어!$B$2:$C$225,2,)</f>
        <v>naa.60060e80166177000001617700004708</v>
      </c>
      <c r="H976" t="s">
        <v>3740</v>
      </c>
      <c r="I976" t="s">
        <v>2219</v>
      </c>
      <c r="J976" t="str">
        <f t="shared" si="56"/>
        <v>naa.60060e80166177000001617700004213</v>
      </c>
      <c r="K976" t="str">
        <f t="shared" si="57"/>
        <v>10.146.106.98naa.60060e80166177000001617700004213</v>
      </c>
      <c r="L976" t="str">
        <f>IF(K976&lt;&gt;"",VLOOKUP(K976,'active io'!$C$3:$D$7528,2,FALSE),"")</f>
        <v>vmhba5:C0:T3:L80</v>
      </c>
      <c r="M976" t="str">
        <f t="shared" si="58"/>
        <v>16177</v>
      </c>
      <c r="N976" t="str">
        <f t="shared" si="59"/>
        <v>4213</v>
      </c>
      <c r="O976" s="131">
        <v>250.00030517578099</v>
      </c>
    </row>
    <row r="977" spans="1:15">
      <c r="A977" t="s">
        <v>1230</v>
      </c>
      <c r="B977" t="s">
        <v>2116</v>
      </c>
      <c r="C977" t="s">
        <v>520</v>
      </c>
      <c r="D977" t="s">
        <v>2117</v>
      </c>
      <c r="E977" t="s">
        <v>2221</v>
      </c>
      <c r="F977" t="s">
        <v>1320</v>
      </c>
      <c r="G977" t="str">
        <f>VLOOKUP(F977,부산데이터스토어!$B$2:$C$225,2,)</f>
        <v>naa.60060e80166177000001617700004708</v>
      </c>
      <c r="H977" t="s">
        <v>3741</v>
      </c>
      <c r="I977" t="s">
        <v>2222</v>
      </c>
      <c r="J977" t="str">
        <f t="shared" si="56"/>
        <v>naa.60060e80166177000001617700004108</v>
      </c>
      <c r="K977" t="str">
        <f t="shared" si="57"/>
        <v>10.146.106.98naa.60060e80166177000001617700004108</v>
      </c>
      <c r="L977" t="str">
        <f>IF(K977&lt;&gt;"",VLOOKUP(K977,'active io'!$C$3:$D$7528,2,FALSE),"")</f>
        <v>vmhba5:C0:T3:L81</v>
      </c>
      <c r="M977" t="str">
        <f t="shared" si="58"/>
        <v>16177</v>
      </c>
      <c r="N977" t="str">
        <f t="shared" si="59"/>
        <v>4108</v>
      </c>
      <c r="O977" s="131">
        <v>100.00030517578099</v>
      </c>
    </row>
    <row r="978" spans="1:15">
      <c r="A978" t="s">
        <v>1230</v>
      </c>
      <c r="B978" t="s">
        <v>2116</v>
      </c>
      <c r="C978" t="s">
        <v>520</v>
      </c>
      <c r="D978" t="s">
        <v>2117</v>
      </c>
      <c r="E978" t="s">
        <v>2224</v>
      </c>
      <c r="F978" t="s">
        <v>1320</v>
      </c>
      <c r="G978" t="str">
        <f>VLOOKUP(F978,부산데이터스토어!$B$2:$C$225,2,)</f>
        <v>naa.60060e80166177000001617700004708</v>
      </c>
      <c r="H978" t="s">
        <v>3742</v>
      </c>
      <c r="I978" t="s">
        <v>2225</v>
      </c>
      <c r="J978" t="str">
        <f t="shared" si="56"/>
        <v>naa.60060e80166177000001617700004214</v>
      </c>
      <c r="K978" t="str">
        <f t="shared" si="57"/>
        <v>10.146.106.98naa.60060e80166177000001617700004214</v>
      </c>
      <c r="L978" t="str">
        <f>IF(K978&lt;&gt;"",VLOOKUP(K978,'active io'!$C$3:$D$7528,2,FALSE),"")</f>
        <v>vmhba5:C0:T3:L82</v>
      </c>
      <c r="M978" t="str">
        <f t="shared" si="58"/>
        <v>16177</v>
      </c>
      <c r="N978" t="str">
        <f t="shared" si="59"/>
        <v>4214</v>
      </c>
      <c r="O978" s="131">
        <v>100.00030517578099</v>
      </c>
    </row>
    <row r="979" spans="1:15">
      <c r="A979" t="s">
        <v>1230</v>
      </c>
      <c r="B979" t="s">
        <v>2116</v>
      </c>
      <c r="C979" t="s">
        <v>520</v>
      </c>
      <c r="D979" t="s">
        <v>2117</v>
      </c>
      <c r="E979" t="s">
        <v>2227</v>
      </c>
      <c r="F979" t="s">
        <v>1320</v>
      </c>
      <c r="G979" t="str">
        <f>VLOOKUP(F979,부산데이터스토어!$B$2:$C$225,2,)</f>
        <v>naa.60060e80166177000001617700004708</v>
      </c>
      <c r="H979" t="s">
        <v>3743</v>
      </c>
      <c r="I979" t="s">
        <v>2228</v>
      </c>
      <c r="J979" t="str">
        <f t="shared" si="56"/>
        <v>naa.60060e80166177000001617700004215</v>
      </c>
      <c r="K979" t="str">
        <f t="shared" si="57"/>
        <v>10.146.106.98naa.60060e80166177000001617700004215</v>
      </c>
      <c r="L979" t="str">
        <f>IF(K979&lt;&gt;"",VLOOKUP(K979,'active io'!$C$3:$D$7528,2,FALSE),"")</f>
        <v>vmhba5:C0:T3:L83</v>
      </c>
      <c r="M979" t="str">
        <f t="shared" si="58"/>
        <v>16177</v>
      </c>
      <c r="N979" t="str">
        <f t="shared" si="59"/>
        <v>4215</v>
      </c>
      <c r="O979" s="131">
        <v>40</v>
      </c>
    </row>
    <row r="980" spans="1:15">
      <c r="A980" t="s">
        <v>1230</v>
      </c>
      <c r="B980" t="s">
        <v>2116</v>
      </c>
      <c r="C980" t="s">
        <v>522</v>
      </c>
      <c r="D980" t="s">
        <v>2119</v>
      </c>
      <c r="E980" t="s">
        <v>1686</v>
      </c>
      <c r="F980" t="s">
        <v>1654</v>
      </c>
      <c r="G980" t="str">
        <f>VLOOKUP(F980,부산데이터스토어!$B$2:$C$225,2,)</f>
        <v>naa.600508b1001cb8f0907f1c4f04329a72</v>
      </c>
      <c r="H980" t="s">
        <v>3744</v>
      </c>
      <c r="J980" t="str">
        <f t="shared" si="56"/>
        <v/>
      </c>
      <c r="K980" t="str">
        <f t="shared" si="57"/>
        <v/>
      </c>
      <c r="L980" t="str">
        <f>IF(K980&lt;&gt;"",VLOOKUP(K980,'active io'!$C$3:$D$7528,2,FALSE),"")</f>
        <v/>
      </c>
      <c r="M980" t="str">
        <f t="shared" si="58"/>
        <v/>
      </c>
      <c r="N980" t="str">
        <f t="shared" si="59"/>
        <v/>
      </c>
      <c r="O980" s="131">
        <v>50</v>
      </c>
    </row>
    <row r="981" spans="1:15">
      <c r="A981" t="s">
        <v>1230</v>
      </c>
      <c r="B981" t="s">
        <v>2116</v>
      </c>
      <c r="C981" t="s">
        <v>522</v>
      </c>
      <c r="D981" t="s">
        <v>2119</v>
      </c>
      <c r="E981" t="s">
        <v>1690</v>
      </c>
      <c r="F981" t="s">
        <v>1656</v>
      </c>
      <c r="G981" t="str">
        <f>VLOOKUP(F981,부산데이터스토어!$B$2:$C$225,2,)</f>
        <v>naa.600508b1001c2a24bda218754604fe89</v>
      </c>
      <c r="H981" t="s">
        <v>3744</v>
      </c>
      <c r="J981" t="str">
        <f t="shared" si="56"/>
        <v/>
      </c>
      <c r="K981" t="str">
        <f t="shared" si="57"/>
        <v/>
      </c>
      <c r="L981" t="str">
        <f>IF(K981&lt;&gt;"",VLOOKUP(K981,'active io'!$C$3:$D$7528,2,FALSE),"")</f>
        <v/>
      </c>
      <c r="M981" t="str">
        <f t="shared" si="58"/>
        <v/>
      </c>
      <c r="N981" t="str">
        <f t="shared" si="59"/>
        <v/>
      </c>
      <c r="O981" s="131">
        <v>10.0003051757813</v>
      </c>
    </row>
    <row r="982" spans="1:15">
      <c r="A982" t="s">
        <v>1230</v>
      </c>
      <c r="B982" t="s">
        <v>2116</v>
      </c>
      <c r="C982" t="s">
        <v>522</v>
      </c>
      <c r="D982" t="s">
        <v>2119</v>
      </c>
      <c r="E982" t="s">
        <v>1688</v>
      </c>
      <c r="F982" t="s">
        <v>1248</v>
      </c>
      <c r="G982" t="str">
        <f>VLOOKUP(F982,부산데이터스토어!$B$2:$C$225,2,)</f>
        <v>naa.60060e8016622100000162210000a604</v>
      </c>
      <c r="H982" t="s">
        <v>3744</v>
      </c>
      <c r="I982" t="s">
        <v>2229</v>
      </c>
      <c r="J982" t="str">
        <f t="shared" si="56"/>
        <v>naa.60060e8016622100000162210000a505</v>
      </c>
      <c r="K982" t="str">
        <f t="shared" si="57"/>
        <v>10.146.106.98naa.60060e8016622100000162210000a505</v>
      </c>
      <c r="L982" t="str">
        <f>IF(K982&lt;&gt;"",VLOOKUP(K982,'active io'!$C$3:$D$7528,2,FALSE),"")</f>
        <v>vmhba4:C0:T2:L39</v>
      </c>
      <c r="M982" t="str">
        <f t="shared" si="58"/>
        <v>16221</v>
      </c>
      <c r="N982" t="str">
        <f t="shared" si="59"/>
        <v>a505</v>
      </c>
      <c r="O982" s="131">
        <v>10.0003051757813</v>
      </c>
    </row>
    <row r="983" spans="1:15">
      <c r="A983" t="s">
        <v>1230</v>
      </c>
      <c r="B983" t="s">
        <v>2116</v>
      </c>
      <c r="C983" t="s">
        <v>522</v>
      </c>
      <c r="D983" t="s">
        <v>2119</v>
      </c>
      <c r="E983" t="s">
        <v>1704</v>
      </c>
      <c r="F983" t="s">
        <v>1248</v>
      </c>
      <c r="G983" t="str">
        <f>VLOOKUP(F983,부산데이터스토어!$B$2:$C$225,2,)</f>
        <v>naa.60060e8016622100000162210000a604</v>
      </c>
      <c r="H983" t="s">
        <v>3745</v>
      </c>
      <c r="I983" t="s">
        <v>2230</v>
      </c>
      <c r="J983" t="str">
        <f t="shared" si="56"/>
        <v>naa.60060e8016622100000162210000a506</v>
      </c>
      <c r="K983" t="str">
        <f t="shared" si="57"/>
        <v>10.146.106.98naa.60060e8016622100000162210000a506</v>
      </c>
      <c r="L983" t="str">
        <f>IF(K983&lt;&gt;"",VLOOKUP(K983,'active io'!$C$3:$D$7528,2,FALSE),"")</f>
        <v>vmhba4:C0:T1:L40</v>
      </c>
      <c r="M983" t="str">
        <f t="shared" si="58"/>
        <v>16221</v>
      </c>
      <c r="N983" t="str">
        <f t="shared" si="59"/>
        <v>a506</v>
      </c>
      <c r="O983" s="131">
        <v>50</v>
      </c>
    </row>
    <row r="984" spans="1:15">
      <c r="A984" t="s">
        <v>1230</v>
      </c>
      <c r="B984" t="s">
        <v>2116</v>
      </c>
      <c r="C984" t="s">
        <v>522</v>
      </c>
      <c r="D984" t="s">
        <v>2119</v>
      </c>
      <c r="E984" t="s">
        <v>1714</v>
      </c>
      <c r="F984" t="s">
        <v>1658</v>
      </c>
      <c r="G984" t="str">
        <f>VLOOKUP(F984,부산데이터스토어!$B$2:$C$225,2,)</f>
        <v>naa.600508b1001c37b1b83e6f29b82fcec7</v>
      </c>
      <c r="H984" t="s">
        <v>3744</v>
      </c>
      <c r="J984" t="str">
        <f t="shared" si="56"/>
        <v/>
      </c>
      <c r="K984" t="str">
        <f t="shared" si="57"/>
        <v/>
      </c>
      <c r="L984" t="str">
        <f>IF(K984&lt;&gt;"",VLOOKUP(K984,'active io'!$C$3:$D$7528,2,FALSE),"")</f>
        <v/>
      </c>
      <c r="M984" t="str">
        <f t="shared" si="58"/>
        <v/>
      </c>
      <c r="N984" t="str">
        <f t="shared" si="59"/>
        <v/>
      </c>
      <c r="O984" s="131">
        <v>500.00061035156301</v>
      </c>
    </row>
    <row r="985" spans="1:15">
      <c r="A985" t="s">
        <v>1230</v>
      </c>
      <c r="B985" t="s">
        <v>2116</v>
      </c>
      <c r="C985" t="s">
        <v>522</v>
      </c>
      <c r="D985" t="s">
        <v>2119</v>
      </c>
      <c r="E985" t="s">
        <v>1693</v>
      </c>
      <c r="F985" t="s">
        <v>1248</v>
      </c>
      <c r="G985" t="str">
        <f>VLOOKUP(F985,부산데이터스토어!$B$2:$C$225,2,)</f>
        <v>naa.60060e8016622100000162210000a604</v>
      </c>
      <c r="H985" t="s">
        <v>3746</v>
      </c>
      <c r="I985" t="s">
        <v>2231</v>
      </c>
      <c r="J985" t="str">
        <f t="shared" si="56"/>
        <v>naa.60060e8016622100000162210000a000</v>
      </c>
      <c r="K985" t="str">
        <f t="shared" si="57"/>
        <v>10.146.106.98naa.60060e8016622100000162210000a000</v>
      </c>
      <c r="L985" t="str">
        <f>IF(K985&lt;&gt;"",VLOOKUP(K985,'active io'!$C$3:$D$7528,2,FALSE),"")</f>
        <v>vmhba4:C0:T1:L43</v>
      </c>
      <c r="M985" t="str">
        <f t="shared" si="58"/>
        <v>16221</v>
      </c>
      <c r="N985" t="str">
        <f t="shared" si="59"/>
        <v>a000</v>
      </c>
      <c r="O985" s="131">
        <v>200.00061035156301</v>
      </c>
    </row>
    <row r="986" spans="1:15">
      <c r="A986" t="s">
        <v>1230</v>
      </c>
      <c r="B986" t="s">
        <v>2116</v>
      </c>
      <c r="C986" t="s">
        <v>522</v>
      </c>
      <c r="D986" t="s">
        <v>2119</v>
      </c>
      <c r="E986" t="s">
        <v>1697</v>
      </c>
      <c r="F986" t="s">
        <v>1248</v>
      </c>
      <c r="G986" t="str">
        <f>VLOOKUP(F986,부산데이터스토어!$B$2:$C$225,2,)</f>
        <v>naa.60060e8016622100000162210000a604</v>
      </c>
      <c r="H986" t="s">
        <v>3747</v>
      </c>
      <c r="I986" t="s">
        <v>2232</v>
      </c>
      <c r="J986" t="str">
        <f t="shared" si="56"/>
        <v>naa.60060e8016622100000162210000a203</v>
      </c>
      <c r="K986" t="str">
        <f t="shared" si="57"/>
        <v>10.146.106.98naa.60060e8016622100000162210000a203</v>
      </c>
      <c r="L986" t="str">
        <f>IF(K986&lt;&gt;"",VLOOKUP(K986,'active io'!$C$3:$D$7528,2,FALSE),"")</f>
        <v>vmhba4:C0:T1:L44</v>
      </c>
      <c r="M986" t="str">
        <f t="shared" si="58"/>
        <v>16221</v>
      </c>
      <c r="N986" t="str">
        <f t="shared" si="59"/>
        <v>a203</v>
      </c>
      <c r="O986" s="131">
        <v>10.0003051757813</v>
      </c>
    </row>
    <row r="987" spans="1:15">
      <c r="A987" t="s">
        <v>1230</v>
      </c>
      <c r="B987" t="s">
        <v>2116</v>
      </c>
      <c r="C987" t="s">
        <v>522</v>
      </c>
      <c r="D987" t="s">
        <v>2119</v>
      </c>
      <c r="E987" t="s">
        <v>1699</v>
      </c>
      <c r="F987" t="s">
        <v>1248</v>
      </c>
      <c r="G987" t="str">
        <f>VLOOKUP(F987,부산데이터스토어!$B$2:$C$225,2,)</f>
        <v>naa.60060e8016622100000162210000a604</v>
      </c>
      <c r="H987" t="s">
        <v>3748</v>
      </c>
      <c r="I987" t="s">
        <v>2233</v>
      </c>
      <c r="J987" t="str">
        <f t="shared" si="56"/>
        <v>naa.60060e8016622100000162210000a509</v>
      </c>
      <c r="K987" t="str">
        <f t="shared" si="57"/>
        <v>10.146.106.98naa.60060e8016622100000162210000a509</v>
      </c>
      <c r="L987" t="str">
        <f>IF(K987&lt;&gt;"",VLOOKUP(K987,'active io'!$C$3:$D$7528,2,FALSE),"")</f>
        <v>vmhba4:C0:T1:L45</v>
      </c>
      <c r="M987" t="str">
        <f t="shared" si="58"/>
        <v>16221</v>
      </c>
      <c r="N987" t="str">
        <f t="shared" si="59"/>
        <v>a509</v>
      </c>
      <c r="O987" s="131">
        <v>10.0003051757813</v>
      </c>
    </row>
    <row r="988" spans="1:15">
      <c r="A988" t="s">
        <v>1230</v>
      </c>
      <c r="B988" t="s">
        <v>2116</v>
      </c>
      <c r="C988" t="s">
        <v>522</v>
      </c>
      <c r="D988" t="s">
        <v>2119</v>
      </c>
      <c r="E988" t="s">
        <v>1730</v>
      </c>
      <c r="F988" t="s">
        <v>1248</v>
      </c>
      <c r="G988" t="str">
        <f>VLOOKUP(F988,부산데이터스토어!$B$2:$C$225,2,)</f>
        <v>naa.60060e8016622100000162210000a604</v>
      </c>
      <c r="H988" t="s">
        <v>3749</v>
      </c>
      <c r="I988" t="s">
        <v>2234</v>
      </c>
      <c r="J988" t="str">
        <f t="shared" si="56"/>
        <v>naa.60060e8016622100000162210000a50a</v>
      </c>
      <c r="K988" t="str">
        <f t="shared" si="57"/>
        <v>10.146.106.98naa.60060e8016622100000162210000a50a</v>
      </c>
      <c r="L988" t="str">
        <f>IF(K988&lt;&gt;"",VLOOKUP(K988,'active io'!$C$3:$D$7528,2,FALSE),"")</f>
        <v>vmhba4:C0:T1:L46</v>
      </c>
      <c r="M988" t="str">
        <f t="shared" si="58"/>
        <v>16221</v>
      </c>
      <c r="N988" t="str">
        <f t="shared" si="59"/>
        <v>a50a</v>
      </c>
      <c r="O988" s="131">
        <v>10.0003051757813</v>
      </c>
    </row>
    <row r="989" spans="1:15">
      <c r="A989" t="s">
        <v>1230</v>
      </c>
      <c r="B989" t="s">
        <v>2116</v>
      </c>
      <c r="C989" t="s">
        <v>522</v>
      </c>
      <c r="D989" t="s">
        <v>2119</v>
      </c>
      <c r="E989" t="s">
        <v>1732</v>
      </c>
      <c r="F989" t="s">
        <v>1248</v>
      </c>
      <c r="G989" t="str">
        <f>VLOOKUP(F989,부산데이터스토어!$B$2:$C$225,2,)</f>
        <v>naa.60060e8016622100000162210000a604</v>
      </c>
      <c r="H989" t="s">
        <v>3750</v>
      </c>
      <c r="I989" t="s">
        <v>2235</v>
      </c>
      <c r="J989" t="str">
        <f t="shared" si="56"/>
        <v>naa.60060e8016622100000162210000a50b</v>
      </c>
      <c r="K989" t="str">
        <f t="shared" si="57"/>
        <v>10.146.106.98naa.60060e8016622100000162210000a50b</v>
      </c>
      <c r="L989" t="str">
        <f>IF(K989&lt;&gt;"",VLOOKUP(K989,'active io'!$C$3:$D$7528,2,FALSE),"")</f>
        <v>vmhba4:C0:T1:L47</v>
      </c>
      <c r="M989" t="str">
        <f t="shared" si="58"/>
        <v>16221</v>
      </c>
      <c r="N989" t="str">
        <f t="shared" si="59"/>
        <v>a50b</v>
      </c>
      <c r="O989" s="131">
        <v>420</v>
      </c>
    </row>
    <row r="990" spans="1:15">
      <c r="A990" t="s">
        <v>1230</v>
      </c>
      <c r="B990" t="s">
        <v>2116</v>
      </c>
      <c r="C990" t="s">
        <v>522</v>
      </c>
      <c r="D990" t="s">
        <v>2119</v>
      </c>
      <c r="E990" t="s">
        <v>1734</v>
      </c>
      <c r="F990" t="s">
        <v>1248</v>
      </c>
      <c r="G990" t="str">
        <f>VLOOKUP(F990,부산데이터스토어!$B$2:$C$225,2,)</f>
        <v>naa.60060e8016622100000162210000a604</v>
      </c>
      <c r="H990" t="s">
        <v>3751</v>
      </c>
      <c r="I990" t="s">
        <v>2236</v>
      </c>
      <c r="J990" t="str">
        <f t="shared" si="56"/>
        <v>naa.60060e8016622100000162210000a100</v>
      </c>
      <c r="K990" t="str">
        <f t="shared" si="57"/>
        <v>10.146.106.98naa.60060e8016622100000162210000a100</v>
      </c>
      <c r="L990" t="str">
        <f>IF(K990&lt;&gt;"",VLOOKUP(K990,'active io'!$C$3:$D$7528,2,FALSE),"")</f>
        <v>vmhba4:C0:T1:L48</v>
      </c>
      <c r="M990" t="str">
        <f t="shared" si="58"/>
        <v>16221</v>
      </c>
      <c r="N990" t="str">
        <f t="shared" si="59"/>
        <v>a100</v>
      </c>
      <c r="O990" s="131">
        <v>420</v>
      </c>
    </row>
    <row r="991" spans="1:15">
      <c r="A991" t="s">
        <v>1230</v>
      </c>
      <c r="B991" t="s">
        <v>2116</v>
      </c>
      <c r="C991" t="s">
        <v>522</v>
      </c>
      <c r="D991" t="s">
        <v>2119</v>
      </c>
      <c r="E991" t="s">
        <v>2190</v>
      </c>
      <c r="F991" t="s">
        <v>1248</v>
      </c>
      <c r="G991" t="str">
        <f>VLOOKUP(F991,부산데이터스토어!$B$2:$C$225,2,)</f>
        <v>naa.60060e8016622100000162210000a604</v>
      </c>
      <c r="H991" t="s">
        <v>3752</v>
      </c>
      <c r="I991" t="s">
        <v>2237</v>
      </c>
      <c r="J991" t="str">
        <f t="shared" si="56"/>
        <v>naa.60060e8016622100000162210000a101</v>
      </c>
      <c r="K991" t="str">
        <f t="shared" si="57"/>
        <v>10.146.106.98naa.60060e8016622100000162210000a101</v>
      </c>
      <c r="L991" t="str">
        <f>IF(K991&lt;&gt;"",VLOOKUP(K991,'active io'!$C$3:$D$7528,2,FALSE),"")</f>
        <v>vmhba4:C0:T1:L49</v>
      </c>
      <c r="M991" t="str">
        <f t="shared" si="58"/>
        <v>16221</v>
      </c>
      <c r="N991" t="str">
        <f t="shared" si="59"/>
        <v>a101</v>
      </c>
      <c r="O991" s="131">
        <v>420</v>
      </c>
    </row>
    <row r="992" spans="1:15">
      <c r="A992" t="s">
        <v>1230</v>
      </c>
      <c r="B992" t="s">
        <v>2116</v>
      </c>
      <c r="C992" t="s">
        <v>522</v>
      </c>
      <c r="D992" t="s">
        <v>2119</v>
      </c>
      <c r="E992" t="s">
        <v>2192</v>
      </c>
      <c r="F992" t="s">
        <v>1248</v>
      </c>
      <c r="G992" t="str">
        <f>VLOOKUP(F992,부산데이터스토어!$B$2:$C$225,2,)</f>
        <v>naa.60060e8016622100000162210000a604</v>
      </c>
      <c r="H992" t="s">
        <v>3753</v>
      </c>
      <c r="I992" t="s">
        <v>2238</v>
      </c>
      <c r="J992" t="str">
        <f t="shared" si="56"/>
        <v>naa.60060e8016622100000162210000a102</v>
      </c>
      <c r="K992" t="str">
        <f t="shared" si="57"/>
        <v>10.146.106.98naa.60060e8016622100000162210000a102</v>
      </c>
      <c r="L992" t="str">
        <f>IF(K992&lt;&gt;"",VLOOKUP(K992,'active io'!$C$3:$D$7528,2,FALSE),"")</f>
        <v>vmhba4:C0:T1:L50</v>
      </c>
      <c r="M992" t="str">
        <f t="shared" si="58"/>
        <v>16221</v>
      </c>
      <c r="N992" t="str">
        <f t="shared" si="59"/>
        <v>a102</v>
      </c>
      <c r="O992" s="131">
        <v>420</v>
      </c>
    </row>
    <row r="993" spans="1:15">
      <c r="A993" t="s">
        <v>1230</v>
      </c>
      <c r="B993" t="s">
        <v>2116</v>
      </c>
      <c r="C993" t="s">
        <v>522</v>
      </c>
      <c r="D993" t="s">
        <v>2119</v>
      </c>
      <c r="E993" t="s">
        <v>2194</v>
      </c>
      <c r="F993" t="s">
        <v>1248</v>
      </c>
      <c r="G993" t="str">
        <f>VLOOKUP(F993,부산데이터스토어!$B$2:$C$225,2,)</f>
        <v>naa.60060e8016622100000162210000a604</v>
      </c>
      <c r="H993" t="s">
        <v>3754</v>
      </c>
      <c r="I993" t="s">
        <v>2239</v>
      </c>
      <c r="J993" t="str">
        <f t="shared" si="56"/>
        <v>naa.60060e8016622100000162210000a103</v>
      </c>
      <c r="K993" t="str">
        <f t="shared" si="57"/>
        <v>10.146.106.98naa.60060e8016622100000162210000a103</v>
      </c>
      <c r="L993" t="str">
        <f>IF(K993&lt;&gt;"",VLOOKUP(K993,'active io'!$C$3:$D$7528,2,FALSE),"")</f>
        <v>vmhba4:C0:T1:L51</v>
      </c>
      <c r="M993" t="str">
        <f t="shared" si="58"/>
        <v>16221</v>
      </c>
      <c r="N993" t="str">
        <f t="shared" si="59"/>
        <v>a103</v>
      </c>
      <c r="O993" s="131">
        <v>435</v>
      </c>
    </row>
    <row r="994" spans="1:15">
      <c r="A994" t="s">
        <v>1230</v>
      </c>
      <c r="B994" t="s">
        <v>2116</v>
      </c>
      <c r="C994" t="s">
        <v>522</v>
      </c>
      <c r="D994" t="s">
        <v>2119</v>
      </c>
      <c r="E994" t="s">
        <v>2196</v>
      </c>
      <c r="F994" t="s">
        <v>1248</v>
      </c>
      <c r="G994" t="str">
        <f>VLOOKUP(F994,부산데이터스토어!$B$2:$C$225,2,)</f>
        <v>naa.60060e8016622100000162210000a604</v>
      </c>
      <c r="H994" t="s">
        <v>3755</v>
      </c>
      <c r="I994" t="s">
        <v>2240</v>
      </c>
      <c r="J994" t="str">
        <f t="shared" si="56"/>
        <v>naa.60060e8016622100000162210000a104</v>
      </c>
      <c r="K994" t="str">
        <f t="shared" si="57"/>
        <v>10.146.106.98naa.60060e8016622100000162210000a104</v>
      </c>
      <c r="L994" t="str">
        <f>IF(K994&lt;&gt;"",VLOOKUP(K994,'active io'!$C$3:$D$7528,2,FALSE),"")</f>
        <v>vmhba4:C0:T1:L52</v>
      </c>
      <c r="M994" t="str">
        <f t="shared" si="58"/>
        <v>16221</v>
      </c>
      <c r="N994" t="str">
        <f t="shared" si="59"/>
        <v>a104</v>
      </c>
      <c r="O994" s="131">
        <v>435</v>
      </c>
    </row>
    <row r="995" spans="1:15">
      <c r="A995" t="s">
        <v>1230</v>
      </c>
      <c r="B995" t="s">
        <v>2116</v>
      </c>
      <c r="C995" t="s">
        <v>522</v>
      </c>
      <c r="D995" t="s">
        <v>2119</v>
      </c>
      <c r="E995" t="s">
        <v>2198</v>
      </c>
      <c r="F995" t="s">
        <v>1248</v>
      </c>
      <c r="G995" t="str">
        <f>VLOOKUP(F995,부산데이터스토어!$B$2:$C$225,2,)</f>
        <v>naa.60060e8016622100000162210000a604</v>
      </c>
      <c r="H995" t="s">
        <v>3756</v>
      </c>
      <c r="I995" t="s">
        <v>2241</v>
      </c>
      <c r="J995" t="str">
        <f t="shared" si="56"/>
        <v>naa.60060e8016622100000162210000a105</v>
      </c>
      <c r="K995" t="str">
        <f t="shared" si="57"/>
        <v>10.146.106.98naa.60060e8016622100000162210000a105</v>
      </c>
      <c r="L995" t="str">
        <f>IF(K995&lt;&gt;"",VLOOKUP(K995,'active io'!$C$3:$D$7528,2,FALSE),"")</f>
        <v>vmhba4:C0:T1:L53</v>
      </c>
      <c r="M995" t="str">
        <f t="shared" si="58"/>
        <v>16221</v>
      </c>
      <c r="N995" t="str">
        <f t="shared" si="59"/>
        <v>a105</v>
      </c>
      <c r="O995" s="131">
        <v>1.00067138671875</v>
      </c>
    </row>
    <row r="996" spans="1:15">
      <c r="A996" t="s">
        <v>1230</v>
      </c>
      <c r="B996" t="s">
        <v>2116</v>
      </c>
      <c r="C996" t="s">
        <v>522</v>
      </c>
      <c r="D996" t="s">
        <v>2119</v>
      </c>
      <c r="E996" t="s">
        <v>2200</v>
      </c>
      <c r="F996" t="s">
        <v>1248</v>
      </c>
      <c r="G996" t="str">
        <f>VLOOKUP(F996,부산데이터스토어!$B$2:$C$225,2,)</f>
        <v>naa.60060e8016622100000162210000a604</v>
      </c>
      <c r="H996" t="s">
        <v>3757</v>
      </c>
      <c r="I996" t="s">
        <v>2242</v>
      </c>
      <c r="J996" t="str">
        <f t="shared" si="56"/>
        <v>naa.60060e8016622100000162210000af0c</v>
      </c>
      <c r="K996" t="str">
        <f t="shared" si="57"/>
        <v>10.146.106.98naa.60060e8016622100000162210000af0c</v>
      </c>
      <c r="L996" t="str">
        <f>IF(K996&lt;&gt;"",VLOOKUP(K996,'active io'!$C$3:$D$7528,2,FALSE),"")</f>
        <v>vmhba4:C0:T1:L54</v>
      </c>
      <c r="M996" t="str">
        <f t="shared" si="58"/>
        <v>16221</v>
      </c>
      <c r="N996" t="str">
        <f t="shared" si="59"/>
        <v>af0c</v>
      </c>
      <c r="O996" s="131">
        <v>1.00067138671875</v>
      </c>
    </row>
    <row r="997" spans="1:15">
      <c r="A997" t="s">
        <v>1230</v>
      </c>
      <c r="B997" t="s">
        <v>2116</v>
      </c>
      <c r="C997" t="s">
        <v>522</v>
      </c>
      <c r="D997" t="s">
        <v>2119</v>
      </c>
      <c r="E997" t="s">
        <v>2202</v>
      </c>
      <c r="F997" t="s">
        <v>1248</v>
      </c>
      <c r="G997" t="str">
        <f>VLOOKUP(F997,부산데이터스토어!$B$2:$C$225,2,)</f>
        <v>naa.60060e8016622100000162210000a604</v>
      </c>
      <c r="H997" t="s">
        <v>3758</v>
      </c>
      <c r="I997" t="s">
        <v>2243</v>
      </c>
      <c r="J997" t="str">
        <f t="shared" si="56"/>
        <v>naa.60060e8016622100000162210000af0d</v>
      </c>
      <c r="K997" t="str">
        <f t="shared" si="57"/>
        <v>10.146.106.98naa.60060e8016622100000162210000af0d</v>
      </c>
      <c r="L997" t="str">
        <f>IF(K997&lt;&gt;"",VLOOKUP(K997,'active io'!$C$3:$D$7528,2,FALSE),"")</f>
        <v>vmhba4:C0:T1:L55</v>
      </c>
      <c r="M997" t="str">
        <f t="shared" si="58"/>
        <v>16221</v>
      </c>
      <c r="N997" t="str">
        <f t="shared" si="59"/>
        <v>af0d</v>
      </c>
      <c r="O997" s="131">
        <v>200.00061035156301</v>
      </c>
    </row>
    <row r="998" spans="1:15">
      <c r="A998" t="s">
        <v>1230</v>
      </c>
      <c r="B998" t="s">
        <v>2116</v>
      </c>
      <c r="C998" t="s">
        <v>522</v>
      </c>
      <c r="D998" t="s">
        <v>2119</v>
      </c>
      <c r="E998" t="s">
        <v>2244</v>
      </c>
      <c r="F998" t="s">
        <v>1248</v>
      </c>
      <c r="G998" t="str">
        <f>VLOOKUP(F998,부산데이터스토어!$B$2:$C$225,2,)</f>
        <v>naa.60060e8016622100000162210000a604</v>
      </c>
      <c r="H998" t="s">
        <v>3759</v>
      </c>
      <c r="I998" t="s">
        <v>2245</v>
      </c>
      <c r="J998" t="str">
        <f t="shared" si="56"/>
        <v>naa.60060e8016622100000162210000a204</v>
      </c>
      <c r="K998" t="str">
        <f t="shared" si="57"/>
        <v>10.146.106.98naa.60060e8016622100000162210000a204</v>
      </c>
      <c r="L998" t="str">
        <f>IF(K998&lt;&gt;"",VLOOKUP(K998,'active io'!$C$3:$D$7528,2,FALSE),"")</f>
        <v>vmhba4:C0:T1:L56</v>
      </c>
      <c r="M998" t="str">
        <f t="shared" si="58"/>
        <v>16221</v>
      </c>
      <c r="N998" t="str">
        <f t="shared" si="59"/>
        <v>a204</v>
      </c>
      <c r="O998" s="131">
        <v>10.0003051757813</v>
      </c>
    </row>
    <row r="999" spans="1:15">
      <c r="A999" t="s">
        <v>1230</v>
      </c>
      <c r="B999" t="s">
        <v>2116</v>
      </c>
      <c r="C999" t="s">
        <v>522</v>
      </c>
      <c r="D999" t="s">
        <v>2119</v>
      </c>
      <c r="E999" t="s">
        <v>1737</v>
      </c>
      <c r="F999" t="s">
        <v>1248</v>
      </c>
      <c r="G999" t="str">
        <f>VLOOKUP(F999,부산데이터스토어!$B$2:$C$225,2,)</f>
        <v>naa.60060e8016622100000162210000a604</v>
      </c>
      <c r="H999" t="s">
        <v>3760</v>
      </c>
      <c r="I999" t="s">
        <v>2246</v>
      </c>
      <c r="J999" t="str">
        <f t="shared" si="56"/>
        <v>naa.60060e8016622100000162210000a50c</v>
      </c>
      <c r="K999" t="str">
        <f t="shared" si="57"/>
        <v>10.146.106.98naa.60060e8016622100000162210000a50c</v>
      </c>
      <c r="L999" t="str">
        <f>IF(K999&lt;&gt;"",VLOOKUP(K999,'active io'!$C$3:$D$7528,2,FALSE),"")</f>
        <v>vmhba4:C0:T1:L57</v>
      </c>
      <c r="M999" t="str">
        <f t="shared" si="58"/>
        <v>16221</v>
      </c>
      <c r="N999" t="str">
        <f t="shared" si="59"/>
        <v>a50c</v>
      </c>
      <c r="O999" s="131">
        <v>10.0003051757813</v>
      </c>
    </row>
    <row r="1000" spans="1:15">
      <c r="A1000" t="s">
        <v>1230</v>
      </c>
      <c r="B1000" t="s">
        <v>2116</v>
      </c>
      <c r="C1000" t="s">
        <v>522</v>
      </c>
      <c r="D1000" t="s">
        <v>2119</v>
      </c>
      <c r="E1000" t="s">
        <v>1740</v>
      </c>
      <c r="F1000" t="s">
        <v>1248</v>
      </c>
      <c r="G1000" t="str">
        <f>VLOOKUP(F1000,부산데이터스토어!$B$2:$C$225,2,)</f>
        <v>naa.60060e8016622100000162210000a604</v>
      </c>
      <c r="H1000" t="s">
        <v>3761</v>
      </c>
      <c r="I1000" t="s">
        <v>2247</v>
      </c>
      <c r="J1000" t="str">
        <f t="shared" si="56"/>
        <v>naa.60060e8016622100000162210000a50d</v>
      </c>
      <c r="K1000" t="str">
        <f t="shared" si="57"/>
        <v>10.146.106.98naa.60060e8016622100000162210000a50d</v>
      </c>
      <c r="L1000" t="str">
        <f>IF(K1000&lt;&gt;"",VLOOKUP(K1000,'active io'!$C$3:$D$7528,2,FALSE),"")</f>
        <v>vmhba4:C0:T1:L58</v>
      </c>
      <c r="M1000" t="str">
        <f t="shared" si="58"/>
        <v>16221</v>
      </c>
      <c r="N1000" t="str">
        <f t="shared" si="59"/>
        <v>a50d</v>
      </c>
      <c r="O1000" s="131">
        <v>10.0003051757813</v>
      </c>
    </row>
    <row r="1001" spans="1:15">
      <c r="A1001" t="s">
        <v>1230</v>
      </c>
      <c r="B1001" t="s">
        <v>2116</v>
      </c>
      <c r="C1001" t="s">
        <v>522</v>
      </c>
      <c r="D1001" t="s">
        <v>2119</v>
      </c>
      <c r="E1001" t="s">
        <v>1743</v>
      </c>
      <c r="F1001" t="s">
        <v>1248</v>
      </c>
      <c r="G1001" t="str">
        <f>VLOOKUP(F1001,부산데이터스토어!$B$2:$C$225,2,)</f>
        <v>naa.60060e8016622100000162210000a604</v>
      </c>
      <c r="H1001" t="s">
        <v>3762</v>
      </c>
      <c r="I1001" t="s">
        <v>2248</v>
      </c>
      <c r="J1001" t="str">
        <f t="shared" si="56"/>
        <v>naa.60060e8016622100000162210000a50e</v>
      </c>
      <c r="K1001" t="str">
        <f t="shared" si="57"/>
        <v>10.146.106.98naa.60060e8016622100000162210000a50e</v>
      </c>
      <c r="L1001" t="str">
        <f>IF(K1001&lt;&gt;"",VLOOKUP(K1001,'active io'!$C$3:$D$7528,2,FALSE),"")</f>
        <v>vmhba4:C0:T1:L59</v>
      </c>
      <c r="M1001" t="str">
        <f t="shared" si="58"/>
        <v>16221</v>
      </c>
      <c r="N1001" t="str">
        <f t="shared" si="59"/>
        <v>a50e</v>
      </c>
      <c r="O1001" s="131">
        <v>500.00061035156301</v>
      </c>
    </row>
    <row r="1002" spans="1:15">
      <c r="A1002" t="s">
        <v>1230</v>
      </c>
      <c r="B1002" t="s">
        <v>2116</v>
      </c>
      <c r="C1002" t="s">
        <v>522</v>
      </c>
      <c r="D1002" t="s">
        <v>2119</v>
      </c>
      <c r="E1002" t="s">
        <v>1746</v>
      </c>
      <c r="F1002" t="s">
        <v>1248</v>
      </c>
      <c r="G1002" t="str">
        <f>VLOOKUP(F1002,부산데이터스토어!$B$2:$C$225,2,)</f>
        <v>naa.60060e8016622100000162210000a604</v>
      </c>
      <c r="H1002" t="s">
        <v>3763</v>
      </c>
      <c r="I1002" t="s">
        <v>2249</v>
      </c>
      <c r="J1002" t="str">
        <f t="shared" si="56"/>
        <v>naa.60060e8016622100000162210000a001</v>
      </c>
      <c r="K1002" t="str">
        <f t="shared" si="57"/>
        <v>10.146.106.98naa.60060e8016622100000162210000a001</v>
      </c>
      <c r="L1002" t="str">
        <f>IF(K1002&lt;&gt;"",VLOOKUP(K1002,'active io'!$C$3:$D$7528,2,FALSE),"")</f>
        <v>vmhba2:C0:T1:L60</v>
      </c>
      <c r="M1002" t="str">
        <f t="shared" si="58"/>
        <v>16221</v>
      </c>
      <c r="N1002" t="str">
        <f t="shared" si="59"/>
        <v>a001</v>
      </c>
      <c r="O1002" s="131">
        <v>500.00061035156301</v>
      </c>
    </row>
    <row r="1003" spans="1:15">
      <c r="A1003" t="s">
        <v>1230</v>
      </c>
      <c r="B1003" t="s">
        <v>2116</v>
      </c>
      <c r="C1003" t="s">
        <v>522</v>
      </c>
      <c r="D1003" t="s">
        <v>2119</v>
      </c>
      <c r="E1003" t="s">
        <v>1749</v>
      </c>
      <c r="F1003" t="s">
        <v>1248</v>
      </c>
      <c r="G1003" t="str">
        <f>VLOOKUP(F1003,부산데이터스토어!$B$2:$C$225,2,)</f>
        <v>naa.60060e8016622100000162210000a604</v>
      </c>
      <c r="H1003" t="s">
        <v>3764</v>
      </c>
      <c r="I1003" t="s">
        <v>2250</v>
      </c>
      <c r="J1003" t="str">
        <f t="shared" si="56"/>
        <v>naa.60060e8016622100000162210000a002</v>
      </c>
      <c r="K1003" t="str">
        <f t="shared" si="57"/>
        <v>10.146.106.98naa.60060e8016622100000162210000a002</v>
      </c>
      <c r="L1003" t="str">
        <f>IF(K1003&lt;&gt;"",VLOOKUP(K1003,'active io'!$C$3:$D$7528,2,FALSE),"")</f>
        <v>vmhba2:C0:T1:L61</v>
      </c>
      <c r="M1003" t="str">
        <f t="shared" si="58"/>
        <v>16221</v>
      </c>
      <c r="N1003" t="str">
        <f t="shared" si="59"/>
        <v>a002</v>
      </c>
      <c r="O1003" s="131">
        <v>400.00030517578102</v>
      </c>
    </row>
    <row r="1004" spans="1:15">
      <c r="A1004" t="s">
        <v>1230</v>
      </c>
      <c r="B1004" t="s">
        <v>2116</v>
      </c>
      <c r="C1004" t="s">
        <v>522</v>
      </c>
      <c r="D1004" t="s">
        <v>2119</v>
      </c>
      <c r="E1004" t="s">
        <v>2212</v>
      </c>
      <c r="F1004" t="s">
        <v>1248</v>
      </c>
      <c r="G1004" t="str">
        <f>VLOOKUP(F1004,부산데이터스토어!$B$2:$C$225,2,)</f>
        <v>naa.60060e8016622100000162210000a604</v>
      </c>
      <c r="H1004" t="s">
        <v>3765</v>
      </c>
      <c r="I1004" t="s">
        <v>2251</v>
      </c>
      <c r="J1004" t="str">
        <f t="shared" si="56"/>
        <v>naa.60060e8016622100000162210000a106</v>
      </c>
      <c r="K1004" t="str">
        <f t="shared" si="57"/>
        <v>10.146.106.98naa.60060e8016622100000162210000a106</v>
      </c>
      <c r="L1004" t="str">
        <f>IF(K1004&lt;&gt;"",VLOOKUP(K1004,'active io'!$C$3:$D$7528,2,FALSE),"")</f>
        <v>vmhba2:C0:T1:L62</v>
      </c>
      <c r="M1004" t="str">
        <f t="shared" si="58"/>
        <v>16221</v>
      </c>
      <c r="N1004" t="str">
        <f t="shared" si="59"/>
        <v>a106</v>
      </c>
      <c r="O1004" s="131">
        <v>60</v>
      </c>
    </row>
    <row r="1005" spans="1:15">
      <c r="A1005" t="s">
        <v>1230</v>
      </c>
      <c r="B1005" t="s">
        <v>2116</v>
      </c>
      <c r="C1005" t="s">
        <v>522</v>
      </c>
      <c r="D1005" t="s">
        <v>2119</v>
      </c>
      <c r="E1005" t="s">
        <v>2215</v>
      </c>
      <c r="F1005" t="s">
        <v>1248</v>
      </c>
      <c r="G1005" t="str">
        <f>VLOOKUP(F1005,부산데이터스토어!$B$2:$C$225,2,)</f>
        <v>naa.60060e8016622100000162210000a604</v>
      </c>
      <c r="H1005" t="s">
        <v>3766</v>
      </c>
      <c r="I1005" t="s">
        <v>2252</v>
      </c>
      <c r="J1005" t="str">
        <f t="shared" si="56"/>
        <v>naa.60060e8016622100000162210000a40d</v>
      </c>
      <c r="K1005" t="str">
        <f t="shared" si="57"/>
        <v>10.146.106.98naa.60060e8016622100000162210000a40d</v>
      </c>
      <c r="L1005" t="str">
        <f>IF(K1005&lt;&gt;"",VLOOKUP(K1005,'active io'!$C$3:$D$7528,2,FALSE),"")</f>
        <v>vmhba2:C0:T1:L63</v>
      </c>
      <c r="M1005" t="str">
        <f t="shared" si="58"/>
        <v>16221</v>
      </c>
      <c r="N1005" t="str">
        <f t="shared" si="59"/>
        <v>a40d</v>
      </c>
      <c r="O1005" s="131">
        <v>1.00067138671875</v>
      </c>
    </row>
    <row r="1006" spans="1:15">
      <c r="A1006" t="s">
        <v>1230</v>
      </c>
      <c r="B1006" t="s">
        <v>2116</v>
      </c>
      <c r="C1006" t="s">
        <v>522</v>
      </c>
      <c r="D1006" t="s">
        <v>2119</v>
      </c>
      <c r="E1006" t="s">
        <v>1752</v>
      </c>
      <c r="F1006" t="s">
        <v>1248</v>
      </c>
      <c r="G1006" t="str">
        <f>VLOOKUP(F1006,부산데이터스토어!$B$2:$C$225,2,)</f>
        <v>naa.60060e8016622100000162210000a604</v>
      </c>
      <c r="H1006" t="s">
        <v>3767</v>
      </c>
      <c r="I1006" t="s">
        <v>2253</v>
      </c>
      <c r="J1006" t="str">
        <f t="shared" si="56"/>
        <v>naa.60060e8016622100000162210000af0e</v>
      </c>
      <c r="K1006" t="str">
        <f t="shared" si="57"/>
        <v>10.146.106.98naa.60060e8016622100000162210000af0e</v>
      </c>
      <c r="L1006" t="str">
        <f>IF(K1006&lt;&gt;"",VLOOKUP(K1006,'active io'!$C$3:$D$7528,2,FALSE),"")</f>
        <v>vmhba2:C0:T1:L64</v>
      </c>
      <c r="M1006" t="str">
        <f t="shared" si="58"/>
        <v>16221</v>
      </c>
      <c r="N1006" t="str">
        <f t="shared" si="59"/>
        <v>af0e</v>
      </c>
      <c r="O1006" s="131">
        <v>1.00067138671875</v>
      </c>
    </row>
    <row r="1007" spans="1:15">
      <c r="A1007" t="s">
        <v>1230</v>
      </c>
      <c r="B1007" t="s">
        <v>2116</v>
      </c>
      <c r="C1007" t="s">
        <v>522</v>
      </c>
      <c r="D1007" t="s">
        <v>2119</v>
      </c>
      <c r="E1007" t="s">
        <v>1755</v>
      </c>
      <c r="F1007" t="s">
        <v>1248</v>
      </c>
      <c r="G1007" t="str">
        <f>VLOOKUP(F1007,부산데이터스토어!$B$2:$C$225,2,)</f>
        <v>naa.60060e8016622100000162210000a604</v>
      </c>
      <c r="H1007" t="s">
        <v>3768</v>
      </c>
      <c r="I1007" t="s">
        <v>2255</v>
      </c>
      <c r="J1007" t="str">
        <f t="shared" si="56"/>
        <v>naa.60060e8016622100000162210000af0f</v>
      </c>
      <c r="K1007" t="str">
        <f t="shared" si="57"/>
        <v>10.146.106.98naa.60060e8016622100000162210000af0f</v>
      </c>
      <c r="L1007" t="str">
        <f>IF(K1007&lt;&gt;"",VLOOKUP(K1007,'active io'!$C$3:$D$7528,2,FALSE),"")</f>
        <v>vmhba2:C0:T1:L65</v>
      </c>
      <c r="M1007" t="str">
        <f t="shared" si="58"/>
        <v>16221</v>
      </c>
      <c r="N1007" t="str">
        <f t="shared" si="59"/>
        <v>af0f</v>
      </c>
      <c r="O1007" s="131">
        <v>1.00067138671875</v>
      </c>
    </row>
    <row r="1008" spans="1:15">
      <c r="A1008" t="s">
        <v>1230</v>
      </c>
      <c r="B1008" t="s">
        <v>2116</v>
      </c>
      <c r="C1008" t="s">
        <v>522</v>
      </c>
      <c r="D1008" t="s">
        <v>2119</v>
      </c>
      <c r="E1008" t="s">
        <v>1758</v>
      </c>
      <c r="F1008" t="s">
        <v>1248</v>
      </c>
      <c r="G1008" t="str">
        <f>VLOOKUP(F1008,부산데이터스토어!$B$2:$C$225,2,)</f>
        <v>naa.60060e8016622100000162210000a604</v>
      </c>
      <c r="H1008" t="s">
        <v>3769</v>
      </c>
      <c r="I1008" t="s">
        <v>2257</v>
      </c>
      <c r="J1008" t="str">
        <f t="shared" si="56"/>
        <v>naa.60060e8016622100000162210000af10</v>
      </c>
      <c r="K1008" t="str">
        <f t="shared" si="57"/>
        <v>10.146.106.98naa.60060e8016622100000162210000af10</v>
      </c>
      <c r="L1008" t="str">
        <f>IF(K1008&lt;&gt;"",VLOOKUP(K1008,'active io'!$C$3:$D$7528,2,FALSE),"")</f>
        <v>vmhba2:C0:T1:L66</v>
      </c>
      <c r="M1008" t="str">
        <f t="shared" si="58"/>
        <v>16221</v>
      </c>
      <c r="N1008" t="str">
        <f t="shared" si="59"/>
        <v>af10</v>
      </c>
      <c r="O1008" s="131">
        <v>500.00061035156301</v>
      </c>
    </row>
    <row r="1009" spans="1:15">
      <c r="A1009" t="s">
        <v>1230</v>
      </c>
      <c r="B1009" t="s">
        <v>2116</v>
      </c>
      <c r="C1009" t="s">
        <v>522</v>
      </c>
      <c r="D1009" t="s">
        <v>2119</v>
      </c>
      <c r="E1009" t="s">
        <v>2259</v>
      </c>
      <c r="F1009" t="s">
        <v>1248</v>
      </c>
      <c r="G1009" t="str">
        <f>VLOOKUP(F1009,부산데이터스토어!$B$2:$C$225,2,)</f>
        <v>naa.60060e8016622100000162210000a604</v>
      </c>
      <c r="H1009" t="s">
        <v>3770</v>
      </c>
      <c r="I1009" t="s">
        <v>2260</v>
      </c>
      <c r="J1009" t="str">
        <f t="shared" si="56"/>
        <v>naa.60060e8016622100000162210000a10a</v>
      </c>
      <c r="K1009" t="str">
        <f t="shared" si="57"/>
        <v>10.146.106.98naa.60060e8016622100000162210000a10a</v>
      </c>
      <c r="L1009" t="str">
        <f>IF(K1009&lt;&gt;"",VLOOKUP(K1009,'active io'!$C$3:$D$7528,2,FALSE),"")</f>
        <v>vmhba2:C0:T1:L69</v>
      </c>
      <c r="M1009" t="str">
        <f t="shared" si="58"/>
        <v>16221</v>
      </c>
      <c r="N1009" t="str">
        <f t="shared" si="59"/>
        <v>a10a</v>
      </c>
      <c r="O1009" s="131">
        <v>500.00061035156301</v>
      </c>
    </row>
    <row r="1010" spans="1:15">
      <c r="A1010" t="s">
        <v>1230</v>
      </c>
      <c r="B1010" t="s">
        <v>2116</v>
      </c>
      <c r="C1010" t="s">
        <v>522</v>
      </c>
      <c r="D1010" t="s">
        <v>2119</v>
      </c>
      <c r="E1010" t="s">
        <v>2262</v>
      </c>
      <c r="F1010" t="s">
        <v>1248</v>
      </c>
      <c r="G1010" t="str">
        <f>VLOOKUP(F1010,부산데이터스토어!$B$2:$C$225,2,)</f>
        <v>naa.60060e8016622100000162210000a604</v>
      </c>
      <c r="H1010" t="s">
        <v>3771</v>
      </c>
      <c r="I1010" t="s">
        <v>2263</v>
      </c>
      <c r="J1010" t="str">
        <f t="shared" si="56"/>
        <v>naa.60060e8016622100000162210000a10b</v>
      </c>
      <c r="K1010" t="str">
        <f t="shared" si="57"/>
        <v>10.146.106.98naa.60060e8016622100000162210000a10b</v>
      </c>
      <c r="L1010" t="str">
        <f>IF(K1010&lt;&gt;"",VLOOKUP(K1010,'active io'!$C$3:$D$7528,2,FALSE),"")</f>
        <v>vmhba4:C0:T2:L70</v>
      </c>
      <c r="M1010" t="str">
        <f t="shared" si="58"/>
        <v>16221</v>
      </c>
      <c r="N1010" t="str">
        <f t="shared" si="59"/>
        <v>a10b</v>
      </c>
      <c r="O1010" s="131">
        <v>500.00061035156301</v>
      </c>
    </row>
    <row r="1011" spans="1:15">
      <c r="A1011" t="s">
        <v>1230</v>
      </c>
      <c r="B1011" t="s">
        <v>2116</v>
      </c>
      <c r="C1011" t="s">
        <v>522</v>
      </c>
      <c r="D1011" t="s">
        <v>2119</v>
      </c>
      <c r="E1011" t="s">
        <v>2265</v>
      </c>
      <c r="F1011" t="s">
        <v>1248</v>
      </c>
      <c r="G1011" t="str">
        <f>VLOOKUP(F1011,부산데이터스토어!$B$2:$C$225,2,)</f>
        <v>naa.60060e8016622100000162210000a604</v>
      </c>
      <c r="H1011" t="s">
        <v>3772</v>
      </c>
      <c r="I1011" t="s">
        <v>2266</v>
      </c>
      <c r="J1011" t="str">
        <f t="shared" ref="J1011:J1074" si="60">IF(I1011&lt;&gt;"",CONCATENATE("naa.",MID(I1011,11,32)),"")</f>
        <v>naa.60060e8016622100000162210000a10c</v>
      </c>
      <c r="K1011" t="str">
        <f t="shared" ref="K1011:K1074" si="61">IF(J1011&lt;&gt;"",CONCATENATE(A1011,J1011),"")</f>
        <v>10.146.106.98naa.60060e8016622100000162210000a10c</v>
      </c>
      <c r="L1011" t="str">
        <f>IF(K1011&lt;&gt;"",VLOOKUP(K1011,'active io'!$C$3:$D$7528,2,FALSE),"")</f>
        <v>vmhba4:C0:T2:L71</v>
      </c>
      <c r="M1011" t="str">
        <f t="shared" ref="M1011:M1074" si="62">IF(I1011&lt;&gt;"",MID(I1011,30,5),"")</f>
        <v>16221</v>
      </c>
      <c r="N1011" t="str">
        <f t="shared" ref="N1011:N1074" si="63">IF(I1011&lt;&gt;"",MID(I1011,39,4),"")</f>
        <v>a10c</v>
      </c>
      <c r="O1011" s="131">
        <v>500.00061035156301</v>
      </c>
    </row>
    <row r="1012" spans="1:15">
      <c r="A1012" t="s">
        <v>1230</v>
      </c>
      <c r="B1012" t="s">
        <v>2116</v>
      </c>
      <c r="C1012" t="s">
        <v>522</v>
      </c>
      <c r="D1012" t="s">
        <v>2119</v>
      </c>
      <c r="E1012" t="s">
        <v>2268</v>
      </c>
      <c r="F1012" t="s">
        <v>1248</v>
      </c>
      <c r="G1012" t="str">
        <f>VLOOKUP(F1012,부산데이터스토어!$B$2:$C$225,2,)</f>
        <v>naa.60060e8016622100000162210000a604</v>
      </c>
      <c r="H1012" t="s">
        <v>3773</v>
      </c>
      <c r="I1012" t="s">
        <v>2269</v>
      </c>
      <c r="J1012" t="str">
        <f t="shared" si="60"/>
        <v>naa.60060e8016622100000162210000a10d</v>
      </c>
      <c r="K1012" t="str">
        <f t="shared" si="61"/>
        <v>10.146.106.98naa.60060e8016622100000162210000a10d</v>
      </c>
      <c r="L1012" t="str">
        <f>IF(K1012&lt;&gt;"",VLOOKUP(K1012,'active io'!$C$3:$D$7528,2,FALSE),"")</f>
        <v>vmhba4:C0:T2:L72</v>
      </c>
      <c r="M1012" t="str">
        <f t="shared" si="62"/>
        <v>16221</v>
      </c>
      <c r="N1012" t="str">
        <f t="shared" si="63"/>
        <v>a10d</v>
      </c>
      <c r="O1012" s="131">
        <v>500.00061035156301</v>
      </c>
    </row>
    <row r="1013" spans="1:15">
      <c r="A1013" t="s">
        <v>1230</v>
      </c>
      <c r="B1013" t="s">
        <v>2116</v>
      </c>
      <c r="C1013" t="s">
        <v>522</v>
      </c>
      <c r="D1013" t="s">
        <v>2119</v>
      </c>
      <c r="E1013" t="s">
        <v>2271</v>
      </c>
      <c r="F1013" t="s">
        <v>1248</v>
      </c>
      <c r="G1013" t="str">
        <f>VLOOKUP(F1013,부산데이터스토어!$B$2:$C$225,2,)</f>
        <v>naa.60060e8016622100000162210000a604</v>
      </c>
      <c r="H1013" t="s">
        <v>3774</v>
      </c>
      <c r="I1013" t="s">
        <v>2272</v>
      </c>
      <c r="J1013" t="str">
        <f t="shared" si="60"/>
        <v>naa.60060e8016622100000162210000a10e</v>
      </c>
      <c r="K1013" t="str">
        <f t="shared" si="61"/>
        <v>10.146.106.98naa.60060e8016622100000162210000a10e</v>
      </c>
      <c r="L1013" t="str">
        <f>IF(K1013&lt;&gt;"",VLOOKUP(K1013,'active io'!$C$3:$D$7528,2,FALSE),"")</f>
        <v>vmhba4:C0:T2:L73</v>
      </c>
      <c r="M1013" t="str">
        <f t="shared" si="62"/>
        <v>16221</v>
      </c>
      <c r="N1013" t="str">
        <f t="shared" si="63"/>
        <v>a10e</v>
      </c>
      <c r="O1013" s="131">
        <v>500.00061035156301</v>
      </c>
    </row>
    <row r="1014" spans="1:15">
      <c r="A1014" t="s">
        <v>1230</v>
      </c>
      <c r="B1014" t="s">
        <v>2116</v>
      </c>
      <c r="C1014" t="s">
        <v>522</v>
      </c>
      <c r="D1014" t="s">
        <v>2119</v>
      </c>
      <c r="E1014" t="s">
        <v>2274</v>
      </c>
      <c r="F1014" t="s">
        <v>1248</v>
      </c>
      <c r="G1014" t="str">
        <f>VLOOKUP(F1014,부산데이터스토어!$B$2:$C$225,2,)</f>
        <v>naa.60060e8016622100000162210000a604</v>
      </c>
      <c r="H1014" t="s">
        <v>3775</v>
      </c>
      <c r="I1014" t="s">
        <v>2275</v>
      </c>
      <c r="J1014" t="str">
        <f t="shared" si="60"/>
        <v>naa.60060e8016622100000162210000a10f</v>
      </c>
      <c r="K1014" t="str">
        <f t="shared" si="61"/>
        <v>10.146.106.98naa.60060e8016622100000162210000a10f</v>
      </c>
      <c r="L1014" t="str">
        <f>IF(K1014&lt;&gt;"",VLOOKUP(K1014,'active io'!$C$3:$D$7528,2,FALSE),"")</f>
        <v>vmhba4:C0:T2:L74</v>
      </c>
      <c r="M1014" t="str">
        <f t="shared" si="62"/>
        <v>16221</v>
      </c>
      <c r="N1014" t="str">
        <f t="shared" si="63"/>
        <v>a10f</v>
      </c>
      <c r="O1014" s="131">
        <v>40</v>
      </c>
    </row>
    <row r="1015" spans="1:15">
      <c r="A1015" t="s">
        <v>1230</v>
      </c>
      <c r="B1015" t="s">
        <v>2116</v>
      </c>
      <c r="C1015" t="s">
        <v>521</v>
      </c>
      <c r="D1015" t="s">
        <v>2119</v>
      </c>
      <c r="E1015" t="s">
        <v>1686</v>
      </c>
      <c r="F1015" t="s">
        <v>1654</v>
      </c>
      <c r="G1015" t="str">
        <f>VLOOKUP(F1015,부산데이터스토어!$B$2:$C$225,2,)</f>
        <v>naa.600508b1001cb8f0907f1c4f04329a72</v>
      </c>
      <c r="H1015" t="s">
        <v>3776</v>
      </c>
      <c r="J1015" t="str">
        <f t="shared" si="60"/>
        <v/>
      </c>
      <c r="K1015" t="str">
        <f t="shared" si="61"/>
        <v/>
      </c>
      <c r="L1015" t="str">
        <f>IF(K1015&lt;&gt;"",VLOOKUP(K1015,'active io'!$C$3:$D$7528,2,FALSE),"")</f>
        <v/>
      </c>
      <c r="M1015" t="str">
        <f t="shared" si="62"/>
        <v/>
      </c>
      <c r="N1015" t="str">
        <f t="shared" si="63"/>
        <v/>
      </c>
      <c r="O1015" s="131">
        <v>50</v>
      </c>
    </row>
    <row r="1016" spans="1:15">
      <c r="A1016" t="s">
        <v>1230</v>
      </c>
      <c r="B1016" t="s">
        <v>2116</v>
      </c>
      <c r="C1016" t="s">
        <v>521</v>
      </c>
      <c r="D1016" t="s">
        <v>2119</v>
      </c>
      <c r="E1016" t="s">
        <v>1690</v>
      </c>
      <c r="F1016" t="s">
        <v>1656</v>
      </c>
      <c r="G1016" t="str">
        <f>VLOOKUP(F1016,부산데이터스토어!$B$2:$C$225,2,)</f>
        <v>naa.600508b1001c2a24bda218754604fe89</v>
      </c>
      <c r="H1016" t="s">
        <v>3776</v>
      </c>
      <c r="J1016" t="str">
        <f t="shared" si="60"/>
        <v/>
      </c>
      <c r="K1016" t="str">
        <f t="shared" si="61"/>
        <v/>
      </c>
      <c r="L1016" t="str">
        <f>IF(K1016&lt;&gt;"",VLOOKUP(K1016,'active io'!$C$3:$D$7528,2,FALSE),"")</f>
        <v/>
      </c>
      <c r="M1016" t="str">
        <f t="shared" si="62"/>
        <v/>
      </c>
      <c r="N1016" t="str">
        <f t="shared" si="63"/>
        <v/>
      </c>
      <c r="O1016" s="131">
        <v>40.0003051757813</v>
      </c>
    </row>
    <row r="1017" spans="1:15">
      <c r="A1017" t="s">
        <v>1230</v>
      </c>
      <c r="B1017" t="s">
        <v>2116</v>
      </c>
      <c r="C1017" t="s">
        <v>521</v>
      </c>
      <c r="D1017" t="s">
        <v>2119</v>
      </c>
      <c r="E1017" t="s">
        <v>1688</v>
      </c>
      <c r="F1017" t="s">
        <v>1310</v>
      </c>
      <c r="G1017" t="str">
        <f>VLOOKUP(F1017,부산데이터스토어!$B$2:$C$225,2,)</f>
        <v>naa.60060e80166177000001617700004703</v>
      </c>
      <c r="H1017" t="s">
        <v>3776</v>
      </c>
      <c r="I1017" t="s">
        <v>2276</v>
      </c>
      <c r="J1017" t="str">
        <f t="shared" si="60"/>
        <v>naa.60060e80166177000001617700004409</v>
      </c>
      <c r="K1017" t="str">
        <f t="shared" si="61"/>
        <v>10.146.106.98naa.60060e80166177000001617700004409</v>
      </c>
      <c r="L1017" t="str">
        <f>IF(K1017&lt;&gt;"",VLOOKUP(K1017,'active io'!$C$3:$D$7528,2,FALSE),"")</f>
        <v>vmhba3:C0:T3:L28</v>
      </c>
      <c r="M1017" t="str">
        <f t="shared" si="62"/>
        <v>16177</v>
      </c>
      <c r="N1017" t="str">
        <f t="shared" si="63"/>
        <v>4409</v>
      </c>
      <c r="O1017" s="131">
        <v>40.0003051757813</v>
      </c>
    </row>
    <row r="1018" spans="1:15">
      <c r="A1018" t="s">
        <v>1230</v>
      </c>
      <c r="B1018" t="s">
        <v>2116</v>
      </c>
      <c r="C1018" t="s">
        <v>521</v>
      </c>
      <c r="D1018" t="s">
        <v>2119</v>
      </c>
      <c r="E1018" t="s">
        <v>1704</v>
      </c>
      <c r="F1018" t="s">
        <v>1310</v>
      </c>
      <c r="G1018" t="str">
        <f>VLOOKUP(F1018,부산데이터스토어!$B$2:$C$225,2,)</f>
        <v>naa.60060e80166177000001617700004703</v>
      </c>
      <c r="H1018" t="s">
        <v>3777</v>
      </c>
      <c r="I1018" t="s">
        <v>2277</v>
      </c>
      <c r="J1018" t="str">
        <f t="shared" si="60"/>
        <v>naa.60060e8016617700000161770000440a</v>
      </c>
      <c r="K1018" t="str">
        <f t="shared" si="61"/>
        <v>10.146.106.98naa.60060e8016617700000161770000440a</v>
      </c>
      <c r="L1018" t="str">
        <f>IF(K1018&lt;&gt;"",VLOOKUP(K1018,'active io'!$C$3:$D$7528,2,FALSE),"")</f>
        <v>vmhba3:C0:T3:L29</v>
      </c>
      <c r="M1018" t="str">
        <f t="shared" si="62"/>
        <v>16177</v>
      </c>
      <c r="N1018" t="str">
        <f t="shared" si="63"/>
        <v>440a</v>
      </c>
      <c r="O1018" s="131">
        <v>50</v>
      </c>
    </row>
    <row r="1019" spans="1:15">
      <c r="A1019" t="s">
        <v>1230</v>
      </c>
      <c r="B1019" t="s">
        <v>2116</v>
      </c>
      <c r="C1019" t="s">
        <v>521</v>
      </c>
      <c r="D1019" t="s">
        <v>2119</v>
      </c>
      <c r="E1019" t="s">
        <v>1714</v>
      </c>
      <c r="F1019" t="s">
        <v>1658</v>
      </c>
      <c r="G1019" t="str">
        <f>VLOOKUP(F1019,부산데이터스토어!$B$2:$C$225,2,)</f>
        <v>naa.600508b1001c37b1b83e6f29b82fcec7</v>
      </c>
      <c r="H1019" t="s">
        <v>3776</v>
      </c>
      <c r="J1019" t="str">
        <f t="shared" si="60"/>
        <v/>
      </c>
      <c r="K1019" t="str">
        <f t="shared" si="61"/>
        <v/>
      </c>
      <c r="L1019" t="str">
        <f>IF(K1019&lt;&gt;"",VLOOKUP(K1019,'active io'!$C$3:$D$7528,2,FALSE),"")</f>
        <v/>
      </c>
      <c r="M1019" t="str">
        <f t="shared" si="62"/>
        <v/>
      </c>
      <c r="N1019" t="str">
        <f t="shared" si="63"/>
        <v/>
      </c>
      <c r="O1019" s="131">
        <v>100.00030517578099</v>
      </c>
    </row>
    <row r="1020" spans="1:15">
      <c r="A1020" t="s">
        <v>1230</v>
      </c>
      <c r="B1020" t="s">
        <v>2116</v>
      </c>
      <c r="C1020" t="s">
        <v>521</v>
      </c>
      <c r="D1020" t="s">
        <v>2119</v>
      </c>
      <c r="E1020" t="s">
        <v>1693</v>
      </c>
      <c r="F1020" t="s">
        <v>1310</v>
      </c>
      <c r="G1020" t="str">
        <f>VLOOKUP(F1020,부산데이터스토어!$B$2:$C$225,2,)</f>
        <v>naa.60060e80166177000001617700004703</v>
      </c>
      <c r="H1020" t="s">
        <v>3778</v>
      </c>
      <c r="I1020" t="s">
        <v>2278</v>
      </c>
      <c r="J1020" t="str">
        <f t="shared" si="60"/>
        <v>naa.60060e80166177000001617700004204</v>
      </c>
      <c r="K1020" t="str">
        <f t="shared" si="61"/>
        <v>10.146.106.98naa.60060e80166177000001617700004204</v>
      </c>
      <c r="L1020" t="str">
        <f>IF(K1020&lt;&gt;"",VLOOKUP(K1020,'active io'!$C$3:$D$7528,2,FALSE),"")</f>
        <v>vmhba5:C0:T3:L32</v>
      </c>
      <c r="M1020" t="str">
        <f t="shared" si="62"/>
        <v>16177</v>
      </c>
      <c r="N1020" t="str">
        <f t="shared" si="63"/>
        <v>4204</v>
      </c>
      <c r="O1020" s="131">
        <v>100.00030517578099</v>
      </c>
    </row>
    <row r="1021" spans="1:15">
      <c r="A1021" t="s">
        <v>1230</v>
      </c>
      <c r="B1021" t="s">
        <v>2116</v>
      </c>
      <c r="C1021" t="s">
        <v>521</v>
      </c>
      <c r="D1021" t="s">
        <v>2119</v>
      </c>
      <c r="E1021" t="s">
        <v>1697</v>
      </c>
      <c r="F1021" t="s">
        <v>1310</v>
      </c>
      <c r="G1021" t="str">
        <f>VLOOKUP(F1021,부산데이터스토어!$B$2:$C$225,2,)</f>
        <v>naa.60060e80166177000001617700004703</v>
      </c>
      <c r="H1021" t="s">
        <v>3779</v>
      </c>
      <c r="I1021" t="s">
        <v>2279</v>
      </c>
      <c r="J1021" t="str">
        <f t="shared" si="60"/>
        <v>naa.60060e80166177000001617700004205</v>
      </c>
      <c r="K1021" t="str">
        <f t="shared" si="61"/>
        <v>10.146.106.98naa.60060e80166177000001617700004205</v>
      </c>
      <c r="L1021" t="str">
        <f>IF(K1021&lt;&gt;"",VLOOKUP(K1021,'active io'!$C$3:$D$7528,2,FALSE),"")</f>
        <v>vmhba5:C0:T3:L33</v>
      </c>
      <c r="M1021" t="str">
        <f t="shared" si="62"/>
        <v>16177</v>
      </c>
      <c r="N1021" t="str">
        <f t="shared" si="63"/>
        <v>4205</v>
      </c>
      <c r="O1021" s="131">
        <v>500.00061035156301</v>
      </c>
    </row>
    <row r="1022" spans="1:15">
      <c r="A1022" t="s">
        <v>1230</v>
      </c>
      <c r="B1022" t="s">
        <v>2116</v>
      </c>
      <c r="C1022" t="s">
        <v>521</v>
      </c>
      <c r="D1022" t="s">
        <v>2119</v>
      </c>
      <c r="E1022" t="s">
        <v>1699</v>
      </c>
      <c r="F1022" t="s">
        <v>1310</v>
      </c>
      <c r="G1022" t="str">
        <f>VLOOKUP(F1022,부산데이터스토어!$B$2:$C$225,2,)</f>
        <v>naa.60060e80166177000001617700004703</v>
      </c>
      <c r="H1022" t="s">
        <v>3780</v>
      </c>
      <c r="I1022" t="s">
        <v>2280</v>
      </c>
      <c r="J1022" t="str">
        <f t="shared" si="60"/>
        <v>naa.60060e80166177000001617700004000</v>
      </c>
      <c r="K1022" t="str">
        <f t="shared" si="61"/>
        <v>10.146.106.98naa.60060e80166177000001617700004000</v>
      </c>
      <c r="L1022" t="str">
        <f>IF(K1022&lt;&gt;"",VLOOKUP(K1022,'active io'!$C$3:$D$7528,2,FALSE),"")</f>
        <v>vmhba5:C0:T3:L34</v>
      </c>
      <c r="M1022" t="str">
        <f t="shared" si="62"/>
        <v>16177</v>
      </c>
      <c r="N1022" t="str">
        <f t="shared" si="63"/>
        <v>4000</v>
      </c>
      <c r="O1022" s="131">
        <v>500.00061035156301</v>
      </c>
    </row>
    <row r="1023" spans="1:15">
      <c r="A1023" t="s">
        <v>1230</v>
      </c>
      <c r="B1023" t="s">
        <v>2116</v>
      </c>
      <c r="C1023" t="s">
        <v>521</v>
      </c>
      <c r="D1023" t="s">
        <v>2119</v>
      </c>
      <c r="E1023" t="s">
        <v>1730</v>
      </c>
      <c r="F1023" t="s">
        <v>1310</v>
      </c>
      <c r="G1023" t="str">
        <f>VLOOKUP(F1023,부산데이터스토어!$B$2:$C$225,2,)</f>
        <v>naa.60060e80166177000001617700004703</v>
      </c>
      <c r="H1023" t="s">
        <v>3781</v>
      </c>
      <c r="I1023" t="s">
        <v>2281</v>
      </c>
      <c r="J1023" t="str">
        <f t="shared" si="60"/>
        <v>naa.60060e80166177000001617700004001</v>
      </c>
      <c r="K1023" t="str">
        <f t="shared" si="61"/>
        <v>10.146.106.98naa.60060e80166177000001617700004001</v>
      </c>
      <c r="L1023" t="str">
        <f>IF(K1023&lt;&gt;"",VLOOKUP(K1023,'active io'!$C$3:$D$7528,2,FALSE),"")</f>
        <v>vmhba5:C0:T3:L35</v>
      </c>
      <c r="M1023" t="str">
        <f t="shared" si="62"/>
        <v>16177</v>
      </c>
      <c r="N1023" t="str">
        <f t="shared" si="63"/>
        <v>4001</v>
      </c>
      <c r="O1023" s="131">
        <v>10.0003051757813</v>
      </c>
    </row>
    <row r="1024" spans="1:15">
      <c r="A1024" t="s">
        <v>1230</v>
      </c>
      <c r="B1024" t="s">
        <v>2116</v>
      </c>
      <c r="C1024" t="s">
        <v>521</v>
      </c>
      <c r="D1024" t="s">
        <v>2119</v>
      </c>
      <c r="E1024" t="s">
        <v>1732</v>
      </c>
      <c r="F1024" t="s">
        <v>1310</v>
      </c>
      <c r="G1024" t="str">
        <f>VLOOKUP(F1024,부산데이터스토어!$B$2:$C$225,2,)</f>
        <v>naa.60060e80166177000001617700004703</v>
      </c>
      <c r="H1024" t="s">
        <v>3782</v>
      </c>
      <c r="I1024" t="s">
        <v>2282</v>
      </c>
      <c r="J1024" t="str">
        <f t="shared" si="60"/>
        <v>naa.60060e80166177000001617700004600</v>
      </c>
      <c r="K1024" t="str">
        <f t="shared" si="61"/>
        <v>10.146.106.98naa.60060e80166177000001617700004600</v>
      </c>
      <c r="L1024" t="str">
        <f>IF(K1024&lt;&gt;"",VLOOKUP(K1024,'active io'!$C$3:$D$7528,2,FALSE),"")</f>
        <v>vmhba5:C0:T3:L36</v>
      </c>
      <c r="M1024" t="str">
        <f t="shared" si="62"/>
        <v>16177</v>
      </c>
      <c r="N1024" t="str">
        <f t="shared" si="63"/>
        <v>4600</v>
      </c>
      <c r="O1024" s="131">
        <v>10.0003051757813</v>
      </c>
    </row>
    <row r="1025" spans="1:15">
      <c r="A1025" t="s">
        <v>1230</v>
      </c>
      <c r="B1025" t="s">
        <v>2116</v>
      </c>
      <c r="C1025" t="s">
        <v>521</v>
      </c>
      <c r="D1025" t="s">
        <v>2119</v>
      </c>
      <c r="E1025" t="s">
        <v>1734</v>
      </c>
      <c r="F1025" t="s">
        <v>1310</v>
      </c>
      <c r="G1025" t="str">
        <f>VLOOKUP(F1025,부산데이터스토어!$B$2:$C$225,2,)</f>
        <v>naa.60060e80166177000001617700004703</v>
      </c>
      <c r="H1025" t="s">
        <v>3783</v>
      </c>
      <c r="I1025" t="s">
        <v>2283</v>
      </c>
      <c r="J1025" t="str">
        <f t="shared" si="60"/>
        <v>naa.60060e80166177000001617700004601</v>
      </c>
      <c r="K1025" t="str">
        <f t="shared" si="61"/>
        <v>10.146.106.98naa.60060e80166177000001617700004601</v>
      </c>
      <c r="L1025" t="str">
        <f>IF(K1025&lt;&gt;"",VLOOKUP(K1025,'active io'!$C$3:$D$7528,2,FALSE),"")</f>
        <v>vmhba5:C0:T3:L37</v>
      </c>
      <c r="M1025" t="str">
        <f t="shared" si="62"/>
        <v>16177</v>
      </c>
      <c r="N1025" t="str">
        <f t="shared" si="63"/>
        <v>4601</v>
      </c>
      <c r="O1025" s="131">
        <v>10.0003051757813</v>
      </c>
    </row>
    <row r="1026" spans="1:15">
      <c r="A1026" t="s">
        <v>1230</v>
      </c>
      <c r="B1026" t="s">
        <v>2116</v>
      </c>
      <c r="C1026" t="s">
        <v>521</v>
      </c>
      <c r="D1026" t="s">
        <v>2119</v>
      </c>
      <c r="E1026" t="s">
        <v>2190</v>
      </c>
      <c r="F1026" t="s">
        <v>1310</v>
      </c>
      <c r="G1026" t="str">
        <f>VLOOKUP(F1026,부산데이터스토어!$B$2:$C$225,2,)</f>
        <v>naa.60060e80166177000001617700004703</v>
      </c>
      <c r="H1026" t="s">
        <v>3784</v>
      </c>
      <c r="I1026" t="s">
        <v>2284</v>
      </c>
      <c r="J1026" t="str">
        <f t="shared" si="60"/>
        <v>naa.60060e80166177000001617700004602</v>
      </c>
      <c r="K1026" t="str">
        <f t="shared" si="61"/>
        <v>10.146.106.98naa.60060e80166177000001617700004602</v>
      </c>
      <c r="L1026" t="str">
        <f>IF(K1026&lt;&gt;"",VLOOKUP(K1026,'active io'!$C$3:$D$7528,2,FALSE),"")</f>
        <v>vmhba5:C0:T3:L38</v>
      </c>
      <c r="M1026" t="str">
        <f t="shared" si="62"/>
        <v>16177</v>
      </c>
      <c r="N1026" t="str">
        <f t="shared" si="63"/>
        <v>4602</v>
      </c>
      <c r="O1026" s="131">
        <v>250.00030517578099</v>
      </c>
    </row>
    <row r="1027" spans="1:15">
      <c r="A1027" t="s">
        <v>1230</v>
      </c>
      <c r="B1027" t="s">
        <v>2116</v>
      </c>
      <c r="C1027" t="s">
        <v>521</v>
      </c>
      <c r="D1027" t="s">
        <v>2119</v>
      </c>
      <c r="E1027" t="s">
        <v>2192</v>
      </c>
      <c r="F1027" t="s">
        <v>1310</v>
      </c>
      <c r="G1027" t="str">
        <f>VLOOKUP(F1027,부산데이터스토어!$B$2:$C$225,2,)</f>
        <v>naa.60060e80166177000001617700004703</v>
      </c>
      <c r="H1027" t="s">
        <v>3785</v>
      </c>
      <c r="I1027" t="s">
        <v>2285</v>
      </c>
      <c r="J1027" t="str">
        <f t="shared" si="60"/>
        <v>naa.60060e80166177000001617700004100</v>
      </c>
      <c r="K1027" t="str">
        <f t="shared" si="61"/>
        <v>10.146.106.98naa.60060e80166177000001617700004100</v>
      </c>
      <c r="L1027" t="str">
        <f>IF(K1027&lt;&gt;"",VLOOKUP(K1027,'active io'!$C$3:$D$7528,2,FALSE),"")</f>
        <v>vmhba5:C0:T3:L39</v>
      </c>
      <c r="M1027" t="str">
        <f t="shared" si="62"/>
        <v>16177</v>
      </c>
      <c r="N1027" t="str">
        <f t="shared" si="63"/>
        <v>4100</v>
      </c>
      <c r="O1027" s="131">
        <v>250.00030517578099</v>
      </c>
    </row>
    <row r="1028" spans="1:15">
      <c r="A1028" t="s">
        <v>1230</v>
      </c>
      <c r="B1028" t="s">
        <v>2116</v>
      </c>
      <c r="C1028" t="s">
        <v>521</v>
      </c>
      <c r="D1028" t="s">
        <v>2119</v>
      </c>
      <c r="E1028" t="s">
        <v>2194</v>
      </c>
      <c r="F1028" t="s">
        <v>1310</v>
      </c>
      <c r="G1028" t="str">
        <f>VLOOKUP(F1028,부산데이터스토어!$B$2:$C$225,2,)</f>
        <v>naa.60060e80166177000001617700004703</v>
      </c>
      <c r="H1028" t="s">
        <v>3786</v>
      </c>
      <c r="I1028" t="s">
        <v>2286</v>
      </c>
      <c r="J1028" t="str">
        <f t="shared" si="60"/>
        <v>naa.60060e80166177000001617700004101</v>
      </c>
      <c r="K1028" t="str">
        <f t="shared" si="61"/>
        <v>10.146.106.98naa.60060e80166177000001617700004101</v>
      </c>
      <c r="L1028" t="str">
        <f>IF(K1028&lt;&gt;"",VLOOKUP(K1028,'active io'!$C$3:$D$7528,2,FALSE),"")</f>
        <v>vmhba5:C0:T3:L40</v>
      </c>
      <c r="M1028" t="str">
        <f t="shared" si="62"/>
        <v>16177</v>
      </c>
      <c r="N1028" t="str">
        <f t="shared" si="63"/>
        <v>4101</v>
      </c>
      <c r="O1028" s="131">
        <v>250.00030517578099</v>
      </c>
    </row>
    <row r="1029" spans="1:15">
      <c r="A1029" t="s">
        <v>1230</v>
      </c>
      <c r="B1029" t="s">
        <v>2116</v>
      </c>
      <c r="C1029" t="s">
        <v>521</v>
      </c>
      <c r="D1029" t="s">
        <v>2119</v>
      </c>
      <c r="E1029" t="s">
        <v>2196</v>
      </c>
      <c r="F1029" t="s">
        <v>1310</v>
      </c>
      <c r="G1029" t="str">
        <f>VLOOKUP(F1029,부산데이터스토어!$B$2:$C$225,2,)</f>
        <v>naa.60060e80166177000001617700004703</v>
      </c>
      <c r="H1029" t="s">
        <v>3787</v>
      </c>
      <c r="I1029" t="s">
        <v>2287</v>
      </c>
      <c r="J1029" t="str">
        <f t="shared" si="60"/>
        <v>naa.60060e80166177000001617700004102</v>
      </c>
      <c r="K1029" t="str">
        <f t="shared" si="61"/>
        <v>10.146.106.98naa.60060e80166177000001617700004102</v>
      </c>
      <c r="L1029" t="str">
        <f>IF(K1029&lt;&gt;"",VLOOKUP(K1029,'active io'!$C$3:$D$7528,2,FALSE),"")</f>
        <v>vmhba5:C0:T3:L41</v>
      </c>
      <c r="M1029" t="str">
        <f t="shared" si="62"/>
        <v>16177</v>
      </c>
      <c r="N1029" t="str">
        <f t="shared" si="63"/>
        <v>4102</v>
      </c>
      <c r="O1029" s="131">
        <v>100.00030517578099</v>
      </c>
    </row>
    <row r="1030" spans="1:15">
      <c r="A1030" t="s">
        <v>1230</v>
      </c>
      <c r="B1030" t="s">
        <v>2116</v>
      </c>
      <c r="C1030" t="s">
        <v>521</v>
      </c>
      <c r="D1030" t="s">
        <v>2119</v>
      </c>
      <c r="E1030" t="s">
        <v>2198</v>
      </c>
      <c r="F1030" t="s">
        <v>1310</v>
      </c>
      <c r="G1030" t="str">
        <f>VLOOKUP(F1030,부산데이터스토어!$B$2:$C$225,2,)</f>
        <v>naa.60060e80166177000001617700004703</v>
      </c>
      <c r="H1030" t="s">
        <v>3788</v>
      </c>
      <c r="I1030" t="s">
        <v>2288</v>
      </c>
      <c r="J1030" t="str">
        <f t="shared" si="60"/>
        <v>naa.60060e80166177000001617700004206</v>
      </c>
      <c r="K1030" t="str">
        <f t="shared" si="61"/>
        <v>10.146.106.98naa.60060e80166177000001617700004206</v>
      </c>
      <c r="L1030" t="str">
        <f>IF(K1030&lt;&gt;"",VLOOKUP(K1030,'active io'!$C$3:$D$7528,2,FALSE),"")</f>
        <v>vmhba5:C0:T3:L42</v>
      </c>
      <c r="M1030" t="str">
        <f t="shared" si="62"/>
        <v>16177</v>
      </c>
      <c r="N1030" t="str">
        <f t="shared" si="63"/>
        <v>4206</v>
      </c>
      <c r="O1030" s="131">
        <v>100.00030517578099</v>
      </c>
    </row>
    <row r="1031" spans="1:15">
      <c r="A1031" t="s">
        <v>1230</v>
      </c>
      <c r="B1031" t="s">
        <v>2116</v>
      </c>
      <c r="C1031" t="s">
        <v>521</v>
      </c>
      <c r="D1031" t="s">
        <v>2119</v>
      </c>
      <c r="E1031" t="s">
        <v>2200</v>
      </c>
      <c r="F1031" t="s">
        <v>1310</v>
      </c>
      <c r="G1031" t="str">
        <f>VLOOKUP(F1031,부산데이터스토어!$B$2:$C$225,2,)</f>
        <v>naa.60060e80166177000001617700004703</v>
      </c>
      <c r="H1031" t="s">
        <v>3789</v>
      </c>
      <c r="I1031" t="s">
        <v>2289</v>
      </c>
      <c r="J1031" t="str">
        <f t="shared" si="60"/>
        <v>naa.60060e80166177000001617700004207</v>
      </c>
      <c r="K1031" t="str">
        <f t="shared" si="61"/>
        <v>10.146.106.98naa.60060e80166177000001617700004207</v>
      </c>
      <c r="L1031" t="str">
        <f>IF(K1031&lt;&gt;"",VLOOKUP(K1031,'active io'!$C$3:$D$7528,2,FALSE),"")</f>
        <v>vmhba5:C0:T3:L43</v>
      </c>
      <c r="M1031" t="str">
        <f t="shared" si="62"/>
        <v>16177</v>
      </c>
      <c r="N1031" t="str">
        <f t="shared" si="63"/>
        <v>4207</v>
      </c>
      <c r="O1031" s="131">
        <v>100.00030517578099</v>
      </c>
    </row>
    <row r="1032" spans="1:15">
      <c r="A1032" t="s">
        <v>1230</v>
      </c>
      <c r="B1032" t="s">
        <v>2116</v>
      </c>
      <c r="C1032" t="s">
        <v>521</v>
      </c>
      <c r="D1032" t="s">
        <v>2119</v>
      </c>
      <c r="E1032" t="s">
        <v>2202</v>
      </c>
      <c r="F1032" t="s">
        <v>1310</v>
      </c>
      <c r="G1032" t="str">
        <f>VLOOKUP(F1032,부산데이터스토어!$B$2:$C$225,2,)</f>
        <v>naa.60060e80166177000001617700004703</v>
      </c>
      <c r="H1032" t="s">
        <v>3790</v>
      </c>
      <c r="I1032" t="s">
        <v>2290</v>
      </c>
      <c r="J1032" t="str">
        <f t="shared" si="60"/>
        <v>naa.60060e80166177000001617700004208</v>
      </c>
      <c r="K1032" t="str">
        <f t="shared" si="61"/>
        <v>10.146.106.98naa.60060e80166177000001617700004208</v>
      </c>
      <c r="L1032" t="str">
        <f>IF(K1032&lt;&gt;"",VLOOKUP(K1032,'active io'!$C$3:$D$7528,2,FALSE),"")</f>
        <v>vmhba5:C0:T3:L44</v>
      </c>
      <c r="M1032" t="str">
        <f t="shared" si="62"/>
        <v>16177</v>
      </c>
      <c r="N1032" t="str">
        <f t="shared" si="63"/>
        <v>4208</v>
      </c>
      <c r="O1032" s="131">
        <v>1.00067138671875</v>
      </c>
    </row>
    <row r="1033" spans="1:15">
      <c r="A1033" t="s">
        <v>1230</v>
      </c>
      <c r="B1033" t="s">
        <v>2116</v>
      </c>
      <c r="C1033" t="s">
        <v>521</v>
      </c>
      <c r="D1033" t="s">
        <v>2119</v>
      </c>
      <c r="E1033" t="s">
        <v>1737</v>
      </c>
      <c r="F1033" t="s">
        <v>1310</v>
      </c>
      <c r="G1033" t="str">
        <f>VLOOKUP(F1033,부산데이터스토어!$B$2:$C$225,2,)</f>
        <v>naa.60060e80166177000001617700004703</v>
      </c>
      <c r="H1033" t="s">
        <v>3791</v>
      </c>
      <c r="I1033" t="s">
        <v>2291</v>
      </c>
      <c r="J1033" t="str">
        <f t="shared" si="60"/>
        <v>naa.60060e80166177000001617700004f09</v>
      </c>
      <c r="K1033" t="str">
        <f t="shared" si="61"/>
        <v>10.146.106.98naa.60060e80166177000001617700004f09</v>
      </c>
      <c r="L1033" t="str">
        <f>IF(K1033&lt;&gt;"",VLOOKUP(K1033,'active io'!$C$3:$D$7528,2,FALSE),"")</f>
        <v>vmhba5:C0:T3:L45</v>
      </c>
      <c r="M1033" t="str">
        <f t="shared" si="62"/>
        <v>16177</v>
      </c>
      <c r="N1033" t="str">
        <f t="shared" si="63"/>
        <v>4f09</v>
      </c>
      <c r="O1033" s="131">
        <v>1.00067138671875</v>
      </c>
    </row>
    <row r="1034" spans="1:15">
      <c r="A1034" t="s">
        <v>1230</v>
      </c>
      <c r="B1034" t="s">
        <v>2116</v>
      </c>
      <c r="C1034" t="s">
        <v>521</v>
      </c>
      <c r="D1034" t="s">
        <v>2119</v>
      </c>
      <c r="E1034" t="s">
        <v>1740</v>
      </c>
      <c r="F1034" t="s">
        <v>1310</v>
      </c>
      <c r="G1034" t="str">
        <f>VLOOKUP(F1034,부산데이터스토어!$B$2:$C$225,2,)</f>
        <v>naa.60060e80166177000001617700004703</v>
      </c>
      <c r="H1034" t="s">
        <v>3792</v>
      </c>
      <c r="I1034" t="s">
        <v>2292</v>
      </c>
      <c r="J1034" t="str">
        <f t="shared" si="60"/>
        <v>naa.60060e80166177000001617700004f0a</v>
      </c>
      <c r="K1034" t="str">
        <f t="shared" si="61"/>
        <v>10.146.106.98naa.60060e80166177000001617700004f0a</v>
      </c>
      <c r="L1034" t="str">
        <f>IF(K1034&lt;&gt;"",VLOOKUP(K1034,'active io'!$C$3:$D$7528,2,FALSE),"")</f>
        <v>vmhba5:C0:T3:L46</v>
      </c>
      <c r="M1034" t="str">
        <f t="shared" si="62"/>
        <v>16177</v>
      </c>
      <c r="N1034" t="str">
        <f t="shared" si="63"/>
        <v>4f0a</v>
      </c>
      <c r="O1034" s="131">
        <v>50.0006103515625</v>
      </c>
    </row>
    <row r="1035" spans="1:15">
      <c r="A1035" t="s">
        <v>1230</v>
      </c>
      <c r="B1035" t="s">
        <v>2116</v>
      </c>
      <c r="C1035" t="s">
        <v>521</v>
      </c>
      <c r="D1035" t="s">
        <v>2119</v>
      </c>
      <c r="E1035" t="s">
        <v>1743</v>
      </c>
      <c r="F1035" t="s">
        <v>1310</v>
      </c>
      <c r="G1035" t="str">
        <f>VLOOKUP(F1035,부산데이터스토어!$B$2:$C$225,2,)</f>
        <v>naa.60060e80166177000001617700004703</v>
      </c>
      <c r="H1035" t="s">
        <v>3793</v>
      </c>
      <c r="I1035" t="s">
        <v>2293</v>
      </c>
      <c r="J1035" t="str">
        <f t="shared" si="60"/>
        <v>naa.60060e80166177000001617700004300</v>
      </c>
      <c r="K1035" t="str">
        <f t="shared" si="61"/>
        <v>10.146.106.98naa.60060e80166177000001617700004300</v>
      </c>
      <c r="L1035" t="str">
        <f>IF(K1035&lt;&gt;"",VLOOKUP(K1035,'active io'!$C$3:$D$7528,2,FALSE),"")</f>
        <v>vmhba5:C0:T3:L47</v>
      </c>
      <c r="M1035" t="str">
        <f t="shared" si="62"/>
        <v>16177</v>
      </c>
      <c r="N1035" t="str">
        <f t="shared" si="63"/>
        <v>4300</v>
      </c>
      <c r="O1035" s="131">
        <v>10.0003051757813</v>
      </c>
    </row>
    <row r="1036" spans="1:15">
      <c r="A1036" t="s">
        <v>1230</v>
      </c>
      <c r="B1036" t="s">
        <v>2116</v>
      </c>
      <c r="C1036" t="s">
        <v>521</v>
      </c>
      <c r="D1036" t="s">
        <v>2119</v>
      </c>
      <c r="E1036" t="s">
        <v>1746</v>
      </c>
      <c r="F1036" t="s">
        <v>1310</v>
      </c>
      <c r="G1036" t="str">
        <f>VLOOKUP(F1036,부산데이터스토어!$B$2:$C$225,2,)</f>
        <v>naa.60060e80166177000001617700004703</v>
      </c>
      <c r="H1036" t="s">
        <v>3794</v>
      </c>
      <c r="I1036" t="s">
        <v>2294</v>
      </c>
      <c r="J1036" t="str">
        <f t="shared" si="60"/>
        <v>naa.60060e80133148005020314800003300</v>
      </c>
      <c r="K1036" t="str">
        <f t="shared" si="61"/>
        <v>10.146.106.98naa.60060e80133148005020314800003300</v>
      </c>
      <c r="L1036" t="str">
        <f>IF(K1036&lt;&gt;"",VLOOKUP(K1036,'active io'!$C$3:$D$7528,2,FALSE),"")</f>
        <v>vmhba3:C0:T1:L0</v>
      </c>
      <c r="M1036" t="str">
        <f t="shared" si="62"/>
        <v>03148</v>
      </c>
      <c r="N1036" t="str">
        <f t="shared" si="63"/>
        <v>3300</v>
      </c>
      <c r="O1036" s="131">
        <v>10.0003051757813</v>
      </c>
    </row>
    <row r="1037" spans="1:15">
      <c r="A1037" t="s">
        <v>1230</v>
      </c>
      <c r="B1037" t="s">
        <v>2116</v>
      </c>
      <c r="C1037" t="s">
        <v>521</v>
      </c>
      <c r="D1037" t="s">
        <v>2119</v>
      </c>
      <c r="E1037" t="s">
        <v>1749</v>
      </c>
      <c r="F1037" t="s">
        <v>1310</v>
      </c>
      <c r="G1037" t="str">
        <f>VLOOKUP(F1037,부산데이터스토어!$B$2:$C$225,2,)</f>
        <v>naa.60060e80166177000001617700004703</v>
      </c>
      <c r="H1037" t="s">
        <v>3795</v>
      </c>
      <c r="I1037" t="s">
        <v>2295</v>
      </c>
      <c r="J1037" t="str">
        <f t="shared" si="60"/>
        <v>naa.60060e80133148005020314800003301</v>
      </c>
      <c r="K1037" t="str">
        <f t="shared" si="61"/>
        <v>10.146.106.98naa.60060e80133148005020314800003301</v>
      </c>
      <c r="L1037" t="str">
        <f>IF(K1037&lt;&gt;"",VLOOKUP(K1037,'active io'!$C$3:$D$7528,2,FALSE),"")</f>
        <v>vmhba3:C0:T1:L1</v>
      </c>
      <c r="M1037" t="str">
        <f t="shared" si="62"/>
        <v>03148</v>
      </c>
      <c r="N1037" t="str">
        <f t="shared" si="63"/>
        <v>3301</v>
      </c>
      <c r="O1037" s="131">
        <v>10.0003051757813</v>
      </c>
    </row>
    <row r="1038" spans="1:15">
      <c r="A1038" t="s">
        <v>1230</v>
      </c>
      <c r="B1038" t="s">
        <v>2116</v>
      </c>
      <c r="C1038" t="s">
        <v>521</v>
      </c>
      <c r="D1038" t="s">
        <v>2119</v>
      </c>
      <c r="E1038" t="s">
        <v>2212</v>
      </c>
      <c r="F1038" t="s">
        <v>1310</v>
      </c>
      <c r="G1038" t="str">
        <f>VLOOKUP(F1038,부산데이터스토어!$B$2:$C$225,2,)</f>
        <v>naa.60060e80166177000001617700004703</v>
      </c>
      <c r="H1038" t="s">
        <v>3796</v>
      </c>
      <c r="I1038" t="s">
        <v>2296</v>
      </c>
      <c r="J1038" t="str">
        <f t="shared" si="60"/>
        <v>naa.60060e80133148005020314800003302</v>
      </c>
      <c r="K1038" t="str">
        <f t="shared" si="61"/>
        <v>10.146.106.98naa.60060e80133148005020314800003302</v>
      </c>
      <c r="L1038" t="str">
        <f>IF(K1038&lt;&gt;"",VLOOKUP(K1038,'active io'!$C$3:$D$7528,2,FALSE),"")</f>
        <v>vmhba3:C0:T1:L2</v>
      </c>
      <c r="M1038" t="str">
        <f t="shared" si="62"/>
        <v>03148</v>
      </c>
      <c r="N1038" t="str">
        <f t="shared" si="63"/>
        <v>3302</v>
      </c>
      <c r="O1038" s="131">
        <v>1000.00030517578</v>
      </c>
    </row>
    <row r="1039" spans="1:15">
      <c r="A1039" t="s">
        <v>1230</v>
      </c>
      <c r="B1039" t="s">
        <v>2116</v>
      </c>
      <c r="C1039" t="s">
        <v>521</v>
      </c>
      <c r="D1039" t="s">
        <v>2119</v>
      </c>
      <c r="E1039" t="s">
        <v>2215</v>
      </c>
      <c r="F1039" t="s">
        <v>1310</v>
      </c>
      <c r="G1039" t="str">
        <f>VLOOKUP(F1039,부산데이터스토어!$B$2:$C$225,2,)</f>
        <v>naa.60060e80166177000001617700004703</v>
      </c>
      <c r="H1039" t="s">
        <v>3797</v>
      </c>
      <c r="I1039" t="s">
        <v>2297</v>
      </c>
      <c r="J1039" t="str">
        <f t="shared" si="60"/>
        <v>naa.60060e80133148005020314800003000</v>
      </c>
      <c r="K1039" t="str">
        <f t="shared" si="61"/>
        <v>10.146.106.98naa.60060e80133148005020314800003000</v>
      </c>
      <c r="L1039" t="str">
        <f>IF(K1039&lt;&gt;"",VLOOKUP(K1039,'active io'!$C$3:$D$7528,2,FALSE),"")</f>
        <v>vmhba3:C0:T1:L3</v>
      </c>
      <c r="M1039" t="str">
        <f t="shared" si="62"/>
        <v>03148</v>
      </c>
      <c r="N1039" t="str">
        <f t="shared" si="63"/>
        <v>3000</v>
      </c>
      <c r="O1039" s="131">
        <v>1000.00030517578</v>
      </c>
    </row>
    <row r="1040" spans="1:15">
      <c r="A1040" t="s">
        <v>1230</v>
      </c>
      <c r="B1040" t="s">
        <v>2116</v>
      </c>
      <c r="C1040" t="s">
        <v>521</v>
      </c>
      <c r="D1040" t="s">
        <v>2119</v>
      </c>
      <c r="E1040" t="s">
        <v>2218</v>
      </c>
      <c r="F1040" t="s">
        <v>1310</v>
      </c>
      <c r="G1040" t="str">
        <f>VLOOKUP(F1040,부산데이터스토어!$B$2:$C$225,2,)</f>
        <v>naa.60060e80166177000001617700004703</v>
      </c>
      <c r="H1040" t="s">
        <v>3798</v>
      </c>
      <c r="I1040" t="s">
        <v>2298</v>
      </c>
      <c r="J1040" t="str">
        <f t="shared" si="60"/>
        <v>naa.60060e80133148005020314800003001</v>
      </c>
      <c r="K1040" t="str">
        <f t="shared" si="61"/>
        <v>10.146.106.98naa.60060e80133148005020314800003001</v>
      </c>
      <c r="L1040" t="str">
        <f>IF(K1040&lt;&gt;"",VLOOKUP(K1040,'active io'!$C$3:$D$7528,2,FALSE),"")</f>
        <v>vmhba3:C0:T1:L4</v>
      </c>
      <c r="M1040" t="str">
        <f t="shared" si="62"/>
        <v>03148</v>
      </c>
      <c r="N1040" t="str">
        <f t="shared" si="63"/>
        <v>3001</v>
      </c>
      <c r="O1040" s="131">
        <v>1000.00030517578</v>
      </c>
    </row>
    <row r="1041" spans="1:15">
      <c r="A1041" t="s">
        <v>1230</v>
      </c>
      <c r="B1041" t="s">
        <v>2116</v>
      </c>
      <c r="C1041" t="s">
        <v>521</v>
      </c>
      <c r="D1041" t="s">
        <v>2119</v>
      </c>
      <c r="E1041" t="s">
        <v>2221</v>
      </c>
      <c r="F1041" t="s">
        <v>1310</v>
      </c>
      <c r="G1041" t="str">
        <f>VLOOKUP(F1041,부산데이터스토어!$B$2:$C$225,2,)</f>
        <v>naa.60060e80166177000001617700004703</v>
      </c>
      <c r="H1041" t="s">
        <v>3799</v>
      </c>
      <c r="I1041" t="s">
        <v>2299</v>
      </c>
      <c r="J1041" t="str">
        <f t="shared" si="60"/>
        <v>naa.60060e80133148005020314800003002</v>
      </c>
      <c r="K1041" t="str">
        <f t="shared" si="61"/>
        <v>10.146.106.98naa.60060e80133148005020314800003002</v>
      </c>
      <c r="L1041" t="str">
        <f>IF(K1041&lt;&gt;"",VLOOKUP(K1041,'active io'!$C$3:$D$7528,2,FALSE),"")</f>
        <v>vmhba3:C0:T1:L5</v>
      </c>
      <c r="M1041" t="str">
        <f t="shared" si="62"/>
        <v>03148</v>
      </c>
      <c r="N1041" t="str">
        <f t="shared" si="63"/>
        <v>3002</v>
      </c>
      <c r="O1041" s="131">
        <v>1000.00030517578</v>
      </c>
    </row>
    <row r="1042" spans="1:15">
      <c r="A1042" t="s">
        <v>1230</v>
      </c>
      <c r="B1042" t="s">
        <v>2116</v>
      </c>
      <c r="C1042" t="s">
        <v>521</v>
      </c>
      <c r="D1042" t="s">
        <v>2119</v>
      </c>
      <c r="E1042" t="s">
        <v>2224</v>
      </c>
      <c r="F1042" t="s">
        <v>1310</v>
      </c>
      <c r="G1042" t="str">
        <f>VLOOKUP(F1042,부산데이터스토어!$B$2:$C$225,2,)</f>
        <v>naa.60060e80166177000001617700004703</v>
      </c>
      <c r="H1042" t="s">
        <v>3800</v>
      </c>
      <c r="I1042" t="s">
        <v>2300</v>
      </c>
      <c r="J1042" t="str">
        <f t="shared" si="60"/>
        <v>naa.60060e80133148005020314800003003</v>
      </c>
      <c r="K1042" t="str">
        <f t="shared" si="61"/>
        <v>10.146.106.98naa.60060e80133148005020314800003003</v>
      </c>
      <c r="L1042" t="str">
        <f>IF(K1042&lt;&gt;"",VLOOKUP(K1042,'active io'!$C$3:$D$7528,2,FALSE),"")</f>
        <v>vmhba3:C0:T1:L6</v>
      </c>
      <c r="M1042" t="str">
        <f t="shared" si="62"/>
        <v>03148</v>
      </c>
      <c r="N1042" t="str">
        <f t="shared" si="63"/>
        <v>3003</v>
      </c>
      <c r="O1042" s="131">
        <v>1000.00030517578</v>
      </c>
    </row>
    <row r="1043" spans="1:15">
      <c r="A1043" t="s">
        <v>1230</v>
      </c>
      <c r="B1043" t="s">
        <v>2116</v>
      </c>
      <c r="C1043" t="s">
        <v>521</v>
      </c>
      <c r="D1043" t="s">
        <v>2119</v>
      </c>
      <c r="E1043" t="s">
        <v>2227</v>
      </c>
      <c r="F1043" t="s">
        <v>1310</v>
      </c>
      <c r="G1043" t="str">
        <f>VLOOKUP(F1043,부산데이터스토어!$B$2:$C$225,2,)</f>
        <v>naa.60060e80166177000001617700004703</v>
      </c>
      <c r="H1043" t="s">
        <v>3801</v>
      </c>
      <c r="I1043" t="s">
        <v>2301</v>
      </c>
      <c r="J1043" t="str">
        <f t="shared" si="60"/>
        <v>naa.60060e80133148005020314800003004</v>
      </c>
      <c r="K1043" t="str">
        <f t="shared" si="61"/>
        <v>10.146.106.98naa.60060e80133148005020314800003004</v>
      </c>
      <c r="L1043" t="str">
        <f>IF(K1043&lt;&gt;"",VLOOKUP(K1043,'active io'!$C$3:$D$7528,2,FALSE),"")</f>
        <v>vmhba3:C0:T1:L7</v>
      </c>
      <c r="M1043" t="str">
        <f t="shared" si="62"/>
        <v>03148</v>
      </c>
      <c r="N1043" t="str">
        <f t="shared" si="63"/>
        <v>3004</v>
      </c>
      <c r="O1043" s="131">
        <v>1000.00030517578</v>
      </c>
    </row>
    <row r="1044" spans="1:15">
      <c r="A1044" t="s">
        <v>1230</v>
      </c>
      <c r="B1044" t="s">
        <v>2116</v>
      </c>
      <c r="C1044" t="s">
        <v>521</v>
      </c>
      <c r="D1044" t="s">
        <v>2119</v>
      </c>
      <c r="E1044" t="s">
        <v>2302</v>
      </c>
      <c r="F1044" t="s">
        <v>1310</v>
      </c>
      <c r="G1044" t="str">
        <f>VLOOKUP(F1044,부산데이터스토어!$B$2:$C$225,2,)</f>
        <v>naa.60060e80166177000001617700004703</v>
      </c>
      <c r="H1044" t="s">
        <v>3802</v>
      </c>
      <c r="I1044" t="s">
        <v>2303</v>
      </c>
      <c r="J1044" t="str">
        <f t="shared" si="60"/>
        <v>naa.60060e80133148005020314800003005</v>
      </c>
      <c r="K1044" t="str">
        <f t="shared" si="61"/>
        <v>10.146.106.98naa.60060e80133148005020314800003005</v>
      </c>
      <c r="L1044" t="str">
        <f>IF(K1044&lt;&gt;"",VLOOKUP(K1044,'active io'!$C$3:$D$7528,2,FALSE),"")</f>
        <v>vmhba3:C0:T1:L8</v>
      </c>
      <c r="M1044" t="str">
        <f t="shared" si="62"/>
        <v>03148</v>
      </c>
      <c r="N1044" t="str">
        <f t="shared" si="63"/>
        <v>3005</v>
      </c>
      <c r="O1044" s="131">
        <v>1000.00030517578</v>
      </c>
    </row>
    <row r="1045" spans="1:15">
      <c r="A1045" t="s">
        <v>1230</v>
      </c>
      <c r="B1045" t="s">
        <v>2116</v>
      </c>
      <c r="C1045" t="s">
        <v>521</v>
      </c>
      <c r="D1045" t="s">
        <v>2119</v>
      </c>
      <c r="E1045" t="s">
        <v>2304</v>
      </c>
      <c r="F1045" t="s">
        <v>1310</v>
      </c>
      <c r="G1045" t="str">
        <f>VLOOKUP(F1045,부산데이터스토어!$B$2:$C$225,2,)</f>
        <v>naa.60060e80166177000001617700004703</v>
      </c>
      <c r="H1045" t="s">
        <v>3803</v>
      </c>
      <c r="I1045" t="s">
        <v>2305</v>
      </c>
      <c r="J1045" t="str">
        <f t="shared" si="60"/>
        <v>naa.60060e80133148005020314800001008</v>
      </c>
      <c r="K1045" t="str">
        <f t="shared" si="61"/>
        <v>10.146.106.98naa.60060e80133148005020314800001008</v>
      </c>
      <c r="L1045" t="str">
        <f>IF(K1045&lt;&gt;"",VLOOKUP(K1045,'active io'!$C$3:$D$7528,2,FALSE),"")</f>
        <v>vmhba5:C0:T0:L21</v>
      </c>
      <c r="M1045" t="str">
        <f t="shared" si="62"/>
        <v>03148</v>
      </c>
      <c r="N1045" t="str">
        <f t="shared" si="63"/>
        <v>1008</v>
      </c>
      <c r="O1045" s="131">
        <v>1.00067138671875</v>
      </c>
    </row>
    <row r="1046" spans="1:15">
      <c r="A1046" t="s">
        <v>1230</v>
      </c>
      <c r="B1046" t="s">
        <v>2116</v>
      </c>
      <c r="C1046" t="s">
        <v>521</v>
      </c>
      <c r="D1046" t="s">
        <v>2119</v>
      </c>
      <c r="E1046" t="s">
        <v>1752</v>
      </c>
      <c r="F1046" t="s">
        <v>1310</v>
      </c>
      <c r="G1046" t="str">
        <f>VLOOKUP(F1046,부산데이터스토어!$B$2:$C$225,2,)</f>
        <v>naa.60060e80166177000001617700004703</v>
      </c>
      <c r="H1046" t="s">
        <v>3804</v>
      </c>
      <c r="I1046" t="s">
        <v>2306</v>
      </c>
      <c r="J1046" t="str">
        <f t="shared" si="60"/>
        <v>naa.60060e80166177000001617700004f0b</v>
      </c>
      <c r="K1046" t="str">
        <f t="shared" si="61"/>
        <v>10.146.106.98naa.60060e80166177000001617700004f0b</v>
      </c>
      <c r="L1046" t="str">
        <f>IF(K1046&lt;&gt;"",VLOOKUP(K1046,'active io'!$C$3:$D$7528,2,FALSE),"")</f>
        <v>vmhba5:C0:T3:L48</v>
      </c>
      <c r="M1046" t="str">
        <f t="shared" si="62"/>
        <v>16177</v>
      </c>
      <c r="N1046" t="str">
        <f t="shared" si="63"/>
        <v>4f0b</v>
      </c>
      <c r="O1046" s="131">
        <v>1.00067138671875</v>
      </c>
    </row>
    <row r="1047" spans="1:15">
      <c r="A1047" t="s">
        <v>1230</v>
      </c>
      <c r="B1047" t="s">
        <v>2116</v>
      </c>
      <c r="C1047" t="s">
        <v>521</v>
      </c>
      <c r="D1047" t="s">
        <v>2119</v>
      </c>
      <c r="E1047" t="s">
        <v>1755</v>
      </c>
      <c r="F1047" t="s">
        <v>1310</v>
      </c>
      <c r="G1047" t="str">
        <f>VLOOKUP(F1047,부산데이터스토어!$B$2:$C$225,2,)</f>
        <v>naa.60060e80166177000001617700004703</v>
      </c>
      <c r="H1047" t="s">
        <v>3805</v>
      </c>
      <c r="I1047" t="s">
        <v>2307</v>
      </c>
      <c r="J1047" t="str">
        <f t="shared" si="60"/>
        <v>naa.60060e80166177000001617700004f0c</v>
      </c>
      <c r="K1047" t="str">
        <f t="shared" si="61"/>
        <v>10.146.106.98naa.60060e80166177000001617700004f0c</v>
      </c>
      <c r="L1047" t="str">
        <f>IF(K1047&lt;&gt;"",VLOOKUP(K1047,'active io'!$C$3:$D$7528,2,FALSE),"")</f>
        <v>vmhba5:C0:T3:L49</v>
      </c>
      <c r="M1047" t="str">
        <f t="shared" si="62"/>
        <v>16177</v>
      </c>
      <c r="N1047" t="str">
        <f t="shared" si="63"/>
        <v>4f0c</v>
      </c>
      <c r="O1047" s="131">
        <v>1.00067138671875</v>
      </c>
    </row>
    <row r="1048" spans="1:15">
      <c r="A1048" t="s">
        <v>1230</v>
      </c>
      <c r="B1048" t="s">
        <v>2116</v>
      </c>
      <c r="C1048" t="s">
        <v>521</v>
      </c>
      <c r="D1048" t="s">
        <v>2119</v>
      </c>
      <c r="E1048" t="s">
        <v>1758</v>
      </c>
      <c r="F1048" t="s">
        <v>1310</v>
      </c>
      <c r="G1048" t="str">
        <f>VLOOKUP(F1048,부산데이터스토어!$B$2:$C$225,2,)</f>
        <v>naa.60060e80166177000001617700004703</v>
      </c>
      <c r="H1048" t="s">
        <v>3806</v>
      </c>
      <c r="I1048" t="s">
        <v>2308</v>
      </c>
      <c r="J1048" t="str">
        <f t="shared" si="60"/>
        <v>naa.60060e80166177000001617700004f0d</v>
      </c>
      <c r="K1048" t="str">
        <f t="shared" si="61"/>
        <v>10.146.106.98naa.60060e80166177000001617700004f0d</v>
      </c>
      <c r="L1048" t="str">
        <f>IF(K1048&lt;&gt;"",VLOOKUP(K1048,'active io'!$C$3:$D$7528,2,FALSE),"")</f>
        <v>vmhba3:C0:T4:L50</v>
      </c>
      <c r="M1048" t="str">
        <f t="shared" si="62"/>
        <v>16177</v>
      </c>
      <c r="N1048" t="str">
        <f t="shared" si="63"/>
        <v>4f0d</v>
      </c>
      <c r="O1048" s="131">
        <v>1000.00030517578</v>
      </c>
    </row>
    <row r="1049" spans="1:15">
      <c r="A1049" t="s">
        <v>1230</v>
      </c>
      <c r="B1049" t="s">
        <v>2116</v>
      </c>
      <c r="C1049" t="s">
        <v>521</v>
      </c>
      <c r="D1049" t="s">
        <v>2119</v>
      </c>
      <c r="E1049" t="s">
        <v>2259</v>
      </c>
      <c r="F1049" t="s">
        <v>1310</v>
      </c>
      <c r="G1049" t="str">
        <f>VLOOKUP(F1049,부산데이터스토어!$B$2:$C$225,2,)</f>
        <v>naa.60060e80166177000001617700004703</v>
      </c>
      <c r="H1049" t="s">
        <v>3807</v>
      </c>
      <c r="I1049" t="s">
        <v>2309</v>
      </c>
      <c r="J1049" t="str">
        <f t="shared" si="60"/>
        <v>naa.60060e80133148005020314800003006</v>
      </c>
      <c r="K1049" t="str">
        <f t="shared" si="61"/>
        <v>10.146.106.98naa.60060e80133148005020314800003006</v>
      </c>
      <c r="L1049" t="str">
        <f>IF(K1049&lt;&gt;"",VLOOKUP(K1049,'active io'!$C$3:$D$7528,2,FALSE),"")</f>
        <v>vmhba3:C0:T1:L9</v>
      </c>
      <c r="M1049" t="str">
        <f t="shared" si="62"/>
        <v>03148</v>
      </c>
      <c r="N1049" t="str">
        <f t="shared" si="63"/>
        <v>3006</v>
      </c>
      <c r="O1049" s="131">
        <v>1000.00030517578</v>
      </c>
    </row>
    <row r="1050" spans="1:15">
      <c r="A1050" t="s">
        <v>1230</v>
      </c>
      <c r="B1050" t="s">
        <v>2116</v>
      </c>
      <c r="C1050" t="s">
        <v>521</v>
      </c>
      <c r="D1050" t="s">
        <v>2119</v>
      </c>
      <c r="E1050" t="s">
        <v>2262</v>
      </c>
      <c r="F1050" t="s">
        <v>1310</v>
      </c>
      <c r="G1050" t="str">
        <f>VLOOKUP(F1050,부산데이터스토어!$B$2:$C$225,2,)</f>
        <v>naa.60060e80166177000001617700004703</v>
      </c>
      <c r="H1050" t="s">
        <v>3808</v>
      </c>
      <c r="I1050" t="s">
        <v>2311</v>
      </c>
      <c r="J1050" t="str">
        <f t="shared" si="60"/>
        <v>naa.60060e80133148005020314800003007</v>
      </c>
      <c r="K1050" t="str">
        <f t="shared" si="61"/>
        <v>10.146.106.98naa.60060e80133148005020314800003007</v>
      </c>
      <c r="L1050" t="str">
        <f>IF(K1050&lt;&gt;"",VLOOKUP(K1050,'active io'!$C$3:$D$7528,2,FALSE),"")</f>
        <v>vmhba5:C0:T0:L10</v>
      </c>
      <c r="M1050" t="str">
        <f t="shared" si="62"/>
        <v>03148</v>
      </c>
      <c r="N1050" t="str">
        <f t="shared" si="63"/>
        <v>3007</v>
      </c>
      <c r="O1050" s="131">
        <v>1000.00030517578</v>
      </c>
    </row>
    <row r="1051" spans="1:15">
      <c r="A1051" t="s">
        <v>1230</v>
      </c>
      <c r="B1051" t="s">
        <v>2116</v>
      </c>
      <c r="C1051" t="s">
        <v>521</v>
      </c>
      <c r="D1051" t="s">
        <v>2119</v>
      </c>
      <c r="E1051" t="s">
        <v>2265</v>
      </c>
      <c r="F1051" t="s">
        <v>1310</v>
      </c>
      <c r="G1051" t="str">
        <f>VLOOKUP(F1051,부산데이터스토어!$B$2:$C$225,2,)</f>
        <v>naa.60060e80166177000001617700004703</v>
      </c>
      <c r="H1051" t="s">
        <v>3809</v>
      </c>
      <c r="I1051" t="s">
        <v>2313</v>
      </c>
      <c r="J1051" t="str">
        <f t="shared" si="60"/>
        <v>naa.60060e80133148005020314800003008</v>
      </c>
      <c r="K1051" t="str">
        <f t="shared" si="61"/>
        <v>10.146.106.98naa.60060e80133148005020314800003008</v>
      </c>
      <c r="L1051" t="str">
        <f>IF(K1051&lt;&gt;"",VLOOKUP(K1051,'active io'!$C$3:$D$7528,2,FALSE),"")</f>
        <v>vmhba5:C0:T0:L11</v>
      </c>
      <c r="M1051" t="str">
        <f t="shared" si="62"/>
        <v>03148</v>
      </c>
      <c r="N1051" t="str">
        <f t="shared" si="63"/>
        <v>3008</v>
      </c>
      <c r="O1051" s="131">
        <v>200.00061035156301</v>
      </c>
    </row>
    <row r="1052" spans="1:15">
      <c r="A1052" t="s">
        <v>1230</v>
      </c>
      <c r="B1052" t="s">
        <v>2116</v>
      </c>
      <c r="C1052" t="s">
        <v>521</v>
      </c>
      <c r="D1052" t="s">
        <v>2119</v>
      </c>
      <c r="E1052" t="s">
        <v>2268</v>
      </c>
      <c r="F1052" t="s">
        <v>1310</v>
      </c>
      <c r="G1052" t="str">
        <f>VLOOKUP(F1052,부산데이터스토어!$B$2:$C$225,2,)</f>
        <v>naa.60060e80166177000001617700004703</v>
      </c>
      <c r="H1052" t="s">
        <v>3810</v>
      </c>
      <c r="I1052" t="s">
        <v>2315</v>
      </c>
      <c r="J1052" t="str">
        <f t="shared" si="60"/>
        <v>naa.60060e80133148005020314800003100</v>
      </c>
      <c r="K1052" t="str">
        <f t="shared" si="61"/>
        <v>10.146.106.98naa.60060e80133148005020314800003100</v>
      </c>
      <c r="L1052" t="str">
        <f>IF(K1052&lt;&gt;"",VLOOKUP(K1052,'active io'!$C$3:$D$7528,2,FALSE),"")</f>
        <v>vmhba5:C0:T0:L12</v>
      </c>
      <c r="M1052" t="str">
        <f t="shared" si="62"/>
        <v>03148</v>
      </c>
      <c r="N1052" t="str">
        <f t="shared" si="63"/>
        <v>3100</v>
      </c>
      <c r="O1052" s="131">
        <v>1000.00030517578</v>
      </c>
    </row>
    <row r="1053" spans="1:15">
      <c r="A1053" t="s">
        <v>1230</v>
      </c>
      <c r="B1053" t="s">
        <v>2116</v>
      </c>
      <c r="C1053" t="s">
        <v>521</v>
      </c>
      <c r="D1053" t="s">
        <v>2119</v>
      </c>
      <c r="E1053" t="s">
        <v>2271</v>
      </c>
      <c r="F1053" t="s">
        <v>1310</v>
      </c>
      <c r="G1053" t="str">
        <f>VLOOKUP(F1053,부산데이터스토어!$B$2:$C$225,2,)</f>
        <v>naa.60060e80166177000001617700004703</v>
      </c>
      <c r="H1053" t="s">
        <v>3811</v>
      </c>
      <c r="I1053" t="s">
        <v>2317</v>
      </c>
      <c r="J1053" t="str">
        <f t="shared" si="60"/>
        <v>naa.60060e80133148005020314800001000</v>
      </c>
      <c r="K1053" t="str">
        <f t="shared" si="61"/>
        <v>10.146.106.98naa.60060e80133148005020314800001000</v>
      </c>
      <c r="L1053" t="str">
        <f>IF(K1053&lt;&gt;"",VLOOKUP(K1053,'active io'!$C$3:$D$7528,2,FALSE),"")</f>
        <v>vmhba5:C0:T0:L13</v>
      </c>
      <c r="M1053" t="str">
        <f t="shared" si="62"/>
        <v>03148</v>
      </c>
      <c r="N1053" t="str">
        <f t="shared" si="63"/>
        <v>1000</v>
      </c>
      <c r="O1053" s="131">
        <v>1000.00030517578</v>
      </c>
    </row>
    <row r="1054" spans="1:15">
      <c r="A1054" t="s">
        <v>1230</v>
      </c>
      <c r="B1054" t="s">
        <v>2116</v>
      </c>
      <c r="C1054" t="s">
        <v>521</v>
      </c>
      <c r="D1054" t="s">
        <v>2119</v>
      </c>
      <c r="E1054" t="s">
        <v>2274</v>
      </c>
      <c r="F1054" t="s">
        <v>1310</v>
      </c>
      <c r="G1054" t="str">
        <f>VLOOKUP(F1054,부산데이터스토어!$B$2:$C$225,2,)</f>
        <v>naa.60060e80166177000001617700004703</v>
      </c>
      <c r="H1054" t="s">
        <v>3812</v>
      </c>
      <c r="I1054" t="s">
        <v>2319</v>
      </c>
      <c r="J1054" t="str">
        <f t="shared" si="60"/>
        <v>naa.60060e80133148005020314800001001</v>
      </c>
      <c r="K1054" t="str">
        <f t="shared" si="61"/>
        <v>10.146.106.98naa.60060e80133148005020314800001001</v>
      </c>
      <c r="L1054" t="str">
        <f>IF(K1054&lt;&gt;"",VLOOKUP(K1054,'active io'!$C$3:$D$7528,2,FALSE),"")</f>
        <v>vmhba5:C0:T0:L14</v>
      </c>
      <c r="M1054" t="str">
        <f t="shared" si="62"/>
        <v>03148</v>
      </c>
      <c r="N1054" t="str">
        <f t="shared" si="63"/>
        <v>1001</v>
      </c>
      <c r="O1054" s="131">
        <v>1000.00030517578</v>
      </c>
    </row>
    <row r="1055" spans="1:15">
      <c r="A1055" t="s">
        <v>1230</v>
      </c>
      <c r="B1055" t="s">
        <v>2116</v>
      </c>
      <c r="C1055" t="s">
        <v>521</v>
      </c>
      <c r="D1055" t="s">
        <v>2119</v>
      </c>
      <c r="E1055" t="s">
        <v>2321</v>
      </c>
      <c r="F1055" t="s">
        <v>1310</v>
      </c>
      <c r="G1055" t="str">
        <f>VLOOKUP(F1055,부산데이터스토어!$B$2:$C$225,2,)</f>
        <v>naa.60060e80166177000001617700004703</v>
      </c>
      <c r="H1055" t="s">
        <v>3813</v>
      </c>
      <c r="I1055" t="s">
        <v>2322</v>
      </c>
      <c r="J1055" t="str">
        <f t="shared" si="60"/>
        <v>naa.60060e80133148005020314800001002</v>
      </c>
      <c r="K1055" t="str">
        <f t="shared" si="61"/>
        <v>10.146.106.98naa.60060e80133148005020314800001002</v>
      </c>
      <c r="L1055" t="str">
        <f>IF(K1055&lt;&gt;"",VLOOKUP(K1055,'active io'!$C$3:$D$7528,2,FALSE),"")</f>
        <v>vmhba5:C0:T0:L15</v>
      </c>
      <c r="M1055" t="str">
        <f t="shared" si="62"/>
        <v>03148</v>
      </c>
      <c r="N1055" t="str">
        <f t="shared" si="63"/>
        <v>1002</v>
      </c>
      <c r="O1055" s="131">
        <v>1000.00030517578</v>
      </c>
    </row>
    <row r="1056" spans="1:15">
      <c r="A1056" t="s">
        <v>1230</v>
      </c>
      <c r="B1056" t="s">
        <v>2116</v>
      </c>
      <c r="C1056" t="s">
        <v>521</v>
      </c>
      <c r="D1056" t="s">
        <v>2119</v>
      </c>
      <c r="E1056" t="s">
        <v>2324</v>
      </c>
      <c r="F1056" t="s">
        <v>1310</v>
      </c>
      <c r="G1056" t="str">
        <f>VLOOKUP(F1056,부산데이터스토어!$B$2:$C$225,2,)</f>
        <v>naa.60060e80166177000001617700004703</v>
      </c>
      <c r="H1056" t="s">
        <v>3814</v>
      </c>
      <c r="I1056" t="s">
        <v>2325</v>
      </c>
      <c r="J1056" t="str">
        <f t="shared" si="60"/>
        <v>naa.60060e80133148005020314800001003</v>
      </c>
      <c r="K1056" t="str">
        <f t="shared" si="61"/>
        <v>10.146.106.98naa.60060e80133148005020314800001003</v>
      </c>
      <c r="L1056" t="str">
        <f>IF(K1056&lt;&gt;"",VLOOKUP(K1056,'active io'!$C$3:$D$7528,2,FALSE),"")</f>
        <v>vmhba5:C0:T0:L16</v>
      </c>
      <c r="M1056" t="str">
        <f t="shared" si="62"/>
        <v>03148</v>
      </c>
      <c r="N1056" t="str">
        <f t="shared" si="63"/>
        <v>1003</v>
      </c>
      <c r="O1056" s="131">
        <v>1000.00030517578</v>
      </c>
    </row>
    <row r="1057" spans="1:15">
      <c r="A1057" t="s">
        <v>1230</v>
      </c>
      <c r="B1057" t="s">
        <v>2116</v>
      </c>
      <c r="C1057" t="s">
        <v>521</v>
      </c>
      <c r="D1057" t="s">
        <v>2119</v>
      </c>
      <c r="E1057" t="s">
        <v>2327</v>
      </c>
      <c r="F1057" t="s">
        <v>1310</v>
      </c>
      <c r="G1057" t="str">
        <f>VLOOKUP(F1057,부산데이터스토어!$B$2:$C$225,2,)</f>
        <v>naa.60060e80166177000001617700004703</v>
      </c>
      <c r="H1057" t="s">
        <v>3815</v>
      </c>
      <c r="I1057" t="s">
        <v>2328</v>
      </c>
      <c r="J1057" t="str">
        <f t="shared" si="60"/>
        <v>naa.60060e80133148005020314800001004</v>
      </c>
      <c r="K1057" t="str">
        <f t="shared" si="61"/>
        <v>10.146.106.98naa.60060e80133148005020314800001004</v>
      </c>
      <c r="L1057" t="str">
        <f>IF(K1057&lt;&gt;"",VLOOKUP(K1057,'active io'!$C$3:$D$7528,2,FALSE),"")</f>
        <v>vmhba5:C0:T0:L17</v>
      </c>
      <c r="M1057" t="str">
        <f t="shared" si="62"/>
        <v>03148</v>
      </c>
      <c r="N1057" t="str">
        <f t="shared" si="63"/>
        <v>1004</v>
      </c>
      <c r="O1057" s="131">
        <v>1000.00030517578</v>
      </c>
    </row>
    <row r="1058" spans="1:15">
      <c r="A1058" t="s">
        <v>1230</v>
      </c>
      <c r="B1058" t="s">
        <v>2116</v>
      </c>
      <c r="C1058" t="s">
        <v>521</v>
      </c>
      <c r="D1058" t="s">
        <v>2119</v>
      </c>
      <c r="E1058" t="s">
        <v>2330</v>
      </c>
      <c r="F1058" t="s">
        <v>1310</v>
      </c>
      <c r="G1058" t="str">
        <f>VLOOKUP(F1058,부산데이터스토어!$B$2:$C$225,2,)</f>
        <v>naa.60060e80166177000001617700004703</v>
      </c>
      <c r="H1058" t="s">
        <v>3816</v>
      </c>
      <c r="I1058" t="s">
        <v>2331</v>
      </c>
      <c r="J1058" t="str">
        <f t="shared" si="60"/>
        <v>naa.60060e80133148005020314800001005</v>
      </c>
      <c r="K1058" t="str">
        <f t="shared" si="61"/>
        <v>10.146.106.98naa.60060e80133148005020314800001005</v>
      </c>
      <c r="L1058" t="str">
        <f>IF(K1058&lt;&gt;"",VLOOKUP(K1058,'active io'!$C$3:$D$7528,2,FALSE),"")</f>
        <v>vmhba5:C0:T0:L18</v>
      </c>
      <c r="M1058" t="str">
        <f t="shared" si="62"/>
        <v>03148</v>
      </c>
      <c r="N1058" t="str">
        <f t="shared" si="63"/>
        <v>1005</v>
      </c>
      <c r="O1058" s="131">
        <v>1000.00030517578</v>
      </c>
    </row>
    <row r="1059" spans="1:15">
      <c r="A1059" t="s">
        <v>1230</v>
      </c>
      <c r="B1059" t="s">
        <v>2116</v>
      </c>
      <c r="C1059" t="s">
        <v>521</v>
      </c>
      <c r="D1059" t="s">
        <v>2119</v>
      </c>
      <c r="E1059" t="s">
        <v>2333</v>
      </c>
      <c r="F1059" t="s">
        <v>1310</v>
      </c>
      <c r="G1059" t="str">
        <f>VLOOKUP(F1059,부산데이터스토어!$B$2:$C$225,2,)</f>
        <v>naa.60060e80166177000001617700004703</v>
      </c>
      <c r="H1059" t="s">
        <v>3817</v>
      </c>
      <c r="I1059" t="s">
        <v>2334</v>
      </c>
      <c r="J1059" t="str">
        <f t="shared" si="60"/>
        <v>naa.60060e80133148005020314800001006</v>
      </c>
      <c r="K1059" t="str">
        <f t="shared" si="61"/>
        <v>10.146.106.98naa.60060e80133148005020314800001006</v>
      </c>
      <c r="L1059" t="str">
        <f>IF(K1059&lt;&gt;"",VLOOKUP(K1059,'active io'!$C$3:$D$7528,2,FALSE),"")</f>
        <v>vmhba5:C0:T0:L19</v>
      </c>
      <c r="M1059" t="str">
        <f t="shared" si="62"/>
        <v>03148</v>
      </c>
      <c r="N1059" t="str">
        <f t="shared" si="63"/>
        <v>1006</v>
      </c>
      <c r="O1059" s="131">
        <v>1000.00030517578</v>
      </c>
    </row>
    <row r="1060" spans="1:15">
      <c r="A1060" t="s">
        <v>1230</v>
      </c>
      <c r="B1060" t="s">
        <v>2116</v>
      </c>
      <c r="C1060" t="s">
        <v>521</v>
      </c>
      <c r="D1060" t="s">
        <v>2119</v>
      </c>
      <c r="E1060" t="s">
        <v>2336</v>
      </c>
      <c r="F1060" t="s">
        <v>1310</v>
      </c>
      <c r="G1060" t="str">
        <f>VLOOKUP(F1060,부산데이터스토어!$B$2:$C$225,2,)</f>
        <v>naa.60060e80166177000001617700004703</v>
      </c>
      <c r="H1060" t="s">
        <v>3818</v>
      </c>
      <c r="I1060" t="s">
        <v>2337</v>
      </c>
      <c r="J1060" t="str">
        <f t="shared" si="60"/>
        <v>naa.60060e80133148005020314800001007</v>
      </c>
      <c r="K1060" t="str">
        <f t="shared" si="61"/>
        <v>10.146.106.98naa.60060e80133148005020314800001007</v>
      </c>
      <c r="L1060" t="str">
        <f>IF(K1060&lt;&gt;"",VLOOKUP(K1060,'active io'!$C$3:$D$7528,2,FALSE),"")</f>
        <v>vmhba5:C0:T0:L20</v>
      </c>
      <c r="M1060" t="str">
        <f t="shared" si="62"/>
        <v>03148</v>
      </c>
      <c r="N1060" t="str">
        <f t="shared" si="63"/>
        <v>1007</v>
      </c>
      <c r="O1060" s="131">
        <v>40</v>
      </c>
    </row>
    <row r="1061" spans="1:15">
      <c r="A1061" t="s">
        <v>1231</v>
      </c>
      <c r="B1061" t="s">
        <v>2116</v>
      </c>
      <c r="C1061" t="s">
        <v>525</v>
      </c>
      <c r="D1061" t="s">
        <v>2119</v>
      </c>
      <c r="E1061" t="s">
        <v>1686</v>
      </c>
      <c r="F1061" t="s">
        <v>1660</v>
      </c>
      <c r="G1061" t="str">
        <f>VLOOKUP(F1061,부산데이터스토어!$B$2:$C$225,2,)</f>
        <v>naa.600508b1001c33b08ba5550b3bd903a4</v>
      </c>
      <c r="H1061" t="s">
        <v>3819</v>
      </c>
      <c r="J1061" t="str">
        <f t="shared" si="60"/>
        <v/>
      </c>
      <c r="K1061" t="str">
        <f t="shared" si="61"/>
        <v/>
      </c>
      <c r="L1061" t="str">
        <f>IF(K1061&lt;&gt;"",VLOOKUP(K1061,'active io'!$C$3:$D$7528,2,FALSE),"")</f>
        <v/>
      </c>
      <c r="M1061" t="str">
        <f t="shared" si="62"/>
        <v/>
      </c>
      <c r="N1061" t="str">
        <f t="shared" si="63"/>
        <v/>
      </c>
      <c r="O1061" s="131">
        <v>50</v>
      </c>
    </row>
    <row r="1062" spans="1:15">
      <c r="A1062" t="s">
        <v>1231</v>
      </c>
      <c r="B1062" t="s">
        <v>2116</v>
      </c>
      <c r="C1062" t="s">
        <v>525</v>
      </c>
      <c r="D1062" t="s">
        <v>2119</v>
      </c>
      <c r="E1062" t="s">
        <v>1690</v>
      </c>
      <c r="F1062" t="s">
        <v>1662</v>
      </c>
      <c r="G1062" t="str">
        <f>VLOOKUP(F1062,부산데이터스토어!$B$2:$C$225,2,)</f>
        <v>naa.600508b1001c00c8f093d25f48ac6ec4</v>
      </c>
      <c r="H1062" t="s">
        <v>3819</v>
      </c>
      <c r="J1062" t="str">
        <f t="shared" si="60"/>
        <v/>
      </c>
      <c r="K1062" t="str">
        <f t="shared" si="61"/>
        <v/>
      </c>
      <c r="L1062" t="str">
        <f>IF(K1062&lt;&gt;"",VLOOKUP(K1062,'active io'!$C$3:$D$7528,2,FALSE),"")</f>
        <v/>
      </c>
      <c r="M1062" t="str">
        <f t="shared" si="62"/>
        <v/>
      </c>
      <c r="N1062" t="str">
        <f t="shared" si="63"/>
        <v/>
      </c>
      <c r="O1062" s="131">
        <v>10.0003051757813</v>
      </c>
    </row>
    <row r="1063" spans="1:15">
      <c r="A1063" t="s">
        <v>1231</v>
      </c>
      <c r="B1063" t="s">
        <v>2116</v>
      </c>
      <c r="C1063" t="s">
        <v>525</v>
      </c>
      <c r="D1063" t="s">
        <v>2119</v>
      </c>
      <c r="E1063" t="s">
        <v>1688</v>
      </c>
      <c r="F1063" t="s">
        <v>1248</v>
      </c>
      <c r="G1063" t="str">
        <f>VLOOKUP(F1063,부산데이터스토어!$B$2:$C$225,2,)</f>
        <v>naa.60060e8016622100000162210000a604</v>
      </c>
      <c r="H1063" t="s">
        <v>3819</v>
      </c>
      <c r="I1063" t="s">
        <v>2338</v>
      </c>
      <c r="J1063" t="str">
        <f t="shared" si="60"/>
        <v>naa.60060e8016622100000162210000a507</v>
      </c>
      <c r="K1063" t="str">
        <f t="shared" si="61"/>
        <v>10.146.106.99naa.60060e8016622100000162210000a507</v>
      </c>
      <c r="L1063" t="str">
        <f>IF(K1063&lt;&gt;"",VLOOKUP(K1063,'active io'!$C$3:$D$7528,2,FALSE),"")</f>
        <v>vmhba4:C0:T1:L41</v>
      </c>
      <c r="M1063" t="str">
        <f t="shared" si="62"/>
        <v>16221</v>
      </c>
      <c r="N1063" t="str">
        <f t="shared" si="63"/>
        <v>a507</v>
      </c>
      <c r="O1063" s="131">
        <v>10.0003051757813</v>
      </c>
    </row>
    <row r="1064" spans="1:15">
      <c r="A1064" t="s">
        <v>1231</v>
      </c>
      <c r="B1064" t="s">
        <v>2116</v>
      </c>
      <c r="C1064" t="s">
        <v>525</v>
      </c>
      <c r="D1064" t="s">
        <v>2119</v>
      </c>
      <c r="E1064" t="s">
        <v>1704</v>
      </c>
      <c r="F1064" t="s">
        <v>1248</v>
      </c>
      <c r="G1064" t="str">
        <f>VLOOKUP(F1064,부산데이터스토어!$B$2:$C$225,2,)</f>
        <v>naa.60060e8016622100000162210000a604</v>
      </c>
      <c r="H1064" t="s">
        <v>3820</v>
      </c>
      <c r="I1064" t="s">
        <v>2339</v>
      </c>
      <c r="J1064" t="str">
        <f t="shared" si="60"/>
        <v>naa.60060e8016622100000162210000a508</v>
      </c>
      <c r="K1064" t="str">
        <f t="shared" si="61"/>
        <v>10.146.106.99naa.60060e8016622100000162210000a508</v>
      </c>
      <c r="L1064" t="str">
        <f>IF(K1064&lt;&gt;"",VLOOKUP(K1064,'active io'!$C$3:$D$7528,2,FALSE),"")</f>
        <v>vmhba4:C0:T1:L42</v>
      </c>
      <c r="M1064" t="str">
        <f t="shared" si="62"/>
        <v>16221</v>
      </c>
      <c r="N1064" t="str">
        <f t="shared" si="63"/>
        <v>a508</v>
      </c>
      <c r="O1064" s="131">
        <v>50</v>
      </c>
    </row>
    <row r="1065" spans="1:15">
      <c r="A1065" t="s">
        <v>1231</v>
      </c>
      <c r="B1065" t="s">
        <v>2116</v>
      </c>
      <c r="C1065" t="s">
        <v>525</v>
      </c>
      <c r="D1065" t="s">
        <v>2119</v>
      </c>
      <c r="E1065" t="s">
        <v>1714</v>
      </c>
      <c r="F1065" t="s">
        <v>1664</v>
      </c>
      <c r="G1065" t="str">
        <f>VLOOKUP(F1065,부산데이터스토어!$B$2:$C$225,2,)</f>
        <v>naa.600508b1001c21893235af135f0a5213</v>
      </c>
      <c r="H1065" t="s">
        <v>3819</v>
      </c>
      <c r="J1065" t="str">
        <f t="shared" si="60"/>
        <v/>
      </c>
      <c r="K1065" t="str">
        <f t="shared" si="61"/>
        <v/>
      </c>
      <c r="L1065" t="str">
        <f>IF(K1065&lt;&gt;"",VLOOKUP(K1065,'active io'!$C$3:$D$7528,2,FALSE),"")</f>
        <v/>
      </c>
      <c r="M1065" t="str">
        <f t="shared" si="62"/>
        <v/>
      </c>
      <c r="N1065" t="str">
        <f t="shared" si="63"/>
        <v/>
      </c>
      <c r="O1065" s="131">
        <v>500.00061035156301</v>
      </c>
    </row>
    <row r="1066" spans="1:15">
      <c r="A1066" t="s">
        <v>1231</v>
      </c>
      <c r="B1066" t="s">
        <v>2116</v>
      </c>
      <c r="C1066" t="s">
        <v>525</v>
      </c>
      <c r="D1066" t="s">
        <v>2119</v>
      </c>
      <c r="E1066" t="s">
        <v>1693</v>
      </c>
      <c r="F1066" t="s">
        <v>1248</v>
      </c>
      <c r="G1066" t="str">
        <f>VLOOKUP(F1066,부산데이터스토어!$B$2:$C$225,2,)</f>
        <v>naa.60060e8016622100000162210000a604</v>
      </c>
      <c r="H1066" t="s">
        <v>3746</v>
      </c>
      <c r="I1066" t="s">
        <v>2231</v>
      </c>
      <c r="J1066" t="str">
        <f t="shared" si="60"/>
        <v>naa.60060e8016622100000162210000a000</v>
      </c>
      <c r="K1066" t="str">
        <f t="shared" si="61"/>
        <v>10.146.106.99naa.60060e8016622100000162210000a000</v>
      </c>
      <c r="L1066" t="str">
        <f>IF(K1066&lt;&gt;"",VLOOKUP(K1066,'active io'!$C$3:$D$7528,2,FALSE),"")</f>
        <v>vmhba4:C0:T1:L43</v>
      </c>
      <c r="M1066" t="str">
        <f t="shared" si="62"/>
        <v>16221</v>
      </c>
      <c r="N1066" t="str">
        <f t="shared" si="63"/>
        <v>a000</v>
      </c>
      <c r="O1066" s="131">
        <v>200.00061035156301</v>
      </c>
    </row>
    <row r="1067" spans="1:15">
      <c r="A1067" t="s">
        <v>1231</v>
      </c>
      <c r="B1067" t="s">
        <v>2116</v>
      </c>
      <c r="C1067" t="s">
        <v>525</v>
      </c>
      <c r="D1067" t="s">
        <v>2119</v>
      </c>
      <c r="E1067" t="s">
        <v>1697</v>
      </c>
      <c r="F1067" t="s">
        <v>1248</v>
      </c>
      <c r="G1067" t="str">
        <f>VLOOKUP(F1067,부산데이터스토어!$B$2:$C$225,2,)</f>
        <v>naa.60060e8016622100000162210000a604</v>
      </c>
      <c r="H1067" t="s">
        <v>3747</v>
      </c>
      <c r="I1067" t="s">
        <v>2232</v>
      </c>
      <c r="J1067" t="str">
        <f t="shared" si="60"/>
        <v>naa.60060e8016622100000162210000a203</v>
      </c>
      <c r="K1067" t="str">
        <f t="shared" si="61"/>
        <v>10.146.106.99naa.60060e8016622100000162210000a203</v>
      </c>
      <c r="L1067" t="str">
        <f>IF(K1067&lt;&gt;"",VLOOKUP(K1067,'active io'!$C$3:$D$7528,2,FALSE),"")</f>
        <v>vmhba4:C0:T1:L44</v>
      </c>
      <c r="M1067" t="str">
        <f t="shared" si="62"/>
        <v>16221</v>
      </c>
      <c r="N1067" t="str">
        <f t="shared" si="63"/>
        <v>a203</v>
      </c>
      <c r="O1067" s="131">
        <v>10.0003051757813</v>
      </c>
    </row>
    <row r="1068" spans="1:15">
      <c r="A1068" t="s">
        <v>1231</v>
      </c>
      <c r="B1068" t="s">
        <v>2116</v>
      </c>
      <c r="C1068" t="s">
        <v>525</v>
      </c>
      <c r="D1068" t="s">
        <v>2119</v>
      </c>
      <c r="E1068" t="s">
        <v>1699</v>
      </c>
      <c r="F1068" t="s">
        <v>1248</v>
      </c>
      <c r="G1068" t="str">
        <f>VLOOKUP(F1068,부산데이터스토어!$B$2:$C$225,2,)</f>
        <v>naa.60060e8016622100000162210000a604</v>
      </c>
      <c r="H1068" t="s">
        <v>3748</v>
      </c>
      <c r="I1068" t="s">
        <v>2233</v>
      </c>
      <c r="J1068" t="str">
        <f t="shared" si="60"/>
        <v>naa.60060e8016622100000162210000a509</v>
      </c>
      <c r="K1068" t="str">
        <f t="shared" si="61"/>
        <v>10.146.106.99naa.60060e8016622100000162210000a509</v>
      </c>
      <c r="L1068" t="str">
        <f>IF(K1068&lt;&gt;"",VLOOKUP(K1068,'active io'!$C$3:$D$7528,2,FALSE),"")</f>
        <v>vmhba4:C0:T1:L45</v>
      </c>
      <c r="M1068" t="str">
        <f t="shared" si="62"/>
        <v>16221</v>
      </c>
      <c r="N1068" t="str">
        <f t="shared" si="63"/>
        <v>a509</v>
      </c>
      <c r="O1068" s="131">
        <v>10.0003051757813</v>
      </c>
    </row>
    <row r="1069" spans="1:15">
      <c r="A1069" t="s">
        <v>1231</v>
      </c>
      <c r="B1069" t="s">
        <v>2116</v>
      </c>
      <c r="C1069" t="s">
        <v>525</v>
      </c>
      <c r="D1069" t="s">
        <v>2119</v>
      </c>
      <c r="E1069" t="s">
        <v>1730</v>
      </c>
      <c r="F1069" t="s">
        <v>1248</v>
      </c>
      <c r="G1069" t="str">
        <f>VLOOKUP(F1069,부산데이터스토어!$B$2:$C$225,2,)</f>
        <v>naa.60060e8016622100000162210000a604</v>
      </c>
      <c r="H1069" t="s">
        <v>3749</v>
      </c>
      <c r="I1069" t="s">
        <v>2234</v>
      </c>
      <c r="J1069" t="str">
        <f t="shared" si="60"/>
        <v>naa.60060e8016622100000162210000a50a</v>
      </c>
      <c r="K1069" t="str">
        <f t="shared" si="61"/>
        <v>10.146.106.99naa.60060e8016622100000162210000a50a</v>
      </c>
      <c r="L1069" t="str">
        <f>IF(K1069&lt;&gt;"",VLOOKUP(K1069,'active io'!$C$3:$D$7528,2,FALSE),"")</f>
        <v>vmhba4:C0:T1:L46</v>
      </c>
      <c r="M1069" t="str">
        <f t="shared" si="62"/>
        <v>16221</v>
      </c>
      <c r="N1069" t="str">
        <f t="shared" si="63"/>
        <v>a50a</v>
      </c>
      <c r="O1069" s="131">
        <v>10.0003051757813</v>
      </c>
    </row>
    <row r="1070" spans="1:15">
      <c r="A1070" t="s">
        <v>1231</v>
      </c>
      <c r="B1070" t="s">
        <v>2116</v>
      </c>
      <c r="C1070" t="s">
        <v>525</v>
      </c>
      <c r="D1070" t="s">
        <v>2119</v>
      </c>
      <c r="E1070" t="s">
        <v>1732</v>
      </c>
      <c r="F1070" t="s">
        <v>1248</v>
      </c>
      <c r="G1070" t="str">
        <f>VLOOKUP(F1070,부산데이터스토어!$B$2:$C$225,2,)</f>
        <v>naa.60060e8016622100000162210000a604</v>
      </c>
      <c r="H1070" t="s">
        <v>3750</v>
      </c>
      <c r="I1070" t="s">
        <v>2235</v>
      </c>
      <c r="J1070" t="str">
        <f t="shared" si="60"/>
        <v>naa.60060e8016622100000162210000a50b</v>
      </c>
      <c r="K1070" t="str">
        <f t="shared" si="61"/>
        <v>10.146.106.99naa.60060e8016622100000162210000a50b</v>
      </c>
      <c r="L1070" t="str">
        <f>IF(K1070&lt;&gt;"",VLOOKUP(K1070,'active io'!$C$3:$D$7528,2,FALSE),"")</f>
        <v>vmhba4:C0:T1:L47</v>
      </c>
      <c r="M1070" t="str">
        <f t="shared" si="62"/>
        <v>16221</v>
      </c>
      <c r="N1070" t="str">
        <f t="shared" si="63"/>
        <v>a50b</v>
      </c>
      <c r="O1070" s="131">
        <v>420</v>
      </c>
    </row>
    <row r="1071" spans="1:15">
      <c r="A1071" t="s">
        <v>1231</v>
      </c>
      <c r="B1071" t="s">
        <v>2116</v>
      </c>
      <c r="C1071" t="s">
        <v>525</v>
      </c>
      <c r="D1071" t="s">
        <v>2119</v>
      </c>
      <c r="E1071" t="s">
        <v>1734</v>
      </c>
      <c r="F1071" t="s">
        <v>1248</v>
      </c>
      <c r="G1071" t="str">
        <f>VLOOKUP(F1071,부산데이터스토어!$B$2:$C$225,2,)</f>
        <v>naa.60060e8016622100000162210000a604</v>
      </c>
      <c r="H1071" t="s">
        <v>3751</v>
      </c>
      <c r="I1071" t="s">
        <v>2236</v>
      </c>
      <c r="J1071" t="str">
        <f t="shared" si="60"/>
        <v>naa.60060e8016622100000162210000a100</v>
      </c>
      <c r="K1071" t="str">
        <f t="shared" si="61"/>
        <v>10.146.106.99naa.60060e8016622100000162210000a100</v>
      </c>
      <c r="L1071" t="str">
        <f>IF(K1071&lt;&gt;"",VLOOKUP(K1071,'active io'!$C$3:$D$7528,2,FALSE),"")</f>
        <v>vmhba4:C0:T1:L48</v>
      </c>
      <c r="M1071" t="str">
        <f t="shared" si="62"/>
        <v>16221</v>
      </c>
      <c r="N1071" t="str">
        <f t="shared" si="63"/>
        <v>a100</v>
      </c>
      <c r="O1071" s="131">
        <v>420</v>
      </c>
    </row>
    <row r="1072" spans="1:15">
      <c r="A1072" t="s">
        <v>1231</v>
      </c>
      <c r="B1072" t="s">
        <v>2116</v>
      </c>
      <c r="C1072" t="s">
        <v>525</v>
      </c>
      <c r="D1072" t="s">
        <v>2119</v>
      </c>
      <c r="E1072" t="s">
        <v>2190</v>
      </c>
      <c r="F1072" t="s">
        <v>1248</v>
      </c>
      <c r="G1072" t="str">
        <f>VLOOKUP(F1072,부산데이터스토어!$B$2:$C$225,2,)</f>
        <v>naa.60060e8016622100000162210000a604</v>
      </c>
      <c r="H1072" t="s">
        <v>3752</v>
      </c>
      <c r="I1072" t="s">
        <v>2237</v>
      </c>
      <c r="J1072" t="str">
        <f t="shared" si="60"/>
        <v>naa.60060e8016622100000162210000a101</v>
      </c>
      <c r="K1072" t="str">
        <f t="shared" si="61"/>
        <v>10.146.106.99naa.60060e8016622100000162210000a101</v>
      </c>
      <c r="L1072" t="str">
        <f>IF(K1072&lt;&gt;"",VLOOKUP(K1072,'active io'!$C$3:$D$7528,2,FALSE),"")</f>
        <v>vmhba4:C0:T1:L49</v>
      </c>
      <c r="M1072" t="str">
        <f t="shared" si="62"/>
        <v>16221</v>
      </c>
      <c r="N1072" t="str">
        <f t="shared" si="63"/>
        <v>a101</v>
      </c>
      <c r="O1072" s="131">
        <v>420</v>
      </c>
    </row>
    <row r="1073" spans="1:15">
      <c r="A1073" t="s">
        <v>1231</v>
      </c>
      <c r="B1073" t="s">
        <v>2116</v>
      </c>
      <c r="C1073" t="s">
        <v>525</v>
      </c>
      <c r="D1073" t="s">
        <v>2119</v>
      </c>
      <c r="E1073" t="s">
        <v>2192</v>
      </c>
      <c r="F1073" t="s">
        <v>1248</v>
      </c>
      <c r="G1073" t="str">
        <f>VLOOKUP(F1073,부산데이터스토어!$B$2:$C$225,2,)</f>
        <v>naa.60060e8016622100000162210000a604</v>
      </c>
      <c r="H1073" t="s">
        <v>3753</v>
      </c>
      <c r="I1073" t="s">
        <v>2238</v>
      </c>
      <c r="J1073" t="str">
        <f t="shared" si="60"/>
        <v>naa.60060e8016622100000162210000a102</v>
      </c>
      <c r="K1073" t="str">
        <f t="shared" si="61"/>
        <v>10.146.106.99naa.60060e8016622100000162210000a102</v>
      </c>
      <c r="L1073" t="str">
        <f>IF(K1073&lt;&gt;"",VLOOKUP(K1073,'active io'!$C$3:$D$7528,2,FALSE),"")</f>
        <v>vmhba4:C0:T1:L50</v>
      </c>
      <c r="M1073" t="str">
        <f t="shared" si="62"/>
        <v>16221</v>
      </c>
      <c r="N1073" t="str">
        <f t="shared" si="63"/>
        <v>a102</v>
      </c>
      <c r="O1073" s="131">
        <v>420</v>
      </c>
    </row>
    <row r="1074" spans="1:15">
      <c r="A1074" t="s">
        <v>1231</v>
      </c>
      <c r="B1074" t="s">
        <v>2116</v>
      </c>
      <c r="C1074" t="s">
        <v>525</v>
      </c>
      <c r="D1074" t="s">
        <v>2119</v>
      </c>
      <c r="E1074" t="s">
        <v>2194</v>
      </c>
      <c r="F1074" t="s">
        <v>1248</v>
      </c>
      <c r="G1074" t="str">
        <f>VLOOKUP(F1074,부산데이터스토어!$B$2:$C$225,2,)</f>
        <v>naa.60060e8016622100000162210000a604</v>
      </c>
      <c r="H1074" t="s">
        <v>3754</v>
      </c>
      <c r="I1074" t="s">
        <v>2239</v>
      </c>
      <c r="J1074" t="str">
        <f t="shared" si="60"/>
        <v>naa.60060e8016622100000162210000a103</v>
      </c>
      <c r="K1074" t="str">
        <f t="shared" si="61"/>
        <v>10.146.106.99naa.60060e8016622100000162210000a103</v>
      </c>
      <c r="L1074" t="str">
        <f>IF(K1074&lt;&gt;"",VLOOKUP(K1074,'active io'!$C$3:$D$7528,2,FALSE),"")</f>
        <v>vmhba4:C0:T1:L51</v>
      </c>
      <c r="M1074" t="str">
        <f t="shared" si="62"/>
        <v>16221</v>
      </c>
      <c r="N1074" t="str">
        <f t="shared" si="63"/>
        <v>a103</v>
      </c>
      <c r="O1074" s="131">
        <v>435</v>
      </c>
    </row>
    <row r="1075" spans="1:15">
      <c r="A1075" t="s">
        <v>1231</v>
      </c>
      <c r="B1075" t="s">
        <v>2116</v>
      </c>
      <c r="C1075" t="s">
        <v>525</v>
      </c>
      <c r="D1075" t="s">
        <v>2119</v>
      </c>
      <c r="E1075" t="s">
        <v>2196</v>
      </c>
      <c r="F1075" t="s">
        <v>1248</v>
      </c>
      <c r="G1075" t="str">
        <f>VLOOKUP(F1075,부산데이터스토어!$B$2:$C$225,2,)</f>
        <v>naa.60060e8016622100000162210000a604</v>
      </c>
      <c r="H1075" t="s">
        <v>3755</v>
      </c>
      <c r="I1075" t="s">
        <v>2240</v>
      </c>
      <c r="J1075" t="str">
        <f t="shared" ref="J1075:J1138" si="64">IF(I1075&lt;&gt;"",CONCATENATE("naa.",MID(I1075,11,32)),"")</f>
        <v>naa.60060e8016622100000162210000a104</v>
      </c>
      <c r="K1075" t="str">
        <f t="shared" ref="K1075:K1138" si="65">IF(J1075&lt;&gt;"",CONCATENATE(A1075,J1075),"")</f>
        <v>10.146.106.99naa.60060e8016622100000162210000a104</v>
      </c>
      <c r="L1075" t="str">
        <f>IF(K1075&lt;&gt;"",VLOOKUP(K1075,'active io'!$C$3:$D$7528,2,FALSE),"")</f>
        <v>vmhba4:C0:T1:L52</v>
      </c>
      <c r="M1075" t="str">
        <f t="shared" ref="M1075:M1138" si="66">IF(I1075&lt;&gt;"",MID(I1075,30,5),"")</f>
        <v>16221</v>
      </c>
      <c r="N1075" t="str">
        <f t="shared" ref="N1075:N1138" si="67">IF(I1075&lt;&gt;"",MID(I1075,39,4),"")</f>
        <v>a104</v>
      </c>
      <c r="O1075" s="131">
        <v>435</v>
      </c>
    </row>
    <row r="1076" spans="1:15">
      <c r="A1076" t="s">
        <v>1231</v>
      </c>
      <c r="B1076" t="s">
        <v>2116</v>
      </c>
      <c r="C1076" t="s">
        <v>525</v>
      </c>
      <c r="D1076" t="s">
        <v>2119</v>
      </c>
      <c r="E1076" t="s">
        <v>2198</v>
      </c>
      <c r="F1076" t="s">
        <v>1248</v>
      </c>
      <c r="G1076" t="str">
        <f>VLOOKUP(F1076,부산데이터스토어!$B$2:$C$225,2,)</f>
        <v>naa.60060e8016622100000162210000a604</v>
      </c>
      <c r="H1076" t="s">
        <v>3756</v>
      </c>
      <c r="I1076" t="s">
        <v>2241</v>
      </c>
      <c r="J1076" t="str">
        <f t="shared" si="64"/>
        <v>naa.60060e8016622100000162210000a105</v>
      </c>
      <c r="K1076" t="str">
        <f t="shared" si="65"/>
        <v>10.146.106.99naa.60060e8016622100000162210000a105</v>
      </c>
      <c r="L1076" t="str">
        <f>IF(K1076&lt;&gt;"",VLOOKUP(K1076,'active io'!$C$3:$D$7528,2,FALSE),"")</f>
        <v>vmhba4:C0:T1:L53</v>
      </c>
      <c r="M1076" t="str">
        <f t="shared" si="66"/>
        <v>16221</v>
      </c>
      <c r="N1076" t="str">
        <f t="shared" si="67"/>
        <v>a105</v>
      </c>
      <c r="O1076" s="131">
        <v>1.00067138671875</v>
      </c>
    </row>
    <row r="1077" spans="1:15">
      <c r="A1077" t="s">
        <v>1231</v>
      </c>
      <c r="B1077" t="s">
        <v>2116</v>
      </c>
      <c r="C1077" t="s">
        <v>525</v>
      </c>
      <c r="D1077" t="s">
        <v>2119</v>
      </c>
      <c r="E1077" t="s">
        <v>2200</v>
      </c>
      <c r="F1077" t="s">
        <v>1248</v>
      </c>
      <c r="G1077" t="str">
        <f>VLOOKUP(F1077,부산데이터스토어!$B$2:$C$225,2,)</f>
        <v>naa.60060e8016622100000162210000a604</v>
      </c>
      <c r="H1077" t="s">
        <v>3757</v>
      </c>
      <c r="I1077" t="s">
        <v>2242</v>
      </c>
      <c r="J1077" t="str">
        <f t="shared" si="64"/>
        <v>naa.60060e8016622100000162210000af0c</v>
      </c>
      <c r="K1077" t="str">
        <f t="shared" si="65"/>
        <v>10.146.106.99naa.60060e8016622100000162210000af0c</v>
      </c>
      <c r="L1077" t="str">
        <f>IF(K1077&lt;&gt;"",VLOOKUP(K1077,'active io'!$C$3:$D$7528,2,FALSE),"")</f>
        <v>vmhba4:C0:T1:L54</v>
      </c>
      <c r="M1077" t="str">
        <f t="shared" si="66"/>
        <v>16221</v>
      </c>
      <c r="N1077" t="str">
        <f t="shared" si="67"/>
        <v>af0c</v>
      </c>
      <c r="O1077" s="131">
        <v>1.00067138671875</v>
      </c>
    </row>
    <row r="1078" spans="1:15">
      <c r="A1078" t="s">
        <v>1231</v>
      </c>
      <c r="B1078" t="s">
        <v>2116</v>
      </c>
      <c r="C1078" t="s">
        <v>525</v>
      </c>
      <c r="D1078" t="s">
        <v>2119</v>
      </c>
      <c r="E1078" t="s">
        <v>2202</v>
      </c>
      <c r="F1078" t="s">
        <v>1248</v>
      </c>
      <c r="G1078" t="str">
        <f>VLOOKUP(F1078,부산데이터스토어!$B$2:$C$225,2,)</f>
        <v>naa.60060e8016622100000162210000a604</v>
      </c>
      <c r="H1078" t="s">
        <v>3758</v>
      </c>
      <c r="I1078" t="s">
        <v>2243</v>
      </c>
      <c r="J1078" t="str">
        <f t="shared" si="64"/>
        <v>naa.60060e8016622100000162210000af0d</v>
      </c>
      <c r="K1078" t="str">
        <f t="shared" si="65"/>
        <v>10.146.106.99naa.60060e8016622100000162210000af0d</v>
      </c>
      <c r="L1078" t="str">
        <f>IF(K1078&lt;&gt;"",VLOOKUP(K1078,'active io'!$C$3:$D$7528,2,FALSE),"")</f>
        <v>vmhba4:C0:T1:L55</v>
      </c>
      <c r="M1078" t="str">
        <f t="shared" si="66"/>
        <v>16221</v>
      </c>
      <c r="N1078" t="str">
        <f t="shared" si="67"/>
        <v>af0d</v>
      </c>
      <c r="O1078" s="131">
        <v>200.00061035156301</v>
      </c>
    </row>
    <row r="1079" spans="1:15">
      <c r="A1079" t="s">
        <v>1231</v>
      </c>
      <c r="B1079" t="s">
        <v>2116</v>
      </c>
      <c r="C1079" t="s">
        <v>525</v>
      </c>
      <c r="D1079" t="s">
        <v>2119</v>
      </c>
      <c r="E1079" t="s">
        <v>2244</v>
      </c>
      <c r="F1079" t="s">
        <v>1248</v>
      </c>
      <c r="G1079" t="str">
        <f>VLOOKUP(F1079,부산데이터스토어!$B$2:$C$225,2,)</f>
        <v>naa.60060e8016622100000162210000a604</v>
      </c>
      <c r="H1079" t="s">
        <v>3759</v>
      </c>
      <c r="I1079" t="s">
        <v>2245</v>
      </c>
      <c r="J1079" t="str">
        <f t="shared" si="64"/>
        <v>naa.60060e8016622100000162210000a204</v>
      </c>
      <c r="K1079" t="str">
        <f t="shared" si="65"/>
        <v>10.146.106.99naa.60060e8016622100000162210000a204</v>
      </c>
      <c r="L1079" t="str">
        <f>IF(K1079&lt;&gt;"",VLOOKUP(K1079,'active io'!$C$3:$D$7528,2,FALSE),"")</f>
        <v>vmhba4:C0:T1:L56</v>
      </c>
      <c r="M1079" t="str">
        <f t="shared" si="66"/>
        <v>16221</v>
      </c>
      <c r="N1079" t="str">
        <f t="shared" si="67"/>
        <v>a204</v>
      </c>
      <c r="O1079" s="131">
        <v>10.0003051757813</v>
      </c>
    </row>
    <row r="1080" spans="1:15">
      <c r="A1080" t="s">
        <v>1231</v>
      </c>
      <c r="B1080" t="s">
        <v>2116</v>
      </c>
      <c r="C1080" t="s">
        <v>525</v>
      </c>
      <c r="D1080" t="s">
        <v>2119</v>
      </c>
      <c r="E1080" t="s">
        <v>1737</v>
      </c>
      <c r="F1080" t="s">
        <v>1248</v>
      </c>
      <c r="G1080" t="str">
        <f>VLOOKUP(F1080,부산데이터스토어!$B$2:$C$225,2,)</f>
        <v>naa.60060e8016622100000162210000a604</v>
      </c>
      <c r="H1080" t="s">
        <v>3760</v>
      </c>
      <c r="I1080" t="s">
        <v>2246</v>
      </c>
      <c r="J1080" t="str">
        <f t="shared" si="64"/>
        <v>naa.60060e8016622100000162210000a50c</v>
      </c>
      <c r="K1080" t="str">
        <f t="shared" si="65"/>
        <v>10.146.106.99naa.60060e8016622100000162210000a50c</v>
      </c>
      <c r="L1080" t="str">
        <f>IF(K1080&lt;&gt;"",VLOOKUP(K1080,'active io'!$C$3:$D$7528,2,FALSE),"")</f>
        <v>vmhba4:C0:T1:L57</v>
      </c>
      <c r="M1080" t="str">
        <f t="shared" si="66"/>
        <v>16221</v>
      </c>
      <c r="N1080" t="str">
        <f t="shared" si="67"/>
        <v>a50c</v>
      </c>
      <c r="O1080" s="131">
        <v>10.0003051757813</v>
      </c>
    </row>
    <row r="1081" spans="1:15">
      <c r="A1081" t="s">
        <v>1231</v>
      </c>
      <c r="B1081" t="s">
        <v>2116</v>
      </c>
      <c r="C1081" t="s">
        <v>525</v>
      </c>
      <c r="D1081" t="s">
        <v>2119</v>
      </c>
      <c r="E1081" t="s">
        <v>1740</v>
      </c>
      <c r="F1081" t="s">
        <v>1248</v>
      </c>
      <c r="G1081" t="str">
        <f>VLOOKUP(F1081,부산데이터스토어!$B$2:$C$225,2,)</f>
        <v>naa.60060e8016622100000162210000a604</v>
      </c>
      <c r="H1081" t="s">
        <v>3761</v>
      </c>
      <c r="I1081" t="s">
        <v>2247</v>
      </c>
      <c r="J1081" t="str">
        <f t="shared" si="64"/>
        <v>naa.60060e8016622100000162210000a50d</v>
      </c>
      <c r="K1081" t="str">
        <f t="shared" si="65"/>
        <v>10.146.106.99naa.60060e8016622100000162210000a50d</v>
      </c>
      <c r="L1081" t="str">
        <f>IF(K1081&lt;&gt;"",VLOOKUP(K1081,'active io'!$C$3:$D$7528,2,FALSE),"")</f>
        <v>vmhba4:C0:T1:L58</v>
      </c>
      <c r="M1081" t="str">
        <f t="shared" si="66"/>
        <v>16221</v>
      </c>
      <c r="N1081" t="str">
        <f t="shared" si="67"/>
        <v>a50d</v>
      </c>
      <c r="O1081" s="131">
        <v>10.0003051757813</v>
      </c>
    </row>
    <row r="1082" spans="1:15">
      <c r="A1082" t="s">
        <v>1231</v>
      </c>
      <c r="B1082" t="s">
        <v>2116</v>
      </c>
      <c r="C1082" t="s">
        <v>525</v>
      </c>
      <c r="D1082" t="s">
        <v>2119</v>
      </c>
      <c r="E1082" t="s">
        <v>1743</v>
      </c>
      <c r="F1082" t="s">
        <v>1248</v>
      </c>
      <c r="G1082" t="str">
        <f>VLOOKUP(F1082,부산데이터스토어!$B$2:$C$225,2,)</f>
        <v>naa.60060e8016622100000162210000a604</v>
      </c>
      <c r="H1082" t="s">
        <v>3762</v>
      </c>
      <c r="I1082" t="s">
        <v>2248</v>
      </c>
      <c r="J1082" t="str">
        <f t="shared" si="64"/>
        <v>naa.60060e8016622100000162210000a50e</v>
      </c>
      <c r="K1082" t="str">
        <f t="shared" si="65"/>
        <v>10.146.106.99naa.60060e8016622100000162210000a50e</v>
      </c>
      <c r="L1082" t="str">
        <f>IF(K1082&lt;&gt;"",VLOOKUP(K1082,'active io'!$C$3:$D$7528,2,FALSE),"")</f>
        <v>vmhba4:C0:T1:L59</v>
      </c>
      <c r="M1082" t="str">
        <f t="shared" si="66"/>
        <v>16221</v>
      </c>
      <c r="N1082" t="str">
        <f t="shared" si="67"/>
        <v>a50e</v>
      </c>
      <c r="O1082" s="131">
        <v>500.00061035156301</v>
      </c>
    </row>
    <row r="1083" spans="1:15">
      <c r="A1083" t="s">
        <v>1231</v>
      </c>
      <c r="B1083" t="s">
        <v>2116</v>
      </c>
      <c r="C1083" t="s">
        <v>525</v>
      </c>
      <c r="D1083" t="s">
        <v>2119</v>
      </c>
      <c r="E1083" t="s">
        <v>1746</v>
      </c>
      <c r="F1083" t="s">
        <v>1248</v>
      </c>
      <c r="G1083" t="str">
        <f>VLOOKUP(F1083,부산데이터스토어!$B$2:$C$225,2,)</f>
        <v>naa.60060e8016622100000162210000a604</v>
      </c>
      <c r="H1083" t="s">
        <v>3763</v>
      </c>
      <c r="I1083" t="s">
        <v>2249</v>
      </c>
      <c r="J1083" t="str">
        <f t="shared" si="64"/>
        <v>naa.60060e8016622100000162210000a001</v>
      </c>
      <c r="K1083" t="str">
        <f t="shared" si="65"/>
        <v>10.146.106.99naa.60060e8016622100000162210000a001</v>
      </c>
      <c r="L1083" t="str">
        <f>IF(K1083&lt;&gt;"",VLOOKUP(K1083,'active io'!$C$3:$D$7528,2,FALSE),"")</f>
        <v>vmhba2:C0:T1:L60</v>
      </c>
      <c r="M1083" t="str">
        <f t="shared" si="66"/>
        <v>16221</v>
      </c>
      <c r="N1083" t="str">
        <f t="shared" si="67"/>
        <v>a001</v>
      </c>
      <c r="O1083" s="131">
        <v>500.00061035156301</v>
      </c>
    </row>
    <row r="1084" spans="1:15">
      <c r="A1084" t="s">
        <v>1231</v>
      </c>
      <c r="B1084" t="s">
        <v>2116</v>
      </c>
      <c r="C1084" t="s">
        <v>525</v>
      </c>
      <c r="D1084" t="s">
        <v>2119</v>
      </c>
      <c r="E1084" t="s">
        <v>1749</v>
      </c>
      <c r="F1084" t="s">
        <v>1248</v>
      </c>
      <c r="G1084" t="str">
        <f>VLOOKUP(F1084,부산데이터스토어!$B$2:$C$225,2,)</f>
        <v>naa.60060e8016622100000162210000a604</v>
      </c>
      <c r="H1084" t="s">
        <v>3764</v>
      </c>
      <c r="I1084" t="s">
        <v>2250</v>
      </c>
      <c r="J1084" t="str">
        <f t="shared" si="64"/>
        <v>naa.60060e8016622100000162210000a002</v>
      </c>
      <c r="K1084" t="str">
        <f t="shared" si="65"/>
        <v>10.146.106.99naa.60060e8016622100000162210000a002</v>
      </c>
      <c r="L1084" t="str">
        <f>IF(K1084&lt;&gt;"",VLOOKUP(K1084,'active io'!$C$3:$D$7528,2,FALSE),"")</f>
        <v>vmhba2:C0:T1:L61</v>
      </c>
      <c r="M1084" t="str">
        <f t="shared" si="66"/>
        <v>16221</v>
      </c>
      <c r="N1084" t="str">
        <f t="shared" si="67"/>
        <v>a002</v>
      </c>
      <c r="O1084" s="131">
        <v>400.00030517578102</v>
      </c>
    </row>
    <row r="1085" spans="1:15">
      <c r="A1085" t="s">
        <v>1231</v>
      </c>
      <c r="B1085" t="s">
        <v>2116</v>
      </c>
      <c r="C1085" t="s">
        <v>525</v>
      </c>
      <c r="D1085" t="s">
        <v>2119</v>
      </c>
      <c r="E1085" t="s">
        <v>2212</v>
      </c>
      <c r="F1085" t="s">
        <v>1248</v>
      </c>
      <c r="G1085" t="str">
        <f>VLOOKUP(F1085,부산데이터스토어!$B$2:$C$225,2,)</f>
        <v>naa.60060e8016622100000162210000a604</v>
      </c>
      <c r="H1085" t="s">
        <v>3765</v>
      </c>
      <c r="I1085" t="s">
        <v>2251</v>
      </c>
      <c r="J1085" t="str">
        <f t="shared" si="64"/>
        <v>naa.60060e8016622100000162210000a106</v>
      </c>
      <c r="K1085" t="str">
        <f t="shared" si="65"/>
        <v>10.146.106.99naa.60060e8016622100000162210000a106</v>
      </c>
      <c r="L1085" t="str">
        <f>IF(K1085&lt;&gt;"",VLOOKUP(K1085,'active io'!$C$3:$D$7528,2,FALSE),"")</f>
        <v>vmhba2:C0:T1:L62</v>
      </c>
      <c r="M1085" t="str">
        <f t="shared" si="66"/>
        <v>16221</v>
      </c>
      <c r="N1085" t="str">
        <f t="shared" si="67"/>
        <v>a106</v>
      </c>
      <c r="O1085" s="131">
        <v>60</v>
      </c>
    </row>
    <row r="1086" spans="1:15">
      <c r="A1086" t="s">
        <v>1231</v>
      </c>
      <c r="B1086" t="s">
        <v>2116</v>
      </c>
      <c r="C1086" t="s">
        <v>525</v>
      </c>
      <c r="D1086" t="s">
        <v>2119</v>
      </c>
      <c r="E1086" t="s">
        <v>2215</v>
      </c>
      <c r="F1086" t="s">
        <v>1248</v>
      </c>
      <c r="G1086" t="str">
        <f>VLOOKUP(F1086,부산데이터스토어!$B$2:$C$225,2,)</f>
        <v>naa.60060e8016622100000162210000a604</v>
      </c>
      <c r="H1086" t="s">
        <v>3766</v>
      </c>
      <c r="I1086" t="s">
        <v>2252</v>
      </c>
      <c r="J1086" t="str">
        <f t="shared" si="64"/>
        <v>naa.60060e8016622100000162210000a40d</v>
      </c>
      <c r="K1086" t="str">
        <f t="shared" si="65"/>
        <v>10.146.106.99naa.60060e8016622100000162210000a40d</v>
      </c>
      <c r="L1086" t="str">
        <f>IF(K1086&lt;&gt;"",VLOOKUP(K1086,'active io'!$C$3:$D$7528,2,FALSE),"")</f>
        <v>vmhba2:C0:T1:L63</v>
      </c>
      <c r="M1086" t="str">
        <f t="shared" si="66"/>
        <v>16221</v>
      </c>
      <c r="N1086" t="str">
        <f t="shared" si="67"/>
        <v>a40d</v>
      </c>
      <c r="O1086" s="131">
        <v>1.00067138671875</v>
      </c>
    </row>
    <row r="1087" spans="1:15">
      <c r="A1087" t="s">
        <v>1231</v>
      </c>
      <c r="B1087" t="s">
        <v>2116</v>
      </c>
      <c r="C1087" t="s">
        <v>525</v>
      </c>
      <c r="D1087" t="s">
        <v>2119</v>
      </c>
      <c r="E1087" t="s">
        <v>1752</v>
      </c>
      <c r="F1087" t="s">
        <v>1248</v>
      </c>
      <c r="G1087" t="str">
        <f>VLOOKUP(F1087,부산데이터스토어!$B$2:$C$225,2,)</f>
        <v>naa.60060e8016622100000162210000a604</v>
      </c>
      <c r="H1087" t="s">
        <v>3767</v>
      </c>
      <c r="I1087" t="s">
        <v>2253</v>
      </c>
      <c r="J1087" t="str">
        <f t="shared" si="64"/>
        <v>naa.60060e8016622100000162210000af0e</v>
      </c>
      <c r="K1087" t="str">
        <f t="shared" si="65"/>
        <v>10.146.106.99naa.60060e8016622100000162210000af0e</v>
      </c>
      <c r="L1087" t="str">
        <f>IF(K1087&lt;&gt;"",VLOOKUP(K1087,'active io'!$C$3:$D$7528,2,FALSE),"")</f>
        <v>vmhba2:C0:T1:L64</v>
      </c>
      <c r="M1087" t="str">
        <f t="shared" si="66"/>
        <v>16221</v>
      </c>
      <c r="N1087" t="str">
        <f t="shared" si="67"/>
        <v>af0e</v>
      </c>
      <c r="O1087" s="131">
        <v>1.00067138671875</v>
      </c>
    </row>
    <row r="1088" spans="1:15">
      <c r="A1088" t="s">
        <v>1231</v>
      </c>
      <c r="B1088" t="s">
        <v>2116</v>
      </c>
      <c r="C1088" t="s">
        <v>525</v>
      </c>
      <c r="D1088" t="s">
        <v>2119</v>
      </c>
      <c r="E1088" t="s">
        <v>1755</v>
      </c>
      <c r="F1088" t="s">
        <v>1248</v>
      </c>
      <c r="G1088" t="str">
        <f>VLOOKUP(F1088,부산데이터스토어!$B$2:$C$225,2,)</f>
        <v>naa.60060e8016622100000162210000a604</v>
      </c>
      <c r="H1088" t="s">
        <v>3768</v>
      </c>
      <c r="I1088" t="s">
        <v>2255</v>
      </c>
      <c r="J1088" t="str">
        <f t="shared" si="64"/>
        <v>naa.60060e8016622100000162210000af0f</v>
      </c>
      <c r="K1088" t="str">
        <f t="shared" si="65"/>
        <v>10.146.106.99naa.60060e8016622100000162210000af0f</v>
      </c>
      <c r="L1088" t="str">
        <f>IF(K1088&lt;&gt;"",VLOOKUP(K1088,'active io'!$C$3:$D$7528,2,FALSE),"")</f>
        <v>vmhba2:C0:T1:L65</v>
      </c>
      <c r="M1088" t="str">
        <f t="shared" si="66"/>
        <v>16221</v>
      </c>
      <c r="N1088" t="str">
        <f t="shared" si="67"/>
        <v>af0f</v>
      </c>
      <c r="O1088" s="131">
        <v>1.00067138671875</v>
      </c>
    </row>
    <row r="1089" spans="1:15">
      <c r="A1089" t="s">
        <v>1231</v>
      </c>
      <c r="B1089" t="s">
        <v>2116</v>
      </c>
      <c r="C1089" t="s">
        <v>525</v>
      </c>
      <c r="D1089" t="s">
        <v>2119</v>
      </c>
      <c r="E1089" t="s">
        <v>1758</v>
      </c>
      <c r="F1089" t="s">
        <v>1248</v>
      </c>
      <c r="G1089" t="str">
        <f>VLOOKUP(F1089,부산데이터스토어!$B$2:$C$225,2,)</f>
        <v>naa.60060e8016622100000162210000a604</v>
      </c>
      <c r="H1089" t="s">
        <v>3769</v>
      </c>
      <c r="I1089" t="s">
        <v>2257</v>
      </c>
      <c r="J1089" t="str">
        <f t="shared" si="64"/>
        <v>naa.60060e8016622100000162210000af10</v>
      </c>
      <c r="K1089" t="str">
        <f t="shared" si="65"/>
        <v>10.146.106.99naa.60060e8016622100000162210000af10</v>
      </c>
      <c r="L1089" t="str">
        <f>IF(K1089&lt;&gt;"",VLOOKUP(K1089,'active io'!$C$3:$D$7528,2,FALSE),"")</f>
        <v>vmhba2:C0:T1:L66</v>
      </c>
      <c r="M1089" t="str">
        <f t="shared" si="66"/>
        <v>16221</v>
      </c>
      <c r="N1089" t="str">
        <f t="shared" si="67"/>
        <v>af10</v>
      </c>
      <c r="O1089" s="131">
        <v>500.00061035156301</v>
      </c>
    </row>
    <row r="1090" spans="1:15">
      <c r="A1090" t="s">
        <v>1231</v>
      </c>
      <c r="B1090" t="s">
        <v>2116</v>
      </c>
      <c r="C1090" t="s">
        <v>525</v>
      </c>
      <c r="D1090" t="s">
        <v>2119</v>
      </c>
      <c r="E1090" t="s">
        <v>2259</v>
      </c>
      <c r="F1090" t="s">
        <v>1248</v>
      </c>
      <c r="G1090" t="str">
        <f>VLOOKUP(F1090,부산데이터스토어!$B$2:$C$225,2,)</f>
        <v>naa.60060e8016622100000162210000a604</v>
      </c>
      <c r="H1090" t="s">
        <v>3770</v>
      </c>
      <c r="I1090" t="s">
        <v>2260</v>
      </c>
      <c r="J1090" t="str">
        <f t="shared" si="64"/>
        <v>naa.60060e8016622100000162210000a10a</v>
      </c>
      <c r="K1090" t="str">
        <f t="shared" si="65"/>
        <v>10.146.106.99naa.60060e8016622100000162210000a10a</v>
      </c>
      <c r="L1090" t="str">
        <f>IF(K1090&lt;&gt;"",VLOOKUP(K1090,'active io'!$C$3:$D$7528,2,FALSE),"")</f>
        <v>vmhba2:C0:T1:L69</v>
      </c>
      <c r="M1090" t="str">
        <f t="shared" si="66"/>
        <v>16221</v>
      </c>
      <c r="N1090" t="str">
        <f t="shared" si="67"/>
        <v>a10a</v>
      </c>
      <c r="O1090" s="131">
        <v>500.00061035156301</v>
      </c>
    </row>
    <row r="1091" spans="1:15">
      <c r="A1091" t="s">
        <v>1231</v>
      </c>
      <c r="B1091" t="s">
        <v>2116</v>
      </c>
      <c r="C1091" t="s">
        <v>525</v>
      </c>
      <c r="D1091" t="s">
        <v>2119</v>
      </c>
      <c r="E1091" t="s">
        <v>2262</v>
      </c>
      <c r="F1091" t="s">
        <v>1248</v>
      </c>
      <c r="G1091" t="str">
        <f>VLOOKUP(F1091,부산데이터스토어!$B$2:$C$225,2,)</f>
        <v>naa.60060e8016622100000162210000a604</v>
      </c>
      <c r="H1091" t="s">
        <v>3771</v>
      </c>
      <c r="I1091" t="s">
        <v>2263</v>
      </c>
      <c r="J1091" t="str">
        <f t="shared" si="64"/>
        <v>naa.60060e8016622100000162210000a10b</v>
      </c>
      <c r="K1091" t="str">
        <f t="shared" si="65"/>
        <v>10.146.106.99naa.60060e8016622100000162210000a10b</v>
      </c>
      <c r="L1091" t="str">
        <f>IF(K1091&lt;&gt;"",VLOOKUP(K1091,'active io'!$C$3:$D$7528,2,FALSE),"")</f>
        <v>vmhba4:C0:T2:L70</v>
      </c>
      <c r="M1091" t="str">
        <f t="shared" si="66"/>
        <v>16221</v>
      </c>
      <c r="N1091" t="str">
        <f t="shared" si="67"/>
        <v>a10b</v>
      </c>
      <c r="O1091" s="131">
        <v>500.00061035156301</v>
      </c>
    </row>
    <row r="1092" spans="1:15">
      <c r="A1092" t="s">
        <v>1231</v>
      </c>
      <c r="B1092" t="s">
        <v>2116</v>
      </c>
      <c r="C1092" t="s">
        <v>525</v>
      </c>
      <c r="D1092" t="s">
        <v>2119</v>
      </c>
      <c r="E1092" t="s">
        <v>2265</v>
      </c>
      <c r="F1092" t="s">
        <v>1248</v>
      </c>
      <c r="G1092" t="str">
        <f>VLOOKUP(F1092,부산데이터스토어!$B$2:$C$225,2,)</f>
        <v>naa.60060e8016622100000162210000a604</v>
      </c>
      <c r="H1092" t="s">
        <v>3772</v>
      </c>
      <c r="I1092" t="s">
        <v>2266</v>
      </c>
      <c r="J1092" t="str">
        <f t="shared" si="64"/>
        <v>naa.60060e8016622100000162210000a10c</v>
      </c>
      <c r="K1092" t="str">
        <f t="shared" si="65"/>
        <v>10.146.106.99naa.60060e8016622100000162210000a10c</v>
      </c>
      <c r="L1092" t="str">
        <f>IF(K1092&lt;&gt;"",VLOOKUP(K1092,'active io'!$C$3:$D$7528,2,FALSE),"")</f>
        <v>vmhba4:C0:T2:L71</v>
      </c>
      <c r="M1092" t="str">
        <f t="shared" si="66"/>
        <v>16221</v>
      </c>
      <c r="N1092" t="str">
        <f t="shared" si="67"/>
        <v>a10c</v>
      </c>
      <c r="O1092" s="131">
        <v>500.00061035156301</v>
      </c>
    </row>
    <row r="1093" spans="1:15">
      <c r="A1093" t="s">
        <v>1231</v>
      </c>
      <c r="B1093" t="s">
        <v>2116</v>
      </c>
      <c r="C1093" t="s">
        <v>525</v>
      </c>
      <c r="D1093" t="s">
        <v>2119</v>
      </c>
      <c r="E1093" t="s">
        <v>2268</v>
      </c>
      <c r="F1093" t="s">
        <v>1248</v>
      </c>
      <c r="G1093" t="str">
        <f>VLOOKUP(F1093,부산데이터스토어!$B$2:$C$225,2,)</f>
        <v>naa.60060e8016622100000162210000a604</v>
      </c>
      <c r="H1093" t="s">
        <v>3773</v>
      </c>
      <c r="I1093" t="s">
        <v>2269</v>
      </c>
      <c r="J1093" t="str">
        <f t="shared" si="64"/>
        <v>naa.60060e8016622100000162210000a10d</v>
      </c>
      <c r="K1093" t="str">
        <f t="shared" si="65"/>
        <v>10.146.106.99naa.60060e8016622100000162210000a10d</v>
      </c>
      <c r="L1093" t="str">
        <f>IF(K1093&lt;&gt;"",VLOOKUP(K1093,'active io'!$C$3:$D$7528,2,FALSE),"")</f>
        <v>vmhba4:C0:T2:L72</v>
      </c>
      <c r="M1093" t="str">
        <f t="shared" si="66"/>
        <v>16221</v>
      </c>
      <c r="N1093" t="str">
        <f t="shared" si="67"/>
        <v>a10d</v>
      </c>
      <c r="O1093" s="131">
        <v>500.00061035156301</v>
      </c>
    </row>
    <row r="1094" spans="1:15">
      <c r="A1094" t="s">
        <v>1231</v>
      </c>
      <c r="B1094" t="s">
        <v>2116</v>
      </c>
      <c r="C1094" t="s">
        <v>525</v>
      </c>
      <c r="D1094" t="s">
        <v>2119</v>
      </c>
      <c r="E1094" t="s">
        <v>2271</v>
      </c>
      <c r="F1094" t="s">
        <v>1248</v>
      </c>
      <c r="G1094" t="str">
        <f>VLOOKUP(F1094,부산데이터스토어!$B$2:$C$225,2,)</f>
        <v>naa.60060e8016622100000162210000a604</v>
      </c>
      <c r="H1094" t="s">
        <v>3774</v>
      </c>
      <c r="I1094" t="s">
        <v>2272</v>
      </c>
      <c r="J1094" t="str">
        <f t="shared" si="64"/>
        <v>naa.60060e8016622100000162210000a10e</v>
      </c>
      <c r="K1094" t="str">
        <f t="shared" si="65"/>
        <v>10.146.106.99naa.60060e8016622100000162210000a10e</v>
      </c>
      <c r="L1094" t="str">
        <f>IF(K1094&lt;&gt;"",VLOOKUP(K1094,'active io'!$C$3:$D$7528,2,FALSE),"")</f>
        <v>vmhba4:C0:T2:L73</v>
      </c>
      <c r="M1094" t="str">
        <f t="shared" si="66"/>
        <v>16221</v>
      </c>
      <c r="N1094" t="str">
        <f t="shared" si="67"/>
        <v>a10e</v>
      </c>
      <c r="O1094" s="131">
        <v>500.00061035156301</v>
      </c>
    </row>
    <row r="1095" spans="1:15">
      <c r="A1095" t="s">
        <v>1231</v>
      </c>
      <c r="B1095" t="s">
        <v>2116</v>
      </c>
      <c r="C1095" t="s">
        <v>525</v>
      </c>
      <c r="D1095" t="s">
        <v>2119</v>
      </c>
      <c r="E1095" t="s">
        <v>2274</v>
      </c>
      <c r="F1095" t="s">
        <v>1248</v>
      </c>
      <c r="G1095" t="str">
        <f>VLOOKUP(F1095,부산데이터스토어!$B$2:$C$225,2,)</f>
        <v>naa.60060e8016622100000162210000a604</v>
      </c>
      <c r="H1095" t="s">
        <v>3775</v>
      </c>
      <c r="I1095" t="s">
        <v>2275</v>
      </c>
      <c r="J1095" t="str">
        <f t="shared" si="64"/>
        <v>naa.60060e8016622100000162210000a10f</v>
      </c>
      <c r="K1095" t="str">
        <f t="shared" si="65"/>
        <v>10.146.106.99naa.60060e8016622100000162210000a10f</v>
      </c>
      <c r="L1095" t="str">
        <f>IF(K1095&lt;&gt;"",VLOOKUP(K1095,'active io'!$C$3:$D$7528,2,FALSE),"")</f>
        <v>vmhba4:C0:T2:L74</v>
      </c>
      <c r="M1095" t="str">
        <f t="shared" si="66"/>
        <v>16221</v>
      </c>
      <c r="N1095" t="str">
        <f t="shared" si="67"/>
        <v>a10f</v>
      </c>
      <c r="O1095" s="131">
        <v>40</v>
      </c>
    </row>
    <row r="1096" spans="1:15">
      <c r="A1096" t="s">
        <v>1231</v>
      </c>
      <c r="B1096" t="s">
        <v>2116</v>
      </c>
      <c r="C1096" t="s">
        <v>524</v>
      </c>
      <c r="D1096" t="s">
        <v>2119</v>
      </c>
      <c r="E1096" t="s">
        <v>1686</v>
      </c>
      <c r="F1096" t="s">
        <v>1660</v>
      </c>
      <c r="G1096" t="str">
        <f>VLOOKUP(F1096,부산데이터스토어!$B$2:$C$225,2,)</f>
        <v>naa.600508b1001c33b08ba5550b3bd903a4</v>
      </c>
      <c r="H1096" t="s">
        <v>3821</v>
      </c>
      <c r="J1096" t="str">
        <f t="shared" si="64"/>
        <v/>
      </c>
      <c r="K1096" t="str">
        <f t="shared" si="65"/>
        <v/>
      </c>
      <c r="L1096" t="str">
        <f>IF(K1096&lt;&gt;"",VLOOKUP(K1096,'active io'!$C$3:$D$7528,2,FALSE),"")</f>
        <v/>
      </c>
      <c r="M1096" t="str">
        <f t="shared" si="66"/>
        <v/>
      </c>
      <c r="N1096" t="str">
        <f t="shared" si="67"/>
        <v/>
      </c>
      <c r="O1096" s="131">
        <v>50</v>
      </c>
    </row>
    <row r="1097" spans="1:15">
      <c r="A1097" t="s">
        <v>1231</v>
      </c>
      <c r="B1097" t="s">
        <v>2116</v>
      </c>
      <c r="C1097" t="s">
        <v>524</v>
      </c>
      <c r="D1097" t="s">
        <v>2119</v>
      </c>
      <c r="E1097" t="s">
        <v>1690</v>
      </c>
      <c r="F1097" t="s">
        <v>1662</v>
      </c>
      <c r="G1097" t="str">
        <f>VLOOKUP(F1097,부산데이터스토어!$B$2:$C$225,2,)</f>
        <v>naa.600508b1001c00c8f093d25f48ac6ec4</v>
      </c>
      <c r="H1097" t="s">
        <v>3821</v>
      </c>
      <c r="J1097" t="str">
        <f t="shared" si="64"/>
        <v/>
      </c>
      <c r="K1097" t="str">
        <f t="shared" si="65"/>
        <v/>
      </c>
      <c r="L1097" t="str">
        <f>IF(K1097&lt;&gt;"",VLOOKUP(K1097,'active io'!$C$3:$D$7528,2,FALSE),"")</f>
        <v/>
      </c>
      <c r="M1097" t="str">
        <f t="shared" si="66"/>
        <v/>
      </c>
      <c r="N1097" t="str">
        <f t="shared" si="67"/>
        <v/>
      </c>
      <c r="O1097" s="131">
        <v>40.0003051757813</v>
      </c>
    </row>
    <row r="1098" spans="1:15">
      <c r="A1098" t="s">
        <v>1231</v>
      </c>
      <c r="B1098" t="s">
        <v>2116</v>
      </c>
      <c r="C1098" t="s">
        <v>524</v>
      </c>
      <c r="D1098" t="s">
        <v>2119</v>
      </c>
      <c r="E1098" t="s">
        <v>1688</v>
      </c>
      <c r="F1098" t="s">
        <v>1310</v>
      </c>
      <c r="G1098" t="str">
        <f>VLOOKUP(F1098,부산데이터스토어!$B$2:$C$225,2,)</f>
        <v>naa.60060e80166177000001617700004703</v>
      </c>
      <c r="H1098" t="s">
        <v>3821</v>
      </c>
      <c r="I1098" t="s">
        <v>2340</v>
      </c>
      <c r="J1098" t="str">
        <f t="shared" si="64"/>
        <v>naa.60060e8016617700000161770000440b</v>
      </c>
      <c r="K1098" t="str">
        <f t="shared" si="65"/>
        <v>10.146.106.99naa.60060e8016617700000161770000440b</v>
      </c>
      <c r="L1098" t="str">
        <f>IF(K1098&lt;&gt;"",VLOOKUP(K1098,'active io'!$C$3:$D$7528,2,FALSE),"")</f>
        <v>vmhba5:C0:T3:L30</v>
      </c>
      <c r="M1098" t="str">
        <f t="shared" si="66"/>
        <v>16177</v>
      </c>
      <c r="N1098" t="str">
        <f t="shared" si="67"/>
        <v>440b</v>
      </c>
      <c r="O1098" s="131">
        <v>40.0003051757813</v>
      </c>
    </row>
    <row r="1099" spans="1:15">
      <c r="A1099" t="s">
        <v>1231</v>
      </c>
      <c r="B1099" t="s">
        <v>2116</v>
      </c>
      <c r="C1099" t="s">
        <v>524</v>
      </c>
      <c r="D1099" t="s">
        <v>2119</v>
      </c>
      <c r="E1099" t="s">
        <v>1704</v>
      </c>
      <c r="F1099" t="s">
        <v>1310</v>
      </c>
      <c r="G1099" t="str">
        <f>VLOOKUP(F1099,부산데이터스토어!$B$2:$C$225,2,)</f>
        <v>naa.60060e80166177000001617700004703</v>
      </c>
      <c r="H1099" t="s">
        <v>3822</v>
      </c>
      <c r="I1099" t="s">
        <v>2341</v>
      </c>
      <c r="J1099" t="str">
        <f t="shared" si="64"/>
        <v>naa.60060e8016617700000161770000440c</v>
      </c>
      <c r="K1099" t="str">
        <f t="shared" si="65"/>
        <v>10.146.106.99naa.60060e8016617700000161770000440c</v>
      </c>
      <c r="L1099" t="str">
        <f>IF(K1099&lt;&gt;"",VLOOKUP(K1099,'active io'!$C$3:$D$7528,2,FALSE),"")</f>
        <v>vmhba5:C0:T3:L31</v>
      </c>
      <c r="M1099" t="str">
        <f t="shared" si="66"/>
        <v>16177</v>
      </c>
      <c r="N1099" t="str">
        <f t="shared" si="67"/>
        <v>440c</v>
      </c>
      <c r="O1099" s="131">
        <v>50</v>
      </c>
    </row>
    <row r="1100" spans="1:15">
      <c r="A1100" t="s">
        <v>1231</v>
      </c>
      <c r="B1100" t="s">
        <v>2116</v>
      </c>
      <c r="C1100" t="s">
        <v>524</v>
      </c>
      <c r="D1100" t="s">
        <v>2119</v>
      </c>
      <c r="E1100" t="s">
        <v>1714</v>
      </c>
      <c r="F1100" t="s">
        <v>1664</v>
      </c>
      <c r="G1100" t="str">
        <f>VLOOKUP(F1100,부산데이터스토어!$B$2:$C$225,2,)</f>
        <v>naa.600508b1001c21893235af135f0a5213</v>
      </c>
      <c r="H1100" t="s">
        <v>3821</v>
      </c>
      <c r="J1100" t="str">
        <f t="shared" si="64"/>
        <v/>
      </c>
      <c r="K1100" t="str">
        <f t="shared" si="65"/>
        <v/>
      </c>
      <c r="L1100" t="str">
        <f>IF(K1100&lt;&gt;"",VLOOKUP(K1100,'active io'!$C$3:$D$7528,2,FALSE),"")</f>
        <v/>
      </c>
      <c r="M1100" t="str">
        <f t="shared" si="66"/>
        <v/>
      </c>
      <c r="N1100" t="str">
        <f t="shared" si="67"/>
        <v/>
      </c>
      <c r="O1100" s="131">
        <v>100.00030517578099</v>
      </c>
    </row>
    <row r="1101" spans="1:15">
      <c r="A1101" t="s">
        <v>1231</v>
      </c>
      <c r="B1101" t="s">
        <v>2116</v>
      </c>
      <c r="C1101" t="s">
        <v>524</v>
      </c>
      <c r="D1101" t="s">
        <v>2119</v>
      </c>
      <c r="E1101" t="s">
        <v>1693</v>
      </c>
      <c r="F1101" t="s">
        <v>1310</v>
      </c>
      <c r="G1101" t="str">
        <f>VLOOKUP(F1101,부산데이터스토어!$B$2:$C$225,2,)</f>
        <v>naa.60060e80166177000001617700004703</v>
      </c>
      <c r="H1101" t="s">
        <v>3778</v>
      </c>
      <c r="I1101" t="s">
        <v>2278</v>
      </c>
      <c r="J1101" t="str">
        <f t="shared" si="64"/>
        <v>naa.60060e80166177000001617700004204</v>
      </c>
      <c r="K1101" t="str">
        <f t="shared" si="65"/>
        <v>10.146.106.99naa.60060e80166177000001617700004204</v>
      </c>
      <c r="L1101" t="str">
        <f>IF(K1101&lt;&gt;"",VLOOKUP(K1101,'active io'!$C$3:$D$7528,2,FALSE),"")</f>
        <v>vmhba5:C0:T3:L32</v>
      </c>
      <c r="M1101" t="str">
        <f t="shared" si="66"/>
        <v>16177</v>
      </c>
      <c r="N1101" t="str">
        <f t="shared" si="67"/>
        <v>4204</v>
      </c>
      <c r="O1101" s="131">
        <v>100.00030517578099</v>
      </c>
    </row>
    <row r="1102" spans="1:15">
      <c r="A1102" t="s">
        <v>1231</v>
      </c>
      <c r="B1102" t="s">
        <v>2116</v>
      </c>
      <c r="C1102" t="s">
        <v>524</v>
      </c>
      <c r="D1102" t="s">
        <v>2119</v>
      </c>
      <c r="E1102" t="s">
        <v>1697</v>
      </c>
      <c r="F1102" t="s">
        <v>1310</v>
      </c>
      <c r="G1102" t="str">
        <f>VLOOKUP(F1102,부산데이터스토어!$B$2:$C$225,2,)</f>
        <v>naa.60060e80166177000001617700004703</v>
      </c>
      <c r="H1102" t="s">
        <v>3779</v>
      </c>
      <c r="I1102" t="s">
        <v>2279</v>
      </c>
      <c r="J1102" t="str">
        <f t="shared" si="64"/>
        <v>naa.60060e80166177000001617700004205</v>
      </c>
      <c r="K1102" t="str">
        <f t="shared" si="65"/>
        <v>10.146.106.99naa.60060e80166177000001617700004205</v>
      </c>
      <c r="L1102" t="str">
        <f>IF(K1102&lt;&gt;"",VLOOKUP(K1102,'active io'!$C$3:$D$7528,2,FALSE),"")</f>
        <v>vmhba5:C0:T3:L33</v>
      </c>
      <c r="M1102" t="str">
        <f t="shared" si="66"/>
        <v>16177</v>
      </c>
      <c r="N1102" t="str">
        <f t="shared" si="67"/>
        <v>4205</v>
      </c>
      <c r="O1102" s="131">
        <v>500.00061035156301</v>
      </c>
    </row>
    <row r="1103" spans="1:15">
      <c r="A1103" t="s">
        <v>1231</v>
      </c>
      <c r="B1103" t="s">
        <v>2116</v>
      </c>
      <c r="C1103" t="s">
        <v>524</v>
      </c>
      <c r="D1103" t="s">
        <v>2119</v>
      </c>
      <c r="E1103" t="s">
        <v>1699</v>
      </c>
      <c r="F1103" t="s">
        <v>1310</v>
      </c>
      <c r="G1103" t="str">
        <f>VLOOKUP(F1103,부산데이터스토어!$B$2:$C$225,2,)</f>
        <v>naa.60060e80166177000001617700004703</v>
      </c>
      <c r="H1103" t="s">
        <v>3780</v>
      </c>
      <c r="I1103" t="s">
        <v>2280</v>
      </c>
      <c r="J1103" t="str">
        <f t="shared" si="64"/>
        <v>naa.60060e80166177000001617700004000</v>
      </c>
      <c r="K1103" t="str">
        <f t="shared" si="65"/>
        <v>10.146.106.99naa.60060e80166177000001617700004000</v>
      </c>
      <c r="L1103" t="str">
        <f>IF(K1103&lt;&gt;"",VLOOKUP(K1103,'active io'!$C$3:$D$7528,2,FALSE),"")</f>
        <v>vmhba5:C0:T3:L34</v>
      </c>
      <c r="M1103" t="str">
        <f t="shared" si="66"/>
        <v>16177</v>
      </c>
      <c r="N1103" t="str">
        <f t="shared" si="67"/>
        <v>4000</v>
      </c>
      <c r="O1103" s="131">
        <v>500.00061035156301</v>
      </c>
    </row>
    <row r="1104" spans="1:15">
      <c r="A1104" t="s">
        <v>1231</v>
      </c>
      <c r="B1104" t="s">
        <v>2116</v>
      </c>
      <c r="C1104" t="s">
        <v>524</v>
      </c>
      <c r="D1104" t="s">
        <v>2119</v>
      </c>
      <c r="E1104" t="s">
        <v>1730</v>
      </c>
      <c r="F1104" t="s">
        <v>1310</v>
      </c>
      <c r="G1104" t="str">
        <f>VLOOKUP(F1104,부산데이터스토어!$B$2:$C$225,2,)</f>
        <v>naa.60060e80166177000001617700004703</v>
      </c>
      <c r="H1104" t="s">
        <v>3781</v>
      </c>
      <c r="I1104" t="s">
        <v>2281</v>
      </c>
      <c r="J1104" t="str">
        <f t="shared" si="64"/>
        <v>naa.60060e80166177000001617700004001</v>
      </c>
      <c r="K1104" t="str">
        <f t="shared" si="65"/>
        <v>10.146.106.99naa.60060e80166177000001617700004001</v>
      </c>
      <c r="L1104" t="str">
        <f>IF(K1104&lt;&gt;"",VLOOKUP(K1104,'active io'!$C$3:$D$7528,2,FALSE),"")</f>
        <v>vmhba5:C0:T3:L35</v>
      </c>
      <c r="M1104" t="str">
        <f t="shared" si="66"/>
        <v>16177</v>
      </c>
      <c r="N1104" t="str">
        <f t="shared" si="67"/>
        <v>4001</v>
      </c>
      <c r="O1104" s="131">
        <v>10.0003051757813</v>
      </c>
    </row>
    <row r="1105" spans="1:15">
      <c r="A1105" t="s">
        <v>1231</v>
      </c>
      <c r="B1105" t="s">
        <v>2116</v>
      </c>
      <c r="C1105" t="s">
        <v>524</v>
      </c>
      <c r="D1105" t="s">
        <v>2119</v>
      </c>
      <c r="E1105" t="s">
        <v>1732</v>
      </c>
      <c r="F1105" t="s">
        <v>1310</v>
      </c>
      <c r="G1105" t="str">
        <f>VLOOKUP(F1105,부산데이터스토어!$B$2:$C$225,2,)</f>
        <v>naa.60060e80166177000001617700004703</v>
      </c>
      <c r="H1105" t="s">
        <v>3782</v>
      </c>
      <c r="I1105" t="s">
        <v>2282</v>
      </c>
      <c r="J1105" t="str">
        <f t="shared" si="64"/>
        <v>naa.60060e80166177000001617700004600</v>
      </c>
      <c r="K1105" t="str">
        <f t="shared" si="65"/>
        <v>10.146.106.99naa.60060e80166177000001617700004600</v>
      </c>
      <c r="L1105" t="str">
        <f>IF(K1105&lt;&gt;"",VLOOKUP(K1105,'active io'!$C$3:$D$7528,2,FALSE),"")</f>
        <v>vmhba5:C0:T3:L36</v>
      </c>
      <c r="M1105" t="str">
        <f t="shared" si="66"/>
        <v>16177</v>
      </c>
      <c r="N1105" t="str">
        <f t="shared" si="67"/>
        <v>4600</v>
      </c>
      <c r="O1105" s="131">
        <v>10.0003051757813</v>
      </c>
    </row>
    <row r="1106" spans="1:15">
      <c r="A1106" t="s">
        <v>1231</v>
      </c>
      <c r="B1106" t="s">
        <v>2116</v>
      </c>
      <c r="C1106" t="s">
        <v>524</v>
      </c>
      <c r="D1106" t="s">
        <v>2119</v>
      </c>
      <c r="E1106" t="s">
        <v>1734</v>
      </c>
      <c r="F1106" t="s">
        <v>1310</v>
      </c>
      <c r="G1106" t="str">
        <f>VLOOKUP(F1106,부산데이터스토어!$B$2:$C$225,2,)</f>
        <v>naa.60060e80166177000001617700004703</v>
      </c>
      <c r="H1106" t="s">
        <v>3783</v>
      </c>
      <c r="I1106" t="s">
        <v>2283</v>
      </c>
      <c r="J1106" t="str">
        <f t="shared" si="64"/>
        <v>naa.60060e80166177000001617700004601</v>
      </c>
      <c r="K1106" t="str">
        <f t="shared" si="65"/>
        <v>10.146.106.99naa.60060e80166177000001617700004601</v>
      </c>
      <c r="L1106" t="str">
        <f>IF(K1106&lt;&gt;"",VLOOKUP(K1106,'active io'!$C$3:$D$7528,2,FALSE),"")</f>
        <v>vmhba5:C0:T3:L37</v>
      </c>
      <c r="M1106" t="str">
        <f t="shared" si="66"/>
        <v>16177</v>
      </c>
      <c r="N1106" t="str">
        <f t="shared" si="67"/>
        <v>4601</v>
      </c>
      <c r="O1106" s="131">
        <v>10.0003051757813</v>
      </c>
    </row>
    <row r="1107" spans="1:15">
      <c r="A1107" t="s">
        <v>1231</v>
      </c>
      <c r="B1107" t="s">
        <v>2116</v>
      </c>
      <c r="C1107" t="s">
        <v>524</v>
      </c>
      <c r="D1107" t="s">
        <v>2119</v>
      </c>
      <c r="E1107" t="s">
        <v>2190</v>
      </c>
      <c r="F1107" t="s">
        <v>1310</v>
      </c>
      <c r="G1107" t="str">
        <f>VLOOKUP(F1107,부산데이터스토어!$B$2:$C$225,2,)</f>
        <v>naa.60060e80166177000001617700004703</v>
      </c>
      <c r="H1107" t="s">
        <v>3784</v>
      </c>
      <c r="I1107" t="s">
        <v>2284</v>
      </c>
      <c r="J1107" t="str">
        <f t="shared" si="64"/>
        <v>naa.60060e80166177000001617700004602</v>
      </c>
      <c r="K1107" t="str">
        <f t="shared" si="65"/>
        <v>10.146.106.99naa.60060e80166177000001617700004602</v>
      </c>
      <c r="L1107" t="str">
        <f>IF(K1107&lt;&gt;"",VLOOKUP(K1107,'active io'!$C$3:$D$7528,2,FALSE),"")</f>
        <v>vmhba5:C0:T3:L38</v>
      </c>
      <c r="M1107" t="str">
        <f t="shared" si="66"/>
        <v>16177</v>
      </c>
      <c r="N1107" t="str">
        <f t="shared" si="67"/>
        <v>4602</v>
      </c>
      <c r="O1107" s="131">
        <v>250.00030517578099</v>
      </c>
    </row>
    <row r="1108" spans="1:15">
      <c r="A1108" t="s">
        <v>1231</v>
      </c>
      <c r="B1108" t="s">
        <v>2116</v>
      </c>
      <c r="C1108" t="s">
        <v>524</v>
      </c>
      <c r="D1108" t="s">
        <v>2119</v>
      </c>
      <c r="E1108" t="s">
        <v>2192</v>
      </c>
      <c r="F1108" t="s">
        <v>1310</v>
      </c>
      <c r="G1108" t="str">
        <f>VLOOKUP(F1108,부산데이터스토어!$B$2:$C$225,2,)</f>
        <v>naa.60060e80166177000001617700004703</v>
      </c>
      <c r="H1108" t="s">
        <v>3785</v>
      </c>
      <c r="I1108" t="s">
        <v>2285</v>
      </c>
      <c r="J1108" t="str">
        <f t="shared" si="64"/>
        <v>naa.60060e80166177000001617700004100</v>
      </c>
      <c r="K1108" t="str">
        <f t="shared" si="65"/>
        <v>10.146.106.99naa.60060e80166177000001617700004100</v>
      </c>
      <c r="L1108" t="str">
        <f>IF(K1108&lt;&gt;"",VLOOKUP(K1108,'active io'!$C$3:$D$7528,2,FALSE),"")</f>
        <v>vmhba5:C0:T3:L39</v>
      </c>
      <c r="M1108" t="str">
        <f t="shared" si="66"/>
        <v>16177</v>
      </c>
      <c r="N1108" t="str">
        <f t="shared" si="67"/>
        <v>4100</v>
      </c>
      <c r="O1108" s="131">
        <v>250.00030517578099</v>
      </c>
    </row>
    <row r="1109" spans="1:15">
      <c r="A1109" t="s">
        <v>1231</v>
      </c>
      <c r="B1109" t="s">
        <v>2116</v>
      </c>
      <c r="C1109" t="s">
        <v>524</v>
      </c>
      <c r="D1109" t="s">
        <v>2119</v>
      </c>
      <c r="E1109" t="s">
        <v>2194</v>
      </c>
      <c r="F1109" t="s">
        <v>1310</v>
      </c>
      <c r="G1109" t="str">
        <f>VLOOKUP(F1109,부산데이터스토어!$B$2:$C$225,2,)</f>
        <v>naa.60060e80166177000001617700004703</v>
      </c>
      <c r="H1109" t="s">
        <v>3786</v>
      </c>
      <c r="I1109" t="s">
        <v>2286</v>
      </c>
      <c r="J1109" t="str">
        <f t="shared" si="64"/>
        <v>naa.60060e80166177000001617700004101</v>
      </c>
      <c r="K1109" t="str">
        <f t="shared" si="65"/>
        <v>10.146.106.99naa.60060e80166177000001617700004101</v>
      </c>
      <c r="L1109" t="str">
        <f>IF(K1109&lt;&gt;"",VLOOKUP(K1109,'active io'!$C$3:$D$7528,2,FALSE),"")</f>
        <v>vmhba5:C0:T3:L40</v>
      </c>
      <c r="M1109" t="str">
        <f t="shared" si="66"/>
        <v>16177</v>
      </c>
      <c r="N1109" t="str">
        <f t="shared" si="67"/>
        <v>4101</v>
      </c>
      <c r="O1109" s="131">
        <v>250.00030517578099</v>
      </c>
    </row>
    <row r="1110" spans="1:15">
      <c r="A1110" t="s">
        <v>1231</v>
      </c>
      <c r="B1110" t="s">
        <v>2116</v>
      </c>
      <c r="C1110" t="s">
        <v>524</v>
      </c>
      <c r="D1110" t="s">
        <v>2119</v>
      </c>
      <c r="E1110" t="s">
        <v>2196</v>
      </c>
      <c r="F1110" t="s">
        <v>1310</v>
      </c>
      <c r="G1110" t="str">
        <f>VLOOKUP(F1110,부산데이터스토어!$B$2:$C$225,2,)</f>
        <v>naa.60060e80166177000001617700004703</v>
      </c>
      <c r="H1110" t="s">
        <v>3787</v>
      </c>
      <c r="I1110" t="s">
        <v>2287</v>
      </c>
      <c r="J1110" t="str">
        <f t="shared" si="64"/>
        <v>naa.60060e80166177000001617700004102</v>
      </c>
      <c r="K1110" t="str">
        <f t="shared" si="65"/>
        <v>10.146.106.99naa.60060e80166177000001617700004102</v>
      </c>
      <c r="L1110" t="str">
        <f>IF(K1110&lt;&gt;"",VLOOKUP(K1110,'active io'!$C$3:$D$7528,2,FALSE),"")</f>
        <v>vmhba5:C0:T3:L41</v>
      </c>
      <c r="M1110" t="str">
        <f t="shared" si="66"/>
        <v>16177</v>
      </c>
      <c r="N1110" t="str">
        <f t="shared" si="67"/>
        <v>4102</v>
      </c>
      <c r="O1110" s="131">
        <v>100.00030517578099</v>
      </c>
    </row>
    <row r="1111" spans="1:15">
      <c r="A1111" t="s">
        <v>1231</v>
      </c>
      <c r="B1111" t="s">
        <v>2116</v>
      </c>
      <c r="C1111" t="s">
        <v>524</v>
      </c>
      <c r="D1111" t="s">
        <v>2119</v>
      </c>
      <c r="E1111" t="s">
        <v>2198</v>
      </c>
      <c r="F1111" t="s">
        <v>1310</v>
      </c>
      <c r="G1111" t="str">
        <f>VLOOKUP(F1111,부산데이터스토어!$B$2:$C$225,2,)</f>
        <v>naa.60060e80166177000001617700004703</v>
      </c>
      <c r="H1111" t="s">
        <v>3788</v>
      </c>
      <c r="I1111" t="s">
        <v>2288</v>
      </c>
      <c r="J1111" t="str">
        <f t="shared" si="64"/>
        <v>naa.60060e80166177000001617700004206</v>
      </c>
      <c r="K1111" t="str">
        <f t="shared" si="65"/>
        <v>10.146.106.99naa.60060e80166177000001617700004206</v>
      </c>
      <c r="L1111" t="str">
        <f>IF(K1111&lt;&gt;"",VLOOKUP(K1111,'active io'!$C$3:$D$7528,2,FALSE),"")</f>
        <v>vmhba5:C0:T3:L42</v>
      </c>
      <c r="M1111" t="str">
        <f t="shared" si="66"/>
        <v>16177</v>
      </c>
      <c r="N1111" t="str">
        <f t="shared" si="67"/>
        <v>4206</v>
      </c>
      <c r="O1111" s="131">
        <v>100.00030517578099</v>
      </c>
    </row>
    <row r="1112" spans="1:15">
      <c r="A1112" t="s">
        <v>1231</v>
      </c>
      <c r="B1112" t="s">
        <v>2116</v>
      </c>
      <c r="C1112" t="s">
        <v>524</v>
      </c>
      <c r="D1112" t="s">
        <v>2119</v>
      </c>
      <c r="E1112" t="s">
        <v>2200</v>
      </c>
      <c r="F1112" t="s">
        <v>1310</v>
      </c>
      <c r="G1112" t="str">
        <f>VLOOKUP(F1112,부산데이터스토어!$B$2:$C$225,2,)</f>
        <v>naa.60060e80166177000001617700004703</v>
      </c>
      <c r="H1112" t="s">
        <v>3789</v>
      </c>
      <c r="I1112" t="s">
        <v>2289</v>
      </c>
      <c r="J1112" t="str">
        <f t="shared" si="64"/>
        <v>naa.60060e80166177000001617700004207</v>
      </c>
      <c r="K1112" t="str">
        <f t="shared" si="65"/>
        <v>10.146.106.99naa.60060e80166177000001617700004207</v>
      </c>
      <c r="L1112" t="str">
        <f>IF(K1112&lt;&gt;"",VLOOKUP(K1112,'active io'!$C$3:$D$7528,2,FALSE),"")</f>
        <v>vmhba5:C0:T3:L43</v>
      </c>
      <c r="M1112" t="str">
        <f t="shared" si="66"/>
        <v>16177</v>
      </c>
      <c r="N1112" t="str">
        <f t="shared" si="67"/>
        <v>4207</v>
      </c>
      <c r="O1112" s="131">
        <v>100.00030517578099</v>
      </c>
    </row>
    <row r="1113" spans="1:15">
      <c r="A1113" t="s">
        <v>1231</v>
      </c>
      <c r="B1113" t="s">
        <v>2116</v>
      </c>
      <c r="C1113" t="s">
        <v>524</v>
      </c>
      <c r="D1113" t="s">
        <v>2119</v>
      </c>
      <c r="E1113" t="s">
        <v>2202</v>
      </c>
      <c r="F1113" t="s">
        <v>1310</v>
      </c>
      <c r="G1113" t="str">
        <f>VLOOKUP(F1113,부산데이터스토어!$B$2:$C$225,2,)</f>
        <v>naa.60060e80166177000001617700004703</v>
      </c>
      <c r="H1113" t="s">
        <v>3790</v>
      </c>
      <c r="I1113" t="s">
        <v>2290</v>
      </c>
      <c r="J1113" t="str">
        <f t="shared" si="64"/>
        <v>naa.60060e80166177000001617700004208</v>
      </c>
      <c r="K1113" t="str">
        <f t="shared" si="65"/>
        <v>10.146.106.99naa.60060e80166177000001617700004208</v>
      </c>
      <c r="L1113" t="str">
        <f>IF(K1113&lt;&gt;"",VLOOKUP(K1113,'active io'!$C$3:$D$7528,2,FALSE),"")</f>
        <v>vmhba5:C0:T3:L44</v>
      </c>
      <c r="M1113" t="str">
        <f t="shared" si="66"/>
        <v>16177</v>
      </c>
      <c r="N1113" t="str">
        <f t="shared" si="67"/>
        <v>4208</v>
      </c>
      <c r="O1113" s="131">
        <v>1.00067138671875</v>
      </c>
    </row>
    <row r="1114" spans="1:15">
      <c r="A1114" t="s">
        <v>1231</v>
      </c>
      <c r="B1114" t="s">
        <v>2116</v>
      </c>
      <c r="C1114" t="s">
        <v>524</v>
      </c>
      <c r="D1114" t="s">
        <v>2119</v>
      </c>
      <c r="E1114" t="s">
        <v>1737</v>
      </c>
      <c r="F1114" t="s">
        <v>1310</v>
      </c>
      <c r="G1114" t="str">
        <f>VLOOKUP(F1114,부산데이터스토어!$B$2:$C$225,2,)</f>
        <v>naa.60060e80166177000001617700004703</v>
      </c>
      <c r="H1114" t="s">
        <v>3791</v>
      </c>
      <c r="I1114" t="s">
        <v>2291</v>
      </c>
      <c r="J1114" t="str">
        <f t="shared" si="64"/>
        <v>naa.60060e80166177000001617700004f09</v>
      </c>
      <c r="K1114" t="str">
        <f t="shared" si="65"/>
        <v>10.146.106.99naa.60060e80166177000001617700004f09</v>
      </c>
      <c r="L1114" t="str">
        <f>IF(K1114&lt;&gt;"",VLOOKUP(K1114,'active io'!$C$3:$D$7528,2,FALSE),"")</f>
        <v>vmhba5:C0:T3:L45</v>
      </c>
      <c r="M1114" t="str">
        <f t="shared" si="66"/>
        <v>16177</v>
      </c>
      <c r="N1114" t="str">
        <f t="shared" si="67"/>
        <v>4f09</v>
      </c>
      <c r="O1114" s="131">
        <v>1.00067138671875</v>
      </c>
    </row>
    <row r="1115" spans="1:15">
      <c r="A1115" t="s">
        <v>1231</v>
      </c>
      <c r="B1115" t="s">
        <v>2116</v>
      </c>
      <c r="C1115" t="s">
        <v>524</v>
      </c>
      <c r="D1115" t="s">
        <v>2119</v>
      </c>
      <c r="E1115" t="s">
        <v>1740</v>
      </c>
      <c r="F1115" t="s">
        <v>1310</v>
      </c>
      <c r="G1115" t="str">
        <f>VLOOKUP(F1115,부산데이터스토어!$B$2:$C$225,2,)</f>
        <v>naa.60060e80166177000001617700004703</v>
      </c>
      <c r="H1115" t="s">
        <v>3792</v>
      </c>
      <c r="I1115" t="s">
        <v>2292</v>
      </c>
      <c r="J1115" t="str">
        <f t="shared" si="64"/>
        <v>naa.60060e80166177000001617700004f0a</v>
      </c>
      <c r="K1115" t="str">
        <f t="shared" si="65"/>
        <v>10.146.106.99naa.60060e80166177000001617700004f0a</v>
      </c>
      <c r="L1115" t="str">
        <f>IF(K1115&lt;&gt;"",VLOOKUP(K1115,'active io'!$C$3:$D$7528,2,FALSE),"")</f>
        <v>vmhba5:C0:T3:L46</v>
      </c>
      <c r="M1115" t="str">
        <f t="shared" si="66"/>
        <v>16177</v>
      </c>
      <c r="N1115" t="str">
        <f t="shared" si="67"/>
        <v>4f0a</v>
      </c>
      <c r="O1115" s="131">
        <v>50.0006103515625</v>
      </c>
    </row>
    <row r="1116" spans="1:15">
      <c r="A1116" t="s">
        <v>1231</v>
      </c>
      <c r="B1116" t="s">
        <v>2116</v>
      </c>
      <c r="C1116" t="s">
        <v>524</v>
      </c>
      <c r="D1116" t="s">
        <v>2119</v>
      </c>
      <c r="E1116" t="s">
        <v>1743</v>
      </c>
      <c r="F1116" t="s">
        <v>1310</v>
      </c>
      <c r="G1116" t="str">
        <f>VLOOKUP(F1116,부산데이터스토어!$B$2:$C$225,2,)</f>
        <v>naa.60060e80166177000001617700004703</v>
      </c>
      <c r="H1116" t="s">
        <v>3793</v>
      </c>
      <c r="I1116" t="s">
        <v>2293</v>
      </c>
      <c r="J1116" t="str">
        <f t="shared" si="64"/>
        <v>naa.60060e80166177000001617700004300</v>
      </c>
      <c r="K1116" t="str">
        <f t="shared" si="65"/>
        <v>10.146.106.99naa.60060e80166177000001617700004300</v>
      </c>
      <c r="L1116" t="str">
        <f>IF(K1116&lt;&gt;"",VLOOKUP(K1116,'active io'!$C$3:$D$7528,2,FALSE),"")</f>
        <v>vmhba5:C0:T3:L47</v>
      </c>
      <c r="M1116" t="str">
        <f t="shared" si="66"/>
        <v>16177</v>
      </c>
      <c r="N1116" t="str">
        <f t="shared" si="67"/>
        <v>4300</v>
      </c>
      <c r="O1116" s="131">
        <v>10.0003051757813</v>
      </c>
    </row>
    <row r="1117" spans="1:15">
      <c r="A1117" t="s">
        <v>1231</v>
      </c>
      <c r="B1117" t="s">
        <v>2116</v>
      </c>
      <c r="C1117" t="s">
        <v>524</v>
      </c>
      <c r="D1117" t="s">
        <v>2119</v>
      </c>
      <c r="E1117" t="s">
        <v>1746</v>
      </c>
      <c r="F1117" t="s">
        <v>1310</v>
      </c>
      <c r="G1117" t="str">
        <f>VLOOKUP(F1117,부산데이터스토어!$B$2:$C$225,2,)</f>
        <v>naa.60060e80166177000001617700004703</v>
      </c>
      <c r="H1117" t="s">
        <v>3794</v>
      </c>
      <c r="I1117" t="s">
        <v>2294</v>
      </c>
      <c r="J1117" t="str">
        <f t="shared" si="64"/>
        <v>naa.60060e80133148005020314800003300</v>
      </c>
      <c r="K1117" t="str">
        <f t="shared" si="65"/>
        <v>10.146.106.99naa.60060e80133148005020314800003300</v>
      </c>
      <c r="L1117" t="str">
        <f>IF(K1117&lt;&gt;"",VLOOKUP(K1117,'active io'!$C$3:$D$7528,2,FALSE),"")</f>
        <v>vmhba3:C0:T1:L0</v>
      </c>
      <c r="M1117" t="str">
        <f t="shared" si="66"/>
        <v>03148</v>
      </c>
      <c r="N1117" t="str">
        <f t="shared" si="67"/>
        <v>3300</v>
      </c>
      <c r="O1117" s="131">
        <v>10.0003051757813</v>
      </c>
    </row>
    <row r="1118" spans="1:15">
      <c r="A1118" t="s">
        <v>1231</v>
      </c>
      <c r="B1118" t="s">
        <v>2116</v>
      </c>
      <c r="C1118" t="s">
        <v>524</v>
      </c>
      <c r="D1118" t="s">
        <v>2119</v>
      </c>
      <c r="E1118" t="s">
        <v>1749</v>
      </c>
      <c r="F1118" t="s">
        <v>1310</v>
      </c>
      <c r="G1118" t="str">
        <f>VLOOKUP(F1118,부산데이터스토어!$B$2:$C$225,2,)</f>
        <v>naa.60060e80166177000001617700004703</v>
      </c>
      <c r="H1118" t="s">
        <v>3795</v>
      </c>
      <c r="I1118" t="s">
        <v>2295</v>
      </c>
      <c r="J1118" t="str">
        <f t="shared" si="64"/>
        <v>naa.60060e80133148005020314800003301</v>
      </c>
      <c r="K1118" t="str">
        <f t="shared" si="65"/>
        <v>10.146.106.99naa.60060e80133148005020314800003301</v>
      </c>
      <c r="L1118" t="str">
        <f>IF(K1118&lt;&gt;"",VLOOKUP(K1118,'active io'!$C$3:$D$7528,2,FALSE),"")</f>
        <v>vmhba3:C0:T1:L1</v>
      </c>
      <c r="M1118" t="str">
        <f t="shared" si="66"/>
        <v>03148</v>
      </c>
      <c r="N1118" t="str">
        <f t="shared" si="67"/>
        <v>3301</v>
      </c>
      <c r="O1118" s="131">
        <v>10.0003051757813</v>
      </c>
    </row>
    <row r="1119" spans="1:15">
      <c r="A1119" t="s">
        <v>1231</v>
      </c>
      <c r="B1119" t="s">
        <v>2116</v>
      </c>
      <c r="C1119" t="s">
        <v>524</v>
      </c>
      <c r="D1119" t="s">
        <v>2119</v>
      </c>
      <c r="E1119" t="s">
        <v>2212</v>
      </c>
      <c r="F1119" t="s">
        <v>1310</v>
      </c>
      <c r="G1119" t="str">
        <f>VLOOKUP(F1119,부산데이터스토어!$B$2:$C$225,2,)</f>
        <v>naa.60060e80166177000001617700004703</v>
      </c>
      <c r="H1119" t="s">
        <v>3796</v>
      </c>
      <c r="I1119" t="s">
        <v>2296</v>
      </c>
      <c r="J1119" t="str">
        <f t="shared" si="64"/>
        <v>naa.60060e80133148005020314800003302</v>
      </c>
      <c r="K1119" t="str">
        <f t="shared" si="65"/>
        <v>10.146.106.99naa.60060e80133148005020314800003302</v>
      </c>
      <c r="L1119" t="str">
        <f>IF(K1119&lt;&gt;"",VLOOKUP(K1119,'active io'!$C$3:$D$7528,2,FALSE),"")</f>
        <v>vmhba3:C0:T1:L2</v>
      </c>
      <c r="M1119" t="str">
        <f t="shared" si="66"/>
        <v>03148</v>
      </c>
      <c r="N1119" t="str">
        <f t="shared" si="67"/>
        <v>3302</v>
      </c>
      <c r="O1119" s="131">
        <v>1000.00030517578</v>
      </c>
    </row>
    <row r="1120" spans="1:15">
      <c r="A1120" t="s">
        <v>1231</v>
      </c>
      <c r="B1120" t="s">
        <v>2116</v>
      </c>
      <c r="C1120" t="s">
        <v>524</v>
      </c>
      <c r="D1120" t="s">
        <v>2119</v>
      </c>
      <c r="E1120" t="s">
        <v>2215</v>
      </c>
      <c r="F1120" t="s">
        <v>1310</v>
      </c>
      <c r="G1120" t="str">
        <f>VLOOKUP(F1120,부산데이터스토어!$B$2:$C$225,2,)</f>
        <v>naa.60060e80166177000001617700004703</v>
      </c>
      <c r="H1120" t="s">
        <v>3797</v>
      </c>
      <c r="I1120" t="s">
        <v>2297</v>
      </c>
      <c r="J1120" t="str">
        <f t="shared" si="64"/>
        <v>naa.60060e80133148005020314800003000</v>
      </c>
      <c r="K1120" t="str">
        <f t="shared" si="65"/>
        <v>10.146.106.99naa.60060e80133148005020314800003000</v>
      </c>
      <c r="L1120" t="str">
        <f>IF(K1120&lt;&gt;"",VLOOKUP(K1120,'active io'!$C$3:$D$7528,2,FALSE),"")</f>
        <v>vmhba3:C0:T1:L3</v>
      </c>
      <c r="M1120" t="str">
        <f t="shared" si="66"/>
        <v>03148</v>
      </c>
      <c r="N1120" t="str">
        <f t="shared" si="67"/>
        <v>3000</v>
      </c>
      <c r="O1120" s="131">
        <v>1000.00030517578</v>
      </c>
    </row>
    <row r="1121" spans="1:15">
      <c r="A1121" t="s">
        <v>1231</v>
      </c>
      <c r="B1121" t="s">
        <v>2116</v>
      </c>
      <c r="C1121" t="s">
        <v>524</v>
      </c>
      <c r="D1121" t="s">
        <v>2119</v>
      </c>
      <c r="E1121" t="s">
        <v>2218</v>
      </c>
      <c r="F1121" t="s">
        <v>1310</v>
      </c>
      <c r="G1121" t="str">
        <f>VLOOKUP(F1121,부산데이터스토어!$B$2:$C$225,2,)</f>
        <v>naa.60060e80166177000001617700004703</v>
      </c>
      <c r="H1121" t="s">
        <v>3798</v>
      </c>
      <c r="I1121" t="s">
        <v>2298</v>
      </c>
      <c r="J1121" t="str">
        <f t="shared" si="64"/>
        <v>naa.60060e80133148005020314800003001</v>
      </c>
      <c r="K1121" t="str">
        <f t="shared" si="65"/>
        <v>10.146.106.99naa.60060e80133148005020314800003001</v>
      </c>
      <c r="L1121" t="str">
        <f>IF(K1121&lt;&gt;"",VLOOKUP(K1121,'active io'!$C$3:$D$7528,2,FALSE),"")</f>
        <v>vmhba3:C0:T1:L4</v>
      </c>
      <c r="M1121" t="str">
        <f t="shared" si="66"/>
        <v>03148</v>
      </c>
      <c r="N1121" t="str">
        <f t="shared" si="67"/>
        <v>3001</v>
      </c>
      <c r="O1121" s="131">
        <v>1000.00030517578</v>
      </c>
    </row>
    <row r="1122" spans="1:15">
      <c r="A1122" t="s">
        <v>1231</v>
      </c>
      <c r="B1122" t="s">
        <v>2116</v>
      </c>
      <c r="C1122" t="s">
        <v>524</v>
      </c>
      <c r="D1122" t="s">
        <v>2119</v>
      </c>
      <c r="E1122" t="s">
        <v>2221</v>
      </c>
      <c r="F1122" t="s">
        <v>1310</v>
      </c>
      <c r="G1122" t="str">
        <f>VLOOKUP(F1122,부산데이터스토어!$B$2:$C$225,2,)</f>
        <v>naa.60060e80166177000001617700004703</v>
      </c>
      <c r="H1122" t="s">
        <v>3799</v>
      </c>
      <c r="I1122" t="s">
        <v>2299</v>
      </c>
      <c r="J1122" t="str">
        <f t="shared" si="64"/>
        <v>naa.60060e80133148005020314800003002</v>
      </c>
      <c r="K1122" t="str">
        <f t="shared" si="65"/>
        <v>10.146.106.99naa.60060e80133148005020314800003002</v>
      </c>
      <c r="L1122" t="str">
        <f>IF(K1122&lt;&gt;"",VLOOKUP(K1122,'active io'!$C$3:$D$7528,2,FALSE),"")</f>
        <v>vmhba3:C0:T1:L5</v>
      </c>
      <c r="M1122" t="str">
        <f t="shared" si="66"/>
        <v>03148</v>
      </c>
      <c r="N1122" t="str">
        <f t="shared" si="67"/>
        <v>3002</v>
      </c>
      <c r="O1122" s="131">
        <v>1000.00030517578</v>
      </c>
    </row>
    <row r="1123" spans="1:15">
      <c r="A1123" t="s">
        <v>1231</v>
      </c>
      <c r="B1123" t="s">
        <v>2116</v>
      </c>
      <c r="C1123" t="s">
        <v>524</v>
      </c>
      <c r="D1123" t="s">
        <v>2119</v>
      </c>
      <c r="E1123" t="s">
        <v>2224</v>
      </c>
      <c r="F1123" t="s">
        <v>1310</v>
      </c>
      <c r="G1123" t="str">
        <f>VLOOKUP(F1123,부산데이터스토어!$B$2:$C$225,2,)</f>
        <v>naa.60060e80166177000001617700004703</v>
      </c>
      <c r="H1123" t="s">
        <v>3800</v>
      </c>
      <c r="I1123" t="s">
        <v>2300</v>
      </c>
      <c r="J1123" t="str">
        <f t="shared" si="64"/>
        <v>naa.60060e80133148005020314800003003</v>
      </c>
      <c r="K1123" t="str">
        <f t="shared" si="65"/>
        <v>10.146.106.99naa.60060e80133148005020314800003003</v>
      </c>
      <c r="L1123" t="str">
        <f>IF(K1123&lt;&gt;"",VLOOKUP(K1123,'active io'!$C$3:$D$7528,2,FALSE),"")</f>
        <v>vmhba3:C0:T1:L6</v>
      </c>
      <c r="M1123" t="str">
        <f t="shared" si="66"/>
        <v>03148</v>
      </c>
      <c r="N1123" t="str">
        <f t="shared" si="67"/>
        <v>3003</v>
      </c>
      <c r="O1123" s="131">
        <v>1000.00030517578</v>
      </c>
    </row>
    <row r="1124" spans="1:15">
      <c r="A1124" t="s">
        <v>1231</v>
      </c>
      <c r="B1124" t="s">
        <v>2116</v>
      </c>
      <c r="C1124" t="s">
        <v>524</v>
      </c>
      <c r="D1124" t="s">
        <v>2119</v>
      </c>
      <c r="E1124" t="s">
        <v>2227</v>
      </c>
      <c r="F1124" t="s">
        <v>1310</v>
      </c>
      <c r="G1124" t="str">
        <f>VLOOKUP(F1124,부산데이터스토어!$B$2:$C$225,2,)</f>
        <v>naa.60060e80166177000001617700004703</v>
      </c>
      <c r="H1124" t="s">
        <v>3801</v>
      </c>
      <c r="I1124" t="s">
        <v>2301</v>
      </c>
      <c r="J1124" t="str">
        <f t="shared" si="64"/>
        <v>naa.60060e80133148005020314800003004</v>
      </c>
      <c r="K1124" t="str">
        <f t="shared" si="65"/>
        <v>10.146.106.99naa.60060e80133148005020314800003004</v>
      </c>
      <c r="L1124" t="str">
        <f>IF(K1124&lt;&gt;"",VLOOKUP(K1124,'active io'!$C$3:$D$7528,2,FALSE),"")</f>
        <v>vmhba3:C0:T1:L7</v>
      </c>
      <c r="M1124" t="str">
        <f t="shared" si="66"/>
        <v>03148</v>
      </c>
      <c r="N1124" t="str">
        <f t="shared" si="67"/>
        <v>3004</v>
      </c>
      <c r="O1124" s="131">
        <v>1000.00030517578</v>
      </c>
    </row>
    <row r="1125" spans="1:15">
      <c r="A1125" t="s">
        <v>1231</v>
      </c>
      <c r="B1125" t="s">
        <v>2116</v>
      </c>
      <c r="C1125" t="s">
        <v>524</v>
      </c>
      <c r="D1125" t="s">
        <v>2119</v>
      </c>
      <c r="E1125" t="s">
        <v>2302</v>
      </c>
      <c r="F1125" t="s">
        <v>1310</v>
      </c>
      <c r="G1125" t="str">
        <f>VLOOKUP(F1125,부산데이터스토어!$B$2:$C$225,2,)</f>
        <v>naa.60060e80166177000001617700004703</v>
      </c>
      <c r="H1125" t="s">
        <v>3802</v>
      </c>
      <c r="I1125" t="s">
        <v>2303</v>
      </c>
      <c r="J1125" t="str">
        <f t="shared" si="64"/>
        <v>naa.60060e80133148005020314800003005</v>
      </c>
      <c r="K1125" t="str">
        <f t="shared" si="65"/>
        <v>10.146.106.99naa.60060e80133148005020314800003005</v>
      </c>
      <c r="L1125" t="str">
        <f>IF(K1125&lt;&gt;"",VLOOKUP(K1125,'active io'!$C$3:$D$7528,2,FALSE),"")</f>
        <v>vmhba3:C0:T1:L8</v>
      </c>
      <c r="M1125" t="str">
        <f t="shared" si="66"/>
        <v>03148</v>
      </c>
      <c r="N1125" t="str">
        <f t="shared" si="67"/>
        <v>3005</v>
      </c>
      <c r="O1125" s="131">
        <v>1000.00030517578</v>
      </c>
    </row>
    <row r="1126" spans="1:15">
      <c r="A1126" t="s">
        <v>1231</v>
      </c>
      <c r="B1126" t="s">
        <v>2116</v>
      </c>
      <c r="C1126" t="s">
        <v>524</v>
      </c>
      <c r="D1126" t="s">
        <v>2119</v>
      </c>
      <c r="E1126" t="s">
        <v>2304</v>
      </c>
      <c r="F1126" t="s">
        <v>1310</v>
      </c>
      <c r="G1126" t="str">
        <f>VLOOKUP(F1126,부산데이터스토어!$B$2:$C$225,2,)</f>
        <v>naa.60060e80166177000001617700004703</v>
      </c>
      <c r="H1126" t="s">
        <v>3803</v>
      </c>
      <c r="I1126" t="s">
        <v>2305</v>
      </c>
      <c r="J1126" t="str">
        <f t="shared" si="64"/>
        <v>naa.60060e80133148005020314800001008</v>
      </c>
      <c r="K1126" t="str">
        <f t="shared" si="65"/>
        <v>10.146.106.99naa.60060e80133148005020314800001008</v>
      </c>
      <c r="L1126" t="str">
        <f>IF(K1126&lt;&gt;"",VLOOKUP(K1126,'active io'!$C$3:$D$7528,2,FALSE),"")</f>
        <v>vmhba5:C0:T0:L21</v>
      </c>
      <c r="M1126" t="str">
        <f t="shared" si="66"/>
        <v>03148</v>
      </c>
      <c r="N1126" t="str">
        <f t="shared" si="67"/>
        <v>1008</v>
      </c>
      <c r="O1126" s="131">
        <v>1.00067138671875</v>
      </c>
    </row>
    <row r="1127" spans="1:15">
      <c r="A1127" t="s">
        <v>1231</v>
      </c>
      <c r="B1127" t="s">
        <v>2116</v>
      </c>
      <c r="C1127" t="s">
        <v>524</v>
      </c>
      <c r="D1127" t="s">
        <v>2119</v>
      </c>
      <c r="E1127" t="s">
        <v>1752</v>
      </c>
      <c r="F1127" t="s">
        <v>1310</v>
      </c>
      <c r="G1127" t="str">
        <f>VLOOKUP(F1127,부산데이터스토어!$B$2:$C$225,2,)</f>
        <v>naa.60060e80166177000001617700004703</v>
      </c>
      <c r="H1127" t="s">
        <v>3804</v>
      </c>
      <c r="I1127" t="s">
        <v>2306</v>
      </c>
      <c r="J1127" t="str">
        <f t="shared" si="64"/>
        <v>naa.60060e80166177000001617700004f0b</v>
      </c>
      <c r="K1127" t="str">
        <f t="shared" si="65"/>
        <v>10.146.106.99naa.60060e80166177000001617700004f0b</v>
      </c>
      <c r="L1127" t="str">
        <f>IF(K1127&lt;&gt;"",VLOOKUP(K1127,'active io'!$C$3:$D$7528,2,FALSE),"")</f>
        <v>vmhba5:C0:T3:L48</v>
      </c>
      <c r="M1127" t="str">
        <f t="shared" si="66"/>
        <v>16177</v>
      </c>
      <c r="N1127" t="str">
        <f t="shared" si="67"/>
        <v>4f0b</v>
      </c>
      <c r="O1127" s="131">
        <v>1.00067138671875</v>
      </c>
    </row>
    <row r="1128" spans="1:15">
      <c r="A1128" t="s">
        <v>1231</v>
      </c>
      <c r="B1128" t="s">
        <v>2116</v>
      </c>
      <c r="C1128" t="s">
        <v>524</v>
      </c>
      <c r="D1128" t="s">
        <v>2119</v>
      </c>
      <c r="E1128" t="s">
        <v>1755</v>
      </c>
      <c r="F1128" t="s">
        <v>1310</v>
      </c>
      <c r="G1128" t="str">
        <f>VLOOKUP(F1128,부산데이터스토어!$B$2:$C$225,2,)</f>
        <v>naa.60060e80166177000001617700004703</v>
      </c>
      <c r="H1128" t="s">
        <v>3805</v>
      </c>
      <c r="I1128" t="s">
        <v>2307</v>
      </c>
      <c r="J1128" t="str">
        <f t="shared" si="64"/>
        <v>naa.60060e80166177000001617700004f0c</v>
      </c>
      <c r="K1128" t="str">
        <f t="shared" si="65"/>
        <v>10.146.106.99naa.60060e80166177000001617700004f0c</v>
      </c>
      <c r="L1128" t="str">
        <f>IF(K1128&lt;&gt;"",VLOOKUP(K1128,'active io'!$C$3:$D$7528,2,FALSE),"")</f>
        <v>vmhba5:C0:T3:L49</v>
      </c>
      <c r="M1128" t="str">
        <f t="shared" si="66"/>
        <v>16177</v>
      </c>
      <c r="N1128" t="str">
        <f t="shared" si="67"/>
        <v>4f0c</v>
      </c>
      <c r="O1128" s="131">
        <v>1.00067138671875</v>
      </c>
    </row>
    <row r="1129" spans="1:15">
      <c r="A1129" t="s">
        <v>1231</v>
      </c>
      <c r="B1129" t="s">
        <v>2116</v>
      </c>
      <c r="C1129" t="s">
        <v>524</v>
      </c>
      <c r="D1129" t="s">
        <v>2119</v>
      </c>
      <c r="E1129" t="s">
        <v>1758</v>
      </c>
      <c r="F1129" t="s">
        <v>1310</v>
      </c>
      <c r="G1129" t="str">
        <f>VLOOKUP(F1129,부산데이터스토어!$B$2:$C$225,2,)</f>
        <v>naa.60060e80166177000001617700004703</v>
      </c>
      <c r="H1129" t="s">
        <v>3806</v>
      </c>
      <c r="I1129" t="s">
        <v>2308</v>
      </c>
      <c r="J1129" t="str">
        <f t="shared" si="64"/>
        <v>naa.60060e80166177000001617700004f0d</v>
      </c>
      <c r="K1129" t="str">
        <f t="shared" si="65"/>
        <v>10.146.106.99naa.60060e80166177000001617700004f0d</v>
      </c>
      <c r="L1129" t="str">
        <f>IF(K1129&lt;&gt;"",VLOOKUP(K1129,'active io'!$C$3:$D$7528,2,FALSE),"")</f>
        <v>vmhba3:C0:T4:L50</v>
      </c>
      <c r="M1129" t="str">
        <f t="shared" si="66"/>
        <v>16177</v>
      </c>
      <c r="N1129" t="str">
        <f t="shared" si="67"/>
        <v>4f0d</v>
      </c>
      <c r="O1129" s="131">
        <v>1000.00030517578</v>
      </c>
    </row>
    <row r="1130" spans="1:15">
      <c r="A1130" t="s">
        <v>1231</v>
      </c>
      <c r="B1130" t="s">
        <v>2116</v>
      </c>
      <c r="C1130" t="s">
        <v>524</v>
      </c>
      <c r="D1130" t="s">
        <v>2119</v>
      </c>
      <c r="E1130" t="s">
        <v>2259</v>
      </c>
      <c r="F1130" t="s">
        <v>1310</v>
      </c>
      <c r="G1130" t="str">
        <f>VLOOKUP(F1130,부산데이터스토어!$B$2:$C$225,2,)</f>
        <v>naa.60060e80166177000001617700004703</v>
      </c>
      <c r="H1130" t="s">
        <v>3807</v>
      </c>
      <c r="I1130" t="s">
        <v>2309</v>
      </c>
      <c r="J1130" t="str">
        <f t="shared" si="64"/>
        <v>naa.60060e80133148005020314800003006</v>
      </c>
      <c r="K1130" t="str">
        <f t="shared" si="65"/>
        <v>10.146.106.99naa.60060e80133148005020314800003006</v>
      </c>
      <c r="L1130" t="str">
        <f>IF(K1130&lt;&gt;"",VLOOKUP(K1130,'active io'!$C$3:$D$7528,2,FALSE),"")</f>
        <v>vmhba3:C0:T1:L9</v>
      </c>
      <c r="M1130" t="str">
        <f t="shared" si="66"/>
        <v>03148</v>
      </c>
      <c r="N1130" t="str">
        <f t="shared" si="67"/>
        <v>3006</v>
      </c>
      <c r="O1130" s="131">
        <v>1000.00030517578</v>
      </c>
    </row>
    <row r="1131" spans="1:15">
      <c r="A1131" t="s">
        <v>1231</v>
      </c>
      <c r="B1131" t="s">
        <v>2116</v>
      </c>
      <c r="C1131" t="s">
        <v>524</v>
      </c>
      <c r="D1131" t="s">
        <v>2119</v>
      </c>
      <c r="E1131" t="s">
        <v>2262</v>
      </c>
      <c r="F1131" t="s">
        <v>1310</v>
      </c>
      <c r="G1131" t="str">
        <f>VLOOKUP(F1131,부산데이터스토어!$B$2:$C$225,2,)</f>
        <v>naa.60060e80166177000001617700004703</v>
      </c>
      <c r="H1131" t="s">
        <v>3808</v>
      </c>
      <c r="I1131" t="s">
        <v>2311</v>
      </c>
      <c r="J1131" t="str">
        <f t="shared" si="64"/>
        <v>naa.60060e80133148005020314800003007</v>
      </c>
      <c r="K1131" t="str">
        <f t="shared" si="65"/>
        <v>10.146.106.99naa.60060e80133148005020314800003007</v>
      </c>
      <c r="L1131" t="str">
        <f>IF(K1131&lt;&gt;"",VLOOKUP(K1131,'active io'!$C$3:$D$7528,2,FALSE),"")</f>
        <v>vmhba5:C0:T0:L10</v>
      </c>
      <c r="M1131" t="str">
        <f t="shared" si="66"/>
        <v>03148</v>
      </c>
      <c r="N1131" t="str">
        <f t="shared" si="67"/>
        <v>3007</v>
      </c>
      <c r="O1131" s="131">
        <v>1000.00030517578</v>
      </c>
    </row>
    <row r="1132" spans="1:15">
      <c r="A1132" t="s">
        <v>1231</v>
      </c>
      <c r="B1132" t="s">
        <v>2116</v>
      </c>
      <c r="C1132" t="s">
        <v>524</v>
      </c>
      <c r="D1132" t="s">
        <v>2119</v>
      </c>
      <c r="E1132" t="s">
        <v>2265</v>
      </c>
      <c r="F1132" t="s">
        <v>1310</v>
      </c>
      <c r="G1132" t="str">
        <f>VLOOKUP(F1132,부산데이터스토어!$B$2:$C$225,2,)</f>
        <v>naa.60060e80166177000001617700004703</v>
      </c>
      <c r="H1132" t="s">
        <v>3809</v>
      </c>
      <c r="I1132" t="s">
        <v>2313</v>
      </c>
      <c r="J1132" t="str">
        <f t="shared" si="64"/>
        <v>naa.60060e80133148005020314800003008</v>
      </c>
      <c r="K1132" t="str">
        <f t="shared" si="65"/>
        <v>10.146.106.99naa.60060e80133148005020314800003008</v>
      </c>
      <c r="L1132" t="str">
        <f>IF(K1132&lt;&gt;"",VLOOKUP(K1132,'active io'!$C$3:$D$7528,2,FALSE),"")</f>
        <v>vmhba5:C0:T0:L11</v>
      </c>
      <c r="M1132" t="str">
        <f t="shared" si="66"/>
        <v>03148</v>
      </c>
      <c r="N1132" t="str">
        <f t="shared" si="67"/>
        <v>3008</v>
      </c>
      <c r="O1132" s="131">
        <v>200.00061035156301</v>
      </c>
    </row>
    <row r="1133" spans="1:15">
      <c r="A1133" t="s">
        <v>1231</v>
      </c>
      <c r="B1133" t="s">
        <v>2116</v>
      </c>
      <c r="C1133" t="s">
        <v>524</v>
      </c>
      <c r="D1133" t="s">
        <v>2119</v>
      </c>
      <c r="E1133" t="s">
        <v>2268</v>
      </c>
      <c r="F1133" t="s">
        <v>1310</v>
      </c>
      <c r="G1133" t="str">
        <f>VLOOKUP(F1133,부산데이터스토어!$B$2:$C$225,2,)</f>
        <v>naa.60060e80166177000001617700004703</v>
      </c>
      <c r="H1133" t="s">
        <v>3810</v>
      </c>
      <c r="I1133" t="s">
        <v>2315</v>
      </c>
      <c r="J1133" t="str">
        <f t="shared" si="64"/>
        <v>naa.60060e80133148005020314800003100</v>
      </c>
      <c r="K1133" t="str">
        <f t="shared" si="65"/>
        <v>10.146.106.99naa.60060e80133148005020314800003100</v>
      </c>
      <c r="L1133" t="str">
        <f>IF(K1133&lt;&gt;"",VLOOKUP(K1133,'active io'!$C$3:$D$7528,2,FALSE),"")</f>
        <v>vmhba5:C0:T0:L12</v>
      </c>
      <c r="M1133" t="str">
        <f t="shared" si="66"/>
        <v>03148</v>
      </c>
      <c r="N1133" t="str">
        <f t="shared" si="67"/>
        <v>3100</v>
      </c>
      <c r="O1133" s="131">
        <v>1000.00030517578</v>
      </c>
    </row>
    <row r="1134" spans="1:15">
      <c r="A1134" t="s">
        <v>1231</v>
      </c>
      <c r="B1134" t="s">
        <v>2116</v>
      </c>
      <c r="C1134" t="s">
        <v>524</v>
      </c>
      <c r="D1134" t="s">
        <v>2119</v>
      </c>
      <c r="E1134" t="s">
        <v>2271</v>
      </c>
      <c r="F1134" t="s">
        <v>1310</v>
      </c>
      <c r="G1134" t="str">
        <f>VLOOKUP(F1134,부산데이터스토어!$B$2:$C$225,2,)</f>
        <v>naa.60060e80166177000001617700004703</v>
      </c>
      <c r="H1134" t="s">
        <v>3811</v>
      </c>
      <c r="I1134" t="s">
        <v>2317</v>
      </c>
      <c r="J1134" t="str">
        <f t="shared" si="64"/>
        <v>naa.60060e80133148005020314800001000</v>
      </c>
      <c r="K1134" t="str">
        <f t="shared" si="65"/>
        <v>10.146.106.99naa.60060e80133148005020314800001000</v>
      </c>
      <c r="L1134" t="str">
        <f>IF(K1134&lt;&gt;"",VLOOKUP(K1134,'active io'!$C$3:$D$7528,2,FALSE),"")</f>
        <v>vmhba5:C0:T0:L13</v>
      </c>
      <c r="M1134" t="str">
        <f t="shared" si="66"/>
        <v>03148</v>
      </c>
      <c r="N1134" t="str">
        <f t="shared" si="67"/>
        <v>1000</v>
      </c>
      <c r="O1134" s="131">
        <v>1000.00030517578</v>
      </c>
    </row>
    <row r="1135" spans="1:15">
      <c r="A1135" t="s">
        <v>1231</v>
      </c>
      <c r="B1135" t="s">
        <v>2116</v>
      </c>
      <c r="C1135" t="s">
        <v>524</v>
      </c>
      <c r="D1135" t="s">
        <v>2119</v>
      </c>
      <c r="E1135" t="s">
        <v>2274</v>
      </c>
      <c r="F1135" t="s">
        <v>1310</v>
      </c>
      <c r="G1135" t="str">
        <f>VLOOKUP(F1135,부산데이터스토어!$B$2:$C$225,2,)</f>
        <v>naa.60060e80166177000001617700004703</v>
      </c>
      <c r="H1135" t="s">
        <v>3812</v>
      </c>
      <c r="I1135" t="s">
        <v>2319</v>
      </c>
      <c r="J1135" t="str">
        <f t="shared" si="64"/>
        <v>naa.60060e80133148005020314800001001</v>
      </c>
      <c r="K1135" t="str">
        <f t="shared" si="65"/>
        <v>10.146.106.99naa.60060e80133148005020314800001001</v>
      </c>
      <c r="L1135" t="str">
        <f>IF(K1135&lt;&gt;"",VLOOKUP(K1135,'active io'!$C$3:$D$7528,2,FALSE),"")</f>
        <v>vmhba5:C0:T0:L14</v>
      </c>
      <c r="M1135" t="str">
        <f t="shared" si="66"/>
        <v>03148</v>
      </c>
      <c r="N1135" t="str">
        <f t="shared" si="67"/>
        <v>1001</v>
      </c>
      <c r="O1135" s="131">
        <v>1000.00030517578</v>
      </c>
    </row>
    <row r="1136" spans="1:15">
      <c r="A1136" t="s">
        <v>1231</v>
      </c>
      <c r="B1136" t="s">
        <v>2116</v>
      </c>
      <c r="C1136" t="s">
        <v>524</v>
      </c>
      <c r="D1136" t="s">
        <v>2119</v>
      </c>
      <c r="E1136" t="s">
        <v>2321</v>
      </c>
      <c r="F1136" t="s">
        <v>1310</v>
      </c>
      <c r="G1136" t="str">
        <f>VLOOKUP(F1136,부산데이터스토어!$B$2:$C$225,2,)</f>
        <v>naa.60060e80166177000001617700004703</v>
      </c>
      <c r="H1136" t="s">
        <v>3813</v>
      </c>
      <c r="I1136" t="s">
        <v>2322</v>
      </c>
      <c r="J1136" t="str">
        <f t="shared" si="64"/>
        <v>naa.60060e80133148005020314800001002</v>
      </c>
      <c r="K1136" t="str">
        <f t="shared" si="65"/>
        <v>10.146.106.99naa.60060e80133148005020314800001002</v>
      </c>
      <c r="L1136" t="str">
        <f>IF(K1136&lt;&gt;"",VLOOKUP(K1136,'active io'!$C$3:$D$7528,2,FALSE),"")</f>
        <v>vmhba5:C0:T0:L15</v>
      </c>
      <c r="M1136" t="str">
        <f t="shared" si="66"/>
        <v>03148</v>
      </c>
      <c r="N1136" t="str">
        <f t="shared" si="67"/>
        <v>1002</v>
      </c>
      <c r="O1136" s="131">
        <v>1000.00030517578</v>
      </c>
    </row>
    <row r="1137" spans="1:15">
      <c r="A1137" t="s">
        <v>1231</v>
      </c>
      <c r="B1137" t="s">
        <v>2116</v>
      </c>
      <c r="C1137" t="s">
        <v>524</v>
      </c>
      <c r="D1137" t="s">
        <v>2119</v>
      </c>
      <c r="E1137" t="s">
        <v>2324</v>
      </c>
      <c r="F1137" t="s">
        <v>1310</v>
      </c>
      <c r="G1137" t="str">
        <f>VLOOKUP(F1137,부산데이터스토어!$B$2:$C$225,2,)</f>
        <v>naa.60060e80166177000001617700004703</v>
      </c>
      <c r="H1137" t="s">
        <v>3814</v>
      </c>
      <c r="I1137" t="s">
        <v>2325</v>
      </c>
      <c r="J1137" t="str">
        <f t="shared" si="64"/>
        <v>naa.60060e80133148005020314800001003</v>
      </c>
      <c r="K1137" t="str">
        <f t="shared" si="65"/>
        <v>10.146.106.99naa.60060e80133148005020314800001003</v>
      </c>
      <c r="L1137" t="str">
        <f>IF(K1137&lt;&gt;"",VLOOKUP(K1137,'active io'!$C$3:$D$7528,2,FALSE),"")</f>
        <v>vmhba5:C0:T0:L16</v>
      </c>
      <c r="M1137" t="str">
        <f t="shared" si="66"/>
        <v>03148</v>
      </c>
      <c r="N1137" t="str">
        <f t="shared" si="67"/>
        <v>1003</v>
      </c>
      <c r="O1137" s="131">
        <v>1000.00030517578</v>
      </c>
    </row>
    <row r="1138" spans="1:15">
      <c r="A1138" t="s">
        <v>1231</v>
      </c>
      <c r="B1138" t="s">
        <v>2116</v>
      </c>
      <c r="C1138" t="s">
        <v>524</v>
      </c>
      <c r="D1138" t="s">
        <v>2119</v>
      </c>
      <c r="E1138" t="s">
        <v>2327</v>
      </c>
      <c r="F1138" t="s">
        <v>1310</v>
      </c>
      <c r="G1138" t="str">
        <f>VLOOKUP(F1138,부산데이터스토어!$B$2:$C$225,2,)</f>
        <v>naa.60060e80166177000001617700004703</v>
      </c>
      <c r="H1138" t="s">
        <v>3815</v>
      </c>
      <c r="I1138" t="s">
        <v>2328</v>
      </c>
      <c r="J1138" t="str">
        <f t="shared" si="64"/>
        <v>naa.60060e80133148005020314800001004</v>
      </c>
      <c r="K1138" t="str">
        <f t="shared" si="65"/>
        <v>10.146.106.99naa.60060e80133148005020314800001004</v>
      </c>
      <c r="L1138" t="str">
        <f>IF(K1138&lt;&gt;"",VLOOKUP(K1138,'active io'!$C$3:$D$7528,2,FALSE),"")</f>
        <v>vmhba5:C0:T0:L17</v>
      </c>
      <c r="M1138" t="str">
        <f t="shared" si="66"/>
        <v>03148</v>
      </c>
      <c r="N1138" t="str">
        <f t="shared" si="67"/>
        <v>1004</v>
      </c>
      <c r="O1138" s="131">
        <v>1000.00030517578</v>
      </c>
    </row>
    <row r="1139" spans="1:15">
      <c r="A1139" t="s">
        <v>1231</v>
      </c>
      <c r="B1139" t="s">
        <v>2116</v>
      </c>
      <c r="C1139" t="s">
        <v>524</v>
      </c>
      <c r="D1139" t="s">
        <v>2119</v>
      </c>
      <c r="E1139" t="s">
        <v>2330</v>
      </c>
      <c r="F1139" t="s">
        <v>1310</v>
      </c>
      <c r="G1139" t="str">
        <f>VLOOKUP(F1139,부산데이터스토어!$B$2:$C$225,2,)</f>
        <v>naa.60060e80166177000001617700004703</v>
      </c>
      <c r="H1139" t="s">
        <v>3816</v>
      </c>
      <c r="I1139" t="s">
        <v>2331</v>
      </c>
      <c r="J1139" t="str">
        <f t="shared" ref="J1139:J1202" si="68">IF(I1139&lt;&gt;"",CONCATENATE("naa.",MID(I1139,11,32)),"")</f>
        <v>naa.60060e80133148005020314800001005</v>
      </c>
      <c r="K1139" t="str">
        <f t="shared" ref="K1139:K1202" si="69">IF(J1139&lt;&gt;"",CONCATENATE(A1139,J1139),"")</f>
        <v>10.146.106.99naa.60060e80133148005020314800001005</v>
      </c>
      <c r="L1139" t="str">
        <f>IF(K1139&lt;&gt;"",VLOOKUP(K1139,'active io'!$C$3:$D$7528,2,FALSE),"")</f>
        <v>vmhba5:C0:T0:L18</v>
      </c>
      <c r="M1139" t="str">
        <f t="shared" ref="M1139:M1202" si="70">IF(I1139&lt;&gt;"",MID(I1139,30,5),"")</f>
        <v>03148</v>
      </c>
      <c r="N1139" t="str">
        <f t="shared" ref="N1139:N1202" si="71">IF(I1139&lt;&gt;"",MID(I1139,39,4),"")</f>
        <v>1005</v>
      </c>
      <c r="O1139" s="131">
        <v>1000.00030517578</v>
      </c>
    </row>
    <row r="1140" spans="1:15">
      <c r="A1140" t="s">
        <v>1231</v>
      </c>
      <c r="B1140" t="s">
        <v>2116</v>
      </c>
      <c r="C1140" t="s">
        <v>524</v>
      </c>
      <c r="D1140" t="s">
        <v>2119</v>
      </c>
      <c r="E1140" t="s">
        <v>2333</v>
      </c>
      <c r="F1140" t="s">
        <v>1310</v>
      </c>
      <c r="G1140" t="str">
        <f>VLOOKUP(F1140,부산데이터스토어!$B$2:$C$225,2,)</f>
        <v>naa.60060e80166177000001617700004703</v>
      </c>
      <c r="H1140" t="s">
        <v>3817</v>
      </c>
      <c r="I1140" t="s">
        <v>2334</v>
      </c>
      <c r="J1140" t="str">
        <f t="shared" si="68"/>
        <v>naa.60060e80133148005020314800001006</v>
      </c>
      <c r="K1140" t="str">
        <f t="shared" si="69"/>
        <v>10.146.106.99naa.60060e80133148005020314800001006</v>
      </c>
      <c r="L1140" t="str">
        <f>IF(K1140&lt;&gt;"",VLOOKUP(K1140,'active io'!$C$3:$D$7528,2,FALSE),"")</f>
        <v>vmhba5:C0:T0:L19</v>
      </c>
      <c r="M1140" t="str">
        <f t="shared" si="70"/>
        <v>03148</v>
      </c>
      <c r="N1140" t="str">
        <f t="shared" si="71"/>
        <v>1006</v>
      </c>
      <c r="O1140" s="131">
        <v>1000.00030517578</v>
      </c>
    </row>
    <row r="1141" spans="1:15">
      <c r="A1141" t="s">
        <v>1231</v>
      </c>
      <c r="B1141" t="s">
        <v>2116</v>
      </c>
      <c r="C1141" t="s">
        <v>524</v>
      </c>
      <c r="D1141" t="s">
        <v>2119</v>
      </c>
      <c r="E1141" t="s">
        <v>2336</v>
      </c>
      <c r="F1141" t="s">
        <v>1310</v>
      </c>
      <c r="G1141" t="str">
        <f>VLOOKUP(F1141,부산데이터스토어!$B$2:$C$225,2,)</f>
        <v>naa.60060e80166177000001617700004703</v>
      </c>
      <c r="H1141" t="s">
        <v>3818</v>
      </c>
      <c r="I1141" t="s">
        <v>2337</v>
      </c>
      <c r="J1141" t="str">
        <f t="shared" si="68"/>
        <v>naa.60060e80133148005020314800001007</v>
      </c>
      <c r="K1141" t="str">
        <f t="shared" si="69"/>
        <v>10.146.106.99naa.60060e80133148005020314800001007</v>
      </c>
      <c r="L1141" t="str">
        <f>IF(K1141&lt;&gt;"",VLOOKUP(K1141,'active io'!$C$3:$D$7528,2,FALSE),"")</f>
        <v>vmhba5:C0:T0:L20</v>
      </c>
      <c r="M1141" t="str">
        <f t="shared" si="70"/>
        <v>03148</v>
      </c>
      <c r="N1141" t="str">
        <f t="shared" si="71"/>
        <v>1007</v>
      </c>
      <c r="O1141" s="131">
        <v>40</v>
      </c>
    </row>
    <row r="1142" spans="1:15">
      <c r="A1142" t="s">
        <v>1193</v>
      </c>
      <c r="B1142" t="s">
        <v>2342</v>
      </c>
      <c r="C1142" t="s">
        <v>401</v>
      </c>
      <c r="D1142" t="s">
        <v>2343</v>
      </c>
      <c r="E1142" t="s">
        <v>1686</v>
      </c>
      <c r="F1142" t="s">
        <v>1494</v>
      </c>
      <c r="G1142" t="str">
        <f>VLOOKUP(F1142,부산데이터스토어!$B$2:$C$225,2,)</f>
        <v>naa.600508b1001c71c85608919edeedc682</v>
      </c>
      <c r="H1142" t="s">
        <v>3823</v>
      </c>
      <c r="J1142" t="str">
        <f t="shared" si="68"/>
        <v/>
      </c>
      <c r="K1142" t="str">
        <f t="shared" si="69"/>
        <v/>
      </c>
      <c r="L1142" t="str">
        <f>IF(K1142&lt;&gt;"",VLOOKUP(K1142,'active io'!$C$3:$D$7528,2,FALSE),"")</f>
        <v/>
      </c>
      <c r="M1142" t="str">
        <f t="shared" si="70"/>
        <v/>
      </c>
      <c r="N1142" t="str">
        <f t="shared" si="71"/>
        <v/>
      </c>
      <c r="O1142" s="131">
        <v>25.0003051757813</v>
      </c>
    </row>
    <row r="1143" spans="1:15">
      <c r="A1143" t="s">
        <v>1193</v>
      </c>
      <c r="B1143" t="s">
        <v>2342</v>
      </c>
      <c r="C1143" t="s">
        <v>401</v>
      </c>
      <c r="D1143" t="s">
        <v>2343</v>
      </c>
      <c r="E1143" t="s">
        <v>1688</v>
      </c>
      <c r="F1143" t="s">
        <v>1358</v>
      </c>
      <c r="G1143" t="str">
        <f>VLOOKUP(F1143,부산데이터스토어!$B$2:$C$225,2,)</f>
        <v>naa.60060e80166177000001617700001f03</v>
      </c>
      <c r="H1143" t="s">
        <v>3823</v>
      </c>
      <c r="I1143" t="s">
        <v>2344</v>
      </c>
      <c r="J1143" t="str">
        <f t="shared" si="68"/>
        <v>naa.60060e8016617700000161770000000d</v>
      </c>
      <c r="K1143" t="str">
        <f t="shared" si="69"/>
        <v>10.146.106.61naa.60060e8016617700000161770000000d</v>
      </c>
      <c r="L1143" t="str">
        <f>IF(K1143&lt;&gt;"",VLOOKUP(K1143,'active io'!$C$3:$D$7528,2,FALSE),"")</f>
        <v>vmhba5:C0:T0:L13</v>
      </c>
      <c r="M1143" t="str">
        <f t="shared" si="70"/>
        <v>16177</v>
      </c>
      <c r="N1143" t="str">
        <f t="shared" si="71"/>
        <v>000d</v>
      </c>
      <c r="O1143" s="131">
        <v>50</v>
      </c>
    </row>
    <row r="1144" spans="1:15">
      <c r="A1144" t="s">
        <v>1193</v>
      </c>
      <c r="B1144" t="s">
        <v>2342</v>
      </c>
      <c r="C1144" t="s">
        <v>401</v>
      </c>
      <c r="D1144" t="s">
        <v>2343</v>
      </c>
      <c r="E1144" t="s">
        <v>1714</v>
      </c>
      <c r="F1144" t="s">
        <v>1496</v>
      </c>
      <c r="G1144" t="str">
        <f>VLOOKUP(F1144,부산데이터스토어!$B$2:$C$225,2,)</f>
        <v>naa.600508b1001c04c15ffdccc92bbcc751</v>
      </c>
      <c r="H1144" t="s">
        <v>3823</v>
      </c>
      <c r="J1144" t="str">
        <f t="shared" si="68"/>
        <v/>
      </c>
      <c r="K1144" t="str">
        <f t="shared" si="69"/>
        <v/>
      </c>
      <c r="L1144" t="str">
        <f>IF(K1144&lt;&gt;"",VLOOKUP(K1144,'active io'!$C$3:$D$7528,2,FALSE),"")</f>
        <v/>
      </c>
      <c r="M1144" t="str">
        <f t="shared" si="70"/>
        <v/>
      </c>
      <c r="N1144" t="str">
        <f t="shared" si="71"/>
        <v/>
      </c>
      <c r="O1144" s="131">
        <v>30</v>
      </c>
    </row>
    <row r="1145" spans="1:15">
      <c r="A1145" t="s">
        <v>1193</v>
      </c>
      <c r="B1145" t="s">
        <v>2342</v>
      </c>
      <c r="C1145" t="s">
        <v>401</v>
      </c>
      <c r="D1145" t="s">
        <v>2343</v>
      </c>
      <c r="E1145" t="s">
        <v>1693</v>
      </c>
      <c r="F1145" t="s">
        <v>1358</v>
      </c>
      <c r="G1145" t="str">
        <f>VLOOKUP(F1145,부산데이터스토어!$B$2:$C$225,2,)</f>
        <v>naa.60060e80166177000001617700001f03</v>
      </c>
      <c r="H1145" t="s">
        <v>3824</v>
      </c>
      <c r="I1145" t="s">
        <v>2345</v>
      </c>
      <c r="J1145" t="str">
        <f t="shared" si="68"/>
        <v>naa.60060e80166177000001617700000010</v>
      </c>
      <c r="K1145" t="str">
        <f t="shared" si="69"/>
        <v>10.146.106.61naa.60060e80166177000001617700000010</v>
      </c>
      <c r="L1145" t="str">
        <f>IF(K1145&lt;&gt;"",VLOOKUP(K1145,'active io'!$C$3:$D$7528,2,FALSE),"")</f>
        <v>vmhba5:C0:T0:L16</v>
      </c>
      <c r="M1145" t="str">
        <f t="shared" si="70"/>
        <v>16177</v>
      </c>
      <c r="N1145" t="str">
        <f t="shared" si="71"/>
        <v>0010</v>
      </c>
      <c r="O1145" s="131">
        <v>60</v>
      </c>
    </row>
    <row r="1146" spans="1:15">
      <c r="A1146" t="s">
        <v>1193</v>
      </c>
      <c r="B1146" t="s">
        <v>2342</v>
      </c>
      <c r="C1146" t="s">
        <v>401</v>
      </c>
      <c r="D1146" t="s">
        <v>2343</v>
      </c>
      <c r="E1146" t="s">
        <v>1697</v>
      </c>
      <c r="F1146" t="s">
        <v>1358</v>
      </c>
      <c r="G1146" t="str">
        <f>VLOOKUP(F1146,부산데이터스토어!$B$2:$C$225,2,)</f>
        <v>naa.60060e80166177000001617700001f03</v>
      </c>
      <c r="H1146" t="s">
        <v>3825</v>
      </c>
      <c r="I1146" t="s">
        <v>2346</v>
      </c>
      <c r="J1146" t="str">
        <f t="shared" si="68"/>
        <v>naa.60060e80166177000001617700000011</v>
      </c>
      <c r="K1146" t="str">
        <f t="shared" si="69"/>
        <v>10.146.106.61naa.60060e80166177000001617700000011</v>
      </c>
      <c r="L1146" t="str">
        <f>IF(K1146&lt;&gt;"",VLOOKUP(K1146,'active io'!$C$3:$D$7528,2,FALSE),"")</f>
        <v>vmhba5:C0:T0:L17</v>
      </c>
      <c r="M1146" t="str">
        <f t="shared" si="70"/>
        <v>16177</v>
      </c>
      <c r="N1146" t="str">
        <f t="shared" si="71"/>
        <v>0011</v>
      </c>
      <c r="O1146" s="131">
        <v>35.0006103515625</v>
      </c>
    </row>
    <row r="1147" spans="1:15">
      <c r="A1147" t="s">
        <v>1193</v>
      </c>
      <c r="B1147" t="s">
        <v>2342</v>
      </c>
      <c r="C1147" t="s">
        <v>401</v>
      </c>
      <c r="D1147" t="s">
        <v>2343</v>
      </c>
      <c r="E1147" t="s">
        <v>1699</v>
      </c>
      <c r="F1147" t="s">
        <v>1358</v>
      </c>
      <c r="G1147" t="str">
        <f>VLOOKUP(F1147,부산데이터스토어!$B$2:$C$225,2,)</f>
        <v>naa.60060e80166177000001617700001f03</v>
      </c>
      <c r="H1147" t="s">
        <v>3826</v>
      </c>
      <c r="I1147" t="s">
        <v>2347</v>
      </c>
      <c r="J1147" t="str">
        <f t="shared" si="68"/>
        <v>naa.60060e80166177000001617700000012</v>
      </c>
      <c r="K1147" t="str">
        <f t="shared" si="69"/>
        <v>10.146.106.61naa.60060e80166177000001617700000012</v>
      </c>
      <c r="L1147" t="str">
        <f>IF(K1147&lt;&gt;"",VLOOKUP(K1147,'active io'!$C$3:$D$7528,2,FALSE),"")</f>
        <v>vmhba5:C0:T0:L18</v>
      </c>
      <c r="M1147" t="str">
        <f t="shared" si="70"/>
        <v>16177</v>
      </c>
      <c r="N1147" t="str">
        <f t="shared" si="71"/>
        <v>0012</v>
      </c>
      <c r="O1147" s="131">
        <v>0.20050048828125</v>
      </c>
    </row>
    <row r="1148" spans="1:15">
      <c r="A1148" t="s">
        <v>1193</v>
      </c>
      <c r="B1148" t="s">
        <v>2342</v>
      </c>
      <c r="C1148" t="s">
        <v>401</v>
      </c>
      <c r="D1148" t="s">
        <v>2343</v>
      </c>
      <c r="E1148" t="s">
        <v>1752</v>
      </c>
      <c r="F1148" t="s">
        <v>1358</v>
      </c>
      <c r="G1148" t="str">
        <f>VLOOKUP(F1148,부산데이터스토어!$B$2:$C$225,2,)</f>
        <v>naa.60060e80166177000001617700001f03</v>
      </c>
      <c r="H1148" t="s">
        <v>3827</v>
      </c>
      <c r="I1148" t="s">
        <v>2348</v>
      </c>
      <c r="J1148" t="str">
        <f t="shared" si="68"/>
        <v>naa.60060e80166177000001617700000f09</v>
      </c>
      <c r="K1148" t="str">
        <f t="shared" si="69"/>
        <v>10.146.106.61naa.60060e80166177000001617700000f09</v>
      </c>
      <c r="L1148" t="str">
        <f>IF(K1148&lt;&gt;"",VLOOKUP(K1148,'active io'!$C$3:$D$7528,2,FALSE),"")</f>
        <v>vmhba5:C0:T0:L169</v>
      </c>
      <c r="M1148" t="str">
        <f t="shared" si="70"/>
        <v>16177</v>
      </c>
      <c r="N1148" t="str">
        <f t="shared" si="71"/>
        <v>0f09</v>
      </c>
      <c r="O1148" s="131">
        <v>0.20050048828125</v>
      </c>
    </row>
    <row r="1149" spans="1:15">
      <c r="A1149" t="s">
        <v>1193</v>
      </c>
      <c r="B1149" t="s">
        <v>2342</v>
      </c>
      <c r="C1149" t="s">
        <v>401</v>
      </c>
      <c r="D1149" t="s">
        <v>2343</v>
      </c>
      <c r="E1149" t="s">
        <v>1755</v>
      </c>
      <c r="F1149" t="s">
        <v>1358</v>
      </c>
      <c r="G1149" t="str">
        <f>VLOOKUP(F1149,부산데이터스토어!$B$2:$C$225,2,)</f>
        <v>naa.60060e80166177000001617700001f03</v>
      </c>
      <c r="H1149" t="s">
        <v>3828</v>
      </c>
      <c r="I1149" t="s">
        <v>2349</v>
      </c>
      <c r="J1149" t="str">
        <f t="shared" si="68"/>
        <v>naa.60060e80166177000001617700000f0a</v>
      </c>
      <c r="K1149" t="str">
        <f t="shared" si="69"/>
        <v>10.146.106.61naa.60060e80166177000001617700000f0a</v>
      </c>
      <c r="L1149" t="str">
        <f>IF(K1149&lt;&gt;"",VLOOKUP(K1149,'active io'!$C$3:$D$7528,2,FALSE),"")</f>
        <v>vmhba3:C0:T3:L170</v>
      </c>
      <c r="M1149" t="str">
        <f t="shared" si="70"/>
        <v>16177</v>
      </c>
      <c r="N1149" t="str">
        <f t="shared" si="71"/>
        <v>0f0a</v>
      </c>
      <c r="O1149" s="131">
        <v>0.20050048828125</v>
      </c>
    </row>
    <row r="1150" spans="1:15">
      <c r="A1150" t="s">
        <v>1193</v>
      </c>
      <c r="B1150" t="s">
        <v>2342</v>
      </c>
      <c r="C1150" t="s">
        <v>401</v>
      </c>
      <c r="D1150" t="s">
        <v>2343</v>
      </c>
      <c r="E1150" t="s">
        <v>1758</v>
      </c>
      <c r="F1150" t="s">
        <v>1358</v>
      </c>
      <c r="G1150" t="str">
        <f>VLOOKUP(F1150,부산데이터스토어!$B$2:$C$225,2,)</f>
        <v>naa.60060e80166177000001617700001f03</v>
      </c>
      <c r="H1150" t="s">
        <v>3829</v>
      </c>
      <c r="I1150" t="s">
        <v>2350</v>
      </c>
      <c r="J1150" t="str">
        <f t="shared" si="68"/>
        <v>naa.60060e80166177000001617700000f0b</v>
      </c>
      <c r="K1150" t="str">
        <f t="shared" si="69"/>
        <v>10.146.106.61naa.60060e80166177000001617700000f0b</v>
      </c>
      <c r="L1150" t="str">
        <f>IF(K1150&lt;&gt;"",VLOOKUP(K1150,'active io'!$C$3:$D$7528,2,FALSE),"")</f>
        <v>vmhba3:C0:T3:L171</v>
      </c>
      <c r="M1150" t="str">
        <f t="shared" si="70"/>
        <v>16177</v>
      </c>
      <c r="N1150" t="str">
        <f t="shared" si="71"/>
        <v>0f0b</v>
      </c>
      <c r="O1150" s="131">
        <v>40</v>
      </c>
    </row>
    <row r="1151" spans="1:15">
      <c r="A1151" t="s">
        <v>1193</v>
      </c>
      <c r="B1151" t="s">
        <v>2342</v>
      </c>
      <c r="C1151" t="s">
        <v>402</v>
      </c>
      <c r="D1151" t="s">
        <v>2351</v>
      </c>
      <c r="E1151" t="s">
        <v>1686</v>
      </c>
      <c r="F1151" t="s">
        <v>1494</v>
      </c>
      <c r="G1151" t="str">
        <f>VLOOKUP(F1151,부산데이터스토어!$B$2:$C$225,2,)</f>
        <v>naa.600508b1001c71c85608919edeedc682</v>
      </c>
      <c r="H1151" t="s">
        <v>3830</v>
      </c>
      <c r="J1151" t="str">
        <f t="shared" si="68"/>
        <v/>
      </c>
      <c r="K1151" t="str">
        <f t="shared" si="69"/>
        <v/>
      </c>
      <c r="L1151" t="str">
        <f>IF(K1151&lt;&gt;"",VLOOKUP(K1151,'active io'!$C$3:$D$7528,2,FALSE),"")</f>
        <v/>
      </c>
      <c r="M1151" t="str">
        <f t="shared" si="70"/>
        <v/>
      </c>
      <c r="N1151" t="str">
        <f t="shared" si="71"/>
        <v/>
      </c>
      <c r="O1151" s="131">
        <v>50.0006103515625</v>
      </c>
    </row>
    <row r="1152" spans="1:15">
      <c r="A1152" t="s">
        <v>1193</v>
      </c>
      <c r="B1152" t="s">
        <v>2342</v>
      </c>
      <c r="C1152" t="s">
        <v>402</v>
      </c>
      <c r="D1152" t="s">
        <v>2351</v>
      </c>
      <c r="E1152" t="s">
        <v>1688</v>
      </c>
      <c r="F1152" t="s">
        <v>1286</v>
      </c>
      <c r="G1152" t="str">
        <f>VLOOKUP(F1152,부산데이터스토어!$B$2:$C$225,2,)</f>
        <v>naa.60060e80166221000001622100001f03</v>
      </c>
      <c r="H1152" t="s">
        <v>3830</v>
      </c>
      <c r="I1152" t="s">
        <v>2352</v>
      </c>
      <c r="J1152" t="str">
        <f t="shared" si="68"/>
        <v>naa.60060e8016622100000162210000000d</v>
      </c>
      <c r="K1152" t="str">
        <f t="shared" si="69"/>
        <v>10.146.106.61naa.60060e8016622100000162210000000d</v>
      </c>
      <c r="L1152" t="str">
        <f>IF(K1152&lt;&gt;"",VLOOKUP(K1152,'active io'!$C$3:$D$7528,2,FALSE),"")</f>
        <v>vmhba2:C0:T3:L13</v>
      </c>
      <c r="M1152" t="str">
        <f t="shared" si="70"/>
        <v>16221</v>
      </c>
      <c r="N1152" t="str">
        <f t="shared" si="71"/>
        <v>000d</v>
      </c>
      <c r="O1152" s="131">
        <v>5.0006103515625</v>
      </c>
    </row>
    <row r="1153" spans="1:15">
      <c r="A1153" t="s">
        <v>1193</v>
      </c>
      <c r="B1153" t="s">
        <v>2342</v>
      </c>
      <c r="C1153" t="s">
        <v>402</v>
      </c>
      <c r="D1153" t="s">
        <v>2351</v>
      </c>
      <c r="E1153" t="s">
        <v>1704</v>
      </c>
      <c r="F1153" t="s">
        <v>1286</v>
      </c>
      <c r="G1153" t="str">
        <f>VLOOKUP(F1153,부산데이터스토어!$B$2:$C$225,2,)</f>
        <v>naa.60060e80166221000001622100001f03</v>
      </c>
      <c r="H1153" t="s">
        <v>3831</v>
      </c>
      <c r="I1153" t="s">
        <v>2353</v>
      </c>
      <c r="J1153" t="str">
        <f t="shared" si="68"/>
        <v>naa.60060e8016622100000162210000100d</v>
      </c>
      <c r="K1153" t="str">
        <f t="shared" si="69"/>
        <v>10.146.106.61naa.60060e8016622100000162210000100d</v>
      </c>
      <c r="L1153" t="str">
        <f>IF(K1153&lt;&gt;"",VLOOKUP(K1153,'active io'!$C$3:$D$7528,2,FALSE),"")</f>
        <v>vmhba2:C0:T3:L93</v>
      </c>
      <c r="M1153" t="str">
        <f t="shared" si="70"/>
        <v>16221</v>
      </c>
      <c r="N1153" t="str">
        <f t="shared" si="71"/>
        <v>100d</v>
      </c>
      <c r="O1153" s="131">
        <v>50</v>
      </c>
    </row>
    <row r="1154" spans="1:15">
      <c r="A1154" t="s">
        <v>1193</v>
      </c>
      <c r="B1154" t="s">
        <v>2342</v>
      </c>
      <c r="C1154" t="s">
        <v>402</v>
      </c>
      <c r="D1154" t="s">
        <v>2351</v>
      </c>
      <c r="E1154" t="s">
        <v>1714</v>
      </c>
      <c r="F1154" t="s">
        <v>1496</v>
      </c>
      <c r="G1154" t="str">
        <f>VLOOKUP(F1154,부산데이터스토어!$B$2:$C$225,2,)</f>
        <v>naa.600508b1001c04c15ffdccc92bbcc751</v>
      </c>
      <c r="H1154" t="s">
        <v>3830</v>
      </c>
      <c r="J1154" t="str">
        <f t="shared" si="68"/>
        <v/>
      </c>
      <c r="K1154" t="str">
        <f t="shared" si="69"/>
        <v/>
      </c>
      <c r="L1154" t="str">
        <f>IF(K1154&lt;&gt;"",VLOOKUP(K1154,'active io'!$C$3:$D$7528,2,FALSE),"")</f>
        <v/>
      </c>
      <c r="M1154" t="str">
        <f t="shared" si="70"/>
        <v/>
      </c>
      <c r="N1154" t="str">
        <f t="shared" si="71"/>
        <v/>
      </c>
      <c r="O1154" s="131">
        <v>40.0003051757813</v>
      </c>
    </row>
    <row r="1155" spans="1:15">
      <c r="A1155" t="s">
        <v>1193</v>
      </c>
      <c r="B1155" t="s">
        <v>2342</v>
      </c>
      <c r="C1155" t="s">
        <v>402</v>
      </c>
      <c r="D1155" t="s">
        <v>2351</v>
      </c>
      <c r="E1155" t="s">
        <v>1693</v>
      </c>
      <c r="F1155" t="s">
        <v>1286</v>
      </c>
      <c r="G1155" t="str">
        <f>VLOOKUP(F1155,부산데이터스토어!$B$2:$C$225,2,)</f>
        <v>naa.60060e80166221000001622100001f03</v>
      </c>
      <c r="H1155" t="s">
        <v>3832</v>
      </c>
      <c r="I1155" t="s">
        <v>2354</v>
      </c>
      <c r="J1155" t="str">
        <f t="shared" si="68"/>
        <v>naa.60060e80166221000001622100000010</v>
      </c>
      <c r="K1155" t="str">
        <f t="shared" si="69"/>
        <v>10.146.106.61naa.60060e80166221000001622100000010</v>
      </c>
      <c r="L1155" t="str">
        <f>IF(K1155&lt;&gt;"",VLOOKUP(K1155,'active io'!$C$3:$D$7528,2,FALSE),"")</f>
        <v>vmhba2:C0:T3:L16</v>
      </c>
      <c r="M1155" t="str">
        <f t="shared" si="70"/>
        <v>16221</v>
      </c>
      <c r="N1155" t="str">
        <f t="shared" si="71"/>
        <v>0010</v>
      </c>
      <c r="O1155" s="131">
        <v>90</v>
      </c>
    </row>
    <row r="1156" spans="1:15">
      <c r="A1156" t="s">
        <v>1193</v>
      </c>
      <c r="B1156" t="s">
        <v>2342</v>
      </c>
      <c r="C1156" t="s">
        <v>402</v>
      </c>
      <c r="D1156" t="s">
        <v>2351</v>
      </c>
      <c r="E1156" t="s">
        <v>1697</v>
      </c>
      <c r="F1156" t="s">
        <v>1286</v>
      </c>
      <c r="G1156" t="str">
        <f>VLOOKUP(F1156,부산데이터스토어!$B$2:$C$225,2,)</f>
        <v>naa.60060e80166221000001622100001f03</v>
      </c>
      <c r="H1156" t="s">
        <v>3833</v>
      </c>
      <c r="I1156" t="s">
        <v>2355</v>
      </c>
      <c r="J1156" t="str">
        <f t="shared" si="68"/>
        <v>naa.60060e80166221000001622100000011</v>
      </c>
      <c r="K1156" t="str">
        <f t="shared" si="69"/>
        <v>10.146.106.61naa.60060e80166221000001622100000011</v>
      </c>
      <c r="L1156" t="str">
        <f>IF(K1156&lt;&gt;"",VLOOKUP(K1156,'active io'!$C$3:$D$7528,2,FALSE),"")</f>
        <v>vmhba2:C0:T3:L17</v>
      </c>
      <c r="M1156" t="str">
        <f t="shared" si="70"/>
        <v>16221</v>
      </c>
      <c r="N1156" t="str">
        <f t="shared" si="71"/>
        <v>0011</v>
      </c>
      <c r="O1156" s="131">
        <v>100.00030517578099</v>
      </c>
    </row>
    <row r="1157" spans="1:15">
      <c r="A1157" t="s">
        <v>1193</v>
      </c>
      <c r="B1157" t="s">
        <v>2342</v>
      </c>
      <c r="C1157" t="s">
        <v>402</v>
      </c>
      <c r="D1157" t="s">
        <v>2351</v>
      </c>
      <c r="E1157" t="s">
        <v>1699</v>
      </c>
      <c r="F1157" t="s">
        <v>1286</v>
      </c>
      <c r="G1157" t="str">
        <f>VLOOKUP(F1157,부산데이터스토어!$B$2:$C$225,2,)</f>
        <v>naa.60060e80166221000001622100001f03</v>
      </c>
      <c r="H1157" t="s">
        <v>3834</v>
      </c>
      <c r="I1157" t="s">
        <v>2356</v>
      </c>
      <c r="J1157" t="str">
        <f t="shared" si="68"/>
        <v>naa.60060e80166221000001622100000012</v>
      </c>
      <c r="K1157" t="str">
        <f t="shared" si="69"/>
        <v>10.146.106.61naa.60060e80166221000001622100000012</v>
      </c>
      <c r="L1157" t="str">
        <f>IF(K1157&lt;&gt;"",VLOOKUP(K1157,'active io'!$C$3:$D$7528,2,FALSE),"")</f>
        <v>vmhba2:C0:T3:L18</v>
      </c>
      <c r="M1157" t="str">
        <f t="shared" si="70"/>
        <v>16221</v>
      </c>
      <c r="N1157" t="str">
        <f t="shared" si="71"/>
        <v>0012</v>
      </c>
      <c r="O1157" s="131">
        <v>4.0008544921875</v>
      </c>
    </row>
    <row r="1158" spans="1:15">
      <c r="A1158" t="s">
        <v>1193</v>
      </c>
      <c r="B1158" t="s">
        <v>2342</v>
      </c>
      <c r="C1158" t="s">
        <v>402</v>
      </c>
      <c r="D1158" t="s">
        <v>2351</v>
      </c>
      <c r="E1158" t="s">
        <v>1737</v>
      </c>
      <c r="F1158" t="s">
        <v>1286</v>
      </c>
      <c r="G1158" t="str">
        <f>VLOOKUP(F1158,부산데이터스토어!$B$2:$C$225,2,)</f>
        <v>naa.60060e80166221000001622100001f03</v>
      </c>
      <c r="H1158" t="s">
        <v>3835</v>
      </c>
      <c r="I1158" t="s">
        <v>2357</v>
      </c>
      <c r="J1158" t="str">
        <f t="shared" si="68"/>
        <v>naa.60060e80166221000001622100001010</v>
      </c>
      <c r="K1158" t="str">
        <f t="shared" si="69"/>
        <v>10.146.106.61naa.60060e80166221000001622100001010</v>
      </c>
      <c r="L1158" t="str">
        <f>IF(K1158&lt;&gt;"",VLOOKUP(K1158,'active io'!$C$3:$D$7528,2,FALSE),"")</f>
        <v>vmhba2:C0:T3:L96</v>
      </c>
      <c r="M1158" t="str">
        <f t="shared" si="70"/>
        <v>16221</v>
      </c>
      <c r="N1158" t="str">
        <f t="shared" si="71"/>
        <v>1010</v>
      </c>
      <c r="O1158" s="131">
        <v>9.00054931640625</v>
      </c>
    </row>
    <row r="1159" spans="1:15">
      <c r="A1159" t="s">
        <v>1193</v>
      </c>
      <c r="B1159" t="s">
        <v>2342</v>
      </c>
      <c r="C1159" t="s">
        <v>402</v>
      </c>
      <c r="D1159" t="s">
        <v>2351</v>
      </c>
      <c r="E1159" t="s">
        <v>1740</v>
      </c>
      <c r="F1159" t="s">
        <v>1286</v>
      </c>
      <c r="G1159" t="str">
        <f>VLOOKUP(F1159,부산데이터스토어!$B$2:$C$225,2,)</f>
        <v>naa.60060e80166221000001622100001f03</v>
      </c>
      <c r="H1159" t="s">
        <v>3836</v>
      </c>
      <c r="I1159" t="s">
        <v>2358</v>
      </c>
      <c r="J1159" t="str">
        <f t="shared" si="68"/>
        <v>naa.60060e80166221000001622100001011</v>
      </c>
      <c r="K1159" t="str">
        <f t="shared" si="69"/>
        <v>10.146.106.61naa.60060e80166221000001622100001011</v>
      </c>
      <c r="L1159" t="str">
        <f>IF(K1159&lt;&gt;"",VLOOKUP(K1159,'active io'!$C$3:$D$7528,2,FALSE),"")</f>
        <v>vmhba2:C0:T3:L97</v>
      </c>
      <c r="M1159" t="str">
        <f t="shared" si="70"/>
        <v>16221</v>
      </c>
      <c r="N1159" t="str">
        <f t="shared" si="71"/>
        <v>1011</v>
      </c>
      <c r="O1159" s="131">
        <v>10.0003051757813</v>
      </c>
    </row>
    <row r="1160" spans="1:15">
      <c r="A1160" t="s">
        <v>1193</v>
      </c>
      <c r="B1160" t="s">
        <v>2342</v>
      </c>
      <c r="C1160" t="s">
        <v>402</v>
      </c>
      <c r="D1160" t="s">
        <v>2351</v>
      </c>
      <c r="E1160" t="s">
        <v>1743</v>
      </c>
      <c r="F1160" t="s">
        <v>1286</v>
      </c>
      <c r="G1160" t="str">
        <f>VLOOKUP(F1160,부산데이터스토어!$B$2:$C$225,2,)</f>
        <v>naa.60060e80166221000001622100001f03</v>
      </c>
      <c r="H1160" t="s">
        <v>3837</v>
      </c>
      <c r="I1160" t="s">
        <v>2359</v>
      </c>
      <c r="J1160" t="str">
        <f t="shared" si="68"/>
        <v>naa.60060e80166221000001622100001012</v>
      </c>
      <c r="K1160" t="str">
        <f t="shared" si="69"/>
        <v>10.146.106.61naa.60060e80166221000001622100001012</v>
      </c>
      <c r="L1160" t="str">
        <f>IF(K1160&lt;&gt;"",VLOOKUP(K1160,'active io'!$C$3:$D$7528,2,FALSE),"")</f>
        <v>vmhba2:C0:T3:L98</v>
      </c>
      <c r="M1160" t="str">
        <f t="shared" si="70"/>
        <v>16221</v>
      </c>
      <c r="N1160" t="str">
        <f t="shared" si="71"/>
        <v>1012</v>
      </c>
      <c r="O1160" s="131">
        <v>0.20050048828125</v>
      </c>
    </row>
    <row r="1161" spans="1:15">
      <c r="A1161" t="s">
        <v>1193</v>
      </c>
      <c r="B1161" t="s">
        <v>2342</v>
      </c>
      <c r="C1161" t="s">
        <v>402</v>
      </c>
      <c r="D1161" t="s">
        <v>2351</v>
      </c>
      <c r="E1161" t="s">
        <v>1752</v>
      </c>
      <c r="F1161" t="s">
        <v>1286</v>
      </c>
      <c r="G1161" t="str">
        <f>VLOOKUP(F1161,부산데이터스토어!$B$2:$C$225,2,)</f>
        <v>naa.60060e80166221000001622100001f03</v>
      </c>
      <c r="H1161" t="s">
        <v>3838</v>
      </c>
      <c r="I1161" t="s">
        <v>2360</v>
      </c>
      <c r="J1161" t="str">
        <f t="shared" si="68"/>
        <v>naa.60060e80166221000001622100000f09</v>
      </c>
      <c r="K1161" t="str">
        <f t="shared" si="69"/>
        <v>10.146.106.61naa.60060e80166221000001622100000f09</v>
      </c>
      <c r="L1161" t="str">
        <f>IF(K1161&lt;&gt;"",VLOOKUP(K1161,'active io'!$C$3:$D$7528,2,FALSE),"")</f>
        <v>vmhba2:C0:T3:L169</v>
      </c>
      <c r="M1161" t="str">
        <f t="shared" si="70"/>
        <v>16221</v>
      </c>
      <c r="N1161" t="str">
        <f t="shared" si="71"/>
        <v>0f09</v>
      </c>
      <c r="O1161" s="131">
        <v>0.20050048828125</v>
      </c>
    </row>
    <row r="1162" spans="1:15">
      <c r="A1162" t="s">
        <v>1193</v>
      </c>
      <c r="B1162" t="s">
        <v>2342</v>
      </c>
      <c r="C1162" t="s">
        <v>402</v>
      </c>
      <c r="D1162" t="s">
        <v>2351</v>
      </c>
      <c r="E1162" t="s">
        <v>1755</v>
      </c>
      <c r="F1162" t="s">
        <v>1286</v>
      </c>
      <c r="G1162" t="str">
        <f>VLOOKUP(F1162,부산데이터스토어!$B$2:$C$225,2,)</f>
        <v>naa.60060e80166221000001622100001f03</v>
      </c>
      <c r="H1162" t="s">
        <v>3839</v>
      </c>
      <c r="I1162" t="s">
        <v>2361</v>
      </c>
      <c r="J1162" t="str">
        <f t="shared" si="68"/>
        <v>naa.60060e80166221000001622100000f0a</v>
      </c>
      <c r="K1162" t="str">
        <f t="shared" si="69"/>
        <v>10.146.106.61naa.60060e80166221000001622100000f0a</v>
      </c>
      <c r="L1162" t="str">
        <f>IF(K1162&lt;&gt;"",VLOOKUP(K1162,'active io'!$C$3:$D$7528,2,FALSE),"")</f>
        <v>vmhba2:C0:T4:L170</v>
      </c>
      <c r="M1162" t="str">
        <f t="shared" si="70"/>
        <v>16221</v>
      </c>
      <c r="N1162" t="str">
        <f t="shared" si="71"/>
        <v>0f0a</v>
      </c>
      <c r="O1162" s="131">
        <v>0.20050048828125</v>
      </c>
    </row>
    <row r="1163" spans="1:15">
      <c r="A1163" t="s">
        <v>1193</v>
      </c>
      <c r="B1163" t="s">
        <v>2342</v>
      </c>
      <c r="C1163" t="s">
        <v>402</v>
      </c>
      <c r="D1163" t="s">
        <v>2351</v>
      </c>
      <c r="E1163" t="s">
        <v>1758</v>
      </c>
      <c r="F1163" t="s">
        <v>1286</v>
      </c>
      <c r="G1163" t="str">
        <f>VLOOKUP(F1163,부산데이터스토어!$B$2:$C$225,2,)</f>
        <v>naa.60060e80166221000001622100001f03</v>
      </c>
      <c r="H1163" t="s">
        <v>3840</v>
      </c>
      <c r="I1163" t="s">
        <v>2362</v>
      </c>
      <c r="J1163" t="str">
        <f t="shared" si="68"/>
        <v>naa.60060e80166221000001622100000f0b</v>
      </c>
      <c r="K1163" t="str">
        <f t="shared" si="69"/>
        <v>10.146.106.61naa.60060e80166221000001622100000f0b</v>
      </c>
      <c r="L1163" t="str">
        <f>IF(K1163&lt;&gt;"",VLOOKUP(K1163,'active io'!$C$3:$D$7528,2,FALSE),"")</f>
        <v>vmhba2:C0:T4:L171</v>
      </c>
      <c r="M1163" t="str">
        <f t="shared" si="70"/>
        <v>16221</v>
      </c>
      <c r="N1163" t="str">
        <f t="shared" si="71"/>
        <v>0f0b</v>
      </c>
      <c r="O1163" s="131">
        <v>40</v>
      </c>
    </row>
    <row r="1164" spans="1:15">
      <c r="A1164" t="s">
        <v>1194</v>
      </c>
      <c r="B1164" t="s">
        <v>2342</v>
      </c>
      <c r="C1164" t="s">
        <v>404</v>
      </c>
      <c r="D1164" t="s">
        <v>2343</v>
      </c>
      <c r="E1164" t="s">
        <v>1686</v>
      </c>
      <c r="F1164" t="s">
        <v>1498</v>
      </c>
      <c r="G1164" t="str">
        <f>VLOOKUP(F1164,부산데이터스토어!$B$2:$C$225,2,)</f>
        <v>naa.600508b1001c55695c796ed92ccc0ea3</v>
      </c>
      <c r="H1164" t="s">
        <v>3841</v>
      </c>
      <c r="J1164" t="str">
        <f t="shared" si="68"/>
        <v/>
      </c>
      <c r="K1164" t="str">
        <f t="shared" si="69"/>
        <v/>
      </c>
      <c r="L1164" t="str">
        <f>IF(K1164&lt;&gt;"",VLOOKUP(K1164,'active io'!$C$3:$D$7528,2,FALSE),"")</f>
        <v/>
      </c>
      <c r="M1164" t="str">
        <f t="shared" si="70"/>
        <v/>
      </c>
      <c r="N1164" t="str">
        <f t="shared" si="71"/>
        <v/>
      </c>
      <c r="O1164" s="131">
        <v>45</v>
      </c>
    </row>
    <row r="1165" spans="1:15">
      <c r="A1165" t="s">
        <v>1194</v>
      </c>
      <c r="B1165" t="s">
        <v>2342</v>
      </c>
      <c r="C1165" t="s">
        <v>404</v>
      </c>
      <c r="D1165" t="s">
        <v>2343</v>
      </c>
      <c r="E1165" t="s">
        <v>1688</v>
      </c>
      <c r="F1165" t="s">
        <v>1346</v>
      </c>
      <c r="G1165" t="str">
        <f>VLOOKUP(F1165,부산데이터스토어!$B$2:$C$225,2,)</f>
        <v>naa.60060e80166177000001617700001f02</v>
      </c>
      <c r="H1165" t="s">
        <v>3841</v>
      </c>
      <c r="I1165" t="s">
        <v>2363</v>
      </c>
      <c r="J1165" t="str">
        <f t="shared" si="68"/>
        <v>naa.60060e80166177000001617700000008</v>
      </c>
      <c r="K1165" t="str">
        <f t="shared" si="69"/>
        <v>10.146.106.62naa.60060e80166177000001617700000008</v>
      </c>
      <c r="L1165" t="str">
        <f>IF(K1165&lt;&gt;"",VLOOKUP(K1165,'active io'!$C$3:$D$7528,2,FALSE),"")</f>
        <v>vmhba3:C0:T1:L8</v>
      </c>
      <c r="M1165" t="str">
        <f t="shared" si="70"/>
        <v>16177</v>
      </c>
      <c r="N1165" t="str">
        <f t="shared" si="71"/>
        <v>0008</v>
      </c>
      <c r="O1165" s="131">
        <v>50</v>
      </c>
    </row>
    <row r="1166" spans="1:15">
      <c r="A1166" t="s">
        <v>1194</v>
      </c>
      <c r="B1166" t="s">
        <v>2342</v>
      </c>
      <c r="C1166" t="s">
        <v>404</v>
      </c>
      <c r="D1166" t="s">
        <v>2343</v>
      </c>
      <c r="E1166" t="s">
        <v>1714</v>
      </c>
      <c r="F1166" t="s">
        <v>1500</v>
      </c>
      <c r="G1166" t="str">
        <f>VLOOKUP(F1166,부산데이터스토어!$B$2:$C$225,2,)</f>
        <v>naa.600508b1001c0964ec6faa29b54f66c0</v>
      </c>
      <c r="H1166" t="s">
        <v>3841</v>
      </c>
      <c r="J1166" t="str">
        <f t="shared" si="68"/>
        <v/>
      </c>
      <c r="K1166" t="str">
        <f t="shared" si="69"/>
        <v/>
      </c>
      <c r="L1166" t="str">
        <f>IF(K1166&lt;&gt;"",VLOOKUP(K1166,'active io'!$C$3:$D$7528,2,FALSE),"")</f>
        <v/>
      </c>
      <c r="M1166" t="str">
        <f t="shared" si="70"/>
        <v/>
      </c>
      <c r="N1166" t="str">
        <f t="shared" si="71"/>
        <v/>
      </c>
      <c r="O1166" s="131">
        <v>30</v>
      </c>
    </row>
    <row r="1167" spans="1:15">
      <c r="A1167" t="s">
        <v>1194</v>
      </c>
      <c r="B1167" t="s">
        <v>2342</v>
      </c>
      <c r="C1167" t="s">
        <v>404</v>
      </c>
      <c r="D1167" t="s">
        <v>2343</v>
      </c>
      <c r="E1167" t="s">
        <v>1693</v>
      </c>
      <c r="F1167" t="s">
        <v>1346</v>
      </c>
      <c r="G1167" t="str">
        <f>VLOOKUP(F1167,부산데이터스토어!$B$2:$C$225,2,)</f>
        <v>naa.60060e80166177000001617700001f02</v>
      </c>
      <c r="H1167" t="s">
        <v>3842</v>
      </c>
      <c r="I1167" t="s">
        <v>2364</v>
      </c>
      <c r="J1167" t="str">
        <f t="shared" si="68"/>
        <v>naa.60060e8016617700000161770000000a</v>
      </c>
      <c r="K1167" t="str">
        <f t="shared" si="69"/>
        <v>10.146.106.62naa.60060e8016617700000161770000000a</v>
      </c>
      <c r="L1167" t="str">
        <f>IF(K1167&lt;&gt;"",VLOOKUP(K1167,'active io'!$C$3:$D$7528,2,FALSE),"")</f>
        <v>vmhba5:C0:T0:L10</v>
      </c>
      <c r="M1167" t="str">
        <f t="shared" si="70"/>
        <v>16177</v>
      </c>
      <c r="N1167" t="str">
        <f t="shared" si="71"/>
        <v>000a</v>
      </c>
      <c r="O1167" s="131">
        <v>1.00067138671875</v>
      </c>
    </row>
    <row r="1168" spans="1:15">
      <c r="A1168" t="s">
        <v>1194</v>
      </c>
      <c r="B1168" t="s">
        <v>2342</v>
      </c>
      <c r="C1168" t="s">
        <v>404</v>
      </c>
      <c r="D1168" t="s">
        <v>2343</v>
      </c>
      <c r="E1168" t="s">
        <v>1697</v>
      </c>
      <c r="F1168" t="s">
        <v>1346</v>
      </c>
      <c r="G1168" t="str">
        <f>VLOOKUP(F1168,부산데이터스토어!$B$2:$C$225,2,)</f>
        <v>naa.60060e80166177000001617700001f02</v>
      </c>
      <c r="H1168" t="s">
        <v>3843</v>
      </c>
      <c r="I1168" t="s">
        <v>2365</v>
      </c>
      <c r="J1168" t="str">
        <f t="shared" si="68"/>
        <v>naa.60060e8016617700000161770000000b</v>
      </c>
      <c r="K1168" t="str">
        <f t="shared" si="69"/>
        <v>10.146.106.62naa.60060e8016617700000161770000000b</v>
      </c>
      <c r="L1168" t="str">
        <f>IF(K1168&lt;&gt;"",VLOOKUP(K1168,'active io'!$C$3:$D$7528,2,FALSE),"")</f>
        <v>vmhba5:C0:T0:L11</v>
      </c>
      <c r="M1168" t="str">
        <f t="shared" si="70"/>
        <v>16177</v>
      </c>
      <c r="N1168" t="str">
        <f t="shared" si="71"/>
        <v>000b</v>
      </c>
      <c r="O1168" s="131">
        <v>40.0003051757813</v>
      </c>
    </row>
    <row r="1169" spans="1:15">
      <c r="A1169" t="s">
        <v>1194</v>
      </c>
      <c r="B1169" t="s">
        <v>2342</v>
      </c>
      <c r="C1169" t="s">
        <v>404</v>
      </c>
      <c r="D1169" t="s">
        <v>2343</v>
      </c>
      <c r="E1169" t="s">
        <v>1699</v>
      </c>
      <c r="F1169" t="s">
        <v>1346</v>
      </c>
      <c r="G1169" t="str">
        <f>VLOOKUP(F1169,부산데이터스토어!$B$2:$C$225,2,)</f>
        <v>naa.60060e80166177000001617700001f02</v>
      </c>
      <c r="H1169" t="s">
        <v>3844</v>
      </c>
      <c r="I1169" t="s">
        <v>2366</v>
      </c>
      <c r="J1169" t="str">
        <f t="shared" si="68"/>
        <v>naa.60060e8016617700000161770000000c</v>
      </c>
      <c r="K1169" t="str">
        <f t="shared" si="69"/>
        <v>10.146.106.62naa.60060e8016617700000161770000000c</v>
      </c>
      <c r="L1169" t="str">
        <f>IF(K1169&lt;&gt;"",VLOOKUP(K1169,'active io'!$C$3:$D$7528,2,FALSE),"")</f>
        <v>vmhba5:C0:T0:L12</v>
      </c>
      <c r="M1169" t="str">
        <f t="shared" si="70"/>
        <v>16177</v>
      </c>
      <c r="N1169" t="str">
        <f t="shared" si="71"/>
        <v>000c</v>
      </c>
      <c r="O1169" s="131">
        <v>0.20050048828125</v>
      </c>
    </row>
    <row r="1170" spans="1:15">
      <c r="A1170" t="s">
        <v>1194</v>
      </c>
      <c r="B1170" t="s">
        <v>2342</v>
      </c>
      <c r="C1170" t="s">
        <v>404</v>
      </c>
      <c r="D1170" t="s">
        <v>2343</v>
      </c>
      <c r="E1170" t="s">
        <v>1752</v>
      </c>
      <c r="F1170" t="s">
        <v>1346</v>
      </c>
      <c r="G1170" t="str">
        <f>VLOOKUP(F1170,부산데이터스토어!$B$2:$C$225,2,)</f>
        <v>naa.60060e80166177000001617700001f02</v>
      </c>
      <c r="H1170" t="s">
        <v>3845</v>
      </c>
      <c r="I1170" t="s">
        <v>2367</v>
      </c>
      <c r="J1170" t="str">
        <f t="shared" si="68"/>
        <v>naa.60060e80166177000001617700000f06</v>
      </c>
      <c r="K1170" t="str">
        <f t="shared" si="69"/>
        <v>10.146.106.62naa.60060e80166177000001617700000f06</v>
      </c>
      <c r="L1170" t="str">
        <f>IF(K1170&lt;&gt;"",VLOOKUP(K1170,'active io'!$C$3:$D$7528,2,FALSE),"")</f>
        <v>vmhba3:C0:T2:L166</v>
      </c>
      <c r="M1170" t="str">
        <f t="shared" si="70"/>
        <v>16177</v>
      </c>
      <c r="N1170" t="str">
        <f t="shared" si="71"/>
        <v>0f06</v>
      </c>
      <c r="O1170" s="131">
        <v>0.20050048828125</v>
      </c>
    </row>
    <row r="1171" spans="1:15">
      <c r="A1171" t="s">
        <v>1194</v>
      </c>
      <c r="B1171" t="s">
        <v>2342</v>
      </c>
      <c r="C1171" t="s">
        <v>404</v>
      </c>
      <c r="D1171" t="s">
        <v>2343</v>
      </c>
      <c r="E1171" t="s">
        <v>1755</v>
      </c>
      <c r="F1171" t="s">
        <v>1346</v>
      </c>
      <c r="G1171" t="str">
        <f>VLOOKUP(F1171,부산데이터스토어!$B$2:$C$225,2,)</f>
        <v>naa.60060e80166177000001617700001f02</v>
      </c>
      <c r="H1171" t="s">
        <v>3846</v>
      </c>
      <c r="I1171" t="s">
        <v>2368</v>
      </c>
      <c r="J1171" t="str">
        <f t="shared" si="68"/>
        <v>naa.60060e80166177000001617700000f07</v>
      </c>
      <c r="K1171" t="str">
        <f t="shared" si="69"/>
        <v>10.146.106.62naa.60060e80166177000001617700000f07</v>
      </c>
      <c r="L1171" t="str">
        <f>IF(K1171&lt;&gt;"",VLOOKUP(K1171,'active io'!$C$3:$D$7528,2,FALSE),"")</f>
        <v>vmhba3:C0:T2:L167</v>
      </c>
      <c r="M1171" t="str">
        <f t="shared" si="70"/>
        <v>16177</v>
      </c>
      <c r="N1171" t="str">
        <f t="shared" si="71"/>
        <v>0f07</v>
      </c>
      <c r="O1171" s="131">
        <v>0.20050048828125</v>
      </c>
    </row>
    <row r="1172" spans="1:15">
      <c r="A1172" t="s">
        <v>1194</v>
      </c>
      <c r="B1172" t="s">
        <v>2342</v>
      </c>
      <c r="C1172" t="s">
        <v>404</v>
      </c>
      <c r="D1172" t="s">
        <v>2343</v>
      </c>
      <c r="E1172" t="s">
        <v>1758</v>
      </c>
      <c r="F1172" t="s">
        <v>1346</v>
      </c>
      <c r="G1172" t="str">
        <f>VLOOKUP(F1172,부산데이터스토어!$B$2:$C$225,2,)</f>
        <v>naa.60060e80166177000001617700001f02</v>
      </c>
      <c r="H1172" t="s">
        <v>3847</v>
      </c>
      <c r="I1172" t="s">
        <v>2369</v>
      </c>
      <c r="J1172" t="str">
        <f t="shared" si="68"/>
        <v>naa.60060e80166177000001617700000f08</v>
      </c>
      <c r="K1172" t="str">
        <f t="shared" si="69"/>
        <v>10.146.106.62naa.60060e80166177000001617700000f08</v>
      </c>
      <c r="L1172" t="str">
        <f>IF(K1172&lt;&gt;"",VLOOKUP(K1172,'active io'!$C$3:$D$7528,2,FALSE),"")</f>
        <v>vmhba3:C0:T2:L168</v>
      </c>
      <c r="M1172" t="str">
        <f t="shared" si="70"/>
        <v>16177</v>
      </c>
      <c r="N1172" t="str">
        <f t="shared" si="71"/>
        <v>0f08</v>
      </c>
      <c r="O1172" s="131">
        <v>40</v>
      </c>
    </row>
    <row r="1173" spans="1:15">
      <c r="A1173" t="s">
        <v>1194</v>
      </c>
      <c r="B1173" t="s">
        <v>2342</v>
      </c>
      <c r="C1173" t="s">
        <v>405</v>
      </c>
      <c r="D1173" t="s">
        <v>2351</v>
      </c>
      <c r="E1173" t="s">
        <v>1686</v>
      </c>
      <c r="F1173" t="s">
        <v>1498</v>
      </c>
      <c r="G1173" t="str">
        <f>VLOOKUP(F1173,부산데이터스토어!$B$2:$C$225,2,)</f>
        <v>naa.600508b1001c55695c796ed92ccc0ea3</v>
      </c>
      <c r="H1173" t="s">
        <v>3848</v>
      </c>
      <c r="J1173" t="str">
        <f t="shared" si="68"/>
        <v/>
      </c>
      <c r="K1173" t="str">
        <f t="shared" si="69"/>
        <v/>
      </c>
      <c r="L1173" t="str">
        <f>IF(K1173&lt;&gt;"",VLOOKUP(K1173,'active io'!$C$3:$D$7528,2,FALSE),"")</f>
        <v/>
      </c>
      <c r="M1173" t="str">
        <f t="shared" si="70"/>
        <v/>
      </c>
      <c r="N1173" t="str">
        <f t="shared" si="71"/>
        <v/>
      </c>
      <c r="O1173" s="131">
        <v>50.0006103515625</v>
      </c>
    </row>
    <row r="1174" spans="1:15">
      <c r="A1174" t="s">
        <v>1194</v>
      </c>
      <c r="B1174" t="s">
        <v>2342</v>
      </c>
      <c r="C1174" t="s">
        <v>405</v>
      </c>
      <c r="D1174" t="s">
        <v>2351</v>
      </c>
      <c r="E1174" t="s">
        <v>1688</v>
      </c>
      <c r="F1174" t="s">
        <v>1276</v>
      </c>
      <c r="G1174" t="str">
        <f>VLOOKUP(F1174,부산데이터스토어!$B$2:$C$225,2,)</f>
        <v>naa.60060e80166221000001622100001f02</v>
      </c>
      <c r="H1174" t="s">
        <v>3848</v>
      </c>
      <c r="I1174" t="s">
        <v>2370</v>
      </c>
      <c r="J1174" t="str">
        <f t="shared" si="68"/>
        <v>naa.60060e80166221000001622100000008</v>
      </c>
      <c r="K1174" t="str">
        <f t="shared" si="69"/>
        <v>10.146.106.62naa.60060e80166221000001622100000008</v>
      </c>
      <c r="L1174" t="str">
        <f>IF(K1174&lt;&gt;"",VLOOKUP(K1174,'active io'!$C$3:$D$7528,2,FALSE),"")</f>
        <v>vmhba4:C0:T0:L8</v>
      </c>
      <c r="M1174" t="str">
        <f t="shared" si="70"/>
        <v>16221</v>
      </c>
      <c r="N1174" t="str">
        <f t="shared" si="71"/>
        <v>0008</v>
      </c>
      <c r="O1174" s="131">
        <v>5.0006103515625</v>
      </c>
    </row>
    <row r="1175" spans="1:15">
      <c r="A1175" t="s">
        <v>1194</v>
      </c>
      <c r="B1175" t="s">
        <v>2342</v>
      </c>
      <c r="C1175" t="s">
        <v>405</v>
      </c>
      <c r="D1175" t="s">
        <v>2351</v>
      </c>
      <c r="E1175" t="s">
        <v>1704</v>
      </c>
      <c r="F1175" t="s">
        <v>1276</v>
      </c>
      <c r="G1175" t="str">
        <f>VLOOKUP(F1175,부산데이터스토어!$B$2:$C$225,2,)</f>
        <v>naa.60060e80166221000001622100001f02</v>
      </c>
      <c r="H1175" t="s">
        <v>3849</v>
      </c>
      <c r="I1175" t="s">
        <v>2371</v>
      </c>
      <c r="J1175" t="str">
        <f t="shared" si="68"/>
        <v>naa.60060e80166221000001622100001008</v>
      </c>
      <c r="K1175" t="str">
        <f t="shared" si="69"/>
        <v>10.146.106.62naa.60060e80166221000001622100001008</v>
      </c>
      <c r="L1175" t="str">
        <f>IF(K1175&lt;&gt;"",VLOOKUP(K1175,'active io'!$C$3:$D$7528,2,FALSE),"")</f>
        <v>vmhba2:C0:T4:L88</v>
      </c>
      <c r="M1175" t="str">
        <f t="shared" si="70"/>
        <v>16221</v>
      </c>
      <c r="N1175" t="str">
        <f t="shared" si="71"/>
        <v>1008</v>
      </c>
      <c r="O1175" s="131">
        <v>50</v>
      </c>
    </row>
    <row r="1176" spans="1:15">
      <c r="A1176" t="s">
        <v>1194</v>
      </c>
      <c r="B1176" t="s">
        <v>2342</v>
      </c>
      <c r="C1176" t="s">
        <v>405</v>
      </c>
      <c r="D1176" t="s">
        <v>2351</v>
      </c>
      <c r="E1176" t="s">
        <v>1714</v>
      </c>
      <c r="F1176" t="s">
        <v>1500</v>
      </c>
      <c r="G1176" t="str">
        <f>VLOOKUP(F1176,부산데이터스토어!$B$2:$C$225,2,)</f>
        <v>naa.600508b1001c0964ec6faa29b54f66c0</v>
      </c>
      <c r="H1176" t="s">
        <v>3848</v>
      </c>
      <c r="J1176" t="str">
        <f t="shared" si="68"/>
        <v/>
      </c>
      <c r="K1176" t="str">
        <f t="shared" si="69"/>
        <v/>
      </c>
      <c r="L1176" t="str">
        <f>IF(K1176&lt;&gt;"",VLOOKUP(K1176,'active io'!$C$3:$D$7528,2,FALSE),"")</f>
        <v/>
      </c>
      <c r="M1176" t="str">
        <f t="shared" si="70"/>
        <v/>
      </c>
      <c r="N1176" t="str">
        <f t="shared" si="71"/>
        <v/>
      </c>
      <c r="O1176" s="131">
        <v>40.0003051757813</v>
      </c>
    </row>
    <row r="1177" spans="1:15">
      <c r="A1177" t="s">
        <v>1194</v>
      </c>
      <c r="B1177" t="s">
        <v>2342</v>
      </c>
      <c r="C1177" t="s">
        <v>405</v>
      </c>
      <c r="D1177" t="s">
        <v>2351</v>
      </c>
      <c r="E1177" t="s">
        <v>1693</v>
      </c>
      <c r="F1177" t="s">
        <v>1276</v>
      </c>
      <c r="G1177" t="str">
        <f>VLOOKUP(F1177,부산데이터스토어!$B$2:$C$225,2,)</f>
        <v>naa.60060e80166221000001622100001f02</v>
      </c>
      <c r="H1177" t="s">
        <v>3850</v>
      </c>
      <c r="I1177" t="s">
        <v>2372</v>
      </c>
      <c r="J1177" t="str">
        <f t="shared" si="68"/>
        <v>naa.60060e8016622100000162210000000a</v>
      </c>
      <c r="K1177" t="str">
        <f t="shared" si="69"/>
        <v>10.146.106.62naa.60060e8016622100000162210000000a</v>
      </c>
      <c r="L1177" t="str">
        <f>IF(K1177&lt;&gt;"",VLOOKUP(K1177,'active io'!$C$3:$D$7528,2,FALSE),"")</f>
        <v>vmhba2:C0:T4:L10</v>
      </c>
      <c r="M1177" t="str">
        <f t="shared" si="70"/>
        <v>16221</v>
      </c>
      <c r="N1177" t="str">
        <f t="shared" si="71"/>
        <v>000a</v>
      </c>
      <c r="O1177" s="131">
        <v>1.00067138671875</v>
      </c>
    </row>
    <row r="1178" spans="1:15">
      <c r="A1178" t="s">
        <v>1194</v>
      </c>
      <c r="B1178" t="s">
        <v>2342</v>
      </c>
      <c r="C1178" t="s">
        <v>405</v>
      </c>
      <c r="D1178" t="s">
        <v>2351</v>
      </c>
      <c r="E1178" t="s">
        <v>1697</v>
      </c>
      <c r="F1178" t="s">
        <v>1276</v>
      </c>
      <c r="G1178" t="str">
        <f>VLOOKUP(F1178,부산데이터스토어!$B$2:$C$225,2,)</f>
        <v>naa.60060e80166221000001622100001f02</v>
      </c>
      <c r="H1178" t="s">
        <v>3851</v>
      </c>
      <c r="I1178" t="s">
        <v>2373</v>
      </c>
      <c r="J1178" t="str">
        <f t="shared" si="68"/>
        <v>naa.60060e8016622100000162210000000b</v>
      </c>
      <c r="K1178" t="str">
        <f t="shared" si="69"/>
        <v>10.146.106.62naa.60060e8016622100000162210000000b</v>
      </c>
      <c r="L1178" t="str">
        <f>IF(K1178&lt;&gt;"",VLOOKUP(K1178,'active io'!$C$3:$D$7528,2,FALSE),"")</f>
        <v>vmhba2:C0:T4:L11</v>
      </c>
      <c r="M1178" t="str">
        <f t="shared" si="70"/>
        <v>16221</v>
      </c>
      <c r="N1178" t="str">
        <f t="shared" si="71"/>
        <v>000b</v>
      </c>
      <c r="O1178" s="131">
        <v>100.00030517578099</v>
      </c>
    </row>
    <row r="1179" spans="1:15">
      <c r="A1179" t="s">
        <v>1194</v>
      </c>
      <c r="B1179" t="s">
        <v>2342</v>
      </c>
      <c r="C1179" t="s">
        <v>405</v>
      </c>
      <c r="D1179" t="s">
        <v>2351</v>
      </c>
      <c r="E1179" t="s">
        <v>1699</v>
      </c>
      <c r="F1179" t="s">
        <v>1276</v>
      </c>
      <c r="G1179" t="str">
        <f>VLOOKUP(F1179,부산데이터스토어!$B$2:$C$225,2,)</f>
        <v>naa.60060e80166221000001622100001f02</v>
      </c>
      <c r="H1179" t="s">
        <v>3852</v>
      </c>
      <c r="I1179" t="s">
        <v>2374</v>
      </c>
      <c r="J1179" t="str">
        <f t="shared" si="68"/>
        <v>naa.60060e8016622100000162210000000c</v>
      </c>
      <c r="K1179" t="str">
        <f t="shared" si="69"/>
        <v>10.146.106.62naa.60060e8016622100000162210000000c</v>
      </c>
      <c r="L1179" t="str">
        <f>IF(K1179&lt;&gt;"",VLOOKUP(K1179,'active io'!$C$3:$D$7528,2,FALSE),"")</f>
        <v>vmhba2:C0:T4:L12</v>
      </c>
      <c r="M1179" t="str">
        <f t="shared" si="70"/>
        <v>16221</v>
      </c>
      <c r="N1179" t="str">
        <f t="shared" si="71"/>
        <v>000c</v>
      </c>
      <c r="O1179" s="131">
        <v>4.0008544921875</v>
      </c>
    </row>
    <row r="1180" spans="1:15">
      <c r="A1180" t="s">
        <v>1194</v>
      </c>
      <c r="B1180" t="s">
        <v>2342</v>
      </c>
      <c r="C1180" t="s">
        <v>405</v>
      </c>
      <c r="D1180" t="s">
        <v>2351</v>
      </c>
      <c r="E1180" t="s">
        <v>1737</v>
      </c>
      <c r="F1180" t="s">
        <v>1276</v>
      </c>
      <c r="G1180" t="str">
        <f>VLOOKUP(F1180,부산데이터스토어!$B$2:$C$225,2,)</f>
        <v>naa.60060e80166221000001622100001f02</v>
      </c>
      <c r="H1180" t="s">
        <v>3853</v>
      </c>
      <c r="I1180" t="s">
        <v>2375</v>
      </c>
      <c r="J1180" t="str">
        <f t="shared" si="68"/>
        <v>naa.60060e8016622100000162210000100a</v>
      </c>
      <c r="K1180" t="str">
        <f t="shared" si="69"/>
        <v>10.146.106.62naa.60060e8016622100000162210000100a</v>
      </c>
      <c r="L1180" t="str">
        <f>IF(K1180&lt;&gt;"",VLOOKUP(K1180,'active io'!$C$3:$D$7528,2,FALSE),"")</f>
        <v>vmhba2:C0:T4:L90</v>
      </c>
      <c r="M1180" t="str">
        <f t="shared" si="70"/>
        <v>16221</v>
      </c>
      <c r="N1180" t="str">
        <f t="shared" si="71"/>
        <v>100a</v>
      </c>
      <c r="O1180" s="131">
        <v>0.1007080078125</v>
      </c>
    </row>
    <row r="1181" spans="1:15">
      <c r="A1181" t="s">
        <v>1194</v>
      </c>
      <c r="B1181" t="s">
        <v>2342</v>
      </c>
      <c r="C1181" t="s">
        <v>405</v>
      </c>
      <c r="D1181" t="s">
        <v>2351</v>
      </c>
      <c r="E1181" t="s">
        <v>1740</v>
      </c>
      <c r="F1181" t="s">
        <v>1276</v>
      </c>
      <c r="G1181" t="str">
        <f>VLOOKUP(F1181,부산데이터스토어!$B$2:$C$225,2,)</f>
        <v>naa.60060e80166221000001622100001f02</v>
      </c>
      <c r="H1181" t="s">
        <v>3854</v>
      </c>
      <c r="I1181" t="s">
        <v>2376</v>
      </c>
      <c r="J1181" t="str">
        <f t="shared" si="68"/>
        <v>naa.60060e8016622100000162210000100b</v>
      </c>
      <c r="K1181" t="str">
        <f t="shared" si="69"/>
        <v>10.146.106.62naa.60060e8016622100000162210000100b</v>
      </c>
      <c r="L1181" t="str">
        <f>IF(K1181&lt;&gt;"",VLOOKUP(K1181,'active io'!$C$3:$D$7528,2,FALSE),"")</f>
        <v>vmhba2:C0:T4:L91</v>
      </c>
      <c r="M1181" t="str">
        <f t="shared" si="70"/>
        <v>16221</v>
      </c>
      <c r="N1181" t="str">
        <f t="shared" si="71"/>
        <v>100b</v>
      </c>
      <c r="O1181" s="131">
        <v>10.0003051757813</v>
      </c>
    </row>
    <row r="1182" spans="1:15">
      <c r="A1182" t="s">
        <v>1194</v>
      </c>
      <c r="B1182" t="s">
        <v>2342</v>
      </c>
      <c r="C1182" t="s">
        <v>405</v>
      </c>
      <c r="D1182" t="s">
        <v>2351</v>
      </c>
      <c r="E1182" t="s">
        <v>1743</v>
      </c>
      <c r="F1182" t="s">
        <v>1276</v>
      </c>
      <c r="G1182" t="str">
        <f>VLOOKUP(F1182,부산데이터스토어!$B$2:$C$225,2,)</f>
        <v>naa.60060e80166221000001622100001f02</v>
      </c>
      <c r="H1182" t="s">
        <v>3855</v>
      </c>
      <c r="I1182" t="s">
        <v>2377</v>
      </c>
      <c r="J1182" t="str">
        <f t="shared" si="68"/>
        <v>naa.60060e8016622100000162210000100c</v>
      </c>
      <c r="K1182" t="str">
        <f t="shared" si="69"/>
        <v>10.146.106.62naa.60060e8016622100000162210000100c</v>
      </c>
      <c r="L1182" t="str">
        <f>IF(K1182&lt;&gt;"",VLOOKUP(K1182,'active io'!$C$3:$D$7528,2,FALSE),"")</f>
        <v>vmhba2:C0:T4:L92</v>
      </c>
      <c r="M1182" t="str">
        <f t="shared" si="70"/>
        <v>16221</v>
      </c>
      <c r="N1182" t="str">
        <f t="shared" si="71"/>
        <v>100c</v>
      </c>
      <c r="O1182" s="131">
        <v>0.20050048828125</v>
      </c>
    </row>
    <row r="1183" spans="1:15">
      <c r="A1183" t="s">
        <v>1194</v>
      </c>
      <c r="B1183" t="s">
        <v>2342</v>
      </c>
      <c r="C1183" t="s">
        <v>405</v>
      </c>
      <c r="D1183" t="s">
        <v>2351</v>
      </c>
      <c r="E1183" t="s">
        <v>1752</v>
      </c>
      <c r="F1183" t="s">
        <v>1276</v>
      </c>
      <c r="G1183" t="str">
        <f>VLOOKUP(F1183,부산데이터스토어!$B$2:$C$225,2,)</f>
        <v>naa.60060e80166221000001622100001f02</v>
      </c>
      <c r="H1183" t="s">
        <v>3856</v>
      </c>
      <c r="I1183" t="s">
        <v>2378</v>
      </c>
      <c r="J1183" t="str">
        <f t="shared" si="68"/>
        <v>naa.60060e80166221000001622100000f06</v>
      </c>
      <c r="K1183" t="str">
        <f t="shared" si="69"/>
        <v>10.146.106.62naa.60060e80166221000001622100000f06</v>
      </c>
      <c r="L1183" t="str">
        <f>IF(K1183&lt;&gt;"",VLOOKUP(K1183,'active io'!$C$3:$D$7528,2,FALSE),"")</f>
        <v>vmhba4:C0:T1:L166</v>
      </c>
      <c r="M1183" t="str">
        <f t="shared" si="70"/>
        <v>16221</v>
      </c>
      <c r="N1183" t="str">
        <f t="shared" si="71"/>
        <v>0f06</v>
      </c>
      <c r="O1183" s="131">
        <v>0.20050048828125</v>
      </c>
    </row>
    <row r="1184" spans="1:15">
      <c r="A1184" t="s">
        <v>1194</v>
      </c>
      <c r="B1184" t="s">
        <v>2342</v>
      </c>
      <c r="C1184" t="s">
        <v>405</v>
      </c>
      <c r="D1184" t="s">
        <v>2351</v>
      </c>
      <c r="E1184" t="s">
        <v>1755</v>
      </c>
      <c r="F1184" t="s">
        <v>1276</v>
      </c>
      <c r="G1184" t="str">
        <f>VLOOKUP(F1184,부산데이터스토어!$B$2:$C$225,2,)</f>
        <v>naa.60060e80166221000001622100001f02</v>
      </c>
      <c r="H1184" t="s">
        <v>3857</v>
      </c>
      <c r="I1184" t="s">
        <v>2379</v>
      </c>
      <c r="J1184" t="str">
        <f t="shared" si="68"/>
        <v>naa.60060e80166221000001622100000f07</v>
      </c>
      <c r="K1184" t="str">
        <f t="shared" si="69"/>
        <v>10.146.106.62naa.60060e80166221000001622100000f07</v>
      </c>
      <c r="L1184" t="str">
        <f>IF(K1184&lt;&gt;"",VLOOKUP(K1184,'active io'!$C$3:$D$7528,2,FALSE),"")</f>
        <v>vmhba4:C0:T1:L167</v>
      </c>
      <c r="M1184" t="str">
        <f t="shared" si="70"/>
        <v>16221</v>
      </c>
      <c r="N1184" t="str">
        <f t="shared" si="71"/>
        <v>0f07</v>
      </c>
      <c r="O1184" s="131">
        <v>0.20050048828125</v>
      </c>
    </row>
    <row r="1185" spans="1:15">
      <c r="A1185" t="s">
        <v>1194</v>
      </c>
      <c r="B1185" t="s">
        <v>2342</v>
      </c>
      <c r="C1185" t="s">
        <v>405</v>
      </c>
      <c r="D1185" t="s">
        <v>2351</v>
      </c>
      <c r="E1185" t="s">
        <v>1758</v>
      </c>
      <c r="F1185" t="s">
        <v>1276</v>
      </c>
      <c r="G1185" t="str">
        <f>VLOOKUP(F1185,부산데이터스토어!$B$2:$C$225,2,)</f>
        <v>naa.60060e80166221000001622100001f02</v>
      </c>
      <c r="H1185" t="s">
        <v>3858</v>
      </c>
      <c r="I1185" t="s">
        <v>2380</v>
      </c>
      <c r="J1185" t="str">
        <f t="shared" si="68"/>
        <v>naa.60060e80166221000001622100000f08</v>
      </c>
      <c r="K1185" t="str">
        <f t="shared" si="69"/>
        <v>10.146.106.62naa.60060e80166221000001622100000f08</v>
      </c>
      <c r="L1185" t="str">
        <f>IF(K1185&lt;&gt;"",VLOOKUP(K1185,'active io'!$C$3:$D$7528,2,FALSE),"")</f>
        <v>vmhba4:C0:T1:L168</v>
      </c>
      <c r="M1185" t="str">
        <f t="shared" si="70"/>
        <v>16221</v>
      </c>
      <c r="N1185" t="str">
        <f t="shared" si="71"/>
        <v>0f08</v>
      </c>
      <c r="O1185" s="131">
        <v>40</v>
      </c>
    </row>
    <row r="1186" spans="1:15">
      <c r="A1186" t="s">
        <v>1195</v>
      </c>
      <c r="B1186" t="s">
        <v>2342</v>
      </c>
      <c r="C1186" t="s">
        <v>408</v>
      </c>
      <c r="D1186" t="s">
        <v>2351</v>
      </c>
      <c r="E1186" t="s">
        <v>1686</v>
      </c>
      <c r="F1186" t="s">
        <v>1502</v>
      </c>
      <c r="G1186" t="str">
        <f>VLOOKUP(F1186,부산데이터스토어!$B$2:$C$225,2,)</f>
        <v>naa.600508b1001ce28e7e481b41082edad5</v>
      </c>
      <c r="H1186" t="s">
        <v>3859</v>
      </c>
      <c r="J1186" t="str">
        <f t="shared" si="68"/>
        <v/>
      </c>
      <c r="K1186" t="str">
        <f t="shared" si="69"/>
        <v/>
      </c>
      <c r="L1186" t="str">
        <f>IF(K1186&lt;&gt;"",VLOOKUP(K1186,'active io'!$C$3:$D$7528,2,FALSE),"")</f>
        <v/>
      </c>
      <c r="M1186" t="str">
        <f t="shared" si="70"/>
        <v/>
      </c>
      <c r="N1186" t="str">
        <f t="shared" si="71"/>
        <v/>
      </c>
      <c r="O1186" s="131">
        <v>50.0006103515625</v>
      </c>
    </row>
    <row r="1187" spans="1:15">
      <c r="A1187" t="s">
        <v>1195</v>
      </c>
      <c r="B1187" t="s">
        <v>2342</v>
      </c>
      <c r="C1187" t="s">
        <v>408</v>
      </c>
      <c r="D1187" t="s">
        <v>2351</v>
      </c>
      <c r="E1187" t="s">
        <v>1688</v>
      </c>
      <c r="F1187" t="s">
        <v>1268</v>
      </c>
      <c r="G1187" t="str">
        <f>VLOOKUP(F1187,부산데이터스토어!$B$2:$C$225,2,)</f>
        <v>naa.60060e80166221000001622100001f01</v>
      </c>
      <c r="H1187" t="s">
        <v>3859</v>
      </c>
      <c r="I1187" t="s">
        <v>2381</v>
      </c>
      <c r="J1187" t="str">
        <f t="shared" si="68"/>
        <v>naa.60060e80166221000001622100000004</v>
      </c>
      <c r="K1187" t="str">
        <f t="shared" si="69"/>
        <v>10.146.106.63naa.60060e80166221000001622100000004</v>
      </c>
      <c r="L1187" t="str">
        <f>IF(K1187&lt;&gt;"",VLOOKUP(K1187,'active io'!$C$3:$D$7528,2,FALSE),"")</f>
        <v>vmhba4:C0:T0:L4</v>
      </c>
      <c r="M1187" t="str">
        <f t="shared" si="70"/>
        <v>16221</v>
      </c>
      <c r="N1187" t="str">
        <f t="shared" si="71"/>
        <v>0004</v>
      </c>
      <c r="O1187" s="131">
        <v>5.0006103515625</v>
      </c>
    </row>
    <row r="1188" spans="1:15">
      <c r="A1188" t="s">
        <v>1195</v>
      </c>
      <c r="B1188" t="s">
        <v>2342</v>
      </c>
      <c r="C1188" t="s">
        <v>408</v>
      </c>
      <c r="D1188" t="s">
        <v>2351</v>
      </c>
      <c r="E1188" t="s">
        <v>1704</v>
      </c>
      <c r="F1188" t="s">
        <v>1268</v>
      </c>
      <c r="G1188" t="str">
        <f>VLOOKUP(F1188,부산데이터스토어!$B$2:$C$225,2,)</f>
        <v>naa.60060e80166221000001622100001f01</v>
      </c>
      <c r="H1188" t="s">
        <v>3860</v>
      </c>
      <c r="I1188" t="s">
        <v>2382</v>
      </c>
      <c r="J1188" t="str">
        <f t="shared" si="68"/>
        <v>naa.60060e80166221000001622100001004</v>
      </c>
      <c r="K1188" t="str">
        <f t="shared" si="69"/>
        <v>10.146.106.63naa.60060e80166221000001622100001004</v>
      </c>
      <c r="L1188" t="str">
        <f>IF(K1188&lt;&gt;"",VLOOKUP(K1188,'active io'!$C$3:$D$7528,2,FALSE),"")</f>
        <v>vmhba2:C0:T4:L84</v>
      </c>
      <c r="M1188" t="str">
        <f t="shared" si="70"/>
        <v>16221</v>
      </c>
      <c r="N1188" t="str">
        <f t="shared" si="71"/>
        <v>1004</v>
      </c>
      <c r="O1188" s="131">
        <v>50</v>
      </c>
    </row>
    <row r="1189" spans="1:15">
      <c r="A1189" t="s">
        <v>1195</v>
      </c>
      <c r="B1189" t="s">
        <v>2342</v>
      </c>
      <c r="C1189" t="s">
        <v>408</v>
      </c>
      <c r="D1189" t="s">
        <v>2351</v>
      </c>
      <c r="E1189" t="s">
        <v>1714</v>
      </c>
      <c r="F1189" t="s">
        <v>1504</v>
      </c>
      <c r="G1189" t="str">
        <f>VLOOKUP(F1189,부산데이터스토어!$B$2:$C$225,2,)</f>
        <v>naa.600508b1001c346a42c581f005a96ccf</v>
      </c>
      <c r="H1189" t="s">
        <v>3859</v>
      </c>
      <c r="J1189" t="str">
        <f t="shared" si="68"/>
        <v/>
      </c>
      <c r="K1189" t="str">
        <f t="shared" si="69"/>
        <v/>
      </c>
      <c r="L1189" t="str">
        <f>IF(K1189&lt;&gt;"",VLOOKUP(K1189,'active io'!$C$3:$D$7528,2,FALSE),"")</f>
        <v/>
      </c>
      <c r="M1189" t="str">
        <f t="shared" si="70"/>
        <v/>
      </c>
      <c r="N1189" t="str">
        <f t="shared" si="71"/>
        <v/>
      </c>
      <c r="O1189" s="131">
        <v>40.0003051757813</v>
      </c>
    </row>
    <row r="1190" spans="1:15">
      <c r="A1190" t="s">
        <v>1195</v>
      </c>
      <c r="B1190" t="s">
        <v>2342</v>
      </c>
      <c r="C1190" t="s">
        <v>408</v>
      </c>
      <c r="D1190" t="s">
        <v>2351</v>
      </c>
      <c r="E1190" t="s">
        <v>1693</v>
      </c>
      <c r="F1190" t="s">
        <v>1268</v>
      </c>
      <c r="G1190" t="str">
        <f>VLOOKUP(F1190,부산데이터스토어!$B$2:$C$225,2,)</f>
        <v>naa.60060e80166221000001622100001f01</v>
      </c>
      <c r="H1190" t="s">
        <v>3861</v>
      </c>
      <c r="I1190" t="s">
        <v>2383</v>
      </c>
      <c r="J1190" t="str">
        <f t="shared" si="68"/>
        <v>naa.60060e80166221000001622100000006</v>
      </c>
      <c r="K1190" t="str">
        <f t="shared" si="69"/>
        <v>10.146.106.63naa.60060e80166221000001622100000006</v>
      </c>
      <c r="L1190" t="str">
        <f>IF(K1190&lt;&gt;"",VLOOKUP(K1190,'active io'!$C$3:$D$7528,2,FALSE),"")</f>
        <v>vmhba4:C0:T0:L6</v>
      </c>
      <c r="M1190" t="str">
        <f t="shared" si="70"/>
        <v>16221</v>
      </c>
      <c r="N1190" t="str">
        <f t="shared" si="71"/>
        <v>0006</v>
      </c>
      <c r="O1190" s="131">
        <v>100.00030517578099</v>
      </c>
    </row>
    <row r="1191" spans="1:15">
      <c r="A1191" t="s">
        <v>1195</v>
      </c>
      <c r="B1191" t="s">
        <v>2342</v>
      </c>
      <c r="C1191" t="s">
        <v>408</v>
      </c>
      <c r="D1191" t="s">
        <v>2351</v>
      </c>
      <c r="E1191" t="s">
        <v>1697</v>
      </c>
      <c r="F1191" t="s">
        <v>1268</v>
      </c>
      <c r="G1191" t="str">
        <f>VLOOKUP(F1191,부산데이터스토어!$B$2:$C$225,2,)</f>
        <v>naa.60060e80166221000001622100001f01</v>
      </c>
      <c r="H1191" t="s">
        <v>3862</v>
      </c>
      <c r="I1191" t="s">
        <v>2384</v>
      </c>
      <c r="J1191" t="str">
        <f t="shared" si="68"/>
        <v>naa.60060e80166221000001622100000007</v>
      </c>
      <c r="K1191" t="str">
        <f t="shared" si="69"/>
        <v>10.146.106.63naa.60060e80166221000001622100000007</v>
      </c>
      <c r="L1191" t="str">
        <f>IF(K1191&lt;&gt;"",VLOOKUP(K1191,'active io'!$C$3:$D$7528,2,FALSE),"")</f>
        <v>vmhba4:C0:T0:L7</v>
      </c>
      <c r="M1191" t="str">
        <f t="shared" si="70"/>
        <v>16221</v>
      </c>
      <c r="N1191" t="str">
        <f t="shared" si="71"/>
        <v>0007</v>
      </c>
      <c r="O1191" s="131">
        <v>4.0008544921875</v>
      </c>
    </row>
    <row r="1192" spans="1:15">
      <c r="A1192" t="s">
        <v>1195</v>
      </c>
      <c r="B1192" t="s">
        <v>2342</v>
      </c>
      <c r="C1192" t="s">
        <v>408</v>
      </c>
      <c r="D1192" t="s">
        <v>2351</v>
      </c>
      <c r="E1192" t="s">
        <v>1737</v>
      </c>
      <c r="F1192" t="s">
        <v>1268</v>
      </c>
      <c r="G1192" t="str">
        <f>VLOOKUP(F1192,부산데이터스토어!$B$2:$C$225,2,)</f>
        <v>naa.60060e80166221000001622100001f01</v>
      </c>
      <c r="H1192" t="s">
        <v>3863</v>
      </c>
      <c r="I1192" t="s">
        <v>2385</v>
      </c>
      <c r="J1192" t="str">
        <f t="shared" si="68"/>
        <v>naa.60060e80166221000001622100001006</v>
      </c>
      <c r="K1192" t="str">
        <f t="shared" si="69"/>
        <v>10.146.106.63naa.60060e80166221000001622100001006</v>
      </c>
      <c r="L1192" t="str">
        <f>IF(K1192&lt;&gt;"",VLOOKUP(K1192,'active io'!$C$3:$D$7528,2,FALSE),"")</f>
        <v>vmhba2:C0:T4:L86</v>
      </c>
      <c r="M1192" t="str">
        <f t="shared" si="70"/>
        <v>16221</v>
      </c>
      <c r="N1192" t="str">
        <f t="shared" si="71"/>
        <v>1006</v>
      </c>
      <c r="O1192" s="131">
        <v>10.0003051757813</v>
      </c>
    </row>
    <row r="1193" spans="1:15">
      <c r="A1193" t="s">
        <v>1195</v>
      </c>
      <c r="B1193" t="s">
        <v>2342</v>
      </c>
      <c r="C1193" t="s">
        <v>408</v>
      </c>
      <c r="D1193" t="s">
        <v>2351</v>
      </c>
      <c r="E1193" t="s">
        <v>1740</v>
      </c>
      <c r="F1193" t="s">
        <v>1268</v>
      </c>
      <c r="G1193" t="str">
        <f>VLOOKUP(F1193,부산데이터스토어!$B$2:$C$225,2,)</f>
        <v>naa.60060e80166221000001622100001f01</v>
      </c>
      <c r="H1193" t="s">
        <v>3864</v>
      </c>
      <c r="I1193" t="s">
        <v>2386</v>
      </c>
      <c r="J1193" t="str">
        <f t="shared" si="68"/>
        <v>naa.60060e80166221000001622100001007</v>
      </c>
      <c r="K1193" t="str">
        <f t="shared" si="69"/>
        <v>10.146.106.63naa.60060e80166221000001622100001007</v>
      </c>
      <c r="L1193" t="str">
        <f>IF(K1193&lt;&gt;"",VLOOKUP(K1193,'active io'!$C$3:$D$7528,2,FALSE),"")</f>
        <v>vmhba2:C0:T4:L87</v>
      </c>
      <c r="M1193" t="str">
        <f t="shared" si="70"/>
        <v>16221</v>
      </c>
      <c r="N1193" t="str">
        <f t="shared" si="71"/>
        <v>1007</v>
      </c>
      <c r="O1193" s="131">
        <v>0.20050048828125</v>
      </c>
    </row>
    <row r="1194" spans="1:15">
      <c r="A1194" t="s">
        <v>1195</v>
      </c>
      <c r="B1194" t="s">
        <v>2342</v>
      </c>
      <c r="C1194" t="s">
        <v>408</v>
      </c>
      <c r="D1194" t="s">
        <v>2351</v>
      </c>
      <c r="E1194" t="s">
        <v>1752</v>
      </c>
      <c r="F1194" t="s">
        <v>1268</v>
      </c>
      <c r="G1194" t="str">
        <f>VLOOKUP(F1194,부산데이터스토어!$B$2:$C$225,2,)</f>
        <v>naa.60060e80166221000001622100001f01</v>
      </c>
      <c r="H1194" t="s">
        <v>3865</v>
      </c>
      <c r="I1194" t="s">
        <v>2387</v>
      </c>
      <c r="J1194" t="str">
        <f t="shared" si="68"/>
        <v>naa.60060e80166221000001622100000f03</v>
      </c>
      <c r="K1194" t="str">
        <f t="shared" si="69"/>
        <v>10.146.106.63naa.60060e80166221000001622100000f03</v>
      </c>
      <c r="L1194" t="str">
        <f>IF(K1194&lt;&gt;"",VLOOKUP(K1194,'active io'!$C$3:$D$7528,2,FALSE),"")</f>
        <v>vmhba2:C0:T3:L163</v>
      </c>
      <c r="M1194" t="str">
        <f t="shared" si="70"/>
        <v>16221</v>
      </c>
      <c r="N1194" t="str">
        <f t="shared" si="71"/>
        <v>0f03</v>
      </c>
      <c r="O1194" s="131">
        <v>0.20050048828125</v>
      </c>
    </row>
    <row r="1195" spans="1:15">
      <c r="A1195" t="s">
        <v>1195</v>
      </c>
      <c r="B1195" t="s">
        <v>2342</v>
      </c>
      <c r="C1195" t="s">
        <v>408</v>
      </c>
      <c r="D1195" t="s">
        <v>2351</v>
      </c>
      <c r="E1195" t="s">
        <v>1755</v>
      </c>
      <c r="F1195" t="s">
        <v>1268</v>
      </c>
      <c r="G1195" t="str">
        <f>VLOOKUP(F1195,부산데이터스토어!$B$2:$C$225,2,)</f>
        <v>naa.60060e80166221000001622100001f01</v>
      </c>
      <c r="H1195" t="s">
        <v>3866</v>
      </c>
      <c r="I1195" t="s">
        <v>2388</v>
      </c>
      <c r="J1195" t="str">
        <f t="shared" si="68"/>
        <v>naa.60060e80166221000001622100000f04</v>
      </c>
      <c r="K1195" t="str">
        <f t="shared" si="69"/>
        <v>10.146.106.63naa.60060e80166221000001622100000f04</v>
      </c>
      <c r="L1195" t="str">
        <f>IF(K1195&lt;&gt;"",VLOOKUP(K1195,'active io'!$C$3:$D$7528,2,FALSE),"")</f>
        <v>vmhba2:C0:T3:L164</v>
      </c>
      <c r="M1195" t="str">
        <f t="shared" si="70"/>
        <v>16221</v>
      </c>
      <c r="N1195" t="str">
        <f t="shared" si="71"/>
        <v>0f04</v>
      </c>
      <c r="O1195" s="131">
        <v>0.20050048828125</v>
      </c>
    </row>
    <row r="1196" spans="1:15">
      <c r="A1196" t="s">
        <v>1195</v>
      </c>
      <c r="B1196" t="s">
        <v>2342</v>
      </c>
      <c r="C1196" t="s">
        <v>408</v>
      </c>
      <c r="D1196" t="s">
        <v>2351</v>
      </c>
      <c r="E1196" t="s">
        <v>1758</v>
      </c>
      <c r="F1196" t="s">
        <v>1268</v>
      </c>
      <c r="G1196" t="str">
        <f>VLOOKUP(F1196,부산데이터스토어!$B$2:$C$225,2,)</f>
        <v>naa.60060e80166221000001622100001f01</v>
      </c>
      <c r="H1196" t="s">
        <v>3867</v>
      </c>
      <c r="I1196" t="s">
        <v>2389</v>
      </c>
      <c r="J1196" t="str">
        <f t="shared" si="68"/>
        <v>naa.60060e80166221000001622100000f05</v>
      </c>
      <c r="K1196" t="str">
        <f t="shared" si="69"/>
        <v>10.146.106.63naa.60060e80166221000001622100000f05</v>
      </c>
      <c r="L1196" t="str">
        <f>IF(K1196&lt;&gt;"",VLOOKUP(K1196,'active io'!$C$3:$D$7528,2,FALSE),"")</f>
        <v>vmhba2:C0:T3:L165</v>
      </c>
      <c r="M1196" t="str">
        <f t="shared" si="70"/>
        <v>16221</v>
      </c>
      <c r="N1196" t="str">
        <f t="shared" si="71"/>
        <v>0f05</v>
      </c>
      <c r="O1196" s="131">
        <v>40</v>
      </c>
    </row>
    <row r="1197" spans="1:15">
      <c r="A1197" t="s">
        <v>1195</v>
      </c>
      <c r="B1197" t="s">
        <v>2342</v>
      </c>
      <c r="C1197" t="s">
        <v>407</v>
      </c>
      <c r="D1197" t="s">
        <v>2343</v>
      </c>
      <c r="E1197" t="s">
        <v>1686</v>
      </c>
      <c r="F1197" t="s">
        <v>1502</v>
      </c>
      <c r="G1197" t="str">
        <f>VLOOKUP(F1197,부산데이터스토어!$B$2:$C$225,2,)</f>
        <v>naa.600508b1001ce28e7e481b41082edad5</v>
      </c>
      <c r="H1197" t="s">
        <v>3868</v>
      </c>
      <c r="J1197" t="str">
        <f t="shared" si="68"/>
        <v/>
      </c>
      <c r="K1197" t="str">
        <f t="shared" si="69"/>
        <v/>
      </c>
      <c r="L1197" t="str">
        <f>IF(K1197&lt;&gt;"",VLOOKUP(K1197,'active io'!$C$3:$D$7528,2,FALSE),"")</f>
        <v/>
      </c>
      <c r="M1197" t="str">
        <f t="shared" si="70"/>
        <v/>
      </c>
      <c r="N1197" t="str">
        <f t="shared" si="71"/>
        <v/>
      </c>
      <c r="O1197" s="131">
        <v>210</v>
      </c>
    </row>
    <row r="1198" spans="1:15">
      <c r="A1198" t="s">
        <v>1195</v>
      </c>
      <c r="B1198" t="s">
        <v>2342</v>
      </c>
      <c r="C1198" t="s">
        <v>407</v>
      </c>
      <c r="D1198" t="s">
        <v>2343</v>
      </c>
      <c r="E1198" t="s">
        <v>1688</v>
      </c>
      <c r="F1198" t="s">
        <v>1326</v>
      </c>
      <c r="G1198" t="str">
        <f>VLOOKUP(F1198,부산데이터스토어!$B$2:$C$225,2,)</f>
        <v>naa.60060e80166177000001617700001f00</v>
      </c>
      <c r="H1198" t="s">
        <v>3868</v>
      </c>
      <c r="I1198" t="s">
        <v>2390</v>
      </c>
      <c r="J1198" t="str">
        <f t="shared" si="68"/>
        <v>naa.60060e80166177000001617700000001</v>
      </c>
      <c r="K1198" t="str">
        <f t="shared" si="69"/>
        <v>10.146.106.63naa.60060e80166177000001617700000001</v>
      </c>
      <c r="L1198" t="str">
        <f>IF(K1198&lt;&gt;"",VLOOKUP(K1198,'active io'!$C$3:$D$7528,2,FALSE),"")</f>
        <v>vmhba5:C0:T3:L1</v>
      </c>
      <c r="M1198" t="str">
        <f t="shared" si="70"/>
        <v>16177</v>
      </c>
      <c r="N1198" t="str">
        <f t="shared" si="71"/>
        <v>0001</v>
      </c>
      <c r="O1198" s="131">
        <v>50</v>
      </c>
    </row>
    <row r="1199" spans="1:15">
      <c r="A1199" t="s">
        <v>1195</v>
      </c>
      <c r="B1199" t="s">
        <v>2342</v>
      </c>
      <c r="C1199" t="s">
        <v>407</v>
      </c>
      <c r="D1199" t="s">
        <v>2343</v>
      </c>
      <c r="E1199" t="s">
        <v>1714</v>
      </c>
      <c r="F1199" t="s">
        <v>1504</v>
      </c>
      <c r="G1199" t="str">
        <f>VLOOKUP(F1199,부산데이터스토어!$B$2:$C$225,2,)</f>
        <v>naa.600508b1001c346a42c581f005a96ccf</v>
      </c>
      <c r="H1199" t="s">
        <v>3868</v>
      </c>
      <c r="J1199" t="str">
        <f t="shared" si="68"/>
        <v/>
      </c>
      <c r="K1199" t="str">
        <f t="shared" si="69"/>
        <v/>
      </c>
      <c r="L1199" t="str">
        <f>IF(K1199&lt;&gt;"",VLOOKUP(K1199,'active io'!$C$3:$D$7528,2,FALSE),"")</f>
        <v/>
      </c>
      <c r="M1199" t="str">
        <f t="shared" si="70"/>
        <v/>
      </c>
      <c r="N1199" t="str">
        <f t="shared" si="71"/>
        <v/>
      </c>
      <c r="O1199" s="131">
        <v>40.0003051757813</v>
      </c>
    </row>
    <row r="1200" spans="1:15">
      <c r="A1200" t="s">
        <v>1195</v>
      </c>
      <c r="B1200" t="s">
        <v>2342</v>
      </c>
      <c r="C1200" t="s">
        <v>407</v>
      </c>
      <c r="D1200" t="s">
        <v>2343</v>
      </c>
      <c r="E1200" t="s">
        <v>1693</v>
      </c>
      <c r="F1200" t="s">
        <v>1326</v>
      </c>
      <c r="G1200" t="str">
        <f>VLOOKUP(F1200,부산데이터스토어!$B$2:$C$225,2,)</f>
        <v>naa.60060e80166177000001617700001f00</v>
      </c>
      <c r="H1200" t="s">
        <v>3869</v>
      </c>
      <c r="I1200" t="s">
        <v>2391</v>
      </c>
      <c r="J1200" t="str">
        <f t="shared" si="68"/>
        <v>naa.60060e80166177000001617700000003</v>
      </c>
      <c r="K1200" t="str">
        <f t="shared" si="69"/>
        <v>10.146.106.63naa.60060e80166177000001617700000003</v>
      </c>
      <c r="L1200" t="str">
        <f>IF(K1200&lt;&gt;"",VLOOKUP(K1200,'active io'!$C$3:$D$7528,2,FALSE),"")</f>
        <v>vmhba5:C0:T3:L3</v>
      </c>
      <c r="M1200" t="str">
        <f t="shared" si="70"/>
        <v>16177</v>
      </c>
      <c r="N1200" t="str">
        <f t="shared" si="71"/>
        <v>0003</v>
      </c>
      <c r="O1200" s="131">
        <v>0.20050048828125</v>
      </c>
    </row>
    <row r="1201" spans="1:15">
      <c r="A1201" t="s">
        <v>1195</v>
      </c>
      <c r="B1201" t="s">
        <v>2342</v>
      </c>
      <c r="C1201" t="s">
        <v>407</v>
      </c>
      <c r="D1201" t="s">
        <v>2343</v>
      </c>
      <c r="E1201" t="s">
        <v>1752</v>
      </c>
      <c r="F1201" t="s">
        <v>1326</v>
      </c>
      <c r="G1201" t="str">
        <f>VLOOKUP(F1201,부산데이터스토어!$B$2:$C$225,2,)</f>
        <v>naa.60060e80166177000001617700001f00</v>
      </c>
      <c r="H1201" t="s">
        <v>3870</v>
      </c>
      <c r="I1201" t="s">
        <v>2392</v>
      </c>
      <c r="J1201" t="str">
        <f t="shared" si="68"/>
        <v>naa.60060e80166177000001617700000f00</v>
      </c>
      <c r="K1201" t="str">
        <f t="shared" si="69"/>
        <v>10.146.106.63naa.60060e80166177000001617700000f00</v>
      </c>
      <c r="L1201" t="str">
        <f>IF(K1201&lt;&gt;"",VLOOKUP(K1201,'active io'!$C$3:$D$7528,2,FALSE),"")</f>
        <v>vmhba3:C0:T2:L160</v>
      </c>
      <c r="M1201" t="str">
        <f t="shared" si="70"/>
        <v>16177</v>
      </c>
      <c r="N1201" t="str">
        <f t="shared" si="71"/>
        <v>0f00</v>
      </c>
      <c r="O1201" s="131">
        <v>0.20050048828125</v>
      </c>
    </row>
    <row r="1202" spans="1:15">
      <c r="A1202" t="s">
        <v>1195</v>
      </c>
      <c r="B1202" t="s">
        <v>2342</v>
      </c>
      <c r="C1202" t="s">
        <v>407</v>
      </c>
      <c r="D1202" t="s">
        <v>2343</v>
      </c>
      <c r="E1202" t="s">
        <v>1755</v>
      </c>
      <c r="F1202" t="s">
        <v>1326</v>
      </c>
      <c r="G1202" t="str">
        <f>VLOOKUP(F1202,부산데이터스토어!$B$2:$C$225,2,)</f>
        <v>naa.60060e80166177000001617700001f00</v>
      </c>
      <c r="H1202" t="s">
        <v>3871</v>
      </c>
      <c r="I1202" t="s">
        <v>2393</v>
      </c>
      <c r="J1202" t="str">
        <f t="shared" si="68"/>
        <v>naa.60060e80166177000001617700000f01</v>
      </c>
      <c r="K1202" t="str">
        <f t="shared" si="69"/>
        <v>10.146.106.63naa.60060e80166177000001617700000f01</v>
      </c>
      <c r="L1202" t="str">
        <f>IF(K1202&lt;&gt;"",VLOOKUP(K1202,'active io'!$C$3:$D$7528,2,FALSE),"")</f>
        <v>vmhba3:C0:T2:L161</v>
      </c>
      <c r="M1202" t="str">
        <f t="shared" si="70"/>
        <v>16177</v>
      </c>
      <c r="N1202" t="str">
        <f t="shared" si="71"/>
        <v>0f01</v>
      </c>
      <c r="O1202" s="131">
        <v>0.20050048828125</v>
      </c>
    </row>
    <row r="1203" spans="1:15">
      <c r="A1203" t="s">
        <v>1195</v>
      </c>
      <c r="B1203" t="s">
        <v>2342</v>
      </c>
      <c r="C1203" t="s">
        <v>407</v>
      </c>
      <c r="D1203" t="s">
        <v>2343</v>
      </c>
      <c r="E1203" t="s">
        <v>1758</v>
      </c>
      <c r="F1203" t="s">
        <v>1326</v>
      </c>
      <c r="G1203" t="str">
        <f>VLOOKUP(F1203,부산데이터스토어!$B$2:$C$225,2,)</f>
        <v>naa.60060e80166177000001617700001f00</v>
      </c>
      <c r="H1203" t="s">
        <v>3872</v>
      </c>
      <c r="I1203" t="s">
        <v>2394</v>
      </c>
      <c r="J1203" t="str">
        <f t="shared" ref="J1203:J1266" si="72">IF(I1203&lt;&gt;"",CONCATENATE("naa.",MID(I1203,11,32)),"")</f>
        <v>naa.60060e80166177000001617700000f02</v>
      </c>
      <c r="K1203" t="str">
        <f t="shared" ref="K1203:K1266" si="73">IF(J1203&lt;&gt;"",CONCATENATE(A1203,J1203),"")</f>
        <v>10.146.106.63naa.60060e80166177000001617700000f02</v>
      </c>
      <c r="L1203" t="str">
        <f>IF(K1203&lt;&gt;"",VLOOKUP(K1203,'active io'!$C$3:$D$7528,2,FALSE),"")</f>
        <v>vmhba3:C0:T2:L162</v>
      </c>
      <c r="M1203" t="str">
        <f t="shared" ref="M1203:M1266" si="74">IF(I1203&lt;&gt;"",MID(I1203,30,5),"")</f>
        <v>16177</v>
      </c>
      <c r="N1203" t="str">
        <f t="shared" ref="N1203:N1266" si="75">IF(I1203&lt;&gt;"",MID(I1203,39,4),"")</f>
        <v>0f02</v>
      </c>
      <c r="O1203" s="131">
        <v>40</v>
      </c>
    </row>
    <row r="1204" spans="1:15">
      <c r="A1204" t="s">
        <v>1196</v>
      </c>
      <c r="B1204" t="s">
        <v>2342</v>
      </c>
      <c r="C1204" t="s">
        <v>410</v>
      </c>
      <c r="D1204" t="s">
        <v>2343</v>
      </c>
      <c r="E1204" t="s">
        <v>1686</v>
      </c>
      <c r="F1204" t="s">
        <v>1506</v>
      </c>
      <c r="G1204" t="str">
        <f>VLOOKUP(F1204,부산데이터스토어!$B$2:$C$225,2,)</f>
        <v>naa.600508b1001c4cca58e0236d02a8b36d</v>
      </c>
      <c r="H1204" t="s">
        <v>3873</v>
      </c>
      <c r="J1204" t="str">
        <f t="shared" si="72"/>
        <v/>
      </c>
      <c r="K1204" t="str">
        <f t="shared" si="73"/>
        <v/>
      </c>
      <c r="L1204" t="str">
        <f>IF(K1204&lt;&gt;"",VLOOKUP(K1204,'active io'!$C$3:$D$7528,2,FALSE),"")</f>
        <v/>
      </c>
      <c r="M1204" t="str">
        <f t="shared" si="74"/>
        <v/>
      </c>
      <c r="N1204" t="str">
        <f t="shared" si="75"/>
        <v/>
      </c>
      <c r="O1204" s="131">
        <v>25.0003051757813</v>
      </c>
    </row>
    <row r="1205" spans="1:15">
      <c r="A1205" t="s">
        <v>1196</v>
      </c>
      <c r="B1205" t="s">
        <v>2342</v>
      </c>
      <c r="C1205" t="s">
        <v>410</v>
      </c>
      <c r="D1205" t="s">
        <v>2343</v>
      </c>
      <c r="E1205" t="s">
        <v>1688</v>
      </c>
      <c r="F1205" t="s">
        <v>1336</v>
      </c>
      <c r="G1205" t="str">
        <f>VLOOKUP(F1205,부산데이터스토어!$B$2:$C$225,2,)</f>
        <v>naa.60060e80166177000001617700001f01</v>
      </c>
      <c r="H1205" t="s">
        <v>3873</v>
      </c>
      <c r="I1205" t="s">
        <v>2395</v>
      </c>
      <c r="J1205" t="str">
        <f t="shared" si="72"/>
        <v>naa.60060e80166177000001617700000004</v>
      </c>
      <c r="K1205" t="str">
        <f t="shared" si="73"/>
        <v>10.146.106.64naa.60060e80166177000001617700000004</v>
      </c>
      <c r="L1205" t="str">
        <f>IF(K1205&lt;&gt;"",VLOOKUP(K1205,'active io'!$C$3:$D$7528,2,FALSE),"")</f>
        <v>vmhba3:C0:T1:L4</v>
      </c>
      <c r="M1205" t="str">
        <f t="shared" si="74"/>
        <v>16177</v>
      </c>
      <c r="N1205" t="str">
        <f t="shared" si="75"/>
        <v>0004</v>
      </c>
      <c r="O1205" s="131">
        <v>50</v>
      </c>
    </row>
    <row r="1206" spans="1:15">
      <c r="A1206" t="s">
        <v>1196</v>
      </c>
      <c r="B1206" t="s">
        <v>2342</v>
      </c>
      <c r="C1206" t="s">
        <v>410</v>
      </c>
      <c r="D1206" t="s">
        <v>2343</v>
      </c>
      <c r="E1206" t="s">
        <v>1714</v>
      </c>
      <c r="F1206" t="s">
        <v>1508</v>
      </c>
      <c r="G1206" t="str">
        <f>VLOOKUP(F1206,부산데이터스토어!$B$2:$C$225,2,)</f>
        <v>naa.600508b1001c0f33f498c7d57cee5373</v>
      </c>
      <c r="H1206" t="s">
        <v>3873</v>
      </c>
      <c r="J1206" t="str">
        <f t="shared" si="72"/>
        <v/>
      </c>
      <c r="K1206" t="str">
        <f t="shared" si="73"/>
        <v/>
      </c>
      <c r="L1206" t="str">
        <f>IF(K1206&lt;&gt;"",VLOOKUP(K1206,'active io'!$C$3:$D$7528,2,FALSE),"")</f>
        <v/>
      </c>
      <c r="M1206" t="str">
        <f t="shared" si="74"/>
        <v/>
      </c>
      <c r="N1206" t="str">
        <f t="shared" si="75"/>
        <v/>
      </c>
      <c r="O1206" s="131">
        <v>35.0006103515625</v>
      </c>
    </row>
    <row r="1207" spans="1:15">
      <c r="A1207" t="s">
        <v>1196</v>
      </c>
      <c r="B1207" t="s">
        <v>2342</v>
      </c>
      <c r="C1207" t="s">
        <v>410</v>
      </c>
      <c r="D1207" t="s">
        <v>2343</v>
      </c>
      <c r="E1207" t="s">
        <v>1693</v>
      </c>
      <c r="F1207" t="s">
        <v>1336</v>
      </c>
      <c r="G1207" t="str">
        <f>VLOOKUP(F1207,부산데이터스토어!$B$2:$C$225,2,)</f>
        <v>naa.60060e80166177000001617700001f01</v>
      </c>
      <c r="H1207" t="s">
        <v>3874</v>
      </c>
      <c r="I1207" t="s">
        <v>2396</v>
      </c>
      <c r="J1207" t="str">
        <f t="shared" si="72"/>
        <v>naa.60060e80166177000001617700000006</v>
      </c>
      <c r="K1207" t="str">
        <f t="shared" si="73"/>
        <v>10.146.106.64naa.60060e80166177000001617700000006</v>
      </c>
      <c r="L1207" t="str">
        <f>IF(K1207&lt;&gt;"",VLOOKUP(K1207,'active io'!$C$3:$D$7528,2,FALSE),"")</f>
        <v>vmhba3:C0:T1:L6</v>
      </c>
      <c r="M1207" t="str">
        <f t="shared" si="74"/>
        <v>16177</v>
      </c>
      <c r="N1207" t="str">
        <f t="shared" si="75"/>
        <v>0006</v>
      </c>
      <c r="O1207" s="131">
        <v>45</v>
      </c>
    </row>
    <row r="1208" spans="1:15">
      <c r="A1208" t="s">
        <v>1196</v>
      </c>
      <c r="B1208" t="s">
        <v>2342</v>
      </c>
      <c r="C1208" t="s">
        <v>410</v>
      </c>
      <c r="D1208" t="s">
        <v>2343</v>
      </c>
      <c r="E1208" t="s">
        <v>1697</v>
      </c>
      <c r="F1208" t="s">
        <v>1336</v>
      </c>
      <c r="G1208" t="str">
        <f>VLOOKUP(F1208,부산데이터스토어!$B$2:$C$225,2,)</f>
        <v>naa.60060e80166177000001617700001f01</v>
      </c>
      <c r="H1208" t="s">
        <v>3875</v>
      </c>
      <c r="I1208" t="s">
        <v>2397</v>
      </c>
      <c r="J1208" t="str">
        <f t="shared" si="72"/>
        <v>naa.60060e80166177000001617700000007</v>
      </c>
      <c r="K1208" t="str">
        <f t="shared" si="73"/>
        <v>10.146.106.64naa.60060e80166177000001617700000007</v>
      </c>
      <c r="L1208" t="str">
        <f>IF(K1208&lt;&gt;"",VLOOKUP(K1208,'active io'!$C$3:$D$7528,2,FALSE),"")</f>
        <v>vmhba3:C0:T1:L7</v>
      </c>
      <c r="M1208" t="str">
        <f t="shared" si="74"/>
        <v>16177</v>
      </c>
      <c r="N1208" t="str">
        <f t="shared" si="75"/>
        <v>0007</v>
      </c>
      <c r="O1208" s="131">
        <v>0.20050048828125</v>
      </c>
    </row>
    <row r="1209" spans="1:15">
      <c r="A1209" t="s">
        <v>1196</v>
      </c>
      <c r="B1209" t="s">
        <v>2342</v>
      </c>
      <c r="C1209" t="s">
        <v>410</v>
      </c>
      <c r="D1209" t="s">
        <v>2343</v>
      </c>
      <c r="E1209" t="s">
        <v>1752</v>
      </c>
      <c r="F1209" t="s">
        <v>1336</v>
      </c>
      <c r="G1209" t="str">
        <f>VLOOKUP(F1209,부산데이터스토어!$B$2:$C$225,2,)</f>
        <v>naa.60060e80166177000001617700001f01</v>
      </c>
      <c r="H1209" t="s">
        <v>3876</v>
      </c>
      <c r="I1209" t="s">
        <v>2398</v>
      </c>
      <c r="J1209" t="str">
        <f t="shared" si="72"/>
        <v>naa.60060e80166177000001617700000f03</v>
      </c>
      <c r="K1209" t="str">
        <f t="shared" si="73"/>
        <v>10.146.106.64naa.60060e80166177000001617700000f03</v>
      </c>
      <c r="L1209" t="str">
        <f>IF(K1209&lt;&gt;"",VLOOKUP(K1209,'active io'!$C$3:$D$7528,2,FALSE),"")</f>
        <v>vmhba3:C0:T2:L163</v>
      </c>
      <c r="M1209" t="str">
        <f t="shared" si="74"/>
        <v>16177</v>
      </c>
      <c r="N1209" t="str">
        <f t="shared" si="75"/>
        <v>0f03</v>
      </c>
      <c r="O1209" s="131">
        <v>0.20050048828125</v>
      </c>
    </row>
    <row r="1210" spans="1:15">
      <c r="A1210" t="s">
        <v>1196</v>
      </c>
      <c r="B1210" t="s">
        <v>2342</v>
      </c>
      <c r="C1210" t="s">
        <v>410</v>
      </c>
      <c r="D1210" t="s">
        <v>2343</v>
      </c>
      <c r="E1210" t="s">
        <v>1755</v>
      </c>
      <c r="F1210" t="s">
        <v>1336</v>
      </c>
      <c r="G1210" t="str">
        <f>VLOOKUP(F1210,부산데이터스토어!$B$2:$C$225,2,)</f>
        <v>naa.60060e80166177000001617700001f01</v>
      </c>
      <c r="H1210" t="s">
        <v>3877</v>
      </c>
      <c r="I1210" t="s">
        <v>2399</v>
      </c>
      <c r="J1210" t="str">
        <f t="shared" si="72"/>
        <v>naa.60060e80166177000001617700000f04</v>
      </c>
      <c r="K1210" t="str">
        <f t="shared" si="73"/>
        <v>10.146.106.64naa.60060e80166177000001617700000f04</v>
      </c>
      <c r="L1210" t="str">
        <f>IF(K1210&lt;&gt;"",VLOOKUP(K1210,'active io'!$C$3:$D$7528,2,FALSE),"")</f>
        <v>vmhba3:C0:T2:L164</v>
      </c>
      <c r="M1210" t="str">
        <f t="shared" si="74"/>
        <v>16177</v>
      </c>
      <c r="N1210" t="str">
        <f t="shared" si="75"/>
        <v>0f04</v>
      </c>
      <c r="O1210" s="131">
        <v>0.20050048828125</v>
      </c>
    </row>
    <row r="1211" spans="1:15">
      <c r="A1211" t="s">
        <v>1196</v>
      </c>
      <c r="B1211" t="s">
        <v>2342</v>
      </c>
      <c r="C1211" t="s">
        <v>410</v>
      </c>
      <c r="D1211" t="s">
        <v>2343</v>
      </c>
      <c r="E1211" t="s">
        <v>1758</v>
      </c>
      <c r="F1211" t="s">
        <v>1336</v>
      </c>
      <c r="G1211" t="str">
        <f>VLOOKUP(F1211,부산데이터스토어!$B$2:$C$225,2,)</f>
        <v>naa.60060e80166177000001617700001f01</v>
      </c>
      <c r="H1211" t="s">
        <v>3878</v>
      </c>
      <c r="I1211" t="s">
        <v>2400</v>
      </c>
      <c r="J1211" t="str">
        <f t="shared" si="72"/>
        <v>naa.60060e80166177000001617700000f05</v>
      </c>
      <c r="K1211" t="str">
        <f t="shared" si="73"/>
        <v>10.146.106.64naa.60060e80166177000001617700000f05</v>
      </c>
      <c r="L1211" t="str">
        <f>IF(K1211&lt;&gt;"",VLOOKUP(K1211,'active io'!$C$3:$D$7528,2,FALSE),"")</f>
        <v>vmhba3:C0:T2:L165</v>
      </c>
      <c r="M1211" t="str">
        <f t="shared" si="74"/>
        <v>16177</v>
      </c>
      <c r="N1211" t="str">
        <f t="shared" si="75"/>
        <v>0f05</v>
      </c>
      <c r="O1211" s="131">
        <v>40</v>
      </c>
    </row>
    <row r="1212" spans="1:15">
      <c r="A1212" t="s">
        <v>1196</v>
      </c>
      <c r="B1212" t="s">
        <v>2342</v>
      </c>
      <c r="C1212" t="s">
        <v>411</v>
      </c>
      <c r="D1212" t="s">
        <v>2351</v>
      </c>
      <c r="E1212" t="s">
        <v>1686</v>
      </c>
      <c r="F1212" t="s">
        <v>1506</v>
      </c>
      <c r="G1212" t="str">
        <f>VLOOKUP(F1212,부산데이터스토어!$B$2:$C$225,2,)</f>
        <v>naa.600508b1001c4cca58e0236d02a8b36d</v>
      </c>
      <c r="H1212" t="s">
        <v>3879</v>
      </c>
      <c r="J1212" t="str">
        <f t="shared" si="72"/>
        <v/>
      </c>
      <c r="K1212" t="str">
        <f t="shared" si="73"/>
        <v/>
      </c>
      <c r="L1212" t="str">
        <f>IF(K1212&lt;&gt;"",VLOOKUP(K1212,'active io'!$C$3:$D$7528,2,FALSE),"")</f>
        <v/>
      </c>
      <c r="M1212" t="str">
        <f t="shared" si="74"/>
        <v/>
      </c>
      <c r="N1212" t="str">
        <f t="shared" si="75"/>
        <v/>
      </c>
      <c r="O1212" s="131">
        <v>750</v>
      </c>
    </row>
    <row r="1213" spans="1:15">
      <c r="A1213" t="s">
        <v>1196</v>
      </c>
      <c r="B1213" t="s">
        <v>2342</v>
      </c>
      <c r="C1213" t="s">
        <v>411</v>
      </c>
      <c r="D1213" t="s">
        <v>2351</v>
      </c>
      <c r="E1213" t="s">
        <v>1688</v>
      </c>
      <c r="F1213" t="s">
        <v>1258</v>
      </c>
      <c r="G1213" t="str">
        <f>VLOOKUP(F1213,부산데이터스토어!$B$2:$C$225,2,)</f>
        <v>naa.60060e80166221000001622100001f00</v>
      </c>
      <c r="H1213" t="s">
        <v>3879</v>
      </c>
      <c r="I1213" t="s">
        <v>2401</v>
      </c>
      <c r="J1213" t="str">
        <f t="shared" si="72"/>
        <v>naa.60060e80166221000001622100000000</v>
      </c>
      <c r="K1213" t="str">
        <f t="shared" si="73"/>
        <v>10.146.106.64naa.60060e80166221000001622100000000</v>
      </c>
      <c r="L1213" t="str">
        <f>IF(K1213&lt;&gt;"",VLOOKUP(K1213,'active io'!$C$3:$D$7528,2,FALSE),"")</f>
        <v>vmhba4:C0:T0:L0</v>
      </c>
      <c r="M1213" t="str">
        <f t="shared" si="74"/>
        <v>16221</v>
      </c>
      <c r="N1213" t="str">
        <f t="shared" si="75"/>
        <v>0000</v>
      </c>
      <c r="O1213" s="131">
        <v>75</v>
      </c>
    </row>
    <row r="1214" spans="1:15">
      <c r="A1214" t="s">
        <v>1196</v>
      </c>
      <c r="B1214" t="s">
        <v>2342</v>
      </c>
      <c r="C1214" t="s">
        <v>411</v>
      </c>
      <c r="D1214" t="s">
        <v>2351</v>
      </c>
      <c r="E1214" t="s">
        <v>1704</v>
      </c>
      <c r="F1214" t="s">
        <v>1258</v>
      </c>
      <c r="G1214" t="str">
        <f>VLOOKUP(F1214,부산데이터스토어!$B$2:$C$225,2,)</f>
        <v>naa.60060e80166221000001622100001f00</v>
      </c>
      <c r="H1214" t="s">
        <v>3880</v>
      </c>
      <c r="I1214" t="s">
        <v>2402</v>
      </c>
      <c r="J1214" t="str">
        <f t="shared" si="72"/>
        <v>naa.60060e80166221000001622100001000</v>
      </c>
      <c r="K1214" t="str">
        <f t="shared" si="73"/>
        <v>10.146.106.64naa.60060e80166221000001622100001000</v>
      </c>
      <c r="L1214" t="str">
        <f>IF(K1214&lt;&gt;"",VLOOKUP(K1214,'active io'!$C$3:$D$7528,2,FALSE),"")</f>
        <v>vmhba2:C0:T4:L80</v>
      </c>
      <c r="M1214" t="str">
        <f t="shared" si="74"/>
        <v>16221</v>
      </c>
      <c r="N1214" t="str">
        <f t="shared" si="75"/>
        <v>1000</v>
      </c>
      <c r="O1214" s="131">
        <v>50</v>
      </c>
    </row>
    <row r="1215" spans="1:15">
      <c r="A1215" t="s">
        <v>1196</v>
      </c>
      <c r="B1215" t="s">
        <v>2342</v>
      </c>
      <c r="C1215" t="s">
        <v>411</v>
      </c>
      <c r="D1215" t="s">
        <v>2351</v>
      </c>
      <c r="E1215" t="s">
        <v>1714</v>
      </c>
      <c r="F1215" t="s">
        <v>1508</v>
      </c>
      <c r="G1215" t="str">
        <f>VLOOKUP(F1215,부산데이터스토어!$B$2:$C$225,2,)</f>
        <v>naa.600508b1001c0f33f498c7d57cee5373</v>
      </c>
      <c r="H1215" t="s">
        <v>3879</v>
      </c>
      <c r="J1215" t="str">
        <f t="shared" si="72"/>
        <v/>
      </c>
      <c r="K1215" t="str">
        <f t="shared" si="73"/>
        <v/>
      </c>
      <c r="L1215" t="str">
        <f>IF(K1215&lt;&gt;"",VLOOKUP(K1215,'active io'!$C$3:$D$7528,2,FALSE),"")</f>
        <v/>
      </c>
      <c r="M1215" t="str">
        <f t="shared" si="74"/>
        <v/>
      </c>
      <c r="N1215" t="str">
        <f t="shared" si="75"/>
        <v/>
      </c>
      <c r="O1215" s="131">
        <v>70.000305175781307</v>
      </c>
    </row>
    <row r="1216" spans="1:15">
      <c r="A1216" t="s">
        <v>1196</v>
      </c>
      <c r="B1216" t="s">
        <v>2342</v>
      </c>
      <c r="C1216" t="s">
        <v>411</v>
      </c>
      <c r="D1216" t="s">
        <v>2351</v>
      </c>
      <c r="E1216" t="s">
        <v>1693</v>
      </c>
      <c r="F1216" t="s">
        <v>1258</v>
      </c>
      <c r="G1216" t="str">
        <f>VLOOKUP(F1216,부산데이터스토어!$B$2:$C$225,2,)</f>
        <v>naa.60060e80166221000001622100001f00</v>
      </c>
      <c r="H1216" t="s">
        <v>3881</v>
      </c>
      <c r="I1216" t="s">
        <v>2403</v>
      </c>
      <c r="J1216" t="str">
        <f t="shared" si="72"/>
        <v>naa.60060e80166221000001622100000003</v>
      </c>
      <c r="K1216" t="str">
        <f t="shared" si="73"/>
        <v>10.146.106.64naa.60060e80166221000001622100000003</v>
      </c>
      <c r="L1216" t="str">
        <f>IF(K1216&lt;&gt;"",VLOOKUP(K1216,'active io'!$C$3:$D$7528,2,FALSE),"")</f>
        <v>vmhba4:C0:T0:L3</v>
      </c>
      <c r="M1216" t="str">
        <f t="shared" si="74"/>
        <v>16221</v>
      </c>
      <c r="N1216" t="str">
        <f t="shared" si="75"/>
        <v>0003</v>
      </c>
      <c r="O1216" s="131">
        <v>7.5</v>
      </c>
    </row>
    <row r="1217" spans="1:15">
      <c r="A1217" t="s">
        <v>1196</v>
      </c>
      <c r="B1217" t="s">
        <v>2342</v>
      </c>
      <c r="C1217" t="s">
        <v>411</v>
      </c>
      <c r="D1217" t="s">
        <v>2351</v>
      </c>
      <c r="E1217" t="s">
        <v>1737</v>
      </c>
      <c r="F1217" t="s">
        <v>1258</v>
      </c>
      <c r="G1217" t="str">
        <f>VLOOKUP(F1217,부산데이터스토어!$B$2:$C$225,2,)</f>
        <v>naa.60060e80166221000001622100001f00</v>
      </c>
      <c r="H1217" t="s">
        <v>3882</v>
      </c>
      <c r="I1217" t="s">
        <v>2404</v>
      </c>
      <c r="J1217" t="str">
        <f t="shared" si="72"/>
        <v>naa.60060e80166221000001622100001003</v>
      </c>
      <c r="K1217" t="str">
        <f t="shared" si="73"/>
        <v>10.146.106.64naa.60060e80166221000001622100001003</v>
      </c>
      <c r="L1217" t="str">
        <f>IF(K1217&lt;&gt;"",VLOOKUP(K1217,'active io'!$C$3:$D$7528,2,FALSE),"")</f>
        <v>vmhba2:C0:T4:L83</v>
      </c>
      <c r="M1217" t="str">
        <f t="shared" si="74"/>
        <v>16221</v>
      </c>
      <c r="N1217" t="str">
        <f t="shared" si="75"/>
        <v>1003</v>
      </c>
      <c r="O1217" s="131">
        <v>0.20050048828125</v>
      </c>
    </row>
    <row r="1218" spans="1:15">
      <c r="A1218" t="s">
        <v>1196</v>
      </c>
      <c r="B1218" t="s">
        <v>2342</v>
      </c>
      <c r="C1218" t="s">
        <v>411</v>
      </c>
      <c r="D1218" t="s">
        <v>2351</v>
      </c>
      <c r="E1218" t="s">
        <v>1752</v>
      </c>
      <c r="F1218" t="s">
        <v>1258</v>
      </c>
      <c r="G1218" t="str">
        <f>VLOOKUP(F1218,부산데이터스토어!$B$2:$C$225,2,)</f>
        <v>naa.60060e80166221000001622100001f00</v>
      </c>
      <c r="H1218" t="s">
        <v>3883</v>
      </c>
      <c r="I1218" t="s">
        <v>2405</v>
      </c>
      <c r="J1218" t="str">
        <f t="shared" si="72"/>
        <v>naa.60060e80166221000001622100000f00</v>
      </c>
      <c r="K1218" t="str">
        <f t="shared" si="73"/>
        <v>10.146.106.64naa.60060e80166221000001622100000f00</v>
      </c>
      <c r="L1218" t="str">
        <f>IF(K1218&lt;&gt;"",VLOOKUP(K1218,'active io'!$C$3:$D$7528,2,FALSE),"")</f>
        <v>vmhba2:C0:T3:L160</v>
      </c>
      <c r="M1218" t="str">
        <f t="shared" si="74"/>
        <v>16221</v>
      </c>
      <c r="N1218" t="str">
        <f t="shared" si="75"/>
        <v>0f00</v>
      </c>
      <c r="O1218" s="131">
        <v>0.20050048828125</v>
      </c>
    </row>
    <row r="1219" spans="1:15">
      <c r="A1219" t="s">
        <v>1196</v>
      </c>
      <c r="B1219" t="s">
        <v>2342</v>
      </c>
      <c r="C1219" t="s">
        <v>411</v>
      </c>
      <c r="D1219" t="s">
        <v>2351</v>
      </c>
      <c r="E1219" t="s">
        <v>1755</v>
      </c>
      <c r="F1219" t="s">
        <v>1258</v>
      </c>
      <c r="G1219" t="str">
        <f>VLOOKUP(F1219,부산데이터스토어!$B$2:$C$225,2,)</f>
        <v>naa.60060e80166221000001622100001f00</v>
      </c>
      <c r="H1219" t="s">
        <v>3884</v>
      </c>
      <c r="I1219" t="s">
        <v>2406</v>
      </c>
      <c r="J1219" t="str">
        <f t="shared" si="72"/>
        <v>naa.60060e80166221000001622100000f01</v>
      </c>
      <c r="K1219" t="str">
        <f t="shared" si="73"/>
        <v>10.146.106.64naa.60060e80166221000001622100000f01</v>
      </c>
      <c r="L1219" t="str">
        <f>IF(K1219&lt;&gt;"",VLOOKUP(K1219,'active io'!$C$3:$D$7528,2,FALSE),"")</f>
        <v>vmhba2:C0:T3:L161</v>
      </c>
      <c r="M1219" t="str">
        <f t="shared" si="74"/>
        <v>16221</v>
      </c>
      <c r="N1219" t="str">
        <f t="shared" si="75"/>
        <v>0f01</v>
      </c>
      <c r="O1219" s="131">
        <v>0.20050048828125</v>
      </c>
    </row>
    <row r="1220" spans="1:15">
      <c r="A1220" t="s">
        <v>1196</v>
      </c>
      <c r="B1220" t="s">
        <v>2342</v>
      </c>
      <c r="C1220" t="s">
        <v>411</v>
      </c>
      <c r="D1220" t="s">
        <v>2351</v>
      </c>
      <c r="E1220" t="s">
        <v>1758</v>
      </c>
      <c r="F1220" t="s">
        <v>1258</v>
      </c>
      <c r="G1220" t="str">
        <f>VLOOKUP(F1220,부산데이터스토어!$B$2:$C$225,2,)</f>
        <v>naa.60060e80166221000001622100001f00</v>
      </c>
      <c r="H1220" t="s">
        <v>3885</v>
      </c>
      <c r="I1220" t="s">
        <v>2407</v>
      </c>
      <c r="J1220" t="str">
        <f t="shared" si="72"/>
        <v>naa.60060e80166221000001622100000f02</v>
      </c>
      <c r="K1220" t="str">
        <f t="shared" si="73"/>
        <v>10.146.106.64naa.60060e80166221000001622100000f02</v>
      </c>
      <c r="L1220" t="str">
        <f>IF(K1220&lt;&gt;"",VLOOKUP(K1220,'active io'!$C$3:$D$7528,2,FALSE),"")</f>
        <v>vmhba2:C0:T3:L162</v>
      </c>
      <c r="M1220" t="str">
        <f t="shared" si="74"/>
        <v>16221</v>
      </c>
      <c r="N1220" t="str">
        <f t="shared" si="75"/>
        <v>0f02</v>
      </c>
      <c r="O1220" s="131">
        <v>40</v>
      </c>
    </row>
    <row r="1221" spans="1:15">
      <c r="A1221" t="s">
        <v>1198</v>
      </c>
      <c r="B1221" t="s">
        <v>2342</v>
      </c>
      <c r="C1221" t="s">
        <v>417</v>
      </c>
      <c r="D1221" t="s">
        <v>2351</v>
      </c>
      <c r="E1221" t="s">
        <v>1686</v>
      </c>
      <c r="F1221" t="s">
        <v>1514</v>
      </c>
      <c r="G1221" t="str">
        <f>VLOOKUP(F1221,부산데이터스토어!$B$2:$C$225,2,)</f>
        <v>naa.600508b1001cae824dace58951e83657</v>
      </c>
      <c r="H1221" t="s">
        <v>3886</v>
      </c>
      <c r="J1221" t="str">
        <f t="shared" si="72"/>
        <v/>
      </c>
      <c r="K1221" t="str">
        <f t="shared" si="73"/>
        <v/>
      </c>
      <c r="L1221" t="str">
        <f>IF(K1221&lt;&gt;"",VLOOKUP(K1221,'active io'!$C$3:$D$7528,2,FALSE),"")</f>
        <v/>
      </c>
      <c r="M1221" t="str">
        <f t="shared" si="74"/>
        <v/>
      </c>
      <c r="N1221" t="str">
        <f t="shared" si="75"/>
        <v/>
      </c>
      <c r="O1221" s="131">
        <v>50.0006103515625</v>
      </c>
    </row>
    <row r="1222" spans="1:15">
      <c r="A1222" t="s">
        <v>1198</v>
      </c>
      <c r="B1222" t="s">
        <v>2342</v>
      </c>
      <c r="C1222" t="s">
        <v>417</v>
      </c>
      <c r="D1222" t="s">
        <v>2351</v>
      </c>
      <c r="E1222" t="s">
        <v>1688</v>
      </c>
      <c r="F1222" t="s">
        <v>1276</v>
      </c>
      <c r="G1222" t="str">
        <f>VLOOKUP(F1222,부산데이터스토어!$B$2:$C$225,2,)</f>
        <v>naa.60060e80166221000001622100001f02</v>
      </c>
      <c r="H1222" t="s">
        <v>3886</v>
      </c>
      <c r="I1222" t="s">
        <v>2408</v>
      </c>
      <c r="J1222" t="str">
        <f t="shared" si="72"/>
        <v>naa.60060e80166221000001622100000009</v>
      </c>
      <c r="K1222" t="str">
        <f t="shared" si="73"/>
        <v>10.146.106.66naa.60060e80166221000001622100000009</v>
      </c>
      <c r="L1222" t="str">
        <f>IF(K1222&lt;&gt;"",VLOOKUP(K1222,'active io'!$C$3:$D$7528,2,FALSE),"")</f>
        <v>vmhba4:C0:T0:L9</v>
      </c>
      <c r="M1222" t="str">
        <f t="shared" si="74"/>
        <v>16221</v>
      </c>
      <c r="N1222" t="str">
        <f t="shared" si="75"/>
        <v>0009</v>
      </c>
      <c r="O1222" s="131">
        <v>5.0006103515625</v>
      </c>
    </row>
    <row r="1223" spans="1:15">
      <c r="A1223" t="s">
        <v>1198</v>
      </c>
      <c r="B1223" t="s">
        <v>2342</v>
      </c>
      <c r="C1223" t="s">
        <v>417</v>
      </c>
      <c r="D1223" t="s">
        <v>2351</v>
      </c>
      <c r="E1223" t="s">
        <v>1704</v>
      </c>
      <c r="F1223" t="s">
        <v>1276</v>
      </c>
      <c r="G1223" t="str">
        <f>VLOOKUP(F1223,부산데이터스토어!$B$2:$C$225,2,)</f>
        <v>naa.60060e80166221000001622100001f02</v>
      </c>
      <c r="H1223" t="s">
        <v>3887</v>
      </c>
      <c r="I1223" t="s">
        <v>2409</v>
      </c>
      <c r="J1223" t="str">
        <f t="shared" si="72"/>
        <v>naa.60060e80166221000001622100001009</v>
      </c>
      <c r="K1223" t="str">
        <f t="shared" si="73"/>
        <v>10.146.106.66naa.60060e80166221000001622100001009</v>
      </c>
      <c r="L1223" t="str">
        <f>IF(K1223&lt;&gt;"",VLOOKUP(K1223,'active io'!$C$3:$D$7528,2,FALSE),"")</f>
        <v>vmhba2:C0:T4:L89</v>
      </c>
      <c r="M1223" t="str">
        <f t="shared" si="74"/>
        <v>16221</v>
      </c>
      <c r="N1223" t="str">
        <f t="shared" si="75"/>
        <v>1009</v>
      </c>
      <c r="O1223" s="131">
        <v>50</v>
      </c>
    </row>
    <row r="1224" spans="1:15">
      <c r="A1224" t="s">
        <v>1198</v>
      </c>
      <c r="B1224" t="s">
        <v>2342</v>
      </c>
      <c r="C1224" t="s">
        <v>417</v>
      </c>
      <c r="D1224" t="s">
        <v>2351</v>
      </c>
      <c r="E1224" t="s">
        <v>1714</v>
      </c>
      <c r="F1224" t="s">
        <v>1516</v>
      </c>
      <c r="G1224" t="str">
        <f>VLOOKUP(F1224,부산데이터스토어!$B$2:$C$225,2,)</f>
        <v>naa.600508b1001c24019bbdf021b448511b</v>
      </c>
      <c r="H1224" t="s">
        <v>3886</v>
      </c>
      <c r="J1224" t="str">
        <f t="shared" si="72"/>
        <v/>
      </c>
      <c r="K1224" t="str">
        <f t="shared" si="73"/>
        <v/>
      </c>
      <c r="L1224" t="str">
        <f>IF(K1224&lt;&gt;"",VLOOKUP(K1224,'active io'!$C$3:$D$7528,2,FALSE),"")</f>
        <v/>
      </c>
      <c r="M1224" t="str">
        <f t="shared" si="74"/>
        <v/>
      </c>
      <c r="N1224" t="str">
        <f t="shared" si="75"/>
        <v/>
      </c>
      <c r="O1224" s="131">
        <v>40.0003051757813</v>
      </c>
    </row>
    <row r="1225" spans="1:15">
      <c r="A1225" t="s">
        <v>1198</v>
      </c>
      <c r="B1225" t="s">
        <v>2342</v>
      </c>
      <c r="C1225" t="s">
        <v>417</v>
      </c>
      <c r="D1225" t="s">
        <v>2351</v>
      </c>
      <c r="E1225" t="s">
        <v>1693</v>
      </c>
      <c r="F1225" t="s">
        <v>1276</v>
      </c>
      <c r="G1225" t="str">
        <f>VLOOKUP(F1225,부산데이터스토어!$B$2:$C$225,2,)</f>
        <v>naa.60060e80166221000001622100001f02</v>
      </c>
      <c r="H1225" t="s">
        <v>3850</v>
      </c>
      <c r="I1225" t="s">
        <v>2372</v>
      </c>
      <c r="J1225" t="str">
        <f t="shared" si="72"/>
        <v>naa.60060e8016622100000162210000000a</v>
      </c>
      <c r="K1225" t="str">
        <f t="shared" si="73"/>
        <v>10.146.106.66naa.60060e8016622100000162210000000a</v>
      </c>
      <c r="L1225" t="str">
        <f>IF(K1225&lt;&gt;"",VLOOKUP(K1225,'active io'!$C$3:$D$7528,2,FALSE),"")</f>
        <v>vmhba2:C0:T3:L10</v>
      </c>
      <c r="M1225" t="str">
        <f t="shared" si="74"/>
        <v>16221</v>
      </c>
      <c r="N1225" t="str">
        <f t="shared" si="75"/>
        <v>000a</v>
      </c>
      <c r="O1225" s="131">
        <v>1.00067138671875</v>
      </c>
    </row>
    <row r="1226" spans="1:15">
      <c r="A1226" t="s">
        <v>1198</v>
      </c>
      <c r="B1226" t="s">
        <v>2342</v>
      </c>
      <c r="C1226" t="s">
        <v>417</v>
      </c>
      <c r="D1226" t="s">
        <v>2351</v>
      </c>
      <c r="E1226" t="s">
        <v>1697</v>
      </c>
      <c r="F1226" t="s">
        <v>1276</v>
      </c>
      <c r="G1226" t="str">
        <f>VLOOKUP(F1226,부산데이터스토어!$B$2:$C$225,2,)</f>
        <v>naa.60060e80166221000001622100001f02</v>
      </c>
      <c r="H1226" t="s">
        <v>3851</v>
      </c>
      <c r="I1226" t="s">
        <v>2373</v>
      </c>
      <c r="J1226" t="str">
        <f t="shared" si="72"/>
        <v>naa.60060e8016622100000162210000000b</v>
      </c>
      <c r="K1226" t="str">
        <f t="shared" si="73"/>
        <v>10.146.106.66naa.60060e8016622100000162210000000b</v>
      </c>
      <c r="L1226" t="str">
        <f>IF(K1226&lt;&gt;"",VLOOKUP(K1226,'active io'!$C$3:$D$7528,2,FALSE),"")</f>
        <v>vmhba2:C0:T3:L11</v>
      </c>
      <c r="M1226" t="str">
        <f t="shared" si="74"/>
        <v>16221</v>
      </c>
      <c r="N1226" t="str">
        <f t="shared" si="75"/>
        <v>000b</v>
      </c>
      <c r="O1226" s="131">
        <v>100.00030517578099</v>
      </c>
    </row>
    <row r="1227" spans="1:15">
      <c r="A1227" t="s">
        <v>1198</v>
      </c>
      <c r="B1227" t="s">
        <v>2342</v>
      </c>
      <c r="C1227" t="s">
        <v>417</v>
      </c>
      <c r="D1227" t="s">
        <v>2351</v>
      </c>
      <c r="E1227" t="s">
        <v>1699</v>
      </c>
      <c r="F1227" t="s">
        <v>1276</v>
      </c>
      <c r="G1227" t="str">
        <f>VLOOKUP(F1227,부산데이터스토어!$B$2:$C$225,2,)</f>
        <v>naa.60060e80166221000001622100001f02</v>
      </c>
      <c r="H1227" t="s">
        <v>3852</v>
      </c>
      <c r="I1227" t="s">
        <v>2374</v>
      </c>
      <c r="J1227" t="str">
        <f t="shared" si="72"/>
        <v>naa.60060e8016622100000162210000000c</v>
      </c>
      <c r="K1227" t="str">
        <f t="shared" si="73"/>
        <v>10.146.106.66naa.60060e8016622100000162210000000c</v>
      </c>
      <c r="L1227" t="str">
        <f>IF(K1227&lt;&gt;"",VLOOKUP(K1227,'active io'!$C$3:$D$7528,2,FALSE),"")</f>
        <v>vmhba2:C0:T3:L12</v>
      </c>
      <c r="M1227" t="str">
        <f t="shared" si="74"/>
        <v>16221</v>
      </c>
      <c r="N1227" t="str">
        <f t="shared" si="75"/>
        <v>000c</v>
      </c>
      <c r="O1227" s="131">
        <v>4.0008544921875</v>
      </c>
    </row>
    <row r="1228" spans="1:15">
      <c r="A1228" t="s">
        <v>1198</v>
      </c>
      <c r="B1228" t="s">
        <v>2342</v>
      </c>
      <c r="C1228" t="s">
        <v>417</v>
      </c>
      <c r="D1228" t="s">
        <v>2351</v>
      </c>
      <c r="E1228" t="s">
        <v>1737</v>
      </c>
      <c r="F1228" t="s">
        <v>1276</v>
      </c>
      <c r="G1228" t="str">
        <f>VLOOKUP(F1228,부산데이터스토어!$B$2:$C$225,2,)</f>
        <v>naa.60060e80166221000001622100001f02</v>
      </c>
      <c r="H1228" t="s">
        <v>3853</v>
      </c>
      <c r="I1228" t="s">
        <v>2375</v>
      </c>
      <c r="J1228" t="str">
        <f t="shared" si="72"/>
        <v>naa.60060e8016622100000162210000100a</v>
      </c>
      <c r="K1228" t="str">
        <f t="shared" si="73"/>
        <v>10.146.106.66naa.60060e8016622100000162210000100a</v>
      </c>
      <c r="L1228" t="str">
        <f>IF(K1228&lt;&gt;"",VLOOKUP(K1228,'active io'!$C$3:$D$7528,2,FALSE),"")</f>
        <v>vmhba2:C0:T3:L90</v>
      </c>
      <c r="M1228" t="str">
        <f t="shared" si="74"/>
        <v>16221</v>
      </c>
      <c r="N1228" t="str">
        <f t="shared" si="75"/>
        <v>100a</v>
      </c>
      <c r="O1228" s="131">
        <v>0.1007080078125</v>
      </c>
    </row>
    <row r="1229" spans="1:15">
      <c r="A1229" t="s">
        <v>1198</v>
      </c>
      <c r="B1229" t="s">
        <v>2342</v>
      </c>
      <c r="C1229" t="s">
        <v>417</v>
      </c>
      <c r="D1229" t="s">
        <v>2351</v>
      </c>
      <c r="E1229" t="s">
        <v>1740</v>
      </c>
      <c r="F1229" t="s">
        <v>1276</v>
      </c>
      <c r="G1229" t="str">
        <f>VLOOKUP(F1229,부산데이터스토어!$B$2:$C$225,2,)</f>
        <v>naa.60060e80166221000001622100001f02</v>
      </c>
      <c r="H1229" t="s">
        <v>3854</v>
      </c>
      <c r="I1229" t="s">
        <v>2376</v>
      </c>
      <c r="J1229" t="str">
        <f t="shared" si="72"/>
        <v>naa.60060e8016622100000162210000100b</v>
      </c>
      <c r="K1229" t="str">
        <f t="shared" si="73"/>
        <v>10.146.106.66naa.60060e8016622100000162210000100b</v>
      </c>
      <c r="L1229" t="str">
        <f>IF(K1229&lt;&gt;"",VLOOKUP(K1229,'active io'!$C$3:$D$7528,2,FALSE),"")</f>
        <v>vmhba2:C0:T3:L91</v>
      </c>
      <c r="M1229" t="str">
        <f t="shared" si="74"/>
        <v>16221</v>
      </c>
      <c r="N1229" t="str">
        <f t="shared" si="75"/>
        <v>100b</v>
      </c>
      <c r="O1229" s="131">
        <v>10.0003051757813</v>
      </c>
    </row>
    <row r="1230" spans="1:15">
      <c r="A1230" t="s">
        <v>1198</v>
      </c>
      <c r="B1230" t="s">
        <v>2342</v>
      </c>
      <c r="C1230" t="s">
        <v>417</v>
      </c>
      <c r="D1230" t="s">
        <v>2351</v>
      </c>
      <c r="E1230" t="s">
        <v>1743</v>
      </c>
      <c r="F1230" t="s">
        <v>1276</v>
      </c>
      <c r="G1230" t="str">
        <f>VLOOKUP(F1230,부산데이터스토어!$B$2:$C$225,2,)</f>
        <v>naa.60060e80166221000001622100001f02</v>
      </c>
      <c r="H1230" t="s">
        <v>3855</v>
      </c>
      <c r="I1230" t="s">
        <v>2377</v>
      </c>
      <c r="J1230" t="str">
        <f t="shared" si="72"/>
        <v>naa.60060e8016622100000162210000100c</v>
      </c>
      <c r="K1230" t="str">
        <f t="shared" si="73"/>
        <v>10.146.106.66naa.60060e8016622100000162210000100c</v>
      </c>
      <c r="L1230" t="str">
        <f>IF(K1230&lt;&gt;"",VLOOKUP(K1230,'active io'!$C$3:$D$7528,2,FALSE),"")</f>
        <v>vmhba2:C0:T3:L92</v>
      </c>
      <c r="M1230" t="str">
        <f t="shared" si="74"/>
        <v>16221</v>
      </c>
      <c r="N1230" t="str">
        <f t="shared" si="75"/>
        <v>100c</v>
      </c>
      <c r="O1230" s="131">
        <v>0.20050048828125</v>
      </c>
    </row>
    <row r="1231" spans="1:15">
      <c r="A1231" t="s">
        <v>1198</v>
      </c>
      <c r="B1231" t="s">
        <v>2342</v>
      </c>
      <c r="C1231" t="s">
        <v>417</v>
      </c>
      <c r="D1231" t="s">
        <v>2351</v>
      </c>
      <c r="E1231" t="s">
        <v>1752</v>
      </c>
      <c r="F1231" t="s">
        <v>1276</v>
      </c>
      <c r="G1231" t="str">
        <f>VLOOKUP(F1231,부산데이터스토어!$B$2:$C$225,2,)</f>
        <v>naa.60060e80166221000001622100001f02</v>
      </c>
      <c r="H1231" t="s">
        <v>3856</v>
      </c>
      <c r="I1231" t="s">
        <v>2378</v>
      </c>
      <c r="J1231" t="str">
        <f t="shared" si="72"/>
        <v>naa.60060e80166221000001622100000f06</v>
      </c>
      <c r="K1231" t="str">
        <f t="shared" si="73"/>
        <v>10.146.106.66naa.60060e80166221000001622100000f06</v>
      </c>
      <c r="L1231" t="str">
        <f>IF(K1231&lt;&gt;"",VLOOKUP(K1231,'active io'!$C$3:$D$7528,2,FALSE),"")</f>
        <v>vmhba2:C0:T3:L166</v>
      </c>
      <c r="M1231" t="str">
        <f t="shared" si="74"/>
        <v>16221</v>
      </c>
      <c r="N1231" t="str">
        <f t="shared" si="75"/>
        <v>0f06</v>
      </c>
      <c r="O1231" s="131">
        <v>0.20050048828125</v>
      </c>
    </row>
    <row r="1232" spans="1:15">
      <c r="A1232" t="s">
        <v>1198</v>
      </c>
      <c r="B1232" t="s">
        <v>2342</v>
      </c>
      <c r="C1232" t="s">
        <v>417</v>
      </c>
      <c r="D1232" t="s">
        <v>2351</v>
      </c>
      <c r="E1232" t="s">
        <v>1755</v>
      </c>
      <c r="F1232" t="s">
        <v>1276</v>
      </c>
      <c r="G1232" t="str">
        <f>VLOOKUP(F1232,부산데이터스토어!$B$2:$C$225,2,)</f>
        <v>naa.60060e80166221000001622100001f02</v>
      </c>
      <c r="H1232" t="s">
        <v>3857</v>
      </c>
      <c r="I1232" t="s">
        <v>2379</v>
      </c>
      <c r="J1232" t="str">
        <f t="shared" si="72"/>
        <v>naa.60060e80166221000001622100000f07</v>
      </c>
      <c r="K1232" t="str">
        <f t="shared" si="73"/>
        <v>10.146.106.66naa.60060e80166221000001622100000f07</v>
      </c>
      <c r="L1232" t="str">
        <f>IF(K1232&lt;&gt;"",VLOOKUP(K1232,'active io'!$C$3:$D$7528,2,FALSE),"")</f>
        <v>vmhba2:C0:T3:L167</v>
      </c>
      <c r="M1232" t="str">
        <f t="shared" si="74"/>
        <v>16221</v>
      </c>
      <c r="N1232" t="str">
        <f t="shared" si="75"/>
        <v>0f07</v>
      </c>
      <c r="O1232" s="131">
        <v>0.20050048828125</v>
      </c>
    </row>
    <row r="1233" spans="1:15">
      <c r="A1233" t="s">
        <v>1198</v>
      </c>
      <c r="B1233" t="s">
        <v>2342</v>
      </c>
      <c r="C1233" t="s">
        <v>417</v>
      </c>
      <c r="D1233" t="s">
        <v>2351</v>
      </c>
      <c r="E1233" t="s">
        <v>1758</v>
      </c>
      <c r="F1233" t="s">
        <v>1276</v>
      </c>
      <c r="G1233" t="str">
        <f>VLOOKUP(F1233,부산데이터스토어!$B$2:$C$225,2,)</f>
        <v>naa.60060e80166221000001622100001f02</v>
      </c>
      <c r="H1233" t="s">
        <v>3858</v>
      </c>
      <c r="I1233" t="s">
        <v>2380</v>
      </c>
      <c r="J1233" t="str">
        <f t="shared" si="72"/>
        <v>naa.60060e80166221000001622100000f08</v>
      </c>
      <c r="K1233" t="str">
        <f t="shared" si="73"/>
        <v>10.146.106.66naa.60060e80166221000001622100000f08</v>
      </c>
      <c r="L1233" t="str">
        <f>IF(K1233&lt;&gt;"",VLOOKUP(K1233,'active io'!$C$3:$D$7528,2,FALSE),"")</f>
        <v>vmhba2:C0:T3:L168</v>
      </c>
      <c r="M1233" t="str">
        <f t="shared" si="74"/>
        <v>16221</v>
      </c>
      <c r="N1233" t="str">
        <f t="shared" si="75"/>
        <v>0f08</v>
      </c>
      <c r="O1233" s="131">
        <v>40</v>
      </c>
    </row>
    <row r="1234" spans="1:15">
      <c r="A1234" t="s">
        <v>1198</v>
      </c>
      <c r="B1234" t="s">
        <v>2342</v>
      </c>
      <c r="C1234" t="s">
        <v>416</v>
      </c>
      <c r="D1234" t="s">
        <v>2343</v>
      </c>
      <c r="E1234" t="s">
        <v>1686</v>
      </c>
      <c r="F1234" t="s">
        <v>1514</v>
      </c>
      <c r="G1234" t="str">
        <f>VLOOKUP(F1234,부산데이터스토어!$B$2:$C$225,2,)</f>
        <v>naa.600508b1001cae824dace58951e83657</v>
      </c>
      <c r="H1234" t="s">
        <v>3888</v>
      </c>
      <c r="J1234" t="str">
        <f t="shared" si="72"/>
        <v/>
      </c>
      <c r="K1234" t="str">
        <f t="shared" si="73"/>
        <v/>
      </c>
      <c r="L1234" t="str">
        <f>IF(K1234&lt;&gt;"",VLOOKUP(K1234,'active io'!$C$3:$D$7528,2,FALSE),"")</f>
        <v/>
      </c>
      <c r="M1234" t="str">
        <f t="shared" si="74"/>
        <v/>
      </c>
      <c r="N1234" t="str">
        <f t="shared" si="75"/>
        <v/>
      </c>
      <c r="O1234" s="131">
        <v>45</v>
      </c>
    </row>
    <row r="1235" spans="1:15">
      <c r="A1235" t="s">
        <v>1198</v>
      </c>
      <c r="B1235" t="s">
        <v>2342</v>
      </c>
      <c r="C1235" t="s">
        <v>416</v>
      </c>
      <c r="D1235" t="s">
        <v>2343</v>
      </c>
      <c r="E1235" t="s">
        <v>1688</v>
      </c>
      <c r="F1235" t="s">
        <v>1346</v>
      </c>
      <c r="G1235" t="str">
        <f>VLOOKUP(F1235,부산데이터스토어!$B$2:$C$225,2,)</f>
        <v>naa.60060e80166177000001617700001f02</v>
      </c>
      <c r="H1235" t="s">
        <v>3888</v>
      </c>
      <c r="I1235" t="s">
        <v>2410</v>
      </c>
      <c r="J1235" t="str">
        <f t="shared" si="72"/>
        <v>naa.60060e80166177000001617700000009</v>
      </c>
      <c r="K1235" t="str">
        <f t="shared" si="73"/>
        <v>10.146.106.66naa.60060e80166177000001617700000009</v>
      </c>
      <c r="L1235" t="str">
        <f>IF(K1235&lt;&gt;"",VLOOKUP(K1235,'active io'!$C$3:$D$7528,2,FALSE),"")</f>
        <v>vmhba3:C0:T1:L9</v>
      </c>
      <c r="M1235" t="str">
        <f t="shared" si="74"/>
        <v>16177</v>
      </c>
      <c r="N1235" t="str">
        <f t="shared" si="75"/>
        <v>0009</v>
      </c>
      <c r="O1235" s="131">
        <v>50</v>
      </c>
    </row>
    <row r="1236" spans="1:15">
      <c r="A1236" t="s">
        <v>1198</v>
      </c>
      <c r="B1236" t="s">
        <v>2342</v>
      </c>
      <c r="C1236" t="s">
        <v>416</v>
      </c>
      <c r="D1236" t="s">
        <v>2343</v>
      </c>
      <c r="E1236" t="s">
        <v>1714</v>
      </c>
      <c r="F1236" t="s">
        <v>1516</v>
      </c>
      <c r="G1236" t="str">
        <f>VLOOKUP(F1236,부산데이터스토어!$B$2:$C$225,2,)</f>
        <v>naa.600508b1001c24019bbdf021b448511b</v>
      </c>
      <c r="H1236" t="s">
        <v>3888</v>
      </c>
      <c r="J1236" t="str">
        <f t="shared" si="72"/>
        <v/>
      </c>
      <c r="K1236" t="str">
        <f t="shared" si="73"/>
        <v/>
      </c>
      <c r="L1236" t="str">
        <f>IF(K1236&lt;&gt;"",VLOOKUP(K1236,'active io'!$C$3:$D$7528,2,FALSE),"")</f>
        <v/>
      </c>
      <c r="M1236" t="str">
        <f t="shared" si="74"/>
        <v/>
      </c>
      <c r="N1236" t="str">
        <f t="shared" si="75"/>
        <v/>
      </c>
      <c r="O1236" s="131">
        <v>30</v>
      </c>
    </row>
    <row r="1237" spans="1:15">
      <c r="A1237" t="s">
        <v>1198</v>
      </c>
      <c r="B1237" t="s">
        <v>2342</v>
      </c>
      <c r="C1237" t="s">
        <v>416</v>
      </c>
      <c r="D1237" t="s">
        <v>2343</v>
      </c>
      <c r="E1237" t="s">
        <v>1693</v>
      </c>
      <c r="F1237" t="s">
        <v>1346</v>
      </c>
      <c r="G1237" t="str">
        <f>VLOOKUP(F1237,부산데이터스토어!$B$2:$C$225,2,)</f>
        <v>naa.60060e80166177000001617700001f02</v>
      </c>
      <c r="H1237" t="s">
        <v>3842</v>
      </c>
      <c r="I1237" t="s">
        <v>2364</v>
      </c>
      <c r="J1237" t="str">
        <f t="shared" si="72"/>
        <v>naa.60060e8016617700000161770000000a</v>
      </c>
      <c r="K1237" t="str">
        <f t="shared" si="73"/>
        <v>10.146.106.66naa.60060e8016617700000161770000000a</v>
      </c>
      <c r="L1237" t="str">
        <f>IF(K1237&lt;&gt;"",VLOOKUP(K1237,'active io'!$C$3:$D$7528,2,FALSE),"")</f>
        <v>vmhba5:C0:T0:L10</v>
      </c>
      <c r="M1237" t="str">
        <f t="shared" si="74"/>
        <v>16177</v>
      </c>
      <c r="N1237" t="str">
        <f t="shared" si="75"/>
        <v>000a</v>
      </c>
      <c r="O1237" s="131">
        <v>1.00067138671875</v>
      </c>
    </row>
    <row r="1238" spans="1:15">
      <c r="A1238" t="s">
        <v>1198</v>
      </c>
      <c r="B1238" t="s">
        <v>2342</v>
      </c>
      <c r="C1238" t="s">
        <v>416</v>
      </c>
      <c r="D1238" t="s">
        <v>2343</v>
      </c>
      <c r="E1238" t="s">
        <v>1697</v>
      </c>
      <c r="F1238" t="s">
        <v>1346</v>
      </c>
      <c r="G1238" t="str">
        <f>VLOOKUP(F1238,부산데이터스토어!$B$2:$C$225,2,)</f>
        <v>naa.60060e80166177000001617700001f02</v>
      </c>
      <c r="H1238" t="s">
        <v>3843</v>
      </c>
      <c r="I1238" t="s">
        <v>2365</v>
      </c>
      <c r="J1238" t="str">
        <f t="shared" si="72"/>
        <v>naa.60060e8016617700000161770000000b</v>
      </c>
      <c r="K1238" t="str">
        <f t="shared" si="73"/>
        <v>10.146.106.66naa.60060e8016617700000161770000000b</v>
      </c>
      <c r="L1238" t="str">
        <f>IF(K1238&lt;&gt;"",VLOOKUP(K1238,'active io'!$C$3:$D$7528,2,FALSE),"")</f>
        <v>vmhba5:C0:T0:L11</v>
      </c>
      <c r="M1238" t="str">
        <f t="shared" si="74"/>
        <v>16177</v>
      </c>
      <c r="N1238" t="str">
        <f t="shared" si="75"/>
        <v>000b</v>
      </c>
      <c r="O1238" s="131">
        <v>40.0003051757813</v>
      </c>
    </row>
    <row r="1239" spans="1:15">
      <c r="A1239" t="s">
        <v>1198</v>
      </c>
      <c r="B1239" t="s">
        <v>2342</v>
      </c>
      <c r="C1239" t="s">
        <v>416</v>
      </c>
      <c r="D1239" t="s">
        <v>2343</v>
      </c>
      <c r="E1239" t="s">
        <v>1699</v>
      </c>
      <c r="F1239" t="s">
        <v>1346</v>
      </c>
      <c r="G1239" t="str">
        <f>VLOOKUP(F1239,부산데이터스토어!$B$2:$C$225,2,)</f>
        <v>naa.60060e80166177000001617700001f02</v>
      </c>
      <c r="H1239" t="s">
        <v>3844</v>
      </c>
      <c r="I1239" t="s">
        <v>2366</v>
      </c>
      <c r="J1239" t="str">
        <f t="shared" si="72"/>
        <v>naa.60060e8016617700000161770000000c</v>
      </c>
      <c r="K1239" t="str">
        <f t="shared" si="73"/>
        <v>10.146.106.66naa.60060e8016617700000161770000000c</v>
      </c>
      <c r="L1239" t="str">
        <f>IF(K1239&lt;&gt;"",VLOOKUP(K1239,'active io'!$C$3:$D$7528,2,FALSE),"")</f>
        <v>vmhba5:C0:T0:L12</v>
      </c>
      <c r="M1239" t="str">
        <f t="shared" si="74"/>
        <v>16177</v>
      </c>
      <c r="N1239" t="str">
        <f t="shared" si="75"/>
        <v>000c</v>
      </c>
      <c r="O1239" s="131">
        <v>0.20050048828125</v>
      </c>
    </row>
    <row r="1240" spans="1:15">
      <c r="A1240" t="s">
        <v>1198</v>
      </c>
      <c r="B1240" t="s">
        <v>2342</v>
      </c>
      <c r="C1240" t="s">
        <v>416</v>
      </c>
      <c r="D1240" t="s">
        <v>2343</v>
      </c>
      <c r="E1240" t="s">
        <v>1752</v>
      </c>
      <c r="F1240" t="s">
        <v>1346</v>
      </c>
      <c r="G1240" t="str">
        <f>VLOOKUP(F1240,부산데이터스토어!$B$2:$C$225,2,)</f>
        <v>naa.60060e80166177000001617700001f02</v>
      </c>
      <c r="H1240" t="s">
        <v>3845</v>
      </c>
      <c r="I1240" t="s">
        <v>2367</v>
      </c>
      <c r="J1240" t="str">
        <f t="shared" si="72"/>
        <v>naa.60060e80166177000001617700000f06</v>
      </c>
      <c r="K1240" t="str">
        <f t="shared" si="73"/>
        <v>10.146.106.66naa.60060e80166177000001617700000f06</v>
      </c>
      <c r="L1240" t="str">
        <f>IF(K1240&lt;&gt;"",VLOOKUP(K1240,'active io'!$C$3:$D$7528,2,FALSE),"")</f>
        <v>vmhba3:C0:T2:L166</v>
      </c>
      <c r="M1240" t="str">
        <f t="shared" si="74"/>
        <v>16177</v>
      </c>
      <c r="N1240" t="str">
        <f t="shared" si="75"/>
        <v>0f06</v>
      </c>
      <c r="O1240" s="131">
        <v>0.20050048828125</v>
      </c>
    </row>
    <row r="1241" spans="1:15">
      <c r="A1241" t="s">
        <v>1198</v>
      </c>
      <c r="B1241" t="s">
        <v>2342</v>
      </c>
      <c r="C1241" t="s">
        <v>416</v>
      </c>
      <c r="D1241" t="s">
        <v>2343</v>
      </c>
      <c r="E1241" t="s">
        <v>1755</v>
      </c>
      <c r="F1241" t="s">
        <v>1346</v>
      </c>
      <c r="G1241" t="str">
        <f>VLOOKUP(F1241,부산데이터스토어!$B$2:$C$225,2,)</f>
        <v>naa.60060e80166177000001617700001f02</v>
      </c>
      <c r="H1241" t="s">
        <v>3846</v>
      </c>
      <c r="I1241" t="s">
        <v>2368</v>
      </c>
      <c r="J1241" t="str">
        <f t="shared" si="72"/>
        <v>naa.60060e80166177000001617700000f07</v>
      </c>
      <c r="K1241" t="str">
        <f t="shared" si="73"/>
        <v>10.146.106.66naa.60060e80166177000001617700000f07</v>
      </c>
      <c r="L1241" t="str">
        <f>IF(K1241&lt;&gt;"",VLOOKUP(K1241,'active io'!$C$3:$D$7528,2,FALSE),"")</f>
        <v>vmhba3:C0:T2:L167</v>
      </c>
      <c r="M1241" t="str">
        <f t="shared" si="74"/>
        <v>16177</v>
      </c>
      <c r="N1241" t="str">
        <f t="shared" si="75"/>
        <v>0f07</v>
      </c>
      <c r="O1241" s="131">
        <v>0.20050048828125</v>
      </c>
    </row>
    <row r="1242" spans="1:15">
      <c r="A1242" t="s">
        <v>1198</v>
      </c>
      <c r="B1242" t="s">
        <v>2342</v>
      </c>
      <c r="C1242" t="s">
        <v>416</v>
      </c>
      <c r="D1242" t="s">
        <v>2343</v>
      </c>
      <c r="E1242" t="s">
        <v>1758</v>
      </c>
      <c r="F1242" t="s">
        <v>1346</v>
      </c>
      <c r="G1242" t="str">
        <f>VLOOKUP(F1242,부산데이터스토어!$B$2:$C$225,2,)</f>
        <v>naa.60060e80166177000001617700001f02</v>
      </c>
      <c r="H1242" t="s">
        <v>3847</v>
      </c>
      <c r="I1242" t="s">
        <v>2369</v>
      </c>
      <c r="J1242" t="str">
        <f t="shared" si="72"/>
        <v>naa.60060e80166177000001617700000f08</v>
      </c>
      <c r="K1242" t="str">
        <f t="shared" si="73"/>
        <v>10.146.106.66naa.60060e80166177000001617700000f08</v>
      </c>
      <c r="L1242" t="str">
        <f>IF(K1242&lt;&gt;"",VLOOKUP(K1242,'active io'!$C$3:$D$7528,2,FALSE),"")</f>
        <v>vmhba3:C0:T2:L168</v>
      </c>
      <c r="M1242" t="str">
        <f t="shared" si="74"/>
        <v>16177</v>
      </c>
      <c r="N1242" t="str">
        <f t="shared" si="75"/>
        <v>0f08</v>
      </c>
      <c r="O1242" s="131">
        <v>40</v>
      </c>
    </row>
    <row r="1243" spans="1:15">
      <c r="A1243" t="s">
        <v>1199</v>
      </c>
      <c r="B1243" t="s">
        <v>2342</v>
      </c>
      <c r="C1243" t="s">
        <v>420</v>
      </c>
      <c r="D1243" t="s">
        <v>2351</v>
      </c>
      <c r="E1243" t="s">
        <v>1686</v>
      </c>
      <c r="F1243" t="s">
        <v>1518</v>
      </c>
      <c r="G1243" t="str">
        <f>VLOOKUP(F1243,부산데이터스토어!$B$2:$C$225,2,)</f>
        <v>naa.600508b1001c168ad66af8dc899eb3d4</v>
      </c>
      <c r="H1243" t="s">
        <v>3889</v>
      </c>
      <c r="J1243" t="str">
        <f t="shared" si="72"/>
        <v/>
      </c>
      <c r="K1243" t="str">
        <f t="shared" si="73"/>
        <v/>
      </c>
      <c r="L1243" t="str">
        <f>IF(K1243&lt;&gt;"",VLOOKUP(K1243,'active io'!$C$3:$D$7528,2,FALSE),"")</f>
        <v/>
      </c>
      <c r="M1243" t="str">
        <f t="shared" si="74"/>
        <v/>
      </c>
      <c r="N1243" t="str">
        <f t="shared" si="75"/>
        <v/>
      </c>
      <c r="O1243" s="131">
        <v>50.0006103515625</v>
      </c>
    </row>
    <row r="1244" spans="1:15">
      <c r="A1244" t="s">
        <v>1199</v>
      </c>
      <c r="B1244" t="s">
        <v>2342</v>
      </c>
      <c r="C1244" t="s">
        <v>420</v>
      </c>
      <c r="D1244" t="s">
        <v>2351</v>
      </c>
      <c r="E1244" t="s">
        <v>1688</v>
      </c>
      <c r="F1244" t="s">
        <v>1268</v>
      </c>
      <c r="G1244" t="str">
        <f>VLOOKUP(F1244,부산데이터스토어!$B$2:$C$225,2,)</f>
        <v>naa.60060e80166221000001622100001f01</v>
      </c>
      <c r="H1244" t="s">
        <v>3889</v>
      </c>
      <c r="I1244" t="s">
        <v>2411</v>
      </c>
      <c r="J1244" t="str">
        <f t="shared" si="72"/>
        <v>naa.60060e80166221000001622100000005</v>
      </c>
      <c r="K1244" t="str">
        <f t="shared" si="73"/>
        <v>10.146.106.67naa.60060e80166221000001622100000005</v>
      </c>
      <c r="L1244" t="str">
        <f>IF(K1244&lt;&gt;"",VLOOKUP(K1244,'active io'!$C$3:$D$7528,2,FALSE),"")</f>
        <v>vmhba4:C0:T0:L5</v>
      </c>
      <c r="M1244" t="str">
        <f t="shared" si="74"/>
        <v>16221</v>
      </c>
      <c r="N1244" t="str">
        <f t="shared" si="75"/>
        <v>0005</v>
      </c>
      <c r="O1244" s="131">
        <v>5.0006103515625</v>
      </c>
    </row>
    <row r="1245" spans="1:15">
      <c r="A1245" t="s">
        <v>1199</v>
      </c>
      <c r="B1245" t="s">
        <v>2342</v>
      </c>
      <c r="C1245" t="s">
        <v>420</v>
      </c>
      <c r="D1245" t="s">
        <v>2351</v>
      </c>
      <c r="E1245" t="s">
        <v>1704</v>
      </c>
      <c r="F1245" t="s">
        <v>1268</v>
      </c>
      <c r="G1245" t="str">
        <f>VLOOKUP(F1245,부산데이터스토어!$B$2:$C$225,2,)</f>
        <v>naa.60060e80166221000001622100001f01</v>
      </c>
      <c r="H1245" t="s">
        <v>3890</v>
      </c>
      <c r="I1245" t="s">
        <v>2412</v>
      </c>
      <c r="J1245" t="str">
        <f t="shared" si="72"/>
        <v>naa.60060e80166221000001622100001005</v>
      </c>
      <c r="K1245" t="str">
        <f t="shared" si="73"/>
        <v>10.146.106.67naa.60060e80166221000001622100001005</v>
      </c>
      <c r="L1245" t="str">
        <f>IF(K1245&lt;&gt;"",VLOOKUP(K1245,'active io'!$C$3:$D$7528,2,FALSE),"")</f>
        <v>vmhba2:C0:T4:L85</v>
      </c>
      <c r="M1245" t="str">
        <f t="shared" si="74"/>
        <v>16221</v>
      </c>
      <c r="N1245" t="str">
        <f t="shared" si="75"/>
        <v>1005</v>
      </c>
      <c r="O1245" s="131">
        <v>50</v>
      </c>
    </row>
    <row r="1246" spans="1:15">
      <c r="A1246" t="s">
        <v>1199</v>
      </c>
      <c r="B1246" t="s">
        <v>2342</v>
      </c>
      <c r="C1246" t="s">
        <v>420</v>
      </c>
      <c r="D1246" t="s">
        <v>2351</v>
      </c>
      <c r="E1246" t="s">
        <v>1714</v>
      </c>
      <c r="F1246" t="s">
        <v>1520</v>
      </c>
      <c r="G1246" t="str">
        <f>VLOOKUP(F1246,부산데이터스토어!$B$2:$C$225,2,)</f>
        <v>naa.600508b1001cf2ff4608b2c30a5e19ee</v>
      </c>
      <c r="H1246" t="s">
        <v>3889</v>
      </c>
      <c r="J1246" t="str">
        <f t="shared" si="72"/>
        <v/>
      </c>
      <c r="K1246" t="str">
        <f t="shared" si="73"/>
        <v/>
      </c>
      <c r="L1246" t="str">
        <f>IF(K1246&lt;&gt;"",VLOOKUP(K1246,'active io'!$C$3:$D$7528,2,FALSE),"")</f>
        <v/>
      </c>
      <c r="M1246" t="str">
        <f t="shared" si="74"/>
        <v/>
      </c>
      <c r="N1246" t="str">
        <f t="shared" si="75"/>
        <v/>
      </c>
      <c r="O1246" s="131">
        <v>40.0003051757813</v>
      </c>
    </row>
    <row r="1247" spans="1:15">
      <c r="A1247" t="s">
        <v>1199</v>
      </c>
      <c r="B1247" t="s">
        <v>2342</v>
      </c>
      <c r="C1247" t="s">
        <v>420</v>
      </c>
      <c r="D1247" t="s">
        <v>2351</v>
      </c>
      <c r="E1247" t="s">
        <v>1693</v>
      </c>
      <c r="F1247" t="s">
        <v>1268</v>
      </c>
      <c r="G1247" t="str">
        <f>VLOOKUP(F1247,부산데이터스토어!$B$2:$C$225,2,)</f>
        <v>naa.60060e80166221000001622100001f01</v>
      </c>
      <c r="H1247" t="s">
        <v>3861</v>
      </c>
      <c r="I1247" t="s">
        <v>2383</v>
      </c>
      <c r="J1247" t="str">
        <f t="shared" si="72"/>
        <v>naa.60060e80166221000001622100000006</v>
      </c>
      <c r="K1247" t="str">
        <f t="shared" si="73"/>
        <v>10.146.106.67naa.60060e80166221000001622100000006</v>
      </c>
      <c r="L1247" t="str">
        <f>IF(K1247&lt;&gt;"",VLOOKUP(K1247,'active io'!$C$3:$D$7528,2,FALSE),"")</f>
        <v>vmhba4:C0:T0:L6</v>
      </c>
      <c r="M1247" t="str">
        <f t="shared" si="74"/>
        <v>16221</v>
      </c>
      <c r="N1247" t="str">
        <f t="shared" si="75"/>
        <v>0006</v>
      </c>
      <c r="O1247" s="131">
        <v>100.00030517578099</v>
      </c>
    </row>
    <row r="1248" spans="1:15">
      <c r="A1248" t="s">
        <v>1199</v>
      </c>
      <c r="B1248" t="s">
        <v>2342</v>
      </c>
      <c r="C1248" t="s">
        <v>420</v>
      </c>
      <c r="D1248" t="s">
        <v>2351</v>
      </c>
      <c r="E1248" t="s">
        <v>1697</v>
      </c>
      <c r="F1248" t="s">
        <v>1268</v>
      </c>
      <c r="G1248" t="str">
        <f>VLOOKUP(F1248,부산데이터스토어!$B$2:$C$225,2,)</f>
        <v>naa.60060e80166221000001622100001f01</v>
      </c>
      <c r="H1248" t="s">
        <v>3862</v>
      </c>
      <c r="I1248" t="s">
        <v>2384</v>
      </c>
      <c r="J1248" t="str">
        <f t="shared" si="72"/>
        <v>naa.60060e80166221000001622100000007</v>
      </c>
      <c r="K1248" t="str">
        <f t="shared" si="73"/>
        <v>10.146.106.67naa.60060e80166221000001622100000007</v>
      </c>
      <c r="L1248" t="str">
        <f>IF(K1248&lt;&gt;"",VLOOKUP(K1248,'active io'!$C$3:$D$7528,2,FALSE),"")</f>
        <v>vmhba4:C0:T0:L7</v>
      </c>
      <c r="M1248" t="str">
        <f t="shared" si="74"/>
        <v>16221</v>
      </c>
      <c r="N1248" t="str">
        <f t="shared" si="75"/>
        <v>0007</v>
      </c>
      <c r="O1248" s="131">
        <v>4.0008544921875</v>
      </c>
    </row>
    <row r="1249" spans="1:15">
      <c r="A1249" t="s">
        <v>1199</v>
      </c>
      <c r="B1249" t="s">
        <v>2342</v>
      </c>
      <c r="C1249" t="s">
        <v>420</v>
      </c>
      <c r="D1249" t="s">
        <v>2351</v>
      </c>
      <c r="E1249" t="s">
        <v>1737</v>
      </c>
      <c r="F1249" t="s">
        <v>1268</v>
      </c>
      <c r="G1249" t="str">
        <f>VLOOKUP(F1249,부산데이터스토어!$B$2:$C$225,2,)</f>
        <v>naa.60060e80166221000001622100001f01</v>
      </c>
      <c r="H1249" t="s">
        <v>3863</v>
      </c>
      <c r="I1249" t="s">
        <v>2385</v>
      </c>
      <c r="J1249" t="str">
        <f t="shared" si="72"/>
        <v>naa.60060e80166221000001622100001006</v>
      </c>
      <c r="K1249" t="str">
        <f t="shared" si="73"/>
        <v>10.146.106.67naa.60060e80166221000001622100001006</v>
      </c>
      <c r="L1249" t="str">
        <f>IF(K1249&lt;&gt;"",VLOOKUP(K1249,'active io'!$C$3:$D$7528,2,FALSE),"")</f>
        <v>vmhba2:C0:T4:L86</v>
      </c>
      <c r="M1249" t="str">
        <f t="shared" si="74"/>
        <v>16221</v>
      </c>
      <c r="N1249" t="str">
        <f t="shared" si="75"/>
        <v>1006</v>
      </c>
      <c r="O1249" s="131">
        <v>10.0003051757813</v>
      </c>
    </row>
    <row r="1250" spans="1:15">
      <c r="A1250" t="s">
        <v>1199</v>
      </c>
      <c r="B1250" t="s">
        <v>2342</v>
      </c>
      <c r="C1250" t="s">
        <v>420</v>
      </c>
      <c r="D1250" t="s">
        <v>2351</v>
      </c>
      <c r="E1250" t="s">
        <v>1740</v>
      </c>
      <c r="F1250" t="s">
        <v>1268</v>
      </c>
      <c r="G1250" t="str">
        <f>VLOOKUP(F1250,부산데이터스토어!$B$2:$C$225,2,)</f>
        <v>naa.60060e80166221000001622100001f01</v>
      </c>
      <c r="H1250" t="s">
        <v>3864</v>
      </c>
      <c r="I1250" t="s">
        <v>2386</v>
      </c>
      <c r="J1250" t="str">
        <f t="shared" si="72"/>
        <v>naa.60060e80166221000001622100001007</v>
      </c>
      <c r="K1250" t="str">
        <f t="shared" si="73"/>
        <v>10.146.106.67naa.60060e80166221000001622100001007</v>
      </c>
      <c r="L1250" t="str">
        <f>IF(K1250&lt;&gt;"",VLOOKUP(K1250,'active io'!$C$3:$D$7528,2,FALSE),"")</f>
        <v>vmhba2:C0:T4:L87</v>
      </c>
      <c r="M1250" t="str">
        <f t="shared" si="74"/>
        <v>16221</v>
      </c>
      <c r="N1250" t="str">
        <f t="shared" si="75"/>
        <v>1007</v>
      </c>
      <c r="O1250" s="131">
        <v>0.20050048828125</v>
      </c>
    </row>
    <row r="1251" spans="1:15">
      <c r="A1251" t="s">
        <v>1199</v>
      </c>
      <c r="B1251" t="s">
        <v>2342</v>
      </c>
      <c r="C1251" t="s">
        <v>420</v>
      </c>
      <c r="D1251" t="s">
        <v>2351</v>
      </c>
      <c r="E1251" t="s">
        <v>1752</v>
      </c>
      <c r="F1251" t="s">
        <v>1268</v>
      </c>
      <c r="G1251" t="str">
        <f>VLOOKUP(F1251,부산데이터스토어!$B$2:$C$225,2,)</f>
        <v>naa.60060e80166221000001622100001f01</v>
      </c>
      <c r="H1251" t="s">
        <v>3865</v>
      </c>
      <c r="I1251" t="s">
        <v>2387</v>
      </c>
      <c r="J1251" t="str">
        <f t="shared" si="72"/>
        <v>naa.60060e80166221000001622100000f03</v>
      </c>
      <c r="K1251" t="str">
        <f t="shared" si="73"/>
        <v>10.146.106.67naa.60060e80166221000001622100000f03</v>
      </c>
      <c r="L1251" t="str">
        <f>IF(K1251&lt;&gt;"",VLOOKUP(K1251,'active io'!$C$3:$D$7528,2,FALSE),"")</f>
        <v>vmhba2:C0:T3:L163</v>
      </c>
      <c r="M1251" t="str">
        <f t="shared" si="74"/>
        <v>16221</v>
      </c>
      <c r="N1251" t="str">
        <f t="shared" si="75"/>
        <v>0f03</v>
      </c>
      <c r="O1251" s="131">
        <v>0.20050048828125</v>
      </c>
    </row>
    <row r="1252" spans="1:15">
      <c r="A1252" t="s">
        <v>1199</v>
      </c>
      <c r="B1252" t="s">
        <v>2342</v>
      </c>
      <c r="C1252" t="s">
        <v>420</v>
      </c>
      <c r="D1252" t="s">
        <v>2351</v>
      </c>
      <c r="E1252" t="s">
        <v>1755</v>
      </c>
      <c r="F1252" t="s">
        <v>1268</v>
      </c>
      <c r="G1252" t="str">
        <f>VLOOKUP(F1252,부산데이터스토어!$B$2:$C$225,2,)</f>
        <v>naa.60060e80166221000001622100001f01</v>
      </c>
      <c r="H1252" t="s">
        <v>3866</v>
      </c>
      <c r="I1252" t="s">
        <v>2388</v>
      </c>
      <c r="J1252" t="str">
        <f t="shared" si="72"/>
        <v>naa.60060e80166221000001622100000f04</v>
      </c>
      <c r="K1252" t="str">
        <f t="shared" si="73"/>
        <v>10.146.106.67naa.60060e80166221000001622100000f04</v>
      </c>
      <c r="L1252" t="str">
        <f>IF(K1252&lt;&gt;"",VLOOKUP(K1252,'active io'!$C$3:$D$7528,2,FALSE),"")</f>
        <v>vmhba2:C0:T3:L164</v>
      </c>
      <c r="M1252" t="str">
        <f t="shared" si="74"/>
        <v>16221</v>
      </c>
      <c r="N1252" t="str">
        <f t="shared" si="75"/>
        <v>0f04</v>
      </c>
      <c r="O1252" s="131">
        <v>0.20050048828125</v>
      </c>
    </row>
    <row r="1253" spans="1:15">
      <c r="A1253" t="s">
        <v>1199</v>
      </c>
      <c r="B1253" t="s">
        <v>2342</v>
      </c>
      <c r="C1253" t="s">
        <v>420</v>
      </c>
      <c r="D1253" t="s">
        <v>2351</v>
      </c>
      <c r="E1253" t="s">
        <v>1758</v>
      </c>
      <c r="F1253" t="s">
        <v>1268</v>
      </c>
      <c r="G1253" t="str">
        <f>VLOOKUP(F1253,부산데이터스토어!$B$2:$C$225,2,)</f>
        <v>naa.60060e80166221000001622100001f01</v>
      </c>
      <c r="H1253" t="s">
        <v>3867</v>
      </c>
      <c r="I1253" t="s">
        <v>2389</v>
      </c>
      <c r="J1253" t="str">
        <f t="shared" si="72"/>
        <v>naa.60060e80166221000001622100000f05</v>
      </c>
      <c r="K1253" t="str">
        <f t="shared" si="73"/>
        <v>10.146.106.67naa.60060e80166221000001622100000f05</v>
      </c>
      <c r="L1253" t="str">
        <f>IF(K1253&lt;&gt;"",VLOOKUP(K1253,'active io'!$C$3:$D$7528,2,FALSE),"")</f>
        <v>vmhba2:C0:T3:L165</v>
      </c>
      <c r="M1253" t="str">
        <f t="shared" si="74"/>
        <v>16221</v>
      </c>
      <c r="N1253" t="str">
        <f t="shared" si="75"/>
        <v>0f05</v>
      </c>
      <c r="O1253" s="131">
        <v>40</v>
      </c>
    </row>
    <row r="1254" spans="1:15">
      <c r="A1254" t="s">
        <v>1199</v>
      </c>
      <c r="B1254" t="s">
        <v>2342</v>
      </c>
      <c r="C1254" t="s">
        <v>419</v>
      </c>
      <c r="D1254" t="s">
        <v>2343</v>
      </c>
      <c r="E1254" t="s">
        <v>1686</v>
      </c>
      <c r="F1254" t="s">
        <v>1518</v>
      </c>
      <c r="G1254" t="str">
        <f>VLOOKUP(F1254,부산데이터스토어!$B$2:$C$225,2,)</f>
        <v>naa.600508b1001c168ad66af8dc899eb3d4</v>
      </c>
      <c r="H1254" t="s">
        <v>3891</v>
      </c>
      <c r="J1254" t="str">
        <f t="shared" si="72"/>
        <v/>
      </c>
      <c r="K1254" t="str">
        <f t="shared" si="73"/>
        <v/>
      </c>
      <c r="L1254" t="str">
        <f>IF(K1254&lt;&gt;"",VLOOKUP(K1254,'active io'!$C$3:$D$7528,2,FALSE),"")</f>
        <v/>
      </c>
      <c r="M1254" t="str">
        <f t="shared" si="74"/>
        <v/>
      </c>
      <c r="N1254" t="str">
        <f t="shared" si="75"/>
        <v/>
      </c>
      <c r="O1254" s="131">
        <v>210</v>
      </c>
    </row>
    <row r="1255" spans="1:15">
      <c r="A1255" t="s">
        <v>1199</v>
      </c>
      <c r="B1255" t="s">
        <v>2342</v>
      </c>
      <c r="C1255" t="s">
        <v>419</v>
      </c>
      <c r="D1255" t="s">
        <v>2343</v>
      </c>
      <c r="E1255" t="s">
        <v>1688</v>
      </c>
      <c r="F1255" t="s">
        <v>1326</v>
      </c>
      <c r="G1255" t="str">
        <f>VLOOKUP(F1255,부산데이터스토어!$B$2:$C$225,2,)</f>
        <v>naa.60060e80166177000001617700001f00</v>
      </c>
      <c r="H1255" t="s">
        <v>3891</v>
      </c>
      <c r="I1255" t="s">
        <v>2413</v>
      </c>
      <c r="J1255" t="str">
        <f t="shared" si="72"/>
        <v>naa.60060e80166177000001617700000002</v>
      </c>
      <c r="K1255" t="str">
        <f t="shared" si="73"/>
        <v>10.146.106.67naa.60060e80166177000001617700000002</v>
      </c>
      <c r="L1255" t="str">
        <f>IF(K1255&lt;&gt;"",VLOOKUP(K1255,'active io'!$C$3:$D$7528,2,FALSE),"")</f>
        <v>vmhba5:C0:T3:L2</v>
      </c>
      <c r="M1255" t="str">
        <f t="shared" si="74"/>
        <v>16177</v>
      </c>
      <c r="N1255" t="str">
        <f t="shared" si="75"/>
        <v>0002</v>
      </c>
      <c r="O1255" s="131">
        <v>50</v>
      </c>
    </row>
    <row r="1256" spans="1:15">
      <c r="A1256" t="s">
        <v>1199</v>
      </c>
      <c r="B1256" t="s">
        <v>2342</v>
      </c>
      <c r="C1256" t="s">
        <v>419</v>
      </c>
      <c r="D1256" t="s">
        <v>2343</v>
      </c>
      <c r="E1256" t="s">
        <v>1714</v>
      </c>
      <c r="F1256" t="s">
        <v>1520</v>
      </c>
      <c r="G1256" t="str">
        <f>VLOOKUP(F1256,부산데이터스토어!$B$2:$C$225,2,)</f>
        <v>naa.600508b1001cf2ff4608b2c30a5e19ee</v>
      </c>
      <c r="H1256" t="s">
        <v>3891</v>
      </c>
      <c r="J1256" t="str">
        <f t="shared" si="72"/>
        <v/>
      </c>
      <c r="K1256" t="str">
        <f t="shared" si="73"/>
        <v/>
      </c>
      <c r="L1256" t="str">
        <f>IF(K1256&lt;&gt;"",VLOOKUP(K1256,'active io'!$C$3:$D$7528,2,FALSE),"")</f>
        <v/>
      </c>
      <c r="M1256" t="str">
        <f t="shared" si="74"/>
        <v/>
      </c>
      <c r="N1256" t="str">
        <f t="shared" si="75"/>
        <v/>
      </c>
      <c r="O1256" s="131">
        <v>40.0003051757813</v>
      </c>
    </row>
    <row r="1257" spans="1:15">
      <c r="A1257" t="s">
        <v>1199</v>
      </c>
      <c r="B1257" t="s">
        <v>2342</v>
      </c>
      <c r="C1257" t="s">
        <v>419</v>
      </c>
      <c r="D1257" t="s">
        <v>2343</v>
      </c>
      <c r="E1257" t="s">
        <v>1693</v>
      </c>
      <c r="F1257" t="s">
        <v>1326</v>
      </c>
      <c r="G1257" t="str">
        <f>VLOOKUP(F1257,부산데이터스토어!$B$2:$C$225,2,)</f>
        <v>naa.60060e80166177000001617700001f00</v>
      </c>
      <c r="H1257" t="s">
        <v>3869</v>
      </c>
      <c r="I1257" t="s">
        <v>2391</v>
      </c>
      <c r="J1257" t="str">
        <f t="shared" si="72"/>
        <v>naa.60060e80166177000001617700000003</v>
      </c>
      <c r="K1257" t="str">
        <f t="shared" si="73"/>
        <v>10.146.106.67naa.60060e80166177000001617700000003</v>
      </c>
      <c r="L1257" t="str">
        <f>IF(K1257&lt;&gt;"",VLOOKUP(K1257,'active io'!$C$3:$D$7528,2,FALSE),"")</f>
        <v>vmhba5:C0:T3:L3</v>
      </c>
      <c r="M1257" t="str">
        <f t="shared" si="74"/>
        <v>16177</v>
      </c>
      <c r="N1257" t="str">
        <f t="shared" si="75"/>
        <v>0003</v>
      </c>
      <c r="O1257" s="131">
        <v>0.20050048828125</v>
      </c>
    </row>
    <row r="1258" spans="1:15">
      <c r="A1258" t="s">
        <v>1199</v>
      </c>
      <c r="B1258" t="s">
        <v>2342</v>
      </c>
      <c r="C1258" t="s">
        <v>419</v>
      </c>
      <c r="D1258" t="s">
        <v>2343</v>
      </c>
      <c r="E1258" t="s">
        <v>1752</v>
      </c>
      <c r="F1258" t="s">
        <v>1326</v>
      </c>
      <c r="G1258" t="str">
        <f>VLOOKUP(F1258,부산데이터스토어!$B$2:$C$225,2,)</f>
        <v>naa.60060e80166177000001617700001f00</v>
      </c>
      <c r="H1258" t="s">
        <v>3870</v>
      </c>
      <c r="I1258" t="s">
        <v>2392</v>
      </c>
      <c r="J1258" t="str">
        <f t="shared" si="72"/>
        <v>naa.60060e80166177000001617700000f00</v>
      </c>
      <c r="K1258" t="str">
        <f t="shared" si="73"/>
        <v>10.146.106.67naa.60060e80166177000001617700000f00</v>
      </c>
      <c r="L1258" t="str">
        <f>IF(K1258&lt;&gt;"",VLOOKUP(K1258,'active io'!$C$3:$D$7528,2,FALSE),"")</f>
        <v>vmhba3:C0:T2:L160</v>
      </c>
      <c r="M1258" t="str">
        <f t="shared" si="74"/>
        <v>16177</v>
      </c>
      <c r="N1258" t="str">
        <f t="shared" si="75"/>
        <v>0f00</v>
      </c>
      <c r="O1258" s="131">
        <v>0.20050048828125</v>
      </c>
    </row>
    <row r="1259" spans="1:15">
      <c r="A1259" t="s">
        <v>1199</v>
      </c>
      <c r="B1259" t="s">
        <v>2342</v>
      </c>
      <c r="C1259" t="s">
        <v>419</v>
      </c>
      <c r="D1259" t="s">
        <v>2343</v>
      </c>
      <c r="E1259" t="s">
        <v>1755</v>
      </c>
      <c r="F1259" t="s">
        <v>1326</v>
      </c>
      <c r="G1259" t="str">
        <f>VLOOKUP(F1259,부산데이터스토어!$B$2:$C$225,2,)</f>
        <v>naa.60060e80166177000001617700001f00</v>
      </c>
      <c r="H1259" t="s">
        <v>3871</v>
      </c>
      <c r="I1259" t="s">
        <v>2393</v>
      </c>
      <c r="J1259" t="str">
        <f t="shared" si="72"/>
        <v>naa.60060e80166177000001617700000f01</v>
      </c>
      <c r="K1259" t="str">
        <f t="shared" si="73"/>
        <v>10.146.106.67naa.60060e80166177000001617700000f01</v>
      </c>
      <c r="L1259" t="str">
        <f>IF(K1259&lt;&gt;"",VLOOKUP(K1259,'active io'!$C$3:$D$7528,2,FALSE),"")</f>
        <v>vmhba3:C0:T2:L161</v>
      </c>
      <c r="M1259" t="str">
        <f t="shared" si="74"/>
        <v>16177</v>
      </c>
      <c r="N1259" t="str">
        <f t="shared" si="75"/>
        <v>0f01</v>
      </c>
      <c r="O1259" s="131">
        <v>0.20050048828125</v>
      </c>
    </row>
    <row r="1260" spans="1:15">
      <c r="A1260" t="s">
        <v>1199</v>
      </c>
      <c r="B1260" t="s">
        <v>2342</v>
      </c>
      <c r="C1260" t="s">
        <v>419</v>
      </c>
      <c r="D1260" t="s">
        <v>2343</v>
      </c>
      <c r="E1260" t="s">
        <v>1758</v>
      </c>
      <c r="F1260" t="s">
        <v>1326</v>
      </c>
      <c r="G1260" t="str">
        <f>VLOOKUP(F1260,부산데이터스토어!$B$2:$C$225,2,)</f>
        <v>naa.60060e80166177000001617700001f00</v>
      </c>
      <c r="H1260" t="s">
        <v>3872</v>
      </c>
      <c r="I1260" t="s">
        <v>2394</v>
      </c>
      <c r="J1260" t="str">
        <f t="shared" si="72"/>
        <v>naa.60060e80166177000001617700000f02</v>
      </c>
      <c r="K1260" t="str">
        <f t="shared" si="73"/>
        <v>10.146.106.67naa.60060e80166177000001617700000f02</v>
      </c>
      <c r="L1260" t="str">
        <f>IF(K1260&lt;&gt;"",VLOOKUP(K1260,'active io'!$C$3:$D$7528,2,FALSE),"")</f>
        <v>vmhba3:C0:T2:L162</v>
      </c>
      <c r="M1260" t="str">
        <f t="shared" si="74"/>
        <v>16177</v>
      </c>
      <c r="N1260" t="str">
        <f t="shared" si="75"/>
        <v>0f02</v>
      </c>
      <c r="O1260" s="131">
        <v>40</v>
      </c>
    </row>
    <row r="1261" spans="1:15">
      <c r="A1261" t="s">
        <v>1200</v>
      </c>
      <c r="B1261" t="s">
        <v>2342</v>
      </c>
      <c r="C1261" t="s">
        <v>423</v>
      </c>
      <c r="D1261" t="s">
        <v>2351</v>
      </c>
      <c r="E1261" t="s">
        <v>1686</v>
      </c>
      <c r="F1261" t="s">
        <v>1522</v>
      </c>
      <c r="G1261" t="str">
        <f>VLOOKUP(F1261,부산데이터스토어!$B$2:$C$225,2,)</f>
        <v>naa.600508b1001cf796153d8f88f355d372</v>
      </c>
      <c r="H1261" t="s">
        <v>3892</v>
      </c>
      <c r="J1261" t="str">
        <f t="shared" si="72"/>
        <v/>
      </c>
      <c r="K1261" t="str">
        <f t="shared" si="73"/>
        <v/>
      </c>
      <c r="L1261" t="str">
        <f>IF(K1261&lt;&gt;"",VLOOKUP(K1261,'active io'!$C$3:$D$7528,2,FALSE),"")</f>
        <v/>
      </c>
      <c r="M1261" t="str">
        <f t="shared" si="74"/>
        <v/>
      </c>
      <c r="N1261" t="str">
        <f t="shared" si="75"/>
        <v/>
      </c>
      <c r="O1261" s="131">
        <v>750</v>
      </c>
    </row>
    <row r="1262" spans="1:15">
      <c r="A1262" t="s">
        <v>1200</v>
      </c>
      <c r="B1262" t="s">
        <v>2342</v>
      </c>
      <c r="C1262" t="s">
        <v>423</v>
      </c>
      <c r="D1262" t="s">
        <v>2351</v>
      </c>
      <c r="E1262" t="s">
        <v>1688</v>
      </c>
      <c r="F1262" t="s">
        <v>1258</v>
      </c>
      <c r="G1262" t="str">
        <f>VLOOKUP(F1262,부산데이터스토어!$B$2:$C$225,2,)</f>
        <v>naa.60060e80166221000001622100001f00</v>
      </c>
      <c r="H1262" t="s">
        <v>3892</v>
      </c>
      <c r="I1262" t="s">
        <v>2414</v>
      </c>
      <c r="J1262" t="str">
        <f t="shared" si="72"/>
        <v>naa.60060e80166221000001622100000001</v>
      </c>
      <c r="K1262" t="str">
        <f t="shared" si="73"/>
        <v>10.146.106.68naa.60060e80166221000001622100000001</v>
      </c>
      <c r="L1262" t="str">
        <f>IF(K1262&lt;&gt;"",VLOOKUP(K1262,'active io'!$C$3:$D$7528,2,FALSE),"")</f>
        <v>vmhba4:C0:T0:L1</v>
      </c>
      <c r="M1262" t="str">
        <f t="shared" si="74"/>
        <v>16221</v>
      </c>
      <c r="N1262" t="str">
        <f t="shared" si="75"/>
        <v>0001</v>
      </c>
      <c r="O1262" s="131">
        <v>75</v>
      </c>
    </row>
    <row r="1263" spans="1:15">
      <c r="A1263" t="s">
        <v>1200</v>
      </c>
      <c r="B1263" t="s">
        <v>2342</v>
      </c>
      <c r="C1263" t="s">
        <v>423</v>
      </c>
      <c r="D1263" t="s">
        <v>2351</v>
      </c>
      <c r="E1263" t="s">
        <v>1704</v>
      </c>
      <c r="F1263" t="s">
        <v>1258</v>
      </c>
      <c r="G1263" t="str">
        <f>VLOOKUP(F1263,부산데이터스토어!$B$2:$C$225,2,)</f>
        <v>naa.60060e80166221000001622100001f00</v>
      </c>
      <c r="H1263" t="s">
        <v>3893</v>
      </c>
      <c r="I1263" t="s">
        <v>2415</v>
      </c>
      <c r="J1263" t="str">
        <f t="shared" si="72"/>
        <v>naa.60060e80166221000001622100001001</v>
      </c>
      <c r="K1263" t="str">
        <f t="shared" si="73"/>
        <v>10.146.106.68naa.60060e80166221000001622100001001</v>
      </c>
      <c r="L1263" t="str">
        <f>IF(K1263&lt;&gt;"",VLOOKUP(K1263,'active io'!$C$3:$D$7528,2,FALSE),"")</f>
        <v>vmhba2:C0:T4:L81</v>
      </c>
      <c r="M1263" t="str">
        <f t="shared" si="74"/>
        <v>16221</v>
      </c>
      <c r="N1263" t="str">
        <f t="shared" si="75"/>
        <v>1001</v>
      </c>
      <c r="O1263" s="131">
        <v>50</v>
      </c>
    </row>
    <row r="1264" spans="1:15">
      <c r="A1264" t="s">
        <v>1200</v>
      </c>
      <c r="B1264" t="s">
        <v>2342</v>
      </c>
      <c r="C1264" t="s">
        <v>423</v>
      </c>
      <c r="D1264" t="s">
        <v>2351</v>
      </c>
      <c r="E1264" t="s">
        <v>1714</v>
      </c>
      <c r="F1264" t="s">
        <v>1524</v>
      </c>
      <c r="G1264" t="str">
        <f>VLOOKUP(F1264,부산데이터스토어!$B$2:$C$225,2,)</f>
        <v>naa.600508b1001c207e28ab7baf6a50e58a</v>
      </c>
      <c r="H1264" t="s">
        <v>3892</v>
      </c>
      <c r="J1264" t="str">
        <f t="shared" si="72"/>
        <v/>
      </c>
      <c r="K1264" t="str">
        <f t="shared" si="73"/>
        <v/>
      </c>
      <c r="L1264" t="str">
        <f>IF(K1264&lt;&gt;"",VLOOKUP(K1264,'active io'!$C$3:$D$7528,2,FALSE),"")</f>
        <v/>
      </c>
      <c r="M1264" t="str">
        <f t="shared" si="74"/>
        <v/>
      </c>
      <c r="N1264" t="str">
        <f t="shared" si="75"/>
        <v/>
      </c>
      <c r="O1264" s="131">
        <v>70.000305175781307</v>
      </c>
    </row>
    <row r="1265" spans="1:15">
      <c r="A1265" t="s">
        <v>1200</v>
      </c>
      <c r="B1265" t="s">
        <v>2342</v>
      </c>
      <c r="C1265" t="s">
        <v>423</v>
      </c>
      <c r="D1265" t="s">
        <v>2351</v>
      </c>
      <c r="E1265" t="s">
        <v>1693</v>
      </c>
      <c r="F1265" t="s">
        <v>1258</v>
      </c>
      <c r="G1265" t="str">
        <f>VLOOKUP(F1265,부산데이터스토어!$B$2:$C$225,2,)</f>
        <v>naa.60060e80166221000001622100001f00</v>
      </c>
      <c r="H1265" t="s">
        <v>3881</v>
      </c>
      <c r="I1265" t="s">
        <v>2403</v>
      </c>
      <c r="J1265" t="str">
        <f t="shared" si="72"/>
        <v>naa.60060e80166221000001622100000003</v>
      </c>
      <c r="K1265" t="str">
        <f t="shared" si="73"/>
        <v>10.146.106.68naa.60060e80166221000001622100000003</v>
      </c>
      <c r="L1265" t="str">
        <f>IF(K1265&lt;&gt;"",VLOOKUP(K1265,'active io'!$C$3:$D$7528,2,FALSE),"")</f>
        <v>vmhba4:C0:T0:L3</v>
      </c>
      <c r="M1265" t="str">
        <f t="shared" si="74"/>
        <v>16221</v>
      </c>
      <c r="N1265" t="str">
        <f t="shared" si="75"/>
        <v>0003</v>
      </c>
      <c r="O1265" s="131">
        <v>7.5</v>
      </c>
    </row>
    <row r="1266" spans="1:15">
      <c r="A1266" t="s">
        <v>1200</v>
      </c>
      <c r="B1266" t="s">
        <v>2342</v>
      </c>
      <c r="C1266" t="s">
        <v>423</v>
      </c>
      <c r="D1266" t="s">
        <v>2351</v>
      </c>
      <c r="E1266" t="s">
        <v>1737</v>
      </c>
      <c r="F1266" t="s">
        <v>1258</v>
      </c>
      <c r="G1266" t="str">
        <f>VLOOKUP(F1266,부산데이터스토어!$B$2:$C$225,2,)</f>
        <v>naa.60060e80166221000001622100001f00</v>
      </c>
      <c r="H1266" t="s">
        <v>3882</v>
      </c>
      <c r="I1266" t="s">
        <v>2404</v>
      </c>
      <c r="J1266" t="str">
        <f t="shared" si="72"/>
        <v>naa.60060e80166221000001622100001003</v>
      </c>
      <c r="K1266" t="str">
        <f t="shared" si="73"/>
        <v>10.146.106.68naa.60060e80166221000001622100001003</v>
      </c>
      <c r="L1266" t="str">
        <f>IF(K1266&lt;&gt;"",VLOOKUP(K1266,'active io'!$C$3:$D$7528,2,FALSE),"")</f>
        <v>vmhba2:C0:T4:L83</v>
      </c>
      <c r="M1266" t="str">
        <f t="shared" si="74"/>
        <v>16221</v>
      </c>
      <c r="N1266" t="str">
        <f t="shared" si="75"/>
        <v>1003</v>
      </c>
      <c r="O1266" s="131">
        <v>0.20050048828125</v>
      </c>
    </row>
    <row r="1267" spans="1:15">
      <c r="A1267" t="s">
        <v>1200</v>
      </c>
      <c r="B1267" t="s">
        <v>2342</v>
      </c>
      <c r="C1267" t="s">
        <v>423</v>
      </c>
      <c r="D1267" t="s">
        <v>2351</v>
      </c>
      <c r="E1267" t="s">
        <v>1752</v>
      </c>
      <c r="F1267" t="s">
        <v>1258</v>
      </c>
      <c r="G1267" t="str">
        <f>VLOOKUP(F1267,부산데이터스토어!$B$2:$C$225,2,)</f>
        <v>naa.60060e80166221000001622100001f00</v>
      </c>
      <c r="H1267" t="s">
        <v>3883</v>
      </c>
      <c r="I1267" t="s">
        <v>2405</v>
      </c>
      <c r="J1267" t="str">
        <f t="shared" ref="J1267:J1330" si="76">IF(I1267&lt;&gt;"",CONCATENATE("naa.",MID(I1267,11,32)),"")</f>
        <v>naa.60060e80166221000001622100000f00</v>
      </c>
      <c r="K1267" t="str">
        <f t="shared" ref="K1267:K1330" si="77">IF(J1267&lt;&gt;"",CONCATENATE(A1267,J1267),"")</f>
        <v>10.146.106.68naa.60060e80166221000001622100000f00</v>
      </c>
      <c r="L1267" t="str">
        <f>IF(K1267&lt;&gt;"",VLOOKUP(K1267,'active io'!$C$3:$D$7528,2,FALSE),"")</f>
        <v>vmhba2:C0:T3:L160</v>
      </c>
      <c r="M1267" t="str">
        <f t="shared" ref="M1267:M1330" si="78">IF(I1267&lt;&gt;"",MID(I1267,30,5),"")</f>
        <v>16221</v>
      </c>
      <c r="N1267" t="str">
        <f t="shared" ref="N1267:N1330" si="79">IF(I1267&lt;&gt;"",MID(I1267,39,4),"")</f>
        <v>0f00</v>
      </c>
      <c r="O1267" s="131">
        <v>0.20050048828125</v>
      </c>
    </row>
    <row r="1268" spans="1:15">
      <c r="A1268" t="s">
        <v>1200</v>
      </c>
      <c r="B1268" t="s">
        <v>2342</v>
      </c>
      <c r="C1268" t="s">
        <v>423</v>
      </c>
      <c r="D1268" t="s">
        <v>2351</v>
      </c>
      <c r="E1268" t="s">
        <v>1755</v>
      </c>
      <c r="F1268" t="s">
        <v>1258</v>
      </c>
      <c r="G1268" t="str">
        <f>VLOOKUP(F1268,부산데이터스토어!$B$2:$C$225,2,)</f>
        <v>naa.60060e80166221000001622100001f00</v>
      </c>
      <c r="H1268" t="s">
        <v>3884</v>
      </c>
      <c r="I1268" t="s">
        <v>2406</v>
      </c>
      <c r="J1268" t="str">
        <f t="shared" si="76"/>
        <v>naa.60060e80166221000001622100000f01</v>
      </c>
      <c r="K1268" t="str">
        <f t="shared" si="77"/>
        <v>10.146.106.68naa.60060e80166221000001622100000f01</v>
      </c>
      <c r="L1268" t="str">
        <f>IF(K1268&lt;&gt;"",VLOOKUP(K1268,'active io'!$C$3:$D$7528,2,FALSE),"")</f>
        <v>vmhba2:C0:T3:L161</v>
      </c>
      <c r="M1268" t="str">
        <f t="shared" si="78"/>
        <v>16221</v>
      </c>
      <c r="N1268" t="str">
        <f t="shared" si="79"/>
        <v>0f01</v>
      </c>
      <c r="O1268" s="131">
        <v>0.20050048828125</v>
      </c>
    </row>
    <row r="1269" spans="1:15">
      <c r="A1269" t="s">
        <v>1200</v>
      </c>
      <c r="B1269" t="s">
        <v>2342</v>
      </c>
      <c r="C1269" t="s">
        <v>423</v>
      </c>
      <c r="D1269" t="s">
        <v>2351</v>
      </c>
      <c r="E1269" t="s">
        <v>1758</v>
      </c>
      <c r="F1269" t="s">
        <v>1258</v>
      </c>
      <c r="G1269" t="str">
        <f>VLOOKUP(F1269,부산데이터스토어!$B$2:$C$225,2,)</f>
        <v>naa.60060e80166221000001622100001f00</v>
      </c>
      <c r="H1269" t="s">
        <v>3885</v>
      </c>
      <c r="I1269" t="s">
        <v>2407</v>
      </c>
      <c r="J1269" t="str">
        <f t="shared" si="76"/>
        <v>naa.60060e80166221000001622100000f02</v>
      </c>
      <c r="K1269" t="str">
        <f t="shared" si="77"/>
        <v>10.146.106.68naa.60060e80166221000001622100000f02</v>
      </c>
      <c r="L1269" t="str">
        <f>IF(K1269&lt;&gt;"",VLOOKUP(K1269,'active io'!$C$3:$D$7528,2,FALSE),"")</f>
        <v>vmhba2:C0:T3:L162</v>
      </c>
      <c r="M1269" t="str">
        <f t="shared" si="78"/>
        <v>16221</v>
      </c>
      <c r="N1269" t="str">
        <f t="shared" si="79"/>
        <v>0f02</v>
      </c>
      <c r="O1269" s="131">
        <v>40</v>
      </c>
    </row>
    <row r="1270" spans="1:15">
      <c r="A1270" t="s">
        <v>1200</v>
      </c>
      <c r="B1270" t="s">
        <v>2342</v>
      </c>
      <c r="C1270" t="s">
        <v>422</v>
      </c>
      <c r="D1270" t="s">
        <v>2343</v>
      </c>
      <c r="E1270" t="s">
        <v>1686</v>
      </c>
      <c r="F1270" t="s">
        <v>1522</v>
      </c>
      <c r="G1270" t="str">
        <f>VLOOKUP(F1270,부산데이터스토어!$B$2:$C$225,2,)</f>
        <v>naa.600508b1001cf796153d8f88f355d372</v>
      </c>
      <c r="H1270" t="s">
        <v>3894</v>
      </c>
      <c r="J1270" t="str">
        <f t="shared" si="76"/>
        <v/>
      </c>
      <c r="K1270" t="str">
        <f t="shared" si="77"/>
        <v/>
      </c>
      <c r="L1270" t="str">
        <f>IF(K1270&lt;&gt;"",VLOOKUP(K1270,'active io'!$C$3:$D$7528,2,FALSE),"")</f>
        <v/>
      </c>
      <c r="M1270" t="str">
        <f t="shared" si="78"/>
        <v/>
      </c>
      <c r="N1270" t="str">
        <f t="shared" si="79"/>
        <v/>
      </c>
      <c r="O1270" s="131">
        <v>25.0003051757813</v>
      </c>
    </row>
    <row r="1271" spans="1:15">
      <c r="A1271" t="s">
        <v>1200</v>
      </c>
      <c r="B1271" t="s">
        <v>2342</v>
      </c>
      <c r="C1271" t="s">
        <v>422</v>
      </c>
      <c r="D1271" t="s">
        <v>2343</v>
      </c>
      <c r="E1271" t="s">
        <v>1688</v>
      </c>
      <c r="F1271" t="s">
        <v>1336</v>
      </c>
      <c r="G1271" t="str">
        <f>VLOOKUP(F1271,부산데이터스토어!$B$2:$C$225,2,)</f>
        <v>naa.60060e80166177000001617700001f01</v>
      </c>
      <c r="H1271" t="s">
        <v>3894</v>
      </c>
      <c r="I1271" t="s">
        <v>2416</v>
      </c>
      <c r="J1271" t="str">
        <f t="shared" si="76"/>
        <v>naa.60060e80166177000001617700000005</v>
      </c>
      <c r="K1271" t="str">
        <f t="shared" si="77"/>
        <v>10.146.106.68naa.60060e80166177000001617700000005</v>
      </c>
      <c r="L1271" t="str">
        <f>IF(K1271&lt;&gt;"",VLOOKUP(K1271,'active io'!$C$3:$D$7528,2,FALSE),"")</f>
        <v>vmhba3:C0:T1:L5</v>
      </c>
      <c r="M1271" t="str">
        <f t="shared" si="78"/>
        <v>16177</v>
      </c>
      <c r="N1271" t="str">
        <f t="shared" si="79"/>
        <v>0005</v>
      </c>
      <c r="O1271" s="131">
        <v>50</v>
      </c>
    </row>
    <row r="1272" spans="1:15">
      <c r="A1272" t="s">
        <v>1200</v>
      </c>
      <c r="B1272" t="s">
        <v>2342</v>
      </c>
      <c r="C1272" t="s">
        <v>422</v>
      </c>
      <c r="D1272" t="s">
        <v>2343</v>
      </c>
      <c r="E1272" t="s">
        <v>1714</v>
      </c>
      <c r="F1272" t="s">
        <v>1524</v>
      </c>
      <c r="G1272" t="str">
        <f>VLOOKUP(F1272,부산데이터스토어!$B$2:$C$225,2,)</f>
        <v>naa.600508b1001c207e28ab7baf6a50e58a</v>
      </c>
      <c r="H1272" t="s">
        <v>3894</v>
      </c>
      <c r="J1272" t="str">
        <f t="shared" si="76"/>
        <v/>
      </c>
      <c r="K1272" t="str">
        <f t="shared" si="77"/>
        <v/>
      </c>
      <c r="L1272" t="str">
        <f>IF(K1272&lt;&gt;"",VLOOKUP(K1272,'active io'!$C$3:$D$7528,2,FALSE),"")</f>
        <v/>
      </c>
      <c r="M1272" t="str">
        <f t="shared" si="78"/>
        <v/>
      </c>
      <c r="N1272" t="str">
        <f t="shared" si="79"/>
        <v/>
      </c>
      <c r="O1272" s="131">
        <v>35.0006103515625</v>
      </c>
    </row>
    <row r="1273" spans="1:15">
      <c r="A1273" t="s">
        <v>1200</v>
      </c>
      <c r="B1273" t="s">
        <v>2342</v>
      </c>
      <c r="C1273" t="s">
        <v>422</v>
      </c>
      <c r="D1273" t="s">
        <v>2343</v>
      </c>
      <c r="E1273" t="s">
        <v>1693</v>
      </c>
      <c r="F1273" t="s">
        <v>1336</v>
      </c>
      <c r="G1273" t="str">
        <f>VLOOKUP(F1273,부산데이터스토어!$B$2:$C$225,2,)</f>
        <v>naa.60060e80166177000001617700001f01</v>
      </c>
      <c r="H1273" t="s">
        <v>3874</v>
      </c>
      <c r="I1273" t="s">
        <v>2396</v>
      </c>
      <c r="J1273" t="str">
        <f t="shared" si="76"/>
        <v>naa.60060e80166177000001617700000006</v>
      </c>
      <c r="K1273" t="str">
        <f t="shared" si="77"/>
        <v>10.146.106.68naa.60060e80166177000001617700000006</v>
      </c>
      <c r="L1273" t="str">
        <f>IF(K1273&lt;&gt;"",VLOOKUP(K1273,'active io'!$C$3:$D$7528,2,FALSE),"")</f>
        <v>vmhba3:C0:T1:L6</v>
      </c>
      <c r="M1273" t="str">
        <f t="shared" si="78"/>
        <v>16177</v>
      </c>
      <c r="N1273" t="str">
        <f t="shared" si="79"/>
        <v>0006</v>
      </c>
      <c r="O1273" s="131">
        <v>45</v>
      </c>
    </row>
    <row r="1274" spans="1:15">
      <c r="A1274" t="s">
        <v>1200</v>
      </c>
      <c r="B1274" t="s">
        <v>2342</v>
      </c>
      <c r="C1274" t="s">
        <v>422</v>
      </c>
      <c r="D1274" t="s">
        <v>2343</v>
      </c>
      <c r="E1274" t="s">
        <v>1697</v>
      </c>
      <c r="F1274" t="s">
        <v>1336</v>
      </c>
      <c r="G1274" t="str">
        <f>VLOOKUP(F1274,부산데이터스토어!$B$2:$C$225,2,)</f>
        <v>naa.60060e80166177000001617700001f01</v>
      </c>
      <c r="H1274" t="s">
        <v>3875</v>
      </c>
      <c r="I1274" t="s">
        <v>2397</v>
      </c>
      <c r="J1274" t="str">
        <f t="shared" si="76"/>
        <v>naa.60060e80166177000001617700000007</v>
      </c>
      <c r="K1274" t="str">
        <f t="shared" si="77"/>
        <v>10.146.106.68naa.60060e80166177000001617700000007</v>
      </c>
      <c r="L1274" t="str">
        <f>IF(K1274&lt;&gt;"",VLOOKUP(K1274,'active io'!$C$3:$D$7528,2,FALSE),"")</f>
        <v>vmhba3:C0:T1:L7</v>
      </c>
      <c r="M1274" t="str">
        <f t="shared" si="78"/>
        <v>16177</v>
      </c>
      <c r="N1274" t="str">
        <f t="shared" si="79"/>
        <v>0007</v>
      </c>
      <c r="O1274" s="131">
        <v>0.20050048828125</v>
      </c>
    </row>
    <row r="1275" spans="1:15">
      <c r="A1275" t="s">
        <v>1200</v>
      </c>
      <c r="B1275" t="s">
        <v>2342</v>
      </c>
      <c r="C1275" t="s">
        <v>422</v>
      </c>
      <c r="D1275" t="s">
        <v>2343</v>
      </c>
      <c r="E1275" t="s">
        <v>1752</v>
      </c>
      <c r="F1275" t="s">
        <v>1336</v>
      </c>
      <c r="G1275" t="str">
        <f>VLOOKUP(F1275,부산데이터스토어!$B$2:$C$225,2,)</f>
        <v>naa.60060e80166177000001617700001f01</v>
      </c>
      <c r="H1275" t="s">
        <v>3876</v>
      </c>
      <c r="I1275" t="s">
        <v>2398</v>
      </c>
      <c r="J1275" t="str">
        <f t="shared" si="76"/>
        <v>naa.60060e80166177000001617700000f03</v>
      </c>
      <c r="K1275" t="str">
        <f t="shared" si="77"/>
        <v>10.146.106.68naa.60060e80166177000001617700000f03</v>
      </c>
      <c r="L1275" t="str">
        <f>IF(K1275&lt;&gt;"",VLOOKUP(K1275,'active io'!$C$3:$D$7528,2,FALSE),"")</f>
        <v>vmhba3:C0:T2:L163</v>
      </c>
      <c r="M1275" t="str">
        <f t="shared" si="78"/>
        <v>16177</v>
      </c>
      <c r="N1275" t="str">
        <f t="shared" si="79"/>
        <v>0f03</v>
      </c>
      <c r="O1275" s="131">
        <v>0.20050048828125</v>
      </c>
    </row>
    <row r="1276" spans="1:15">
      <c r="A1276" t="s">
        <v>1200</v>
      </c>
      <c r="B1276" t="s">
        <v>2342</v>
      </c>
      <c r="C1276" t="s">
        <v>422</v>
      </c>
      <c r="D1276" t="s">
        <v>2343</v>
      </c>
      <c r="E1276" t="s">
        <v>1755</v>
      </c>
      <c r="F1276" t="s">
        <v>1336</v>
      </c>
      <c r="G1276" t="str">
        <f>VLOOKUP(F1276,부산데이터스토어!$B$2:$C$225,2,)</f>
        <v>naa.60060e80166177000001617700001f01</v>
      </c>
      <c r="H1276" t="s">
        <v>3877</v>
      </c>
      <c r="I1276" t="s">
        <v>2399</v>
      </c>
      <c r="J1276" t="str">
        <f t="shared" si="76"/>
        <v>naa.60060e80166177000001617700000f04</v>
      </c>
      <c r="K1276" t="str">
        <f t="shared" si="77"/>
        <v>10.146.106.68naa.60060e80166177000001617700000f04</v>
      </c>
      <c r="L1276" t="str">
        <f>IF(K1276&lt;&gt;"",VLOOKUP(K1276,'active io'!$C$3:$D$7528,2,FALSE),"")</f>
        <v>vmhba3:C0:T2:L164</v>
      </c>
      <c r="M1276" t="str">
        <f t="shared" si="78"/>
        <v>16177</v>
      </c>
      <c r="N1276" t="str">
        <f t="shared" si="79"/>
        <v>0f04</v>
      </c>
      <c r="O1276" s="131">
        <v>0.20050048828125</v>
      </c>
    </row>
    <row r="1277" spans="1:15">
      <c r="A1277" t="s">
        <v>1200</v>
      </c>
      <c r="B1277" t="s">
        <v>2342</v>
      </c>
      <c r="C1277" t="s">
        <v>422</v>
      </c>
      <c r="D1277" t="s">
        <v>2343</v>
      </c>
      <c r="E1277" t="s">
        <v>1758</v>
      </c>
      <c r="F1277" t="s">
        <v>1336</v>
      </c>
      <c r="G1277" t="str">
        <f>VLOOKUP(F1277,부산데이터스토어!$B$2:$C$225,2,)</f>
        <v>naa.60060e80166177000001617700001f01</v>
      </c>
      <c r="H1277" t="s">
        <v>3878</v>
      </c>
      <c r="I1277" t="s">
        <v>2400</v>
      </c>
      <c r="J1277" t="str">
        <f t="shared" si="76"/>
        <v>naa.60060e80166177000001617700000f05</v>
      </c>
      <c r="K1277" t="str">
        <f t="shared" si="77"/>
        <v>10.146.106.68naa.60060e80166177000001617700000f05</v>
      </c>
      <c r="L1277" t="str">
        <f>IF(K1277&lt;&gt;"",VLOOKUP(K1277,'active io'!$C$3:$D$7528,2,FALSE),"")</f>
        <v>vmhba3:C0:T2:L165</v>
      </c>
      <c r="M1277" t="str">
        <f t="shared" si="78"/>
        <v>16177</v>
      </c>
      <c r="N1277" t="str">
        <f t="shared" si="79"/>
        <v>0f05</v>
      </c>
      <c r="O1277" s="131">
        <v>40</v>
      </c>
    </row>
    <row r="1278" spans="1:15">
      <c r="A1278" t="s">
        <v>1201</v>
      </c>
      <c r="B1278" t="s">
        <v>2342</v>
      </c>
      <c r="C1278" t="s">
        <v>425</v>
      </c>
      <c r="D1278" t="s">
        <v>2343</v>
      </c>
      <c r="E1278" t="s">
        <v>1686</v>
      </c>
      <c r="F1278" t="s">
        <v>1526</v>
      </c>
      <c r="G1278" t="str">
        <f>VLOOKUP(F1278,부산데이터스토어!$B$2:$C$225,2,)</f>
        <v>naa.600508b1001c6921722cb14a61f99b33</v>
      </c>
      <c r="H1278" t="s">
        <v>3895</v>
      </c>
      <c r="J1278" t="str">
        <f t="shared" si="76"/>
        <v/>
      </c>
      <c r="K1278" t="str">
        <f t="shared" si="77"/>
        <v/>
      </c>
      <c r="L1278" t="str">
        <f>IF(K1278&lt;&gt;"",VLOOKUP(K1278,'active io'!$C$3:$D$7528,2,FALSE),"")</f>
        <v/>
      </c>
      <c r="M1278" t="str">
        <f t="shared" si="78"/>
        <v/>
      </c>
      <c r="N1278" t="str">
        <f t="shared" si="79"/>
        <v/>
      </c>
      <c r="O1278" s="131">
        <v>50</v>
      </c>
    </row>
    <row r="1279" spans="1:15">
      <c r="A1279" t="s">
        <v>1201</v>
      </c>
      <c r="B1279" t="s">
        <v>2342</v>
      </c>
      <c r="C1279" t="s">
        <v>425</v>
      </c>
      <c r="D1279" t="s">
        <v>2343</v>
      </c>
      <c r="E1279" t="s">
        <v>1690</v>
      </c>
      <c r="F1279" t="s">
        <v>1528</v>
      </c>
      <c r="G1279" t="str">
        <f>VLOOKUP(F1279,부산데이터스토어!$B$2:$C$225,2,)</f>
        <v>naa.600508b1001c2061034cedcd5089830e</v>
      </c>
      <c r="H1279" t="s">
        <v>3895</v>
      </c>
      <c r="J1279" t="str">
        <f t="shared" si="76"/>
        <v/>
      </c>
      <c r="K1279" t="str">
        <f t="shared" si="77"/>
        <v/>
      </c>
      <c r="L1279" t="str">
        <f>IF(K1279&lt;&gt;"",VLOOKUP(K1279,'active io'!$C$3:$D$7528,2,FALSE),"")</f>
        <v/>
      </c>
      <c r="M1279" t="str">
        <f t="shared" si="78"/>
        <v/>
      </c>
      <c r="N1279" t="str">
        <f t="shared" si="79"/>
        <v/>
      </c>
      <c r="O1279" s="131">
        <v>15</v>
      </c>
    </row>
    <row r="1280" spans="1:15">
      <c r="A1280" t="s">
        <v>1201</v>
      </c>
      <c r="B1280" t="s">
        <v>2342</v>
      </c>
      <c r="C1280" t="s">
        <v>425</v>
      </c>
      <c r="D1280" t="s">
        <v>2343</v>
      </c>
      <c r="E1280" t="s">
        <v>1688</v>
      </c>
      <c r="F1280" t="s">
        <v>1368</v>
      </c>
      <c r="G1280" t="str">
        <f>VLOOKUP(F1280,부산데이터스토어!$B$2:$C$225,2,)</f>
        <v>naa.60060e80166177000001617700001f04</v>
      </c>
      <c r="H1280" t="s">
        <v>3895</v>
      </c>
      <c r="I1280" t="s">
        <v>2417</v>
      </c>
      <c r="J1280" t="str">
        <f t="shared" si="76"/>
        <v>naa.60060e80166177000001617700000013</v>
      </c>
      <c r="K1280" t="str">
        <f t="shared" si="77"/>
        <v>10.146.106.69naa.60060e80166177000001617700000013</v>
      </c>
      <c r="L1280" t="str">
        <f>IF(K1280&lt;&gt;"",VLOOKUP(K1280,'active io'!$C$3:$D$7528,2,FALSE),"")</f>
        <v>vmhba5:C0:T0:L19</v>
      </c>
      <c r="M1280" t="str">
        <f t="shared" si="78"/>
        <v>16177</v>
      </c>
      <c r="N1280" t="str">
        <f t="shared" si="79"/>
        <v>0013</v>
      </c>
      <c r="O1280" s="131">
        <v>2.00042724609375</v>
      </c>
    </row>
    <row r="1281" spans="1:15">
      <c r="A1281" t="s">
        <v>1201</v>
      </c>
      <c r="B1281" t="s">
        <v>2342</v>
      </c>
      <c r="C1281" t="s">
        <v>425</v>
      </c>
      <c r="D1281" t="s">
        <v>2343</v>
      </c>
      <c r="E1281" t="s">
        <v>1704</v>
      </c>
      <c r="F1281" t="s">
        <v>1368</v>
      </c>
      <c r="G1281" t="str">
        <f>VLOOKUP(F1281,부산데이터스토어!$B$2:$C$225,2,)</f>
        <v>naa.60060e80166177000001617700001f04</v>
      </c>
      <c r="H1281" t="s">
        <v>3896</v>
      </c>
      <c r="I1281" t="s">
        <v>2418</v>
      </c>
      <c r="J1281" t="str">
        <f t="shared" si="76"/>
        <v>naa.60060e80166177000001617700000087</v>
      </c>
      <c r="K1281" t="str">
        <f t="shared" si="77"/>
        <v>10.146.106.69naa.60060e80166177000001617700000087</v>
      </c>
      <c r="L1281" t="str">
        <f>IF(K1281&lt;&gt;"",VLOOKUP(K1281,'active io'!$C$3:$D$7528,2,FALSE),"")</f>
        <v>vmhba3:C0:T2:L25</v>
      </c>
      <c r="M1281" t="str">
        <f t="shared" si="78"/>
        <v>16177</v>
      </c>
      <c r="N1281" t="str">
        <f t="shared" si="79"/>
        <v>0087</v>
      </c>
      <c r="O1281" s="131">
        <v>86.000061035156307</v>
      </c>
    </row>
    <row r="1282" spans="1:15">
      <c r="A1282" t="s">
        <v>1201</v>
      </c>
      <c r="B1282" t="s">
        <v>2342</v>
      </c>
      <c r="C1282" t="s">
        <v>425</v>
      </c>
      <c r="D1282" t="s">
        <v>2343</v>
      </c>
      <c r="E1282" t="s">
        <v>1706</v>
      </c>
      <c r="F1282" t="s">
        <v>1368</v>
      </c>
      <c r="G1282" t="str">
        <f>VLOOKUP(F1282,부산데이터스토어!$B$2:$C$225,2,)</f>
        <v>naa.60060e80166177000001617700001f04</v>
      </c>
      <c r="H1282" t="s">
        <v>3897</v>
      </c>
      <c r="I1282" t="s">
        <v>2419</v>
      </c>
      <c r="J1282" t="str">
        <f t="shared" si="76"/>
        <v>naa.60060e80166177000001617700000088</v>
      </c>
      <c r="K1282" t="str">
        <f t="shared" si="77"/>
        <v>10.146.106.69naa.60060e80166177000001617700000088</v>
      </c>
      <c r="L1282" t="str">
        <f>IF(K1282&lt;&gt;"",VLOOKUP(K1282,'active io'!$C$3:$D$7528,2,FALSE),"")</f>
        <v>vmhba3:C0:T2:L26</v>
      </c>
      <c r="M1282" t="str">
        <f t="shared" si="78"/>
        <v>16177</v>
      </c>
      <c r="N1282" t="str">
        <f t="shared" si="79"/>
        <v>0088</v>
      </c>
      <c r="O1282" s="131">
        <v>50</v>
      </c>
    </row>
    <row r="1283" spans="1:15">
      <c r="A1283" t="s">
        <v>1201</v>
      </c>
      <c r="B1283" t="s">
        <v>2342</v>
      </c>
      <c r="C1283" t="s">
        <v>425</v>
      </c>
      <c r="D1283" t="s">
        <v>2343</v>
      </c>
      <c r="E1283" t="s">
        <v>1714</v>
      </c>
      <c r="F1283" t="s">
        <v>1530</v>
      </c>
      <c r="G1283" t="str">
        <f>VLOOKUP(F1283,부산데이터스토어!$B$2:$C$225,2,)</f>
        <v>naa.600508b1001c5239436cbe818fbd8125</v>
      </c>
      <c r="H1283" t="s">
        <v>3895</v>
      </c>
      <c r="J1283" t="str">
        <f t="shared" si="76"/>
        <v/>
      </c>
      <c r="K1283" t="str">
        <f t="shared" si="77"/>
        <v/>
      </c>
      <c r="L1283" t="str">
        <f>IF(K1283&lt;&gt;"",VLOOKUP(K1283,'active io'!$C$3:$D$7528,2,FALSE),"")</f>
        <v/>
      </c>
      <c r="M1283" t="str">
        <f t="shared" si="78"/>
        <v/>
      </c>
      <c r="N1283" t="str">
        <f t="shared" si="79"/>
        <v/>
      </c>
      <c r="O1283" s="131">
        <v>70.000305175781307</v>
      </c>
    </row>
    <row r="1284" spans="1:15">
      <c r="A1284" t="s">
        <v>1201</v>
      </c>
      <c r="B1284" t="s">
        <v>2342</v>
      </c>
      <c r="C1284" t="s">
        <v>425</v>
      </c>
      <c r="D1284" t="s">
        <v>2343</v>
      </c>
      <c r="E1284" t="s">
        <v>1693</v>
      </c>
      <c r="F1284" t="s">
        <v>1368</v>
      </c>
      <c r="G1284" t="str">
        <f>VLOOKUP(F1284,부산데이터스토어!$B$2:$C$225,2,)</f>
        <v>naa.60060e80166177000001617700001f04</v>
      </c>
      <c r="H1284" t="s">
        <v>3898</v>
      </c>
      <c r="I1284" t="s">
        <v>2420</v>
      </c>
      <c r="J1284" t="str">
        <f t="shared" si="76"/>
        <v>naa.60060e80166177000001617700000015</v>
      </c>
      <c r="K1284" t="str">
        <f t="shared" si="77"/>
        <v>10.146.106.69naa.60060e80166177000001617700000015</v>
      </c>
      <c r="L1284" t="str">
        <f>IF(K1284&lt;&gt;"",VLOOKUP(K1284,'active io'!$C$3:$D$7528,2,FALSE),"")</f>
        <v>vmhba3:C0:T2:L21</v>
      </c>
      <c r="M1284" t="str">
        <f t="shared" si="78"/>
        <v>16177</v>
      </c>
      <c r="N1284" t="str">
        <f t="shared" si="79"/>
        <v>0015</v>
      </c>
      <c r="O1284" s="131">
        <v>45</v>
      </c>
    </row>
    <row r="1285" spans="1:15">
      <c r="A1285" t="s">
        <v>1201</v>
      </c>
      <c r="B1285" t="s">
        <v>2342</v>
      </c>
      <c r="C1285" t="s">
        <v>425</v>
      </c>
      <c r="D1285" t="s">
        <v>2343</v>
      </c>
      <c r="E1285" t="s">
        <v>1697</v>
      </c>
      <c r="F1285" t="s">
        <v>1368</v>
      </c>
      <c r="G1285" t="str">
        <f>VLOOKUP(F1285,부산데이터스토어!$B$2:$C$225,2,)</f>
        <v>naa.60060e80166177000001617700001f04</v>
      </c>
      <c r="H1285" t="s">
        <v>3899</v>
      </c>
      <c r="I1285" t="s">
        <v>2421</v>
      </c>
      <c r="J1285" t="str">
        <f t="shared" si="76"/>
        <v>naa.60060e80166177000001617700000016</v>
      </c>
      <c r="K1285" t="str">
        <f t="shared" si="77"/>
        <v>10.146.106.69naa.60060e80166177000001617700000016</v>
      </c>
      <c r="L1285" t="str">
        <f>IF(K1285&lt;&gt;"",VLOOKUP(K1285,'active io'!$C$3:$D$7528,2,FALSE),"")</f>
        <v>vmhba3:C0:T2:L22</v>
      </c>
      <c r="M1285" t="str">
        <f t="shared" si="78"/>
        <v>16177</v>
      </c>
      <c r="N1285" t="str">
        <f t="shared" si="79"/>
        <v>0016</v>
      </c>
      <c r="O1285" s="131">
        <v>150</v>
      </c>
    </row>
    <row r="1286" spans="1:15">
      <c r="A1286" t="s">
        <v>1201</v>
      </c>
      <c r="B1286" t="s">
        <v>2342</v>
      </c>
      <c r="C1286" t="s">
        <v>425</v>
      </c>
      <c r="D1286" t="s">
        <v>2343</v>
      </c>
      <c r="E1286" t="s">
        <v>1699</v>
      </c>
      <c r="F1286" t="s">
        <v>1368</v>
      </c>
      <c r="G1286" t="str">
        <f>VLOOKUP(F1286,부산데이터스토어!$B$2:$C$225,2,)</f>
        <v>naa.60060e80166177000001617700001f04</v>
      </c>
      <c r="H1286" t="s">
        <v>3900</v>
      </c>
      <c r="I1286" t="s">
        <v>2422</v>
      </c>
      <c r="J1286" t="str">
        <f t="shared" si="76"/>
        <v>naa.60060e80166177000001617700000017</v>
      </c>
      <c r="K1286" t="str">
        <f t="shared" si="77"/>
        <v>10.146.106.69naa.60060e80166177000001617700000017</v>
      </c>
      <c r="L1286" t="str">
        <f>IF(K1286&lt;&gt;"",VLOOKUP(K1286,'active io'!$C$3:$D$7528,2,FALSE),"")</f>
        <v>vmhba3:C0:T2:L23</v>
      </c>
      <c r="M1286" t="str">
        <f t="shared" si="78"/>
        <v>16177</v>
      </c>
      <c r="N1286" t="str">
        <f t="shared" si="79"/>
        <v>0017</v>
      </c>
      <c r="O1286" s="131">
        <v>70.000305175781307</v>
      </c>
    </row>
    <row r="1287" spans="1:15">
      <c r="A1287" t="s">
        <v>1201</v>
      </c>
      <c r="B1287" t="s">
        <v>2342</v>
      </c>
      <c r="C1287" t="s">
        <v>425</v>
      </c>
      <c r="D1287" t="s">
        <v>2343</v>
      </c>
      <c r="E1287" t="s">
        <v>1730</v>
      </c>
      <c r="F1287" t="s">
        <v>1368</v>
      </c>
      <c r="G1287" t="str">
        <f>VLOOKUP(F1287,부산데이터스토어!$B$2:$C$225,2,)</f>
        <v>naa.60060e80166177000001617700001f04</v>
      </c>
      <c r="H1287" t="s">
        <v>3901</v>
      </c>
      <c r="I1287" t="s">
        <v>2423</v>
      </c>
      <c r="J1287" t="str">
        <f t="shared" si="76"/>
        <v>naa.60060e80166177000001617700000018</v>
      </c>
      <c r="K1287" t="str">
        <f t="shared" si="77"/>
        <v>10.146.106.69naa.60060e80166177000001617700000018</v>
      </c>
      <c r="L1287" t="str">
        <f>IF(K1287&lt;&gt;"",VLOOKUP(K1287,'active io'!$C$3:$D$7528,2,FALSE),"")</f>
        <v>vmhba3:C0:T2:L24</v>
      </c>
      <c r="M1287" t="str">
        <f t="shared" si="78"/>
        <v>16177</v>
      </c>
      <c r="N1287" t="str">
        <f t="shared" si="79"/>
        <v>0018</v>
      </c>
      <c r="O1287" s="131">
        <v>0.20050048828125</v>
      </c>
    </row>
    <row r="1288" spans="1:15">
      <c r="A1288" t="s">
        <v>1201</v>
      </c>
      <c r="B1288" t="s">
        <v>2342</v>
      </c>
      <c r="C1288" t="s">
        <v>425</v>
      </c>
      <c r="D1288" t="s">
        <v>2343</v>
      </c>
      <c r="E1288" t="s">
        <v>1752</v>
      </c>
      <c r="F1288" t="s">
        <v>1368</v>
      </c>
      <c r="G1288" t="str">
        <f>VLOOKUP(F1288,부산데이터스토어!$B$2:$C$225,2,)</f>
        <v>naa.60060e80166177000001617700001f04</v>
      </c>
      <c r="H1288" t="s">
        <v>3902</v>
      </c>
      <c r="I1288" t="s">
        <v>2424</v>
      </c>
      <c r="J1288" t="str">
        <f t="shared" si="76"/>
        <v>naa.60060e80166177000001617700000f0c</v>
      </c>
      <c r="K1288" t="str">
        <f t="shared" si="77"/>
        <v>10.146.106.69naa.60060e80166177000001617700000f0c</v>
      </c>
      <c r="L1288" t="str">
        <f>IF(K1288&lt;&gt;"",VLOOKUP(K1288,'active io'!$C$3:$D$7528,2,FALSE),"")</f>
        <v>vmhba5:C0:T1:L172</v>
      </c>
      <c r="M1288" t="str">
        <f t="shared" si="78"/>
        <v>16177</v>
      </c>
      <c r="N1288" t="str">
        <f t="shared" si="79"/>
        <v>0f0c</v>
      </c>
      <c r="O1288" s="131">
        <v>0.20050048828125</v>
      </c>
    </row>
    <row r="1289" spans="1:15">
      <c r="A1289" t="s">
        <v>1201</v>
      </c>
      <c r="B1289" t="s">
        <v>2342</v>
      </c>
      <c r="C1289" t="s">
        <v>425</v>
      </c>
      <c r="D1289" t="s">
        <v>2343</v>
      </c>
      <c r="E1289" t="s">
        <v>1755</v>
      </c>
      <c r="F1289" t="s">
        <v>1368</v>
      </c>
      <c r="G1289" t="str">
        <f>VLOOKUP(F1289,부산데이터스토어!$B$2:$C$225,2,)</f>
        <v>naa.60060e80166177000001617700001f04</v>
      </c>
      <c r="H1289" t="s">
        <v>3903</v>
      </c>
      <c r="I1289" t="s">
        <v>2425</v>
      </c>
      <c r="J1289" t="str">
        <f t="shared" si="76"/>
        <v>naa.60060e80166177000001617700000f0d</v>
      </c>
      <c r="K1289" t="str">
        <f t="shared" si="77"/>
        <v>10.146.106.69naa.60060e80166177000001617700000f0d</v>
      </c>
      <c r="L1289" t="str">
        <f>IF(K1289&lt;&gt;"",VLOOKUP(K1289,'active io'!$C$3:$D$7528,2,FALSE),"")</f>
        <v>vmhba5:C0:T1:L173</v>
      </c>
      <c r="M1289" t="str">
        <f t="shared" si="78"/>
        <v>16177</v>
      </c>
      <c r="N1289" t="str">
        <f t="shared" si="79"/>
        <v>0f0d</v>
      </c>
      <c r="O1289" s="131">
        <v>0.20050048828125</v>
      </c>
    </row>
    <row r="1290" spans="1:15">
      <c r="A1290" t="s">
        <v>1201</v>
      </c>
      <c r="B1290" t="s">
        <v>2342</v>
      </c>
      <c r="C1290" t="s">
        <v>425</v>
      </c>
      <c r="D1290" t="s">
        <v>2343</v>
      </c>
      <c r="E1290" t="s">
        <v>1758</v>
      </c>
      <c r="F1290" t="s">
        <v>1368</v>
      </c>
      <c r="G1290" t="str">
        <f>VLOOKUP(F1290,부산데이터스토어!$B$2:$C$225,2,)</f>
        <v>naa.60060e80166177000001617700001f04</v>
      </c>
      <c r="H1290" t="s">
        <v>3904</v>
      </c>
      <c r="I1290" t="s">
        <v>2426</v>
      </c>
      <c r="J1290" t="str">
        <f t="shared" si="76"/>
        <v>naa.60060e80166177000001617700000f0e</v>
      </c>
      <c r="K1290" t="str">
        <f t="shared" si="77"/>
        <v>10.146.106.69naa.60060e80166177000001617700000f0e</v>
      </c>
      <c r="L1290" t="str">
        <f>IF(K1290&lt;&gt;"",VLOOKUP(K1290,'active io'!$C$3:$D$7528,2,FALSE),"")</f>
        <v>vmhba5:C0:T1:L174</v>
      </c>
      <c r="M1290" t="str">
        <f t="shared" si="78"/>
        <v>16177</v>
      </c>
      <c r="N1290" t="str">
        <f t="shared" si="79"/>
        <v>0f0e</v>
      </c>
      <c r="O1290" s="131">
        <v>40</v>
      </c>
    </row>
    <row r="1291" spans="1:15">
      <c r="A1291" t="s">
        <v>1201</v>
      </c>
      <c r="B1291" t="s">
        <v>2342</v>
      </c>
      <c r="C1291" t="s">
        <v>426</v>
      </c>
      <c r="D1291" t="s">
        <v>2351</v>
      </c>
      <c r="E1291" t="s">
        <v>1686</v>
      </c>
      <c r="F1291" t="s">
        <v>1526</v>
      </c>
      <c r="G1291" t="str">
        <f>VLOOKUP(F1291,부산데이터스토어!$B$2:$C$225,2,)</f>
        <v>naa.600508b1001c6921722cb14a61f99b33</v>
      </c>
      <c r="H1291" t="s">
        <v>3905</v>
      </c>
      <c r="J1291" t="str">
        <f t="shared" si="76"/>
        <v/>
      </c>
      <c r="K1291" t="str">
        <f t="shared" si="77"/>
        <v/>
      </c>
      <c r="L1291" t="str">
        <f>IF(K1291&lt;&gt;"",VLOOKUP(K1291,'active io'!$C$3:$D$7528,2,FALSE),"")</f>
        <v/>
      </c>
      <c r="M1291" t="str">
        <f t="shared" si="78"/>
        <v/>
      </c>
      <c r="N1291" t="str">
        <f t="shared" si="79"/>
        <v/>
      </c>
      <c r="O1291" s="131">
        <v>50</v>
      </c>
    </row>
    <row r="1292" spans="1:15">
      <c r="A1292" t="s">
        <v>1201</v>
      </c>
      <c r="B1292" t="s">
        <v>2342</v>
      </c>
      <c r="C1292" t="s">
        <v>426</v>
      </c>
      <c r="D1292" t="s">
        <v>2351</v>
      </c>
      <c r="E1292" t="s">
        <v>1690</v>
      </c>
      <c r="F1292" t="s">
        <v>1528</v>
      </c>
      <c r="G1292" t="str">
        <f>VLOOKUP(F1292,부산데이터스토어!$B$2:$C$225,2,)</f>
        <v>naa.600508b1001c2061034cedcd5089830e</v>
      </c>
      <c r="H1292" t="s">
        <v>3905</v>
      </c>
      <c r="J1292" t="str">
        <f t="shared" si="76"/>
        <v/>
      </c>
      <c r="K1292" t="str">
        <f t="shared" si="77"/>
        <v/>
      </c>
      <c r="L1292" t="str">
        <f>IF(K1292&lt;&gt;"",VLOOKUP(K1292,'active io'!$C$3:$D$7528,2,FALSE),"")</f>
        <v/>
      </c>
      <c r="M1292" t="str">
        <f t="shared" si="78"/>
        <v/>
      </c>
      <c r="N1292" t="str">
        <f t="shared" si="79"/>
        <v/>
      </c>
      <c r="O1292" s="131">
        <v>25.0003051757813</v>
      </c>
    </row>
    <row r="1293" spans="1:15">
      <c r="A1293" t="s">
        <v>1201</v>
      </c>
      <c r="B1293" t="s">
        <v>2342</v>
      </c>
      <c r="C1293" t="s">
        <v>426</v>
      </c>
      <c r="D1293" t="s">
        <v>2351</v>
      </c>
      <c r="E1293" t="s">
        <v>1688</v>
      </c>
      <c r="F1293" t="s">
        <v>1294</v>
      </c>
      <c r="G1293" t="str">
        <f>VLOOKUP(F1293,부산데이터스토어!$B$2:$C$225,2,)</f>
        <v>naa.60060e80166221000001622100001f04</v>
      </c>
      <c r="H1293" t="s">
        <v>3905</v>
      </c>
      <c r="I1293" t="s">
        <v>2427</v>
      </c>
      <c r="J1293" t="str">
        <f t="shared" si="76"/>
        <v>naa.60060e80166221000001622100000013</v>
      </c>
      <c r="K1293" t="str">
        <f t="shared" si="77"/>
        <v>10.146.106.69naa.60060e80166221000001622100000013</v>
      </c>
      <c r="L1293" t="str">
        <f>IF(K1293&lt;&gt;"",VLOOKUP(K1293,'active io'!$C$3:$D$7528,2,FALSE),"")</f>
        <v>vmhba2:C0:T3:L19</v>
      </c>
      <c r="M1293" t="str">
        <f t="shared" si="78"/>
        <v>16221</v>
      </c>
      <c r="N1293" t="str">
        <f t="shared" si="79"/>
        <v>0013</v>
      </c>
      <c r="O1293" s="131">
        <v>2.50030517578125</v>
      </c>
    </row>
    <row r="1294" spans="1:15">
      <c r="A1294" t="s">
        <v>1201</v>
      </c>
      <c r="B1294" t="s">
        <v>2342</v>
      </c>
      <c r="C1294" t="s">
        <v>426</v>
      </c>
      <c r="D1294" t="s">
        <v>2351</v>
      </c>
      <c r="E1294" t="s">
        <v>1704</v>
      </c>
      <c r="F1294" t="s">
        <v>1294</v>
      </c>
      <c r="G1294" t="str">
        <f>VLOOKUP(F1294,부산데이터스토어!$B$2:$C$225,2,)</f>
        <v>naa.60060e80166221000001622100001f04</v>
      </c>
      <c r="H1294" t="s">
        <v>3906</v>
      </c>
      <c r="I1294" t="s">
        <v>2428</v>
      </c>
      <c r="J1294" t="str">
        <f t="shared" si="76"/>
        <v>naa.60060e80166221000001622100001013</v>
      </c>
      <c r="K1294" t="str">
        <f t="shared" si="77"/>
        <v>10.146.106.69naa.60060e80166221000001622100001013</v>
      </c>
      <c r="L1294" t="str">
        <f>IF(K1294&lt;&gt;"",VLOOKUP(K1294,'active io'!$C$3:$D$7528,2,FALSE),"")</f>
        <v>vmhba2:C0:T3:L99</v>
      </c>
      <c r="M1294" t="str">
        <f t="shared" si="78"/>
        <v>16221</v>
      </c>
      <c r="N1294" t="str">
        <f t="shared" si="79"/>
        <v>1013</v>
      </c>
      <c r="O1294" s="131">
        <v>50</v>
      </c>
    </row>
    <row r="1295" spans="1:15">
      <c r="A1295" t="s">
        <v>1201</v>
      </c>
      <c r="B1295" t="s">
        <v>2342</v>
      </c>
      <c r="C1295" t="s">
        <v>426</v>
      </c>
      <c r="D1295" t="s">
        <v>2351</v>
      </c>
      <c r="E1295" t="s">
        <v>1714</v>
      </c>
      <c r="F1295" t="s">
        <v>1530</v>
      </c>
      <c r="G1295" t="str">
        <f>VLOOKUP(F1295,부산데이터스토어!$B$2:$C$225,2,)</f>
        <v>naa.600508b1001c5239436cbe818fbd8125</v>
      </c>
      <c r="H1295" t="s">
        <v>3905</v>
      </c>
      <c r="J1295" t="str">
        <f t="shared" si="76"/>
        <v/>
      </c>
      <c r="K1295" t="str">
        <f t="shared" si="77"/>
        <v/>
      </c>
      <c r="L1295" t="str">
        <f>IF(K1295&lt;&gt;"",VLOOKUP(K1295,'active io'!$C$3:$D$7528,2,FALSE),"")</f>
        <v/>
      </c>
      <c r="M1295" t="str">
        <f t="shared" si="78"/>
        <v/>
      </c>
      <c r="N1295" t="str">
        <f t="shared" si="79"/>
        <v/>
      </c>
      <c r="O1295" s="131">
        <v>655.00030517578102</v>
      </c>
    </row>
    <row r="1296" spans="1:15">
      <c r="A1296" t="s">
        <v>1201</v>
      </c>
      <c r="B1296" t="s">
        <v>2342</v>
      </c>
      <c r="C1296" t="s">
        <v>426</v>
      </c>
      <c r="D1296" t="s">
        <v>2351</v>
      </c>
      <c r="E1296" t="s">
        <v>1693</v>
      </c>
      <c r="F1296" t="s">
        <v>1294</v>
      </c>
      <c r="G1296" t="str">
        <f>VLOOKUP(F1296,부산데이터스토어!$B$2:$C$225,2,)</f>
        <v>naa.60060e80166221000001622100001f04</v>
      </c>
      <c r="H1296" t="s">
        <v>3907</v>
      </c>
      <c r="I1296" t="s">
        <v>2429</v>
      </c>
      <c r="J1296" t="str">
        <f t="shared" si="76"/>
        <v>naa.60060e80166221000001622100000015</v>
      </c>
      <c r="K1296" t="str">
        <f t="shared" si="77"/>
        <v>10.146.106.69naa.60060e80166221000001622100000015</v>
      </c>
      <c r="L1296" t="str">
        <f>IF(K1296&lt;&gt;"",VLOOKUP(K1296,'active io'!$C$3:$D$7528,2,FALSE),"")</f>
        <v>vmhba2:C0:T1:L21</v>
      </c>
      <c r="M1296" t="str">
        <f t="shared" si="78"/>
        <v>16221</v>
      </c>
      <c r="N1296" t="str">
        <f t="shared" si="79"/>
        <v>0015</v>
      </c>
      <c r="O1296" s="131">
        <v>655.00030517578102</v>
      </c>
    </row>
    <row r="1297" spans="1:15">
      <c r="A1297" t="s">
        <v>1201</v>
      </c>
      <c r="B1297" t="s">
        <v>2342</v>
      </c>
      <c r="C1297" t="s">
        <v>426</v>
      </c>
      <c r="D1297" t="s">
        <v>2351</v>
      </c>
      <c r="E1297" t="s">
        <v>1697</v>
      </c>
      <c r="F1297" t="s">
        <v>1294</v>
      </c>
      <c r="G1297" t="str">
        <f>VLOOKUP(F1297,부산데이터스토어!$B$2:$C$225,2,)</f>
        <v>naa.60060e80166221000001622100001f04</v>
      </c>
      <c r="H1297" t="s">
        <v>3908</v>
      </c>
      <c r="I1297" t="s">
        <v>2430</v>
      </c>
      <c r="J1297" t="str">
        <f t="shared" si="76"/>
        <v>naa.60060e80166221000001622100000016</v>
      </c>
      <c r="K1297" t="str">
        <f t="shared" si="77"/>
        <v>10.146.106.69naa.60060e80166221000001622100000016</v>
      </c>
      <c r="L1297" t="str">
        <f>IF(K1297&lt;&gt;"",VLOOKUP(K1297,'active io'!$C$3:$D$7528,2,FALSE),"")</f>
        <v>vmhba2:C0:T1:L22</v>
      </c>
      <c r="M1297" t="str">
        <f t="shared" si="78"/>
        <v>16221</v>
      </c>
      <c r="N1297" t="str">
        <f t="shared" si="79"/>
        <v>0016</v>
      </c>
      <c r="O1297" s="131">
        <v>20.0006103515625</v>
      </c>
    </row>
    <row r="1298" spans="1:15">
      <c r="A1298" t="s">
        <v>1201</v>
      </c>
      <c r="B1298" t="s">
        <v>2342</v>
      </c>
      <c r="C1298" t="s">
        <v>426</v>
      </c>
      <c r="D1298" t="s">
        <v>2351</v>
      </c>
      <c r="E1298" t="s">
        <v>1699</v>
      </c>
      <c r="F1298" t="s">
        <v>1294</v>
      </c>
      <c r="G1298" t="str">
        <f>VLOOKUP(F1298,부산데이터스토어!$B$2:$C$225,2,)</f>
        <v>naa.60060e80166221000001622100001f04</v>
      </c>
      <c r="H1298" t="s">
        <v>3909</v>
      </c>
      <c r="I1298" t="s">
        <v>2431</v>
      </c>
      <c r="J1298" t="str">
        <f t="shared" si="76"/>
        <v>naa.60060e80166221000001622100000100</v>
      </c>
      <c r="K1298" t="str">
        <f t="shared" si="77"/>
        <v>10.146.106.69naa.60060e80166221000001622100000100</v>
      </c>
      <c r="L1298" t="str">
        <f>IF(K1298&lt;&gt;"",VLOOKUP(K1298,'active io'!$C$3:$D$7528,2,FALSE),"")</f>
        <v>vmhba2:C0:T0:L31</v>
      </c>
      <c r="M1298" t="str">
        <f t="shared" si="78"/>
        <v>16221</v>
      </c>
      <c r="N1298" t="str">
        <f t="shared" si="79"/>
        <v>0100</v>
      </c>
      <c r="O1298" s="131">
        <v>20.0006103515625</v>
      </c>
    </row>
    <row r="1299" spans="1:15">
      <c r="A1299" t="s">
        <v>1201</v>
      </c>
      <c r="B1299" t="s">
        <v>2342</v>
      </c>
      <c r="C1299" t="s">
        <v>426</v>
      </c>
      <c r="D1299" t="s">
        <v>2351</v>
      </c>
      <c r="E1299" t="s">
        <v>1730</v>
      </c>
      <c r="F1299" t="s">
        <v>1294</v>
      </c>
      <c r="G1299" t="str">
        <f>VLOOKUP(F1299,부산데이터스토어!$B$2:$C$225,2,)</f>
        <v>naa.60060e80166221000001622100001f04</v>
      </c>
      <c r="H1299" t="s">
        <v>3910</v>
      </c>
      <c r="I1299" t="s">
        <v>2432</v>
      </c>
      <c r="J1299" t="str">
        <f t="shared" si="76"/>
        <v>naa.60060e80166221000001622100000101</v>
      </c>
      <c r="K1299" t="str">
        <f t="shared" si="77"/>
        <v>10.146.106.69naa.60060e80166221000001622100000101</v>
      </c>
      <c r="L1299" t="str">
        <f>IF(K1299&lt;&gt;"",VLOOKUP(K1299,'active io'!$C$3:$D$7528,2,FALSE),"")</f>
        <v>vmhba2:C0:T0:L32</v>
      </c>
      <c r="M1299" t="str">
        <f t="shared" si="78"/>
        <v>16221</v>
      </c>
      <c r="N1299" t="str">
        <f t="shared" si="79"/>
        <v>0101</v>
      </c>
      <c r="O1299" s="131">
        <v>895.00030517578102</v>
      </c>
    </row>
    <row r="1300" spans="1:15">
      <c r="A1300" t="s">
        <v>1201</v>
      </c>
      <c r="B1300" t="s">
        <v>2342</v>
      </c>
      <c r="C1300" t="s">
        <v>426</v>
      </c>
      <c r="D1300" t="s">
        <v>2351</v>
      </c>
      <c r="E1300" t="s">
        <v>1732</v>
      </c>
      <c r="F1300" t="s">
        <v>1294</v>
      </c>
      <c r="G1300" t="str">
        <f>VLOOKUP(F1300,부산데이터스토어!$B$2:$C$225,2,)</f>
        <v>naa.60060e80166221000001622100001f04</v>
      </c>
      <c r="H1300" t="s">
        <v>3911</v>
      </c>
      <c r="I1300" t="s">
        <v>2433</v>
      </c>
      <c r="J1300" t="str">
        <f t="shared" si="76"/>
        <v>naa.60060e80166221000001622100000019</v>
      </c>
      <c r="K1300" t="str">
        <f t="shared" si="77"/>
        <v>10.146.106.69naa.60060e80166221000001622100000019</v>
      </c>
      <c r="L1300" t="str">
        <f>IF(K1300&lt;&gt;"",VLOOKUP(K1300,'active io'!$C$3:$D$7528,2,FALSE),"")</f>
        <v>vmhba2:C0:T1:L25</v>
      </c>
      <c r="M1300" t="str">
        <f t="shared" si="78"/>
        <v>16221</v>
      </c>
      <c r="N1300" t="str">
        <f t="shared" si="79"/>
        <v>0019</v>
      </c>
      <c r="O1300" s="131">
        <v>895.00030517578102</v>
      </c>
    </row>
    <row r="1301" spans="1:15">
      <c r="A1301" t="s">
        <v>1201</v>
      </c>
      <c r="B1301" t="s">
        <v>2342</v>
      </c>
      <c r="C1301" t="s">
        <v>426</v>
      </c>
      <c r="D1301" t="s">
        <v>2351</v>
      </c>
      <c r="E1301" t="s">
        <v>1734</v>
      </c>
      <c r="F1301" t="s">
        <v>1294</v>
      </c>
      <c r="G1301" t="str">
        <f>VLOOKUP(F1301,부산데이터스토어!$B$2:$C$225,2,)</f>
        <v>naa.60060e80166221000001622100001f04</v>
      </c>
      <c r="H1301" t="s">
        <v>3912</v>
      </c>
      <c r="I1301" t="s">
        <v>2434</v>
      </c>
      <c r="J1301" t="str">
        <f t="shared" si="76"/>
        <v>naa.60060e8016622100000162210000001a</v>
      </c>
      <c r="K1301" t="str">
        <f t="shared" si="77"/>
        <v>10.146.106.69naa.60060e8016622100000162210000001a</v>
      </c>
      <c r="L1301" t="str">
        <f>IF(K1301&lt;&gt;"",VLOOKUP(K1301,'active io'!$C$3:$D$7528,2,FALSE),"")</f>
        <v>vmhba4:C0:T3:L26</v>
      </c>
      <c r="M1301" t="str">
        <f t="shared" si="78"/>
        <v>16221</v>
      </c>
      <c r="N1301" t="str">
        <f t="shared" si="79"/>
        <v>001a</v>
      </c>
      <c r="O1301" s="131">
        <v>895.00030517578102</v>
      </c>
    </row>
    <row r="1302" spans="1:15">
      <c r="A1302" t="s">
        <v>1201</v>
      </c>
      <c r="B1302" t="s">
        <v>2342</v>
      </c>
      <c r="C1302" t="s">
        <v>426</v>
      </c>
      <c r="D1302" t="s">
        <v>2351</v>
      </c>
      <c r="E1302" t="s">
        <v>2190</v>
      </c>
      <c r="F1302" t="s">
        <v>1294</v>
      </c>
      <c r="G1302" t="str">
        <f>VLOOKUP(F1302,부산데이터스토어!$B$2:$C$225,2,)</f>
        <v>naa.60060e80166221000001622100001f04</v>
      </c>
      <c r="H1302" t="s">
        <v>3913</v>
      </c>
      <c r="I1302" t="s">
        <v>2435</v>
      </c>
      <c r="J1302" t="str">
        <f t="shared" si="76"/>
        <v>naa.60060e8016622100000162210000001b</v>
      </c>
      <c r="K1302" t="str">
        <f t="shared" si="77"/>
        <v>10.146.106.69naa.60060e8016622100000162210000001b</v>
      </c>
      <c r="L1302" t="str">
        <f>IF(K1302&lt;&gt;"",VLOOKUP(K1302,'active io'!$C$3:$D$7528,2,FALSE),"")</f>
        <v>vmhba4:C0:T3:L27</v>
      </c>
      <c r="M1302" t="str">
        <f t="shared" si="78"/>
        <v>16221</v>
      </c>
      <c r="N1302" t="str">
        <f t="shared" si="79"/>
        <v>001b</v>
      </c>
      <c r="O1302" s="131">
        <v>895.00030517578102</v>
      </c>
    </row>
    <row r="1303" spans="1:15">
      <c r="A1303" t="s">
        <v>1201</v>
      </c>
      <c r="B1303" t="s">
        <v>2342</v>
      </c>
      <c r="C1303" t="s">
        <v>426</v>
      </c>
      <c r="D1303" t="s">
        <v>2351</v>
      </c>
      <c r="E1303" t="s">
        <v>2192</v>
      </c>
      <c r="F1303" t="s">
        <v>1294</v>
      </c>
      <c r="G1303" t="str">
        <f>VLOOKUP(F1303,부산데이터스토어!$B$2:$C$225,2,)</f>
        <v>naa.60060e80166221000001622100001f04</v>
      </c>
      <c r="H1303" t="s">
        <v>3914</v>
      </c>
      <c r="I1303" t="s">
        <v>2436</v>
      </c>
      <c r="J1303" t="str">
        <f t="shared" si="76"/>
        <v>naa.60060e8016622100000162210000001c</v>
      </c>
      <c r="K1303" t="str">
        <f t="shared" si="77"/>
        <v>10.146.106.69naa.60060e8016622100000162210000001c</v>
      </c>
      <c r="L1303" t="str">
        <f>IF(K1303&lt;&gt;"",VLOOKUP(K1303,'active io'!$C$3:$D$7528,2,FALSE),"")</f>
        <v>vmhba4:C0:T3:L28</v>
      </c>
      <c r="M1303" t="str">
        <f t="shared" si="78"/>
        <v>16221</v>
      </c>
      <c r="N1303" t="str">
        <f t="shared" si="79"/>
        <v>001c</v>
      </c>
      <c r="O1303" s="131">
        <v>985.00030517578102</v>
      </c>
    </row>
    <row r="1304" spans="1:15">
      <c r="A1304" t="s">
        <v>1201</v>
      </c>
      <c r="B1304" t="s">
        <v>2342</v>
      </c>
      <c r="C1304" t="s">
        <v>426</v>
      </c>
      <c r="D1304" t="s">
        <v>2351</v>
      </c>
      <c r="E1304" t="s">
        <v>2194</v>
      </c>
      <c r="F1304" t="s">
        <v>1294</v>
      </c>
      <c r="G1304" t="str">
        <f>VLOOKUP(F1304,부산데이터스토어!$B$2:$C$225,2,)</f>
        <v>naa.60060e80166221000001622100001f04</v>
      </c>
      <c r="H1304" t="s">
        <v>3915</v>
      </c>
      <c r="I1304" t="s">
        <v>2437</v>
      </c>
      <c r="J1304" t="str">
        <f t="shared" si="76"/>
        <v>naa.60060e8016622100000162210000001d</v>
      </c>
      <c r="K1304" t="str">
        <f t="shared" si="77"/>
        <v>10.146.106.69naa.60060e8016622100000162210000001d</v>
      </c>
      <c r="L1304" t="str">
        <f>IF(K1304&lt;&gt;"",VLOOKUP(K1304,'active io'!$C$3:$D$7528,2,FALSE),"")</f>
        <v>vmhba4:C0:T3:L29</v>
      </c>
      <c r="M1304" t="str">
        <f t="shared" si="78"/>
        <v>16221</v>
      </c>
      <c r="N1304" t="str">
        <f t="shared" si="79"/>
        <v>001d</v>
      </c>
      <c r="O1304" s="131">
        <v>985.00030517578102</v>
      </c>
    </row>
    <row r="1305" spans="1:15">
      <c r="A1305" t="s">
        <v>1201</v>
      </c>
      <c r="B1305" t="s">
        <v>2342</v>
      </c>
      <c r="C1305" t="s">
        <v>426</v>
      </c>
      <c r="D1305" t="s">
        <v>2351</v>
      </c>
      <c r="E1305" t="s">
        <v>2196</v>
      </c>
      <c r="F1305" t="s">
        <v>1294</v>
      </c>
      <c r="G1305" t="str">
        <f>VLOOKUP(F1305,부산데이터스토어!$B$2:$C$225,2,)</f>
        <v>naa.60060e80166221000001622100001f04</v>
      </c>
      <c r="H1305" t="s">
        <v>3916</v>
      </c>
      <c r="I1305" t="s">
        <v>2438</v>
      </c>
      <c r="J1305" t="str">
        <f t="shared" si="76"/>
        <v>naa.60060e8016622100000162210000001e</v>
      </c>
      <c r="K1305" t="str">
        <f t="shared" si="77"/>
        <v>10.146.106.69naa.60060e8016622100000162210000001e</v>
      </c>
      <c r="L1305" t="str">
        <f>IF(K1305&lt;&gt;"",VLOOKUP(K1305,'active io'!$C$3:$D$7528,2,FALSE),"")</f>
        <v>vmhba2:C0:T0:L30</v>
      </c>
      <c r="M1305" t="str">
        <f t="shared" si="78"/>
        <v>16221</v>
      </c>
      <c r="N1305" t="str">
        <f t="shared" si="79"/>
        <v>001e</v>
      </c>
      <c r="O1305" s="131">
        <v>30</v>
      </c>
    </row>
    <row r="1306" spans="1:15">
      <c r="A1306" t="s">
        <v>1201</v>
      </c>
      <c r="B1306" t="s">
        <v>2342</v>
      </c>
      <c r="C1306" t="s">
        <v>426</v>
      </c>
      <c r="D1306" t="s">
        <v>2351</v>
      </c>
      <c r="E1306" t="s">
        <v>2198</v>
      </c>
      <c r="F1306" t="s">
        <v>1294</v>
      </c>
      <c r="G1306" t="str">
        <f>VLOOKUP(F1306,부산데이터스토어!$B$2:$C$225,2,)</f>
        <v>naa.60060e80166221000001622100001f04</v>
      </c>
      <c r="H1306" t="s">
        <v>3917</v>
      </c>
      <c r="I1306" t="s">
        <v>2439</v>
      </c>
      <c r="J1306" t="str">
        <f t="shared" si="76"/>
        <v>naa.60060e80166221000001622100000018</v>
      </c>
      <c r="K1306" t="str">
        <f t="shared" si="77"/>
        <v>10.146.106.69naa.60060e80166221000001622100000018</v>
      </c>
      <c r="L1306" t="str">
        <f>IF(K1306&lt;&gt;"",VLOOKUP(K1306,'active io'!$C$3:$D$7528,2,FALSE),"")</f>
        <v>vmhba2:C0:T1:L24</v>
      </c>
      <c r="M1306" t="str">
        <f t="shared" si="78"/>
        <v>16221</v>
      </c>
      <c r="N1306" t="str">
        <f t="shared" si="79"/>
        <v>0018</v>
      </c>
      <c r="O1306" s="131">
        <v>131.00006103515599</v>
      </c>
    </row>
    <row r="1307" spans="1:15">
      <c r="A1307" t="s">
        <v>1201</v>
      </c>
      <c r="B1307" t="s">
        <v>2342</v>
      </c>
      <c r="C1307" t="s">
        <v>426</v>
      </c>
      <c r="D1307" t="s">
        <v>2351</v>
      </c>
      <c r="E1307" t="s">
        <v>1737</v>
      </c>
      <c r="F1307" t="s">
        <v>1294</v>
      </c>
      <c r="G1307" t="str">
        <f>VLOOKUP(F1307,부산데이터스토어!$B$2:$C$225,2,)</f>
        <v>naa.60060e80166221000001622100001f04</v>
      </c>
      <c r="H1307" t="s">
        <v>3918</v>
      </c>
      <c r="I1307" t="s">
        <v>2440</v>
      </c>
      <c r="J1307" t="str">
        <f t="shared" si="76"/>
        <v>naa.60060e80166221000001622100001015</v>
      </c>
      <c r="K1307" t="str">
        <f t="shared" si="77"/>
        <v>10.146.106.69naa.60060e80166221000001622100001015</v>
      </c>
      <c r="L1307" t="str">
        <f>IF(K1307&lt;&gt;"",VLOOKUP(K1307,'active io'!$C$3:$D$7528,2,FALSE),"")</f>
        <v>vmhba4:C0:T3:L101</v>
      </c>
      <c r="M1307" t="str">
        <f t="shared" si="78"/>
        <v>16221</v>
      </c>
      <c r="N1307" t="str">
        <f t="shared" si="79"/>
        <v>1015</v>
      </c>
      <c r="O1307" s="131">
        <v>3.00018310546875</v>
      </c>
    </row>
    <row r="1308" spans="1:15">
      <c r="A1308" t="s">
        <v>1201</v>
      </c>
      <c r="B1308" t="s">
        <v>2342</v>
      </c>
      <c r="C1308" t="s">
        <v>426</v>
      </c>
      <c r="D1308" t="s">
        <v>2351</v>
      </c>
      <c r="E1308" t="s">
        <v>1740</v>
      </c>
      <c r="F1308" t="s">
        <v>1294</v>
      </c>
      <c r="G1308" t="str">
        <f>VLOOKUP(F1308,부산데이터스토어!$B$2:$C$225,2,)</f>
        <v>naa.60060e80166221000001622100001f04</v>
      </c>
      <c r="H1308" t="s">
        <v>3919</v>
      </c>
      <c r="I1308" t="s">
        <v>2441</v>
      </c>
      <c r="J1308" t="str">
        <f t="shared" si="76"/>
        <v>naa.60060e80166221000001622100001100</v>
      </c>
      <c r="K1308" t="str">
        <f t="shared" si="77"/>
        <v>10.146.106.69naa.60060e80166221000001622100001100</v>
      </c>
      <c r="L1308" t="str">
        <f>IF(K1308&lt;&gt;"",VLOOKUP(K1308,'active io'!$C$3:$D$7528,2,FALSE),"")</f>
        <v>vmhba4:C0:T3:L105</v>
      </c>
      <c r="M1308" t="str">
        <f t="shared" si="78"/>
        <v>16221</v>
      </c>
      <c r="N1308" t="str">
        <f t="shared" si="79"/>
        <v>1100</v>
      </c>
      <c r="O1308" s="131">
        <v>357.000732421875</v>
      </c>
    </row>
    <row r="1309" spans="1:15">
      <c r="A1309" t="s">
        <v>1201</v>
      </c>
      <c r="B1309" t="s">
        <v>2342</v>
      </c>
      <c r="C1309" t="s">
        <v>426</v>
      </c>
      <c r="D1309" t="s">
        <v>2351</v>
      </c>
      <c r="E1309" t="s">
        <v>1743</v>
      </c>
      <c r="F1309" t="s">
        <v>1294</v>
      </c>
      <c r="G1309" t="str">
        <f>VLOOKUP(F1309,부산데이터스토어!$B$2:$C$225,2,)</f>
        <v>naa.60060e80166221000001622100001f04</v>
      </c>
      <c r="H1309" t="s">
        <v>3920</v>
      </c>
      <c r="I1309" t="s">
        <v>2442</v>
      </c>
      <c r="J1309" t="str">
        <f t="shared" si="76"/>
        <v>naa.60060e80166221000001622100001019</v>
      </c>
      <c r="K1309" t="str">
        <f t="shared" si="77"/>
        <v>10.146.106.69naa.60060e80166221000001622100001019</v>
      </c>
      <c r="L1309" t="str">
        <f>IF(K1309&lt;&gt;"",VLOOKUP(K1309,'active io'!$C$3:$D$7528,2,FALSE),"")</f>
        <v>vmhba4:C0:T3:L103</v>
      </c>
      <c r="M1309" t="str">
        <f t="shared" si="78"/>
        <v>16221</v>
      </c>
      <c r="N1309" t="str">
        <f t="shared" si="79"/>
        <v>1019</v>
      </c>
      <c r="O1309" s="131">
        <v>196.00067138671901</v>
      </c>
    </row>
    <row r="1310" spans="1:15">
      <c r="A1310" t="s">
        <v>1201</v>
      </c>
      <c r="B1310" t="s">
        <v>2342</v>
      </c>
      <c r="C1310" t="s">
        <v>426</v>
      </c>
      <c r="D1310" t="s">
        <v>2351</v>
      </c>
      <c r="E1310" t="s">
        <v>1746</v>
      </c>
      <c r="F1310" t="s">
        <v>1294</v>
      </c>
      <c r="G1310" t="str">
        <f>VLOOKUP(F1310,부산데이터스토어!$B$2:$C$225,2,)</f>
        <v>naa.60060e80166221000001622100001f04</v>
      </c>
      <c r="H1310" t="s">
        <v>3921</v>
      </c>
      <c r="I1310" t="s">
        <v>2443</v>
      </c>
      <c r="J1310" t="str">
        <f t="shared" si="76"/>
        <v>naa.60060e8016622100000162210000101d</v>
      </c>
      <c r="K1310" t="str">
        <f t="shared" si="77"/>
        <v>10.146.106.69naa.60060e8016622100000162210000101d</v>
      </c>
      <c r="L1310" t="str">
        <f>IF(K1310&lt;&gt;"",VLOOKUP(K1310,'active io'!$C$3:$D$7528,2,FALSE),"")</f>
        <v>vmhba4:C0:T3:L104</v>
      </c>
      <c r="M1310" t="str">
        <f t="shared" si="78"/>
        <v>16221</v>
      </c>
      <c r="N1310" t="str">
        <f t="shared" si="79"/>
        <v>101d</v>
      </c>
      <c r="O1310" s="131">
        <v>3.00018310546875</v>
      </c>
    </row>
    <row r="1311" spans="1:15">
      <c r="A1311" t="s">
        <v>1201</v>
      </c>
      <c r="B1311" t="s">
        <v>2342</v>
      </c>
      <c r="C1311" t="s">
        <v>426</v>
      </c>
      <c r="D1311" t="s">
        <v>2351</v>
      </c>
      <c r="E1311" t="s">
        <v>1749</v>
      </c>
      <c r="F1311" t="s">
        <v>1294</v>
      </c>
      <c r="G1311" t="str">
        <f>VLOOKUP(F1311,부산데이터스토어!$B$2:$C$225,2,)</f>
        <v>naa.60060e80166221000001622100001f04</v>
      </c>
      <c r="H1311" t="s">
        <v>3922</v>
      </c>
      <c r="I1311" t="s">
        <v>2444</v>
      </c>
      <c r="J1311" t="str">
        <f t="shared" si="76"/>
        <v>naa.60060e80166221000001622100001101</v>
      </c>
      <c r="K1311" t="str">
        <f t="shared" si="77"/>
        <v>10.146.106.69naa.60060e80166221000001622100001101</v>
      </c>
      <c r="L1311" t="str">
        <f>IF(K1311&lt;&gt;"",VLOOKUP(K1311,'active io'!$C$3:$D$7528,2,FALSE),"")</f>
        <v>vmhba4:C0:T3:L106</v>
      </c>
      <c r="M1311" t="str">
        <f t="shared" si="78"/>
        <v>16221</v>
      </c>
      <c r="N1311" t="str">
        <f t="shared" si="79"/>
        <v>1101</v>
      </c>
      <c r="O1311" s="131">
        <v>0.20050048828125</v>
      </c>
    </row>
    <row r="1312" spans="1:15">
      <c r="A1312" t="s">
        <v>1201</v>
      </c>
      <c r="B1312" t="s">
        <v>2342</v>
      </c>
      <c r="C1312" t="s">
        <v>426</v>
      </c>
      <c r="D1312" t="s">
        <v>2351</v>
      </c>
      <c r="E1312" t="s">
        <v>1752</v>
      </c>
      <c r="F1312" t="s">
        <v>1294</v>
      </c>
      <c r="G1312" t="str">
        <f>VLOOKUP(F1312,부산데이터스토어!$B$2:$C$225,2,)</f>
        <v>naa.60060e80166221000001622100001f04</v>
      </c>
      <c r="H1312" t="s">
        <v>3923</v>
      </c>
      <c r="I1312" t="s">
        <v>2445</v>
      </c>
      <c r="J1312" t="str">
        <f t="shared" si="76"/>
        <v>naa.60060e80166221000001622100000f0c</v>
      </c>
      <c r="K1312" t="str">
        <f t="shared" si="77"/>
        <v>10.146.106.69naa.60060e80166221000001622100000f0c</v>
      </c>
      <c r="L1312" t="str">
        <f>IF(K1312&lt;&gt;"",VLOOKUP(K1312,'active io'!$C$3:$D$7528,2,FALSE),"")</f>
        <v>vmhba2:C0:T4:L172</v>
      </c>
      <c r="M1312" t="str">
        <f t="shared" si="78"/>
        <v>16221</v>
      </c>
      <c r="N1312" t="str">
        <f t="shared" si="79"/>
        <v>0f0c</v>
      </c>
      <c r="O1312" s="131">
        <v>0.20050048828125</v>
      </c>
    </row>
    <row r="1313" spans="1:15">
      <c r="A1313" t="s">
        <v>1201</v>
      </c>
      <c r="B1313" t="s">
        <v>2342</v>
      </c>
      <c r="C1313" t="s">
        <v>426</v>
      </c>
      <c r="D1313" t="s">
        <v>2351</v>
      </c>
      <c r="E1313" t="s">
        <v>1755</v>
      </c>
      <c r="F1313" t="s">
        <v>1294</v>
      </c>
      <c r="G1313" t="str">
        <f>VLOOKUP(F1313,부산데이터스토어!$B$2:$C$225,2,)</f>
        <v>naa.60060e80166221000001622100001f04</v>
      </c>
      <c r="H1313" t="s">
        <v>3924</v>
      </c>
      <c r="I1313" t="s">
        <v>2446</v>
      </c>
      <c r="J1313" t="str">
        <f t="shared" si="76"/>
        <v>naa.60060e80166221000001622100000f0d</v>
      </c>
      <c r="K1313" t="str">
        <f t="shared" si="77"/>
        <v>10.146.106.69naa.60060e80166221000001622100000f0d</v>
      </c>
      <c r="L1313" t="str">
        <f>IF(K1313&lt;&gt;"",VLOOKUP(K1313,'active io'!$C$3:$D$7528,2,FALSE),"")</f>
        <v>vmhba2:C0:T4:L173</v>
      </c>
      <c r="M1313" t="str">
        <f t="shared" si="78"/>
        <v>16221</v>
      </c>
      <c r="N1313" t="str">
        <f t="shared" si="79"/>
        <v>0f0d</v>
      </c>
      <c r="O1313" s="131">
        <v>0.20050048828125</v>
      </c>
    </row>
    <row r="1314" spans="1:15">
      <c r="A1314" t="s">
        <v>1201</v>
      </c>
      <c r="B1314" t="s">
        <v>2342</v>
      </c>
      <c r="C1314" t="s">
        <v>426</v>
      </c>
      <c r="D1314" t="s">
        <v>2351</v>
      </c>
      <c r="E1314" t="s">
        <v>1758</v>
      </c>
      <c r="F1314" t="s">
        <v>1294</v>
      </c>
      <c r="G1314" t="str">
        <f>VLOOKUP(F1314,부산데이터스토어!$B$2:$C$225,2,)</f>
        <v>naa.60060e80166221000001622100001f04</v>
      </c>
      <c r="H1314" t="s">
        <v>3925</v>
      </c>
      <c r="I1314" t="s">
        <v>2447</v>
      </c>
      <c r="J1314" t="str">
        <f t="shared" si="76"/>
        <v>naa.60060e80166221000001622100000f0e</v>
      </c>
      <c r="K1314" t="str">
        <f t="shared" si="77"/>
        <v>10.146.106.69naa.60060e80166221000001622100000f0e</v>
      </c>
      <c r="L1314" t="str">
        <f>IF(K1314&lt;&gt;"",VLOOKUP(K1314,'active io'!$C$3:$D$7528,2,FALSE),"")</f>
        <v>vmhba2:C0:T4:L174</v>
      </c>
      <c r="M1314" t="str">
        <f t="shared" si="78"/>
        <v>16221</v>
      </c>
      <c r="N1314" t="str">
        <f t="shared" si="79"/>
        <v>0f0e</v>
      </c>
      <c r="O1314" s="131">
        <v>40</v>
      </c>
    </row>
    <row r="1315" spans="1:15">
      <c r="A1315" t="s">
        <v>1202</v>
      </c>
      <c r="B1315" t="s">
        <v>2342</v>
      </c>
      <c r="C1315" t="s">
        <v>429</v>
      </c>
      <c r="D1315" t="s">
        <v>2351</v>
      </c>
      <c r="E1315" t="s">
        <v>1686</v>
      </c>
      <c r="F1315" t="s">
        <v>1532</v>
      </c>
      <c r="G1315" t="str">
        <f>VLOOKUP(F1315,부산데이터스토어!$B$2:$C$225,2,)</f>
        <v>naa.600508b1001c7b87601918f80f4c15ac</v>
      </c>
      <c r="H1315" t="s">
        <v>3926</v>
      </c>
      <c r="J1315" t="str">
        <f t="shared" si="76"/>
        <v/>
      </c>
      <c r="K1315" t="str">
        <f t="shared" si="77"/>
        <v/>
      </c>
      <c r="L1315" t="str">
        <f>IF(K1315&lt;&gt;"",VLOOKUP(K1315,'active io'!$C$3:$D$7528,2,FALSE),"")</f>
        <v/>
      </c>
      <c r="M1315" t="str">
        <f t="shared" si="78"/>
        <v/>
      </c>
      <c r="N1315" t="str">
        <f t="shared" si="79"/>
        <v/>
      </c>
      <c r="O1315" s="131">
        <v>50</v>
      </c>
    </row>
    <row r="1316" spans="1:15">
      <c r="A1316" t="s">
        <v>1202</v>
      </c>
      <c r="B1316" t="s">
        <v>2342</v>
      </c>
      <c r="C1316" t="s">
        <v>429</v>
      </c>
      <c r="D1316" t="s">
        <v>2351</v>
      </c>
      <c r="E1316" t="s">
        <v>1690</v>
      </c>
      <c r="F1316" t="s">
        <v>1534</v>
      </c>
      <c r="G1316" t="str">
        <f>VLOOKUP(F1316,부산데이터스토어!$B$2:$C$225,2,)</f>
        <v>naa.600508b1001c8bb98d00aac61244298b</v>
      </c>
      <c r="H1316" t="s">
        <v>3926</v>
      </c>
      <c r="J1316" t="str">
        <f t="shared" si="76"/>
        <v/>
      </c>
      <c r="K1316" t="str">
        <f t="shared" si="77"/>
        <v/>
      </c>
      <c r="L1316" t="str">
        <f>IF(K1316&lt;&gt;"",VLOOKUP(K1316,'active io'!$C$3:$D$7528,2,FALSE),"")</f>
        <v/>
      </c>
      <c r="M1316" t="str">
        <f t="shared" si="78"/>
        <v/>
      </c>
      <c r="N1316" t="str">
        <f t="shared" si="79"/>
        <v/>
      </c>
      <c r="O1316" s="131">
        <v>25.0003051757813</v>
      </c>
    </row>
    <row r="1317" spans="1:15">
      <c r="A1317" t="s">
        <v>1202</v>
      </c>
      <c r="B1317" t="s">
        <v>2342</v>
      </c>
      <c r="C1317" t="s">
        <v>429</v>
      </c>
      <c r="D1317" t="s">
        <v>2351</v>
      </c>
      <c r="E1317" t="s">
        <v>1688</v>
      </c>
      <c r="F1317" t="s">
        <v>1294</v>
      </c>
      <c r="G1317" t="str">
        <f>VLOOKUP(F1317,부산데이터스토어!$B$2:$C$225,2,)</f>
        <v>naa.60060e80166221000001622100001f04</v>
      </c>
      <c r="H1317" t="s">
        <v>3926</v>
      </c>
      <c r="I1317" t="s">
        <v>2448</v>
      </c>
      <c r="J1317" t="str">
        <f t="shared" si="76"/>
        <v>naa.60060e80166221000001622100000014</v>
      </c>
      <c r="K1317" t="str">
        <f t="shared" si="77"/>
        <v>10.146.106.70naa.60060e80166221000001622100000014</v>
      </c>
      <c r="L1317" t="str">
        <f>IF(K1317&lt;&gt;"",VLOOKUP(K1317,'active io'!$C$3:$D$7528,2,FALSE),"")</f>
        <v>vmhba2:C0:T1:L20</v>
      </c>
      <c r="M1317" t="str">
        <f t="shared" si="78"/>
        <v>16221</v>
      </c>
      <c r="N1317" t="str">
        <f t="shared" si="79"/>
        <v>0014</v>
      </c>
      <c r="O1317" s="131">
        <v>2.50030517578125</v>
      </c>
    </row>
    <row r="1318" spans="1:15">
      <c r="A1318" t="s">
        <v>1202</v>
      </c>
      <c r="B1318" t="s">
        <v>2342</v>
      </c>
      <c r="C1318" t="s">
        <v>429</v>
      </c>
      <c r="D1318" t="s">
        <v>2351</v>
      </c>
      <c r="E1318" t="s">
        <v>1704</v>
      </c>
      <c r="F1318" t="s">
        <v>1294</v>
      </c>
      <c r="G1318" t="str">
        <f>VLOOKUP(F1318,부산데이터스토어!$B$2:$C$225,2,)</f>
        <v>naa.60060e80166221000001622100001f04</v>
      </c>
      <c r="H1318" t="s">
        <v>3927</v>
      </c>
      <c r="I1318" t="s">
        <v>2449</v>
      </c>
      <c r="J1318" t="str">
        <f t="shared" si="76"/>
        <v>naa.60060e80166221000001622100001014</v>
      </c>
      <c r="K1318" t="str">
        <f t="shared" si="77"/>
        <v>10.146.106.70naa.60060e80166221000001622100001014</v>
      </c>
      <c r="L1318" t="str">
        <f>IF(K1318&lt;&gt;"",VLOOKUP(K1318,'active io'!$C$3:$D$7528,2,FALSE),"")</f>
        <v>vmhba4:C0:T3:L100</v>
      </c>
      <c r="M1318" t="str">
        <f t="shared" si="78"/>
        <v>16221</v>
      </c>
      <c r="N1318" t="str">
        <f t="shared" si="79"/>
        <v>1014</v>
      </c>
      <c r="O1318" s="131">
        <v>50</v>
      </c>
    </row>
    <row r="1319" spans="1:15">
      <c r="A1319" t="s">
        <v>1202</v>
      </c>
      <c r="B1319" t="s">
        <v>2342</v>
      </c>
      <c r="C1319" t="s">
        <v>429</v>
      </c>
      <c r="D1319" t="s">
        <v>2351</v>
      </c>
      <c r="E1319" t="s">
        <v>1714</v>
      </c>
      <c r="F1319" t="s">
        <v>1536</v>
      </c>
      <c r="G1319" t="str">
        <f>VLOOKUP(F1319,부산데이터스토어!$B$2:$C$225,2,)</f>
        <v>naa.600508b1001cfcd80c7ffac4971101b1</v>
      </c>
      <c r="H1319" t="s">
        <v>3926</v>
      </c>
      <c r="J1319" t="str">
        <f t="shared" si="76"/>
        <v/>
      </c>
      <c r="K1319" t="str">
        <f t="shared" si="77"/>
        <v/>
      </c>
      <c r="L1319" t="str">
        <f>IF(K1319&lt;&gt;"",VLOOKUP(K1319,'active io'!$C$3:$D$7528,2,FALSE),"")</f>
        <v/>
      </c>
      <c r="M1319" t="str">
        <f t="shared" si="78"/>
        <v/>
      </c>
      <c r="N1319" t="str">
        <f t="shared" si="79"/>
        <v/>
      </c>
      <c r="O1319" s="131">
        <v>655.00030517578102</v>
      </c>
    </row>
    <row r="1320" spans="1:15">
      <c r="A1320" t="s">
        <v>1202</v>
      </c>
      <c r="B1320" t="s">
        <v>2342</v>
      </c>
      <c r="C1320" t="s">
        <v>429</v>
      </c>
      <c r="D1320" t="s">
        <v>2351</v>
      </c>
      <c r="E1320" t="s">
        <v>1693</v>
      </c>
      <c r="F1320" t="s">
        <v>1294</v>
      </c>
      <c r="G1320" t="str">
        <f>VLOOKUP(F1320,부산데이터스토어!$B$2:$C$225,2,)</f>
        <v>naa.60060e80166221000001622100001f04</v>
      </c>
      <c r="H1320" t="s">
        <v>3907</v>
      </c>
      <c r="I1320" t="s">
        <v>2429</v>
      </c>
      <c r="J1320" t="str">
        <f t="shared" si="76"/>
        <v>naa.60060e80166221000001622100000015</v>
      </c>
      <c r="K1320" t="str">
        <f t="shared" si="77"/>
        <v>10.146.106.70naa.60060e80166221000001622100000015</v>
      </c>
      <c r="L1320" t="str">
        <f>IF(K1320&lt;&gt;"",VLOOKUP(K1320,'active io'!$C$3:$D$7528,2,FALSE),"")</f>
        <v>vmhba2:C0:T1:L21</v>
      </c>
      <c r="M1320" t="str">
        <f t="shared" si="78"/>
        <v>16221</v>
      </c>
      <c r="N1320" t="str">
        <f t="shared" si="79"/>
        <v>0015</v>
      </c>
      <c r="O1320" s="131">
        <v>655.00030517578102</v>
      </c>
    </row>
    <row r="1321" spans="1:15">
      <c r="A1321" t="s">
        <v>1202</v>
      </c>
      <c r="B1321" t="s">
        <v>2342</v>
      </c>
      <c r="C1321" t="s">
        <v>429</v>
      </c>
      <c r="D1321" t="s">
        <v>2351</v>
      </c>
      <c r="E1321" t="s">
        <v>1697</v>
      </c>
      <c r="F1321" t="s">
        <v>1294</v>
      </c>
      <c r="G1321" t="str">
        <f>VLOOKUP(F1321,부산데이터스토어!$B$2:$C$225,2,)</f>
        <v>naa.60060e80166221000001622100001f04</v>
      </c>
      <c r="H1321" t="s">
        <v>3908</v>
      </c>
      <c r="I1321" t="s">
        <v>2430</v>
      </c>
      <c r="J1321" t="str">
        <f t="shared" si="76"/>
        <v>naa.60060e80166221000001622100000016</v>
      </c>
      <c r="K1321" t="str">
        <f t="shared" si="77"/>
        <v>10.146.106.70naa.60060e80166221000001622100000016</v>
      </c>
      <c r="L1321" t="str">
        <f>IF(K1321&lt;&gt;"",VLOOKUP(K1321,'active io'!$C$3:$D$7528,2,FALSE),"")</f>
        <v>vmhba2:C0:T1:L22</v>
      </c>
      <c r="M1321" t="str">
        <f t="shared" si="78"/>
        <v>16221</v>
      </c>
      <c r="N1321" t="str">
        <f t="shared" si="79"/>
        <v>0016</v>
      </c>
      <c r="O1321" s="131">
        <v>20.0006103515625</v>
      </c>
    </row>
    <row r="1322" spans="1:15">
      <c r="A1322" t="s">
        <v>1202</v>
      </c>
      <c r="B1322" t="s">
        <v>2342</v>
      </c>
      <c r="C1322" t="s">
        <v>429</v>
      </c>
      <c r="D1322" t="s">
        <v>2351</v>
      </c>
      <c r="E1322" t="s">
        <v>1699</v>
      </c>
      <c r="F1322" t="s">
        <v>1294</v>
      </c>
      <c r="G1322" t="str">
        <f>VLOOKUP(F1322,부산데이터스토어!$B$2:$C$225,2,)</f>
        <v>naa.60060e80166221000001622100001f04</v>
      </c>
      <c r="H1322" t="s">
        <v>3909</v>
      </c>
      <c r="I1322" t="s">
        <v>2431</v>
      </c>
      <c r="J1322" t="str">
        <f t="shared" si="76"/>
        <v>naa.60060e80166221000001622100000100</v>
      </c>
      <c r="K1322" t="str">
        <f t="shared" si="77"/>
        <v>10.146.106.70naa.60060e80166221000001622100000100</v>
      </c>
      <c r="L1322" t="str">
        <f>IF(K1322&lt;&gt;"",VLOOKUP(K1322,'active io'!$C$3:$D$7528,2,FALSE),"")</f>
        <v>vmhba4:C0:T2:L31</v>
      </c>
      <c r="M1322" t="str">
        <f t="shared" si="78"/>
        <v>16221</v>
      </c>
      <c r="N1322" t="str">
        <f t="shared" si="79"/>
        <v>0100</v>
      </c>
      <c r="O1322" s="131">
        <v>30</v>
      </c>
    </row>
    <row r="1323" spans="1:15">
      <c r="A1323" t="s">
        <v>1202</v>
      </c>
      <c r="B1323" t="s">
        <v>2342</v>
      </c>
      <c r="C1323" t="s">
        <v>429</v>
      </c>
      <c r="D1323" t="s">
        <v>2351</v>
      </c>
      <c r="E1323" t="s">
        <v>1730</v>
      </c>
      <c r="F1323" t="s">
        <v>1294</v>
      </c>
      <c r="G1323" t="str">
        <f>VLOOKUP(F1323,부산데이터스토어!$B$2:$C$225,2,)</f>
        <v>naa.60060e80166221000001622100001f04</v>
      </c>
      <c r="H1323" t="s">
        <v>3917</v>
      </c>
      <c r="I1323" t="s">
        <v>2439</v>
      </c>
      <c r="J1323" t="str">
        <f t="shared" si="76"/>
        <v>naa.60060e80166221000001622100000018</v>
      </c>
      <c r="K1323" t="str">
        <f t="shared" si="77"/>
        <v>10.146.106.70naa.60060e80166221000001622100000018</v>
      </c>
      <c r="L1323" t="str">
        <f>IF(K1323&lt;&gt;"",VLOOKUP(K1323,'active io'!$C$3:$D$7528,2,FALSE),"")</f>
        <v>vmhba2:C0:T1:L24</v>
      </c>
      <c r="M1323" t="str">
        <f t="shared" si="78"/>
        <v>16221</v>
      </c>
      <c r="N1323" t="str">
        <f t="shared" si="79"/>
        <v>0018</v>
      </c>
      <c r="O1323" s="131">
        <v>895.00030517578102</v>
      </c>
    </row>
    <row r="1324" spans="1:15">
      <c r="A1324" t="s">
        <v>1202</v>
      </c>
      <c r="B1324" t="s">
        <v>2342</v>
      </c>
      <c r="C1324" t="s">
        <v>429</v>
      </c>
      <c r="D1324" t="s">
        <v>2351</v>
      </c>
      <c r="E1324" t="s">
        <v>1732</v>
      </c>
      <c r="F1324" t="s">
        <v>1294</v>
      </c>
      <c r="G1324" t="str">
        <f>VLOOKUP(F1324,부산데이터스토어!$B$2:$C$225,2,)</f>
        <v>naa.60060e80166221000001622100001f04</v>
      </c>
      <c r="H1324" t="s">
        <v>3911</v>
      </c>
      <c r="I1324" t="s">
        <v>2433</v>
      </c>
      <c r="J1324" t="str">
        <f t="shared" si="76"/>
        <v>naa.60060e80166221000001622100000019</v>
      </c>
      <c r="K1324" t="str">
        <f t="shared" si="77"/>
        <v>10.146.106.70naa.60060e80166221000001622100000019</v>
      </c>
      <c r="L1324" t="str">
        <f>IF(K1324&lt;&gt;"",VLOOKUP(K1324,'active io'!$C$3:$D$7528,2,FALSE),"")</f>
        <v>vmhba2:C0:T1:L25</v>
      </c>
      <c r="M1324" t="str">
        <f t="shared" si="78"/>
        <v>16221</v>
      </c>
      <c r="N1324" t="str">
        <f t="shared" si="79"/>
        <v>0019</v>
      </c>
      <c r="O1324" s="131">
        <v>895.00030517578102</v>
      </c>
    </row>
    <row r="1325" spans="1:15">
      <c r="A1325" t="s">
        <v>1202</v>
      </c>
      <c r="B1325" t="s">
        <v>2342</v>
      </c>
      <c r="C1325" t="s">
        <v>429</v>
      </c>
      <c r="D1325" t="s">
        <v>2351</v>
      </c>
      <c r="E1325" t="s">
        <v>1734</v>
      </c>
      <c r="F1325" t="s">
        <v>1294</v>
      </c>
      <c r="G1325" t="str">
        <f>VLOOKUP(F1325,부산데이터스토어!$B$2:$C$225,2,)</f>
        <v>naa.60060e80166221000001622100001f04</v>
      </c>
      <c r="H1325" t="s">
        <v>3912</v>
      </c>
      <c r="I1325" t="s">
        <v>2434</v>
      </c>
      <c r="J1325" t="str">
        <f t="shared" si="76"/>
        <v>naa.60060e8016622100000162210000001a</v>
      </c>
      <c r="K1325" t="str">
        <f t="shared" si="77"/>
        <v>10.146.106.70naa.60060e8016622100000162210000001a</v>
      </c>
      <c r="L1325" t="str">
        <f>IF(K1325&lt;&gt;"",VLOOKUP(K1325,'active io'!$C$3:$D$7528,2,FALSE),"")</f>
        <v>vmhba4:C0:T3:L26</v>
      </c>
      <c r="M1325" t="str">
        <f t="shared" si="78"/>
        <v>16221</v>
      </c>
      <c r="N1325" t="str">
        <f t="shared" si="79"/>
        <v>001a</v>
      </c>
      <c r="O1325" s="131">
        <v>895.00030517578102</v>
      </c>
    </row>
    <row r="1326" spans="1:15">
      <c r="A1326" t="s">
        <v>1202</v>
      </c>
      <c r="B1326" t="s">
        <v>2342</v>
      </c>
      <c r="C1326" t="s">
        <v>429</v>
      </c>
      <c r="D1326" t="s">
        <v>2351</v>
      </c>
      <c r="E1326" t="s">
        <v>2190</v>
      </c>
      <c r="F1326" t="s">
        <v>1294</v>
      </c>
      <c r="G1326" t="str">
        <f>VLOOKUP(F1326,부산데이터스토어!$B$2:$C$225,2,)</f>
        <v>naa.60060e80166221000001622100001f04</v>
      </c>
      <c r="H1326" t="s">
        <v>3913</v>
      </c>
      <c r="I1326" t="s">
        <v>2435</v>
      </c>
      <c r="J1326" t="str">
        <f t="shared" si="76"/>
        <v>naa.60060e8016622100000162210000001b</v>
      </c>
      <c r="K1326" t="str">
        <f t="shared" si="77"/>
        <v>10.146.106.70naa.60060e8016622100000162210000001b</v>
      </c>
      <c r="L1326" t="str">
        <f>IF(K1326&lt;&gt;"",VLOOKUP(K1326,'active io'!$C$3:$D$7528,2,FALSE),"")</f>
        <v>vmhba4:C0:T3:L27</v>
      </c>
      <c r="M1326" t="str">
        <f t="shared" si="78"/>
        <v>16221</v>
      </c>
      <c r="N1326" t="str">
        <f t="shared" si="79"/>
        <v>001b</v>
      </c>
      <c r="O1326" s="131">
        <v>895.00030517578102</v>
      </c>
    </row>
    <row r="1327" spans="1:15">
      <c r="A1327" t="s">
        <v>1202</v>
      </c>
      <c r="B1327" t="s">
        <v>2342</v>
      </c>
      <c r="C1327" t="s">
        <v>429</v>
      </c>
      <c r="D1327" t="s">
        <v>2351</v>
      </c>
      <c r="E1327" t="s">
        <v>2192</v>
      </c>
      <c r="F1327" t="s">
        <v>1294</v>
      </c>
      <c r="G1327" t="str">
        <f>VLOOKUP(F1327,부산데이터스토어!$B$2:$C$225,2,)</f>
        <v>naa.60060e80166221000001622100001f04</v>
      </c>
      <c r="H1327" t="s">
        <v>3914</v>
      </c>
      <c r="I1327" t="s">
        <v>2436</v>
      </c>
      <c r="J1327" t="str">
        <f t="shared" si="76"/>
        <v>naa.60060e8016622100000162210000001c</v>
      </c>
      <c r="K1327" t="str">
        <f t="shared" si="77"/>
        <v>10.146.106.70naa.60060e8016622100000162210000001c</v>
      </c>
      <c r="L1327" t="str">
        <f>IF(K1327&lt;&gt;"",VLOOKUP(K1327,'active io'!$C$3:$D$7528,2,FALSE),"")</f>
        <v>vmhba4:C0:T3:L28</v>
      </c>
      <c r="M1327" t="str">
        <f t="shared" si="78"/>
        <v>16221</v>
      </c>
      <c r="N1327" t="str">
        <f t="shared" si="79"/>
        <v>001c</v>
      </c>
      <c r="O1327" s="131">
        <v>985.00030517578102</v>
      </c>
    </row>
    <row r="1328" spans="1:15">
      <c r="A1328" t="s">
        <v>1202</v>
      </c>
      <c r="B1328" t="s">
        <v>2342</v>
      </c>
      <c r="C1328" t="s">
        <v>429</v>
      </c>
      <c r="D1328" t="s">
        <v>2351</v>
      </c>
      <c r="E1328" t="s">
        <v>2194</v>
      </c>
      <c r="F1328" t="s">
        <v>1294</v>
      </c>
      <c r="G1328" t="str">
        <f>VLOOKUP(F1328,부산데이터스토어!$B$2:$C$225,2,)</f>
        <v>naa.60060e80166221000001622100001f04</v>
      </c>
      <c r="H1328" t="s">
        <v>3915</v>
      </c>
      <c r="I1328" t="s">
        <v>2437</v>
      </c>
      <c r="J1328" t="str">
        <f t="shared" si="76"/>
        <v>naa.60060e8016622100000162210000001d</v>
      </c>
      <c r="K1328" t="str">
        <f t="shared" si="77"/>
        <v>10.146.106.70naa.60060e8016622100000162210000001d</v>
      </c>
      <c r="L1328" t="str">
        <f>IF(K1328&lt;&gt;"",VLOOKUP(K1328,'active io'!$C$3:$D$7528,2,FALSE),"")</f>
        <v>vmhba4:C0:T3:L29</v>
      </c>
      <c r="M1328" t="str">
        <f t="shared" si="78"/>
        <v>16221</v>
      </c>
      <c r="N1328" t="str">
        <f t="shared" si="79"/>
        <v>001d</v>
      </c>
      <c r="O1328" s="131">
        <v>985.00030517578102</v>
      </c>
    </row>
    <row r="1329" spans="1:15">
      <c r="A1329" t="s">
        <v>1202</v>
      </c>
      <c r="B1329" t="s">
        <v>2342</v>
      </c>
      <c r="C1329" t="s">
        <v>429</v>
      </c>
      <c r="D1329" t="s">
        <v>2351</v>
      </c>
      <c r="E1329" t="s">
        <v>2196</v>
      </c>
      <c r="F1329" t="s">
        <v>1294</v>
      </c>
      <c r="G1329" t="str">
        <f>VLOOKUP(F1329,부산데이터스토어!$B$2:$C$225,2,)</f>
        <v>naa.60060e80166221000001622100001f04</v>
      </c>
      <c r="H1329" t="s">
        <v>3916</v>
      </c>
      <c r="I1329" t="s">
        <v>2438</v>
      </c>
      <c r="J1329" t="str">
        <f t="shared" si="76"/>
        <v>naa.60060e8016622100000162210000001e</v>
      </c>
      <c r="K1329" t="str">
        <f t="shared" si="77"/>
        <v>10.146.106.70naa.60060e8016622100000162210000001e</v>
      </c>
      <c r="L1329" t="str">
        <f>IF(K1329&lt;&gt;"",VLOOKUP(K1329,'active io'!$C$3:$D$7528,2,FALSE),"")</f>
        <v>vmhba4:C0:T2:L30</v>
      </c>
      <c r="M1329" t="str">
        <f t="shared" si="78"/>
        <v>16221</v>
      </c>
      <c r="N1329" t="str">
        <f t="shared" si="79"/>
        <v>001e</v>
      </c>
      <c r="O1329" s="131">
        <v>20.0006103515625</v>
      </c>
    </row>
    <row r="1330" spans="1:15">
      <c r="A1330" t="s">
        <v>1202</v>
      </c>
      <c r="B1330" t="s">
        <v>2342</v>
      </c>
      <c r="C1330" t="s">
        <v>429</v>
      </c>
      <c r="D1330" t="s">
        <v>2351</v>
      </c>
      <c r="E1330" t="s">
        <v>2198</v>
      </c>
      <c r="F1330" t="s">
        <v>1294</v>
      </c>
      <c r="G1330" t="str">
        <f>VLOOKUP(F1330,부산데이터스토어!$B$2:$C$225,2,)</f>
        <v>naa.60060e80166221000001622100001f04</v>
      </c>
      <c r="H1330" t="s">
        <v>3910</v>
      </c>
      <c r="I1330" t="s">
        <v>2432</v>
      </c>
      <c r="J1330" t="str">
        <f t="shared" si="76"/>
        <v>naa.60060e80166221000001622100000101</v>
      </c>
      <c r="K1330" t="str">
        <f t="shared" si="77"/>
        <v>10.146.106.70naa.60060e80166221000001622100000101</v>
      </c>
      <c r="L1330" t="str">
        <f>IF(K1330&lt;&gt;"",VLOOKUP(K1330,'active io'!$C$3:$D$7528,2,FALSE),"")</f>
        <v>vmhba4:C0:T2:L32</v>
      </c>
      <c r="M1330" t="str">
        <f t="shared" si="78"/>
        <v>16221</v>
      </c>
      <c r="N1330" t="str">
        <f t="shared" si="79"/>
        <v>0101</v>
      </c>
      <c r="O1330" s="131">
        <v>131.00006103515599</v>
      </c>
    </row>
    <row r="1331" spans="1:15">
      <c r="A1331" t="s">
        <v>1202</v>
      </c>
      <c r="B1331" t="s">
        <v>2342</v>
      </c>
      <c r="C1331" t="s">
        <v>429</v>
      </c>
      <c r="D1331" t="s">
        <v>2351</v>
      </c>
      <c r="E1331" t="s">
        <v>1737</v>
      </c>
      <c r="F1331" t="s">
        <v>1294</v>
      </c>
      <c r="G1331" t="str">
        <f>VLOOKUP(F1331,부산데이터스토어!$B$2:$C$225,2,)</f>
        <v>naa.60060e80166221000001622100001f04</v>
      </c>
      <c r="H1331" t="s">
        <v>3918</v>
      </c>
      <c r="I1331" t="s">
        <v>2440</v>
      </c>
      <c r="J1331" t="str">
        <f t="shared" ref="J1331:J1394" si="80">IF(I1331&lt;&gt;"",CONCATENATE("naa.",MID(I1331,11,32)),"")</f>
        <v>naa.60060e80166221000001622100001015</v>
      </c>
      <c r="K1331" t="str">
        <f t="shared" ref="K1331:K1394" si="81">IF(J1331&lt;&gt;"",CONCATENATE(A1331,J1331),"")</f>
        <v>10.146.106.70naa.60060e80166221000001622100001015</v>
      </c>
      <c r="L1331" t="str">
        <f>IF(K1331&lt;&gt;"",VLOOKUP(K1331,'active io'!$C$3:$D$7528,2,FALSE),"")</f>
        <v>vmhba4:C0:T3:L101</v>
      </c>
      <c r="M1331" t="str">
        <f t="shared" ref="M1331:M1394" si="82">IF(I1331&lt;&gt;"",MID(I1331,30,5),"")</f>
        <v>16221</v>
      </c>
      <c r="N1331" t="str">
        <f t="shared" ref="N1331:N1394" si="83">IF(I1331&lt;&gt;"",MID(I1331,39,4),"")</f>
        <v>1015</v>
      </c>
      <c r="O1331" s="131">
        <v>3.00018310546875</v>
      </c>
    </row>
    <row r="1332" spans="1:15">
      <c r="A1332" t="s">
        <v>1202</v>
      </c>
      <c r="B1332" t="s">
        <v>2342</v>
      </c>
      <c r="C1332" t="s">
        <v>429</v>
      </c>
      <c r="D1332" t="s">
        <v>2351</v>
      </c>
      <c r="E1332" t="s">
        <v>1740</v>
      </c>
      <c r="F1332" t="s">
        <v>1294</v>
      </c>
      <c r="G1332" t="str">
        <f>VLOOKUP(F1332,부산데이터스토어!$B$2:$C$225,2,)</f>
        <v>naa.60060e80166221000001622100001f04</v>
      </c>
      <c r="H1332" t="s">
        <v>3919</v>
      </c>
      <c r="I1332" t="s">
        <v>2441</v>
      </c>
      <c r="J1332" t="str">
        <f t="shared" si="80"/>
        <v>naa.60060e80166221000001622100001100</v>
      </c>
      <c r="K1332" t="str">
        <f t="shared" si="81"/>
        <v>10.146.106.70naa.60060e80166221000001622100001100</v>
      </c>
      <c r="L1332" t="str">
        <f>IF(K1332&lt;&gt;"",VLOOKUP(K1332,'active io'!$C$3:$D$7528,2,FALSE),"")</f>
        <v>vmhba4:C0:T3:L105</v>
      </c>
      <c r="M1332" t="str">
        <f t="shared" si="82"/>
        <v>16221</v>
      </c>
      <c r="N1332" t="str">
        <f t="shared" si="83"/>
        <v>1100</v>
      </c>
      <c r="O1332" s="131">
        <v>357.000732421875</v>
      </c>
    </row>
    <row r="1333" spans="1:15">
      <c r="A1333" t="s">
        <v>1202</v>
      </c>
      <c r="B1333" t="s">
        <v>2342</v>
      </c>
      <c r="C1333" t="s">
        <v>429</v>
      </c>
      <c r="D1333" t="s">
        <v>2351</v>
      </c>
      <c r="E1333" t="s">
        <v>1743</v>
      </c>
      <c r="F1333" t="s">
        <v>1294</v>
      </c>
      <c r="G1333" t="str">
        <f>VLOOKUP(F1333,부산데이터스토어!$B$2:$C$225,2,)</f>
        <v>naa.60060e80166221000001622100001f04</v>
      </c>
      <c r="H1333" t="s">
        <v>3920</v>
      </c>
      <c r="I1333" t="s">
        <v>2442</v>
      </c>
      <c r="J1333" t="str">
        <f t="shared" si="80"/>
        <v>naa.60060e80166221000001622100001019</v>
      </c>
      <c r="K1333" t="str">
        <f t="shared" si="81"/>
        <v>10.146.106.70naa.60060e80166221000001622100001019</v>
      </c>
      <c r="L1333" t="str">
        <f>IF(K1333&lt;&gt;"",VLOOKUP(K1333,'active io'!$C$3:$D$7528,2,FALSE),"")</f>
        <v>vmhba4:C0:T3:L103</v>
      </c>
      <c r="M1333" t="str">
        <f t="shared" si="82"/>
        <v>16221</v>
      </c>
      <c r="N1333" t="str">
        <f t="shared" si="83"/>
        <v>1019</v>
      </c>
      <c r="O1333" s="131">
        <v>196.00067138671901</v>
      </c>
    </row>
    <row r="1334" spans="1:15">
      <c r="A1334" t="s">
        <v>1202</v>
      </c>
      <c r="B1334" t="s">
        <v>2342</v>
      </c>
      <c r="C1334" t="s">
        <v>429</v>
      </c>
      <c r="D1334" t="s">
        <v>2351</v>
      </c>
      <c r="E1334" t="s">
        <v>1746</v>
      </c>
      <c r="F1334" t="s">
        <v>1294</v>
      </c>
      <c r="G1334" t="str">
        <f>VLOOKUP(F1334,부산데이터스토어!$B$2:$C$225,2,)</f>
        <v>naa.60060e80166221000001622100001f04</v>
      </c>
      <c r="H1334" t="s">
        <v>3921</v>
      </c>
      <c r="I1334" t="s">
        <v>2443</v>
      </c>
      <c r="J1334" t="str">
        <f t="shared" si="80"/>
        <v>naa.60060e8016622100000162210000101d</v>
      </c>
      <c r="K1334" t="str">
        <f t="shared" si="81"/>
        <v>10.146.106.70naa.60060e8016622100000162210000101d</v>
      </c>
      <c r="L1334" t="str">
        <f>IF(K1334&lt;&gt;"",VLOOKUP(K1334,'active io'!$C$3:$D$7528,2,FALSE),"")</f>
        <v>vmhba4:C0:T3:L104</v>
      </c>
      <c r="M1334" t="str">
        <f t="shared" si="82"/>
        <v>16221</v>
      </c>
      <c r="N1334" t="str">
        <f t="shared" si="83"/>
        <v>101d</v>
      </c>
      <c r="O1334" s="131">
        <v>3.00018310546875</v>
      </c>
    </row>
    <row r="1335" spans="1:15">
      <c r="A1335" t="s">
        <v>1202</v>
      </c>
      <c r="B1335" t="s">
        <v>2342</v>
      </c>
      <c r="C1335" t="s">
        <v>429</v>
      </c>
      <c r="D1335" t="s">
        <v>2351</v>
      </c>
      <c r="E1335" t="s">
        <v>1749</v>
      </c>
      <c r="F1335" t="s">
        <v>1294</v>
      </c>
      <c r="G1335" t="str">
        <f>VLOOKUP(F1335,부산데이터스토어!$B$2:$C$225,2,)</f>
        <v>naa.60060e80166221000001622100001f04</v>
      </c>
      <c r="H1335" t="s">
        <v>3922</v>
      </c>
      <c r="I1335" t="s">
        <v>2444</v>
      </c>
      <c r="J1335" t="str">
        <f t="shared" si="80"/>
        <v>naa.60060e80166221000001622100001101</v>
      </c>
      <c r="K1335" t="str">
        <f t="shared" si="81"/>
        <v>10.146.106.70naa.60060e80166221000001622100001101</v>
      </c>
      <c r="L1335" t="str">
        <f>IF(K1335&lt;&gt;"",VLOOKUP(K1335,'active io'!$C$3:$D$7528,2,FALSE),"")</f>
        <v>vmhba4:C0:T3:L106</v>
      </c>
      <c r="M1335" t="str">
        <f t="shared" si="82"/>
        <v>16221</v>
      </c>
      <c r="N1335" t="str">
        <f t="shared" si="83"/>
        <v>1101</v>
      </c>
      <c r="O1335" s="131">
        <v>0.20050048828125</v>
      </c>
    </row>
    <row r="1336" spans="1:15">
      <c r="A1336" t="s">
        <v>1202</v>
      </c>
      <c r="B1336" t="s">
        <v>2342</v>
      </c>
      <c r="C1336" t="s">
        <v>429</v>
      </c>
      <c r="D1336" t="s">
        <v>2351</v>
      </c>
      <c r="E1336" t="s">
        <v>1752</v>
      </c>
      <c r="F1336" t="s">
        <v>1294</v>
      </c>
      <c r="G1336" t="str">
        <f>VLOOKUP(F1336,부산데이터스토어!$B$2:$C$225,2,)</f>
        <v>naa.60060e80166221000001622100001f04</v>
      </c>
      <c r="H1336" t="s">
        <v>3923</v>
      </c>
      <c r="I1336" t="s">
        <v>2445</v>
      </c>
      <c r="J1336" t="str">
        <f t="shared" si="80"/>
        <v>naa.60060e80166221000001622100000f0c</v>
      </c>
      <c r="K1336" t="str">
        <f t="shared" si="81"/>
        <v>10.146.106.70naa.60060e80166221000001622100000f0c</v>
      </c>
      <c r="L1336" t="str">
        <f>IF(K1336&lt;&gt;"",VLOOKUP(K1336,'active io'!$C$3:$D$7528,2,FALSE),"")</f>
        <v>vmhba4:C0:T2:L172</v>
      </c>
      <c r="M1336" t="str">
        <f t="shared" si="82"/>
        <v>16221</v>
      </c>
      <c r="N1336" t="str">
        <f t="shared" si="83"/>
        <v>0f0c</v>
      </c>
      <c r="O1336" s="131">
        <v>0.20050048828125</v>
      </c>
    </row>
    <row r="1337" spans="1:15">
      <c r="A1337" t="s">
        <v>1202</v>
      </c>
      <c r="B1337" t="s">
        <v>2342</v>
      </c>
      <c r="C1337" t="s">
        <v>429</v>
      </c>
      <c r="D1337" t="s">
        <v>2351</v>
      </c>
      <c r="E1337" t="s">
        <v>1755</v>
      </c>
      <c r="F1337" t="s">
        <v>1294</v>
      </c>
      <c r="G1337" t="str">
        <f>VLOOKUP(F1337,부산데이터스토어!$B$2:$C$225,2,)</f>
        <v>naa.60060e80166221000001622100001f04</v>
      </c>
      <c r="H1337" t="s">
        <v>3924</v>
      </c>
      <c r="I1337" t="s">
        <v>2446</v>
      </c>
      <c r="J1337" t="str">
        <f t="shared" si="80"/>
        <v>naa.60060e80166221000001622100000f0d</v>
      </c>
      <c r="K1337" t="str">
        <f t="shared" si="81"/>
        <v>10.146.106.70naa.60060e80166221000001622100000f0d</v>
      </c>
      <c r="L1337" t="str">
        <f>IF(K1337&lt;&gt;"",VLOOKUP(K1337,'active io'!$C$3:$D$7528,2,FALSE),"")</f>
        <v>vmhba4:C0:T2:L173</v>
      </c>
      <c r="M1337" t="str">
        <f t="shared" si="82"/>
        <v>16221</v>
      </c>
      <c r="N1337" t="str">
        <f t="shared" si="83"/>
        <v>0f0d</v>
      </c>
      <c r="O1337" s="131">
        <v>0.20050048828125</v>
      </c>
    </row>
    <row r="1338" spans="1:15">
      <c r="A1338" t="s">
        <v>1202</v>
      </c>
      <c r="B1338" t="s">
        <v>2342</v>
      </c>
      <c r="C1338" t="s">
        <v>429</v>
      </c>
      <c r="D1338" t="s">
        <v>2351</v>
      </c>
      <c r="E1338" t="s">
        <v>1758</v>
      </c>
      <c r="F1338" t="s">
        <v>1294</v>
      </c>
      <c r="G1338" t="str">
        <f>VLOOKUP(F1338,부산데이터스토어!$B$2:$C$225,2,)</f>
        <v>naa.60060e80166221000001622100001f04</v>
      </c>
      <c r="H1338" t="s">
        <v>3925</v>
      </c>
      <c r="I1338" t="s">
        <v>2447</v>
      </c>
      <c r="J1338" t="str">
        <f t="shared" si="80"/>
        <v>naa.60060e80166221000001622100000f0e</v>
      </c>
      <c r="K1338" t="str">
        <f t="shared" si="81"/>
        <v>10.146.106.70naa.60060e80166221000001622100000f0e</v>
      </c>
      <c r="L1338" t="str">
        <f>IF(K1338&lt;&gt;"",VLOOKUP(K1338,'active io'!$C$3:$D$7528,2,FALSE),"")</f>
        <v>vmhba4:C0:T2:L174</v>
      </c>
      <c r="M1338" t="str">
        <f t="shared" si="82"/>
        <v>16221</v>
      </c>
      <c r="N1338" t="str">
        <f t="shared" si="83"/>
        <v>0f0e</v>
      </c>
      <c r="O1338" s="131">
        <v>40</v>
      </c>
    </row>
    <row r="1339" spans="1:15">
      <c r="A1339" t="s">
        <v>1202</v>
      </c>
      <c r="B1339" t="s">
        <v>2342</v>
      </c>
      <c r="C1339" t="s">
        <v>428</v>
      </c>
      <c r="D1339" t="s">
        <v>2343</v>
      </c>
      <c r="E1339" t="s">
        <v>1686</v>
      </c>
      <c r="F1339" t="s">
        <v>1532</v>
      </c>
      <c r="G1339" t="str">
        <f>VLOOKUP(F1339,부산데이터스토어!$B$2:$C$225,2,)</f>
        <v>naa.600508b1001c7b87601918f80f4c15ac</v>
      </c>
      <c r="H1339" t="s">
        <v>3928</v>
      </c>
      <c r="J1339" t="str">
        <f t="shared" si="80"/>
        <v/>
      </c>
      <c r="K1339" t="str">
        <f t="shared" si="81"/>
        <v/>
      </c>
      <c r="L1339" t="str">
        <f>IF(K1339&lt;&gt;"",VLOOKUP(K1339,'active io'!$C$3:$D$7528,2,FALSE),"")</f>
        <v/>
      </c>
      <c r="M1339" t="str">
        <f t="shared" si="82"/>
        <v/>
      </c>
      <c r="N1339" t="str">
        <f t="shared" si="83"/>
        <v/>
      </c>
      <c r="O1339" s="131">
        <v>50</v>
      </c>
    </row>
    <row r="1340" spans="1:15">
      <c r="A1340" t="s">
        <v>1202</v>
      </c>
      <c r="B1340" t="s">
        <v>2342</v>
      </c>
      <c r="C1340" t="s">
        <v>428</v>
      </c>
      <c r="D1340" t="s">
        <v>2343</v>
      </c>
      <c r="E1340" t="s">
        <v>1690</v>
      </c>
      <c r="F1340" t="s">
        <v>1534</v>
      </c>
      <c r="G1340" t="str">
        <f>VLOOKUP(F1340,부산데이터스토어!$B$2:$C$225,2,)</f>
        <v>naa.600508b1001c8bb98d00aac61244298b</v>
      </c>
      <c r="H1340" t="s">
        <v>3928</v>
      </c>
      <c r="J1340" t="str">
        <f t="shared" si="80"/>
        <v/>
      </c>
      <c r="K1340" t="str">
        <f t="shared" si="81"/>
        <v/>
      </c>
      <c r="L1340" t="str">
        <f>IF(K1340&lt;&gt;"",VLOOKUP(K1340,'active io'!$C$3:$D$7528,2,FALSE),"")</f>
        <v/>
      </c>
      <c r="M1340" t="str">
        <f t="shared" si="82"/>
        <v/>
      </c>
      <c r="N1340" t="str">
        <f t="shared" si="83"/>
        <v/>
      </c>
      <c r="O1340" s="131">
        <v>15</v>
      </c>
    </row>
    <row r="1341" spans="1:15">
      <c r="A1341" t="s">
        <v>1202</v>
      </c>
      <c r="B1341" t="s">
        <v>2342</v>
      </c>
      <c r="C1341" t="s">
        <v>428</v>
      </c>
      <c r="D1341" t="s">
        <v>2343</v>
      </c>
      <c r="E1341" t="s">
        <v>1688</v>
      </c>
      <c r="F1341" t="s">
        <v>1368</v>
      </c>
      <c r="G1341" t="str">
        <f>VLOOKUP(F1341,부산데이터스토어!$B$2:$C$225,2,)</f>
        <v>naa.60060e80166177000001617700001f04</v>
      </c>
      <c r="H1341" t="s">
        <v>3928</v>
      </c>
      <c r="I1341" t="s">
        <v>2450</v>
      </c>
      <c r="J1341" t="str">
        <f t="shared" si="80"/>
        <v>naa.60060e80166177000001617700000014</v>
      </c>
      <c r="K1341" t="str">
        <f t="shared" si="81"/>
        <v>10.146.106.70naa.60060e80166177000001617700000014</v>
      </c>
      <c r="L1341" t="str">
        <f>IF(K1341&lt;&gt;"",VLOOKUP(K1341,'active io'!$C$3:$D$7528,2,FALSE),"")</f>
        <v>vmhba3:C0:T2:L20</v>
      </c>
      <c r="M1341" t="str">
        <f t="shared" si="82"/>
        <v>16177</v>
      </c>
      <c r="N1341" t="str">
        <f t="shared" si="83"/>
        <v>0014</v>
      </c>
      <c r="O1341" s="131">
        <v>2.00042724609375</v>
      </c>
    </row>
    <row r="1342" spans="1:15">
      <c r="A1342" t="s">
        <v>1202</v>
      </c>
      <c r="B1342" t="s">
        <v>2342</v>
      </c>
      <c r="C1342" t="s">
        <v>428</v>
      </c>
      <c r="D1342" t="s">
        <v>2343</v>
      </c>
      <c r="E1342" t="s">
        <v>1704</v>
      </c>
      <c r="F1342" t="s">
        <v>1368</v>
      </c>
      <c r="G1342" t="str">
        <f>VLOOKUP(F1342,부산데이터스토어!$B$2:$C$225,2,)</f>
        <v>naa.60060e80166177000001617700001f04</v>
      </c>
      <c r="H1342" t="s">
        <v>3929</v>
      </c>
      <c r="I1342" t="s">
        <v>2418</v>
      </c>
      <c r="J1342" t="str">
        <f t="shared" si="80"/>
        <v>naa.60060e80166177000001617700000087</v>
      </c>
      <c r="K1342" t="str">
        <f t="shared" si="81"/>
        <v>10.146.106.70naa.60060e80166177000001617700000087</v>
      </c>
      <c r="L1342" t="str">
        <f>IF(K1342&lt;&gt;"",VLOOKUP(K1342,'active io'!$C$3:$D$7528,2,FALSE),"")</f>
        <v>vmhba3:C0:T2:L25</v>
      </c>
      <c r="M1342" t="str">
        <f t="shared" si="82"/>
        <v>16177</v>
      </c>
      <c r="N1342" t="str">
        <f t="shared" si="83"/>
        <v>0087</v>
      </c>
      <c r="O1342" s="131">
        <v>86.000061035156307</v>
      </c>
    </row>
    <row r="1343" spans="1:15">
      <c r="A1343" t="s">
        <v>1202</v>
      </c>
      <c r="B1343" t="s">
        <v>2342</v>
      </c>
      <c r="C1343" t="s">
        <v>428</v>
      </c>
      <c r="D1343" t="s">
        <v>2343</v>
      </c>
      <c r="E1343" t="s">
        <v>1706</v>
      </c>
      <c r="F1343" t="s">
        <v>1368</v>
      </c>
      <c r="G1343" t="str">
        <f>VLOOKUP(F1343,부산데이터스토어!$B$2:$C$225,2,)</f>
        <v>naa.60060e80166177000001617700001f04</v>
      </c>
      <c r="H1343" t="s">
        <v>3930</v>
      </c>
      <c r="I1343" t="s">
        <v>2419</v>
      </c>
      <c r="J1343" t="str">
        <f t="shared" si="80"/>
        <v>naa.60060e80166177000001617700000088</v>
      </c>
      <c r="K1343" t="str">
        <f t="shared" si="81"/>
        <v>10.146.106.70naa.60060e80166177000001617700000088</v>
      </c>
      <c r="L1343" t="str">
        <f>IF(K1343&lt;&gt;"",VLOOKUP(K1343,'active io'!$C$3:$D$7528,2,FALSE),"")</f>
        <v>vmhba3:C0:T2:L26</v>
      </c>
      <c r="M1343" t="str">
        <f t="shared" si="82"/>
        <v>16177</v>
      </c>
      <c r="N1343" t="str">
        <f t="shared" si="83"/>
        <v>0088</v>
      </c>
      <c r="O1343" s="131">
        <v>50</v>
      </c>
    </row>
    <row r="1344" spans="1:15">
      <c r="A1344" t="s">
        <v>1202</v>
      </c>
      <c r="B1344" t="s">
        <v>2342</v>
      </c>
      <c r="C1344" t="s">
        <v>428</v>
      </c>
      <c r="D1344" t="s">
        <v>2343</v>
      </c>
      <c r="E1344" t="s">
        <v>1714</v>
      </c>
      <c r="F1344" t="s">
        <v>1536</v>
      </c>
      <c r="G1344" t="str">
        <f>VLOOKUP(F1344,부산데이터스토어!$B$2:$C$225,2,)</f>
        <v>naa.600508b1001cfcd80c7ffac4971101b1</v>
      </c>
      <c r="H1344" t="s">
        <v>3928</v>
      </c>
      <c r="J1344" t="str">
        <f t="shared" si="80"/>
        <v/>
      </c>
      <c r="K1344" t="str">
        <f t="shared" si="81"/>
        <v/>
      </c>
      <c r="L1344" t="str">
        <f>IF(K1344&lt;&gt;"",VLOOKUP(K1344,'active io'!$C$3:$D$7528,2,FALSE),"")</f>
        <v/>
      </c>
      <c r="M1344" t="str">
        <f t="shared" si="82"/>
        <v/>
      </c>
      <c r="N1344" t="str">
        <f t="shared" si="83"/>
        <v/>
      </c>
      <c r="O1344" s="131">
        <v>70.000305175781307</v>
      </c>
    </row>
    <row r="1345" spans="1:15">
      <c r="A1345" t="s">
        <v>1202</v>
      </c>
      <c r="B1345" t="s">
        <v>2342</v>
      </c>
      <c r="C1345" t="s">
        <v>428</v>
      </c>
      <c r="D1345" t="s">
        <v>2343</v>
      </c>
      <c r="E1345" t="s">
        <v>1693</v>
      </c>
      <c r="F1345" t="s">
        <v>1368</v>
      </c>
      <c r="G1345" t="str">
        <f>VLOOKUP(F1345,부산데이터스토어!$B$2:$C$225,2,)</f>
        <v>naa.60060e80166177000001617700001f04</v>
      </c>
      <c r="H1345" t="s">
        <v>3898</v>
      </c>
      <c r="I1345" t="s">
        <v>2420</v>
      </c>
      <c r="J1345" t="str">
        <f t="shared" si="80"/>
        <v>naa.60060e80166177000001617700000015</v>
      </c>
      <c r="K1345" t="str">
        <f t="shared" si="81"/>
        <v>10.146.106.70naa.60060e80166177000001617700000015</v>
      </c>
      <c r="L1345" t="str">
        <f>IF(K1345&lt;&gt;"",VLOOKUP(K1345,'active io'!$C$3:$D$7528,2,FALSE),"")</f>
        <v>vmhba3:C0:T2:L21</v>
      </c>
      <c r="M1345" t="str">
        <f t="shared" si="82"/>
        <v>16177</v>
      </c>
      <c r="N1345" t="str">
        <f t="shared" si="83"/>
        <v>0015</v>
      </c>
      <c r="O1345" s="131">
        <v>45</v>
      </c>
    </row>
    <row r="1346" spans="1:15">
      <c r="A1346" t="s">
        <v>1202</v>
      </c>
      <c r="B1346" t="s">
        <v>2342</v>
      </c>
      <c r="C1346" t="s">
        <v>428</v>
      </c>
      <c r="D1346" t="s">
        <v>2343</v>
      </c>
      <c r="E1346" t="s">
        <v>1697</v>
      </c>
      <c r="F1346" t="s">
        <v>1368</v>
      </c>
      <c r="G1346" t="str">
        <f>VLOOKUP(F1346,부산데이터스토어!$B$2:$C$225,2,)</f>
        <v>naa.60060e80166177000001617700001f04</v>
      </c>
      <c r="H1346" t="s">
        <v>3899</v>
      </c>
      <c r="I1346" t="s">
        <v>2421</v>
      </c>
      <c r="J1346" t="str">
        <f t="shared" si="80"/>
        <v>naa.60060e80166177000001617700000016</v>
      </c>
      <c r="K1346" t="str">
        <f t="shared" si="81"/>
        <v>10.146.106.70naa.60060e80166177000001617700000016</v>
      </c>
      <c r="L1346" t="str">
        <f>IF(K1346&lt;&gt;"",VLOOKUP(K1346,'active io'!$C$3:$D$7528,2,FALSE),"")</f>
        <v>vmhba3:C0:T2:L22</v>
      </c>
      <c r="M1346" t="str">
        <f t="shared" si="82"/>
        <v>16177</v>
      </c>
      <c r="N1346" t="str">
        <f t="shared" si="83"/>
        <v>0016</v>
      </c>
      <c r="O1346" s="131">
        <v>150</v>
      </c>
    </row>
    <row r="1347" spans="1:15">
      <c r="A1347" t="s">
        <v>1202</v>
      </c>
      <c r="B1347" t="s">
        <v>2342</v>
      </c>
      <c r="C1347" t="s">
        <v>428</v>
      </c>
      <c r="D1347" t="s">
        <v>2343</v>
      </c>
      <c r="E1347" t="s">
        <v>1699</v>
      </c>
      <c r="F1347" t="s">
        <v>1368</v>
      </c>
      <c r="G1347" t="str">
        <f>VLOOKUP(F1347,부산데이터스토어!$B$2:$C$225,2,)</f>
        <v>naa.60060e80166177000001617700001f04</v>
      </c>
      <c r="H1347" t="s">
        <v>3900</v>
      </c>
      <c r="I1347" t="s">
        <v>2422</v>
      </c>
      <c r="J1347" t="str">
        <f t="shared" si="80"/>
        <v>naa.60060e80166177000001617700000017</v>
      </c>
      <c r="K1347" t="str">
        <f t="shared" si="81"/>
        <v>10.146.106.70naa.60060e80166177000001617700000017</v>
      </c>
      <c r="L1347" t="str">
        <f>IF(K1347&lt;&gt;"",VLOOKUP(K1347,'active io'!$C$3:$D$7528,2,FALSE),"")</f>
        <v>vmhba3:C0:T2:L23</v>
      </c>
      <c r="M1347" t="str">
        <f t="shared" si="82"/>
        <v>16177</v>
      </c>
      <c r="N1347" t="str">
        <f t="shared" si="83"/>
        <v>0017</v>
      </c>
      <c r="O1347" s="131">
        <v>70.000305175781307</v>
      </c>
    </row>
    <row r="1348" spans="1:15">
      <c r="A1348" t="s">
        <v>1202</v>
      </c>
      <c r="B1348" t="s">
        <v>2342</v>
      </c>
      <c r="C1348" t="s">
        <v>428</v>
      </c>
      <c r="D1348" t="s">
        <v>2343</v>
      </c>
      <c r="E1348" t="s">
        <v>1730</v>
      </c>
      <c r="F1348" t="s">
        <v>1368</v>
      </c>
      <c r="G1348" t="str">
        <f>VLOOKUP(F1348,부산데이터스토어!$B$2:$C$225,2,)</f>
        <v>naa.60060e80166177000001617700001f04</v>
      </c>
      <c r="H1348" t="s">
        <v>3901</v>
      </c>
      <c r="I1348" t="s">
        <v>2423</v>
      </c>
      <c r="J1348" t="str">
        <f t="shared" si="80"/>
        <v>naa.60060e80166177000001617700000018</v>
      </c>
      <c r="K1348" t="str">
        <f t="shared" si="81"/>
        <v>10.146.106.70naa.60060e80166177000001617700000018</v>
      </c>
      <c r="L1348" t="str">
        <f>IF(K1348&lt;&gt;"",VLOOKUP(K1348,'active io'!$C$3:$D$7528,2,FALSE),"")</f>
        <v>vmhba3:C0:T2:L24</v>
      </c>
      <c r="M1348" t="str">
        <f t="shared" si="82"/>
        <v>16177</v>
      </c>
      <c r="N1348" t="str">
        <f t="shared" si="83"/>
        <v>0018</v>
      </c>
      <c r="O1348" s="131">
        <v>0.20050048828125</v>
      </c>
    </row>
    <row r="1349" spans="1:15">
      <c r="A1349" t="s">
        <v>1202</v>
      </c>
      <c r="B1349" t="s">
        <v>2342</v>
      </c>
      <c r="C1349" t="s">
        <v>428</v>
      </c>
      <c r="D1349" t="s">
        <v>2343</v>
      </c>
      <c r="E1349" t="s">
        <v>1752</v>
      </c>
      <c r="F1349" t="s">
        <v>1368</v>
      </c>
      <c r="G1349" t="str">
        <f>VLOOKUP(F1349,부산데이터스토어!$B$2:$C$225,2,)</f>
        <v>naa.60060e80166177000001617700001f04</v>
      </c>
      <c r="H1349" t="s">
        <v>3902</v>
      </c>
      <c r="I1349" t="s">
        <v>2424</v>
      </c>
      <c r="J1349" t="str">
        <f t="shared" si="80"/>
        <v>naa.60060e80166177000001617700000f0c</v>
      </c>
      <c r="K1349" t="str">
        <f t="shared" si="81"/>
        <v>10.146.106.70naa.60060e80166177000001617700000f0c</v>
      </c>
      <c r="L1349" t="str">
        <f>IF(K1349&lt;&gt;"",VLOOKUP(K1349,'active io'!$C$3:$D$7528,2,FALSE),"")</f>
        <v>vmhba5:C0:T1:L172</v>
      </c>
      <c r="M1349" t="str">
        <f t="shared" si="82"/>
        <v>16177</v>
      </c>
      <c r="N1349" t="str">
        <f t="shared" si="83"/>
        <v>0f0c</v>
      </c>
      <c r="O1349" s="131">
        <v>0.20050048828125</v>
      </c>
    </row>
    <row r="1350" spans="1:15">
      <c r="A1350" t="s">
        <v>1202</v>
      </c>
      <c r="B1350" t="s">
        <v>2342</v>
      </c>
      <c r="C1350" t="s">
        <v>428</v>
      </c>
      <c r="D1350" t="s">
        <v>2343</v>
      </c>
      <c r="E1350" t="s">
        <v>1755</v>
      </c>
      <c r="F1350" t="s">
        <v>1368</v>
      </c>
      <c r="G1350" t="str">
        <f>VLOOKUP(F1350,부산데이터스토어!$B$2:$C$225,2,)</f>
        <v>naa.60060e80166177000001617700001f04</v>
      </c>
      <c r="H1350" t="s">
        <v>3903</v>
      </c>
      <c r="I1350" t="s">
        <v>2425</v>
      </c>
      <c r="J1350" t="str">
        <f t="shared" si="80"/>
        <v>naa.60060e80166177000001617700000f0d</v>
      </c>
      <c r="K1350" t="str">
        <f t="shared" si="81"/>
        <v>10.146.106.70naa.60060e80166177000001617700000f0d</v>
      </c>
      <c r="L1350" t="str">
        <f>IF(K1350&lt;&gt;"",VLOOKUP(K1350,'active io'!$C$3:$D$7528,2,FALSE),"")</f>
        <v>vmhba5:C0:T1:L173</v>
      </c>
      <c r="M1350" t="str">
        <f t="shared" si="82"/>
        <v>16177</v>
      </c>
      <c r="N1350" t="str">
        <f t="shared" si="83"/>
        <v>0f0d</v>
      </c>
      <c r="O1350" s="131">
        <v>0.20050048828125</v>
      </c>
    </row>
    <row r="1351" spans="1:15">
      <c r="A1351" t="s">
        <v>1202</v>
      </c>
      <c r="B1351" t="s">
        <v>2342</v>
      </c>
      <c r="C1351" t="s">
        <v>428</v>
      </c>
      <c r="D1351" t="s">
        <v>2343</v>
      </c>
      <c r="E1351" t="s">
        <v>1758</v>
      </c>
      <c r="F1351" t="s">
        <v>1368</v>
      </c>
      <c r="G1351" t="str">
        <f>VLOOKUP(F1351,부산데이터스토어!$B$2:$C$225,2,)</f>
        <v>naa.60060e80166177000001617700001f04</v>
      </c>
      <c r="H1351" t="s">
        <v>3904</v>
      </c>
      <c r="I1351" t="s">
        <v>2426</v>
      </c>
      <c r="J1351" t="str">
        <f t="shared" si="80"/>
        <v>naa.60060e80166177000001617700000f0e</v>
      </c>
      <c r="K1351" t="str">
        <f t="shared" si="81"/>
        <v>10.146.106.70naa.60060e80166177000001617700000f0e</v>
      </c>
      <c r="L1351" t="str">
        <f>IF(K1351&lt;&gt;"",VLOOKUP(K1351,'active io'!$C$3:$D$7528,2,FALSE),"")</f>
        <v>vmhba5:C0:T1:L174</v>
      </c>
      <c r="M1351" t="str">
        <f t="shared" si="82"/>
        <v>16177</v>
      </c>
      <c r="N1351" t="str">
        <f t="shared" si="83"/>
        <v>0f0e</v>
      </c>
      <c r="O1351" s="131">
        <v>40</v>
      </c>
    </row>
    <row r="1352" spans="1:15">
      <c r="A1352" t="s">
        <v>1203</v>
      </c>
      <c r="B1352" t="s">
        <v>2342</v>
      </c>
      <c r="C1352" t="s">
        <v>431</v>
      </c>
      <c r="D1352" t="s">
        <v>2343</v>
      </c>
      <c r="E1352" t="s">
        <v>1686</v>
      </c>
      <c r="F1352" t="s">
        <v>1538</v>
      </c>
      <c r="G1352" t="str">
        <f>VLOOKUP(F1352,부산데이터스토어!$B$2:$C$225,2,)</f>
        <v>naa.600508b1001cb5445305983505eeafdf</v>
      </c>
      <c r="H1352" t="s">
        <v>3931</v>
      </c>
      <c r="J1352" t="str">
        <f t="shared" si="80"/>
        <v/>
      </c>
      <c r="K1352" t="str">
        <f t="shared" si="81"/>
        <v/>
      </c>
      <c r="L1352" t="str">
        <f>IF(K1352&lt;&gt;"",VLOOKUP(K1352,'active io'!$C$3:$D$7528,2,FALSE),"")</f>
        <v/>
      </c>
      <c r="M1352" t="str">
        <f t="shared" si="82"/>
        <v/>
      </c>
      <c r="N1352" t="str">
        <f t="shared" si="83"/>
        <v/>
      </c>
      <c r="O1352" s="131">
        <v>25.0003051757813</v>
      </c>
    </row>
    <row r="1353" spans="1:15">
      <c r="A1353" t="s">
        <v>1203</v>
      </c>
      <c r="B1353" t="s">
        <v>2342</v>
      </c>
      <c r="C1353" t="s">
        <v>431</v>
      </c>
      <c r="D1353" t="s">
        <v>2343</v>
      </c>
      <c r="E1353" t="s">
        <v>1688</v>
      </c>
      <c r="F1353" t="s">
        <v>1358</v>
      </c>
      <c r="G1353" t="str">
        <f>VLOOKUP(F1353,부산데이터스토어!$B$2:$C$225,2,)</f>
        <v>naa.60060e80166177000001617700001f03</v>
      </c>
      <c r="H1353" t="s">
        <v>3931</v>
      </c>
      <c r="I1353" t="s">
        <v>2451</v>
      </c>
      <c r="J1353" t="str">
        <f t="shared" si="80"/>
        <v>naa.60060e8016617700000161770000000f</v>
      </c>
      <c r="K1353" t="str">
        <f t="shared" si="81"/>
        <v>10.146.106.71naa.60060e8016617700000161770000000f</v>
      </c>
      <c r="L1353" t="str">
        <f>IF(K1353&lt;&gt;"",VLOOKUP(K1353,'active io'!$C$3:$D$7528,2,FALSE),"")</f>
        <v>vmhba5:C0:T0:L15</v>
      </c>
      <c r="M1353" t="str">
        <f t="shared" si="82"/>
        <v>16177</v>
      </c>
      <c r="N1353" t="str">
        <f t="shared" si="83"/>
        <v>000f</v>
      </c>
      <c r="O1353" s="131">
        <v>50</v>
      </c>
    </row>
    <row r="1354" spans="1:15">
      <c r="A1354" t="s">
        <v>1203</v>
      </c>
      <c r="B1354" t="s">
        <v>2342</v>
      </c>
      <c r="C1354" t="s">
        <v>431</v>
      </c>
      <c r="D1354" t="s">
        <v>2343</v>
      </c>
      <c r="E1354" t="s">
        <v>1714</v>
      </c>
      <c r="F1354" t="s">
        <v>1540</v>
      </c>
      <c r="G1354" t="str">
        <f>VLOOKUP(F1354,부산데이터스토어!$B$2:$C$225,2,)</f>
        <v>naa.600508b1001c8c064d3598abbc766349</v>
      </c>
      <c r="H1354" t="s">
        <v>3931</v>
      </c>
      <c r="J1354" t="str">
        <f t="shared" si="80"/>
        <v/>
      </c>
      <c r="K1354" t="str">
        <f t="shared" si="81"/>
        <v/>
      </c>
      <c r="L1354" t="str">
        <f>IF(K1354&lt;&gt;"",VLOOKUP(K1354,'active io'!$C$3:$D$7528,2,FALSE),"")</f>
        <v/>
      </c>
      <c r="M1354" t="str">
        <f t="shared" si="82"/>
        <v/>
      </c>
      <c r="N1354" t="str">
        <f t="shared" si="83"/>
        <v/>
      </c>
      <c r="O1354" s="131">
        <v>30</v>
      </c>
    </row>
    <row r="1355" spans="1:15">
      <c r="A1355" t="s">
        <v>1203</v>
      </c>
      <c r="B1355" t="s">
        <v>2342</v>
      </c>
      <c r="C1355" t="s">
        <v>431</v>
      </c>
      <c r="D1355" t="s">
        <v>2343</v>
      </c>
      <c r="E1355" t="s">
        <v>1693</v>
      </c>
      <c r="F1355" t="s">
        <v>1358</v>
      </c>
      <c r="G1355" t="str">
        <f>VLOOKUP(F1355,부산데이터스토어!$B$2:$C$225,2,)</f>
        <v>naa.60060e80166177000001617700001f03</v>
      </c>
      <c r="H1355" t="s">
        <v>3824</v>
      </c>
      <c r="I1355" t="s">
        <v>2345</v>
      </c>
      <c r="J1355" t="str">
        <f t="shared" si="80"/>
        <v>naa.60060e80166177000001617700000010</v>
      </c>
      <c r="K1355" t="str">
        <f t="shared" si="81"/>
        <v>10.146.106.71naa.60060e80166177000001617700000010</v>
      </c>
      <c r="L1355" t="str">
        <f>IF(K1355&lt;&gt;"",VLOOKUP(K1355,'active io'!$C$3:$D$7528,2,FALSE),"")</f>
        <v>vmhba5:C0:T0:L16</v>
      </c>
      <c r="M1355" t="str">
        <f t="shared" si="82"/>
        <v>16177</v>
      </c>
      <c r="N1355" t="str">
        <f t="shared" si="83"/>
        <v>0010</v>
      </c>
      <c r="O1355" s="131">
        <v>60</v>
      </c>
    </row>
    <row r="1356" spans="1:15">
      <c r="A1356" t="s">
        <v>1203</v>
      </c>
      <c r="B1356" t="s">
        <v>2342</v>
      </c>
      <c r="C1356" t="s">
        <v>431</v>
      </c>
      <c r="D1356" t="s">
        <v>2343</v>
      </c>
      <c r="E1356" t="s">
        <v>1697</v>
      </c>
      <c r="F1356" t="s">
        <v>1358</v>
      </c>
      <c r="G1356" t="str">
        <f>VLOOKUP(F1356,부산데이터스토어!$B$2:$C$225,2,)</f>
        <v>naa.60060e80166177000001617700001f03</v>
      </c>
      <c r="H1356" t="s">
        <v>3825</v>
      </c>
      <c r="I1356" t="s">
        <v>2346</v>
      </c>
      <c r="J1356" t="str">
        <f t="shared" si="80"/>
        <v>naa.60060e80166177000001617700000011</v>
      </c>
      <c r="K1356" t="str">
        <f t="shared" si="81"/>
        <v>10.146.106.71naa.60060e80166177000001617700000011</v>
      </c>
      <c r="L1356" t="str">
        <f>IF(K1356&lt;&gt;"",VLOOKUP(K1356,'active io'!$C$3:$D$7528,2,FALSE),"")</f>
        <v>vmhba5:C0:T0:L17</v>
      </c>
      <c r="M1356" t="str">
        <f t="shared" si="82"/>
        <v>16177</v>
      </c>
      <c r="N1356" t="str">
        <f t="shared" si="83"/>
        <v>0011</v>
      </c>
      <c r="O1356" s="131">
        <v>35.0006103515625</v>
      </c>
    </row>
    <row r="1357" spans="1:15">
      <c r="A1357" t="s">
        <v>1203</v>
      </c>
      <c r="B1357" t="s">
        <v>2342</v>
      </c>
      <c r="C1357" t="s">
        <v>431</v>
      </c>
      <c r="D1357" t="s">
        <v>2343</v>
      </c>
      <c r="E1357" t="s">
        <v>1699</v>
      </c>
      <c r="F1357" t="s">
        <v>1358</v>
      </c>
      <c r="G1357" t="str">
        <f>VLOOKUP(F1357,부산데이터스토어!$B$2:$C$225,2,)</f>
        <v>naa.60060e80166177000001617700001f03</v>
      </c>
      <c r="H1357" t="s">
        <v>3826</v>
      </c>
      <c r="I1357" t="s">
        <v>2347</v>
      </c>
      <c r="J1357" t="str">
        <f t="shared" si="80"/>
        <v>naa.60060e80166177000001617700000012</v>
      </c>
      <c r="K1357" t="str">
        <f t="shared" si="81"/>
        <v>10.146.106.71naa.60060e80166177000001617700000012</v>
      </c>
      <c r="L1357" t="str">
        <f>IF(K1357&lt;&gt;"",VLOOKUP(K1357,'active io'!$C$3:$D$7528,2,FALSE),"")</f>
        <v>vmhba5:C0:T0:L18</v>
      </c>
      <c r="M1357" t="str">
        <f t="shared" si="82"/>
        <v>16177</v>
      </c>
      <c r="N1357" t="str">
        <f t="shared" si="83"/>
        <v>0012</v>
      </c>
      <c r="O1357" s="131">
        <v>0.20050048828125</v>
      </c>
    </row>
    <row r="1358" spans="1:15">
      <c r="A1358" t="s">
        <v>1203</v>
      </c>
      <c r="B1358" t="s">
        <v>2342</v>
      </c>
      <c r="C1358" t="s">
        <v>431</v>
      </c>
      <c r="D1358" t="s">
        <v>2343</v>
      </c>
      <c r="E1358" t="s">
        <v>1752</v>
      </c>
      <c r="F1358" t="s">
        <v>1358</v>
      </c>
      <c r="G1358" t="str">
        <f>VLOOKUP(F1358,부산데이터스토어!$B$2:$C$225,2,)</f>
        <v>naa.60060e80166177000001617700001f03</v>
      </c>
      <c r="H1358" t="s">
        <v>3827</v>
      </c>
      <c r="I1358" t="s">
        <v>2348</v>
      </c>
      <c r="J1358" t="str">
        <f t="shared" si="80"/>
        <v>naa.60060e80166177000001617700000f09</v>
      </c>
      <c r="K1358" t="str">
        <f t="shared" si="81"/>
        <v>10.146.106.71naa.60060e80166177000001617700000f09</v>
      </c>
      <c r="L1358" t="str">
        <f>IF(K1358&lt;&gt;"",VLOOKUP(K1358,'active io'!$C$3:$D$7528,2,FALSE),"")</f>
        <v>vmhba3:C0:T2:L169</v>
      </c>
      <c r="M1358" t="str">
        <f t="shared" si="82"/>
        <v>16177</v>
      </c>
      <c r="N1358" t="str">
        <f t="shared" si="83"/>
        <v>0f09</v>
      </c>
      <c r="O1358" s="131">
        <v>0.20050048828125</v>
      </c>
    </row>
    <row r="1359" spans="1:15">
      <c r="A1359" t="s">
        <v>1203</v>
      </c>
      <c r="B1359" t="s">
        <v>2342</v>
      </c>
      <c r="C1359" t="s">
        <v>431</v>
      </c>
      <c r="D1359" t="s">
        <v>2343</v>
      </c>
      <c r="E1359" t="s">
        <v>1755</v>
      </c>
      <c r="F1359" t="s">
        <v>1358</v>
      </c>
      <c r="G1359" t="str">
        <f>VLOOKUP(F1359,부산데이터스토어!$B$2:$C$225,2,)</f>
        <v>naa.60060e80166177000001617700001f03</v>
      </c>
      <c r="H1359" t="s">
        <v>3828</v>
      </c>
      <c r="I1359" t="s">
        <v>2349</v>
      </c>
      <c r="J1359" t="str">
        <f t="shared" si="80"/>
        <v>naa.60060e80166177000001617700000f0a</v>
      </c>
      <c r="K1359" t="str">
        <f t="shared" si="81"/>
        <v>10.146.106.71naa.60060e80166177000001617700000f0a</v>
      </c>
      <c r="L1359" t="str">
        <f>IF(K1359&lt;&gt;"",VLOOKUP(K1359,'active io'!$C$3:$D$7528,2,FALSE),"")</f>
        <v>vmhba5:C0:T1:L170</v>
      </c>
      <c r="M1359" t="str">
        <f t="shared" si="82"/>
        <v>16177</v>
      </c>
      <c r="N1359" t="str">
        <f t="shared" si="83"/>
        <v>0f0a</v>
      </c>
      <c r="O1359" s="131">
        <v>0.20050048828125</v>
      </c>
    </row>
    <row r="1360" spans="1:15">
      <c r="A1360" t="s">
        <v>1203</v>
      </c>
      <c r="B1360" t="s">
        <v>2342</v>
      </c>
      <c r="C1360" t="s">
        <v>431</v>
      </c>
      <c r="D1360" t="s">
        <v>2343</v>
      </c>
      <c r="E1360" t="s">
        <v>1758</v>
      </c>
      <c r="F1360" t="s">
        <v>1358</v>
      </c>
      <c r="G1360" t="str">
        <f>VLOOKUP(F1360,부산데이터스토어!$B$2:$C$225,2,)</f>
        <v>naa.60060e80166177000001617700001f03</v>
      </c>
      <c r="H1360" t="s">
        <v>3829</v>
      </c>
      <c r="I1360" t="s">
        <v>2350</v>
      </c>
      <c r="J1360" t="str">
        <f t="shared" si="80"/>
        <v>naa.60060e80166177000001617700000f0b</v>
      </c>
      <c r="K1360" t="str">
        <f t="shared" si="81"/>
        <v>10.146.106.71naa.60060e80166177000001617700000f0b</v>
      </c>
      <c r="L1360" t="str">
        <f>IF(K1360&lt;&gt;"",VLOOKUP(K1360,'active io'!$C$3:$D$7528,2,FALSE),"")</f>
        <v>vmhba5:C0:T1:L171</v>
      </c>
      <c r="M1360" t="str">
        <f t="shared" si="82"/>
        <v>16177</v>
      </c>
      <c r="N1360" t="str">
        <f t="shared" si="83"/>
        <v>0f0b</v>
      </c>
      <c r="O1360" s="131">
        <v>40</v>
      </c>
    </row>
    <row r="1361" spans="1:15">
      <c r="A1361" t="s">
        <v>1203</v>
      </c>
      <c r="B1361" t="s">
        <v>2342</v>
      </c>
      <c r="C1361" t="s">
        <v>432</v>
      </c>
      <c r="D1361" t="s">
        <v>2351</v>
      </c>
      <c r="E1361" t="s">
        <v>1686</v>
      </c>
      <c r="F1361" t="s">
        <v>1538</v>
      </c>
      <c r="G1361" t="str">
        <f>VLOOKUP(F1361,부산데이터스토어!$B$2:$C$225,2,)</f>
        <v>naa.600508b1001cb5445305983505eeafdf</v>
      </c>
      <c r="H1361" t="s">
        <v>3932</v>
      </c>
      <c r="J1361" t="str">
        <f t="shared" si="80"/>
        <v/>
      </c>
      <c r="K1361" t="str">
        <f t="shared" si="81"/>
        <v/>
      </c>
      <c r="L1361" t="str">
        <f>IF(K1361&lt;&gt;"",VLOOKUP(K1361,'active io'!$C$3:$D$7528,2,FALSE),"")</f>
        <v/>
      </c>
      <c r="M1361" t="str">
        <f t="shared" si="82"/>
        <v/>
      </c>
      <c r="N1361" t="str">
        <f t="shared" si="83"/>
        <v/>
      </c>
      <c r="O1361" s="131">
        <v>50.0006103515625</v>
      </c>
    </row>
    <row r="1362" spans="1:15">
      <c r="A1362" t="s">
        <v>1203</v>
      </c>
      <c r="B1362" t="s">
        <v>2342</v>
      </c>
      <c r="C1362" t="s">
        <v>432</v>
      </c>
      <c r="D1362" t="s">
        <v>2351</v>
      </c>
      <c r="E1362" t="s">
        <v>1688</v>
      </c>
      <c r="F1362" t="s">
        <v>1286</v>
      </c>
      <c r="G1362" t="str">
        <f>VLOOKUP(F1362,부산데이터스토어!$B$2:$C$225,2,)</f>
        <v>naa.60060e80166221000001622100001f03</v>
      </c>
      <c r="H1362" t="s">
        <v>3932</v>
      </c>
      <c r="I1362" t="s">
        <v>2452</v>
      </c>
      <c r="J1362" t="str">
        <f t="shared" si="80"/>
        <v>naa.60060e8016622100000162210000000f</v>
      </c>
      <c r="K1362" t="str">
        <f t="shared" si="81"/>
        <v>10.146.106.71naa.60060e8016622100000162210000000f</v>
      </c>
      <c r="L1362" t="str">
        <f>IF(K1362&lt;&gt;"",VLOOKUP(K1362,'active io'!$C$3:$D$7528,2,FALSE),"")</f>
        <v>vmhba2:C0:T3:L15</v>
      </c>
      <c r="M1362" t="str">
        <f t="shared" si="82"/>
        <v>16221</v>
      </c>
      <c r="N1362" t="str">
        <f t="shared" si="83"/>
        <v>000f</v>
      </c>
      <c r="O1362" s="131">
        <v>5.0006103515625</v>
      </c>
    </row>
    <row r="1363" spans="1:15">
      <c r="A1363" t="s">
        <v>1203</v>
      </c>
      <c r="B1363" t="s">
        <v>2342</v>
      </c>
      <c r="C1363" t="s">
        <v>432</v>
      </c>
      <c r="D1363" t="s">
        <v>2351</v>
      </c>
      <c r="E1363" t="s">
        <v>1704</v>
      </c>
      <c r="F1363" t="s">
        <v>1286</v>
      </c>
      <c r="G1363" t="str">
        <f>VLOOKUP(F1363,부산데이터스토어!$B$2:$C$225,2,)</f>
        <v>naa.60060e80166221000001622100001f03</v>
      </c>
      <c r="H1363" t="s">
        <v>3933</v>
      </c>
      <c r="I1363" t="s">
        <v>2453</v>
      </c>
      <c r="J1363" t="str">
        <f t="shared" si="80"/>
        <v>naa.60060e8016622100000162210000100f</v>
      </c>
      <c r="K1363" t="str">
        <f t="shared" si="81"/>
        <v>10.146.106.71naa.60060e8016622100000162210000100f</v>
      </c>
      <c r="L1363" t="str">
        <f>IF(K1363&lt;&gt;"",VLOOKUP(K1363,'active io'!$C$3:$D$7528,2,FALSE),"")</f>
        <v>vmhba2:C0:T3:L95</v>
      </c>
      <c r="M1363" t="str">
        <f t="shared" si="82"/>
        <v>16221</v>
      </c>
      <c r="N1363" t="str">
        <f t="shared" si="83"/>
        <v>100f</v>
      </c>
      <c r="O1363" s="131">
        <v>50</v>
      </c>
    </row>
    <row r="1364" spans="1:15">
      <c r="A1364" t="s">
        <v>1203</v>
      </c>
      <c r="B1364" t="s">
        <v>2342</v>
      </c>
      <c r="C1364" t="s">
        <v>432</v>
      </c>
      <c r="D1364" t="s">
        <v>2351</v>
      </c>
      <c r="E1364" t="s">
        <v>1714</v>
      </c>
      <c r="F1364" t="s">
        <v>1540</v>
      </c>
      <c r="G1364" t="str">
        <f>VLOOKUP(F1364,부산데이터스토어!$B$2:$C$225,2,)</f>
        <v>naa.600508b1001c8c064d3598abbc766349</v>
      </c>
      <c r="H1364" t="s">
        <v>3932</v>
      </c>
      <c r="J1364" t="str">
        <f t="shared" si="80"/>
        <v/>
      </c>
      <c r="K1364" t="str">
        <f t="shared" si="81"/>
        <v/>
      </c>
      <c r="L1364" t="str">
        <f>IF(K1364&lt;&gt;"",VLOOKUP(K1364,'active io'!$C$3:$D$7528,2,FALSE),"")</f>
        <v/>
      </c>
      <c r="M1364" t="str">
        <f t="shared" si="82"/>
        <v/>
      </c>
      <c r="N1364" t="str">
        <f t="shared" si="83"/>
        <v/>
      </c>
      <c r="O1364" s="131">
        <v>40.0003051757813</v>
      </c>
    </row>
    <row r="1365" spans="1:15">
      <c r="A1365" t="s">
        <v>1203</v>
      </c>
      <c r="B1365" t="s">
        <v>2342</v>
      </c>
      <c r="C1365" t="s">
        <v>432</v>
      </c>
      <c r="D1365" t="s">
        <v>2351</v>
      </c>
      <c r="E1365" t="s">
        <v>1693</v>
      </c>
      <c r="F1365" t="s">
        <v>1286</v>
      </c>
      <c r="G1365" t="str">
        <f>VLOOKUP(F1365,부산데이터스토어!$B$2:$C$225,2,)</f>
        <v>naa.60060e80166221000001622100001f03</v>
      </c>
      <c r="H1365" t="s">
        <v>3832</v>
      </c>
      <c r="I1365" t="s">
        <v>2354</v>
      </c>
      <c r="J1365" t="str">
        <f t="shared" si="80"/>
        <v>naa.60060e80166221000001622100000010</v>
      </c>
      <c r="K1365" t="str">
        <f t="shared" si="81"/>
        <v>10.146.106.71naa.60060e80166221000001622100000010</v>
      </c>
      <c r="L1365" t="str">
        <f>IF(K1365&lt;&gt;"",VLOOKUP(K1365,'active io'!$C$3:$D$7528,2,FALSE),"")</f>
        <v>vmhba2:C0:T3:L16</v>
      </c>
      <c r="M1365" t="str">
        <f t="shared" si="82"/>
        <v>16221</v>
      </c>
      <c r="N1365" t="str">
        <f t="shared" si="83"/>
        <v>0010</v>
      </c>
      <c r="O1365" s="131">
        <v>90</v>
      </c>
    </row>
    <row r="1366" spans="1:15">
      <c r="A1366" t="s">
        <v>1203</v>
      </c>
      <c r="B1366" t="s">
        <v>2342</v>
      </c>
      <c r="C1366" t="s">
        <v>432</v>
      </c>
      <c r="D1366" t="s">
        <v>2351</v>
      </c>
      <c r="E1366" t="s">
        <v>1697</v>
      </c>
      <c r="F1366" t="s">
        <v>1286</v>
      </c>
      <c r="G1366" t="str">
        <f>VLOOKUP(F1366,부산데이터스토어!$B$2:$C$225,2,)</f>
        <v>naa.60060e80166221000001622100001f03</v>
      </c>
      <c r="H1366" t="s">
        <v>3833</v>
      </c>
      <c r="I1366" t="s">
        <v>2355</v>
      </c>
      <c r="J1366" t="str">
        <f t="shared" si="80"/>
        <v>naa.60060e80166221000001622100000011</v>
      </c>
      <c r="K1366" t="str">
        <f t="shared" si="81"/>
        <v>10.146.106.71naa.60060e80166221000001622100000011</v>
      </c>
      <c r="L1366" t="str">
        <f>IF(K1366&lt;&gt;"",VLOOKUP(K1366,'active io'!$C$3:$D$7528,2,FALSE),"")</f>
        <v>vmhba2:C0:T3:L17</v>
      </c>
      <c r="M1366" t="str">
        <f t="shared" si="82"/>
        <v>16221</v>
      </c>
      <c r="N1366" t="str">
        <f t="shared" si="83"/>
        <v>0011</v>
      </c>
      <c r="O1366" s="131">
        <v>100.00030517578099</v>
      </c>
    </row>
    <row r="1367" spans="1:15">
      <c r="A1367" t="s">
        <v>1203</v>
      </c>
      <c r="B1367" t="s">
        <v>2342</v>
      </c>
      <c r="C1367" t="s">
        <v>432</v>
      </c>
      <c r="D1367" t="s">
        <v>2351</v>
      </c>
      <c r="E1367" t="s">
        <v>1699</v>
      </c>
      <c r="F1367" t="s">
        <v>1286</v>
      </c>
      <c r="G1367" t="str">
        <f>VLOOKUP(F1367,부산데이터스토어!$B$2:$C$225,2,)</f>
        <v>naa.60060e80166221000001622100001f03</v>
      </c>
      <c r="H1367" t="s">
        <v>3834</v>
      </c>
      <c r="I1367" t="s">
        <v>2356</v>
      </c>
      <c r="J1367" t="str">
        <f t="shared" si="80"/>
        <v>naa.60060e80166221000001622100000012</v>
      </c>
      <c r="K1367" t="str">
        <f t="shared" si="81"/>
        <v>10.146.106.71naa.60060e80166221000001622100000012</v>
      </c>
      <c r="L1367" t="str">
        <f>IF(K1367&lt;&gt;"",VLOOKUP(K1367,'active io'!$C$3:$D$7528,2,FALSE),"")</f>
        <v>vmhba2:C0:T3:L18</v>
      </c>
      <c r="M1367" t="str">
        <f t="shared" si="82"/>
        <v>16221</v>
      </c>
      <c r="N1367" t="str">
        <f t="shared" si="83"/>
        <v>0012</v>
      </c>
      <c r="O1367" s="131">
        <v>4.0008544921875</v>
      </c>
    </row>
    <row r="1368" spans="1:15">
      <c r="A1368" t="s">
        <v>1203</v>
      </c>
      <c r="B1368" t="s">
        <v>2342</v>
      </c>
      <c r="C1368" t="s">
        <v>432</v>
      </c>
      <c r="D1368" t="s">
        <v>2351</v>
      </c>
      <c r="E1368" t="s">
        <v>1737</v>
      </c>
      <c r="F1368" t="s">
        <v>1286</v>
      </c>
      <c r="G1368" t="str">
        <f>VLOOKUP(F1368,부산데이터스토어!$B$2:$C$225,2,)</f>
        <v>naa.60060e80166221000001622100001f03</v>
      </c>
      <c r="H1368" t="s">
        <v>3835</v>
      </c>
      <c r="I1368" t="s">
        <v>2357</v>
      </c>
      <c r="J1368" t="str">
        <f t="shared" si="80"/>
        <v>naa.60060e80166221000001622100001010</v>
      </c>
      <c r="K1368" t="str">
        <f t="shared" si="81"/>
        <v>10.146.106.71naa.60060e80166221000001622100001010</v>
      </c>
      <c r="L1368" t="str">
        <f>IF(K1368&lt;&gt;"",VLOOKUP(K1368,'active io'!$C$3:$D$7528,2,FALSE),"")</f>
        <v>vmhba2:C0:T3:L96</v>
      </c>
      <c r="M1368" t="str">
        <f t="shared" si="82"/>
        <v>16221</v>
      </c>
      <c r="N1368" t="str">
        <f t="shared" si="83"/>
        <v>1010</v>
      </c>
      <c r="O1368" s="131">
        <v>9.00054931640625</v>
      </c>
    </row>
    <row r="1369" spans="1:15">
      <c r="A1369" t="s">
        <v>1203</v>
      </c>
      <c r="B1369" t="s">
        <v>2342</v>
      </c>
      <c r="C1369" t="s">
        <v>432</v>
      </c>
      <c r="D1369" t="s">
        <v>2351</v>
      </c>
      <c r="E1369" t="s">
        <v>1740</v>
      </c>
      <c r="F1369" t="s">
        <v>1286</v>
      </c>
      <c r="G1369" t="str">
        <f>VLOOKUP(F1369,부산데이터스토어!$B$2:$C$225,2,)</f>
        <v>naa.60060e80166221000001622100001f03</v>
      </c>
      <c r="H1369" t="s">
        <v>3836</v>
      </c>
      <c r="I1369" t="s">
        <v>2358</v>
      </c>
      <c r="J1369" t="str">
        <f t="shared" si="80"/>
        <v>naa.60060e80166221000001622100001011</v>
      </c>
      <c r="K1369" t="str">
        <f t="shared" si="81"/>
        <v>10.146.106.71naa.60060e80166221000001622100001011</v>
      </c>
      <c r="L1369" t="str">
        <f>IF(K1369&lt;&gt;"",VLOOKUP(K1369,'active io'!$C$3:$D$7528,2,FALSE),"")</f>
        <v>vmhba2:C0:T3:L97</v>
      </c>
      <c r="M1369" t="str">
        <f t="shared" si="82"/>
        <v>16221</v>
      </c>
      <c r="N1369" t="str">
        <f t="shared" si="83"/>
        <v>1011</v>
      </c>
      <c r="O1369" s="131">
        <v>10.0003051757813</v>
      </c>
    </row>
    <row r="1370" spans="1:15">
      <c r="A1370" t="s">
        <v>1203</v>
      </c>
      <c r="B1370" t="s">
        <v>2342</v>
      </c>
      <c r="C1370" t="s">
        <v>432</v>
      </c>
      <c r="D1370" t="s">
        <v>2351</v>
      </c>
      <c r="E1370" t="s">
        <v>1743</v>
      </c>
      <c r="F1370" t="s">
        <v>1286</v>
      </c>
      <c r="G1370" t="str">
        <f>VLOOKUP(F1370,부산데이터스토어!$B$2:$C$225,2,)</f>
        <v>naa.60060e80166221000001622100001f03</v>
      </c>
      <c r="H1370" t="s">
        <v>3837</v>
      </c>
      <c r="I1370" t="s">
        <v>2359</v>
      </c>
      <c r="J1370" t="str">
        <f t="shared" si="80"/>
        <v>naa.60060e80166221000001622100001012</v>
      </c>
      <c r="K1370" t="str">
        <f t="shared" si="81"/>
        <v>10.146.106.71naa.60060e80166221000001622100001012</v>
      </c>
      <c r="L1370" t="str">
        <f>IF(K1370&lt;&gt;"",VLOOKUP(K1370,'active io'!$C$3:$D$7528,2,FALSE),"")</f>
        <v>vmhba2:C0:T3:L98</v>
      </c>
      <c r="M1370" t="str">
        <f t="shared" si="82"/>
        <v>16221</v>
      </c>
      <c r="N1370" t="str">
        <f t="shared" si="83"/>
        <v>1012</v>
      </c>
      <c r="O1370" s="131">
        <v>0.20050048828125</v>
      </c>
    </row>
    <row r="1371" spans="1:15">
      <c r="A1371" t="s">
        <v>1203</v>
      </c>
      <c r="B1371" t="s">
        <v>2342</v>
      </c>
      <c r="C1371" t="s">
        <v>432</v>
      </c>
      <c r="D1371" t="s">
        <v>2351</v>
      </c>
      <c r="E1371" t="s">
        <v>1752</v>
      </c>
      <c r="F1371" t="s">
        <v>1286</v>
      </c>
      <c r="G1371" t="str">
        <f>VLOOKUP(F1371,부산데이터스토어!$B$2:$C$225,2,)</f>
        <v>naa.60060e80166221000001622100001f03</v>
      </c>
      <c r="H1371" t="s">
        <v>3838</v>
      </c>
      <c r="I1371" t="s">
        <v>2360</v>
      </c>
      <c r="J1371" t="str">
        <f t="shared" si="80"/>
        <v>naa.60060e80166221000001622100000f09</v>
      </c>
      <c r="K1371" t="str">
        <f t="shared" si="81"/>
        <v>10.146.106.71naa.60060e80166221000001622100000f09</v>
      </c>
      <c r="L1371" t="str">
        <f>IF(K1371&lt;&gt;"",VLOOKUP(K1371,'active io'!$C$3:$D$7528,2,FALSE),"")</f>
        <v>vmhba2:C0:T3:L169</v>
      </c>
      <c r="M1371" t="str">
        <f t="shared" si="82"/>
        <v>16221</v>
      </c>
      <c r="N1371" t="str">
        <f t="shared" si="83"/>
        <v>0f09</v>
      </c>
      <c r="O1371" s="131">
        <v>0.20050048828125</v>
      </c>
    </row>
    <row r="1372" spans="1:15">
      <c r="A1372" t="s">
        <v>1203</v>
      </c>
      <c r="B1372" t="s">
        <v>2342</v>
      </c>
      <c r="C1372" t="s">
        <v>432</v>
      </c>
      <c r="D1372" t="s">
        <v>2351</v>
      </c>
      <c r="E1372" t="s">
        <v>1755</v>
      </c>
      <c r="F1372" t="s">
        <v>1286</v>
      </c>
      <c r="G1372" t="str">
        <f>VLOOKUP(F1372,부산데이터스토어!$B$2:$C$225,2,)</f>
        <v>naa.60060e80166221000001622100001f03</v>
      </c>
      <c r="H1372" t="s">
        <v>3839</v>
      </c>
      <c r="I1372" t="s">
        <v>2361</v>
      </c>
      <c r="J1372" t="str">
        <f t="shared" si="80"/>
        <v>naa.60060e80166221000001622100000f0a</v>
      </c>
      <c r="K1372" t="str">
        <f t="shared" si="81"/>
        <v>10.146.106.71naa.60060e80166221000001622100000f0a</v>
      </c>
      <c r="L1372" t="str">
        <f>IF(K1372&lt;&gt;"",VLOOKUP(K1372,'active io'!$C$3:$D$7528,2,FALSE),"")</f>
        <v>vmhba2:C0:T4:L170</v>
      </c>
      <c r="M1372" t="str">
        <f t="shared" si="82"/>
        <v>16221</v>
      </c>
      <c r="N1372" t="str">
        <f t="shared" si="83"/>
        <v>0f0a</v>
      </c>
      <c r="O1372" s="131">
        <v>0.20050048828125</v>
      </c>
    </row>
    <row r="1373" spans="1:15">
      <c r="A1373" t="s">
        <v>1203</v>
      </c>
      <c r="B1373" t="s">
        <v>2342</v>
      </c>
      <c r="C1373" t="s">
        <v>432</v>
      </c>
      <c r="D1373" t="s">
        <v>2351</v>
      </c>
      <c r="E1373" t="s">
        <v>1758</v>
      </c>
      <c r="F1373" t="s">
        <v>1286</v>
      </c>
      <c r="G1373" t="str">
        <f>VLOOKUP(F1373,부산데이터스토어!$B$2:$C$225,2,)</f>
        <v>naa.60060e80166221000001622100001f03</v>
      </c>
      <c r="H1373" t="s">
        <v>3840</v>
      </c>
      <c r="I1373" t="s">
        <v>2362</v>
      </c>
      <c r="J1373" t="str">
        <f t="shared" si="80"/>
        <v>naa.60060e80166221000001622100000f0b</v>
      </c>
      <c r="K1373" t="str">
        <f t="shared" si="81"/>
        <v>10.146.106.71naa.60060e80166221000001622100000f0b</v>
      </c>
      <c r="L1373" t="str">
        <f>IF(K1373&lt;&gt;"",VLOOKUP(K1373,'active io'!$C$3:$D$7528,2,FALSE),"")</f>
        <v>vmhba2:C0:T4:L171</v>
      </c>
      <c r="M1373" t="str">
        <f t="shared" si="82"/>
        <v>16221</v>
      </c>
      <c r="N1373" t="str">
        <f t="shared" si="83"/>
        <v>0f0b</v>
      </c>
      <c r="O1373" s="131">
        <v>40</v>
      </c>
    </row>
    <row r="1374" spans="1:15">
      <c r="A1374" t="s">
        <v>1204</v>
      </c>
      <c r="B1374" t="s">
        <v>2342</v>
      </c>
      <c r="C1374" t="s">
        <v>435</v>
      </c>
      <c r="D1374" t="s">
        <v>2351</v>
      </c>
      <c r="E1374" t="s">
        <v>1686</v>
      </c>
      <c r="F1374" t="s">
        <v>1542</v>
      </c>
      <c r="G1374" t="str">
        <f>VLOOKUP(F1374,부산데이터스토어!$B$2:$C$225,2,)</f>
        <v>naa.600508b1001c38e509b4fe7941b1e939</v>
      </c>
      <c r="H1374" t="s">
        <v>3934</v>
      </c>
      <c r="J1374" t="str">
        <f t="shared" si="80"/>
        <v/>
      </c>
      <c r="K1374" t="str">
        <f t="shared" si="81"/>
        <v/>
      </c>
      <c r="L1374" t="str">
        <f>IF(K1374&lt;&gt;"",VLOOKUP(K1374,'active io'!$C$3:$D$7528,2,FALSE),"")</f>
        <v/>
      </c>
      <c r="M1374" t="str">
        <f t="shared" si="82"/>
        <v/>
      </c>
      <c r="N1374" t="str">
        <f t="shared" si="83"/>
        <v/>
      </c>
      <c r="O1374" s="131">
        <v>750</v>
      </c>
    </row>
    <row r="1375" spans="1:15">
      <c r="A1375" t="s">
        <v>1204</v>
      </c>
      <c r="B1375" t="s">
        <v>2342</v>
      </c>
      <c r="C1375" t="s">
        <v>435</v>
      </c>
      <c r="D1375" t="s">
        <v>2351</v>
      </c>
      <c r="E1375" t="s">
        <v>1688</v>
      </c>
      <c r="F1375" t="s">
        <v>1258</v>
      </c>
      <c r="G1375" t="str">
        <f>VLOOKUP(F1375,부산데이터스토어!$B$2:$C$225,2,)</f>
        <v>naa.60060e80166221000001622100001f00</v>
      </c>
      <c r="H1375" t="s">
        <v>3934</v>
      </c>
      <c r="I1375" t="s">
        <v>2454</v>
      </c>
      <c r="J1375" t="str">
        <f t="shared" si="80"/>
        <v>naa.60060e80166221000001622100000002</v>
      </c>
      <c r="K1375" t="str">
        <f t="shared" si="81"/>
        <v>10.146.106.72naa.60060e80166221000001622100000002</v>
      </c>
      <c r="L1375" t="str">
        <f>IF(K1375&lt;&gt;"",VLOOKUP(K1375,'active io'!$C$3:$D$7528,2,FALSE),"")</f>
        <v>vmhba4:C0:T0:L2</v>
      </c>
      <c r="M1375" t="str">
        <f t="shared" si="82"/>
        <v>16221</v>
      </c>
      <c r="N1375" t="str">
        <f t="shared" si="83"/>
        <v>0002</v>
      </c>
      <c r="O1375" s="131">
        <v>75</v>
      </c>
    </row>
    <row r="1376" spans="1:15">
      <c r="A1376" t="s">
        <v>1204</v>
      </c>
      <c r="B1376" t="s">
        <v>2342</v>
      </c>
      <c r="C1376" t="s">
        <v>435</v>
      </c>
      <c r="D1376" t="s">
        <v>2351</v>
      </c>
      <c r="E1376" t="s">
        <v>1704</v>
      </c>
      <c r="F1376" t="s">
        <v>1258</v>
      </c>
      <c r="G1376" t="str">
        <f>VLOOKUP(F1376,부산데이터스토어!$B$2:$C$225,2,)</f>
        <v>naa.60060e80166221000001622100001f00</v>
      </c>
      <c r="H1376" t="s">
        <v>3935</v>
      </c>
      <c r="I1376" t="s">
        <v>2455</v>
      </c>
      <c r="J1376" t="str">
        <f t="shared" si="80"/>
        <v>naa.60060e80166221000001622100001002</v>
      </c>
      <c r="K1376" t="str">
        <f t="shared" si="81"/>
        <v>10.146.106.72naa.60060e80166221000001622100001002</v>
      </c>
      <c r="L1376" t="str">
        <f>IF(K1376&lt;&gt;"",VLOOKUP(K1376,'active io'!$C$3:$D$7528,2,FALSE),"")</f>
        <v>vmhba2:C0:T4:L82</v>
      </c>
      <c r="M1376" t="str">
        <f t="shared" si="82"/>
        <v>16221</v>
      </c>
      <c r="N1376" t="str">
        <f t="shared" si="83"/>
        <v>1002</v>
      </c>
      <c r="O1376" s="131">
        <v>50</v>
      </c>
    </row>
    <row r="1377" spans="1:15">
      <c r="A1377" t="s">
        <v>1204</v>
      </c>
      <c r="B1377" t="s">
        <v>2342</v>
      </c>
      <c r="C1377" t="s">
        <v>435</v>
      </c>
      <c r="D1377" t="s">
        <v>2351</v>
      </c>
      <c r="E1377" t="s">
        <v>1714</v>
      </c>
      <c r="F1377" t="s">
        <v>1544</v>
      </c>
      <c r="G1377" t="str">
        <f>VLOOKUP(F1377,부산데이터스토어!$B$2:$C$225,2,)</f>
        <v>naa.600508b1001ca50deb5423a2f2df9970</v>
      </c>
      <c r="H1377" t="s">
        <v>3934</v>
      </c>
      <c r="J1377" t="str">
        <f t="shared" si="80"/>
        <v/>
      </c>
      <c r="K1377" t="str">
        <f t="shared" si="81"/>
        <v/>
      </c>
      <c r="L1377" t="str">
        <f>IF(K1377&lt;&gt;"",VLOOKUP(K1377,'active io'!$C$3:$D$7528,2,FALSE),"")</f>
        <v/>
      </c>
      <c r="M1377" t="str">
        <f t="shared" si="82"/>
        <v/>
      </c>
      <c r="N1377" t="str">
        <f t="shared" si="83"/>
        <v/>
      </c>
      <c r="O1377" s="131">
        <v>70.000305175781307</v>
      </c>
    </row>
    <row r="1378" spans="1:15">
      <c r="A1378" t="s">
        <v>1204</v>
      </c>
      <c r="B1378" t="s">
        <v>2342</v>
      </c>
      <c r="C1378" t="s">
        <v>435</v>
      </c>
      <c r="D1378" t="s">
        <v>2351</v>
      </c>
      <c r="E1378" t="s">
        <v>1693</v>
      </c>
      <c r="F1378" t="s">
        <v>1258</v>
      </c>
      <c r="G1378" t="str">
        <f>VLOOKUP(F1378,부산데이터스토어!$B$2:$C$225,2,)</f>
        <v>naa.60060e80166221000001622100001f00</v>
      </c>
      <c r="H1378" t="s">
        <v>3881</v>
      </c>
      <c r="I1378" t="s">
        <v>2403</v>
      </c>
      <c r="J1378" t="str">
        <f t="shared" si="80"/>
        <v>naa.60060e80166221000001622100000003</v>
      </c>
      <c r="K1378" t="str">
        <f t="shared" si="81"/>
        <v>10.146.106.72naa.60060e80166221000001622100000003</v>
      </c>
      <c r="L1378" t="str">
        <f>IF(K1378&lt;&gt;"",VLOOKUP(K1378,'active io'!$C$3:$D$7528,2,FALSE),"")</f>
        <v>vmhba4:C0:T0:L3</v>
      </c>
      <c r="M1378" t="str">
        <f t="shared" si="82"/>
        <v>16221</v>
      </c>
      <c r="N1378" t="str">
        <f t="shared" si="83"/>
        <v>0003</v>
      </c>
      <c r="O1378" s="131">
        <v>7.5</v>
      </c>
    </row>
    <row r="1379" spans="1:15">
      <c r="A1379" t="s">
        <v>1204</v>
      </c>
      <c r="B1379" t="s">
        <v>2342</v>
      </c>
      <c r="C1379" t="s">
        <v>435</v>
      </c>
      <c r="D1379" t="s">
        <v>2351</v>
      </c>
      <c r="E1379" t="s">
        <v>1737</v>
      </c>
      <c r="F1379" t="s">
        <v>1258</v>
      </c>
      <c r="G1379" t="str">
        <f>VLOOKUP(F1379,부산데이터스토어!$B$2:$C$225,2,)</f>
        <v>naa.60060e80166221000001622100001f00</v>
      </c>
      <c r="H1379" t="s">
        <v>3882</v>
      </c>
      <c r="I1379" t="s">
        <v>2404</v>
      </c>
      <c r="J1379" t="str">
        <f t="shared" si="80"/>
        <v>naa.60060e80166221000001622100001003</v>
      </c>
      <c r="K1379" t="str">
        <f t="shared" si="81"/>
        <v>10.146.106.72naa.60060e80166221000001622100001003</v>
      </c>
      <c r="L1379" t="str">
        <f>IF(K1379&lt;&gt;"",VLOOKUP(K1379,'active io'!$C$3:$D$7528,2,FALSE),"")</f>
        <v>vmhba2:C0:T4:L83</v>
      </c>
      <c r="M1379" t="str">
        <f t="shared" si="82"/>
        <v>16221</v>
      </c>
      <c r="N1379" t="str">
        <f t="shared" si="83"/>
        <v>1003</v>
      </c>
      <c r="O1379" s="131">
        <v>0.20050048828125</v>
      </c>
    </row>
    <row r="1380" spans="1:15">
      <c r="A1380" t="s">
        <v>1204</v>
      </c>
      <c r="B1380" t="s">
        <v>2342</v>
      </c>
      <c r="C1380" t="s">
        <v>435</v>
      </c>
      <c r="D1380" t="s">
        <v>2351</v>
      </c>
      <c r="E1380" t="s">
        <v>1752</v>
      </c>
      <c r="F1380" t="s">
        <v>1258</v>
      </c>
      <c r="G1380" t="str">
        <f>VLOOKUP(F1380,부산데이터스토어!$B$2:$C$225,2,)</f>
        <v>naa.60060e80166221000001622100001f00</v>
      </c>
      <c r="H1380" t="s">
        <v>3883</v>
      </c>
      <c r="I1380" t="s">
        <v>2405</v>
      </c>
      <c r="J1380" t="str">
        <f t="shared" si="80"/>
        <v>naa.60060e80166221000001622100000f00</v>
      </c>
      <c r="K1380" t="str">
        <f t="shared" si="81"/>
        <v>10.146.106.72naa.60060e80166221000001622100000f00</v>
      </c>
      <c r="L1380" t="str">
        <f>IF(K1380&lt;&gt;"",VLOOKUP(K1380,'active io'!$C$3:$D$7528,2,FALSE),"")</f>
        <v>vmhba2:C0:T3:L160</v>
      </c>
      <c r="M1380" t="str">
        <f t="shared" si="82"/>
        <v>16221</v>
      </c>
      <c r="N1380" t="str">
        <f t="shared" si="83"/>
        <v>0f00</v>
      </c>
      <c r="O1380" s="131">
        <v>0.20050048828125</v>
      </c>
    </row>
    <row r="1381" spans="1:15">
      <c r="A1381" t="s">
        <v>1204</v>
      </c>
      <c r="B1381" t="s">
        <v>2342</v>
      </c>
      <c r="C1381" t="s">
        <v>435</v>
      </c>
      <c r="D1381" t="s">
        <v>2351</v>
      </c>
      <c r="E1381" t="s">
        <v>1755</v>
      </c>
      <c r="F1381" t="s">
        <v>1258</v>
      </c>
      <c r="G1381" t="str">
        <f>VLOOKUP(F1381,부산데이터스토어!$B$2:$C$225,2,)</f>
        <v>naa.60060e80166221000001622100001f00</v>
      </c>
      <c r="H1381" t="s">
        <v>3884</v>
      </c>
      <c r="I1381" t="s">
        <v>2406</v>
      </c>
      <c r="J1381" t="str">
        <f t="shared" si="80"/>
        <v>naa.60060e80166221000001622100000f01</v>
      </c>
      <c r="K1381" t="str">
        <f t="shared" si="81"/>
        <v>10.146.106.72naa.60060e80166221000001622100000f01</v>
      </c>
      <c r="L1381" t="str">
        <f>IF(K1381&lt;&gt;"",VLOOKUP(K1381,'active io'!$C$3:$D$7528,2,FALSE),"")</f>
        <v>vmhba2:C0:T3:L161</v>
      </c>
      <c r="M1381" t="str">
        <f t="shared" si="82"/>
        <v>16221</v>
      </c>
      <c r="N1381" t="str">
        <f t="shared" si="83"/>
        <v>0f01</v>
      </c>
      <c r="O1381" s="131">
        <v>0.20050048828125</v>
      </c>
    </row>
    <row r="1382" spans="1:15">
      <c r="A1382" t="s">
        <v>1204</v>
      </c>
      <c r="B1382" t="s">
        <v>2342</v>
      </c>
      <c r="C1382" t="s">
        <v>435</v>
      </c>
      <c r="D1382" t="s">
        <v>2351</v>
      </c>
      <c r="E1382" t="s">
        <v>1758</v>
      </c>
      <c r="F1382" t="s">
        <v>1258</v>
      </c>
      <c r="G1382" t="str">
        <f>VLOOKUP(F1382,부산데이터스토어!$B$2:$C$225,2,)</f>
        <v>naa.60060e80166221000001622100001f00</v>
      </c>
      <c r="H1382" t="s">
        <v>3885</v>
      </c>
      <c r="I1382" t="s">
        <v>2407</v>
      </c>
      <c r="J1382" t="str">
        <f t="shared" si="80"/>
        <v>naa.60060e80166221000001622100000f02</v>
      </c>
      <c r="K1382" t="str">
        <f t="shared" si="81"/>
        <v>10.146.106.72naa.60060e80166221000001622100000f02</v>
      </c>
      <c r="L1382" t="str">
        <f>IF(K1382&lt;&gt;"",VLOOKUP(K1382,'active io'!$C$3:$D$7528,2,FALSE),"")</f>
        <v>vmhba2:C0:T3:L162</v>
      </c>
      <c r="M1382" t="str">
        <f t="shared" si="82"/>
        <v>16221</v>
      </c>
      <c r="N1382" t="str">
        <f t="shared" si="83"/>
        <v>0f02</v>
      </c>
      <c r="O1382" s="131">
        <v>40</v>
      </c>
    </row>
    <row r="1383" spans="1:15">
      <c r="A1383" t="s">
        <v>1204</v>
      </c>
      <c r="B1383" t="s">
        <v>2342</v>
      </c>
      <c r="C1383" t="s">
        <v>434</v>
      </c>
      <c r="D1383" t="s">
        <v>2343</v>
      </c>
      <c r="E1383" t="s">
        <v>1686</v>
      </c>
      <c r="F1383" t="s">
        <v>1542</v>
      </c>
      <c r="G1383" t="str">
        <f>VLOOKUP(F1383,부산데이터스토어!$B$2:$C$225,2,)</f>
        <v>naa.600508b1001c38e509b4fe7941b1e939</v>
      </c>
      <c r="H1383" t="s">
        <v>3936</v>
      </c>
      <c r="J1383" t="str">
        <f t="shared" si="80"/>
        <v/>
      </c>
      <c r="K1383" t="str">
        <f t="shared" si="81"/>
        <v/>
      </c>
      <c r="L1383" t="str">
        <f>IF(K1383&lt;&gt;"",VLOOKUP(K1383,'active io'!$C$3:$D$7528,2,FALSE),"")</f>
        <v/>
      </c>
      <c r="M1383" t="str">
        <f t="shared" si="82"/>
        <v/>
      </c>
      <c r="N1383" t="str">
        <f t="shared" si="83"/>
        <v/>
      </c>
      <c r="O1383" s="131">
        <v>210</v>
      </c>
    </row>
    <row r="1384" spans="1:15">
      <c r="A1384" t="s">
        <v>1204</v>
      </c>
      <c r="B1384" t="s">
        <v>2342</v>
      </c>
      <c r="C1384" t="s">
        <v>434</v>
      </c>
      <c r="D1384" t="s">
        <v>2343</v>
      </c>
      <c r="E1384" t="s">
        <v>1688</v>
      </c>
      <c r="F1384" t="s">
        <v>1326</v>
      </c>
      <c r="G1384" t="str">
        <f>VLOOKUP(F1384,부산데이터스토어!$B$2:$C$225,2,)</f>
        <v>naa.60060e80166177000001617700001f00</v>
      </c>
      <c r="H1384" t="s">
        <v>3936</v>
      </c>
      <c r="I1384" t="s">
        <v>2456</v>
      </c>
      <c r="J1384" t="str">
        <f t="shared" si="80"/>
        <v>naa.60060e80166177000001617700000000</v>
      </c>
      <c r="K1384" t="str">
        <f t="shared" si="81"/>
        <v>10.146.106.72naa.60060e80166177000001617700000000</v>
      </c>
      <c r="L1384" t="str">
        <f>IF(K1384&lt;&gt;"",VLOOKUP(K1384,'active io'!$C$3:$D$7528,2,FALSE),"")</f>
        <v>vmhba3:C0:T1:L0</v>
      </c>
      <c r="M1384" t="str">
        <f t="shared" si="82"/>
        <v>16177</v>
      </c>
      <c r="N1384" t="str">
        <f t="shared" si="83"/>
        <v>0000</v>
      </c>
      <c r="O1384" s="131">
        <v>50</v>
      </c>
    </row>
    <row r="1385" spans="1:15">
      <c r="A1385" t="s">
        <v>1204</v>
      </c>
      <c r="B1385" t="s">
        <v>2342</v>
      </c>
      <c r="C1385" t="s">
        <v>434</v>
      </c>
      <c r="D1385" t="s">
        <v>2343</v>
      </c>
      <c r="E1385" t="s">
        <v>1714</v>
      </c>
      <c r="F1385" t="s">
        <v>1544</v>
      </c>
      <c r="G1385" t="str">
        <f>VLOOKUP(F1385,부산데이터스토어!$B$2:$C$225,2,)</f>
        <v>naa.600508b1001ca50deb5423a2f2df9970</v>
      </c>
      <c r="H1385" t="s">
        <v>3936</v>
      </c>
      <c r="J1385" t="str">
        <f t="shared" si="80"/>
        <v/>
      </c>
      <c r="K1385" t="str">
        <f t="shared" si="81"/>
        <v/>
      </c>
      <c r="L1385" t="str">
        <f>IF(K1385&lt;&gt;"",VLOOKUP(K1385,'active io'!$C$3:$D$7528,2,FALSE),"")</f>
        <v/>
      </c>
      <c r="M1385" t="str">
        <f t="shared" si="82"/>
        <v/>
      </c>
      <c r="N1385" t="str">
        <f t="shared" si="83"/>
        <v/>
      </c>
      <c r="O1385" s="131">
        <v>40.0003051757813</v>
      </c>
    </row>
    <row r="1386" spans="1:15">
      <c r="A1386" t="s">
        <v>1204</v>
      </c>
      <c r="B1386" t="s">
        <v>2342</v>
      </c>
      <c r="C1386" t="s">
        <v>434</v>
      </c>
      <c r="D1386" t="s">
        <v>2343</v>
      </c>
      <c r="E1386" t="s">
        <v>1693</v>
      </c>
      <c r="F1386" t="s">
        <v>1326</v>
      </c>
      <c r="G1386" t="str">
        <f>VLOOKUP(F1386,부산데이터스토어!$B$2:$C$225,2,)</f>
        <v>naa.60060e80166177000001617700001f00</v>
      </c>
      <c r="H1386" t="s">
        <v>3869</v>
      </c>
      <c r="I1386" t="s">
        <v>2391</v>
      </c>
      <c r="J1386" t="str">
        <f t="shared" si="80"/>
        <v>naa.60060e80166177000001617700000003</v>
      </c>
      <c r="K1386" t="str">
        <f t="shared" si="81"/>
        <v>10.146.106.72naa.60060e80166177000001617700000003</v>
      </c>
      <c r="L1386" t="str">
        <f>IF(K1386&lt;&gt;"",VLOOKUP(K1386,'active io'!$C$3:$D$7528,2,FALSE),"")</f>
        <v>vmhba3:C0:T1:L3</v>
      </c>
      <c r="M1386" t="str">
        <f t="shared" si="82"/>
        <v>16177</v>
      </c>
      <c r="N1386" t="str">
        <f t="shared" si="83"/>
        <v>0003</v>
      </c>
      <c r="O1386" s="131">
        <v>0.20050048828125</v>
      </c>
    </row>
    <row r="1387" spans="1:15">
      <c r="A1387" t="s">
        <v>1204</v>
      </c>
      <c r="B1387" t="s">
        <v>2342</v>
      </c>
      <c r="C1387" t="s">
        <v>434</v>
      </c>
      <c r="D1387" t="s">
        <v>2343</v>
      </c>
      <c r="E1387" t="s">
        <v>1752</v>
      </c>
      <c r="F1387" t="s">
        <v>1326</v>
      </c>
      <c r="G1387" t="str">
        <f>VLOOKUP(F1387,부산데이터스토어!$B$2:$C$225,2,)</f>
        <v>naa.60060e80166177000001617700001f00</v>
      </c>
      <c r="H1387" t="s">
        <v>3870</v>
      </c>
      <c r="I1387" t="s">
        <v>2392</v>
      </c>
      <c r="J1387" t="str">
        <f t="shared" si="80"/>
        <v>naa.60060e80166177000001617700000f00</v>
      </c>
      <c r="K1387" t="str">
        <f t="shared" si="81"/>
        <v>10.146.106.72naa.60060e80166177000001617700000f00</v>
      </c>
      <c r="L1387" t="str">
        <f>IF(K1387&lt;&gt;"",VLOOKUP(K1387,'active io'!$C$3:$D$7528,2,FALSE),"")</f>
        <v>vmhba5:C0:T0:L160</v>
      </c>
      <c r="M1387" t="str">
        <f t="shared" si="82"/>
        <v>16177</v>
      </c>
      <c r="N1387" t="str">
        <f t="shared" si="83"/>
        <v>0f00</v>
      </c>
      <c r="O1387" s="131">
        <v>0.20050048828125</v>
      </c>
    </row>
    <row r="1388" spans="1:15">
      <c r="A1388" t="s">
        <v>1204</v>
      </c>
      <c r="B1388" t="s">
        <v>2342</v>
      </c>
      <c r="C1388" t="s">
        <v>434</v>
      </c>
      <c r="D1388" t="s">
        <v>2343</v>
      </c>
      <c r="E1388" t="s">
        <v>1755</v>
      </c>
      <c r="F1388" t="s">
        <v>1326</v>
      </c>
      <c r="G1388" t="str">
        <f>VLOOKUP(F1388,부산데이터스토어!$B$2:$C$225,2,)</f>
        <v>naa.60060e80166177000001617700001f00</v>
      </c>
      <c r="H1388" t="s">
        <v>3871</v>
      </c>
      <c r="I1388" t="s">
        <v>2393</v>
      </c>
      <c r="J1388" t="str">
        <f t="shared" si="80"/>
        <v>naa.60060e80166177000001617700000f01</v>
      </c>
      <c r="K1388" t="str">
        <f t="shared" si="81"/>
        <v>10.146.106.72naa.60060e80166177000001617700000f01</v>
      </c>
      <c r="L1388" t="str">
        <f>IF(K1388&lt;&gt;"",VLOOKUP(K1388,'active io'!$C$3:$D$7528,2,FALSE),"")</f>
        <v>vmhba5:C0:T0:L161</v>
      </c>
      <c r="M1388" t="str">
        <f t="shared" si="82"/>
        <v>16177</v>
      </c>
      <c r="N1388" t="str">
        <f t="shared" si="83"/>
        <v>0f01</v>
      </c>
      <c r="O1388" s="131">
        <v>0.20050048828125</v>
      </c>
    </row>
    <row r="1389" spans="1:15">
      <c r="A1389" t="s">
        <v>1204</v>
      </c>
      <c r="B1389" t="s">
        <v>2342</v>
      </c>
      <c r="C1389" t="s">
        <v>434</v>
      </c>
      <c r="D1389" t="s">
        <v>2343</v>
      </c>
      <c r="E1389" t="s">
        <v>1758</v>
      </c>
      <c r="F1389" t="s">
        <v>1326</v>
      </c>
      <c r="G1389" t="str">
        <f>VLOOKUP(F1389,부산데이터스토어!$B$2:$C$225,2,)</f>
        <v>naa.60060e80166177000001617700001f00</v>
      </c>
      <c r="H1389" t="s">
        <v>3872</v>
      </c>
      <c r="I1389" t="s">
        <v>2394</v>
      </c>
      <c r="J1389" t="str">
        <f t="shared" si="80"/>
        <v>naa.60060e80166177000001617700000f02</v>
      </c>
      <c r="K1389" t="str">
        <f t="shared" si="81"/>
        <v>10.146.106.72naa.60060e80166177000001617700000f02</v>
      </c>
      <c r="L1389" t="str">
        <f>IF(K1389&lt;&gt;"",VLOOKUP(K1389,'active io'!$C$3:$D$7528,2,FALSE),"")</f>
        <v>vmhba5:C0:T0:L162</v>
      </c>
      <c r="M1389" t="str">
        <f t="shared" si="82"/>
        <v>16177</v>
      </c>
      <c r="N1389" t="str">
        <f t="shared" si="83"/>
        <v>0f02</v>
      </c>
      <c r="O1389" s="131">
        <v>40</v>
      </c>
    </row>
    <row r="1390" spans="1:15">
      <c r="A1390" t="s">
        <v>1197</v>
      </c>
      <c r="B1390" t="s">
        <v>2342</v>
      </c>
      <c r="C1390" t="s">
        <v>413</v>
      </c>
      <c r="D1390" t="s">
        <v>2343</v>
      </c>
      <c r="E1390" t="s">
        <v>1686</v>
      </c>
      <c r="F1390" t="s">
        <v>1510</v>
      </c>
      <c r="G1390" t="str">
        <f>VLOOKUP(F1390,부산데이터스토어!$B$2:$C$225,2,)</f>
        <v>naa.600508b1001c3bf6471f5bd6edab0fea</v>
      </c>
      <c r="H1390" t="s">
        <v>3937</v>
      </c>
      <c r="J1390" t="str">
        <f t="shared" si="80"/>
        <v/>
      </c>
      <c r="K1390" t="str">
        <f t="shared" si="81"/>
        <v/>
      </c>
      <c r="L1390" t="str">
        <f>IF(K1390&lt;&gt;"",VLOOKUP(K1390,'active io'!$C$3:$D$7528,2,FALSE),"")</f>
        <v/>
      </c>
      <c r="M1390" t="str">
        <f t="shared" si="82"/>
        <v/>
      </c>
      <c r="N1390" t="str">
        <f t="shared" si="83"/>
        <v/>
      </c>
      <c r="O1390" s="131">
        <v>25.0003051757813</v>
      </c>
    </row>
    <row r="1391" spans="1:15">
      <c r="A1391" t="s">
        <v>1197</v>
      </c>
      <c r="B1391" t="s">
        <v>2342</v>
      </c>
      <c r="C1391" t="s">
        <v>413</v>
      </c>
      <c r="D1391" t="s">
        <v>2343</v>
      </c>
      <c r="E1391" t="s">
        <v>1688</v>
      </c>
      <c r="F1391" t="s">
        <v>1358</v>
      </c>
      <c r="G1391" t="str">
        <f>VLOOKUP(F1391,부산데이터스토어!$B$2:$C$225,2,)</f>
        <v>naa.60060e80166177000001617700001f03</v>
      </c>
      <c r="H1391" t="s">
        <v>3937</v>
      </c>
      <c r="I1391" t="s">
        <v>2457</v>
      </c>
      <c r="J1391" t="str">
        <f t="shared" si="80"/>
        <v>naa.60060e8016617700000161770000000e</v>
      </c>
      <c r="K1391" t="str">
        <f t="shared" si="81"/>
        <v>10.146.106.65naa.60060e8016617700000161770000000e</v>
      </c>
      <c r="L1391" t="str">
        <f>IF(K1391&lt;&gt;"",VLOOKUP(K1391,'active io'!$C$3:$D$7528,2,FALSE),"")</f>
        <v>vmhba5:C0:T0:L14</v>
      </c>
      <c r="M1391" t="str">
        <f t="shared" si="82"/>
        <v>16177</v>
      </c>
      <c r="N1391" t="str">
        <f t="shared" si="83"/>
        <v>000e</v>
      </c>
      <c r="O1391" s="131">
        <v>50</v>
      </c>
    </row>
    <row r="1392" spans="1:15">
      <c r="A1392" t="s">
        <v>1197</v>
      </c>
      <c r="B1392" t="s">
        <v>2342</v>
      </c>
      <c r="C1392" t="s">
        <v>413</v>
      </c>
      <c r="D1392" t="s">
        <v>2343</v>
      </c>
      <c r="E1392" t="s">
        <v>1714</v>
      </c>
      <c r="F1392" t="s">
        <v>1512</v>
      </c>
      <c r="G1392" t="str">
        <f>VLOOKUP(F1392,부산데이터스토어!$B$2:$C$225,2,)</f>
        <v>naa.600508b1001cdb432532c7f8eb9bf758</v>
      </c>
      <c r="H1392" t="s">
        <v>3937</v>
      </c>
      <c r="J1392" t="str">
        <f t="shared" si="80"/>
        <v/>
      </c>
      <c r="K1392" t="str">
        <f t="shared" si="81"/>
        <v/>
      </c>
      <c r="L1392" t="str">
        <f>IF(K1392&lt;&gt;"",VLOOKUP(K1392,'active io'!$C$3:$D$7528,2,FALSE),"")</f>
        <v/>
      </c>
      <c r="M1392" t="str">
        <f t="shared" si="82"/>
        <v/>
      </c>
      <c r="N1392" t="str">
        <f t="shared" si="83"/>
        <v/>
      </c>
      <c r="O1392" s="131">
        <v>30</v>
      </c>
    </row>
    <row r="1393" spans="1:15">
      <c r="A1393" t="s">
        <v>1197</v>
      </c>
      <c r="B1393" t="s">
        <v>2342</v>
      </c>
      <c r="C1393" t="s">
        <v>413</v>
      </c>
      <c r="D1393" t="s">
        <v>2343</v>
      </c>
      <c r="E1393" t="s">
        <v>1693</v>
      </c>
      <c r="F1393" t="s">
        <v>1358</v>
      </c>
      <c r="G1393" t="str">
        <f>VLOOKUP(F1393,부산데이터스토어!$B$2:$C$225,2,)</f>
        <v>naa.60060e80166177000001617700001f03</v>
      </c>
      <c r="H1393" t="s">
        <v>3824</v>
      </c>
      <c r="I1393" t="s">
        <v>2345</v>
      </c>
      <c r="J1393" t="str">
        <f t="shared" si="80"/>
        <v>naa.60060e80166177000001617700000010</v>
      </c>
      <c r="K1393" t="str">
        <f t="shared" si="81"/>
        <v>10.146.106.65naa.60060e80166177000001617700000010</v>
      </c>
      <c r="L1393" t="str">
        <f>IF(K1393&lt;&gt;"",VLOOKUP(K1393,'active io'!$C$3:$D$7528,2,FALSE),"")</f>
        <v>vmhba5:C0:T0:L16</v>
      </c>
      <c r="M1393" t="str">
        <f t="shared" si="82"/>
        <v>16177</v>
      </c>
      <c r="N1393" t="str">
        <f t="shared" si="83"/>
        <v>0010</v>
      </c>
      <c r="O1393" s="131">
        <v>60</v>
      </c>
    </row>
    <row r="1394" spans="1:15">
      <c r="A1394" t="s">
        <v>1197</v>
      </c>
      <c r="B1394" t="s">
        <v>2342</v>
      </c>
      <c r="C1394" t="s">
        <v>413</v>
      </c>
      <c r="D1394" t="s">
        <v>2343</v>
      </c>
      <c r="E1394" t="s">
        <v>1697</v>
      </c>
      <c r="F1394" t="s">
        <v>1358</v>
      </c>
      <c r="G1394" t="str">
        <f>VLOOKUP(F1394,부산데이터스토어!$B$2:$C$225,2,)</f>
        <v>naa.60060e80166177000001617700001f03</v>
      </c>
      <c r="H1394" t="s">
        <v>3825</v>
      </c>
      <c r="I1394" t="s">
        <v>2346</v>
      </c>
      <c r="J1394" t="str">
        <f t="shared" si="80"/>
        <v>naa.60060e80166177000001617700000011</v>
      </c>
      <c r="K1394" t="str">
        <f t="shared" si="81"/>
        <v>10.146.106.65naa.60060e80166177000001617700000011</v>
      </c>
      <c r="L1394" t="str">
        <f>IF(K1394&lt;&gt;"",VLOOKUP(K1394,'active io'!$C$3:$D$7528,2,FALSE),"")</f>
        <v>vmhba5:C0:T0:L17</v>
      </c>
      <c r="M1394" t="str">
        <f t="shared" si="82"/>
        <v>16177</v>
      </c>
      <c r="N1394" t="str">
        <f t="shared" si="83"/>
        <v>0011</v>
      </c>
      <c r="O1394" s="131">
        <v>35.0006103515625</v>
      </c>
    </row>
    <row r="1395" spans="1:15">
      <c r="A1395" t="s">
        <v>1197</v>
      </c>
      <c r="B1395" t="s">
        <v>2342</v>
      </c>
      <c r="C1395" t="s">
        <v>413</v>
      </c>
      <c r="D1395" t="s">
        <v>2343</v>
      </c>
      <c r="E1395" t="s">
        <v>1699</v>
      </c>
      <c r="F1395" t="s">
        <v>1358</v>
      </c>
      <c r="G1395" t="str">
        <f>VLOOKUP(F1395,부산데이터스토어!$B$2:$C$225,2,)</f>
        <v>naa.60060e80166177000001617700001f03</v>
      </c>
      <c r="H1395" t="s">
        <v>3826</v>
      </c>
      <c r="I1395" t="s">
        <v>2347</v>
      </c>
      <c r="J1395" t="str">
        <f t="shared" ref="J1395:J1412" si="84">IF(I1395&lt;&gt;"",CONCATENATE("naa.",MID(I1395,11,32)),"")</f>
        <v>naa.60060e80166177000001617700000012</v>
      </c>
      <c r="K1395" t="str">
        <f t="shared" ref="K1395:K1411" si="85">IF(J1395&lt;&gt;"",CONCATENATE(A1395,J1395),"")</f>
        <v>10.146.106.65naa.60060e80166177000001617700000012</v>
      </c>
      <c r="L1395" t="str">
        <f>IF(K1395&lt;&gt;"",VLOOKUP(K1395,'active io'!$C$3:$D$7528,2,FALSE),"")</f>
        <v>vmhba5:C0:T0:L18</v>
      </c>
      <c r="M1395" t="str">
        <f t="shared" ref="M1395:M1411" si="86">IF(I1395&lt;&gt;"",MID(I1395,30,5),"")</f>
        <v>16177</v>
      </c>
      <c r="N1395" t="str">
        <f t="shared" ref="N1395:N1411" si="87">IF(I1395&lt;&gt;"",MID(I1395,39,4),"")</f>
        <v>0012</v>
      </c>
      <c r="O1395" s="131">
        <v>0.20050048828125</v>
      </c>
    </row>
    <row r="1396" spans="1:15">
      <c r="A1396" t="s">
        <v>1197</v>
      </c>
      <c r="B1396" t="s">
        <v>2342</v>
      </c>
      <c r="C1396" t="s">
        <v>413</v>
      </c>
      <c r="D1396" t="s">
        <v>2343</v>
      </c>
      <c r="E1396" t="s">
        <v>1752</v>
      </c>
      <c r="F1396" t="s">
        <v>1358</v>
      </c>
      <c r="G1396" t="str">
        <f>VLOOKUP(F1396,부산데이터스토어!$B$2:$C$225,2,)</f>
        <v>naa.60060e80166177000001617700001f03</v>
      </c>
      <c r="H1396" t="s">
        <v>3827</v>
      </c>
      <c r="I1396" t="s">
        <v>2348</v>
      </c>
      <c r="J1396" t="str">
        <f t="shared" si="84"/>
        <v>naa.60060e80166177000001617700000f09</v>
      </c>
      <c r="K1396" t="str">
        <f t="shared" si="85"/>
        <v>10.146.106.65naa.60060e80166177000001617700000f09</v>
      </c>
      <c r="L1396" t="str">
        <f>IF(K1396&lt;&gt;"",VLOOKUP(K1396,'active io'!$C$3:$D$7528,2,FALSE),"")</f>
        <v>vmhba3:C0:T2:L169</v>
      </c>
      <c r="M1396" t="str">
        <f t="shared" si="86"/>
        <v>16177</v>
      </c>
      <c r="N1396" t="str">
        <f t="shared" si="87"/>
        <v>0f09</v>
      </c>
      <c r="O1396" s="131">
        <v>0.20050048828125</v>
      </c>
    </row>
    <row r="1397" spans="1:15">
      <c r="A1397" t="s">
        <v>1197</v>
      </c>
      <c r="B1397" t="s">
        <v>2342</v>
      </c>
      <c r="C1397" t="s">
        <v>413</v>
      </c>
      <c r="D1397" t="s">
        <v>2343</v>
      </c>
      <c r="E1397" t="s">
        <v>1755</v>
      </c>
      <c r="F1397" t="s">
        <v>1358</v>
      </c>
      <c r="G1397" t="str">
        <f>VLOOKUP(F1397,부산데이터스토어!$B$2:$C$225,2,)</f>
        <v>naa.60060e80166177000001617700001f03</v>
      </c>
      <c r="H1397" t="s">
        <v>3828</v>
      </c>
      <c r="I1397" t="s">
        <v>2349</v>
      </c>
      <c r="J1397" t="str">
        <f t="shared" si="84"/>
        <v>naa.60060e80166177000001617700000f0a</v>
      </c>
      <c r="K1397" t="str">
        <f t="shared" si="85"/>
        <v>10.146.106.65naa.60060e80166177000001617700000f0a</v>
      </c>
      <c r="L1397" t="str">
        <f>IF(K1397&lt;&gt;"",VLOOKUP(K1397,'active io'!$C$3:$D$7528,2,FALSE),"")</f>
        <v>vmhba3:C0:T3:L170</v>
      </c>
      <c r="M1397" t="str">
        <f t="shared" si="86"/>
        <v>16177</v>
      </c>
      <c r="N1397" t="str">
        <f t="shared" si="87"/>
        <v>0f0a</v>
      </c>
      <c r="O1397" s="131">
        <v>0.20050048828125</v>
      </c>
    </row>
    <row r="1398" spans="1:15">
      <c r="A1398" t="s">
        <v>1197</v>
      </c>
      <c r="B1398" t="s">
        <v>2342</v>
      </c>
      <c r="C1398" t="s">
        <v>413</v>
      </c>
      <c r="D1398" t="s">
        <v>2343</v>
      </c>
      <c r="E1398" t="s">
        <v>1758</v>
      </c>
      <c r="F1398" t="s">
        <v>1358</v>
      </c>
      <c r="G1398" t="str">
        <f>VLOOKUP(F1398,부산데이터스토어!$B$2:$C$225,2,)</f>
        <v>naa.60060e80166177000001617700001f03</v>
      </c>
      <c r="H1398" t="s">
        <v>3829</v>
      </c>
      <c r="I1398" t="s">
        <v>2350</v>
      </c>
      <c r="J1398" t="str">
        <f t="shared" si="84"/>
        <v>naa.60060e80166177000001617700000f0b</v>
      </c>
      <c r="K1398" t="str">
        <f t="shared" si="85"/>
        <v>10.146.106.65naa.60060e80166177000001617700000f0b</v>
      </c>
      <c r="L1398" t="str">
        <f>IF(K1398&lt;&gt;"",VLOOKUP(K1398,'active io'!$C$3:$D$7528,2,FALSE),"")</f>
        <v>vmhba3:C0:T3:L171</v>
      </c>
      <c r="M1398" t="str">
        <f t="shared" si="86"/>
        <v>16177</v>
      </c>
      <c r="N1398" t="str">
        <f t="shared" si="87"/>
        <v>0f0b</v>
      </c>
      <c r="O1398" s="131">
        <v>40</v>
      </c>
    </row>
    <row r="1399" spans="1:15">
      <c r="A1399" t="s">
        <v>1197</v>
      </c>
      <c r="B1399" t="s">
        <v>2342</v>
      </c>
      <c r="C1399" t="s">
        <v>414</v>
      </c>
      <c r="D1399" t="s">
        <v>2351</v>
      </c>
      <c r="E1399" t="s">
        <v>1686</v>
      </c>
      <c r="F1399" t="s">
        <v>1510</v>
      </c>
      <c r="G1399" t="str">
        <f>VLOOKUP(F1399,부산데이터스토어!$B$2:$C$225,2,)</f>
        <v>naa.600508b1001c3bf6471f5bd6edab0fea</v>
      </c>
      <c r="H1399" t="s">
        <v>3938</v>
      </c>
      <c r="J1399" t="str">
        <f t="shared" si="84"/>
        <v/>
      </c>
      <c r="K1399" t="str">
        <f t="shared" si="85"/>
        <v/>
      </c>
      <c r="L1399" t="str">
        <f>IF(K1399&lt;&gt;"",VLOOKUP(K1399,'active io'!$C$3:$D$7528,2,FALSE),"")</f>
        <v/>
      </c>
      <c r="M1399" t="str">
        <f t="shared" si="86"/>
        <v/>
      </c>
      <c r="N1399" t="str">
        <f t="shared" si="87"/>
        <v/>
      </c>
      <c r="O1399" s="131">
        <v>50.0006103515625</v>
      </c>
    </row>
    <row r="1400" spans="1:15">
      <c r="A1400" t="s">
        <v>1197</v>
      </c>
      <c r="B1400" t="s">
        <v>2342</v>
      </c>
      <c r="C1400" t="s">
        <v>414</v>
      </c>
      <c r="D1400" t="s">
        <v>2351</v>
      </c>
      <c r="E1400" t="s">
        <v>1688</v>
      </c>
      <c r="F1400" t="s">
        <v>1286</v>
      </c>
      <c r="G1400" t="str">
        <f>VLOOKUP(F1400,부산데이터스토어!$B$2:$C$225,2,)</f>
        <v>naa.60060e80166221000001622100001f03</v>
      </c>
      <c r="H1400" t="s">
        <v>3938</v>
      </c>
      <c r="I1400" t="s">
        <v>2458</v>
      </c>
      <c r="J1400" t="str">
        <f t="shared" si="84"/>
        <v>naa.60060e8016622100000162210000000e</v>
      </c>
      <c r="K1400" t="str">
        <f t="shared" si="85"/>
        <v>10.146.106.65naa.60060e8016622100000162210000000e</v>
      </c>
      <c r="L1400" t="str">
        <f>IF(K1400&lt;&gt;"",VLOOKUP(K1400,'active io'!$C$3:$D$7528,2,FALSE),"")</f>
        <v>vmhba2:C0:T3:L14</v>
      </c>
      <c r="M1400" t="str">
        <f t="shared" si="86"/>
        <v>16221</v>
      </c>
      <c r="N1400" t="str">
        <f t="shared" si="87"/>
        <v>000e</v>
      </c>
      <c r="O1400" s="131">
        <v>5.0006103515625</v>
      </c>
    </row>
    <row r="1401" spans="1:15">
      <c r="A1401" t="s">
        <v>1197</v>
      </c>
      <c r="B1401" t="s">
        <v>2342</v>
      </c>
      <c r="C1401" t="s">
        <v>414</v>
      </c>
      <c r="D1401" t="s">
        <v>2351</v>
      </c>
      <c r="E1401" t="s">
        <v>1704</v>
      </c>
      <c r="F1401" t="s">
        <v>1286</v>
      </c>
      <c r="G1401" t="str">
        <f>VLOOKUP(F1401,부산데이터스토어!$B$2:$C$225,2,)</f>
        <v>naa.60060e80166221000001622100001f03</v>
      </c>
      <c r="H1401" t="s">
        <v>3939</v>
      </c>
      <c r="I1401" t="s">
        <v>2459</v>
      </c>
      <c r="J1401" t="str">
        <f t="shared" si="84"/>
        <v>naa.60060e8016622100000162210000100e</v>
      </c>
      <c r="K1401" t="str">
        <f t="shared" si="85"/>
        <v>10.146.106.65naa.60060e8016622100000162210000100e</v>
      </c>
      <c r="L1401" t="str">
        <f>IF(K1401&lt;&gt;"",VLOOKUP(K1401,'active io'!$C$3:$D$7528,2,FALSE),"")</f>
        <v>vmhba2:C0:T3:L94</v>
      </c>
      <c r="M1401" t="str">
        <f t="shared" si="86"/>
        <v>16221</v>
      </c>
      <c r="N1401" t="str">
        <f t="shared" si="87"/>
        <v>100e</v>
      </c>
      <c r="O1401" s="131">
        <v>50</v>
      </c>
    </row>
    <row r="1402" spans="1:15">
      <c r="A1402" t="s">
        <v>1197</v>
      </c>
      <c r="B1402" t="s">
        <v>2342</v>
      </c>
      <c r="C1402" t="s">
        <v>414</v>
      </c>
      <c r="D1402" t="s">
        <v>2351</v>
      </c>
      <c r="E1402" t="s">
        <v>1714</v>
      </c>
      <c r="F1402" t="s">
        <v>1512</v>
      </c>
      <c r="G1402" t="str">
        <f>VLOOKUP(F1402,부산데이터스토어!$B$2:$C$225,2,)</f>
        <v>naa.600508b1001cdb432532c7f8eb9bf758</v>
      </c>
      <c r="H1402" t="s">
        <v>3938</v>
      </c>
      <c r="J1402" t="str">
        <f t="shared" si="84"/>
        <v/>
      </c>
      <c r="K1402" t="str">
        <f t="shared" si="85"/>
        <v/>
      </c>
      <c r="L1402" t="str">
        <f>IF(K1402&lt;&gt;"",VLOOKUP(K1402,'active io'!$C$3:$D$7528,2,FALSE),"")</f>
        <v/>
      </c>
      <c r="M1402" t="str">
        <f t="shared" si="86"/>
        <v/>
      </c>
      <c r="N1402" t="str">
        <f t="shared" si="87"/>
        <v/>
      </c>
      <c r="O1402" s="131">
        <v>40.0003051757813</v>
      </c>
    </row>
    <row r="1403" spans="1:15">
      <c r="A1403" t="s">
        <v>1197</v>
      </c>
      <c r="B1403" t="s">
        <v>2342</v>
      </c>
      <c r="C1403" t="s">
        <v>414</v>
      </c>
      <c r="D1403" t="s">
        <v>2351</v>
      </c>
      <c r="E1403" t="s">
        <v>1693</v>
      </c>
      <c r="F1403" t="s">
        <v>1286</v>
      </c>
      <c r="G1403" t="str">
        <f>VLOOKUP(F1403,부산데이터스토어!$B$2:$C$225,2,)</f>
        <v>naa.60060e80166221000001622100001f03</v>
      </c>
      <c r="H1403" t="s">
        <v>3832</v>
      </c>
      <c r="I1403" t="s">
        <v>2354</v>
      </c>
      <c r="J1403" t="str">
        <f t="shared" si="84"/>
        <v>naa.60060e80166221000001622100000010</v>
      </c>
      <c r="K1403" t="str">
        <f t="shared" si="85"/>
        <v>10.146.106.65naa.60060e80166221000001622100000010</v>
      </c>
      <c r="L1403" t="str">
        <f>IF(K1403&lt;&gt;"",VLOOKUP(K1403,'active io'!$C$3:$D$7528,2,FALSE),"")</f>
        <v>vmhba2:C0:T3:L16</v>
      </c>
      <c r="M1403" t="str">
        <f t="shared" si="86"/>
        <v>16221</v>
      </c>
      <c r="N1403" t="str">
        <f t="shared" si="87"/>
        <v>0010</v>
      </c>
      <c r="O1403" s="131">
        <v>90</v>
      </c>
    </row>
    <row r="1404" spans="1:15">
      <c r="A1404" t="s">
        <v>1197</v>
      </c>
      <c r="B1404" t="s">
        <v>2342</v>
      </c>
      <c r="C1404" t="s">
        <v>414</v>
      </c>
      <c r="D1404" t="s">
        <v>2351</v>
      </c>
      <c r="E1404" t="s">
        <v>1697</v>
      </c>
      <c r="F1404" t="s">
        <v>1286</v>
      </c>
      <c r="G1404" t="str">
        <f>VLOOKUP(F1404,부산데이터스토어!$B$2:$C$225,2,)</f>
        <v>naa.60060e80166221000001622100001f03</v>
      </c>
      <c r="H1404" t="s">
        <v>3833</v>
      </c>
      <c r="I1404" t="s">
        <v>2355</v>
      </c>
      <c r="J1404" t="str">
        <f t="shared" si="84"/>
        <v>naa.60060e80166221000001622100000011</v>
      </c>
      <c r="K1404" t="str">
        <f t="shared" si="85"/>
        <v>10.146.106.65naa.60060e80166221000001622100000011</v>
      </c>
      <c r="L1404" t="str">
        <f>IF(K1404&lt;&gt;"",VLOOKUP(K1404,'active io'!$C$3:$D$7528,2,FALSE),"")</f>
        <v>vmhba2:C0:T3:L17</v>
      </c>
      <c r="M1404" t="str">
        <f t="shared" si="86"/>
        <v>16221</v>
      </c>
      <c r="N1404" t="str">
        <f t="shared" si="87"/>
        <v>0011</v>
      </c>
      <c r="O1404" s="131">
        <v>100.00030517578099</v>
      </c>
    </row>
    <row r="1405" spans="1:15">
      <c r="A1405" t="s">
        <v>1197</v>
      </c>
      <c r="B1405" t="s">
        <v>2342</v>
      </c>
      <c r="C1405" t="s">
        <v>414</v>
      </c>
      <c r="D1405" t="s">
        <v>2351</v>
      </c>
      <c r="E1405" t="s">
        <v>1699</v>
      </c>
      <c r="F1405" t="s">
        <v>1286</v>
      </c>
      <c r="G1405" t="str">
        <f>VLOOKUP(F1405,부산데이터스토어!$B$2:$C$225,2,)</f>
        <v>naa.60060e80166221000001622100001f03</v>
      </c>
      <c r="H1405" t="s">
        <v>3834</v>
      </c>
      <c r="I1405" t="s">
        <v>2356</v>
      </c>
      <c r="J1405" t="str">
        <f t="shared" si="84"/>
        <v>naa.60060e80166221000001622100000012</v>
      </c>
      <c r="K1405" t="str">
        <f t="shared" si="85"/>
        <v>10.146.106.65naa.60060e80166221000001622100000012</v>
      </c>
      <c r="L1405" t="str">
        <f>IF(K1405&lt;&gt;"",VLOOKUP(K1405,'active io'!$C$3:$D$7528,2,FALSE),"")</f>
        <v>vmhba2:C0:T3:L18</v>
      </c>
      <c r="M1405" t="str">
        <f t="shared" si="86"/>
        <v>16221</v>
      </c>
      <c r="N1405" t="str">
        <f t="shared" si="87"/>
        <v>0012</v>
      </c>
      <c r="O1405" s="131">
        <v>4.0008544921875</v>
      </c>
    </row>
    <row r="1406" spans="1:15">
      <c r="A1406" t="s">
        <v>1197</v>
      </c>
      <c r="B1406" t="s">
        <v>2342</v>
      </c>
      <c r="C1406" t="s">
        <v>414</v>
      </c>
      <c r="D1406" t="s">
        <v>2351</v>
      </c>
      <c r="E1406" t="s">
        <v>1737</v>
      </c>
      <c r="F1406" t="s">
        <v>1286</v>
      </c>
      <c r="G1406" t="str">
        <f>VLOOKUP(F1406,부산데이터스토어!$B$2:$C$225,2,)</f>
        <v>naa.60060e80166221000001622100001f03</v>
      </c>
      <c r="H1406" t="s">
        <v>3835</v>
      </c>
      <c r="I1406" t="s">
        <v>2357</v>
      </c>
      <c r="J1406" t="str">
        <f t="shared" si="84"/>
        <v>naa.60060e80166221000001622100001010</v>
      </c>
      <c r="K1406" t="str">
        <f t="shared" si="85"/>
        <v>10.146.106.65naa.60060e80166221000001622100001010</v>
      </c>
      <c r="L1406" t="str">
        <f>IF(K1406&lt;&gt;"",VLOOKUP(K1406,'active io'!$C$3:$D$7528,2,FALSE),"")</f>
        <v>vmhba2:C0:T3:L96</v>
      </c>
      <c r="M1406" t="str">
        <f t="shared" si="86"/>
        <v>16221</v>
      </c>
      <c r="N1406" t="str">
        <f t="shared" si="87"/>
        <v>1010</v>
      </c>
      <c r="O1406" s="131">
        <v>9.00054931640625</v>
      </c>
    </row>
    <row r="1407" spans="1:15">
      <c r="A1407" t="s">
        <v>1197</v>
      </c>
      <c r="B1407" t="s">
        <v>2342</v>
      </c>
      <c r="C1407" t="s">
        <v>414</v>
      </c>
      <c r="D1407" t="s">
        <v>2351</v>
      </c>
      <c r="E1407" t="s">
        <v>1740</v>
      </c>
      <c r="F1407" t="s">
        <v>1286</v>
      </c>
      <c r="G1407" t="str">
        <f>VLOOKUP(F1407,부산데이터스토어!$B$2:$C$225,2,)</f>
        <v>naa.60060e80166221000001622100001f03</v>
      </c>
      <c r="H1407" t="s">
        <v>3836</v>
      </c>
      <c r="I1407" t="s">
        <v>2358</v>
      </c>
      <c r="J1407" t="str">
        <f t="shared" si="84"/>
        <v>naa.60060e80166221000001622100001011</v>
      </c>
      <c r="K1407" t="str">
        <f t="shared" si="85"/>
        <v>10.146.106.65naa.60060e80166221000001622100001011</v>
      </c>
      <c r="L1407" t="str">
        <f>IF(K1407&lt;&gt;"",VLOOKUP(K1407,'active io'!$C$3:$D$7528,2,FALSE),"")</f>
        <v>vmhba2:C0:T3:L97</v>
      </c>
      <c r="M1407" t="str">
        <f t="shared" si="86"/>
        <v>16221</v>
      </c>
      <c r="N1407" t="str">
        <f t="shared" si="87"/>
        <v>1011</v>
      </c>
      <c r="O1407" s="131">
        <v>10.0003051757813</v>
      </c>
    </row>
    <row r="1408" spans="1:15">
      <c r="A1408" t="s">
        <v>1197</v>
      </c>
      <c r="B1408" t="s">
        <v>2342</v>
      </c>
      <c r="C1408" t="s">
        <v>414</v>
      </c>
      <c r="D1408" t="s">
        <v>2351</v>
      </c>
      <c r="E1408" t="s">
        <v>1743</v>
      </c>
      <c r="F1408" t="s">
        <v>1286</v>
      </c>
      <c r="G1408" t="str">
        <f>VLOOKUP(F1408,부산데이터스토어!$B$2:$C$225,2,)</f>
        <v>naa.60060e80166221000001622100001f03</v>
      </c>
      <c r="H1408" t="s">
        <v>3837</v>
      </c>
      <c r="I1408" t="s">
        <v>2359</v>
      </c>
      <c r="J1408" t="str">
        <f t="shared" si="84"/>
        <v>naa.60060e80166221000001622100001012</v>
      </c>
      <c r="K1408" t="str">
        <f t="shared" si="85"/>
        <v>10.146.106.65naa.60060e80166221000001622100001012</v>
      </c>
      <c r="L1408" t="str">
        <f>IF(K1408&lt;&gt;"",VLOOKUP(K1408,'active io'!$C$3:$D$7528,2,FALSE),"")</f>
        <v>vmhba2:C0:T3:L98</v>
      </c>
      <c r="M1408" t="str">
        <f t="shared" si="86"/>
        <v>16221</v>
      </c>
      <c r="N1408" t="str">
        <f t="shared" si="87"/>
        <v>1012</v>
      </c>
      <c r="O1408" s="131">
        <v>0.20050048828125</v>
      </c>
    </row>
    <row r="1409" spans="1:15">
      <c r="A1409" t="s">
        <v>1197</v>
      </c>
      <c r="B1409" t="s">
        <v>2342</v>
      </c>
      <c r="C1409" t="s">
        <v>414</v>
      </c>
      <c r="D1409" t="s">
        <v>2351</v>
      </c>
      <c r="E1409" t="s">
        <v>1752</v>
      </c>
      <c r="F1409" t="s">
        <v>1286</v>
      </c>
      <c r="G1409" t="str">
        <f>VLOOKUP(F1409,부산데이터스토어!$B$2:$C$225,2,)</f>
        <v>naa.60060e80166221000001622100001f03</v>
      </c>
      <c r="H1409" t="s">
        <v>3838</v>
      </c>
      <c r="I1409" t="s">
        <v>2360</v>
      </c>
      <c r="J1409" t="str">
        <f t="shared" si="84"/>
        <v>naa.60060e80166221000001622100000f09</v>
      </c>
      <c r="K1409" t="str">
        <f t="shared" si="85"/>
        <v>10.146.106.65naa.60060e80166221000001622100000f09</v>
      </c>
      <c r="L1409" t="str">
        <f>IF(K1409&lt;&gt;"",VLOOKUP(K1409,'active io'!$C$3:$D$7528,2,FALSE),"")</f>
        <v>vmhba2:C0:T3:L169</v>
      </c>
      <c r="M1409" t="str">
        <f t="shared" si="86"/>
        <v>16221</v>
      </c>
      <c r="N1409" t="str">
        <f t="shared" si="87"/>
        <v>0f09</v>
      </c>
      <c r="O1409" s="131">
        <v>0.20050048828125</v>
      </c>
    </row>
    <row r="1410" spans="1:15">
      <c r="A1410" t="s">
        <v>1197</v>
      </c>
      <c r="B1410" t="s">
        <v>2342</v>
      </c>
      <c r="C1410" t="s">
        <v>414</v>
      </c>
      <c r="D1410" t="s">
        <v>2351</v>
      </c>
      <c r="E1410" t="s">
        <v>1755</v>
      </c>
      <c r="F1410" t="s">
        <v>1286</v>
      </c>
      <c r="G1410" t="str">
        <f>VLOOKUP(F1410,부산데이터스토어!$B$2:$C$225,2,)</f>
        <v>naa.60060e80166221000001622100001f03</v>
      </c>
      <c r="H1410" t="s">
        <v>3839</v>
      </c>
      <c r="I1410" t="s">
        <v>2361</v>
      </c>
      <c r="J1410" t="str">
        <f t="shared" si="84"/>
        <v>naa.60060e80166221000001622100000f0a</v>
      </c>
      <c r="K1410" t="str">
        <f t="shared" si="85"/>
        <v>10.146.106.65naa.60060e80166221000001622100000f0a</v>
      </c>
      <c r="L1410" t="str">
        <f>IF(K1410&lt;&gt;"",VLOOKUP(K1410,'active io'!$C$3:$D$7528,2,FALSE),"")</f>
        <v>vmhba4:C0:T2:L170</v>
      </c>
      <c r="M1410" t="str">
        <f t="shared" si="86"/>
        <v>16221</v>
      </c>
      <c r="N1410" t="str">
        <f t="shared" si="87"/>
        <v>0f0a</v>
      </c>
      <c r="O1410" s="131">
        <v>0.20050048828125</v>
      </c>
    </row>
    <row r="1411" spans="1:15">
      <c r="A1411" t="s">
        <v>1197</v>
      </c>
      <c r="B1411" t="s">
        <v>2342</v>
      </c>
      <c r="C1411" t="s">
        <v>414</v>
      </c>
      <c r="D1411" t="s">
        <v>2351</v>
      </c>
      <c r="E1411" t="s">
        <v>1758</v>
      </c>
      <c r="F1411" t="s">
        <v>1286</v>
      </c>
      <c r="G1411" t="str">
        <f>VLOOKUP(F1411,부산데이터스토어!$B$2:$C$225,2,)</f>
        <v>naa.60060e80166221000001622100001f03</v>
      </c>
      <c r="H1411" t="s">
        <v>3840</v>
      </c>
      <c r="I1411" t="s">
        <v>2362</v>
      </c>
      <c r="J1411" t="str">
        <f t="shared" si="84"/>
        <v>naa.60060e80166221000001622100000f0b</v>
      </c>
      <c r="K1411" t="str">
        <f t="shared" si="85"/>
        <v>10.146.106.65naa.60060e80166221000001622100000f0b</v>
      </c>
      <c r="L1411" t="str">
        <f>IF(K1411&lt;&gt;"",VLOOKUP(K1411,'active io'!$C$3:$D$7528,2,FALSE),"")</f>
        <v>vmhba4:C0:T2:L171</v>
      </c>
      <c r="M1411" t="str">
        <f t="shared" si="86"/>
        <v>16221</v>
      </c>
      <c r="N1411" t="str">
        <f t="shared" si="87"/>
        <v>0f0b</v>
      </c>
      <c r="O1411" s="131">
        <v>0.20050048828125</v>
      </c>
    </row>
    <row r="1412" spans="1:15">
      <c r="J1412" t="str">
        <f t="shared" si="84"/>
        <v/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49"/>
  <sheetViews>
    <sheetView workbookViewId="0">
      <selection activeCell="A2" sqref="A2:E249"/>
    </sheetView>
  </sheetViews>
  <sheetFormatPr defaultRowHeight="16.5"/>
  <cols>
    <col min="1" max="1" width="13.875" bestFit="1" customWidth="1"/>
    <col min="2" max="2" width="8.875" bestFit="1" customWidth="1"/>
    <col min="3" max="3" width="19.625" bestFit="1" customWidth="1"/>
    <col min="4" max="5" width="4.375" bestFit="1" customWidth="1"/>
  </cols>
  <sheetData>
    <row r="1" spans="1:5">
      <c r="A1" t="s">
        <v>4196</v>
      </c>
      <c r="B1" t="s">
        <v>4197</v>
      </c>
      <c r="C1" t="s">
        <v>4198</v>
      </c>
      <c r="D1" t="s">
        <v>4199</v>
      </c>
      <c r="E1" t="s">
        <v>4200</v>
      </c>
    </row>
    <row r="2" spans="1:5">
      <c r="A2" t="s">
        <v>1232</v>
      </c>
      <c r="B2" t="s">
        <v>3946</v>
      </c>
      <c r="C2" t="s">
        <v>3947</v>
      </c>
      <c r="D2">
        <v>0</v>
      </c>
      <c r="E2">
        <v>0</v>
      </c>
    </row>
    <row r="3" spans="1:5">
      <c r="A3" t="s">
        <v>1232</v>
      </c>
      <c r="B3" t="s">
        <v>3940</v>
      </c>
      <c r="C3" t="s">
        <v>3941</v>
      </c>
      <c r="D3">
        <v>0</v>
      </c>
      <c r="E3">
        <v>0</v>
      </c>
    </row>
    <row r="4" spans="1:5">
      <c r="A4" t="s">
        <v>1232</v>
      </c>
      <c r="B4" t="s">
        <v>3942</v>
      </c>
      <c r="C4" t="s">
        <v>3943</v>
      </c>
      <c r="D4">
        <v>0</v>
      </c>
      <c r="E4">
        <v>0</v>
      </c>
    </row>
    <row r="5" spans="1:5">
      <c r="A5" t="s">
        <v>1232</v>
      </c>
      <c r="B5" t="s">
        <v>3944</v>
      </c>
      <c r="C5" t="s">
        <v>3945</v>
      </c>
      <c r="D5">
        <v>0</v>
      </c>
      <c r="E5">
        <v>0</v>
      </c>
    </row>
    <row r="6" spans="1:5">
      <c r="A6" t="s">
        <v>1233</v>
      </c>
      <c r="B6" t="s">
        <v>3946</v>
      </c>
      <c r="C6" t="s">
        <v>3951</v>
      </c>
      <c r="D6">
        <v>0</v>
      </c>
      <c r="E6">
        <v>0</v>
      </c>
    </row>
    <row r="7" spans="1:5">
      <c r="A7" t="s">
        <v>1233</v>
      </c>
      <c r="B7" t="s">
        <v>3940</v>
      </c>
      <c r="C7" t="s">
        <v>3948</v>
      </c>
      <c r="D7">
        <v>0</v>
      </c>
      <c r="E7">
        <v>0</v>
      </c>
    </row>
    <row r="8" spans="1:5">
      <c r="A8" t="s">
        <v>1233</v>
      </c>
      <c r="B8" t="s">
        <v>3942</v>
      </c>
      <c r="C8" t="s">
        <v>3949</v>
      </c>
      <c r="D8">
        <v>0</v>
      </c>
      <c r="E8">
        <v>0</v>
      </c>
    </row>
    <row r="9" spans="1:5">
      <c r="A9" t="s">
        <v>1233</v>
      </c>
      <c r="B9" t="s">
        <v>3944</v>
      </c>
      <c r="C9" t="s">
        <v>3950</v>
      </c>
      <c r="D9">
        <v>0</v>
      </c>
      <c r="E9">
        <v>0</v>
      </c>
    </row>
    <row r="10" spans="1:5">
      <c r="A10" t="s">
        <v>1172</v>
      </c>
      <c r="B10" t="s">
        <v>3952</v>
      </c>
      <c r="C10" t="s">
        <v>3996</v>
      </c>
      <c r="D10">
        <v>3</v>
      </c>
      <c r="E10">
        <v>4</v>
      </c>
    </row>
    <row r="11" spans="1:5">
      <c r="A11" t="s">
        <v>1172</v>
      </c>
      <c r="B11" t="s">
        <v>3954</v>
      </c>
      <c r="C11" t="s">
        <v>3997</v>
      </c>
      <c r="D11">
        <v>8</v>
      </c>
      <c r="E11">
        <v>8</v>
      </c>
    </row>
    <row r="12" spans="1:5">
      <c r="A12" t="s">
        <v>1172</v>
      </c>
      <c r="B12" t="s">
        <v>3956</v>
      </c>
      <c r="C12" t="s">
        <v>3999</v>
      </c>
      <c r="D12">
        <v>3</v>
      </c>
      <c r="E12">
        <v>4</v>
      </c>
    </row>
    <row r="13" spans="1:5">
      <c r="A13" t="s">
        <v>1172</v>
      </c>
      <c r="B13" t="s">
        <v>3958</v>
      </c>
      <c r="C13" t="s">
        <v>3998</v>
      </c>
      <c r="D13">
        <v>8</v>
      </c>
      <c r="E13">
        <v>8</v>
      </c>
    </row>
    <row r="14" spans="1:5">
      <c r="A14" t="s">
        <v>1173</v>
      </c>
      <c r="B14" t="s">
        <v>3952</v>
      </c>
      <c r="C14" t="s">
        <v>4000</v>
      </c>
      <c r="D14">
        <v>3</v>
      </c>
      <c r="E14">
        <v>4</v>
      </c>
    </row>
    <row r="15" spans="1:5">
      <c r="A15" t="s">
        <v>1173</v>
      </c>
      <c r="B15" t="s">
        <v>3954</v>
      </c>
      <c r="C15" t="s">
        <v>4001</v>
      </c>
      <c r="D15">
        <v>8</v>
      </c>
      <c r="E15">
        <v>8</v>
      </c>
    </row>
    <row r="16" spans="1:5">
      <c r="A16" t="s">
        <v>1173</v>
      </c>
      <c r="B16" t="s">
        <v>3956</v>
      </c>
      <c r="C16" t="s">
        <v>4002</v>
      </c>
      <c r="D16">
        <v>3</v>
      </c>
      <c r="E16">
        <v>4</v>
      </c>
    </row>
    <row r="17" spans="1:5">
      <c r="A17" t="s">
        <v>1173</v>
      </c>
      <c r="B17" t="s">
        <v>3958</v>
      </c>
      <c r="C17" t="s">
        <v>4003</v>
      </c>
      <c r="D17">
        <v>8</v>
      </c>
      <c r="E17">
        <v>8</v>
      </c>
    </row>
    <row r="18" spans="1:5">
      <c r="A18" t="s">
        <v>1174</v>
      </c>
      <c r="B18" t="s">
        <v>3952</v>
      </c>
      <c r="C18" t="s">
        <v>4004</v>
      </c>
      <c r="D18">
        <v>103</v>
      </c>
      <c r="E18">
        <v>205</v>
      </c>
    </row>
    <row r="19" spans="1:5">
      <c r="A19" t="s">
        <v>1174</v>
      </c>
      <c r="B19" t="s">
        <v>3954</v>
      </c>
      <c r="C19" t="s">
        <v>4005</v>
      </c>
      <c r="D19">
        <v>53</v>
      </c>
      <c r="E19">
        <v>157</v>
      </c>
    </row>
    <row r="20" spans="1:5">
      <c r="A20" t="s">
        <v>1174</v>
      </c>
      <c r="B20" t="s">
        <v>3956</v>
      </c>
      <c r="C20" t="s">
        <v>4007</v>
      </c>
      <c r="D20">
        <v>103</v>
      </c>
      <c r="E20">
        <v>205</v>
      </c>
    </row>
    <row r="21" spans="1:5">
      <c r="A21" t="s">
        <v>1174</v>
      </c>
      <c r="B21" t="s">
        <v>3958</v>
      </c>
      <c r="C21" t="s">
        <v>4006</v>
      </c>
      <c r="D21">
        <v>53</v>
      </c>
      <c r="E21">
        <v>157</v>
      </c>
    </row>
    <row r="22" spans="1:5">
      <c r="A22" t="s">
        <v>1175</v>
      </c>
      <c r="B22" t="s">
        <v>3952</v>
      </c>
      <c r="C22" t="s">
        <v>4008</v>
      </c>
      <c r="D22">
        <v>103</v>
      </c>
      <c r="E22">
        <v>205</v>
      </c>
    </row>
    <row r="23" spans="1:5">
      <c r="A23" t="s">
        <v>1175</v>
      </c>
      <c r="B23" t="s">
        <v>3954</v>
      </c>
      <c r="C23" t="s">
        <v>4009</v>
      </c>
      <c r="D23">
        <v>53</v>
      </c>
      <c r="E23">
        <v>157</v>
      </c>
    </row>
    <row r="24" spans="1:5">
      <c r="A24" t="s">
        <v>1175</v>
      </c>
      <c r="B24" t="s">
        <v>3956</v>
      </c>
      <c r="C24" t="s">
        <v>4010</v>
      </c>
      <c r="D24">
        <v>103</v>
      </c>
      <c r="E24">
        <v>205</v>
      </c>
    </row>
    <row r="25" spans="1:5">
      <c r="A25" t="s">
        <v>1175</v>
      </c>
      <c r="B25" t="s">
        <v>3958</v>
      </c>
      <c r="C25" t="s">
        <v>4011</v>
      </c>
      <c r="D25">
        <v>53</v>
      </c>
      <c r="E25">
        <v>157</v>
      </c>
    </row>
    <row r="26" spans="1:5">
      <c r="A26" t="s">
        <v>1176</v>
      </c>
      <c r="B26" t="s">
        <v>3952</v>
      </c>
      <c r="C26" t="s">
        <v>4012</v>
      </c>
      <c r="D26">
        <v>103</v>
      </c>
      <c r="E26">
        <v>205</v>
      </c>
    </row>
    <row r="27" spans="1:5">
      <c r="A27" t="s">
        <v>1176</v>
      </c>
      <c r="B27" t="s">
        <v>3954</v>
      </c>
      <c r="C27" t="s">
        <v>4013</v>
      </c>
      <c r="D27">
        <v>53</v>
      </c>
      <c r="E27">
        <v>157</v>
      </c>
    </row>
    <row r="28" spans="1:5">
      <c r="A28" t="s">
        <v>1176</v>
      </c>
      <c r="B28" t="s">
        <v>3956</v>
      </c>
      <c r="C28" t="s">
        <v>4014</v>
      </c>
      <c r="D28">
        <v>103</v>
      </c>
      <c r="E28">
        <v>205</v>
      </c>
    </row>
    <row r="29" spans="1:5">
      <c r="A29" t="s">
        <v>1176</v>
      </c>
      <c r="B29" t="s">
        <v>3958</v>
      </c>
      <c r="C29" t="s">
        <v>4015</v>
      </c>
      <c r="D29">
        <v>53</v>
      </c>
      <c r="E29">
        <v>157</v>
      </c>
    </row>
    <row r="30" spans="1:5">
      <c r="A30" t="s">
        <v>1177</v>
      </c>
      <c r="B30" t="s">
        <v>3952</v>
      </c>
      <c r="C30" t="s">
        <v>4016</v>
      </c>
      <c r="D30">
        <v>103</v>
      </c>
      <c r="E30">
        <v>205</v>
      </c>
    </row>
    <row r="31" spans="1:5">
      <c r="A31" t="s">
        <v>1177</v>
      </c>
      <c r="B31" t="s">
        <v>3954</v>
      </c>
      <c r="C31" t="s">
        <v>4017</v>
      </c>
      <c r="D31">
        <v>53</v>
      </c>
      <c r="E31">
        <v>157</v>
      </c>
    </row>
    <row r="32" spans="1:5">
      <c r="A32" t="s">
        <v>1177</v>
      </c>
      <c r="B32" t="s">
        <v>3956</v>
      </c>
      <c r="C32" t="s">
        <v>4018</v>
      </c>
      <c r="D32">
        <v>103</v>
      </c>
      <c r="E32">
        <v>205</v>
      </c>
    </row>
    <row r="33" spans="1:5">
      <c r="A33" t="s">
        <v>1177</v>
      </c>
      <c r="B33" t="s">
        <v>3958</v>
      </c>
      <c r="C33" t="s">
        <v>4019</v>
      </c>
      <c r="D33">
        <v>53</v>
      </c>
      <c r="E33">
        <v>157</v>
      </c>
    </row>
    <row r="34" spans="1:5">
      <c r="A34" t="s">
        <v>1178</v>
      </c>
      <c r="B34" t="s">
        <v>3952</v>
      </c>
      <c r="C34" t="s">
        <v>4060</v>
      </c>
      <c r="D34">
        <v>18</v>
      </c>
      <c r="E34">
        <v>35</v>
      </c>
    </row>
    <row r="35" spans="1:5">
      <c r="A35" t="s">
        <v>1178</v>
      </c>
      <c r="B35" t="s">
        <v>3954</v>
      </c>
      <c r="C35" t="s">
        <v>4061</v>
      </c>
      <c r="D35">
        <v>24</v>
      </c>
      <c r="E35">
        <v>47</v>
      </c>
    </row>
    <row r="36" spans="1:5">
      <c r="A36" t="s">
        <v>1178</v>
      </c>
      <c r="B36" t="s">
        <v>3956</v>
      </c>
      <c r="C36" t="s">
        <v>4063</v>
      </c>
      <c r="D36">
        <v>18</v>
      </c>
      <c r="E36">
        <v>35</v>
      </c>
    </row>
    <row r="37" spans="1:5">
      <c r="A37" t="s">
        <v>1178</v>
      </c>
      <c r="B37" t="s">
        <v>3958</v>
      </c>
      <c r="C37" t="s">
        <v>4062</v>
      </c>
      <c r="D37">
        <v>24</v>
      </c>
      <c r="E37">
        <v>47</v>
      </c>
    </row>
    <row r="38" spans="1:5">
      <c r="A38" t="s">
        <v>1179</v>
      </c>
      <c r="B38" t="s">
        <v>3952</v>
      </c>
      <c r="C38" t="s">
        <v>4020</v>
      </c>
      <c r="D38">
        <v>103</v>
      </c>
      <c r="E38">
        <v>205</v>
      </c>
    </row>
    <row r="39" spans="1:5">
      <c r="A39" t="s">
        <v>1179</v>
      </c>
      <c r="B39" t="s">
        <v>3954</v>
      </c>
      <c r="C39" t="s">
        <v>4021</v>
      </c>
      <c r="D39">
        <v>53</v>
      </c>
      <c r="E39">
        <v>157</v>
      </c>
    </row>
    <row r="40" spans="1:5">
      <c r="A40" t="s">
        <v>1179</v>
      </c>
      <c r="B40" t="s">
        <v>3956</v>
      </c>
      <c r="C40" t="s">
        <v>4022</v>
      </c>
      <c r="D40">
        <v>103</v>
      </c>
      <c r="E40">
        <v>205</v>
      </c>
    </row>
    <row r="41" spans="1:5">
      <c r="A41" t="s">
        <v>1179</v>
      </c>
      <c r="B41" t="s">
        <v>3958</v>
      </c>
      <c r="C41" t="s">
        <v>4023</v>
      </c>
      <c r="D41">
        <v>53</v>
      </c>
      <c r="E41">
        <v>157</v>
      </c>
    </row>
    <row r="42" spans="1:5">
      <c r="A42" t="s">
        <v>1180</v>
      </c>
      <c r="B42" t="s">
        <v>3952</v>
      </c>
      <c r="C42" t="s">
        <v>4027</v>
      </c>
      <c r="D42">
        <v>103</v>
      </c>
      <c r="E42">
        <v>205</v>
      </c>
    </row>
    <row r="43" spans="1:5">
      <c r="A43" t="s">
        <v>1180</v>
      </c>
      <c r="B43" t="s">
        <v>3954</v>
      </c>
      <c r="C43" t="s">
        <v>4024</v>
      </c>
      <c r="D43">
        <v>53</v>
      </c>
      <c r="E43">
        <v>157</v>
      </c>
    </row>
    <row r="44" spans="1:5">
      <c r="A44" t="s">
        <v>1180</v>
      </c>
      <c r="B44" t="s">
        <v>3956</v>
      </c>
      <c r="C44" t="s">
        <v>4025</v>
      </c>
      <c r="D44">
        <v>103</v>
      </c>
      <c r="E44">
        <v>205</v>
      </c>
    </row>
    <row r="45" spans="1:5">
      <c r="A45" t="s">
        <v>1180</v>
      </c>
      <c r="B45" t="s">
        <v>3958</v>
      </c>
      <c r="C45" t="s">
        <v>4026</v>
      </c>
      <c r="D45">
        <v>53</v>
      </c>
      <c r="E45">
        <v>157</v>
      </c>
    </row>
    <row r="46" spans="1:5">
      <c r="A46" t="s">
        <v>1181</v>
      </c>
      <c r="B46" t="s">
        <v>3952</v>
      </c>
      <c r="C46" t="s">
        <v>4028</v>
      </c>
      <c r="D46">
        <v>103</v>
      </c>
      <c r="E46">
        <v>205</v>
      </c>
    </row>
    <row r="47" spans="1:5">
      <c r="A47" t="s">
        <v>1181</v>
      </c>
      <c r="B47" t="s">
        <v>3954</v>
      </c>
      <c r="C47" t="s">
        <v>4029</v>
      </c>
      <c r="D47">
        <v>53</v>
      </c>
      <c r="E47">
        <v>157</v>
      </c>
    </row>
    <row r="48" spans="1:5">
      <c r="A48" t="s">
        <v>1181</v>
      </c>
      <c r="B48" t="s">
        <v>3956</v>
      </c>
      <c r="C48" t="s">
        <v>4031</v>
      </c>
      <c r="D48">
        <v>103</v>
      </c>
      <c r="E48">
        <v>205</v>
      </c>
    </row>
    <row r="49" spans="1:5">
      <c r="A49" t="s">
        <v>1181</v>
      </c>
      <c r="B49" t="s">
        <v>3958</v>
      </c>
      <c r="C49" t="s">
        <v>4030</v>
      </c>
      <c r="D49">
        <v>53</v>
      </c>
      <c r="E49">
        <v>157</v>
      </c>
    </row>
    <row r="50" spans="1:5">
      <c r="A50" t="s">
        <v>1182</v>
      </c>
      <c r="B50" t="s">
        <v>3952</v>
      </c>
      <c r="C50" t="s">
        <v>4052</v>
      </c>
      <c r="D50">
        <v>0</v>
      </c>
      <c r="E50">
        <v>0</v>
      </c>
    </row>
    <row r="51" spans="1:5">
      <c r="A51" t="s">
        <v>1182</v>
      </c>
      <c r="B51" t="s">
        <v>3954</v>
      </c>
      <c r="C51" t="s">
        <v>4053</v>
      </c>
      <c r="D51">
        <v>7</v>
      </c>
      <c r="E51">
        <v>7</v>
      </c>
    </row>
    <row r="52" spans="1:5">
      <c r="A52" t="s">
        <v>1182</v>
      </c>
      <c r="B52" t="s">
        <v>3956</v>
      </c>
      <c r="C52" t="s">
        <v>4054</v>
      </c>
      <c r="D52">
        <v>0</v>
      </c>
      <c r="E52">
        <v>0</v>
      </c>
    </row>
    <row r="53" spans="1:5">
      <c r="A53" t="s">
        <v>1182</v>
      </c>
      <c r="B53" t="s">
        <v>3958</v>
      </c>
      <c r="C53" t="s">
        <v>4055</v>
      </c>
      <c r="D53">
        <v>7</v>
      </c>
      <c r="E53">
        <v>7</v>
      </c>
    </row>
    <row r="54" spans="1:5">
      <c r="A54" t="s">
        <v>1183</v>
      </c>
      <c r="B54" t="s">
        <v>3952</v>
      </c>
      <c r="C54" t="s">
        <v>4032</v>
      </c>
      <c r="D54">
        <v>103</v>
      </c>
      <c r="E54">
        <v>205</v>
      </c>
    </row>
    <row r="55" spans="1:5">
      <c r="A55" t="s">
        <v>1183</v>
      </c>
      <c r="B55" t="s">
        <v>3954</v>
      </c>
      <c r="C55" t="s">
        <v>4033</v>
      </c>
      <c r="D55">
        <v>53</v>
      </c>
      <c r="E55">
        <v>157</v>
      </c>
    </row>
    <row r="56" spans="1:5">
      <c r="A56" t="s">
        <v>1183</v>
      </c>
      <c r="B56" t="s">
        <v>3956</v>
      </c>
      <c r="C56" t="s">
        <v>4034</v>
      </c>
      <c r="D56">
        <v>103</v>
      </c>
      <c r="E56">
        <v>205</v>
      </c>
    </row>
    <row r="57" spans="1:5">
      <c r="A57" t="s">
        <v>1183</v>
      </c>
      <c r="B57" t="s">
        <v>3958</v>
      </c>
      <c r="C57" t="s">
        <v>4035</v>
      </c>
      <c r="D57">
        <v>53</v>
      </c>
      <c r="E57">
        <v>157</v>
      </c>
    </row>
    <row r="58" spans="1:5">
      <c r="A58" t="s">
        <v>1184</v>
      </c>
      <c r="B58" t="s">
        <v>3952</v>
      </c>
      <c r="C58" t="s">
        <v>4064</v>
      </c>
      <c r="D58">
        <v>18</v>
      </c>
      <c r="E58">
        <v>35</v>
      </c>
    </row>
    <row r="59" spans="1:5">
      <c r="A59" t="s">
        <v>1184</v>
      </c>
      <c r="B59" t="s">
        <v>3954</v>
      </c>
      <c r="C59" t="s">
        <v>4065</v>
      </c>
      <c r="D59">
        <v>24</v>
      </c>
      <c r="E59">
        <v>47</v>
      </c>
    </row>
    <row r="60" spans="1:5">
      <c r="A60" t="s">
        <v>1184</v>
      </c>
      <c r="B60" t="s">
        <v>3956</v>
      </c>
      <c r="C60" t="s">
        <v>4066</v>
      </c>
      <c r="D60">
        <v>18</v>
      </c>
      <c r="E60">
        <v>35</v>
      </c>
    </row>
    <row r="61" spans="1:5">
      <c r="A61" t="s">
        <v>1184</v>
      </c>
      <c r="B61" t="s">
        <v>3958</v>
      </c>
      <c r="C61" t="s">
        <v>4067</v>
      </c>
      <c r="D61">
        <v>24</v>
      </c>
      <c r="E61">
        <v>47</v>
      </c>
    </row>
    <row r="62" spans="1:5">
      <c r="A62" t="s">
        <v>1185</v>
      </c>
      <c r="B62" t="s">
        <v>3952</v>
      </c>
      <c r="C62" t="s">
        <v>4068</v>
      </c>
      <c r="D62">
        <v>18</v>
      </c>
      <c r="E62">
        <v>35</v>
      </c>
    </row>
    <row r="63" spans="1:5">
      <c r="A63" t="s">
        <v>1185</v>
      </c>
      <c r="B63" t="s">
        <v>3954</v>
      </c>
      <c r="C63" t="s">
        <v>4069</v>
      </c>
      <c r="D63">
        <v>24</v>
      </c>
      <c r="E63">
        <v>47</v>
      </c>
    </row>
    <row r="64" spans="1:5">
      <c r="A64" t="s">
        <v>1185</v>
      </c>
      <c r="B64" t="s">
        <v>3956</v>
      </c>
      <c r="C64" t="s">
        <v>4070</v>
      </c>
      <c r="D64">
        <v>18</v>
      </c>
      <c r="E64">
        <v>35</v>
      </c>
    </row>
    <row r="65" spans="1:5">
      <c r="A65" t="s">
        <v>1185</v>
      </c>
      <c r="B65" t="s">
        <v>3958</v>
      </c>
      <c r="C65" t="s">
        <v>4071</v>
      </c>
      <c r="D65">
        <v>24</v>
      </c>
      <c r="E65">
        <v>47</v>
      </c>
    </row>
    <row r="66" spans="1:5">
      <c r="A66" t="s">
        <v>1186</v>
      </c>
      <c r="B66" t="s">
        <v>3952</v>
      </c>
      <c r="C66" t="s">
        <v>4036</v>
      </c>
      <c r="D66">
        <v>103</v>
      </c>
      <c r="E66">
        <v>205</v>
      </c>
    </row>
    <row r="67" spans="1:5">
      <c r="A67" t="s">
        <v>1186</v>
      </c>
      <c r="B67" t="s">
        <v>3954</v>
      </c>
      <c r="C67" t="s">
        <v>4037</v>
      </c>
      <c r="D67">
        <v>53</v>
      </c>
      <c r="E67">
        <v>157</v>
      </c>
    </row>
    <row r="68" spans="1:5">
      <c r="A68" t="s">
        <v>1186</v>
      </c>
      <c r="B68" t="s">
        <v>3956</v>
      </c>
      <c r="C68" t="s">
        <v>4038</v>
      </c>
      <c r="D68">
        <v>103</v>
      </c>
      <c r="E68">
        <v>205</v>
      </c>
    </row>
    <row r="69" spans="1:5">
      <c r="A69" t="s">
        <v>1186</v>
      </c>
      <c r="B69" t="s">
        <v>3958</v>
      </c>
      <c r="C69" t="s">
        <v>4039</v>
      </c>
      <c r="D69">
        <v>53</v>
      </c>
      <c r="E69">
        <v>157</v>
      </c>
    </row>
    <row r="70" spans="1:5">
      <c r="A70" t="s">
        <v>1187</v>
      </c>
      <c r="B70" t="s">
        <v>3952</v>
      </c>
      <c r="C70" t="s">
        <v>4073</v>
      </c>
      <c r="D70">
        <v>18</v>
      </c>
      <c r="E70">
        <v>35</v>
      </c>
    </row>
    <row r="71" spans="1:5">
      <c r="A71" t="s">
        <v>1187</v>
      </c>
      <c r="B71" t="s">
        <v>3954</v>
      </c>
      <c r="C71" t="s">
        <v>4074</v>
      </c>
      <c r="D71">
        <v>24</v>
      </c>
      <c r="E71">
        <v>47</v>
      </c>
    </row>
    <row r="72" spans="1:5">
      <c r="A72" t="s">
        <v>1187</v>
      </c>
      <c r="B72" t="s">
        <v>3956</v>
      </c>
      <c r="C72" t="s">
        <v>4072</v>
      </c>
      <c r="D72">
        <v>18</v>
      </c>
      <c r="E72">
        <v>35</v>
      </c>
    </row>
    <row r="73" spans="1:5">
      <c r="A73" t="s">
        <v>1187</v>
      </c>
      <c r="B73" t="s">
        <v>3958</v>
      </c>
      <c r="C73" t="s">
        <v>4075</v>
      </c>
      <c r="D73">
        <v>24</v>
      </c>
      <c r="E73">
        <v>47</v>
      </c>
    </row>
    <row r="74" spans="1:5">
      <c r="A74" t="s">
        <v>1188</v>
      </c>
      <c r="B74" t="s">
        <v>3952</v>
      </c>
      <c r="C74" t="s">
        <v>4040</v>
      </c>
      <c r="D74">
        <v>103</v>
      </c>
      <c r="E74">
        <v>205</v>
      </c>
    </row>
    <row r="75" spans="1:5">
      <c r="A75" t="s">
        <v>1188</v>
      </c>
      <c r="B75" t="s">
        <v>3954</v>
      </c>
      <c r="C75" t="s">
        <v>4041</v>
      </c>
      <c r="D75">
        <v>53</v>
      </c>
      <c r="E75">
        <v>157</v>
      </c>
    </row>
    <row r="76" spans="1:5">
      <c r="A76" t="s">
        <v>1188</v>
      </c>
      <c r="B76" t="s">
        <v>3956</v>
      </c>
      <c r="C76" t="s">
        <v>4043</v>
      </c>
      <c r="D76">
        <v>103</v>
      </c>
      <c r="E76">
        <v>205</v>
      </c>
    </row>
    <row r="77" spans="1:5">
      <c r="A77" t="s">
        <v>1188</v>
      </c>
      <c r="B77" t="s">
        <v>3958</v>
      </c>
      <c r="C77" t="s">
        <v>4042</v>
      </c>
      <c r="D77">
        <v>53</v>
      </c>
      <c r="E77">
        <v>157</v>
      </c>
    </row>
    <row r="78" spans="1:5">
      <c r="A78" t="s">
        <v>1189</v>
      </c>
      <c r="B78" t="s">
        <v>3952</v>
      </c>
      <c r="C78" t="s">
        <v>4076</v>
      </c>
      <c r="D78">
        <v>18</v>
      </c>
      <c r="E78">
        <v>35</v>
      </c>
    </row>
    <row r="79" spans="1:5">
      <c r="A79" t="s">
        <v>1189</v>
      </c>
      <c r="B79" t="s">
        <v>3954</v>
      </c>
      <c r="C79" t="s">
        <v>4077</v>
      </c>
      <c r="D79">
        <v>24</v>
      </c>
      <c r="E79">
        <v>47</v>
      </c>
    </row>
    <row r="80" spans="1:5">
      <c r="A80" t="s">
        <v>1189</v>
      </c>
      <c r="B80" t="s">
        <v>3956</v>
      </c>
      <c r="C80" t="s">
        <v>4079</v>
      </c>
      <c r="D80">
        <v>18</v>
      </c>
      <c r="E80">
        <v>35</v>
      </c>
    </row>
    <row r="81" spans="1:5">
      <c r="A81" t="s">
        <v>1189</v>
      </c>
      <c r="B81" t="s">
        <v>3958</v>
      </c>
      <c r="C81" t="s">
        <v>4078</v>
      </c>
      <c r="D81">
        <v>24</v>
      </c>
      <c r="E81">
        <v>47</v>
      </c>
    </row>
    <row r="82" spans="1:5">
      <c r="A82" t="s">
        <v>1190</v>
      </c>
      <c r="B82" t="s">
        <v>3952</v>
      </c>
      <c r="C82" t="s">
        <v>4048</v>
      </c>
      <c r="D82">
        <v>103</v>
      </c>
      <c r="E82">
        <v>205</v>
      </c>
    </row>
    <row r="83" spans="1:5">
      <c r="A83" t="s">
        <v>1190</v>
      </c>
      <c r="B83" t="s">
        <v>3954</v>
      </c>
      <c r="C83" t="s">
        <v>4049</v>
      </c>
      <c r="D83">
        <v>53</v>
      </c>
      <c r="E83">
        <v>157</v>
      </c>
    </row>
    <row r="84" spans="1:5">
      <c r="A84" t="s">
        <v>1190</v>
      </c>
      <c r="B84" t="s">
        <v>3956</v>
      </c>
      <c r="C84" t="s">
        <v>4050</v>
      </c>
      <c r="D84">
        <v>103</v>
      </c>
      <c r="E84">
        <v>205</v>
      </c>
    </row>
    <row r="85" spans="1:5">
      <c r="A85" t="s">
        <v>1190</v>
      </c>
      <c r="B85" t="s">
        <v>3958</v>
      </c>
      <c r="C85" t="s">
        <v>4051</v>
      </c>
      <c r="D85">
        <v>53</v>
      </c>
      <c r="E85">
        <v>157</v>
      </c>
    </row>
    <row r="86" spans="1:5">
      <c r="A86" t="s">
        <v>1191</v>
      </c>
      <c r="B86" t="s">
        <v>3952</v>
      </c>
      <c r="C86" t="s">
        <v>4056</v>
      </c>
      <c r="D86">
        <v>0</v>
      </c>
      <c r="E86">
        <v>0</v>
      </c>
    </row>
    <row r="87" spans="1:5">
      <c r="A87" t="s">
        <v>1191</v>
      </c>
      <c r="B87" t="s">
        <v>3954</v>
      </c>
      <c r="C87" t="s">
        <v>4057</v>
      </c>
      <c r="D87">
        <v>7</v>
      </c>
      <c r="E87">
        <v>7</v>
      </c>
    </row>
    <row r="88" spans="1:5">
      <c r="A88" t="s">
        <v>1191</v>
      </c>
      <c r="B88" t="s">
        <v>3956</v>
      </c>
      <c r="C88" t="s">
        <v>4058</v>
      </c>
      <c r="D88">
        <v>0</v>
      </c>
      <c r="E88">
        <v>0</v>
      </c>
    </row>
    <row r="89" spans="1:5">
      <c r="A89" t="s">
        <v>1191</v>
      </c>
      <c r="B89" t="s">
        <v>3958</v>
      </c>
      <c r="C89" t="s">
        <v>4059</v>
      </c>
      <c r="D89">
        <v>7</v>
      </c>
      <c r="E89">
        <v>7</v>
      </c>
    </row>
    <row r="90" spans="1:5">
      <c r="A90" t="s">
        <v>1192</v>
      </c>
      <c r="B90" t="s">
        <v>3952</v>
      </c>
      <c r="C90" t="s">
        <v>4044</v>
      </c>
      <c r="D90">
        <v>103</v>
      </c>
      <c r="E90">
        <v>205</v>
      </c>
    </row>
    <row r="91" spans="1:5">
      <c r="A91" t="s">
        <v>1192</v>
      </c>
      <c r="B91" t="s">
        <v>3954</v>
      </c>
      <c r="C91" t="s">
        <v>4045</v>
      </c>
      <c r="D91">
        <v>53</v>
      </c>
      <c r="E91">
        <v>157</v>
      </c>
    </row>
    <row r="92" spans="1:5">
      <c r="A92" t="s">
        <v>1192</v>
      </c>
      <c r="B92" t="s">
        <v>3956</v>
      </c>
      <c r="C92" t="s">
        <v>4046</v>
      </c>
      <c r="D92">
        <v>103</v>
      </c>
      <c r="E92">
        <v>205</v>
      </c>
    </row>
    <row r="93" spans="1:5">
      <c r="A93" t="s">
        <v>1192</v>
      </c>
      <c r="B93" t="s">
        <v>3958</v>
      </c>
      <c r="C93" t="s">
        <v>4047</v>
      </c>
      <c r="D93">
        <v>53</v>
      </c>
      <c r="E93">
        <v>157</v>
      </c>
    </row>
    <row r="94" spans="1:5">
      <c r="A94" t="s">
        <v>1193</v>
      </c>
      <c r="B94" t="s">
        <v>3952</v>
      </c>
      <c r="C94" t="s">
        <v>4148</v>
      </c>
      <c r="D94">
        <v>79</v>
      </c>
      <c r="E94">
        <v>313</v>
      </c>
    </row>
    <row r="95" spans="1:5">
      <c r="A95" t="s">
        <v>1193</v>
      </c>
      <c r="B95" t="s">
        <v>3954</v>
      </c>
      <c r="C95" t="s">
        <v>4149</v>
      </c>
      <c r="D95">
        <v>54</v>
      </c>
      <c r="E95">
        <v>148</v>
      </c>
    </row>
    <row r="96" spans="1:5">
      <c r="A96" t="s">
        <v>1193</v>
      </c>
      <c r="B96" t="s">
        <v>3956</v>
      </c>
      <c r="C96" t="s">
        <v>4150</v>
      </c>
      <c r="D96">
        <v>79</v>
      </c>
      <c r="E96">
        <v>313</v>
      </c>
    </row>
    <row r="97" spans="1:5">
      <c r="A97" t="s">
        <v>1193</v>
      </c>
      <c r="B97" t="s">
        <v>3958</v>
      </c>
      <c r="C97" t="s">
        <v>4151</v>
      </c>
      <c r="D97">
        <v>54</v>
      </c>
      <c r="E97">
        <v>148</v>
      </c>
    </row>
    <row r="98" spans="1:5">
      <c r="A98" t="s">
        <v>1194</v>
      </c>
      <c r="B98" t="s">
        <v>3952</v>
      </c>
      <c r="C98" t="s">
        <v>4152</v>
      </c>
      <c r="D98">
        <v>79</v>
      </c>
      <c r="E98">
        <v>313</v>
      </c>
    </row>
    <row r="99" spans="1:5">
      <c r="A99" t="s">
        <v>1194</v>
      </c>
      <c r="B99" t="s">
        <v>3954</v>
      </c>
      <c r="C99" t="s">
        <v>4153</v>
      </c>
      <c r="D99">
        <v>54</v>
      </c>
      <c r="E99">
        <v>148</v>
      </c>
    </row>
    <row r="100" spans="1:5">
      <c r="A100" t="s">
        <v>1194</v>
      </c>
      <c r="B100" t="s">
        <v>3956</v>
      </c>
      <c r="C100" t="s">
        <v>4154</v>
      </c>
      <c r="D100">
        <v>79</v>
      </c>
      <c r="E100">
        <v>313</v>
      </c>
    </row>
    <row r="101" spans="1:5">
      <c r="A101" t="s">
        <v>1194</v>
      </c>
      <c r="B101" t="s">
        <v>3958</v>
      </c>
      <c r="C101" t="s">
        <v>4155</v>
      </c>
      <c r="D101">
        <v>54</v>
      </c>
      <c r="E101">
        <v>148</v>
      </c>
    </row>
    <row r="102" spans="1:5">
      <c r="A102" t="s">
        <v>1195</v>
      </c>
      <c r="B102" t="s">
        <v>3952</v>
      </c>
      <c r="C102" t="s">
        <v>4156</v>
      </c>
      <c r="D102">
        <v>79</v>
      </c>
      <c r="E102">
        <v>313</v>
      </c>
    </row>
    <row r="103" spans="1:5">
      <c r="A103" t="s">
        <v>1195</v>
      </c>
      <c r="B103" t="s">
        <v>3954</v>
      </c>
      <c r="C103" t="s">
        <v>4157</v>
      </c>
      <c r="D103">
        <v>54</v>
      </c>
      <c r="E103">
        <v>148</v>
      </c>
    </row>
    <row r="104" spans="1:5">
      <c r="A104" t="s">
        <v>1195</v>
      </c>
      <c r="B104" t="s">
        <v>3956</v>
      </c>
      <c r="C104" t="s">
        <v>4159</v>
      </c>
      <c r="D104">
        <v>79</v>
      </c>
      <c r="E104">
        <v>313</v>
      </c>
    </row>
    <row r="105" spans="1:5">
      <c r="A105" t="s">
        <v>1195</v>
      </c>
      <c r="B105" t="s">
        <v>3958</v>
      </c>
      <c r="C105" t="s">
        <v>4158</v>
      </c>
      <c r="D105">
        <v>54</v>
      </c>
      <c r="E105">
        <v>148</v>
      </c>
    </row>
    <row r="106" spans="1:5">
      <c r="A106" t="s">
        <v>1196</v>
      </c>
      <c r="B106" t="s">
        <v>3952</v>
      </c>
      <c r="C106" t="s">
        <v>4160</v>
      </c>
      <c r="D106">
        <v>79</v>
      </c>
      <c r="E106">
        <v>313</v>
      </c>
    </row>
    <row r="107" spans="1:5">
      <c r="A107" t="s">
        <v>1196</v>
      </c>
      <c r="B107" t="s">
        <v>3954</v>
      </c>
      <c r="C107" t="s">
        <v>4161</v>
      </c>
      <c r="D107">
        <v>54</v>
      </c>
      <c r="E107">
        <v>148</v>
      </c>
    </row>
    <row r="108" spans="1:5">
      <c r="A108" t="s">
        <v>1196</v>
      </c>
      <c r="B108" t="s">
        <v>3956</v>
      </c>
      <c r="C108" t="s">
        <v>4162</v>
      </c>
      <c r="D108">
        <v>79</v>
      </c>
      <c r="E108">
        <v>313</v>
      </c>
    </row>
    <row r="109" spans="1:5">
      <c r="A109" t="s">
        <v>1196</v>
      </c>
      <c r="B109" t="s">
        <v>3958</v>
      </c>
      <c r="C109" t="s">
        <v>4163</v>
      </c>
      <c r="D109">
        <v>54</v>
      </c>
      <c r="E109">
        <v>148</v>
      </c>
    </row>
    <row r="110" spans="1:5">
      <c r="A110" t="s">
        <v>1197</v>
      </c>
      <c r="B110" t="s">
        <v>3952</v>
      </c>
      <c r="C110" t="s">
        <v>4192</v>
      </c>
      <c r="D110">
        <v>79</v>
      </c>
      <c r="E110">
        <v>313</v>
      </c>
    </row>
    <row r="111" spans="1:5">
      <c r="A111" t="s">
        <v>1197</v>
      </c>
      <c r="B111" t="s">
        <v>3954</v>
      </c>
      <c r="C111" t="s">
        <v>4193</v>
      </c>
      <c r="D111">
        <v>54</v>
      </c>
      <c r="E111">
        <v>148</v>
      </c>
    </row>
    <row r="112" spans="1:5">
      <c r="A112" t="s">
        <v>1197</v>
      </c>
      <c r="B112" t="s">
        <v>3956</v>
      </c>
      <c r="C112" t="s">
        <v>4195</v>
      </c>
      <c r="D112">
        <v>79</v>
      </c>
      <c r="E112">
        <v>313</v>
      </c>
    </row>
    <row r="113" spans="1:5">
      <c r="A113" t="s">
        <v>1197</v>
      </c>
      <c r="B113" t="s">
        <v>3958</v>
      </c>
      <c r="C113" t="s">
        <v>4194</v>
      </c>
      <c r="D113">
        <v>54</v>
      </c>
      <c r="E113">
        <v>148</v>
      </c>
    </row>
    <row r="114" spans="1:5">
      <c r="A114" t="s">
        <v>1198</v>
      </c>
      <c r="B114" t="s">
        <v>3952</v>
      </c>
      <c r="C114" t="s">
        <v>4164</v>
      </c>
      <c r="D114">
        <v>79</v>
      </c>
      <c r="E114">
        <v>313</v>
      </c>
    </row>
    <row r="115" spans="1:5">
      <c r="A115" t="s">
        <v>1198</v>
      </c>
      <c r="B115" t="s">
        <v>3954</v>
      </c>
      <c r="C115" t="s">
        <v>4165</v>
      </c>
      <c r="D115">
        <v>54</v>
      </c>
      <c r="E115">
        <v>148</v>
      </c>
    </row>
    <row r="116" spans="1:5">
      <c r="A116" t="s">
        <v>1198</v>
      </c>
      <c r="B116" t="s">
        <v>3956</v>
      </c>
      <c r="C116" t="s">
        <v>4167</v>
      </c>
      <c r="D116">
        <v>79</v>
      </c>
      <c r="E116">
        <v>313</v>
      </c>
    </row>
    <row r="117" spans="1:5">
      <c r="A117" t="s">
        <v>1198</v>
      </c>
      <c r="B117" t="s">
        <v>3958</v>
      </c>
      <c r="C117" t="s">
        <v>4166</v>
      </c>
      <c r="D117">
        <v>54</v>
      </c>
      <c r="E117">
        <v>148</v>
      </c>
    </row>
    <row r="118" spans="1:5">
      <c r="A118" t="s">
        <v>1199</v>
      </c>
      <c r="B118" t="s">
        <v>3952</v>
      </c>
      <c r="C118" t="s">
        <v>4168</v>
      </c>
      <c r="D118">
        <v>79</v>
      </c>
      <c r="E118">
        <v>313</v>
      </c>
    </row>
    <row r="119" spans="1:5">
      <c r="A119" t="s">
        <v>1199</v>
      </c>
      <c r="B119" t="s">
        <v>3954</v>
      </c>
      <c r="C119" t="s">
        <v>4169</v>
      </c>
      <c r="D119">
        <v>54</v>
      </c>
      <c r="E119">
        <v>148</v>
      </c>
    </row>
    <row r="120" spans="1:5">
      <c r="A120" t="s">
        <v>1199</v>
      </c>
      <c r="B120" t="s">
        <v>3956</v>
      </c>
      <c r="C120" t="s">
        <v>4170</v>
      </c>
      <c r="D120">
        <v>79</v>
      </c>
      <c r="E120">
        <v>313</v>
      </c>
    </row>
    <row r="121" spans="1:5">
      <c r="A121" t="s">
        <v>1199</v>
      </c>
      <c r="B121" t="s">
        <v>3958</v>
      </c>
      <c r="C121" t="s">
        <v>4171</v>
      </c>
      <c r="D121">
        <v>54</v>
      </c>
      <c r="E121">
        <v>148</v>
      </c>
    </row>
    <row r="122" spans="1:5">
      <c r="A122" t="s">
        <v>1200</v>
      </c>
      <c r="B122" t="s">
        <v>3952</v>
      </c>
      <c r="C122" t="s">
        <v>4172</v>
      </c>
      <c r="D122">
        <v>79</v>
      </c>
      <c r="E122">
        <v>313</v>
      </c>
    </row>
    <row r="123" spans="1:5">
      <c r="A123" t="s">
        <v>1200</v>
      </c>
      <c r="B123" t="s">
        <v>3954</v>
      </c>
      <c r="C123" t="s">
        <v>4173</v>
      </c>
      <c r="D123">
        <v>54</v>
      </c>
      <c r="E123">
        <v>148</v>
      </c>
    </row>
    <row r="124" spans="1:5">
      <c r="A124" t="s">
        <v>1200</v>
      </c>
      <c r="B124" t="s">
        <v>3956</v>
      </c>
      <c r="C124" t="s">
        <v>4175</v>
      </c>
      <c r="D124">
        <v>79</v>
      </c>
      <c r="E124">
        <v>313</v>
      </c>
    </row>
    <row r="125" spans="1:5">
      <c r="A125" t="s">
        <v>1200</v>
      </c>
      <c r="B125" t="s">
        <v>3958</v>
      </c>
      <c r="C125" t="s">
        <v>4174</v>
      </c>
      <c r="D125">
        <v>54</v>
      </c>
      <c r="E125">
        <v>148</v>
      </c>
    </row>
    <row r="126" spans="1:5">
      <c r="A126" t="s">
        <v>1201</v>
      </c>
      <c r="B126" t="s">
        <v>3952</v>
      </c>
      <c r="C126" t="s">
        <v>4176</v>
      </c>
      <c r="D126">
        <v>79</v>
      </c>
      <c r="E126">
        <v>313</v>
      </c>
    </row>
    <row r="127" spans="1:5">
      <c r="A127" t="s">
        <v>1201</v>
      </c>
      <c r="B127" t="s">
        <v>3954</v>
      </c>
      <c r="C127" t="s">
        <v>4177</v>
      </c>
      <c r="D127">
        <v>54</v>
      </c>
      <c r="E127">
        <v>148</v>
      </c>
    </row>
    <row r="128" spans="1:5">
      <c r="A128" t="s">
        <v>1201</v>
      </c>
      <c r="B128" t="s">
        <v>3956</v>
      </c>
      <c r="C128" t="s">
        <v>4178</v>
      </c>
      <c r="D128">
        <v>79</v>
      </c>
      <c r="E128">
        <v>313</v>
      </c>
    </row>
    <row r="129" spans="1:5">
      <c r="A129" t="s">
        <v>1201</v>
      </c>
      <c r="B129" t="s">
        <v>3958</v>
      </c>
      <c r="C129" t="s">
        <v>4179</v>
      </c>
      <c r="D129">
        <v>54</v>
      </c>
      <c r="E129">
        <v>148</v>
      </c>
    </row>
    <row r="130" spans="1:5">
      <c r="A130" t="s">
        <v>1202</v>
      </c>
      <c r="B130" t="s">
        <v>3952</v>
      </c>
      <c r="C130" t="s">
        <v>4180</v>
      </c>
      <c r="D130">
        <v>79</v>
      </c>
      <c r="E130">
        <v>313</v>
      </c>
    </row>
    <row r="131" spans="1:5">
      <c r="A131" t="s">
        <v>1202</v>
      </c>
      <c r="B131" t="s">
        <v>3954</v>
      </c>
      <c r="C131" t="s">
        <v>4181</v>
      </c>
      <c r="D131">
        <v>54</v>
      </c>
      <c r="E131">
        <v>148</v>
      </c>
    </row>
    <row r="132" spans="1:5">
      <c r="A132" t="s">
        <v>1202</v>
      </c>
      <c r="B132" t="s">
        <v>3956</v>
      </c>
      <c r="C132" t="s">
        <v>4182</v>
      </c>
      <c r="D132">
        <v>79</v>
      </c>
      <c r="E132">
        <v>313</v>
      </c>
    </row>
    <row r="133" spans="1:5">
      <c r="A133" t="s">
        <v>1202</v>
      </c>
      <c r="B133" t="s">
        <v>3958</v>
      </c>
      <c r="C133" t="s">
        <v>4183</v>
      </c>
      <c r="D133">
        <v>54</v>
      </c>
      <c r="E133">
        <v>148</v>
      </c>
    </row>
    <row r="134" spans="1:5">
      <c r="A134" t="s">
        <v>1203</v>
      </c>
      <c r="B134" t="s">
        <v>3952</v>
      </c>
      <c r="C134" t="s">
        <v>4184</v>
      </c>
      <c r="D134">
        <v>79</v>
      </c>
      <c r="E134">
        <v>313</v>
      </c>
    </row>
    <row r="135" spans="1:5">
      <c r="A135" t="s">
        <v>1203</v>
      </c>
      <c r="B135" t="s">
        <v>3954</v>
      </c>
      <c r="C135" t="s">
        <v>4185</v>
      </c>
      <c r="D135">
        <v>54</v>
      </c>
      <c r="E135">
        <v>148</v>
      </c>
    </row>
    <row r="136" spans="1:5">
      <c r="A136" t="s">
        <v>1203</v>
      </c>
      <c r="B136" t="s">
        <v>3956</v>
      </c>
      <c r="C136" t="s">
        <v>4186</v>
      </c>
      <c r="D136">
        <v>79</v>
      </c>
      <c r="E136">
        <v>313</v>
      </c>
    </row>
    <row r="137" spans="1:5">
      <c r="A137" t="s">
        <v>1203</v>
      </c>
      <c r="B137" t="s">
        <v>3958</v>
      </c>
      <c r="C137" t="s">
        <v>4187</v>
      </c>
      <c r="D137">
        <v>54</v>
      </c>
      <c r="E137">
        <v>148</v>
      </c>
    </row>
    <row r="138" spans="1:5">
      <c r="A138" t="s">
        <v>1204</v>
      </c>
      <c r="B138" t="s">
        <v>3952</v>
      </c>
      <c r="C138" t="s">
        <v>4188</v>
      </c>
      <c r="D138">
        <v>79</v>
      </c>
      <c r="E138">
        <v>313</v>
      </c>
    </row>
    <row r="139" spans="1:5">
      <c r="A139" t="s">
        <v>1204</v>
      </c>
      <c r="B139" t="s">
        <v>3954</v>
      </c>
      <c r="C139" t="s">
        <v>4189</v>
      </c>
      <c r="D139">
        <v>54</v>
      </c>
      <c r="E139">
        <v>148</v>
      </c>
    </row>
    <row r="140" spans="1:5">
      <c r="A140" t="s">
        <v>1204</v>
      </c>
      <c r="B140" t="s">
        <v>3956</v>
      </c>
      <c r="C140" t="s">
        <v>4190</v>
      </c>
      <c r="D140">
        <v>79</v>
      </c>
      <c r="E140">
        <v>313</v>
      </c>
    </row>
    <row r="141" spans="1:5">
      <c r="A141" t="s">
        <v>1204</v>
      </c>
      <c r="B141" t="s">
        <v>3958</v>
      </c>
      <c r="C141" t="s">
        <v>4191</v>
      </c>
      <c r="D141">
        <v>54</v>
      </c>
      <c r="E141">
        <v>148</v>
      </c>
    </row>
    <row r="142" spans="1:5">
      <c r="A142" t="s">
        <v>1205</v>
      </c>
      <c r="B142" t="s">
        <v>3952</v>
      </c>
      <c r="C142" t="s">
        <v>4084</v>
      </c>
      <c r="D142">
        <v>74</v>
      </c>
      <c r="E142">
        <v>147</v>
      </c>
    </row>
    <row r="143" spans="1:5">
      <c r="A143" t="s">
        <v>1205</v>
      </c>
      <c r="B143" t="s">
        <v>3954</v>
      </c>
      <c r="C143" t="s">
        <v>4085</v>
      </c>
      <c r="D143">
        <v>45</v>
      </c>
      <c r="E143">
        <v>121</v>
      </c>
    </row>
    <row r="144" spans="1:5">
      <c r="A144" t="s">
        <v>1205</v>
      </c>
      <c r="B144" t="s">
        <v>3956</v>
      </c>
      <c r="C144" t="s">
        <v>4087</v>
      </c>
      <c r="D144">
        <v>74</v>
      </c>
      <c r="E144">
        <v>147</v>
      </c>
    </row>
    <row r="145" spans="1:5">
      <c r="A145" t="s">
        <v>1205</v>
      </c>
      <c r="B145" t="s">
        <v>3958</v>
      </c>
      <c r="C145" t="s">
        <v>4086</v>
      </c>
      <c r="D145">
        <v>45</v>
      </c>
      <c r="E145">
        <v>121</v>
      </c>
    </row>
    <row r="146" spans="1:5">
      <c r="A146" t="s">
        <v>1206</v>
      </c>
      <c r="B146" t="s">
        <v>3952</v>
      </c>
      <c r="C146" t="s">
        <v>4088</v>
      </c>
      <c r="D146">
        <v>74</v>
      </c>
      <c r="E146">
        <v>147</v>
      </c>
    </row>
    <row r="147" spans="1:5">
      <c r="A147" t="s">
        <v>1206</v>
      </c>
      <c r="B147" t="s">
        <v>3954</v>
      </c>
      <c r="C147" t="s">
        <v>4089</v>
      </c>
      <c r="D147">
        <v>45</v>
      </c>
      <c r="E147">
        <v>121</v>
      </c>
    </row>
    <row r="148" spans="1:5">
      <c r="A148" t="s">
        <v>1206</v>
      </c>
      <c r="B148" t="s">
        <v>3956</v>
      </c>
      <c r="C148" t="s">
        <v>4090</v>
      </c>
      <c r="D148">
        <v>74</v>
      </c>
      <c r="E148">
        <v>147</v>
      </c>
    </row>
    <row r="149" spans="1:5">
      <c r="A149" t="s">
        <v>1206</v>
      </c>
      <c r="B149" t="s">
        <v>3958</v>
      </c>
      <c r="C149" t="s">
        <v>4091</v>
      </c>
      <c r="D149">
        <v>45</v>
      </c>
      <c r="E149">
        <v>121</v>
      </c>
    </row>
    <row r="150" spans="1:5">
      <c r="A150" t="s">
        <v>1207</v>
      </c>
      <c r="B150" t="s">
        <v>3952</v>
      </c>
      <c r="C150" t="s">
        <v>4102</v>
      </c>
      <c r="D150">
        <v>74</v>
      </c>
      <c r="E150">
        <v>147</v>
      </c>
    </row>
    <row r="151" spans="1:5">
      <c r="A151" t="s">
        <v>1207</v>
      </c>
      <c r="B151" t="s">
        <v>3954</v>
      </c>
      <c r="C151" t="s">
        <v>4101</v>
      </c>
      <c r="D151">
        <v>45</v>
      </c>
      <c r="E151">
        <v>121</v>
      </c>
    </row>
    <row r="152" spans="1:5">
      <c r="A152" t="s">
        <v>1207</v>
      </c>
      <c r="B152" t="s">
        <v>3956</v>
      </c>
      <c r="C152" t="s">
        <v>4103</v>
      </c>
      <c r="D152">
        <v>74</v>
      </c>
      <c r="E152">
        <v>147</v>
      </c>
    </row>
    <row r="153" spans="1:5">
      <c r="A153" t="s">
        <v>1207</v>
      </c>
      <c r="B153" t="s">
        <v>3958</v>
      </c>
      <c r="C153" t="s">
        <v>4100</v>
      </c>
      <c r="D153">
        <v>45</v>
      </c>
      <c r="E153">
        <v>121</v>
      </c>
    </row>
    <row r="154" spans="1:5">
      <c r="A154" t="s">
        <v>1208</v>
      </c>
      <c r="B154" t="s">
        <v>3952</v>
      </c>
      <c r="C154" t="s">
        <v>4107</v>
      </c>
      <c r="D154">
        <v>74</v>
      </c>
      <c r="E154">
        <v>147</v>
      </c>
    </row>
    <row r="155" spans="1:5">
      <c r="A155" t="s">
        <v>1208</v>
      </c>
      <c r="B155" t="s">
        <v>3954</v>
      </c>
      <c r="C155" t="s">
        <v>4104</v>
      </c>
      <c r="D155">
        <v>45</v>
      </c>
      <c r="E155">
        <v>121</v>
      </c>
    </row>
    <row r="156" spans="1:5">
      <c r="A156" t="s">
        <v>1208</v>
      </c>
      <c r="B156" t="s">
        <v>3956</v>
      </c>
      <c r="C156" t="s">
        <v>4105</v>
      </c>
      <c r="D156">
        <v>74</v>
      </c>
      <c r="E156">
        <v>147</v>
      </c>
    </row>
    <row r="157" spans="1:5">
      <c r="A157" t="s">
        <v>1208</v>
      </c>
      <c r="B157" t="s">
        <v>3958</v>
      </c>
      <c r="C157" t="s">
        <v>4106</v>
      </c>
      <c r="D157">
        <v>45</v>
      </c>
      <c r="E157">
        <v>121</v>
      </c>
    </row>
    <row r="158" spans="1:5">
      <c r="A158" t="s">
        <v>1209</v>
      </c>
      <c r="B158" t="s">
        <v>3952</v>
      </c>
      <c r="C158" t="s">
        <v>4108</v>
      </c>
      <c r="D158">
        <v>74</v>
      </c>
      <c r="E158">
        <v>147</v>
      </c>
    </row>
    <row r="159" spans="1:5">
      <c r="A159" t="s">
        <v>1209</v>
      </c>
      <c r="B159" t="s">
        <v>3954</v>
      </c>
      <c r="C159" t="s">
        <v>4109</v>
      </c>
      <c r="D159">
        <v>45</v>
      </c>
      <c r="E159">
        <v>121</v>
      </c>
    </row>
    <row r="160" spans="1:5">
      <c r="A160" t="s">
        <v>1209</v>
      </c>
      <c r="B160" t="s">
        <v>3956</v>
      </c>
      <c r="C160" t="s">
        <v>4111</v>
      </c>
      <c r="D160">
        <v>74</v>
      </c>
      <c r="E160">
        <v>147</v>
      </c>
    </row>
    <row r="161" spans="1:5">
      <c r="A161" t="s">
        <v>1209</v>
      </c>
      <c r="B161" t="s">
        <v>3958</v>
      </c>
      <c r="C161" t="s">
        <v>4110</v>
      </c>
      <c r="D161">
        <v>45</v>
      </c>
      <c r="E161">
        <v>121</v>
      </c>
    </row>
    <row r="162" spans="1:5">
      <c r="A162" t="s">
        <v>1210</v>
      </c>
      <c r="B162" t="s">
        <v>3952</v>
      </c>
      <c r="C162" t="s">
        <v>4112</v>
      </c>
      <c r="D162">
        <v>74</v>
      </c>
      <c r="E162">
        <v>147</v>
      </c>
    </row>
    <row r="163" spans="1:5">
      <c r="A163" t="s">
        <v>1210</v>
      </c>
      <c r="B163" t="s">
        <v>3954</v>
      </c>
      <c r="C163" t="s">
        <v>4113</v>
      </c>
      <c r="D163">
        <v>45</v>
      </c>
      <c r="E163">
        <v>121</v>
      </c>
    </row>
    <row r="164" spans="1:5">
      <c r="A164" t="s">
        <v>1210</v>
      </c>
      <c r="B164" t="s">
        <v>3956</v>
      </c>
      <c r="C164" t="s">
        <v>4115</v>
      </c>
      <c r="D164">
        <v>74</v>
      </c>
      <c r="E164">
        <v>147</v>
      </c>
    </row>
    <row r="165" spans="1:5">
      <c r="A165" t="s">
        <v>1210</v>
      </c>
      <c r="B165" t="s">
        <v>3958</v>
      </c>
      <c r="C165" t="s">
        <v>4114</v>
      </c>
      <c r="D165">
        <v>45</v>
      </c>
      <c r="E165">
        <v>121</v>
      </c>
    </row>
    <row r="166" spans="1:5">
      <c r="A166" t="s">
        <v>1211</v>
      </c>
      <c r="B166" t="s">
        <v>3952</v>
      </c>
      <c r="C166" t="s">
        <v>4116</v>
      </c>
      <c r="D166">
        <v>74</v>
      </c>
      <c r="E166">
        <v>147</v>
      </c>
    </row>
    <row r="167" spans="1:5">
      <c r="A167" t="s">
        <v>1211</v>
      </c>
      <c r="B167" t="s">
        <v>3954</v>
      </c>
      <c r="C167" t="s">
        <v>4117</v>
      </c>
      <c r="D167">
        <v>45</v>
      </c>
      <c r="E167">
        <v>121</v>
      </c>
    </row>
    <row r="168" spans="1:5">
      <c r="A168" t="s">
        <v>1211</v>
      </c>
      <c r="B168" t="s">
        <v>3956</v>
      </c>
      <c r="C168" t="s">
        <v>4119</v>
      </c>
      <c r="D168">
        <v>74</v>
      </c>
      <c r="E168">
        <v>147</v>
      </c>
    </row>
    <row r="169" spans="1:5">
      <c r="A169" t="s">
        <v>1211</v>
      </c>
      <c r="B169" t="s">
        <v>3958</v>
      </c>
      <c r="C169" t="s">
        <v>4118</v>
      </c>
      <c r="D169">
        <v>45</v>
      </c>
      <c r="E169">
        <v>121</v>
      </c>
    </row>
    <row r="170" spans="1:5">
      <c r="A170" t="s">
        <v>1212</v>
      </c>
      <c r="B170" t="s">
        <v>3952</v>
      </c>
      <c r="C170" t="s">
        <v>4095</v>
      </c>
      <c r="D170">
        <v>74</v>
      </c>
      <c r="E170">
        <v>147</v>
      </c>
    </row>
    <row r="171" spans="1:5">
      <c r="A171" t="s">
        <v>1212</v>
      </c>
      <c r="B171" t="s">
        <v>3954</v>
      </c>
      <c r="C171" t="s">
        <v>4093</v>
      </c>
      <c r="D171">
        <v>45</v>
      </c>
      <c r="E171">
        <v>121</v>
      </c>
    </row>
    <row r="172" spans="1:5">
      <c r="A172" t="s">
        <v>1212</v>
      </c>
      <c r="B172" t="s">
        <v>3956</v>
      </c>
      <c r="C172" t="s">
        <v>4092</v>
      </c>
      <c r="D172">
        <v>74</v>
      </c>
      <c r="E172">
        <v>147</v>
      </c>
    </row>
    <row r="173" spans="1:5">
      <c r="A173" t="s">
        <v>1212</v>
      </c>
      <c r="B173" t="s">
        <v>3958</v>
      </c>
      <c r="C173" t="s">
        <v>4094</v>
      </c>
      <c r="D173">
        <v>45</v>
      </c>
      <c r="E173">
        <v>121</v>
      </c>
    </row>
    <row r="174" spans="1:5">
      <c r="A174" t="s">
        <v>1213</v>
      </c>
      <c r="B174" t="s">
        <v>3952</v>
      </c>
      <c r="C174" t="s">
        <v>4096</v>
      </c>
      <c r="D174">
        <v>74</v>
      </c>
      <c r="E174">
        <v>147</v>
      </c>
    </row>
    <row r="175" spans="1:5">
      <c r="A175" t="s">
        <v>1213</v>
      </c>
      <c r="B175" t="s">
        <v>3954</v>
      </c>
      <c r="C175" t="s">
        <v>4097</v>
      </c>
      <c r="D175">
        <v>45</v>
      </c>
      <c r="E175">
        <v>121</v>
      </c>
    </row>
    <row r="176" spans="1:5">
      <c r="A176" t="s">
        <v>1213</v>
      </c>
      <c r="B176" t="s">
        <v>3956</v>
      </c>
      <c r="C176" t="s">
        <v>4098</v>
      </c>
      <c r="D176">
        <v>74</v>
      </c>
      <c r="E176">
        <v>147</v>
      </c>
    </row>
    <row r="177" spans="1:5">
      <c r="A177" t="s">
        <v>1213</v>
      </c>
      <c r="B177" t="s">
        <v>3958</v>
      </c>
      <c r="C177" t="s">
        <v>4099</v>
      </c>
      <c r="D177">
        <v>45</v>
      </c>
      <c r="E177">
        <v>121</v>
      </c>
    </row>
    <row r="178" spans="1:5">
      <c r="A178" t="s">
        <v>1214</v>
      </c>
      <c r="B178" t="s">
        <v>3952</v>
      </c>
      <c r="C178" t="s">
        <v>4080</v>
      </c>
      <c r="D178">
        <v>74</v>
      </c>
      <c r="E178">
        <v>147</v>
      </c>
    </row>
    <row r="179" spans="1:5">
      <c r="A179" t="s">
        <v>1214</v>
      </c>
      <c r="B179" t="s">
        <v>3954</v>
      </c>
      <c r="C179" t="s">
        <v>4081</v>
      </c>
      <c r="D179">
        <v>45</v>
      </c>
      <c r="E179">
        <v>121</v>
      </c>
    </row>
    <row r="180" spans="1:5">
      <c r="A180" t="s">
        <v>1214</v>
      </c>
      <c r="B180" t="s">
        <v>3956</v>
      </c>
      <c r="C180" t="s">
        <v>4082</v>
      </c>
      <c r="D180">
        <v>74</v>
      </c>
      <c r="E180">
        <v>147</v>
      </c>
    </row>
    <row r="181" spans="1:5">
      <c r="A181" t="s">
        <v>1214</v>
      </c>
      <c r="B181" t="s">
        <v>3958</v>
      </c>
      <c r="C181" t="s">
        <v>4083</v>
      </c>
      <c r="D181">
        <v>45</v>
      </c>
      <c r="E181">
        <v>121</v>
      </c>
    </row>
    <row r="182" spans="1:5">
      <c r="A182" t="s">
        <v>1215</v>
      </c>
      <c r="B182" t="s">
        <v>3952</v>
      </c>
      <c r="C182" t="s">
        <v>3953</v>
      </c>
      <c r="D182">
        <v>74</v>
      </c>
      <c r="E182">
        <v>147</v>
      </c>
    </row>
    <row r="183" spans="1:5">
      <c r="A183" t="s">
        <v>1215</v>
      </c>
      <c r="B183" t="s">
        <v>3954</v>
      </c>
      <c r="C183" t="s">
        <v>3955</v>
      </c>
      <c r="D183">
        <v>45</v>
      </c>
      <c r="E183">
        <v>133</v>
      </c>
    </row>
    <row r="184" spans="1:5">
      <c r="A184" t="s">
        <v>1215</v>
      </c>
      <c r="B184" t="s">
        <v>3956</v>
      </c>
      <c r="C184" t="s">
        <v>3957</v>
      </c>
      <c r="D184">
        <v>74</v>
      </c>
      <c r="E184">
        <v>147</v>
      </c>
    </row>
    <row r="185" spans="1:5">
      <c r="A185" t="s">
        <v>1215</v>
      </c>
      <c r="B185" t="s">
        <v>3958</v>
      </c>
      <c r="C185" t="s">
        <v>3959</v>
      </c>
      <c r="D185">
        <v>45</v>
      </c>
      <c r="E185">
        <v>133</v>
      </c>
    </row>
    <row r="186" spans="1:5">
      <c r="A186" t="s">
        <v>1216</v>
      </c>
      <c r="B186" t="s">
        <v>3952</v>
      </c>
      <c r="C186" t="s">
        <v>3960</v>
      </c>
      <c r="D186">
        <v>74</v>
      </c>
      <c r="E186">
        <v>147</v>
      </c>
    </row>
    <row r="187" spans="1:5">
      <c r="A187" t="s">
        <v>1216</v>
      </c>
      <c r="B187" t="s">
        <v>3954</v>
      </c>
      <c r="C187" t="s">
        <v>3961</v>
      </c>
      <c r="D187">
        <v>45</v>
      </c>
      <c r="E187">
        <v>133</v>
      </c>
    </row>
    <row r="188" spans="1:5">
      <c r="A188" t="s">
        <v>1216</v>
      </c>
      <c r="B188" t="s">
        <v>3956</v>
      </c>
      <c r="C188" t="s">
        <v>3962</v>
      </c>
      <c r="D188">
        <v>74</v>
      </c>
      <c r="E188">
        <v>147</v>
      </c>
    </row>
    <row r="189" spans="1:5">
      <c r="A189" t="s">
        <v>1216</v>
      </c>
      <c r="B189" t="s">
        <v>3958</v>
      </c>
      <c r="C189" t="s">
        <v>3963</v>
      </c>
      <c r="D189">
        <v>45</v>
      </c>
      <c r="E189">
        <v>133</v>
      </c>
    </row>
    <row r="190" spans="1:5">
      <c r="A190" t="s">
        <v>1217</v>
      </c>
      <c r="B190" t="s">
        <v>3952</v>
      </c>
      <c r="C190" t="s">
        <v>3964</v>
      </c>
      <c r="D190">
        <v>74</v>
      </c>
      <c r="E190">
        <v>147</v>
      </c>
    </row>
    <row r="191" spans="1:5">
      <c r="A191" t="s">
        <v>1217</v>
      </c>
      <c r="B191" t="s">
        <v>3954</v>
      </c>
      <c r="C191" t="s">
        <v>3965</v>
      </c>
      <c r="D191">
        <v>45</v>
      </c>
      <c r="E191">
        <v>133</v>
      </c>
    </row>
    <row r="192" spans="1:5">
      <c r="A192" t="s">
        <v>1217</v>
      </c>
      <c r="B192" t="s">
        <v>3956</v>
      </c>
      <c r="C192" t="s">
        <v>3966</v>
      </c>
      <c r="D192">
        <v>74</v>
      </c>
      <c r="E192">
        <v>147</v>
      </c>
    </row>
    <row r="193" spans="1:5">
      <c r="A193" t="s">
        <v>1217</v>
      </c>
      <c r="B193" t="s">
        <v>3958</v>
      </c>
      <c r="C193" t="s">
        <v>3967</v>
      </c>
      <c r="D193">
        <v>45</v>
      </c>
      <c r="E193">
        <v>133</v>
      </c>
    </row>
    <row r="194" spans="1:5">
      <c r="A194" t="s">
        <v>1218</v>
      </c>
      <c r="B194" t="s">
        <v>3952</v>
      </c>
      <c r="C194" t="s">
        <v>3968</v>
      </c>
      <c r="D194">
        <v>74</v>
      </c>
      <c r="E194">
        <v>147</v>
      </c>
    </row>
    <row r="195" spans="1:5">
      <c r="A195" t="s">
        <v>1218</v>
      </c>
      <c r="B195" t="s">
        <v>3954</v>
      </c>
      <c r="C195" t="s">
        <v>3969</v>
      </c>
      <c r="D195">
        <v>45</v>
      </c>
      <c r="E195">
        <v>133</v>
      </c>
    </row>
    <row r="196" spans="1:5">
      <c r="A196" t="s">
        <v>1218</v>
      </c>
      <c r="B196" t="s">
        <v>3956</v>
      </c>
      <c r="C196" t="s">
        <v>3970</v>
      </c>
      <c r="D196">
        <v>74</v>
      </c>
      <c r="E196">
        <v>147</v>
      </c>
    </row>
    <row r="197" spans="1:5">
      <c r="A197" t="s">
        <v>1218</v>
      </c>
      <c r="B197" t="s">
        <v>3958</v>
      </c>
      <c r="C197" t="s">
        <v>3971</v>
      </c>
      <c r="D197">
        <v>45</v>
      </c>
      <c r="E197">
        <v>133</v>
      </c>
    </row>
    <row r="198" spans="1:5">
      <c r="A198" t="s">
        <v>1219</v>
      </c>
      <c r="B198" t="s">
        <v>3952</v>
      </c>
      <c r="C198" t="s">
        <v>3984</v>
      </c>
      <c r="D198">
        <v>74</v>
      </c>
      <c r="E198">
        <v>147</v>
      </c>
    </row>
    <row r="199" spans="1:5">
      <c r="A199" t="s">
        <v>1219</v>
      </c>
      <c r="B199" t="s">
        <v>3954</v>
      </c>
      <c r="C199" t="s">
        <v>3985</v>
      </c>
      <c r="D199">
        <v>45</v>
      </c>
      <c r="E199">
        <v>133</v>
      </c>
    </row>
    <row r="200" spans="1:5">
      <c r="A200" t="s">
        <v>1219</v>
      </c>
      <c r="B200" t="s">
        <v>3956</v>
      </c>
      <c r="C200" t="s">
        <v>3986</v>
      </c>
      <c r="D200">
        <v>74</v>
      </c>
      <c r="E200">
        <v>147</v>
      </c>
    </row>
    <row r="201" spans="1:5">
      <c r="A201" t="s">
        <v>1219</v>
      </c>
      <c r="B201" t="s">
        <v>3958</v>
      </c>
      <c r="C201" t="s">
        <v>3987</v>
      </c>
      <c r="D201">
        <v>45</v>
      </c>
      <c r="E201">
        <v>133</v>
      </c>
    </row>
    <row r="202" spans="1:5">
      <c r="A202" t="s">
        <v>1220</v>
      </c>
      <c r="B202" t="s">
        <v>3952</v>
      </c>
      <c r="C202" t="s">
        <v>3988</v>
      </c>
      <c r="D202">
        <v>74</v>
      </c>
      <c r="E202">
        <v>147</v>
      </c>
    </row>
    <row r="203" spans="1:5">
      <c r="A203" t="s">
        <v>1220</v>
      </c>
      <c r="B203" t="s">
        <v>3954</v>
      </c>
      <c r="C203" t="s">
        <v>3989</v>
      </c>
      <c r="D203">
        <v>45</v>
      </c>
      <c r="E203">
        <v>133</v>
      </c>
    </row>
    <row r="204" spans="1:5">
      <c r="A204" t="s">
        <v>1220</v>
      </c>
      <c r="B204" t="s">
        <v>3956</v>
      </c>
      <c r="C204" t="s">
        <v>3990</v>
      </c>
      <c r="D204">
        <v>74</v>
      </c>
      <c r="E204">
        <v>147</v>
      </c>
    </row>
    <row r="205" spans="1:5">
      <c r="A205" t="s">
        <v>1220</v>
      </c>
      <c r="B205" t="s">
        <v>3958</v>
      </c>
      <c r="C205" t="s">
        <v>3991</v>
      </c>
      <c r="D205">
        <v>45</v>
      </c>
      <c r="E205">
        <v>133</v>
      </c>
    </row>
    <row r="206" spans="1:5">
      <c r="A206" t="s">
        <v>1221</v>
      </c>
      <c r="B206" t="s">
        <v>3952</v>
      </c>
      <c r="C206" t="s">
        <v>3992</v>
      </c>
      <c r="D206">
        <v>74</v>
      </c>
      <c r="E206">
        <v>147</v>
      </c>
    </row>
    <row r="207" spans="1:5">
      <c r="A207" t="s">
        <v>1221</v>
      </c>
      <c r="B207" t="s">
        <v>3954</v>
      </c>
      <c r="C207" t="s">
        <v>3993</v>
      </c>
      <c r="D207">
        <v>45</v>
      </c>
      <c r="E207">
        <v>133</v>
      </c>
    </row>
    <row r="208" spans="1:5">
      <c r="A208" t="s">
        <v>1221</v>
      </c>
      <c r="B208" t="s">
        <v>3956</v>
      </c>
      <c r="C208" t="s">
        <v>3994</v>
      </c>
      <c r="D208">
        <v>74</v>
      </c>
      <c r="E208">
        <v>147</v>
      </c>
    </row>
    <row r="209" spans="1:5">
      <c r="A209" t="s">
        <v>1221</v>
      </c>
      <c r="B209" t="s">
        <v>3958</v>
      </c>
      <c r="C209" t="s">
        <v>3995</v>
      </c>
      <c r="D209">
        <v>45</v>
      </c>
      <c r="E209">
        <v>133</v>
      </c>
    </row>
    <row r="210" spans="1:5">
      <c r="A210" t="s">
        <v>1222</v>
      </c>
      <c r="B210" t="s">
        <v>3952</v>
      </c>
      <c r="C210" t="s">
        <v>3972</v>
      </c>
      <c r="D210">
        <v>74</v>
      </c>
      <c r="E210">
        <v>147</v>
      </c>
    </row>
    <row r="211" spans="1:5">
      <c r="A211" t="s">
        <v>1222</v>
      </c>
      <c r="B211" t="s">
        <v>3954</v>
      </c>
      <c r="C211" t="s">
        <v>3973</v>
      </c>
      <c r="D211">
        <v>45</v>
      </c>
      <c r="E211">
        <v>133</v>
      </c>
    </row>
    <row r="212" spans="1:5">
      <c r="A212" t="s">
        <v>1222</v>
      </c>
      <c r="B212" t="s">
        <v>3956</v>
      </c>
      <c r="C212" t="s">
        <v>3974</v>
      </c>
      <c r="D212">
        <v>74</v>
      </c>
      <c r="E212">
        <v>147</v>
      </c>
    </row>
    <row r="213" spans="1:5">
      <c r="A213" t="s">
        <v>1222</v>
      </c>
      <c r="B213" t="s">
        <v>3958</v>
      </c>
      <c r="C213" t="s">
        <v>3975</v>
      </c>
      <c r="D213">
        <v>45</v>
      </c>
      <c r="E213">
        <v>133</v>
      </c>
    </row>
    <row r="214" spans="1:5">
      <c r="A214" t="s">
        <v>1223</v>
      </c>
      <c r="B214" t="s">
        <v>3952</v>
      </c>
      <c r="C214" t="s">
        <v>3976</v>
      </c>
      <c r="D214">
        <v>74</v>
      </c>
      <c r="E214">
        <v>147</v>
      </c>
    </row>
    <row r="215" spans="1:5">
      <c r="A215" t="s">
        <v>1223</v>
      </c>
      <c r="B215" t="s">
        <v>3954</v>
      </c>
      <c r="C215" t="s">
        <v>3977</v>
      </c>
      <c r="D215">
        <v>45</v>
      </c>
      <c r="E215">
        <v>133</v>
      </c>
    </row>
    <row r="216" spans="1:5">
      <c r="A216" t="s">
        <v>1223</v>
      </c>
      <c r="B216" t="s">
        <v>3956</v>
      </c>
      <c r="C216" t="s">
        <v>3978</v>
      </c>
      <c r="D216">
        <v>74</v>
      </c>
      <c r="E216">
        <v>147</v>
      </c>
    </row>
    <row r="217" spans="1:5">
      <c r="A217" t="s">
        <v>1223</v>
      </c>
      <c r="B217" t="s">
        <v>3958</v>
      </c>
      <c r="C217" t="s">
        <v>3979</v>
      </c>
      <c r="D217">
        <v>45</v>
      </c>
      <c r="E217">
        <v>133</v>
      </c>
    </row>
    <row r="218" spans="1:5">
      <c r="A218" t="s">
        <v>1224</v>
      </c>
      <c r="B218" t="s">
        <v>3952</v>
      </c>
      <c r="C218" t="s">
        <v>3980</v>
      </c>
      <c r="D218">
        <v>74</v>
      </c>
      <c r="E218">
        <v>147</v>
      </c>
    </row>
    <row r="219" spans="1:5">
      <c r="A219" t="s">
        <v>1224</v>
      </c>
      <c r="B219" t="s">
        <v>3954</v>
      </c>
      <c r="C219" t="s">
        <v>3981</v>
      </c>
      <c r="D219">
        <v>45</v>
      </c>
      <c r="E219">
        <v>133</v>
      </c>
    </row>
    <row r="220" spans="1:5">
      <c r="A220" t="s">
        <v>1224</v>
      </c>
      <c r="B220" t="s">
        <v>3956</v>
      </c>
      <c r="C220" t="s">
        <v>3982</v>
      </c>
      <c r="D220">
        <v>74</v>
      </c>
      <c r="E220">
        <v>147</v>
      </c>
    </row>
    <row r="221" spans="1:5">
      <c r="A221" t="s">
        <v>1224</v>
      </c>
      <c r="B221" t="s">
        <v>3958</v>
      </c>
      <c r="C221" t="s">
        <v>3983</v>
      </c>
      <c r="D221">
        <v>45</v>
      </c>
      <c r="E221">
        <v>133</v>
      </c>
    </row>
    <row r="222" spans="1:5">
      <c r="A222" t="s">
        <v>1225</v>
      </c>
      <c r="B222" t="s">
        <v>3952</v>
      </c>
      <c r="C222" t="s">
        <v>4120</v>
      </c>
      <c r="D222">
        <v>76</v>
      </c>
      <c r="E222">
        <v>151</v>
      </c>
    </row>
    <row r="223" spans="1:5">
      <c r="A223" t="s">
        <v>1225</v>
      </c>
      <c r="B223" t="s">
        <v>3954</v>
      </c>
      <c r="C223" t="s">
        <v>4121</v>
      </c>
      <c r="D223">
        <v>108</v>
      </c>
      <c r="E223">
        <v>215</v>
      </c>
    </row>
    <row r="224" spans="1:5">
      <c r="A224" t="s">
        <v>1225</v>
      </c>
      <c r="B224" t="s">
        <v>3956</v>
      </c>
      <c r="C224" t="s">
        <v>4122</v>
      </c>
      <c r="D224">
        <v>76</v>
      </c>
      <c r="E224">
        <v>151</v>
      </c>
    </row>
    <row r="225" spans="1:5">
      <c r="A225" t="s">
        <v>1225</v>
      </c>
      <c r="B225" t="s">
        <v>3958</v>
      </c>
      <c r="C225" t="s">
        <v>4123</v>
      </c>
      <c r="D225">
        <v>108</v>
      </c>
      <c r="E225">
        <v>215</v>
      </c>
    </row>
    <row r="226" spans="1:5">
      <c r="A226" t="s">
        <v>1226</v>
      </c>
      <c r="B226" t="s">
        <v>3952</v>
      </c>
      <c r="C226" t="s">
        <v>4124</v>
      </c>
      <c r="D226">
        <v>76</v>
      </c>
      <c r="E226">
        <v>151</v>
      </c>
    </row>
    <row r="227" spans="1:5">
      <c r="A227" t="s">
        <v>1226</v>
      </c>
      <c r="B227" t="s">
        <v>3954</v>
      </c>
      <c r="C227" t="s">
        <v>4125</v>
      </c>
      <c r="D227">
        <v>108</v>
      </c>
      <c r="E227">
        <v>215</v>
      </c>
    </row>
    <row r="228" spans="1:5">
      <c r="A228" t="s">
        <v>1226</v>
      </c>
      <c r="B228" t="s">
        <v>3956</v>
      </c>
      <c r="C228" t="s">
        <v>4126</v>
      </c>
      <c r="D228">
        <v>76</v>
      </c>
      <c r="E228">
        <v>151</v>
      </c>
    </row>
    <row r="229" spans="1:5">
      <c r="A229" t="s">
        <v>1226</v>
      </c>
      <c r="B229" t="s">
        <v>3958</v>
      </c>
      <c r="C229" t="s">
        <v>4127</v>
      </c>
      <c r="D229">
        <v>108</v>
      </c>
      <c r="E229">
        <v>215</v>
      </c>
    </row>
    <row r="230" spans="1:5">
      <c r="A230" t="s">
        <v>1227</v>
      </c>
      <c r="B230" t="s">
        <v>3952</v>
      </c>
      <c r="C230" t="s">
        <v>4128</v>
      </c>
      <c r="D230">
        <v>76</v>
      </c>
      <c r="E230">
        <v>151</v>
      </c>
    </row>
    <row r="231" spans="1:5">
      <c r="A231" t="s">
        <v>1227</v>
      </c>
      <c r="B231" t="s">
        <v>3954</v>
      </c>
      <c r="C231" t="s">
        <v>4129</v>
      </c>
      <c r="D231">
        <v>108</v>
      </c>
      <c r="E231">
        <v>215</v>
      </c>
    </row>
    <row r="232" spans="1:5">
      <c r="A232" t="s">
        <v>1227</v>
      </c>
      <c r="B232" t="s">
        <v>3956</v>
      </c>
      <c r="C232" t="s">
        <v>4130</v>
      </c>
      <c r="D232">
        <v>76</v>
      </c>
      <c r="E232">
        <v>151</v>
      </c>
    </row>
    <row r="233" spans="1:5">
      <c r="A233" t="s">
        <v>1227</v>
      </c>
      <c r="B233" t="s">
        <v>3958</v>
      </c>
      <c r="C233" t="s">
        <v>4131</v>
      </c>
      <c r="D233">
        <v>108</v>
      </c>
      <c r="E233">
        <v>215</v>
      </c>
    </row>
    <row r="234" spans="1:5">
      <c r="A234" t="s">
        <v>1228</v>
      </c>
      <c r="B234" t="s">
        <v>3952</v>
      </c>
      <c r="C234" t="s">
        <v>4132</v>
      </c>
      <c r="D234">
        <v>76</v>
      </c>
      <c r="E234">
        <v>151</v>
      </c>
    </row>
    <row r="235" spans="1:5">
      <c r="A235" t="s">
        <v>1228</v>
      </c>
      <c r="B235" t="s">
        <v>3954</v>
      </c>
      <c r="C235" t="s">
        <v>4133</v>
      </c>
      <c r="D235">
        <v>108</v>
      </c>
      <c r="E235">
        <v>215</v>
      </c>
    </row>
    <row r="236" spans="1:5">
      <c r="A236" t="s">
        <v>1228</v>
      </c>
      <c r="B236" t="s">
        <v>3956</v>
      </c>
      <c r="C236" t="s">
        <v>4134</v>
      </c>
      <c r="D236">
        <v>76</v>
      </c>
      <c r="E236">
        <v>151</v>
      </c>
    </row>
    <row r="237" spans="1:5">
      <c r="A237" t="s">
        <v>1228</v>
      </c>
      <c r="B237" t="s">
        <v>3958</v>
      </c>
      <c r="C237" t="s">
        <v>4135</v>
      </c>
      <c r="D237">
        <v>108</v>
      </c>
      <c r="E237">
        <v>215</v>
      </c>
    </row>
    <row r="238" spans="1:5">
      <c r="A238" t="s">
        <v>1229</v>
      </c>
      <c r="B238" t="s">
        <v>3952</v>
      </c>
      <c r="C238" t="s">
        <v>4136</v>
      </c>
      <c r="D238">
        <v>76</v>
      </c>
      <c r="E238">
        <v>151</v>
      </c>
    </row>
    <row r="239" spans="1:5">
      <c r="A239" t="s">
        <v>1229</v>
      </c>
      <c r="B239" t="s">
        <v>3954</v>
      </c>
      <c r="C239" t="s">
        <v>4137</v>
      </c>
      <c r="D239">
        <v>108</v>
      </c>
      <c r="E239">
        <v>215</v>
      </c>
    </row>
    <row r="240" spans="1:5">
      <c r="A240" t="s">
        <v>1229</v>
      </c>
      <c r="B240" t="s">
        <v>3956</v>
      </c>
      <c r="C240" t="s">
        <v>4138</v>
      </c>
      <c r="D240">
        <v>76</v>
      </c>
      <c r="E240">
        <v>151</v>
      </c>
    </row>
    <row r="241" spans="1:5">
      <c r="A241" t="s">
        <v>1229</v>
      </c>
      <c r="B241" t="s">
        <v>3958</v>
      </c>
      <c r="C241" t="s">
        <v>4139</v>
      </c>
      <c r="D241">
        <v>108</v>
      </c>
      <c r="E241">
        <v>215</v>
      </c>
    </row>
    <row r="242" spans="1:5">
      <c r="A242" t="s">
        <v>1230</v>
      </c>
      <c r="B242" t="s">
        <v>3952</v>
      </c>
      <c r="C242" t="s">
        <v>4140</v>
      </c>
      <c r="D242">
        <v>76</v>
      </c>
      <c r="E242">
        <v>151</v>
      </c>
    </row>
    <row r="243" spans="1:5">
      <c r="A243" t="s">
        <v>1230</v>
      </c>
      <c r="B243" t="s">
        <v>3954</v>
      </c>
      <c r="C243" t="s">
        <v>4141</v>
      </c>
      <c r="D243">
        <v>108</v>
      </c>
      <c r="E243">
        <v>215</v>
      </c>
    </row>
    <row r="244" spans="1:5">
      <c r="A244" t="s">
        <v>1230</v>
      </c>
      <c r="B244" t="s">
        <v>3956</v>
      </c>
      <c r="C244" t="s">
        <v>4142</v>
      </c>
      <c r="D244">
        <v>76</v>
      </c>
      <c r="E244">
        <v>151</v>
      </c>
    </row>
    <row r="245" spans="1:5">
      <c r="A245" t="s">
        <v>1230</v>
      </c>
      <c r="B245" t="s">
        <v>3958</v>
      </c>
      <c r="C245" t="s">
        <v>4143</v>
      </c>
      <c r="D245">
        <v>108</v>
      </c>
      <c r="E245">
        <v>215</v>
      </c>
    </row>
    <row r="246" spans="1:5">
      <c r="A246" t="s">
        <v>1231</v>
      </c>
      <c r="B246" t="s">
        <v>3952</v>
      </c>
      <c r="C246" t="s">
        <v>4144</v>
      </c>
      <c r="D246">
        <v>76</v>
      </c>
      <c r="E246">
        <v>151</v>
      </c>
    </row>
    <row r="247" spans="1:5">
      <c r="A247" t="s">
        <v>1231</v>
      </c>
      <c r="B247" t="s">
        <v>3954</v>
      </c>
      <c r="C247" t="s">
        <v>4145</v>
      </c>
      <c r="D247">
        <v>108</v>
      </c>
      <c r="E247">
        <v>215</v>
      </c>
    </row>
    <row r="248" spans="1:5">
      <c r="A248" t="s">
        <v>1231</v>
      </c>
      <c r="B248" t="s">
        <v>3956</v>
      </c>
      <c r="C248" t="s">
        <v>4146</v>
      </c>
      <c r="D248">
        <v>76</v>
      </c>
      <c r="E248">
        <v>151</v>
      </c>
    </row>
    <row r="249" spans="1:5">
      <c r="A249" t="s">
        <v>1231</v>
      </c>
      <c r="B249" t="s">
        <v>3958</v>
      </c>
      <c r="C249" t="s">
        <v>4147</v>
      </c>
      <c r="D249">
        <v>108</v>
      </c>
      <c r="E249">
        <v>215</v>
      </c>
    </row>
  </sheetData>
  <sortState xmlns:xlrd2="http://schemas.microsoft.com/office/spreadsheetml/2017/richdata2" ref="A2:E249">
    <sortCondition ref="A2:A249"/>
    <sortCondition ref="B2:B249"/>
  </sortState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D7528"/>
  <sheetViews>
    <sheetView topLeftCell="A7506" workbookViewId="0">
      <selection activeCell="C3" sqref="C3"/>
    </sheetView>
  </sheetViews>
  <sheetFormatPr defaultRowHeight="16.5"/>
  <cols>
    <col min="1" max="1" width="14.25" customWidth="1"/>
    <col min="2" max="2" width="38.875" bestFit="1" customWidth="1"/>
    <col min="3" max="3" width="38.875" customWidth="1"/>
    <col min="4" max="4" width="16.625" bestFit="1" customWidth="1"/>
  </cols>
  <sheetData>
    <row r="3" spans="1:4">
      <c r="A3" t="s">
        <v>4647</v>
      </c>
      <c r="B3" t="s">
        <v>1397</v>
      </c>
      <c r="C3" t="str">
        <f>CONCATENATE(A3,B3)</f>
        <v>10.146.106.3naa.600508b1001c71afc4174f5a50f4e629</v>
      </c>
      <c r="D3" t="s">
        <v>4212</v>
      </c>
    </row>
    <row r="4" spans="1:4">
      <c r="A4" t="s">
        <v>4647</v>
      </c>
      <c r="B4" t="s">
        <v>1399</v>
      </c>
      <c r="C4" t="str">
        <f t="shared" ref="C4:C67" si="0">CONCATENATE(A4,B4)</f>
        <v>10.146.106.3naa.600508b1001c4e2a49fc8cab7bc6eff3</v>
      </c>
      <c r="D4" t="s">
        <v>4213</v>
      </c>
    </row>
    <row r="5" spans="1:4">
      <c r="A5" t="s">
        <v>4647</v>
      </c>
      <c r="B5" t="s">
        <v>1303</v>
      </c>
      <c r="C5" t="str">
        <f t="shared" si="0"/>
        <v>10.146.106.3naa.60060e80166177000001617700001f25</v>
      </c>
      <c r="D5" t="s">
        <v>4221</v>
      </c>
    </row>
    <row r="6" spans="1:4">
      <c r="A6" t="s">
        <v>4647</v>
      </c>
      <c r="B6" t="s">
        <v>1235</v>
      </c>
      <c r="C6" t="str">
        <f t="shared" si="0"/>
        <v>10.146.106.3naa.60060e80166221000001622100001f19</v>
      </c>
      <c r="D6" t="s">
        <v>4222</v>
      </c>
    </row>
    <row r="7" spans="1:4">
      <c r="A7" t="s">
        <v>4647</v>
      </c>
      <c r="B7" t="s">
        <v>1301</v>
      </c>
      <c r="C7" t="str">
        <f t="shared" si="0"/>
        <v>10.146.106.3naa.60060e80166177000001617700001f24</v>
      </c>
      <c r="D7" t="s">
        <v>4223</v>
      </c>
    </row>
    <row r="8" spans="1:4">
      <c r="A8" t="s">
        <v>4647</v>
      </c>
      <c r="B8" t="s">
        <v>1239</v>
      </c>
      <c r="C8" t="str">
        <f t="shared" si="0"/>
        <v>10.146.106.3naa.60060e80166221000001622100001f18</v>
      </c>
      <c r="D8" t="s">
        <v>2462</v>
      </c>
    </row>
    <row r="9" spans="1:4">
      <c r="A9" t="s">
        <v>4647</v>
      </c>
      <c r="B9" t="s">
        <v>4202</v>
      </c>
      <c r="C9" t="str">
        <f t="shared" si="0"/>
        <v>10.146.106.3naa.60060e80166177000001617700000084</v>
      </c>
      <c r="D9" t="s">
        <v>4227</v>
      </c>
    </row>
    <row r="10" spans="1:4">
      <c r="A10" t="s">
        <v>4647</v>
      </c>
      <c r="B10" t="s">
        <v>4216</v>
      </c>
      <c r="C10" t="str">
        <f t="shared" si="0"/>
        <v>10.146.106.3naa.60060e80166177000001617700000f1f</v>
      </c>
      <c r="D10" t="s">
        <v>4228</v>
      </c>
    </row>
    <row r="11" spans="1:4">
      <c r="A11" t="s">
        <v>4647</v>
      </c>
      <c r="B11" t="s">
        <v>4218</v>
      </c>
      <c r="C11" t="str">
        <f t="shared" si="0"/>
        <v>10.146.106.3naa.60060e80166177000001617700000f20</v>
      </c>
      <c r="D11" t="s">
        <v>4229</v>
      </c>
    </row>
    <row r="12" spans="1:4">
      <c r="A12" t="s">
        <v>4647</v>
      </c>
      <c r="B12" t="s">
        <v>1237</v>
      </c>
      <c r="C12" t="str">
        <f t="shared" si="0"/>
        <v>10.146.106.3naa.60060e80166221000001622100001f1a</v>
      </c>
      <c r="D12" t="s">
        <v>4230</v>
      </c>
    </row>
    <row r="13" spans="1:4">
      <c r="A13" t="s">
        <v>4647</v>
      </c>
      <c r="B13" t="s">
        <v>4204</v>
      </c>
      <c r="C13" t="str">
        <f t="shared" si="0"/>
        <v>10.146.106.3naa.60060e80166177000001617700000085</v>
      </c>
      <c r="D13" t="s">
        <v>4231</v>
      </c>
    </row>
    <row r="14" spans="1:4">
      <c r="A14" t="s">
        <v>4647</v>
      </c>
      <c r="B14" t="s">
        <v>4209</v>
      </c>
      <c r="C14" t="str">
        <f t="shared" si="0"/>
        <v>10.146.106.3naa.60060e80166177000001617700000086</v>
      </c>
      <c r="D14" t="s">
        <v>4232</v>
      </c>
    </row>
    <row r="15" spans="1:4">
      <c r="A15" t="s">
        <v>4647</v>
      </c>
      <c r="B15" t="s">
        <v>4214</v>
      </c>
      <c r="C15" t="str">
        <f t="shared" si="0"/>
        <v>10.146.106.3naa.60060e80166177000001617700000f1e</v>
      </c>
      <c r="D15" t="s">
        <v>4233</v>
      </c>
    </row>
    <row r="16" spans="1:4">
      <c r="A16" t="s">
        <v>4648</v>
      </c>
      <c r="B16" t="s">
        <v>1401</v>
      </c>
      <c r="C16" t="str">
        <f t="shared" si="0"/>
        <v>10.146.106.4naa.600508b1001c3889af252b648142a99f</v>
      </c>
      <c r="D16" t="s">
        <v>4212</v>
      </c>
    </row>
    <row r="17" spans="1:4">
      <c r="A17" t="s">
        <v>4648</v>
      </c>
      <c r="B17" t="s">
        <v>1403</v>
      </c>
      <c r="C17" t="str">
        <f t="shared" si="0"/>
        <v>10.146.106.4naa.600508b1001cd3daa2ce22fea3696741</v>
      </c>
      <c r="D17" t="s">
        <v>4213</v>
      </c>
    </row>
    <row r="18" spans="1:4">
      <c r="A18" t="s">
        <v>4648</v>
      </c>
      <c r="B18" t="s">
        <v>1303</v>
      </c>
      <c r="C18" t="str">
        <f t="shared" si="0"/>
        <v>10.146.106.4naa.60060e80166177000001617700001f25</v>
      </c>
      <c r="D18" t="s">
        <v>4221</v>
      </c>
    </row>
    <row r="19" spans="1:4">
      <c r="A19" t="s">
        <v>4648</v>
      </c>
      <c r="B19" t="s">
        <v>1235</v>
      </c>
      <c r="C19" t="str">
        <f t="shared" si="0"/>
        <v>10.146.106.4naa.60060e80166221000001622100001f19</v>
      </c>
      <c r="D19" t="s">
        <v>4222</v>
      </c>
    </row>
    <row r="20" spans="1:4">
      <c r="A20" t="s">
        <v>4648</v>
      </c>
      <c r="B20" t="s">
        <v>1301</v>
      </c>
      <c r="C20" t="str">
        <f t="shared" si="0"/>
        <v>10.146.106.4naa.60060e80166177000001617700001f24</v>
      </c>
      <c r="D20" t="s">
        <v>4223</v>
      </c>
    </row>
    <row r="21" spans="1:4">
      <c r="A21" t="s">
        <v>4648</v>
      </c>
      <c r="B21" t="s">
        <v>1239</v>
      </c>
      <c r="C21" t="str">
        <f t="shared" si="0"/>
        <v>10.146.106.4naa.60060e80166221000001622100001f18</v>
      </c>
      <c r="D21" t="s">
        <v>2462</v>
      </c>
    </row>
    <row r="22" spans="1:4">
      <c r="A22" t="s">
        <v>4648</v>
      </c>
      <c r="B22" t="s">
        <v>1237</v>
      </c>
      <c r="C22" t="str">
        <f t="shared" si="0"/>
        <v>10.146.106.4naa.60060e80166221000001622100001f1a</v>
      </c>
      <c r="D22" t="s">
        <v>4224</v>
      </c>
    </row>
    <row r="23" spans="1:4">
      <c r="A23" t="s">
        <v>4648</v>
      </c>
      <c r="B23" t="s">
        <v>4202</v>
      </c>
      <c r="C23" t="str">
        <f t="shared" si="0"/>
        <v>10.146.106.4naa.60060e80166177000001617700000084</v>
      </c>
      <c r="D23" t="s">
        <v>4227</v>
      </c>
    </row>
    <row r="24" spans="1:4">
      <c r="A24" t="s">
        <v>4648</v>
      </c>
      <c r="B24" t="s">
        <v>4216</v>
      </c>
      <c r="C24" t="str">
        <f t="shared" si="0"/>
        <v>10.146.106.4naa.60060e80166177000001617700000f1f</v>
      </c>
      <c r="D24" t="s">
        <v>4228</v>
      </c>
    </row>
    <row r="25" spans="1:4">
      <c r="A25" t="s">
        <v>4648</v>
      </c>
      <c r="B25" t="s">
        <v>4218</v>
      </c>
      <c r="C25" t="str">
        <f t="shared" si="0"/>
        <v>10.146.106.4naa.60060e80166177000001617700000f20</v>
      </c>
      <c r="D25" t="s">
        <v>4229</v>
      </c>
    </row>
    <row r="26" spans="1:4">
      <c r="A26" t="s">
        <v>4648</v>
      </c>
      <c r="B26" t="s">
        <v>4204</v>
      </c>
      <c r="C26" t="str">
        <f t="shared" si="0"/>
        <v>10.146.106.4naa.60060e80166177000001617700000085</v>
      </c>
      <c r="D26" t="s">
        <v>4231</v>
      </c>
    </row>
    <row r="27" spans="1:4">
      <c r="A27" t="s">
        <v>4648</v>
      </c>
      <c r="B27" t="s">
        <v>4209</v>
      </c>
      <c r="C27" t="str">
        <f t="shared" si="0"/>
        <v>10.146.106.4naa.60060e80166177000001617700000086</v>
      </c>
      <c r="D27" t="s">
        <v>4232</v>
      </c>
    </row>
    <row r="28" spans="1:4">
      <c r="A28" t="s">
        <v>4648</v>
      </c>
      <c r="B28" t="s">
        <v>4214</v>
      </c>
      <c r="C28" t="str">
        <f t="shared" si="0"/>
        <v>10.146.106.4naa.60060e80166177000001617700000f1e</v>
      </c>
      <c r="D28" t="s">
        <v>4233</v>
      </c>
    </row>
    <row r="29" spans="1:4">
      <c r="A29" t="s">
        <v>4649</v>
      </c>
      <c r="B29" t="s">
        <v>1407</v>
      </c>
      <c r="C29" t="str">
        <f t="shared" si="0"/>
        <v>10.146.106.42naa.600508b1001cd236a732acfab70b2b42</v>
      </c>
      <c r="D29" t="s">
        <v>4213</v>
      </c>
    </row>
    <row r="30" spans="1:4">
      <c r="A30" t="s">
        <v>4649</v>
      </c>
      <c r="B30" t="s">
        <v>1405</v>
      </c>
      <c r="C30" t="str">
        <f t="shared" si="0"/>
        <v>10.146.106.42naa.600508b1001c2dd50184a445033d471e</v>
      </c>
      <c r="D30" t="s">
        <v>4212</v>
      </c>
    </row>
    <row r="31" spans="1:4">
      <c r="A31" t="s">
        <v>4649</v>
      </c>
      <c r="B31" t="s">
        <v>1387</v>
      </c>
      <c r="C31" t="str">
        <f t="shared" si="0"/>
        <v>10.146.106.42naa.60060e80166177000001617700001f1f</v>
      </c>
      <c r="D31" t="s">
        <v>4394</v>
      </c>
    </row>
    <row r="32" spans="1:4">
      <c r="A32" t="s">
        <v>4649</v>
      </c>
      <c r="B32" t="s">
        <v>4292</v>
      </c>
      <c r="C32" t="str">
        <f t="shared" si="0"/>
        <v>10.146.106.42naa.60060e80166177000001617700000056</v>
      </c>
      <c r="D32" t="s">
        <v>4396</v>
      </c>
    </row>
    <row r="33" spans="1:4">
      <c r="A33" t="s">
        <v>4649</v>
      </c>
      <c r="B33" t="s">
        <v>4329</v>
      </c>
      <c r="C33" t="str">
        <f t="shared" si="0"/>
        <v>10.146.106.42naa.60060e80166177000001617700000057</v>
      </c>
      <c r="D33" t="s">
        <v>4397</v>
      </c>
    </row>
    <row r="34" spans="1:4">
      <c r="A34" t="s">
        <v>4649</v>
      </c>
      <c r="B34" t="s">
        <v>4288</v>
      </c>
      <c r="C34" t="str">
        <f t="shared" si="0"/>
        <v>10.146.106.42naa.60060e80166177000001617700000055</v>
      </c>
      <c r="D34" t="s">
        <v>4399</v>
      </c>
    </row>
    <row r="35" spans="1:4">
      <c r="A35" t="s">
        <v>4649</v>
      </c>
      <c r="B35" t="s">
        <v>4298</v>
      </c>
      <c r="C35" t="str">
        <f t="shared" si="0"/>
        <v>10.146.106.42naa.60060e8016617700000161770000001b</v>
      </c>
      <c r="D35" t="s">
        <v>4400</v>
      </c>
    </row>
    <row r="36" spans="1:4">
      <c r="A36" t="s">
        <v>4649</v>
      </c>
      <c r="B36" t="s">
        <v>1363</v>
      </c>
      <c r="C36" t="str">
        <f t="shared" si="0"/>
        <v>10.146.106.42naa.60060e80166177000001617700001f19</v>
      </c>
      <c r="D36" t="s">
        <v>4401</v>
      </c>
    </row>
    <row r="37" spans="1:4">
      <c r="A37" t="s">
        <v>4649</v>
      </c>
      <c r="B37" t="s">
        <v>1373</v>
      </c>
      <c r="C37" t="str">
        <f t="shared" si="0"/>
        <v>10.146.106.42naa.60060e80166177000001617700001f1a</v>
      </c>
      <c r="D37" t="s">
        <v>4402</v>
      </c>
    </row>
    <row r="38" spans="1:4">
      <c r="A38" t="s">
        <v>4649</v>
      </c>
      <c r="B38" t="s">
        <v>1379</v>
      </c>
      <c r="C38" t="str">
        <f t="shared" si="0"/>
        <v>10.146.106.42naa.60060e80166177000001617700001f1b</v>
      </c>
      <c r="D38" t="s">
        <v>4403</v>
      </c>
    </row>
    <row r="39" spans="1:4">
      <c r="A39" t="s">
        <v>4649</v>
      </c>
      <c r="B39" t="s">
        <v>4293</v>
      </c>
      <c r="C39" t="str">
        <f t="shared" si="0"/>
        <v>10.146.106.42naa.60060e80166177000001617700000054</v>
      </c>
      <c r="D39" t="s">
        <v>4404</v>
      </c>
    </row>
    <row r="40" spans="1:4">
      <c r="A40" t="s">
        <v>4649</v>
      </c>
      <c r="B40" t="s">
        <v>4299</v>
      </c>
      <c r="C40" t="str">
        <f t="shared" si="0"/>
        <v>10.146.106.42naa.60060e80166221000001622100001053</v>
      </c>
      <c r="D40" t="s">
        <v>4408</v>
      </c>
    </row>
    <row r="41" spans="1:4">
      <c r="A41" t="s">
        <v>4649</v>
      </c>
      <c r="B41" t="s">
        <v>4336</v>
      </c>
      <c r="C41" t="str">
        <f t="shared" si="0"/>
        <v>10.146.106.42naa.60060e8016617700000161770000005a</v>
      </c>
      <c r="D41" t="s">
        <v>4410</v>
      </c>
    </row>
    <row r="42" spans="1:4">
      <c r="A42" t="s">
        <v>4649</v>
      </c>
      <c r="B42" t="s">
        <v>4330</v>
      </c>
      <c r="C42" t="str">
        <f t="shared" si="0"/>
        <v>10.146.106.42naa.60060e80166177000001617700000058</v>
      </c>
      <c r="D42" t="s">
        <v>4411</v>
      </c>
    </row>
    <row r="43" spans="1:4">
      <c r="A43" t="s">
        <v>4649</v>
      </c>
      <c r="B43" t="s">
        <v>4331</v>
      </c>
      <c r="C43" t="str">
        <f t="shared" si="0"/>
        <v>10.146.106.42naa.60060e80166177000001617700000059</v>
      </c>
      <c r="D43" t="s">
        <v>4415</v>
      </c>
    </row>
    <row r="44" spans="1:4">
      <c r="A44" t="s">
        <v>4649</v>
      </c>
      <c r="B44" t="s">
        <v>4294</v>
      </c>
      <c r="C44" t="str">
        <f t="shared" si="0"/>
        <v>10.146.106.42naa.60060e8016617700000161770000001a</v>
      </c>
      <c r="D44" t="s">
        <v>4416</v>
      </c>
    </row>
    <row r="45" spans="1:4">
      <c r="A45" t="s">
        <v>4649</v>
      </c>
      <c r="B45" t="s">
        <v>1273</v>
      </c>
      <c r="C45" t="str">
        <f t="shared" si="0"/>
        <v>10.146.106.42naa.60060e80166221000001622100001f11</v>
      </c>
      <c r="D45" t="s">
        <v>4417</v>
      </c>
    </row>
    <row r="46" spans="1:4">
      <c r="A46" t="s">
        <v>4649</v>
      </c>
      <c r="B46" t="s">
        <v>1283</v>
      </c>
      <c r="C46" t="str">
        <f t="shared" si="0"/>
        <v>10.146.106.42naa.60060e80166221000001622100001f12</v>
      </c>
      <c r="D46" t="s">
        <v>4421</v>
      </c>
    </row>
    <row r="47" spans="1:4">
      <c r="A47" t="s">
        <v>4649</v>
      </c>
      <c r="B47" t="s">
        <v>1263</v>
      </c>
      <c r="C47" t="str">
        <f t="shared" si="0"/>
        <v>10.146.106.42naa.60060e80166221000001622100001f10</v>
      </c>
      <c r="D47" t="s">
        <v>4422</v>
      </c>
    </row>
    <row r="48" spans="1:4">
      <c r="A48" t="s">
        <v>4649</v>
      </c>
      <c r="B48" t="s">
        <v>4242</v>
      </c>
      <c r="C48" t="str">
        <f t="shared" si="0"/>
        <v>10.146.106.42naa.60060e80166221000001622100000f35</v>
      </c>
      <c r="D48" t="s">
        <v>4423</v>
      </c>
    </row>
    <row r="49" spans="1:4">
      <c r="A49" t="s">
        <v>4649</v>
      </c>
      <c r="B49" t="s">
        <v>1253</v>
      </c>
      <c r="C49" t="str">
        <f t="shared" si="0"/>
        <v>10.146.106.42naa.60060e80166221000001622100001f0f</v>
      </c>
      <c r="D49" t="s">
        <v>4425</v>
      </c>
    </row>
    <row r="50" spans="1:4">
      <c r="A50" t="s">
        <v>4649</v>
      </c>
      <c r="B50" t="s">
        <v>4236</v>
      </c>
      <c r="C50" t="str">
        <f t="shared" si="0"/>
        <v>10.146.106.42naa.60060e80166221000001622100000f36</v>
      </c>
      <c r="D50" t="s">
        <v>2515</v>
      </c>
    </row>
    <row r="51" spans="1:4">
      <c r="A51" t="s">
        <v>4649</v>
      </c>
      <c r="B51" t="s">
        <v>1335</v>
      </c>
      <c r="C51" t="str">
        <f t="shared" si="0"/>
        <v>10.146.106.42naa.60060e80166177000001617700001f16</v>
      </c>
      <c r="D51" t="s">
        <v>4427</v>
      </c>
    </row>
    <row r="52" spans="1:4">
      <c r="A52" t="s">
        <v>4649</v>
      </c>
      <c r="B52" t="s">
        <v>4347</v>
      </c>
      <c r="C52" t="str">
        <f t="shared" si="0"/>
        <v>10.146.106.42naa.60060e80166221000001622100000f44</v>
      </c>
      <c r="D52" t="s">
        <v>2541</v>
      </c>
    </row>
    <row r="53" spans="1:4">
      <c r="A53" t="s">
        <v>4649</v>
      </c>
      <c r="B53" t="s">
        <v>1345</v>
      </c>
      <c r="C53" t="str">
        <f t="shared" si="0"/>
        <v>10.146.106.42naa.60060e80166177000001617700001f17</v>
      </c>
      <c r="D53" t="s">
        <v>4428</v>
      </c>
    </row>
    <row r="54" spans="1:4">
      <c r="A54" t="s">
        <v>4649</v>
      </c>
      <c r="B54" t="s">
        <v>1355</v>
      </c>
      <c r="C54" t="str">
        <f t="shared" si="0"/>
        <v>10.146.106.42naa.60060e80166177000001617700001f18</v>
      </c>
      <c r="D54" t="s">
        <v>4429</v>
      </c>
    </row>
    <row r="55" spans="1:4">
      <c r="A55" t="s">
        <v>4649</v>
      </c>
      <c r="B55" t="s">
        <v>4280</v>
      </c>
      <c r="C55" t="str">
        <f t="shared" si="0"/>
        <v>10.146.106.42naa.60060e80166177000001617700000019</v>
      </c>
      <c r="D55" t="s">
        <v>4221</v>
      </c>
    </row>
    <row r="56" spans="1:4">
      <c r="A56" t="s">
        <v>4649</v>
      </c>
      <c r="B56" t="s">
        <v>1329</v>
      </c>
      <c r="C56" t="str">
        <f t="shared" si="0"/>
        <v>10.146.106.42naa.60060e80166177000001617700001f05</v>
      </c>
      <c r="D56" t="s">
        <v>4430</v>
      </c>
    </row>
    <row r="57" spans="1:4">
      <c r="A57" t="s">
        <v>4649</v>
      </c>
      <c r="B57" t="s">
        <v>1291</v>
      </c>
      <c r="C57" t="str">
        <f t="shared" si="0"/>
        <v>10.146.106.42naa.60060e80166221000001622100001f13</v>
      </c>
      <c r="D57" t="s">
        <v>4432</v>
      </c>
    </row>
    <row r="58" spans="1:4">
      <c r="A58" t="s">
        <v>4649</v>
      </c>
      <c r="B58" t="s">
        <v>1297</v>
      </c>
      <c r="C58" t="str">
        <f t="shared" si="0"/>
        <v>10.146.106.42naa.60060e80166221000001622100001f14</v>
      </c>
      <c r="D58" t="s">
        <v>4433</v>
      </c>
    </row>
    <row r="59" spans="1:4">
      <c r="A59" t="s">
        <v>4649</v>
      </c>
      <c r="B59" t="s">
        <v>1299</v>
      </c>
      <c r="C59" t="str">
        <f t="shared" si="0"/>
        <v>10.146.106.42naa.60060e80166221000001622100001f1b</v>
      </c>
      <c r="D59" t="s">
        <v>4434</v>
      </c>
    </row>
    <row r="60" spans="1:4">
      <c r="A60" t="s">
        <v>4649</v>
      </c>
      <c r="B60" t="s">
        <v>1303</v>
      </c>
      <c r="C60" t="str">
        <f t="shared" si="0"/>
        <v>10.146.106.42naa.60060e80166177000001617700001f25</v>
      </c>
      <c r="D60" t="s">
        <v>4435</v>
      </c>
    </row>
    <row r="61" spans="1:4">
      <c r="A61" t="s">
        <v>4649</v>
      </c>
      <c r="B61" t="s">
        <v>4241</v>
      </c>
      <c r="C61" t="str">
        <f t="shared" si="0"/>
        <v>10.146.106.42naa.60060e80166221000001622100000055</v>
      </c>
      <c r="D61" t="s">
        <v>4436</v>
      </c>
    </row>
    <row r="62" spans="1:4">
      <c r="A62" t="s">
        <v>4649</v>
      </c>
      <c r="B62" t="s">
        <v>4243</v>
      </c>
      <c r="C62" t="str">
        <f t="shared" si="0"/>
        <v>10.146.106.42naa.60060e80166221000001622100000056</v>
      </c>
      <c r="D62" t="s">
        <v>4437</v>
      </c>
    </row>
    <row r="63" spans="1:4">
      <c r="A63" t="s">
        <v>4649</v>
      </c>
      <c r="B63" t="s">
        <v>4272</v>
      </c>
      <c r="C63" t="str">
        <f t="shared" si="0"/>
        <v>10.146.106.42naa.60060e80166221000001622100000054</v>
      </c>
      <c r="D63" t="s">
        <v>4438</v>
      </c>
    </row>
    <row r="64" spans="1:4">
      <c r="A64" t="s">
        <v>4649</v>
      </c>
      <c r="B64" t="s">
        <v>4268</v>
      </c>
      <c r="C64" t="str">
        <f t="shared" si="0"/>
        <v>10.146.106.42naa.60060e80166221000001622100000053</v>
      </c>
      <c r="D64" t="s">
        <v>4222</v>
      </c>
    </row>
    <row r="65" spans="1:4">
      <c r="A65" t="s">
        <v>4649</v>
      </c>
      <c r="B65" t="s">
        <v>4307</v>
      </c>
      <c r="C65" t="str">
        <f t="shared" si="0"/>
        <v>10.146.106.42naa.60060e8016622100000162210000005b</v>
      </c>
      <c r="D65" t="s">
        <v>4439</v>
      </c>
    </row>
    <row r="66" spans="1:4">
      <c r="A66" t="s">
        <v>4649</v>
      </c>
      <c r="B66" t="s">
        <v>4246</v>
      </c>
      <c r="C66" t="str">
        <f t="shared" si="0"/>
        <v>10.146.106.42naa.60060e8016622100000162210000005a</v>
      </c>
      <c r="D66" t="s">
        <v>4440</v>
      </c>
    </row>
    <row r="67" spans="1:4">
      <c r="A67" t="s">
        <v>4649</v>
      </c>
      <c r="B67" t="s">
        <v>4311</v>
      </c>
      <c r="C67" t="str">
        <f t="shared" si="0"/>
        <v>10.146.106.42naa.60060e8016622100000162210000005c</v>
      </c>
      <c r="D67" t="s">
        <v>4441</v>
      </c>
    </row>
    <row r="68" spans="1:4">
      <c r="A68" t="s">
        <v>4649</v>
      </c>
      <c r="B68" t="s">
        <v>4237</v>
      </c>
      <c r="C68" t="str">
        <f t="shared" ref="C68:C131" si="1">CONCATENATE(A68,B68)</f>
        <v>10.146.106.42naa.60060e80166221000001622100000057</v>
      </c>
      <c r="D68" t="s">
        <v>4444</v>
      </c>
    </row>
    <row r="69" spans="1:4">
      <c r="A69" t="s">
        <v>4649</v>
      </c>
      <c r="B69" t="s">
        <v>4254</v>
      </c>
      <c r="C69" t="str">
        <f t="shared" si="1"/>
        <v>10.146.106.42naa.60060e80166221000001622100000058</v>
      </c>
      <c r="D69" t="s">
        <v>4445</v>
      </c>
    </row>
    <row r="70" spans="1:4">
      <c r="A70" t="s">
        <v>4649</v>
      </c>
      <c r="B70" t="s">
        <v>4258</v>
      </c>
      <c r="C70" t="str">
        <f t="shared" si="1"/>
        <v>10.146.106.42naa.60060e80166221000001622100000059</v>
      </c>
      <c r="D70" t="s">
        <v>4446</v>
      </c>
    </row>
    <row r="71" spans="1:4">
      <c r="A71" t="s">
        <v>4649</v>
      </c>
      <c r="B71" t="s">
        <v>4277</v>
      </c>
      <c r="C71" t="str">
        <f t="shared" si="1"/>
        <v>10.146.106.42naa.60060e8016622100000162210000105b</v>
      </c>
      <c r="D71" t="s">
        <v>4448</v>
      </c>
    </row>
    <row r="72" spans="1:4">
      <c r="A72" t="s">
        <v>4649</v>
      </c>
      <c r="B72" t="s">
        <v>4278</v>
      </c>
      <c r="C72" t="str">
        <f t="shared" si="1"/>
        <v>10.146.106.42naa.60060e8016622100000162210000105a</v>
      </c>
      <c r="D72" t="s">
        <v>4449</v>
      </c>
    </row>
    <row r="73" spans="1:4">
      <c r="A73" t="s">
        <v>4649</v>
      </c>
      <c r="B73" t="s">
        <v>4279</v>
      </c>
      <c r="C73" t="str">
        <f t="shared" si="1"/>
        <v>10.146.106.42naa.60060e8016622100000162210000105c</v>
      </c>
      <c r="D73" t="s">
        <v>4450</v>
      </c>
    </row>
    <row r="74" spans="1:4">
      <c r="A74" t="s">
        <v>4649</v>
      </c>
      <c r="B74" t="s">
        <v>4282</v>
      </c>
      <c r="C74" t="str">
        <f t="shared" si="1"/>
        <v>10.146.106.42naa.60060e80166221000001622100001059</v>
      </c>
      <c r="D74" t="s">
        <v>4453</v>
      </c>
    </row>
    <row r="75" spans="1:4">
      <c r="A75" t="s">
        <v>4649</v>
      </c>
      <c r="B75" t="s">
        <v>4283</v>
      </c>
      <c r="C75" t="str">
        <f t="shared" si="1"/>
        <v>10.146.106.42naa.60060e80166221000001622100001055</v>
      </c>
      <c r="D75" t="s">
        <v>4454</v>
      </c>
    </row>
    <row r="76" spans="1:4">
      <c r="A76" t="s">
        <v>4649</v>
      </c>
      <c r="B76" t="s">
        <v>4284</v>
      </c>
      <c r="C76" t="str">
        <f t="shared" si="1"/>
        <v>10.146.106.42naa.60060e80166221000001622100001054</v>
      </c>
      <c r="D76" t="s">
        <v>4455</v>
      </c>
    </row>
    <row r="77" spans="1:4">
      <c r="A77" t="s">
        <v>4649</v>
      </c>
      <c r="B77" t="s">
        <v>4285</v>
      </c>
      <c r="C77" t="str">
        <f t="shared" si="1"/>
        <v>10.146.106.42naa.60060e80166221000001622100001056</v>
      </c>
      <c r="D77" t="s">
        <v>4456</v>
      </c>
    </row>
    <row r="78" spans="1:4">
      <c r="A78" t="s">
        <v>4649</v>
      </c>
      <c r="B78" t="s">
        <v>4286</v>
      </c>
      <c r="C78" t="str">
        <f t="shared" si="1"/>
        <v>10.146.106.42naa.60060e80166221000001622100001058</v>
      </c>
      <c r="D78" t="s">
        <v>4457</v>
      </c>
    </row>
    <row r="79" spans="1:4">
      <c r="A79" t="s">
        <v>4649</v>
      </c>
      <c r="B79" t="s">
        <v>4287</v>
      </c>
      <c r="C79" t="str">
        <f t="shared" si="1"/>
        <v>10.146.106.42naa.60060e80166221000001622100001057</v>
      </c>
      <c r="D79" t="s">
        <v>4458</v>
      </c>
    </row>
    <row r="80" spans="1:4">
      <c r="A80" t="s">
        <v>4649</v>
      </c>
      <c r="B80" t="s">
        <v>4338</v>
      </c>
      <c r="C80" t="str">
        <f t="shared" si="1"/>
        <v>10.146.106.42naa.60060e8016622100000162210000107c</v>
      </c>
      <c r="D80" t="s">
        <v>4469</v>
      </c>
    </row>
    <row r="81" spans="1:4">
      <c r="A81" t="s">
        <v>4649</v>
      </c>
      <c r="B81" t="s">
        <v>1391</v>
      </c>
      <c r="C81" t="str">
        <f t="shared" si="1"/>
        <v>10.146.106.42naa.60060e80166177000001617700001f20</v>
      </c>
      <c r="D81" t="s">
        <v>4470</v>
      </c>
    </row>
    <row r="82" spans="1:4">
      <c r="A82" t="s">
        <v>4649</v>
      </c>
      <c r="B82" t="s">
        <v>4289</v>
      </c>
      <c r="C82" t="str">
        <f t="shared" si="1"/>
        <v>10.146.106.42naa.60060e8016617700000161770000005f</v>
      </c>
      <c r="D82" t="s">
        <v>4471</v>
      </c>
    </row>
    <row r="83" spans="1:4">
      <c r="A83" t="s">
        <v>4649</v>
      </c>
      <c r="B83" t="s">
        <v>1393</v>
      </c>
      <c r="C83" t="str">
        <f t="shared" si="1"/>
        <v>10.146.106.42naa.60060e80166177000001617700001f23</v>
      </c>
      <c r="D83" t="s">
        <v>4472</v>
      </c>
    </row>
    <row r="84" spans="1:4">
      <c r="A84" t="s">
        <v>4649</v>
      </c>
      <c r="B84" t="s">
        <v>4390</v>
      </c>
      <c r="C84" t="str">
        <f t="shared" si="1"/>
        <v>10.146.106.42naa.60060e8016622100000162210000007a</v>
      </c>
      <c r="D84" t="s">
        <v>2533</v>
      </c>
    </row>
    <row r="85" spans="1:4">
      <c r="A85" t="s">
        <v>4649</v>
      </c>
      <c r="B85" t="s">
        <v>4388</v>
      </c>
      <c r="C85" t="str">
        <f t="shared" si="1"/>
        <v>10.146.106.42naa.60060e80166221000001622100000079</v>
      </c>
      <c r="D85" t="s">
        <v>2524</v>
      </c>
    </row>
    <row r="86" spans="1:4">
      <c r="A86" t="s">
        <v>4649</v>
      </c>
      <c r="B86" t="s">
        <v>4381</v>
      </c>
      <c r="C86" t="str">
        <f t="shared" si="1"/>
        <v>10.146.106.42naa.60060e80166221000001622100000077</v>
      </c>
      <c r="D86" t="s">
        <v>2531</v>
      </c>
    </row>
    <row r="87" spans="1:4">
      <c r="A87" t="s">
        <v>4649</v>
      </c>
      <c r="B87" t="s">
        <v>4295</v>
      </c>
      <c r="C87" t="str">
        <f t="shared" si="1"/>
        <v>10.146.106.42naa.60060e8016617700000161770000005c</v>
      </c>
      <c r="D87" t="s">
        <v>4473</v>
      </c>
    </row>
    <row r="88" spans="1:4">
      <c r="A88" t="s">
        <v>4649</v>
      </c>
      <c r="B88" t="s">
        <v>4296</v>
      </c>
      <c r="C88" t="str">
        <f t="shared" si="1"/>
        <v>10.146.106.42naa.60060e8016617700000161770000005d</v>
      </c>
      <c r="D88" t="s">
        <v>4474</v>
      </c>
    </row>
    <row r="89" spans="1:4">
      <c r="A89" t="s">
        <v>4649</v>
      </c>
      <c r="B89" t="s">
        <v>4297</v>
      </c>
      <c r="C89" t="str">
        <f t="shared" si="1"/>
        <v>10.146.106.42naa.60060e8016617700000161770000005e</v>
      </c>
      <c r="D89" t="s">
        <v>4475</v>
      </c>
    </row>
    <row r="90" spans="1:4">
      <c r="A90" t="s">
        <v>4649</v>
      </c>
      <c r="B90" t="s">
        <v>4387</v>
      </c>
      <c r="C90" t="str">
        <f t="shared" si="1"/>
        <v>10.146.106.42naa.60060e80166221000001622100000078</v>
      </c>
      <c r="D90" t="s">
        <v>2532</v>
      </c>
    </row>
    <row r="91" spans="1:4">
      <c r="A91" t="s">
        <v>4649</v>
      </c>
      <c r="B91" t="s">
        <v>4385</v>
      </c>
      <c r="C91" t="str">
        <f t="shared" si="1"/>
        <v>10.146.106.42naa.60060e80166221000001622100000106</v>
      </c>
      <c r="D91" t="s">
        <v>4476</v>
      </c>
    </row>
    <row r="92" spans="1:4">
      <c r="A92" t="s">
        <v>4649</v>
      </c>
      <c r="B92" t="s">
        <v>4291</v>
      </c>
      <c r="C92" t="str">
        <f t="shared" si="1"/>
        <v>10.146.106.42naa.60060e80166177000001617700000061</v>
      </c>
      <c r="D92" t="s">
        <v>4477</v>
      </c>
    </row>
    <row r="93" spans="1:4">
      <c r="A93" t="s">
        <v>4649</v>
      </c>
      <c r="B93" t="s">
        <v>4356</v>
      </c>
      <c r="C93" t="str">
        <f t="shared" si="1"/>
        <v>10.146.106.42naa.60060e80166177000001617700000075</v>
      </c>
      <c r="D93" t="s">
        <v>4478</v>
      </c>
    </row>
    <row r="94" spans="1:4">
      <c r="A94" t="s">
        <v>4649</v>
      </c>
      <c r="B94" t="s">
        <v>4355</v>
      </c>
      <c r="C94" t="str">
        <f t="shared" si="1"/>
        <v>10.146.106.42naa.60060e80166177000001617700000062</v>
      </c>
      <c r="D94" t="s">
        <v>4479</v>
      </c>
    </row>
    <row r="95" spans="1:4">
      <c r="A95" t="s">
        <v>4649</v>
      </c>
      <c r="B95" t="s">
        <v>4328</v>
      </c>
      <c r="C95" t="str">
        <f t="shared" si="1"/>
        <v>10.146.106.42naa.60060e8016622100000162210000107f</v>
      </c>
      <c r="D95" t="s">
        <v>4480</v>
      </c>
    </row>
    <row r="96" spans="1:4">
      <c r="A96" t="s">
        <v>4649</v>
      </c>
      <c r="B96" t="s">
        <v>4335</v>
      </c>
      <c r="C96" t="str">
        <f t="shared" si="1"/>
        <v>10.146.106.42naa.60060e8016622100000162210000107e</v>
      </c>
      <c r="D96" t="s">
        <v>4481</v>
      </c>
    </row>
    <row r="97" spans="1:4">
      <c r="A97" t="s">
        <v>4649</v>
      </c>
      <c r="B97" t="s">
        <v>4290</v>
      </c>
      <c r="C97" t="str">
        <f t="shared" si="1"/>
        <v>10.146.106.42naa.60060e80166177000001617700000060</v>
      </c>
      <c r="D97" t="s">
        <v>4482</v>
      </c>
    </row>
    <row r="98" spans="1:4">
      <c r="A98" t="s">
        <v>4649</v>
      </c>
      <c r="B98" t="s">
        <v>4333</v>
      </c>
      <c r="C98" t="str">
        <f t="shared" si="1"/>
        <v>10.146.106.42naa.60060e8016622100000162210000107d</v>
      </c>
      <c r="D98" t="s">
        <v>4483</v>
      </c>
    </row>
    <row r="99" spans="1:4">
      <c r="A99" t="s">
        <v>4649</v>
      </c>
      <c r="B99" t="s">
        <v>4389</v>
      </c>
      <c r="C99" t="str">
        <f t="shared" si="1"/>
        <v>10.146.106.42naa.60060e8016622100000162210000007b</v>
      </c>
      <c r="D99" t="s">
        <v>2542</v>
      </c>
    </row>
    <row r="100" spans="1:4">
      <c r="A100" t="s">
        <v>4649</v>
      </c>
      <c r="B100" t="s">
        <v>4362</v>
      </c>
      <c r="C100" t="str">
        <f t="shared" si="1"/>
        <v>10.146.106.42naa.60060e80166177000001617700000074</v>
      </c>
      <c r="D100" t="s">
        <v>4484</v>
      </c>
    </row>
    <row r="101" spans="1:4">
      <c r="A101" t="s">
        <v>4649</v>
      </c>
      <c r="B101" t="s">
        <v>1395</v>
      </c>
      <c r="C101" t="str">
        <f t="shared" si="1"/>
        <v>10.146.106.42naa.60060e80166177000001617700001f26</v>
      </c>
      <c r="D101" t="s">
        <v>4485</v>
      </c>
    </row>
    <row r="102" spans="1:4">
      <c r="A102" t="s">
        <v>4649</v>
      </c>
      <c r="B102" t="s">
        <v>4380</v>
      </c>
      <c r="C102" t="str">
        <f t="shared" si="1"/>
        <v>10.146.106.42naa.60060e8016622100000162210000007c</v>
      </c>
      <c r="D102" t="s">
        <v>2530</v>
      </c>
    </row>
    <row r="103" spans="1:4">
      <c r="A103" t="s">
        <v>4649</v>
      </c>
      <c r="B103" t="s">
        <v>4249</v>
      </c>
      <c r="C103" t="str">
        <f t="shared" si="1"/>
        <v>10.146.106.42naa.60060e80166221000001622100000067</v>
      </c>
      <c r="D103" t="s">
        <v>2502</v>
      </c>
    </row>
    <row r="104" spans="1:4">
      <c r="A104" t="s">
        <v>4649</v>
      </c>
      <c r="B104" t="s">
        <v>4247</v>
      </c>
      <c r="C104" t="str">
        <f t="shared" si="1"/>
        <v>10.146.106.42naa.60060e8016617700000161770000006b</v>
      </c>
      <c r="D104" t="s">
        <v>4486</v>
      </c>
    </row>
    <row r="105" spans="1:4">
      <c r="A105" t="s">
        <v>4649</v>
      </c>
      <c r="B105" t="s">
        <v>4250</v>
      </c>
      <c r="C105" t="str">
        <f t="shared" si="1"/>
        <v>10.146.106.42naa.60060e8016617700000161770000006c</v>
      </c>
      <c r="D105" t="s">
        <v>4487</v>
      </c>
    </row>
    <row r="106" spans="1:4">
      <c r="A106" t="s">
        <v>4649</v>
      </c>
      <c r="B106" t="s">
        <v>4308</v>
      </c>
      <c r="C106" t="str">
        <f t="shared" si="1"/>
        <v>10.146.106.42naa.60060e80166177000001617700000072</v>
      </c>
      <c r="D106" t="s">
        <v>4488</v>
      </c>
    </row>
    <row r="107" spans="1:4">
      <c r="A107" t="s">
        <v>4649</v>
      </c>
      <c r="B107" t="s">
        <v>4306</v>
      </c>
      <c r="C107" t="str">
        <f t="shared" si="1"/>
        <v>10.146.106.42naa.60060e80166221000001622100000068</v>
      </c>
      <c r="D107" t="s">
        <v>2520</v>
      </c>
    </row>
    <row r="108" spans="1:4">
      <c r="A108" t="s">
        <v>4649</v>
      </c>
      <c r="B108" t="s">
        <v>4259</v>
      </c>
      <c r="C108" t="str">
        <f t="shared" si="1"/>
        <v>10.146.106.42naa.60060e8016617700000161770000006a</v>
      </c>
      <c r="D108" t="s">
        <v>4489</v>
      </c>
    </row>
    <row r="109" spans="1:4">
      <c r="A109" t="s">
        <v>4649</v>
      </c>
      <c r="B109" t="s">
        <v>4261</v>
      </c>
      <c r="C109" t="str">
        <f t="shared" si="1"/>
        <v>10.146.106.42naa.60060e80166177000001617700000066</v>
      </c>
      <c r="D109" t="s">
        <v>4490</v>
      </c>
    </row>
    <row r="110" spans="1:4">
      <c r="A110" t="s">
        <v>4649</v>
      </c>
      <c r="B110" t="s">
        <v>4269</v>
      </c>
      <c r="C110" t="str">
        <f t="shared" si="1"/>
        <v>10.146.106.42naa.60060e80166177000001617700000065</v>
      </c>
      <c r="D110" t="s">
        <v>4491</v>
      </c>
    </row>
    <row r="111" spans="1:4">
      <c r="A111" t="s">
        <v>4649</v>
      </c>
      <c r="B111" t="s">
        <v>4244</v>
      </c>
      <c r="C111" t="str">
        <f t="shared" si="1"/>
        <v>10.146.106.42naa.60060e80166177000001617700000067</v>
      </c>
      <c r="D111" t="s">
        <v>4492</v>
      </c>
    </row>
    <row r="112" spans="1:4">
      <c r="A112" t="s">
        <v>4649</v>
      </c>
      <c r="B112" t="s">
        <v>4255</v>
      </c>
      <c r="C112" t="str">
        <f t="shared" si="1"/>
        <v>10.146.106.42naa.60060e80166177000001617700000069</v>
      </c>
      <c r="D112" t="s">
        <v>4493</v>
      </c>
    </row>
    <row r="113" spans="1:4">
      <c r="A113" t="s">
        <v>4649</v>
      </c>
      <c r="B113" t="s">
        <v>4234</v>
      </c>
      <c r="C113" t="str">
        <f t="shared" si="1"/>
        <v>10.146.106.42naa.60060e80166177000001617700000068</v>
      </c>
      <c r="D113" t="s">
        <v>4494</v>
      </c>
    </row>
    <row r="114" spans="1:4">
      <c r="A114" t="s">
        <v>4649</v>
      </c>
      <c r="B114" t="s">
        <v>4313</v>
      </c>
      <c r="C114" t="str">
        <f t="shared" si="1"/>
        <v>10.146.106.42naa.60060e80166221000001622100000070</v>
      </c>
      <c r="D114" t="s">
        <v>4495</v>
      </c>
    </row>
    <row r="115" spans="1:4">
      <c r="A115" t="s">
        <v>4649</v>
      </c>
      <c r="B115" t="s">
        <v>4312</v>
      </c>
      <c r="C115" t="str">
        <f t="shared" si="1"/>
        <v>10.146.106.42naa.60060e8016622100000162210000006f</v>
      </c>
      <c r="D115" t="s">
        <v>4496</v>
      </c>
    </row>
    <row r="116" spans="1:4">
      <c r="A116" t="s">
        <v>4649</v>
      </c>
      <c r="B116" t="s">
        <v>1237</v>
      </c>
      <c r="C116" t="str">
        <f t="shared" si="1"/>
        <v>10.146.106.42naa.60060e80166221000001622100001f1a</v>
      </c>
      <c r="D116" t="s">
        <v>2462</v>
      </c>
    </row>
    <row r="117" spans="1:4">
      <c r="A117" t="s">
        <v>4649</v>
      </c>
      <c r="B117" t="s">
        <v>4281</v>
      </c>
      <c r="C117" t="str">
        <f t="shared" si="1"/>
        <v>10.146.106.42naa.60060e8016617700000161770000005b</v>
      </c>
      <c r="D117" t="s">
        <v>4497</v>
      </c>
    </row>
    <row r="118" spans="1:4">
      <c r="A118" t="s">
        <v>4649</v>
      </c>
      <c r="B118" t="s">
        <v>4379</v>
      </c>
      <c r="C118" t="str">
        <f t="shared" si="1"/>
        <v>10.146.106.42naa.60060e80166221000001622100000071</v>
      </c>
      <c r="D118" t="s">
        <v>2529</v>
      </c>
    </row>
    <row r="119" spans="1:4">
      <c r="A119" t="s">
        <v>4649</v>
      </c>
      <c r="B119" t="s">
        <v>4303</v>
      </c>
      <c r="C119" t="str">
        <f t="shared" si="1"/>
        <v>10.146.106.42naa.60060e8016622100000162210000006d</v>
      </c>
      <c r="D119" t="s">
        <v>4498</v>
      </c>
    </row>
    <row r="120" spans="1:4">
      <c r="A120" t="s">
        <v>4649</v>
      </c>
      <c r="B120" t="s">
        <v>4304</v>
      </c>
      <c r="C120" t="str">
        <f t="shared" si="1"/>
        <v>10.146.106.42naa.60060e80166177000001617700000073</v>
      </c>
      <c r="D120" t="s">
        <v>4499</v>
      </c>
    </row>
    <row r="121" spans="1:4">
      <c r="A121" t="s">
        <v>4649</v>
      </c>
      <c r="B121" t="s">
        <v>4310</v>
      </c>
      <c r="C121" t="str">
        <f t="shared" si="1"/>
        <v>10.146.106.42naa.60060e80166221000001622100000069</v>
      </c>
      <c r="D121" t="s">
        <v>2540</v>
      </c>
    </row>
    <row r="122" spans="1:4">
      <c r="A122" t="s">
        <v>4649</v>
      </c>
      <c r="B122" t="s">
        <v>4301</v>
      </c>
      <c r="C122" t="str">
        <f t="shared" si="1"/>
        <v>10.146.106.42naa.60060e8016622100000162210000006a</v>
      </c>
      <c r="D122" t="s">
        <v>2522</v>
      </c>
    </row>
    <row r="123" spans="1:4">
      <c r="A123" t="s">
        <v>4649</v>
      </c>
      <c r="B123" t="s">
        <v>4302</v>
      </c>
      <c r="C123" t="str">
        <f t="shared" si="1"/>
        <v>10.146.106.42naa.60060e8016622100000162210000006c</v>
      </c>
      <c r="D123" t="s">
        <v>4500</v>
      </c>
    </row>
    <row r="124" spans="1:4">
      <c r="A124" t="s">
        <v>4649</v>
      </c>
      <c r="B124" t="s">
        <v>4300</v>
      </c>
      <c r="C124" t="str">
        <f t="shared" si="1"/>
        <v>10.146.106.42naa.60060e8016622100000162210000006b</v>
      </c>
      <c r="D124" t="s">
        <v>2523</v>
      </c>
    </row>
    <row r="125" spans="1:4">
      <c r="A125" t="s">
        <v>4649</v>
      </c>
      <c r="B125" t="s">
        <v>4368</v>
      </c>
      <c r="C125" t="str">
        <f t="shared" si="1"/>
        <v>10.146.106.42naa.60060e8016622100000162210000106d</v>
      </c>
      <c r="D125" t="s">
        <v>4501</v>
      </c>
    </row>
    <row r="126" spans="1:4">
      <c r="A126" t="s">
        <v>4649</v>
      </c>
      <c r="B126" t="s">
        <v>4265</v>
      </c>
      <c r="C126" t="str">
        <f t="shared" si="1"/>
        <v>10.146.106.42naa.60060e80166221000001622100000f42</v>
      </c>
      <c r="D126" t="s">
        <v>2546</v>
      </c>
    </row>
    <row r="127" spans="1:4">
      <c r="A127" t="s">
        <v>4649</v>
      </c>
      <c r="B127" t="s">
        <v>4266</v>
      </c>
      <c r="C127" t="str">
        <f t="shared" si="1"/>
        <v>10.146.106.42naa.60060e80166221000001622100000f43</v>
      </c>
      <c r="D127" t="s">
        <v>2547</v>
      </c>
    </row>
    <row r="128" spans="1:4">
      <c r="A128" t="s">
        <v>4649</v>
      </c>
      <c r="B128" t="s">
        <v>4359</v>
      </c>
      <c r="C128" t="str">
        <f t="shared" si="1"/>
        <v>10.146.106.42naa.60060e8016622100000162210000106c</v>
      </c>
      <c r="D128" t="s">
        <v>4502</v>
      </c>
    </row>
    <row r="129" spans="1:4">
      <c r="A129" t="s">
        <v>4649</v>
      </c>
      <c r="B129" t="s">
        <v>4253</v>
      </c>
      <c r="C129" t="str">
        <f t="shared" si="1"/>
        <v>10.146.106.42naa.60060e80166177000001617700000f16</v>
      </c>
      <c r="D129" t="s">
        <v>4503</v>
      </c>
    </row>
    <row r="130" spans="1:4">
      <c r="A130" t="s">
        <v>4649</v>
      </c>
      <c r="B130" t="s">
        <v>4348</v>
      </c>
      <c r="C130" t="str">
        <f t="shared" si="1"/>
        <v>10.146.106.42naa.60060e80166221000001622100000f3d</v>
      </c>
      <c r="D130" t="s">
        <v>2544</v>
      </c>
    </row>
    <row r="131" spans="1:4">
      <c r="A131" t="s">
        <v>4649</v>
      </c>
      <c r="B131" t="s">
        <v>4360</v>
      </c>
      <c r="C131" t="str">
        <f t="shared" si="1"/>
        <v>10.146.106.42naa.60060e8016622100000162210000106b</v>
      </c>
      <c r="D131" t="s">
        <v>4504</v>
      </c>
    </row>
    <row r="132" spans="1:4">
      <c r="A132" t="s">
        <v>4649</v>
      </c>
      <c r="B132" t="s">
        <v>4252</v>
      </c>
      <c r="C132" t="str">
        <f t="shared" ref="C132:C195" si="2">CONCATENATE(A132,B132)</f>
        <v>10.146.106.42naa.60060e80166177000001617700000f17</v>
      </c>
      <c r="D132" t="s">
        <v>4505</v>
      </c>
    </row>
    <row r="133" spans="1:4">
      <c r="A133" t="s">
        <v>4649</v>
      </c>
      <c r="B133" t="s">
        <v>4314</v>
      </c>
      <c r="C133" t="str">
        <f t="shared" si="2"/>
        <v>10.146.106.42naa.60060e80166221000001622100000f3e</v>
      </c>
      <c r="D133" t="s">
        <v>2545</v>
      </c>
    </row>
    <row r="134" spans="1:4">
      <c r="A134" t="s">
        <v>4649</v>
      </c>
      <c r="B134" t="s">
        <v>4275</v>
      </c>
      <c r="C134" t="str">
        <f t="shared" si="2"/>
        <v>10.146.106.42naa.60060e80166221000001622100000f31</v>
      </c>
      <c r="D134" t="s">
        <v>4506</v>
      </c>
    </row>
    <row r="135" spans="1:4">
      <c r="A135" t="s">
        <v>4649</v>
      </c>
      <c r="B135" t="s">
        <v>4276</v>
      </c>
      <c r="C135" t="str">
        <f t="shared" si="2"/>
        <v>10.146.106.42naa.60060e80166221000001622100000f30</v>
      </c>
      <c r="D135" t="s">
        <v>4507</v>
      </c>
    </row>
    <row r="136" spans="1:4">
      <c r="A136" t="s">
        <v>4649</v>
      </c>
      <c r="B136" t="s">
        <v>4273</v>
      </c>
      <c r="C136" t="str">
        <f t="shared" si="2"/>
        <v>10.146.106.42naa.60060e80166221000001622100000f32</v>
      </c>
      <c r="D136" t="s">
        <v>4508</v>
      </c>
    </row>
    <row r="137" spans="1:4">
      <c r="A137" t="s">
        <v>4649</v>
      </c>
      <c r="B137" t="s">
        <v>4271</v>
      </c>
      <c r="C137" t="str">
        <f t="shared" si="2"/>
        <v>10.146.106.42naa.60060e80166221000001622100000f34</v>
      </c>
      <c r="D137" t="s">
        <v>4509</v>
      </c>
    </row>
    <row r="138" spans="1:4">
      <c r="A138" t="s">
        <v>4649</v>
      </c>
      <c r="B138" t="s">
        <v>4267</v>
      </c>
      <c r="C138" t="str">
        <f t="shared" si="2"/>
        <v>10.146.106.42naa.60060e80166221000001622100000f33</v>
      </c>
      <c r="D138" t="s">
        <v>4510</v>
      </c>
    </row>
    <row r="139" spans="1:4">
      <c r="A139" t="s">
        <v>4649</v>
      </c>
      <c r="B139" t="s">
        <v>4274</v>
      </c>
      <c r="C139" t="str">
        <f t="shared" si="2"/>
        <v>10.146.106.42naa.60060e80166221000001622100000f2f</v>
      </c>
      <c r="D139" t="s">
        <v>4511</v>
      </c>
    </row>
    <row r="140" spans="1:4">
      <c r="A140" t="s">
        <v>4649</v>
      </c>
      <c r="B140" t="s">
        <v>4367</v>
      </c>
      <c r="C140" t="str">
        <f t="shared" si="2"/>
        <v>10.146.106.42naa.60060e80166221000001622100001070</v>
      </c>
      <c r="D140" t="s">
        <v>4512</v>
      </c>
    </row>
    <row r="141" spans="1:4">
      <c r="A141" t="s">
        <v>4649</v>
      </c>
      <c r="B141" t="s">
        <v>4263</v>
      </c>
      <c r="C141" t="str">
        <f t="shared" si="2"/>
        <v>10.146.106.42naa.60060e80166221000001622100000f2d</v>
      </c>
      <c r="D141" t="s">
        <v>4513</v>
      </c>
    </row>
    <row r="142" spans="1:4">
      <c r="A142" t="s">
        <v>4649</v>
      </c>
      <c r="B142" t="s">
        <v>4365</v>
      </c>
      <c r="C142" t="str">
        <f t="shared" si="2"/>
        <v>10.146.106.42naa.60060e80166221000001622100001071</v>
      </c>
      <c r="D142" t="s">
        <v>4514</v>
      </c>
    </row>
    <row r="143" spans="1:4">
      <c r="A143" t="s">
        <v>4649</v>
      </c>
      <c r="B143" t="s">
        <v>4264</v>
      </c>
      <c r="C143" t="str">
        <f t="shared" si="2"/>
        <v>10.146.106.42naa.60060e80166221000001622100000f2e</v>
      </c>
      <c r="D143" t="s">
        <v>4515</v>
      </c>
    </row>
    <row r="144" spans="1:4">
      <c r="A144" t="s">
        <v>4649</v>
      </c>
      <c r="B144" t="s">
        <v>4361</v>
      </c>
      <c r="C144" t="str">
        <f t="shared" si="2"/>
        <v>10.146.106.42naa.60060e8016622100000162210000106a</v>
      </c>
      <c r="D144" t="s">
        <v>4516</v>
      </c>
    </row>
    <row r="145" spans="1:4">
      <c r="A145" t="s">
        <v>4649</v>
      </c>
      <c r="B145" t="s">
        <v>4372</v>
      </c>
      <c r="C145" t="str">
        <f t="shared" si="2"/>
        <v>10.146.106.42naa.60060e8016617700000161770000007f</v>
      </c>
      <c r="D145" t="s">
        <v>4517</v>
      </c>
    </row>
    <row r="146" spans="1:4">
      <c r="A146" t="s">
        <v>4649</v>
      </c>
      <c r="B146" t="s">
        <v>4371</v>
      </c>
      <c r="C146" t="str">
        <f t="shared" si="2"/>
        <v>10.146.106.42naa.60060e80166177000001617700000064</v>
      </c>
      <c r="D146" t="s">
        <v>4518</v>
      </c>
    </row>
    <row r="147" spans="1:4">
      <c r="A147" t="s">
        <v>4649</v>
      </c>
      <c r="B147" t="s">
        <v>4318</v>
      </c>
      <c r="C147" t="str">
        <f t="shared" si="2"/>
        <v>10.146.106.42naa.60060e80166221000001622100001107</v>
      </c>
      <c r="D147" t="s">
        <v>4519</v>
      </c>
    </row>
    <row r="148" spans="1:4">
      <c r="A148" t="s">
        <v>4649</v>
      </c>
      <c r="B148" t="s">
        <v>4342</v>
      </c>
      <c r="C148" t="str">
        <f t="shared" si="2"/>
        <v>10.146.106.42naa.60060e80166221000001622100000f38</v>
      </c>
      <c r="D148" t="s">
        <v>2508</v>
      </c>
    </row>
    <row r="149" spans="1:4">
      <c r="A149" t="s">
        <v>4649</v>
      </c>
      <c r="B149" t="s">
        <v>4344</v>
      </c>
      <c r="C149" t="str">
        <f t="shared" si="2"/>
        <v>10.146.106.42naa.60060e80166221000001622100000f37</v>
      </c>
      <c r="D149" t="s">
        <v>2507</v>
      </c>
    </row>
    <row r="150" spans="1:4">
      <c r="A150" t="s">
        <v>4649</v>
      </c>
      <c r="B150" t="s">
        <v>4323</v>
      </c>
      <c r="C150" t="str">
        <f t="shared" si="2"/>
        <v>10.146.106.42naa.60060e80166221000001622100001106</v>
      </c>
      <c r="D150" t="s">
        <v>4520</v>
      </c>
    </row>
    <row r="151" spans="1:4">
      <c r="A151" t="s">
        <v>4649</v>
      </c>
      <c r="B151" t="s">
        <v>4369</v>
      </c>
      <c r="C151" t="str">
        <f t="shared" si="2"/>
        <v>10.146.106.42naa.60060e8016617700000161770000007a</v>
      </c>
      <c r="D151" t="s">
        <v>4521</v>
      </c>
    </row>
    <row r="152" spans="1:4">
      <c r="A152" t="s">
        <v>4649</v>
      </c>
      <c r="B152" t="s">
        <v>4386</v>
      </c>
      <c r="C152" t="str">
        <f t="shared" si="2"/>
        <v>10.146.106.42naa.60060e80166221000001622100000107</v>
      </c>
      <c r="D152" t="s">
        <v>4522</v>
      </c>
    </row>
    <row r="153" spans="1:4">
      <c r="A153" t="s">
        <v>4649</v>
      </c>
      <c r="B153" t="s">
        <v>4319</v>
      </c>
      <c r="C153" t="str">
        <f t="shared" si="2"/>
        <v>10.146.106.42naa.60060e80166221000001622100001080</v>
      </c>
      <c r="D153" t="s">
        <v>4523</v>
      </c>
    </row>
    <row r="154" spans="1:4">
      <c r="A154" t="s">
        <v>4649</v>
      </c>
      <c r="B154" t="s">
        <v>4373</v>
      </c>
      <c r="C154" t="str">
        <f t="shared" si="2"/>
        <v>10.146.106.42naa.60060e8016617700000161770000007e</v>
      </c>
      <c r="D154" t="s">
        <v>4524</v>
      </c>
    </row>
    <row r="155" spans="1:4">
      <c r="A155" t="s">
        <v>4649</v>
      </c>
      <c r="B155" t="s">
        <v>4358</v>
      </c>
      <c r="C155" t="str">
        <f t="shared" si="2"/>
        <v>10.146.106.42naa.60060e80166177000001617700000063</v>
      </c>
      <c r="D155" t="s">
        <v>4525</v>
      </c>
    </row>
    <row r="156" spans="1:4">
      <c r="A156" t="s">
        <v>4649</v>
      </c>
      <c r="B156" t="s">
        <v>4238</v>
      </c>
      <c r="C156" t="str">
        <f t="shared" si="2"/>
        <v>10.146.106.42naa.60060e80166177000001617700000f11</v>
      </c>
      <c r="D156" t="s">
        <v>4526</v>
      </c>
    </row>
    <row r="157" spans="1:4">
      <c r="A157" t="s">
        <v>4649</v>
      </c>
      <c r="B157" t="s">
        <v>4353</v>
      </c>
      <c r="C157" t="str">
        <f t="shared" si="2"/>
        <v>10.146.106.42naa.60060e80166221000001622100000f3b</v>
      </c>
      <c r="D157" t="s">
        <v>2539</v>
      </c>
    </row>
    <row r="158" spans="1:4">
      <c r="A158" t="s">
        <v>4649</v>
      </c>
      <c r="B158" t="s">
        <v>4325</v>
      </c>
      <c r="C158" t="str">
        <f t="shared" si="2"/>
        <v>10.146.106.42naa.60060e80166221000001622100001069</v>
      </c>
      <c r="D158" t="s">
        <v>4527</v>
      </c>
    </row>
    <row r="159" spans="1:4">
      <c r="A159" t="s">
        <v>4649</v>
      </c>
      <c r="B159" t="s">
        <v>4257</v>
      </c>
      <c r="C159" t="str">
        <f t="shared" si="2"/>
        <v>10.146.106.42naa.60060e80166177000001617700000f15</v>
      </c>
      <c r="D159" t="s">
        <v>4528</v>
      </c>
    </row>
    <row r="160" spans="1:4">
      <c r="A160" t="s">
        <v>4649</v>
      </c>
      <c r="B160" t="s">
        <v>4349</v>
      </c>
      <c r="C160" t="str">
        <f t="shared" si="2"/>
        <v>10.146.106.42naa.60060e80166221000001622100000f3c</v>
      </c>
      <c r="D160" t="s">
        <v>2543</v>
      </c>
    </row>
    <row r="161" spans="1:4">
      <c r="A161" t="s">
        <v>4649</v>
      </c>
      <c r="B161" t="s">
        <v>4324</v>
      </c>
      <c r="C161" t="str">
        <f t="shared" si="2"/>
        <v>10.146.106.42naa.60060e80166221000001622100001068</v>
      </c>
      <c r="D161" t="s">
        <v>4529</v>
      </c>
    </row>
    <row r="162" spans="1:4">
      <c r="A162" t="s">
        <v>4649</v>
      </c>
      <c r="B162" t="s">
        <v>4240</v>
      </c>
      <c r="C162" t="str">
        <f t="shared" si="2"/>
        <v>10.146.106.42naa.60060e80166177000001617700000f0f</v>
      </c>
      <c r="D162" t="s">
        <v>4530</v>
      </c>
    </row>
    <row r="163" spans="1:4">
      <c r="A163" t="s">
        <v>4649</v>
      </c>
      <c r="B163" t="s">
        <v>4340</v>
      </c>
      <c r="C163" t="str">
        <f t="shared" si="2"/>
        <v>10.146.106.42naa.60060e80166221000001622100000f39</v>
      </c>
      <c r="D163" t="s">
        <v>2537</v>
      </c>
    </row>
    <row r="164" spans="1:4">
      <c r="A164" t="s">
        <v>4649</v>
      </c>
      <c r="B164" t="s">
        <v>4327</v>
      </c>
      <c r="C164" t="str">
        <f t="shared" si="2"/>
        <v>10.146.106.42naa.60060e80166221000001622100001067</v>
      </c>
      <c r="D164" t="s">
        <v>4531</v>
      </c>
    </row>
    <row r="165" spans="1:4">
      <c r="A165" t="s">
        <v>4649</v>
      </c>
      <c r="B165" t="s">
        <v>4239</v>
      </c>
      <c r="C165" t="str">
        <f t="shared" si="2"/>
        <v>10.146.106.42naa.60060e80166177000001617700000f10</v>
      </c>
      <c r="D165" t="s">
        <v>4532</v>
      </c>
    </row>
    <row r="166" spans="1:4">
      <c r="A166" t="s">
        <v>4649</v>
      </c>
      <c r="B166" t="s">
        <v>4350</v>
      </c>
      <c r="C166" t="str">
        <f t="shared" si="2"/>
        <v>10.146.106.42naa.60060e80166221000001622100000f3a</v>
      </c>
      <c r="D166" t="s">
        <v>2538</v>
      </c>
    </row>
    <row r="167" spans="1:4">
      <c r="A167" t="s">
        <v>4649</v>
      </c>
      <c r="B167" t="s">
        <v>4317</v>
      </c>
      <c r="C167" t="str">
        <f t="shared" si="2"/>
        <v>10.146.106.42naa.60060e80166221000001622100000065</v>
      </c>
      <c r="D167" t="s">
        <v>4534</v>
      </c>
    </row>
    <row r="168" spans="1:4">
      <c r="A168" t="s">
        <v>4649</v>
      </c>
      <c r="B168" t="s">
        <v>4326</v>
      </c>
      <c r="C168" t="str">
        <f t="shared" si="2"/>
        <v>10.146.106.42naa.60060e80166221000001622100000066</v>
      </c>
      <c r="D168" t="s">
        <v>4535</v>
      </c>
    </row>
    <row r="169" spans="1:4">
      <c r="A169" t="s">
        <v>4649</v>
      </c>
      <c r="B169" t="s">
        <v>4316</v>
      </c>
      <c r="C169" t="str">
        <f t="shared" si="2"/>
        <v>10.146.106.42naa.60060e80166221000001622100000064</v>
      </c>
      <c r="D169" t="s">
        <v>4536</v>
      </c>
    </row>
    <row r="170" spans="1:4">
      <c r="A170" t="s">
        <v>4649</v>
      </c>
      <c r="B170" t="s">
        <v>4315</v>
      </c>
      <c r="C170" t="str">
        <f t="shared" si="2"/>
        <v>10.146.106.42naa.60060e80166221000001622100000063</v>
      </c>
      <c r="D170" t="s">
        <v>4537</v>
      </c>
    </row>
    <row r="171" spans="1:4">
      <c r="A171" t="s">
        <v>4649</v>
      </c>
      <c r="B171" t="s">
        <v>4337</v>
      </c>
      <c r="C171" t="str">
        <f t="shared" si="2"/>
        <v>10.146.106.42naa.60060e8016622100000162210000005d</v>
      </c>
      <c r="D171" t="s">
        <v>4538</v>
      </c>
    </row>
    <row r="172" spans="1:4">
      <c r="A172" t="s">
        <v>4649</v>
      </c>
      <c r="B172" t="s">
        <v>4332</v>
      </c>
      <c r="C172" t="str">
        <f t="shared" si="2"/>
        <v>10.146.106.42naa.60060e8016622100000162210000005e</v>
      </c>
      <c r="D172" t="s">
        <v>4539</v>
      </c>
    </row>
    <row r="173" spans="1:4">
      <c r="A173" t="s">
        <v>4649</v>
      </c>
      <c r="B173" t="s">
        <v>4321</v>
      </c>
      <c r="C173" t="str">
        <f t="shared" si="2"/>
        <v>10.146.106.42naa.60060e80166221000001622100000061</v>
      </c>
      <c r="D173" t="s">
        <v>4540</v>
      </c>
    </row>
    <row r="174" spans="1:4">
      <c r="A174" t="s">
        <v>4649</v>
      </c>
      <c r="B174" t="s">
        <v>4322</v>
      </c>
      <c r="C174" t="str">
        <f t="shared" si="2"/>
        <v>10.146.106.42naa.60060e80166221000001622100000062</v>
      </c>
      <c r="D174" t="s">
        <v>4541</v>
      </c>
    </row>
    <row r="175" spans="1:4">
      <c r="A175" t="s">
        <v>4649</v>
      </c>
      <c r="B175" t="s">
        <v>4334</v>
      </c>
      <c r="C175" t="str">
        <f t="shared" si="2"/>
        <v>10.146.106.42naa.60060e8016622100000162210000005f</v>
      </c>
      <c r="D175" t="s">
        <v>4542</v>
      </c>
    </row>
    <row r="176" spans="1:4">
      <c r="A176" t="s">
        <v>4649</v>
      </c>
      <c r="B176" t="s">
        <v>4320</v>
      </c>
      <c r="C176" t="str">
        <f t="shared" si="2"/>
        <v>10.146.106.42naa.60060e80166221000001622100000060</v>
      </c>
      <c r="D176" t="s">
        <v>4543</v>
      </c>
    </row>
    <row r="177" spans="1:4">
      <c r="A177" t="s">
        <v>4649</v>
      </c>
      <c r="B177" t="s">
        <v>4346</v>
      </c>
      <c r="C177" t="str">
        <f t="shared" si="2"/>
        <v>10.146.106.42naa.60060e80166221000001622100001066</v>
      </c>
      <c r="D177" t="s">
        <v>4544</v>
      </c>
    </row>
    <row r="178" spans="1:4">
      <c r="A178" t="s">
        <v>4649</v>
      </c>
      <c r="B178" t="s">
        <v>4352</v>
      </c>
      <c r="C178" t="str">
        <f t="shared" si="2"/>
        <v>10.146.106.42naa.60060e80166221000001622100001065</v>
      </c>
      <c r="D178" t="s">
        <v>4545</v>
      </c>
    </row>
    <row r="179" spans="1:4">
      <c r="A179" t="s">
        <v>4649</v>
      </c>
      <c r="B179" t="s">
        <v>4366</v>
      </c>
      <c r="C179" t="str">
        <f t="shared" si="2"/>
        <v>10.146.106.42naa.60060e8016622100000162210000105e</v>
      </c>
      <c r="D179" t="s">
        <v>4546</v>
      </c>
    </row>
    <row r="180" spans="1:4">
      <c r="A180" t="s">
        <v>4649</v>
      </c>
      <c r="B180" t="s">
        <v>4364</v>
      </c>
      <c r="C180" t="str">
        <f t="shared" si="2"/>
        <v>10.146.106.42naa.60060e8016622100000162210000105d</v>
      </c>
      <c r="D180" t="s">
        <v>4547</v>
      </c>
    </row>
    <row r="181" spans="1:4">
      <c r="A181" t="s">
        <v>4649</v>
      </c>
      <c r="B181" t="s">
        <v>4341</v>
      </c>
      <c r="C181" t="str">
        <f t="shared" si="2"/>
        <v>10.146.106.42naa.60060e80166221000001622100001063</v>
      </c>
      <c r="D181" t="s">
        <v>4548</v>
      </c>
    </row>
    <row r="182" spans="1:4">
      <c r="A182" t="s">
        <v>4649</v>
      </c>
      <c r="B182" t="s">
        <v>4351</v>
      </c>
      <c r="C182" t="str">
        <f t="shared" si="2"/>
        <v>10.146.106.42naa.60060e80166221000001622100001064</v>
      </c>
      <c r="D182" t="s">
        <v>4549</v>
      </c>
    </row>
    <row r="183" spans="1:4">
      <c r="A183" t="s">
        <v>4649</v>
      </c>
      <c r="B183" t="s">
        <v>4339</v>
      </c>
      <c r="C183" t="str">
        <f t="shared" si="2"/>
        <v>10.146.106.42naa.60060e80166221000001622100001062</v>
      </c>
      <c r="D183" t="s">
        <v>4550</v>
      </c>
    </row>
    <row r="184" spans="1:4">
      <c r="A184" t="s">
        <v>4649</v>
      </c>
      <c r="B184" t="s">
        <v>4343</v>
      </c>
      <c r="C184" t="str">
        <f t="shared" si="2"/>
        <v>10.146.106.42naa.60060e80166221000001622100001060</v>
      </c>
      <c r="D184" t="s">
        <v>4551</v>
      </c>
    </row>
    <row r="185" spans="1:4">
      <c r="A185" t="s">
        <v>4649</v>
      </c>
      <c r="B185" t="s">
        <v>4354</v>
      </c>
      <c r="C185" t="str">
        <f t="shared" si="2"/>
        <v>10.146.106.42naa.60060e8016622100000162210000105f</v>
      </c>
      <c r="D185" t="s">
        <v>4552</v>
      </c>
    </row>
    <row r="186" spans="1:4">
      <c r="A186" t="s">
        <v>4649</v>
      </c>
      <c r="B186" t="s">
        <v>4345</v>
      </c>
      <c r="C186" t="str">
        <f t="shared" si="2"/>
        <v>10.146.106.42naa.60060e80166221000001622100001061</v>
      </c>
      <c r="D186" t="s">
        <v>4553</v>
      </c>
    </row>
    <row r="187" spans="1:4">
      <c r="A187" t="s">
        <v>4650</v>
      </c>
      <c r="B187" t="s">
        <v>1411</v>
      </c>
      <c r="C187" t="str">
        <f t="shared" si="2"/>
        <v>10.146.106.43naa.600508b1001c243517a87c67f1a7aa47</v>
      </c>
      <c r="D187" t="s">
        <v>4213</v>
      </c>
    </row>
    <row r="188" spans="1:4">
      <c r="A188" t="s">
        <v>4650</v>
      </c>
      <c r="B188" t="s">
        <v>1409</v>
      </c>
      <c r="C188" t="str">
        <f t="shared" si="2"/>
        <v>10.146.106.43naa.600508b1001cfc9d3f5b1e4a7ea018fb</v>
      </c>
      <c r="D188" t="s">
        <v>4212</v>
      </c>
    </row>
    <row r="189" spans="1:4">
      <c r="A189" t="s">
        <v>4650</v>
      </c>
      <c r="B189" t="s">
        <v>4298</v>
      </c>
      <c r="C189" t="str">
        <f t="shared" si="2"/>
        <v>10.146.106.43naa.60060e8016617700000161770000001b</v>
      </c>
      <c r="D189" t="s">
        <v>4400</v>
      </c>
    </row>
    <row r="190" spans="1:4">
      <c r="A190" t="s">
        <v>4650</v>
      </c>
      <c r="B190" t="s">
        <v>1363</v>
      </c>
      <c r="C190" t="str">
        <f t="shared" si="2"/>
        <v>10.146.106.43naa.60060e80166177000001617700001f19</v>
      </c>
      <c r="D190" t="s">
        <v>4401</v>
      </c>
    </row>
    <row r="191" spans="1:4">
      <c r="A191" t="s">
        <v>4650</v>
      </c>
      <c r="B191" t="s">
        <v>1373</v>
      </c>
      <c r="C191" t="str">
        <f t="shared" si="2"/>
        <v>10.146.106.43naa.60060e80166177000001617700001f1a</v>
      </c>
      <c r="D191" t="s">
        <v>4402</v>
      </c>
    </row>
    <row r="192" spans="1:4">
      <c r="A192" t="s">
        <v>4650</v>
      </c>
      <c r="B192" t="s">
        <v>1379</v>
      </c>
      <c r="C192" t="str">
        <f t="shared" si="2"/>
        <v>10.146.106.43naa.60060e80166177000001617700001f1b</v>
      </c>
      <c r="D192" t="s">
        <v>4403</v>
      </c>
    </row>
    <row r="193" spans="1:4">
      <c r="A193" t="s">
        <v>4650</v>
      </c>
      <c r="B193" t="s">
        <v>4293</v>
      </c>
      <c r="C193" t="str">
        <f t="shared" si="2"/>
        <v>10.146.106.43naa.60060e80166177000001617700000054</v>
      </c>
      <c r="D193" t="s">
        <v>4404</v>
      </c>
    </row>
    <row r="194" spans="1:4">
      <c r="A194" t="s">
        <v>4650</v>
      </c>
      <c r="B194" t="s">
        <v>4294</v>
      </c>
      <c r="C194" t="str">
        <f t="shared" si="2"/>
        <v>10.146.106.43naa.60060e8016617700000161770000001a</v>
      </c>
      <c r="D194" t="s">
        <v>4416</v>
      </c>
    </row>
    <row r="195" spans="1:4">
      <c r="A195" t="s">
        <v>4650</v>
      </c>
      <c r="B195" t="s">
        <v>1335</v>
      </c>
      <c r="C195" t="str">
        <f t="shared" si="2"/>
        <v>10.146.106.43naa.60060e80166177000001617700001f16</v>
      </c>
      <c r="D195" t="s">
        <v>4427</v>
      </c>
    </row>
    <row r="196" spans="1:4">
      <c r="A196" t="s">
        <v>4650</v>
      </c>
      <c r="B196" t="s">
        <v>1329</v>
      </c>
      <c r="C196" t="str">
        <f t="shared" ref="C196:C259" si="3">CONCATENATE(A196,B196)</f>
        <v>10.146.106.43naa.60060e80166177000001617700001f05</v>
      </c>
      <c r="D196" t="s">
        <v>4430</v>
      </c>
    </row>
    <row r="197" spans="1:4">
      <c r="A197" t="s">
        <v>4650</v>
      </c>
      <c r="B197" t="s">
        <v>1345</v>
      </c>
      <c r="C197" t="str">
        <f t="shared" si="3"/>
        <v>10.146.106.43naa.60060e80166177000001617700001f17</v>
      </c>
      <c r="D197" t="s">
        <v>4428</v>
      </c>
    </row>
    <row r="198" spans="1:4">
      <c r="A198" t="s">
        <v>4650</v>
      </c>
      <c r="B198" t="s">
        <v>1355</v>
      </c>
      <c r="C198" t="str">
        <f t="shared" si="3"/>
        <v>10.146.106.43naa.60060e80166177000001617700001f18</v>
      </c>
      <c r="D198" t="s">
        <v>4429</v>
      </c>
    </row>
    <row r="199" spans="1:4">
      <c r="A199" t="s">
        <v>4650</v>
      </c>
      <c r="B199" t="s">
        <v>4280</v>
      </c>
      <c r="C199" t="str">
        <f t="shared" si="3"/>
        <v>10.146.106.43naa.60060e80166177000001617700000019</v>
      </c>
      <c r="D199" t="s">
        <v>4221</v>
      </c>
    </row>
    <row r="200" spans="1:4">
      <c r="A200" t="s">
        <v>4650</v>
      </c>
      <c r="B200" t="s">
        <v>4310</v>
      </c>
      <c r="C200" t="str">
        <f t="shared" si="3"/>
        <v>10.146.106.43naa.60060e80166221000001622100000069</v>
      </c>
      <c r="D200" t="s">
        <v>4412</v>
      </c>
    </row>
    <row r="201" spans="1:4">
      <c r="A201" t="s">
        <v>4650</v>
      </c>
      <c r="B201" t="s">
        <v>4329</v>
      </c>
      <c r="C201" t="str">
        <f t="shared" si="3"/>
        <v>10.146.106.43naa.60060e80166177000001617700000057</v>
      </c>
      <c r="D201" t="s">
        <v>4397</v>
      </c>
    </row>
    <row r="202" spans="1:4">
      <c r="A202" t="s">
        <v>4650</v>
      </c>
      <c r="B202" t="s">
        <v>4301</v>
      </c>
      <c r="C202" t="str">
        <f t="shared" si="3"/>
        <v>10.146.106.43naa.60060e8016622100000162210000006a</v>
      </c>
      <c r="D202" t="s">
        <v>4413</v>
      </c>
    </row>
    <row r="203" spans="1:4">
      <c r="A203" t="s">
        <v>4650</v>
      </c>
      <c r="B203" t="s">
        <v>4330</v>
      </c>
      <c r="C203" t="str">
        <f t="shared" si="3"/>
        <v>10.146.106.43naa.60060e80166177000001617700000058</v>
      </c>
      <c r="D203" t="s">
        <v>4411</v>
      </c>
    </row>
    <row r="204" spans="1:4">
      <c r="A204" t="s">
        <v>4650</v>
      </c>
      <c r="B204" t="s">
        <v>4249</v>
      </c>
      <c r="C204" t="str">
        <f t="shared" si="3"/>
        <v>10.146.106.43naa.60060e80166221000001622100000067</v>
      </c>
      <c r="D204" t="s">
        <v>4395</v>
      </c>
    </row>
    <row r="205" spans="1:4">
      <c r="A205" t="s">
        <v>4650</v>
      </c>
      <c r="B205" t="s">
        <v>4288</v>
      </c>
      <c r="C205" t="str">
        <f t="shared" si="3"/>
        <v>10.146.106.43naa.60060e80166177000001617700000055</v>
      </c>
      <c r="D205" t="s">
        <v>4399</v>
      </c>
    </row>
    <row r="206" spans="1:4">
      <c r="A206" t="s">
        <v>4650</v>
      </c>
      <c r="B206" t="s">
        <v>1387</v>
      </c>
      <c r="C206" t="str">
        <f t="shared" si="3"/>
        <v>10.146.106.43naa.60060e80166177000001617700001f1f</v>
      </c>
      <c r="D206" t="s">
        <v>4394</v>
      </c>
    </row>
    <row r="207" spans="1:4">
      <c r="A207" t="s">
        <v>4650</v>
      </c>
      <c r="B207" t="s">
        <v>4306</v>
      </c>
      <c r="C207" t="str">
        <f t="shared" si="3"/>
        <v>10.146.106.43naa.60060e80166221000001622100000068</v>
      </c>
      <c r="D207" t="s">
        <v>4398</v>
      </c>
    </row>
    <row r="208" spans="1:4">
      <c r="A208" t="s">
        <v>4650</v>
      </c>
      <c r="B208" t="s">
        <v>4292</v>
      </c>
      <c r="C208" t="str">
        <f t="shared" si="3"/>
        <v>10.146.106.43naa.60060e80166177000001617700000056</v>
      </c>
      <c r="D208" t="s">
        <v>4396</v>
      </c>
    </row>
    <row r="209" spans="1:4">
      <c r="A209" t="s">
        <v>4650</v>
      </c>
      <c r="B209" t="s">
        <v>1299</v>
      </c>
      <c r="C209" t="str">
        <f t="shared" si="3"/>
        <v>10.146.106.43naa.60060e80166221000001622100001f1b</v>
      </c>
      <c r="D209" t="s">
        <v>4434</v>
      </c>
    </row>
    <row r="210" spans="1:4">
      <c r="A210" t="s">
        <v>4650</v>
      </c>
      <c r="B210" t="s">
        <v>1253</v>
      </c>
      <c r="C210" t="str">
        <f t="shared" si="3"/>
        <v>10.146.106.43naa.60060e80166221000001622100001f0f</v>
      </c>
      <c r="D210" t="s">
        <v>4425</v>
      </c>
    </row>
    <row r="211" spans="1:4">
      <c r="A211" t="s">
        <v>4650</v>
      </c>
      <c r="B211" t="s">
        <v>1291</v>
      </c>
      <c r="C211" t="str">
        <f t="shared" si="3"/>
        <v>10.146.106.43naa.60060e80166221000001622100001f13</v>
      </c>
      <c r="D211" t="s">
        <v>4432</v>
      </c>
    </row>
    <row r="212" spans="1:4">
      <c r="A212" t="s">
        <v>4650</v>
      </c>
      <c r="B212" t="s">
        <v>1303</v>
      </c>
      <c r="C212" t="str">
        <f t="shared" si="3"/>
        <v>10.146.106.43naa.60060e80166177000001617700001f25</v>
      </c>
      <c r="D212" t="s">
        <v>4435</v>
      </c>
    </row>
    <row r="213" spans="1:4">
      <c r="A213" t="s">
        <v>4650</v>
      </c>
      <c r="B213" t="s">
        <v>1297</v>
      </c>
      <c r="C213" t="str">
        <f t="shared" si="3"/>
        <v>10.146.106.43naa.60060e80166221000001622100001f14</v>
      </c>
      <c r="D213" t="s">
        <v>4433</v>
      </c>
    </row>
    <row r="214" spans="1:4">
      <c r="A214" t="s">
        <v>4650</v>
      </c>
      <c r="B214" t="s">
        <v>1283</v>
      </c>
      <c r="C214" t="str">
        <f t="shared" si="3"/>
        <v>10.146.106.43naa.60060e80166221000001622100001f12</v>
      </c>
      <c r="D214" t="s">
        <v>4421</v>
      </c>
    </row>
    <row r="215" spans="1:4">
      <c r="A215" t="s">
        <v>4650</v>
      </c>
      <c r="B215" t="s">
        <v>1263</v>
      </c>
      <c r="C215" t="str">
        <f t="shared" si="3"/>
        <v>10.146.106.43naa.60060e80166221000001622100001f10</v>
      </c>
      <c r="D215" t="s">
        <v>4422</v>
      </c>
    </row>
    <row r="216" spans="1:4">
      <c r="A216" t="s">
        <v>4650</v>
      </c>
      <c r="B216" t="s">
        <v>1273</v>
      </c>
      <c r="C216" t="str">
        <f t="shared" si="3"/>
        <v>10.146.106.43naa.60060e80166221000001622100001f11</v>
      </c>
      <c r="D216" t="s">
        <v>4417</v>
      </c>
    </row>
    <row r="217" spans="1:4">
      <c r="A217" t="s">
        <v>4650</v>
      </c>
      <c r="B217" t="s">
        <v>4337</v>
      </c>
      <c r="C217" t="str">
        <f t="shared" si="3"/>
        <v>10.146.106.43naa.60060e8016622100000162210000005d</v>
      </c>
      <c r="D217" t="s">
        <v>4597</v>
      </c>
    </row>
    <row r="218" spans="1:4">
      <c r="A218" t="s">
        <v>4650</v>
      </c>
      <c r="B218" t="s">
        <v>4332</v>
      </c>
      <c r="C218" t="str">
        <f t="shared" si="3"/>
        <v>10.146.106.43naa.60060e8016622100000162210000005e</v>
      </c>
      <c r="D218" t="s">
        <v>4598</v>
      </c>
    </row>
    <row r="219" spans="1:4">
      <c r="A219" t="s">
        <v>4650</v>
      </c>
      <c r="B219" t="s">
        <v>4321</v>
      </c>
      <c r="C219" t="str">
        <f t="shared" si="3"/>
        <v>10.146.106.43naa.60060e80166221000001622100000061</v>
      </c>
      <c r="D219" t="s">
        <v>4599</v>
      </c>
    </row>
    <row r="220" spans="1:4">
      <c r="A220" t="s">
        <v>4650</v>
      </c>
      <c r="B220" t="s">
        <v>4322</v>
      </c>
      <c r="C220" t="str">
        <f t="shared" si="3"/>
        <v>10.146.106.43naa.60060e80166221000001622100000062</v>
      </c>
      <c r="D220" t="s">
        <v>4600</v>
      </c>
    </row>
    <row r="221" spans="1:4">
      <c r="A221" t="s">
        <v>4650</v>
      </c>
      <c r="B221" t="s">
        <v>4316</v>
      </c>
      <c r="C221" t="str">
        <f t="shared" si="3"/>
        <v>10.146.106.43naa.60060e80166221000001622100000064</v>
      </c>
      <c r="D221" t="s">
        <v>4601</v>
      </c>
    </row>
    <row r="222" spans="1:4">
      <c r="A222" t="s">
        <v>4650</v>
      </c>
      <c r="B222" t="s">
        <v>4315</v>
      </c>
      <c r="C222" t="str">
        <f t="shared" si="3"/>
        <v>10.146.106.43naa.60060e80166221000001622100000063</v>
      </c>
      <c r="D222" t="s">
        <v>4602</v>
      </c>
    </row>
    <row r="223" spans="1:4">
      <c r="A223" t="s">
        <v>4650</v>
      </c>
      <c r="B223" t="s">
        <v>4320</v>
      </c>
      <c r="C223" t="str">
        <f t="shared" si="3"/>
        <v>10.146.106.43naa.60060e80166221000001622100000060</v>
      </c>
      <c r="D223" t="s">
        <v>4603</v>
      </c>
    </row>
    <row r="224" spans="1:4">
      <c r="A224" t="s">
        <v>4650</v>
      </c>
      <c r="B224" t="s">
        <v>4334</v>
      </c>
      <c r="C224" t="str">
        <f t="shared" si="3"/>
        <v>10.146.106.43naa.60060e8016622100000162210000005f</v>
      </c>
      <c r="D224" t="s">
        <v>4604</v>
      </c>
    </row>
    <row r="225" spans="1:4">
      <c r="A225" t="s">
        <v>4650</v>
      </c>
      <c r="B225" t="s">
        <v>4302</v>
      </c>
      <c r="C225" t="str">
        <f t="shared" si="3"/>
        <v>10.146.106.43naa.60060e8016622100000162210000006c</v>
      </c>
      <c r="D225" t="s">
        <v>4406</v>
      </c>
    </row>
    <row r="226" spans="1:4">
      <c r="A226" t="s">
        <v>4650</v>
      </c>
      <c r="B226" t="s">
        <v>4303</v>
      </c>
      <c r="C226" t="str">
        <f t="shared" si="3"/>
        <v>10.146.106.43naa.60060e8016622100000162210000006d</v>
      </c>
      <c r="D226" t="s">
        <v>4405</v>
      </c>
    </row>
    <row r="227" spans="1:4">
      <c r="A227" t="s">
        <v>4650</v>
      </c>
      <c r="B227" t="s">
        <v>4336</v>
      </c>
      <c r="C227" t="str">
        <f t="shared" si="3"/>
        <v>10.146.106.43naa.60060e8016617700000161770000005a</v>
      </c>
      <c r="D227" t="s">
        <v>4410</v>
      </c>
    </row>
    <row r="228" spans="1:4">
      <c r="A228" t="s">
        <v>4650</v>
      </c>
      <c r="B228" t="s">
        <v>4331</v>
      </c>
      <c r="C228" t="str">
        <f t="shared" si="3"/>
        <v>10.146.106.43naa.60060e80166177000001617700000059</v>
      </c>
      <c r="D228" t="s">
        <v>4415</v>
      </c>
    </row>
    <row r="229" spans="1:4">
      <c r="A229" t="s">
        <v>4650</v>
      </c>
      <c r="B229" t="s">
        <v>4300</v>
      </c>
      <c r="C229" t="str">
        <f t="shared" si="3"/>
        <v>10.146.106.43naa.60060e8016622100000162210000006b</v>
      </c>
      <c r="D229" t="s">
        <v>4414</v>
      </c>
    </row>
    <row r="230" spans="1:4">
      <c r="A230" t="s">
        <v>4650</v>
      </c>
      <c r="B230" t="s">
        <v>4313</v>
      </c>
      <c r="C230" t="str">
        <f t="shared" si="3"/>
        <v>10.146.106.43naa.60060e80166221000001622100000070</v>
      </c>
      <c r="D230" t="s">
        <v>4409</v>
      </c>
    </row>
    <row r="231" spans="1:4">
      <c r="A231" t="s">
        <v>4650</v>
      </c>
      <c r="B231" t="s">
        <v>4312</v>
      </c>
      <c r="C231" t="str">
        <f t="shared" si="3"/>
        <v>10.146.106.43naa.60060e8016622100000162210000006f</v>
      </c>
      <c r="D231" t="s">
        <v>4407</v>
      </c>
    </row>
    <row r="232" spans="1:4">
      <c r="A232" t="s">
        <v>4650</v>
      </c>
      <c r="B232" t="s">
        <v>4379</v>
      </c>
      <c r="C232" t="str">
        <f t="shared" si="3"/>
        <v>10.146.106.43naa.60060e80166221000001622100000071</v>
      </c>
      <c r="D232" t="s">
        <v>2529</v>
      </c>
    </row>
    <row r="233" spans="1:4">
      <c r="A233" t="s">
        <v>4650</v>
      </c>
      <c r="B233" t="s">
        <v>4311</v>
      </c>
      <c r="C233" t="str">
        <f t="shared" si="3"/>
        <v>10.146.106.43naa.60060e8016622100000162210000005c</v>
      </c>
      <c r="D233" t="s">
        <v>2485</v>
      </c>
    </row>
    <row r="234" spans="1:4">
      <c r="A234" t="s">
        <v>4650</v>
      </c>
      <c r="B234" t="s">
        <v>4281</v>
      </c>
      <c r="C234" t="str">
        <f t="shared" si="3"/>
        <v>10.146.106.43naa.60060e8016617700000161770000005b</v>
      </c>
      <c r="D234" t="s">
        <v>4497</v>
      </c>
    </row>
    <row r="235" spans="1:4">
      <c r="A235" t="s">
        <v>4650</v>
      </c>
      <c r="B235" t="s">
        <v>4295</v>
      </c>
      <c r="C235" t="str">
        <f t="shared" si="3"/>
        <v>10.146.106.43naa.60060e8016617700000161770000005c</v>
      </c>
      <c r="D235" t="s">
        <v>4473</v>
      </c>
    </row>
    <row r="236" spans="1:4">
      <c r="A236" t="s">
        <v>4650</v>
      </c>
      <c r="B236" t="s">
        <v>4380</v>
      </c>
      <c r="C236" t="str">
        <f t="shared" si="3"/>
        <v>10.146.106.43naa.60060e8016622100000162210000007c</v>
      </c>
      <c r="D236" t="s">
        <v>2530</v>
      </c>
    </row>
    <row r="237" spans="1:4">
      <c r="A237" t="s">
        <v>4650</v>
      </c>
      <c r="B237" t="s">
        <v>4307</v>
      </c>
      <c r="C237" t="str">
        <f t="shared" si="3"/>
        <v>10.146.106.43naa.60060e8016622100000162210000005b</v>
      </c>
      <c r="D237" t="s">
        <v>2477</v>
      </c>
    </row>
    <row r="238" spans="1:4">
      <c r="A238" t="s">
        <v>4650</v>
      </c>
      <c r="B238" t="s">
        <v>4277</v>
      </c>
      <c r="C238" t="str">
        <f t="shared" si="3"/>
        <v>10.146.106.43naa.60060e8016622100000162210000105b</v>
      </c>
      <c r="D238" t="s">
        <v>2479</v>
      </c>
    </row>
    <row r="239" spans="1:4">
      <c r="A239" t="s">
        <v>4650</v>
      </c>
      <c r="B239" t="s">
        <v>4254</v>
      </c>
      <c r="C239" t="str">
        <f t="shared" si="3"/>
        <v>10.146.106.43naa.60060e80166221000001622100000058</v>
      </c>
      <c r="D239" t="s">
        <v>2483</v>
      </c>
    </row>
    <row r="240" spans="1:4">
      <c r="A240" t="s">
        <v>4650</v>
      </c>
      <c r="B240" t="s">
        <v>4258</v>
      </c>
      <c r="C240" t="str">
        <f t="shared" si="3"/>
        <v>10.146.106.43naa.60060e80166221000001622100000059</v>
      </c>
      <c r="D240" t="s">
        <v>4613</v>
      </c>
    </row>
    <row r="241" spans="1:4">
      <c r="A241" t="s">
        <v>4650</v>
      </c>
      <c r="B241" t="s">
        <v>4246</v>
      </c>
      <c r="C241" t="str">
        <f t="shared" si="3"/>
        <v>10.146.106.43naa.60060e8016622100000162210000005a</v>
      </c>
      <c r="D241" t="s">
        <v>2476</v>
      </c>
    </row>
    <row r="242" spans="1:4">
      <c r="A242" t="s">
        <v>4650</v>
      </c>
      <c r="B242" t="s">
        <v>4279</v>
      </c>
      <c r="C242" t="str">
        <f t="shared" si="3"/>
        <v>10.146.106.43naa.60060e8016622100000162210000105c</v>
      </c>
      <c r="D242" t="s">
        <v>2486</v>
      </c>
    </row>
    <row r="243" spans="1:4">
      <c r="A243" t="s">
        <v>4650</v>
      </c>
      <c r="B243" t="s">
        <v>4289</v>
      </c>
      <c r="C243" t="str">
        <f t="shared" si="3"/>
        <v>10.146.106.43naa.60060e8016617700000161770000005f</v>
      </c>
      <c r="D243" t="s">
        <v>4471</v>
      </c>
    </row>
    <row r="244" spans="1:4">
      <c r="A244" t="s">
        <v>4650</v>
      </c>
      <c r="B244" t="s">
        <v>4338</v>
      </c>
      <c r="C244" t="str">
        <f t="shared" si="3"/>
        <v>10.146.106.43naa.60060e8016622100000162210000107c</v>
      </c>
      <c r="D244" t="s">
        <v>4469</v>
      </c>
    </row>
    <row r="245" spans="1:4">
      <c r="A245" t="s">
        <v>4650</v>
      </c>
      <c r="B245" t="s">
        <v>4390</v>
      </c>
      <c r="C245" t="str">
        <f t="shared" si="3"/>
        <v>10.146.106.43naa.60060e8016622100000162210000007a</v>
      </c>
      <c r="D245" t="s">
        <v>2533</v>
      </c>
    </row>
    <row r="246" spans="1:4">
      <c r="A246" t="s">
        <v>4650</v>
      </c>
      <c r="B246" t="s">
        <v>4333</v>
      </c>
      <c r="C246" t="str">
        <f t="shared" si="3"/>
        <v>10.146.106.43naa.60060e8016622100000162210000107d</v>
      </c>
      <c r="D246" t="s">
        <v>4483</v>
      </c>
    </row>
    <row r="247" spans="1:4">
      <c r="A247" t="s">
        <v>4650</v>
      </c>
      <c r="B247" t="s">
        <v>1393</v>
      </c>
      <c r="C247" t="str">
        <f t="shared" si="3"/>
        <v>10.146.106.43naa.60060e80166177000001617700001f23</v>
      </c>
      <c r="D247" t="s">
        <v>4472</v>
      </c>
    </row>
    <row r="248" spans="1:4">
      <c r="A248" t="s">
        <v>4650</v>
      </c>
      <c r="B248" t="s">
        <v>1391</v>
      </c>
      <c r="C248" t="str">
        <f t="shared" si="3"/>
        <v>10.146.106.43naa.60060e80166177000001617700001f20</v>
      </c>
      <c r="D248" t="s">
        <v>4470</v>
      </c>
    </row>
    <row r="249" spans="1:4">
      <c r="A249" t="s">
        <v>4650</v>
      </c>
      <c r="B249" t="s">
        <v>4296</v>
      </c>
      <c r="C249" t="str">
        <f t="shared" si="3"/>
        <v>10.146.106.43naa.60060e8016617700000161770000005d</v>
      </c>
      <c r="D249" t="s">
        <v>4474</v>
      </c>
    </row>
    <row r="250" spans="1:4">
      <c r="A250" t="s">
        <v>4650</v>
      </c>
      <c r="B250" t="s">
        <v>4381</v>
      </c>
      <c r="C250" t="str">
        <f t="shared" si="3"/>
        <v>10.146.106.43naa.60060e80166221000001622100000077</v>
      </c>
      <c r="D250" t="s">
        <v>2531</v>
      </c>
    </row>
    <row r="251" spans="1:4">
      <c r="A251" t="s">
        <v>4650</v>
      </c>
      <c r="B251" t="s">
        <v>4387</v>
      </c>
      <c r="C251" t="str">
        <f t="shared" si="3"/>
        <v>10.146.106.43naa.60060e80166221000001622100000078</v>
      </c>
      <c r="D251" t="s">
        <v>2532</v>
      </c>
    </row>
    <row r="252" spans="1:4">
      <c r="A252" t="s">
        <v>4650</v>
      </c>
      <c r="B252" t="s">
        <v>4388</v>
      </c>
      <c r="C252" t="str">
        <f t="shared" si="3"/>
        <v>10.146.106.43naa.60060e80166221000001622100000079</v>
      </c>
      <c r="D252" t="s">
        <v>2524</v>
      </c>
    </row>
    <row r="253" spans="1:4">
      <c r="A253" t="s">
        <v>4650</v>
      </c>
      <c r="B253" t="s">
        <v>4297</v>
      </c>
      <c r="C253" t="str">
        <f t="shared" si="3"/>
        <v>10.146.106.43naa.60060e8016617700000161770000005e</v>
      </c>
      <c r="D253" t="s">
        <v>4475</v>
      </c>
    </row>
    <row r="254" spans="1:4">
      <c r="A254" t="s">
        <v>4650</v>
      </c>
      <c r="B254" t="s">
        <v>4278</v>
      </c>
      <c r="C254" t="str">
        <f t="shared" si="3"/>
        <v>10.146.106.43naa.60060e8016622100000162210000105a</v>
      </c>
      <c r="D254" t="s">
        <v>2478</v>
      </c>
    </row>
    <row r="255" spans="1:4">
      <c r="A255" t="s">
        <v>4650</v>
      </c>
      <c r="B255" t="s">
        <v>4250</v>
      </c>
      <c r="C255" t="str">
        <f t="shared" si="3"/>
        <v>10.146.106.43naa.60060e8016617700000161770000006c</v>
      </c>
      <c r="D255" t="s">
        <v>4487</v>
      </c>
    </row>
    <row r="256" spans="1:4">
      <c r="A256" t="s">
        <v>4650</v>
      </c>
      <c r="B256" t="s">
        <v>4247</v>
      </c>
      <c r="C256" t="str">
        <f t="shared" si="3"/>
        <v>10.146.106.43naa.60060e8016617700000161770000006b</v>
      </c>
      <c r="D256" t="s">
        <v>4486</v>
      </c>
    </row>
    <row r="257" spans="1:4">
      <c r="A257" t="s">
        <v>4650</v>
      </c>
      <c r="B257" t="s">
        <v>4308</v>
      </c>
      <c r="C257" t="str">
        <f t="shared" si="3"/>
        <v>10.146.106.43naa.60060e80166177000001617700000072</v>
      </c>
      <c r="D257" t="s">
        <v>4488</v>
      </c>
    </row>
    <row r="258" spans="1:4">
      <c r="A258" t="s">
        <v>4650</v>
      </c>
      <c r="B258" t="s">
        <v>4299</v>
      </c>
      <c r="C258" t="str">
        <f t="shared" si="3"/>
        <v>10.146.106.43naa.60060e80166221000001622100001053</v>
      </c>
      <c r="D258" t="s">
        <v>4614</v>
      </c>
    </row>
    <row r="259" spans="1:4">
      <c r="A259" t="s">
        <v>4650</v>
      </c>
      <c r="B259" t="s">
        <v>4304</v>
      </c>
      <c r="C259" t="str">
        <f t="shared" si="3"/>
        <v>10.146.106.43naa.60060e80166177000001617700000073</v>
      </c>
      <c r="D259" t="s">
        <v>4499</v>
      </c>
    </row>
    <row r="260" spans="1:4">
      <c r="A260" t="s">
        <v>4650</v>
      </c>
      <c r="B260" t="s">
        <v>4259</v>
      </c>
      <c r="C260" t="str">
        <f t="shared" ref="C260:C323" si="4">CONCATENATE(A260,B260)</f>
        <v>10.146.106.43naa.60060e8016617700000161770000006a</v>
      </c>
      <c r="D260" t="s">
        <v>4489</v>
      </c>
    </row>
    <row r="261" spans="1:4">
      <c r="A261" t="s">
        <v>4650</v>
      </c>
      <c r="B261" t="s">
        <v>4261</v>
      </c>
      <c r="C261" t="str">
        <f t="shared" si="4"/>
        <v>10.146.106.43naa.60060e80166177000001617700000066</v>
      </c>
      <c r="D261" t="s">
        <v>4490</v>
      </c>
    </row>
    <row r="262" spans="1:4">
      <c r="A262" t="s">
        <v>4650</v>
      </c>
      <c r="B262" t="s">
        <v>4269</v>
      </c>
      <c r="C262" t="str">
        <f t="shared" si="4"/>
        <v>10.146.106.43naa.60060e80166177000001617700000065</v>
      </c>
      <c r="D262" t="s">
        <v>4491</v>
      </c>
    </row>
    <row r="263" spans="1:4">
      <c r="A263" t="s">
        <v>4650</v>
      </c>
      <c r="B263" t="s">
        <v>4244</v>
      </c>
      <c r="C263" t="str">
        <f t="shared" si="4"/>
        <v>10.146.106.43naa.60060e80166177000001617700000067</v>
      </c>
      <c r="D263" t="s">
        <v>4492</v>
      </c>
    </row>
    <row r="264" spans="1:4">
      <c r="A264" t="s">
        <v>4650</v>
      </c>
      <c r="B264" t="s">
        <v>4255</v>
      </c>
      <c r="C264" t="str">
        <f t="shared" si="4"/>
        <v>10.146.106.43naa.60060e80166177000001617700000069</v>
      </c>
      <c r="D264" t="s">
        <v>4493</v>
      </c>
    </row>
    <row r="265" spans="1:4">
      <c r="A265" t="s">
        <v>4650</v>
      </c>
      <c r="B265" t="s">
        <v>4234</v>
      </c>
      <c r="C265" t="str">
        <f t="shared" si="4"/>
        <v>10.146.106.43naa.60060e80166177000001617700000068</v>
      </c>
      <c r="D265" t="s">
        <v>4494</v>
      </c>
    </row>
    <row r="266" spans="1:4">
      <c r="A266" t="s">
        <v>4650</v>
      </c>
      <c r="B266" t="s">
        <v>4286</v>
      </c>
      <c r="C266" t="str">
        <f t="shared" si="4"/>
        <v>10.146.106.43naa.60060e80166221000001622100001058</v>
      </c>
      <c r="D266" t="s">
        <v>2484</v>
      </c>
    </row>
    <row r="267" spans="1:4">
      <c r="A267" t="s">
        <v>4650</v>
      </c>
      <c r="B267" t="s">
        <v>4241</v>
      </c>
      <c r="C267" t="str">
        <f t="shared" si="4"/>
        <v>10.146.106.43naa.60060e80166221000001622100000055</v>
      </c>
      <c r="D267" t="s">
        <v>2472</v>
      </c>
    </row>
    <row r="268" spans="1:4">
      <c r="A268" t="s">
        <v>4650</v>
      </c>
      <c r="B268" t="s">
        <v>4243</v>
      </c>
      <c r="C268" t="str">
        <f t="shared" si="4"/>
        <v>10.146.106.43naa.60060e80166221000001622100000056</v>
      </c>
      <c r="D268" t="s">
        <v>2464</v>
      </c>
    </row>
    <row r="269" spans="1:4">
      <c r="A269" t="s">
        <v>4650</v>
      </c>
      <c r="B269" t="s">
        <v>4237</v>
      </c>
      <c r="C269" t="str">
        <f t="shared" si="4"/>
        <v>10.146.106.43naa.60060e80166221000001622100000057</v>
      </c>
      <c r="D269" t="s">
        <v>2474</v>
      </c>
    </row>
    <row r="270" spans="1:4">
      <c r="A270" t="s">
        <v>4650</v>
      </c>
      <c r="B270" t="s">
        <v>4282</v>
      </c>
      <c r="C270" t="str">
        <f t="shared" si="4"/>
        <v>10.146.106.43naa.60060e80166221000001622100001059</v>
      </c>
      <c r="D270" t="s">
        <v>4615</v>
      </c>
    </row>
    <row r="271" spans="1:4">
      <c r="A271" t="s">
        <v>4650</v>
      </c>
      <c r="B271" t="s">
        <v>4287</v>
      </c>
      <c r="C271" t="str">
        <f t="shared" si="4"/>
        <v>10.146.106.43naa.60060e80166221000001622100001057</v>
      </c>
      <c r="D271" t="s">
        <v>2475</v>
      </c>
    </row>
    <row r="272" spans="1:4">
      <c r="A272" t="s">
        <v>4650</v>
      </c>
      <c r="B272" t="s">
        <v>4283</v>
      </c>
      <c r="C272" t="str">
        <f t="shared" si="4"/>
        <v>10.146.106.43naa.60060e80166221000001622100001055</v>
      </c>
      <c r="D272" t="s">
        <v>2473</v>
      </c>
    </row>
    <row r="273" spans="1:4">
      <c r="A273" t="s">
        <v>4650</v>
      </c>
      <c r="B273" t="s">
        <v>4284</v>
      </c>
      <c r="C273" t="str">
        <f t="shared" si="4"/>
        <v>10.146.106.43naa.60060e80166221000001622100001054</v>
      </c>
      <c r="D273" t="s">
        <v>2470</v>
      </c>
    </row>
    <row r="274" spans="1:4">
      <c r="A274" t="s">
        <v>4650</v>
      </c>
      <c r="B274" t="s">
        <v>4268</v>
      </c>
      <c r="C274" t="str">
        <f t="shared" si="4"/>
        <v>10.146.106.43naa.60060e80166221000001622100000053</v>
      </c>
      <c r="D274" t="s">
        <v>2462</v>
      </c>
    </row>
    <row r="275" spans="1:4">
      <c r="A275" t="s">
        <v>4650</v>
      </c>
      <c r="B275" t="s">
        <v>4272</v>
      </c>
      <c r="C275" t="str">
        <f t="shared" si="4"/>
        <v>10.146.106.43naa.60060e80166221000001622100000054</v>
      </c>
      <c r="D275" t="s">
        <v>2469</v>
      </c>
    </row>
    <row r="276" spans="1:4">
      <c r="A276" t="s">
        <v>4650</v>
      </c>
      <c r="B276" t="s">
        <v>4285</v>
      </c>
      <c r="C276" t="str">
        <f t="shared" si="4"/>
        <v>10.146.106.43naa.60060e80166221000001622100001056</v>
      </c>
      <c r="D276" t="s">
        <v>2471</v>
      </c>
    </row>
    <row r="277" spans="1:4">
      <c r="A277" t="s">
        <v>4650</v>
      </c>
      <c r="B277" t="s">
        <v>4238</v>
      </c>
      <c r="C277" t="str">
        <f t="shared" si="4"/>
        <v>10.146.106.43naa.60060e80166177000001617700000f11</v>
      </c>
      <c r="D277" t="s">
        <v>4526</v>
      </c>
    </row>
    <row r="278" spans="1:4">
      <c r="A278" t="s">
        <v>4650</v>
      </c>
      <c r="B278" t="s">
        <v>4349</v>
      </c>
      <c r="C278" t="str">
        <f t="shared" si="4"/>
        <v>10.146.106.43naa.60060e80166221000001622100000f3c</v>
      </c>
      <c r="D278" t="s">
        <v>2543</v>
      </c>
    </row>
    <row r="279" spans="1:4">
      <c r="A279" t="s">
        <v>4650</v>
      </c>
      <c r="B279" t="s">
        <v>4257</v>
      </c>
      <c r="C279" t="str">
        <f t="shared" si="4"/>
        <v>10.146.106.43naa.60060e80166177000001617700000f15</v>
      </c>
      <c r="D279" t="s">
        <v>4528</v>
      </c>
    </row>
    <row r="280" spans="1:4">
      <c r="A280" t="s">
        <v>4650</v>
      </c>
      <c r="B280" t="s">
        <v>4353</v>
      </c>
      <c r="C280" t="str">
        <f t="shared" si="4"/>
        <v>10.146.106.43naa.60060e80166221000001622100000f3b</v>
      </c>
      <c r="D280" t="s">
        <v>2539</v>
      </c>
    </row>
    <row r="281" spans="1:4">
      <c r="A281" t="s">
        <v>4650</v>
      </c>
      <c r="B281" t="s">
        <v>4240</v>
      </c>
      <c r="C281" t="str">
        <f t="shared" si="4"/>
        <v>10.146.106.43naa.60060e80166177000001617700000f0f</v>
      </c>
      <c r="D281" t="s">
        <v>4530</v>
      </c>
    </row>
    <row r="282" spans="1:4">
      <c r="A282" t="s">
        <v>4650</v>
      </c>
      <c r="B282" t="s">
        <v>4350</v>
      </c>
      <c r="C282" t="str">
        <f t="shared" si="4"/>
        <v>10.146.106.43naa.60060e80166221000001622100000f3a</v>
      </c>
      <c r="D282" t="s">
        <v>2538</v>
      </c>
    </row>
    <row r="283" spans="1:4">
      <c r="A283" t="s">
        <v>4650</v>
      </c>
      <c r="B283" t="s">
        <v>4239</v>
      </c>
      <c r="C283" t="str">
        <f t="shared" si="4"/>
        <v>10.146.106.43naa.60060e80166177000001617700000f10</v>
      </c>
      <c r="D283" t="s">
        <v>4532</v>
      </c>
    </row>
    <row r="284" spans="1:4">
      <c r="A284" t="s">
        <v>4650</v>
      </c>
      <c r="B284" t="s">
        <v>4265</v>
      </c>
      <c r="C284" t="str">
        <f t="shared" si="4"/>
        <v>10.146.106.43naa.60060e80166221000001622100000f42</v>
      </c>
      <c r="D284" t="s">
        <v>2546</v>
      </c>
    </row>
    <row r="285" spans="1:4">
      <c r="A285" t="s">
        <v>4650</v>
      </c>
      <c r="B285" t="s">
        <v>4266</v>
      </c>
      <c r="C285" t="str">
        <f t="shared" si="4"/>
        <v>10.146.106.43naa.60060e80166221000001622100000f43</v>
      </c>
      <c r="D285" t="s">
        <v>2547</v>
      </c>
    </row>
    <row r="286" spans="1:4">
      <c r="A286" t="s">
        <v>4650</v>
      </c>
      <c r="B286" t="s">
        <v>4253</v>
      </c>
      <c r="C286" t="str">
        <f t="shared" si="4"/>
        <v>10.146.106.43naa.60060e80166177000001617700000f16</v>
      </c>
      <c r="D286" t="s">
        <v>4503</v>
      </c>
    </row>
    <row r="287" spans="1:4">
      <c r="A287" t="s">
        <v>4650</v>
      </c>
      <c r="B287" t="s">
        <v>4348</v>
      </c>
      <c r="C287" t="str">
        <f t="shared" si="4"/>
        <v>10.146.106.43naa.60060e80166221000001622100000f3d</v>
      </c>
      <c r="D287" t="s">
        <v>2544</v>
      </c>
    </row>
    <row r="288" spans="1:4">
      <c r="A288" t="s">
        <v>4650</v>
      </c>
      <c r="B288" t="s">
        <v>4252</v>
      </c>
      <c r="C288" t="str">
        <f t="shared" si="4"/>
        <v>10.146.106.43naa.60060e80166177000001617700000f17</v>
      </c>
      <c r="D288" t="s">
        <v>4505</v>
      </c>
    </row>
    <row r="289" spans="1:4">
      <c r="A289" t="s">
        <v>4650</v>
      </c>
      <c r="B289" t="s">
        <v>4314</v>
      </c>
      <c r="C289" t="str">
        <f t="shared" si="4"/>
        <v>10.146.106.43naa.60060e80166221000001622100000f3e</v>
      </c>
      <c r="D289" t="s">
        <v>2545</v>
      </c>
    </row>
    <row r="290" spans="1:4">
      <c r="A290" t="s">
        <v>4650</v>
      </c>
      <c r="B290" t="s">
        <v>4340</v>
      </c>
      <c r="C290" t="str">
        <f t="shared" si="4"/>
        <v>10.146.106.43naa.60060e80166221000001622100000f39</v>
      </c>
      <c r="D290" t="s">
        <v>2537</v>
      </c>
    </row>
    <row r="291" spans="1:4">
      <c r="A291" t="s">
        <v>4650</v>
      </c>
      <c r="B291" t="s">
        <v>4356</v>
      </c>
      <c r="C291" t="str">
        <f t="shared" si="4"/>
        <v>10.146.106.43naa.60060e80166177000001617700000075</v>
      </c>
      <c r="D291" t="s">
        <v>4478</v>
      </c>
    </row>
    <row r="292" spans="1:4">
      <c r="A292" t="s">
        <v>4650</v>
      </c>
      <c r="B292" t="s">
        <v>4385</v>
      </c>
      <c r="C292" t="str">
        <f t="shared" si="4"/>
        <v>10.146.106.43naa.60060e80166221000001622100000106</v>
      </c>
      <c r="D292" t="s">
        <v>4476</v>
      </c>
    </row>
    <row r="293" spans="1:4">
      <c r="A293" t="s">
        <v>4650</v>
      </c>
      <c r="B293" t="s">
        <v>4328</v>
      </c>
      <c r="C293" t="str">
        <f t="shared" si="4"/>
        <v>10.146.106.43naa.60060e8016622100000162210000107f</v>
      </c>
      <c r="D293" t="s">
        <v>4480</v>
      </c>
    </row>
    <row r="294" spans="1:4">
      <c r="A294" t="s">
        <v>4650</v>
      </c>
      <c r="B294" t="s">
        <v>4386</v>
      </c>
      <c r="C294" t="str">
        <f t="shared" si="4"/>
        <v>10.146.106.43naa.60060e80166221000001622100000107</v>
      </c>
      <c r="D294" t="s">
        <v>4522</v>
      </c>
    </row>
    <row r="295" spans="1:4">
      <c r="A295" t="s">
        <v>4650</v>
      </c>
      <c r="B295" t="s">
        <v>4355</v>
      </c>
      <c r="C295" t="str">
        <f t="shared" si="4"/>
        <v>10.146.106.43naa.60060e80166177000001617700000062</v>
      </c>
      <c r="D295" t="s">
        <v>4479</v>
      </c>
    </row>
    <row r="296" spans="1:4">
      <c r="A296" t="s">
        <v>4650</v>
      </c>
      <c r="B296" t="s">
        <v>4291</v>
      </c>
      <c r="C296" t="str">
        <f t="shared" si="4"/>
        <v>10.146.106.43naa.60060e80166177000001617700000061</v>
      </c>
      <c r="D296" t="s">
        <v>4477</v>
      </c>
    </row>
    <row r="297" spans="1:4">
      <c r="A297" t="s">
        <v>4650</v>
      </c>
      <c r="B297" t="s">
        <v>4389</v>
      </c>
      <c r="C297" t="str">
        <f t="shared" si="4"/>
        <v>10.146.106.43naa.60060e8016622100000162210000007b</v>
      </c>
      <c r="D297" t="s">
        <v>2542</v>
      </c>
    </row>
    <row r="298" spans="1:4">
      <c r="A298" t="s">
        <v>4650</v>
      </c>
      <c r="B298" t="s">
        <v>4290</v>
      </c>
      <c r="C298" t="str">
        <f t="shared" si="4"/>
        <v>10.146.106.43naa.60060e80166177000001617700000060</v>
      </c>
      <c r="D298" t="s">
        <v>4482</v>
      </c>
    </row>
    <row r="299" spans="1:4">
      <c r="A299" t="s">
        <v>4650</v>
      </c>
      <c r="B299" t="s">
        <v>1395</v>
      </c>
      <c r="C299" t="str">
        <f t="shared" si="4"/>
        <v>10.146.106.43naa.60060e80166177000001617700001f26</v>
      </c>
      <c r="D299" t="s">
        <v>4485</v>
      </c>
    </row>
    <row r="300" spans="1:4">
      <c r="A300" t="s">
        <v>4650</v>
      </c>
      <c r="B300" t="s">
        <v>4335</v>
      </c>
      <c r="C300" t="str">
        <f t="shared" si="4"/>
        <v>10.146.106.43naa.60060e8016622100000162210000107e</v>
      </c>
      <c r="D300" t="s">
        <v>4481</v>
      </c>
    </row>
    <row r="301" spans="1:4">
      <c r="A301" t="s">
        <v>4650</v>
      </c>
      <c r="B301" t="s">
        <v>4362</v>
      </c>
      <c r="C301" t="str">
        <f t="shared" si="4"/>
        <v>10.146.106.43naa.60060e80166177000001617700000074</v>
      </c>
      <c r="D301" t="s">
        <v>4484</v>
      </c>
    </row>
    <row r="302" spans="1:4">
      <c r="A302" t="s">
        <v>4650</v>
      </c>
      <c r="B302" t="s">
        <v>4318</v>
      </c>
      <c r="C302" t="str">
        <f t="shared" si="4"/>
        <v>10.146.106.43naa.60060e80166221000001622100001107</v>
      </c>
      <c r="D302" t="s">
        <v>4519</v>
      </c>
    </row>
    <row r="303" spans="1:4">
      <c r="A303" t="s">
        <v>4650</v>
      </c>
      <c r="B303" t="s">
        <v>4372</v>
      </c>
      <c r="C303" t="str">
        <f t="shared" si="4"/>
        <v>10.146.106.43naa.60060e8016617700000161770000007f</v>
      </c>
      <c r="D303" t="s">
        <v>4517</v>
      </c>
    </row>
    <row r="304" spans="1:4">
      <c r="A304" t="s">
        <v>4650</v>
      </c>
      <c r="B304" t="s">
        <v>4344</v>
      </c>
      <c r="C304" t="str">
        <f t="shared" si="4"/>
        <v>10.146.106.43naa.60060e80166221000001622100000f37</v>
      </c>
      <c r="D304" t="s">
        <v>2507</v>
      </c>
    </row>
    <row r="305" spans="1:4">
      <c r="A305" t="s">
        <v>4650</v>
      </c>
      <c r="B305" t="s">
        <v>4342</v>
      </c>
      <c r="C305" t="str">
        <f t="shared" si="4"/>
        <v>10.146.106.43naa.60060e80166221000001622100000f38</v>
      </c>
      <c r="D305" t="s">
        <v>2508</v>
      </c>
    </row>
    <row r="306" spans="1:4">
      <c r="A306" t="s">
        <v>4650</v>
      </c>
      <c r="B306" t="s">
        <v>4371</v>
      </c>
      <c r="C306" t="str">
        <f t="shared" si="4"/>
        <v>10.146.106.43naa.60060e80166177000001617700000064</v>
      </c>
      <c r="D306" t="s">
        <v>4518</v>
      </c>
    </row>
    <row r="307" spans="1:4">
      <c r="A307" t="s">
        <v>4650</v>
      </c>
      <c r="B307" t="s">
        <v>4319</v>
      </c>
      <c r="C307" t="str">
        <f t="shared" si="4"/>
        <v>10.146.106.43naa.60060e80166221000001622100001080</v>
      </c>
      <c r="D307" t="s">
        <v>4523</v>
      </c>
    </row>
    <row r="308" spans="1:4">
      <c r="A308" t="s">
        <v>4650</v>
      </c>
      <c r="B308" t="s">
        <v>4369</v>
      </c>
      <c r="C308" t="str">
        <f t="shared" si="4"/>
        <v>10.146.106.43naa.60060e8016617700000161770000007a</v>
      </c>
      <c r="D308" t="s">
        <v>4521</v>
      </c>
    </row>
    <row r="309" spans="1:4">
      <c r="A309" t="s">
        <v>4650</v>
      </c>
      <c r="B309" t="s">
        <v>4358</v>
      </c>
      <c r="C309" t="str">
        <f t="shared" si="4"/>
        <v>10.146.106.43naa.60060e80166177000001617700000063</v>
      </c>
      <c r="D309" t="s">
        <v>4525</v>
      </c>
    </row>
    <row r="310" spans="1:4">
      <c r="A310" t="s">
        <v>4650</v>
      </c>
      <c r="B310" t="s">
        <v>4323</v>
      </c>
      <c r="C310" t="str">
        <f t="shared" si="4"/>
        <v>10.146.106.43naa.60060e80166221000001622100001106</v>
      </c>
      <c r="D310" t="s">
        <v>4520</v>
      </c>
    </row>
    <row r="311" spans="1:4">
      <c r="A311" t="s">
        <v>4650</v>
      </c>
      <c r="B311" t="s">
        <v>4373</v>
      </c>
      <c r="C311" t="str">
        <f t="shared" si="4"/>
        <v>10.146.106.43naa.60060e8016617700000161770000007e</v>
      </c>
      <c r="D311" t="s">
        <v>4524</v>
      </c>
    </row>
    <row r="312" spans="1:4">
      <c r="A312" t="s">
        <v>4650</v>
      </c>
      <c r="B312" t="s">
        <v>4242</v>
      </c>
      <c r="C312" t="str">
        <f t="shared" si="4"/>
        <v>10.146.106.43naa.60060e80166221000001622100000f35</v>
      </c>
      <c r="D312" t="s">
        <v>4580</v>
      </c>
    </row>
    <row r="313" spans="1:4">
      <c r="A313" t="s">
        <v>4650</v>
      </c>
      <c r="B313" t="s">
        <v>4236</v>
      </c>
      <c r="C313" t="str">
        <f t="shared" si="4"/>
        <v>10.146.106.43naa.60060e80166221000001622100000f36</v>
      </c>
      <c r="D313" t="s">
        <v>4585</v>
      </c>
    </row>
    <row r="314" spans="1:4">
      <c r="A314" t="s">
        <v>4650</v>
      </c>
      <c r="B314" t="s">
        <v>1237</v>
      </c>
      <c r="C314" t="str">
        <f t="shared" si="4"/>
        <v>10.146.106.43naa.60060e80166221000001622100001f1a</v>
      </c>
      <c r="D314" t="s">
        <v>4220</v>
      </c>
    </row>
    <row r="315" spans="1:4">
      <c r="A315" t="s">
        <v>4650</v>
      </c>
      <c r="B315" t="s">
        <v>4365</v>
      </c>
      <c r="C315" t="str">
        <f t="shared" si="4"/>
        <v>10.146.106.43naa.60060e80166221000001622100001071</v>
      </c>
      <c r="D315" t="s">
        <v>4566</v>
      </c>
    </row>
    <row r="316" spans="1:4">
      <c r="A316" t="s">
        <v>4650</v>
      </c>
      <c r="B316" t="s">
        <v>4367</v>
      </c>
      <c r="C316" t="str">
        <f t="shared" si="4"/>
        <v>10.146.106.43naa.60060e80166221000001622100001070</v>
      </c>
      <c r="D316" t="s">
        <v>4570</v>
      </c>
    </row>
    <row r="317" spans="1:4">
      <c r="A317" t="s">
        <v>4650</v>
      </c>
      <c r="B317" t="s">
        <v>4346</v>
      </c>
      <c r="C317" t="str">
        <f t="shared" si="4"/>
        <v>10.146.106.43naa.60060e80166221000001622100001066</v>
      </c>
      <c r="D317" t="s">
        <v>4635</v>
      </c>
    </row>
    <row r="318" spans="1:4">
      <c r="A318" t="s">
        <v>4650</v>
      </c>
      <c r="B318" t="s">
        <v>4361</v>
      </c>
      <c r="C318" t="str">
        <f t="shared" si="4"/>
        <v>10.146.106.43naa.60060e8016622100000162210000106a</v>
      </c>
      <c r="D318" t="s">
        <v>4568</v>
      </c>
    </row>
    <row r="319" spans="1:4">
      <c r="A319" t="s">
        <v>4650</v>
      </c>
      <c r="B319" t="s">
        <v>4360</v>
      </c>
      <c r="C319" t="str">
        <f t="shared" si="4"/>
        <v>10.146.106.43naa.60060e8016622100000162210000106b</v>
      </c>
      <c r="D319" t="s">
        <v>4567</v>
      </c>
    </row>
    <row r="320" spans="1:4">
      <c r="A320" t="s">
        <v>4650</v>
      </c>
      <c r="B320" t="s">
        <v>4368</v>
      </c>
      <c r="C320" t="str">
        <f t="shared" si="4"/>
        <v>10.146.106.43naa.60060e8016622100000162210000106d</v>
      </c>
      <c r="D320" t="s">
        <v>4571</v>
      </c>
    </row>
    <row r="321" spans="1:4">
      <c r="A321" t="s">
        <v>4650</v>
      </c>
      <c r="B321" t="s">
        <v>4359</v>
      </c>
      <c r="C321" t="str">
        <f t="shared" si="4"/>
        <v>10.146.106.43naa.60060e8016622100000162210000106c</v>
      </c>
      <c r="D321" t="s">
        <v>4569</v>
      </c>
    </row>
    <row r="322" spans="1:4">
      <c r="A322" t="s">
        <v>4650</v>
      </c>
      <c r="B322" t="s">
        <v>4352</v>
      </c>
      <c r="C322" t="str">
        <f t="shared" si="4"/>
        <v>10.146.106.43naa.60060e80166221000001622100001065</v>
      </c>
      <c r="D322" t="s">
        <v>4636</v>
      </c>
    </row>
    <row r="323" spans="1:4">
      <c r="A323" t="s">
        <v>4650</v>
      </c>
      <c r="B323" t="s">
        <v>4317</v>
      </c>
      <c r="C323" t="str">
        <f t="shared" si="4"/>
        <v>10.146.106.43naa.60060e80166221000001622100000065</v>
      </c>
      <c r="D323" t="s">
        <v>4637</v>
      </c>
    </row>
    <row r="324" spans="1:4">
      <c r="A324" t="s">
        <v>4650</v>
      </c>
      <c r="B324" t="s">
        <v>4326</v>
      </c>
      <c r="C324" t="str">
        <f t="shared" ref="C324:C387" si="5">CONCATENATE(A324,B324)</f>
        <v>10.146.106.43naa.60060e80166221000001622100000066</v>
      </c>
      <c r="D324" t="s">
        <v>4638</v>
      </c>
    </row>
    <row r="325" spans="1:4">
      <c r="A325" t="s">
        <v>4650</v>
      </c>
      <c r="B325" t="s">
        <v>4341</v>
      </c>
      <c r="C325" t="str">
        <f t="shared" si="5"/>
        <v>10.146.106.43naa.60060e80166221000001622100001063</v>
      </c>
      <c r="D325" t="s">
        <v>4639</v>
      </c>
    </row>
    <row r="326" spans="1:4">
      <c r="A326" t="s">
        <v>4650</v>
      </c>
      <c r="B326" t="s">
        <v>4327</v>
      </c>
      <c r="C326" t="str">
        <f t="shared" si="5"/>
        <v>10.146.106.43naa.60060e80166221000001622100001067</v>
      </c>
      <c r="D326" t="s">
        <v>4443</v>
      </c>
    </row>
    <row r="327" spans="1:4">
      <c r="A327" t="s">
        <v>4650</v>
      </c>
      <c r="B327" t="s">
        <v>4324</v>
      </c>
      <c r="C327" t="str">
        <f t="shared" si="5"/>
        <v>10.146.106.43naa.60060e80166221000001622100001068</v>
      </c>
      <c r="D327" t="s">
        <v>4442</v>
      </c>
    </row>
    <row r="328" spans="1:4">
      <c r="A328" t="s">
        <v>4650</v>
      </c>
      <c r="B328" t="s">
        <v>4325</v>
      </c>
      <c r="C328" t="str">
        <f t="shared" si="5"/>
        <v>10.146.106.43naa.60060e80166221000001622100001069</v>
      </c>
      <c r="D328" t="s">
        <v>4533</v>
      </c>
    </row>
    <row r="329" spans="1:4">
      <c r="A329" t="s">
        <v>4650</v>
      </c>
      <c r="B329" t="s">
        <v>4351</v>
      </c>
      <c r="C329" t="str">
        <f t="shared" si="5"/>
        <v>10.146.106.43naa.60060e80166221000001622100001064</v>
      </c>
      <c r="D329" t="s">
        <v>4640</v>
      </c>
    </row>
    <row r="330" spans="1:4">
      <c r="A330" t="s">
        <v>4650</v>
      </c>
      <c r="B330" t="s">
        <v>4339</v>
      </c>
      <c r="C330" t="str">
        <f t="shared" si="5"/>
        <v>10.146.106.43naa.60060e80166221000001622100001062</v>
      </c>
      <c r="D330" t="s">
        <v>4641</v>
      </c>
    </row>
    <row r="331" spans="1:4">
      <c r="A331" t="s">
        <v>4650</v>
      </c>
      <c r="B331" t="s">
        <v>4366</v>
      </c>
      <c r="C331" t="str">
        <f t="shared" si="5"/>
        <v>10.146.106.43naa.60060e8016622100000162210000105e</v>
      </c>
      <c r="D331" t="s">
        <v>4642</v>
      </c>
    </row>
    <row r="332" spans="1:4">
      <c r="A332" t="s">
        <v>4650</v>
      </c>
      <c r="B332" t="s">
        <v>4364</v>
      </c>
      <c r="C332" t="str">
        <f t="shared" si="5"/>
        <v>10.146.106.43naa.60060e8016622100000162210000105d</v>
      </c>
      <c r="D332" t="s">
        <v>4643</v>
      </c>
    </row>
    <row r="333" spans="1:4">
      <c r="A333" t="s">
        <v>4650</v>
      </c>
      <c r="B333" t="s">
        <v>4354</v>
      </c>
      <c r="C333" t="str">
        <f t="shared" si="5"/>
        <v>10.146.106.43naa.60060e8016622100000162210000105f</v>
      </c>
      <c r="D333" t="s">
        <v>4644</v>
      </c>
    </row>
    <row r="334" spans="1:4">
      <c r="A334" t="s">
        <v>4650</v>
      </c>
      <c r="B334" t="s">
        <v>4345</v>
      </c>
      <c r="C334" t="str">
        <f t="shared" si="5"/>
        <v>10.146.106.43naa.60060e80166221000001622100001061</v>
      </c>
      <c r="D334" t="s">
        <v>4645</v>
      </c>
    </row>
    <row r="335" spans="1:4">
      <c r="A335" t="s">
        <v>4650</v>
      </c>
      <c r="B335" t="s">
        <v>4343</v>
      </c>
      <c r="C335" t="str">
        <f t="shared" si="5"/>
        <v>10.146.106.43naa.60060e80166221000001622100001060</v>
      </c>
      <c r="D335" t="s">
        <v>4646</v>
      </c>
    </row>
    <row r="336" spans="1:4">
      <c r="A336" t="s">
        <v>4650</v>
      </c>
      <c r="B336" t="s">
        <v>4264</v>
      </c>
      <c r="C336" t="str">
        <f t="shared" si="5"/>
        <v>10.146.106.43naa.60060e80166221000001622100000f2e</v>
      </c>
      <c r="D336" t="s">
        <v>4587</v>
      </c>
    </row>
    <row r="337" spans="1:4">
      <c r="A337" t="s">
        <v>4650</v>
      </c>
      <c r="B337" t="s">
        <v>4274</v>
      </c>
      <c r="C337" t="str">
        <f t="shared" si="5"/>
        <v>10.146.106.43naa.60060e80166221000001622100000f2f</v>
      </c>
      <c r="D337" t="s">
        <v>4593</v>
      </c>
    </row>
    <row r="338" spans="1:4">
      <c r="A338" t="s">
        <v>4650</v>
      </c>
      <c r="B338" t="s">
        <v>4263</v>
      </c>
      <c r="C338" t="str">
        <f t="shared" si="5"/>
        <v>10.146.106.43naa.60060e80166221000001622100000f2d</v>
      </c>
      <c r="D338" t="s">
        <v>4589</v>
      </c>
    </row>
    <row r="339" spans="1:4">
      <c r="A339" t="s">
        <v>4650</v>
      </c>
      <c r="B339" t="s">
        <v>4273</v>
      </c>
      <c r="C339" t="str">
        <f t="shared" si="5"/>
        <v>10.146.106.43naa.60060e80166221000001622100000f32</v>
      </c>
      <c r="D339" t="s">
        <v>4582</v>
      </c>
    </row>
    <row r="340" spans="1:4">
      <c r="A340" t="s">
        <v>4650</v>
      </c>
      <c r="B340" t="s">
        <v>4271</v>
      </c>
      <c r="C340" t="str">
        <f t="shared" si="5"/>
        <v>10.146.106.43naa.60060e80166221000001622100000f34</v>
      </c>
      <c r="D340" t="s">
        <v>4578</v>
      </c>
    </row>
    <row r="341" spans="1:4">
      <c r="A341" t="s">
        <v>4650</v>
      </c>
      <c r="B341" t="s">
        <v>4267</v>
      </c>
      <c r="C341" t="str">
        <f t="shared" si="5"/>
        <v>10.146.106.43naa.60060e80166221000001622100000f33</v>
      </c>
      <c r="D341" t="s">
        <v>4583</v>
      </c>
    </row>
    <row r="342" spans="1:4">
      <c r="A342" t="s">
        <v>4650</v>
      </c>
      <c r="B342" t="s">
        <v>4275</v>
      </c>
      <c r="C342" t="str">
        <f t="shared" si="5"/>
        <v>10.146.106.43naa.60060e80166221000001622100000f31</v>
      </c>
      <c r="D342" t="s">
        <v>4592</v>
      </c>
    </row>
    <row r="343" spans="1:4">
      <c r="A343" t="s">
        <v>4650</v>
      </c>
      <c r="B343" t="s">
        <v>4276</v>
      </c>
      <c r="C343" t="str">
        <f t="shared" si="5"/>
        <v>10.146.106.43naa.60060e80166221000001622100000f30</v>
      </c>
      <c r="D343" t="s">
        <v>4591</v>
      </c>
    </row>
    <row r="344" spans="1:4">
      <c r="A344" t="s">
        <v>4650</v>
      </c>
      <c r="B344" t="s">
        <v>4347</v>
      </c>
      <c r="C344" t="str">
        <f t="shared" si="5"/>
        <v>10.146.106.43naa.60060e80166221000001622100000f44</v>
      </c>
      <c r="D344" t="s">
        <v>2548</v>
      </c>
    </row>
    <row r="345" spans="1:4">
      <c r="A345" t="s">
        <v>4651</v>
      </c>
      <c r="B345" t="s">
        <v>1415</v>
      </c>
      <c r="C345" t="str">
        <f t="shared" si="5"/>
        <v>10.146.106.44naa.600508b1001c41e03cdbf241a492ac2a</v>
      </c>
      <c r="D345" t="s">
        <v>4213</v>
      </c>
    </row>
    <row r="346" spans="1:4">
      <c r="A346" t="s">
        <v>4651</v>
      </c>
      <c r="B346" t="s">
        <v>1413</v>
      </c>
      <c r="C346" t="str">
        <f t="shared" si="5"/>
        <v>10.146.106.44naa.600508b1001c841773922ee957868118</v>
      </c>
      <c r="D346" t="s">
        <v>4212</v>
      </c>
    </row>
    <row r="347" spans="1:4">
      <c r="A347" t="s">
        <v>4651</v>
      </c>
      <c r="B347" t="s">
        <v>1387</v>
      </c>
      <c r="C347" t="str">
        <f t="shared" si="5"/>
        <v>10.146.106.44naa.60060e80166177000001617700001f1f</v>
      </c>
      <c r="D347" t="s">
        <v>4394</v>
      </c>
    </row>
    <row r="348" spans="1:4">
      <c r="A348" t="s">
        <v>4651</v>
      </c>
      <c r="B348" t="s">
        <v>4292</v>
      </c>
      <c r="C348" t="str">
        <f t="shared" si="5"/>
        <v>10.146.106.44naa.60060e80166177000001617700000056</v>
      </c>
      <c r="D348" t="s">
        <v>4396</v>
      </c>
    </row>
    <row r="349" spans="1:4">
      <c r="A349" t="s">
        <v>4651</v>
      </c>
      <c r="B349" t="s">
        <v>4329</v>
      </c>
      <c r="C349" t="str">
        <f t="shared" si="5"/>
        <v>10.146.106.44naa.60060e80166177000001617700000057</v>
      </c>
      <c r="D349" t="s">
        <v>4397</v>
      </c>
    </row>
    <row r="350" spans="1:4">
      <c r="A350" t="s">
        <v>4651</v>
      </c>
      <c r="B350" t="s">
        <v>4288</v>
      </c>
      <c r="C350" t="str">
        <f t="shared" si="5"/>
        <v>10.146.106.44naa.60060e80166177000001617700000055</v>
      </c>
      <c r="D350" t="s">
        <v>4399</v>
      </c>
    </row>
    <row r="351" spans="1:4">
      <c r="A351" t="s">
        <v>4651</v>
      </c>
      <c r="B351" t="s">
        <v>4298</v>
      </c>
      <c r="C351" t="str">
        <f t="shared" si="5"/>
        <v>10.146.106.44naa.60060e8016617700000161770000001b</v>
      </c>
      <c r="D351" t="s">
        <v>4400</v>
      </c>
    </row>
    <row r="352" spans="1:4">
      <c r="A352" t="s">
        <v>4651</v>
      </c>
      <c r="B352" t="s">
        <v>1363</v>
      </c>
      <c r="C352" t="str">
        <f t="shared" si="5"/>
        <v>10.146.106.44naa.60060e80166177000001617700001f19</v>
      </c>
      <c r="D352" t="s">
        <v>4401</v>
      </c>
    </row>
    <row r="353" spans="1:4">
      <c r="A353" t="s">
        <v>4651</v>
      </c>
      <c r="B353" t="s">
        <v>1373</v>
      </c>
      <c r="C353" t="str">
        <f t="shared" si="5"/>
        <v>10.146.106.44naa.60060e80166177000001617700001f1a</v>
      </c>
      <c r="D353" t="s">
        <v>4402</v>
      </c>
    </row>
    <row r="354" spans="1:4">
      <c r="A354" t="s">
        <v>4651</v>
      </c>
      <c r="B354" t="s">
        <v>1379</v>
      </c>
      <c r="C354" t="str">
        <f t="shared" si="5"/>
        <v>10.146.106.44naa.60060e80166177000001617700001f1b</v>
      </c>
      <c r="D354" t="s">
        <v>4403</v>
      </c>
    </row>
    <row r="355" spans="1:4">
      <c r="A355" t="s">
        <v>4651</v>
      </c>
      <c r="B355" t="s">
        <v>4293</v>
      </c>
      <c r="C355" t="str">
        <f t="shared" si="5"/>
        <v>10.146.106.44naa.60060e80166177000001617700000054</v>
      </c>
      <c r="D355" t="s">
        <v>4404</v>
      </c>
    </row>
    <row r="356" spans="1:4">
      <c r="A356" t="s">
        <v>4651</v>
      </c>
      <c r="B356" t="s">
        <v>4299</v>
      </c>
      <c r="C356" t="str">
        <f t="shared" si="5"/>
        <v>10.146.106.44naa.60060e80166221000001622100001053</v>
      </c>
      <c r="D356" t="s">
        <v>4408</v>
      </c>
    </row>
    <row r="357" spans="1:4">
      <c r="A357" t="s">
        <v>4651</v>
      </c>
      <c r="B357" t="s">
        <v>4336</v>
      </c>
      <c r="C357" t="str">
        <f t="shared" si="5"/>
        <v>10.146.106.44naa.60060e8016617700000161770000005a</v>
      </c>
      <c r="D357" t="s">
        <v>4410</v>
      </c>
    </row>
    <row r="358" spans="1:4">
      <c r="A358" t="s">
        <v>4651</v>
      </c>
      <c r="B358" t="s">
        <v>4330</v>
      </c>
      <c r="C358" t="str">
        <f t="shared" si="5"/>
        <v>10.146.106.44naa.60060e80166177000001617700000058</v>
      </c>
      <c r="D358" t="s">
        <v>4411</v>
      </c>
    </row>
    <row r="359" spans="1:4">
      <c r="A359" t="s">
        <v>4651</v>
      </c>
      <c r="B359" t="s">
        <v>4331</v>
      </c>
      <c r="C359" t="str">
        <f t="shared" si="5"/>
        <v>10.146.106.44naa.60060e80166177000001617700000059</v>
      </c>
      <c r="D359" t="s">
        <v>4415</v>
      </c>
    </row>
    <row r="360" spans="1:4">
      <c r="A360" t="s">
        <v>4651</v>
      </c>
      <c r="B360" t="s">
        <v>4294</v>
      </c>
      <c r="C360" t="str">
        <f t="shared" si="5"/>
        <v>10.146.106.44naa.60060e8016617700000161770000001a</v>
      </c>
      <c r="D360" t="s">
        <v>4416</v>
      </c>
    </row>
    <row r="361" spans="1:4">
      <c r="A361" t="s">
        <v>4651</v>
      </c>
      <c r="B361" t="s">
        <v>1273</v>
      </c>
      <c r="C361" t="str">
        <f t="shared" si="5"/>
        <v>10.146.106.44naa.60060e80166221000001622100001f11</v>
      </c>
      <c r="D361" t="s">
        <v>4417</v>
      </c>
    </row>
    <row r="362" spans="1:4">
      <c r="A362" t="s">
        <v>4651</v>
      </c>
      <c r="B362" t="s">
        <v>1283</v>
      </c>
      <c r="C362" t="str">
        <f t="shared" si="5"/>
        <v>10.146.106.44naa.60060e80166221000001622100001f12</v>
      </c>
      <c r="D362" t="s">
        <v>4421</v>
      </c>
    </row>
    <row r="363" spans="1:4">
      <c r="A363" t="s">
        <v>4651</v>
      </c>
      <c r="B363" t="s">
        <v>1263</v>
      </c>
      <c r="C363" t="str">
        <f t="shared" si="5"/>
        <v>10.146.106.44naa.60060e80166221000001622100001f10</v>
      </c>
      <c r="D363" t="s">
        <v>4422</v>
      </c>
    </row>
    <row r="364" spans="1:4">
      <c r="A364" t="s">
        <v>4651</v>
      </c>
      <c r="B364" t="s">
        <v>4242</v>
      </c>
      <c r="C364" t="str">
        <f t="shared" si="5"/>
        <v>10.146.106.44naa.60060e80166221000001622100000f35</v>
      </c>
      <c r="D364" t="s">
        <v>4423</v>
      </c>
    </row>
    <row r="365" spans="1:4">
      <c r="A365" t="s">
        <v>4651</v>
      </c>
      <c r="B365" t="s">
        <v>1253</v>
      </c>
      <c r="C365" t="str">
        <f t="shared" si="5"/>
        <v>10.146.106.44naa.60060e80166221000001622100001f0f</v>
      </c>
      <c r="D365" t="s">
        <v>4425</v>
      </c>
    </row>
    <row r="366" spans="1:4">
      <c r="A366" t="s">
        <v>4651</v>
      </c>
      <c r="B366" t="s">
        <v>4236</v>
      </c>
      <c r="C366" t="str">
        <f t="shared" si="5"/>
        <v>10.146.106.44naa.60060e80166221000001622100000f36</v>
      </c>
      <c r="D366" t="s">
        <v>2515</v>
      </c>
    </row>
    <row r="367" spans="1:4">
      <c r="A367" t="s">
        <v>4651</v>
      </c>
      <c r="B367" t="s">
        <v>1335</v>
      </c>
      <c r="C367" t="str">
        <f t="shared" si="5"/>
        <v>10.146.106.44naa.60060e80166177000001617700001f16</v>
      </c>
      <c r="D367" t="s">
        <v>4427</v>
      </c>
    </row>
    <row r="368" spans="1:4">
      <c r="A368" t="s">
        <v>4651</v>
      </c>
      <c r="B368" t="s">
        <v>4347</v>
      </c>
      <c r="C368" t="str">
        <f t="shared" si="5"/>
        <v>10.146.106.44naa.60060e80166221000001622100000f44</v>
      </c>
      <c r="D368" t="s">
        <v>2541</v>
      </c>
    </row>
    <row r="369" spans="1:4">
      <c r="A369" t="s">
        <v>4651</v>
      </c>
      <c r="B369" t="s">
        <v>1345</v>
      </c>
      <c r="C369" t="str">
        <f t="shared" si="5"/>
        <v>10.146.106.44naa.60060e80166177000001617700001f17</v>
      </c>
      <c r="D369" t="s">
        <v>4428</v>
      </c>
    </row>
    <row r="370" spans="1:4">
      <c r="A370" t="s">
        <v>4651</v>
      </c>
      <c r="B370" t="s">
        <v>1355</v>
      </c>
      <c r="C370" t="str">
        <f t="shared" si="5"/>
        <v>10.146.106.44naa.60060e80166177000001617700001f18</v>
      </c>
      <c r="D370" t="s">
        <v>4429</v>
      </c>
    </row>
    <row r="371" spans="1:4">
      <c r="A371" t="s">
        <v>4651</v>
      </c>
      <c r="B371" t="s">
        <v>4280</v>
      </c>
      <c r="C371" t="str">
        <f t="shared" si="5"/>
        <v>10.146.106.44naa.60060e80166177000001617700000019</v>
      </c>
      <c r="D371" t="s">
        <v>4221</v>
      </c>
    </row>
    <row r="372" spans="1:4">
      <c r="A372" t="s">
        <v>4651</v>
      </c>
      <c r="B372" t="s">
        <v>1329</v>
      </c>
      <c r="C372" t="str">
        <f t="shared" si="5"/>
        <v>10.146.106.44naa.60060e80166177000001617700001f05</v>
      </c>
      <c r="D372" t="s">
        <v>4430</v>
      </c>
    </row>
    <row r="373" spans="1:4">
      <c r="A373" t="s">
        <v>4651</v>
      </c>
      <c r="B373" t="s">
        <v>1291</v>
      </c>
      <c r="C373" t="str">
        <f t="shared" si="5"/>
        <v>10.146.106.44naa.60060e80166221000001622100001f13</v>
      </c>
      <c r="D373" t="s">
        <v>4432</v>
      </c>
    </row>
    <row r="374" spans="1:4">
      <c r="A374" t="s">
        <v>4651</v>
      </c>
      <c r="B374" t="s">
        <v>1297</v>
      </c>
      <c r="C374" t="str">
        <f t="shared" si="5"/>
        <v>10.146.106.44naa.60060e80166221000001622100001f14</v>
      </c>
      <c r="D374" t="s">
        <v>4433</v>
      </c>
    </row>
    <row r="375" spans="1:4">
      <c r="A375" t="s">
        <v>4651</v>
      </c>
      <c r="B375" t="s">
        <v>1299</v>
      </c>
      <c r="C375" t="str">
        <f t="shared" si="5"/>
        <v>10.146.106.44naa.60060e80166221000001622100001f1b</v>
      </c>
      <c r="D375" t="s">
        <v>4434</v>
      </c>
    </row>
    <row r="376" spans="1:4">
      <c r="A376" t="s">
        <v>4651</v>
      </c>
      <c r="B376" t="s">
        <v>1303</v>
      </c>
      <c r="C376" t="str">
        <f t="shared" si="5"/>
        <v>10.146.106.44naa.60060e80166177000001617700001f25</v>
      </c>
      <c r="D376" t="s">
        <v>4435</v>
      </c>
    </row>
    <row r="377" spans="1:4">
      <c r="A377" t="s">
        <v>4651</v>
      </c>
      <c r="B377" t="s">
        <v>4241</v>
      </c>
      <c r="C377" t="str">
        <f t="shared" si="5"/>
        <v>10.146.106.44naa.60060e80166221000001622100000055</v>
      </c>
      <c r="D377" t="s">
        <v>4436</v>
      </c>
    </row>
    <row r="378" spans="1:4">
      <c r="A378" t="s">
        <v>4651</v>
      </c>
      <c r="B378" t="s">
        <v>4243</v>
      </c>
      <c r="C378" t="str">
        <f t="shared" si="5"/>
        <v>10.146.106.44naa.60060e80166221000001622100000056</v>
      </c>
      <c r="D378" t="s">
        <v>4437</v>
      </c>
    </row>
    <row r="379" spans="1:4">
      <c r="A379" t="s">
        <v>4651</v>
      </c>
      <c r="B379" t="s">
        <v>4272</v>
      </c>
      <c r="C379" t="str">
        <f t="shared" si="5"/>
        <v>10.146.106.44naa.60060e80166221000001622100000054</v>
      </c>
      <c r="D379" t="s">
        <v>4438</v>
      </c>
    </row>
    <row r="380" spans="1:4">
      <c r="A380" t="s">
        <v>4651</v>
      </c>
      <c r="B380" t="s">
        <v>4268</v>
      </c>
      <c r="C380" t="str">
        <f t="shared" si="5"/>
        <v>10.146.106.44naa.60060e80166221000001622100000053</v>
      </c>
      <c r="D380" t="s">
        <v>4222</v>
      </c>
    </row>
    <row r="381" spans="1:4">
      <c r="A381" t="s">
        <v>4651</v>
      </c>
      <c r="B381" t="s">
        <v>4307</v>
      </c>
      <c r="C381" t="str">
        <f t="shared" si="5"/>
        <v>10.146.106.44naa.60060e8016622100000162210000005b</v>
      </c>
      <c r="D381" t="s">
        <v>4439</v>
      </c>
    </row>
    <row r="382" spans="1:4">
      <c r="A382" t="s">
        <v>4651</v>
      </c>
      <c r="B382" t="s">
        <v>4246</v>
      </c>
      <c r="C382" t="str">
        <f t="shared" si="5"/>
        <v>10.146.106.44naa.60060e8016622100000162210000005a</v>
      </c>
      <c r="D382" t="s">
        <v>4440</v>
      </c>
    </row>
    <row r="383" spans="1:4">
      <c r="A383" t="s">
        <v>4651</v>
      </c>
      <c r="B383" t="s">
        <v>4311</v>
      </c>
      <c r="C383" t="str">
        <f t="shared" si="5"/>
        <v>10.146.106.44naa.60060e8016622100000162210000005c</v>
      </c>
      <c r="D383" t="s">
        <v>4441</v>
      </c>
    </row>
    <row r="384" spans="1:4">
      <c r="A384" t="s">
        <v>4651</v>
      </c>
      <c r="B384" t="s">
        <v>4237</v>
      </c>
      <c r="C384" t="str">
        <f t="shared" si="5"/>
        <v>10.146.106.44naa.60060e80166221000001622100000057</v>
      </c>
      <c r="D384" t="s">
        <v>4444</v>
      </c>
    </row>
    <row r="385" spans="1:4">
      <c r="A385" t="s">
        <v>4651</v>
      </c>
      <c r="B385" t="s">
        <v>4254</v>
      </c>
      <c r="C385" t="str">
        <f t="shared" si="5"/>
        <v>10.146.106.44naa.60060e80166221000001622100000058</v>
      </c>
      <c r="D385" t="s">
        <v>4445</v>
      </c>
    </row>
    <row r="386" spans="1:4">
      <c r="A386" t="s">
        <v>4651</v>
      </c>
      <c r="B386" t="s">
        <v>4258</v>
      </c>
      <c r="C386" t="str">
        <f t="shared" si="5"/>
        <v>10.146.106.44naa.60060e80166221000001622100000059</v>
      </c>
      <c r="D386" t="s">
        <v>4446</v>
      </c>
    </row>
    <row r="387" spans="1:4">
      <c r="A387" t="s">
        <v>4651</v>
      </c>
      <c r="B387" t="s">
        <v>4277</v>
      </c>
      <c r="C387" t="str">
        <f t="shared" si="5"/>
        <v>10.146.106.44naa.60060e8016622100000162210000105b</v>
      </c>
      <c r="D387" t="s">
        <v>4448</v>
      </c>
    </row>
    <row r="388" spans="1:4">
      <c r="A388" t="s">
        <v>4651</v>
      </c>
      <c r="B388" t="s">
        <v>4278</v>
      </c>
      <c r="C388" t="str">
        <f t="shared" ref="C388:C451" si="6">CONCATENATE(A388,B388)</f>
        <v>10.146.106.44naa.60060e8016622100000162210000105a</v>
      </c>
      <c r="D388" t="s">
        <v>4449</v>
      </c>
    </row>
    <row r="389" spans="1:4">
      <c r="A389" t="s">
        <v>4651</v>
      </c>
      <c r="B389" t="s">
        <v>4279</v>
      </c>
      <c r="C389" t="str">
        <f t="shared" si="6"/>
        <v>10.146.106.44naa.60060e8016622100000162210000105c</v>
      </c>
      <c r="D389" t="s">
        <v>4450</v>
      </c>
    </row>
    <row r="390" spans="1:4">
      <c r="A390" t="s">
        <v>4651</v>
      </c>
      <c r="B390" t="s">
        <v>4282</v>
      </c>
      <c r="C390" t="str">
        <f t="shared" si="6"/>
        <v>10.146.106.44naa.60060e80166221000001622100001059</v>
      </c>
      <c r="D390" t="s">
        <v>4453</v>
      </c>
    </row>
    <row r="391" spans="1:4">
      <c r="A391" t="s">
        <v>4651</v>
      </c>
      <c r="B391" t="s">
        <v>4283</v>
      </c>
      <c r="C391" t="str">
        <f t="shared" si="6"/>
        <v>10.146.106.44naa.60060e80166221000001622100001055</v>
      </c>
      <c r="D391" t="s">
        <v>4454</v>
      </c>
    </row>
    <row r="392" spans="1:4">
      <c r="A392" t="s">
        <v>4651</v>
      </c>
      <c r="B392" t="s">
        <v>4284</v>
      </c>
      <c r="C392" t="str">
        <f t="shared" si="6"/>
        <v>10.146.106.44naa.60060e80166221000001622100001054</v>
      </c>
      <c r="D392" t="s">
        <v>4455</v>
      </c>
    </row>
    <row r="393" spans="1:4">
      <c r="A393" t="s">
        <v>4651</v>
      </c>
      <c r="B393" t="s">
        <v>4285</v>
      </c>
      <c r="C393" t="str">
        <f t="shared" si="6"/>
        <v>10.146.106.44naa.60060e80166221000001622100001056</v>
      </c>
      <c r="D393" t="s">
        <v>4456</v>
      </c>
    </row>
    <row r="394" spans="1:4">
      <c r="A394" t="s">
        <v>4651</v>
      </c>
      <c r="B394" t="s">
        <v>4286</v>
      </c>
      <c r="C394" t="str">
        <f t="shared" si="6"/>
        <v>10.146.106.44naa.60060e80166221000001622100001058</v>
      </c>
      <c r="D394" t="s">
        <v>4457</v>
      </c>
    </row>
    <row r="395" spans="1:4">
      <c r="A395" t="s">
        <v>4651</v>
      </c>
      <c r="B395" t="s">
        <v>4287</v>
      </c>
      <c r="C395" t="str">
        <f t="shared" si="6"/>
        <v>10.146.106.44naa.60060e80166221000001622100001057</v>
      </c>
      <c r="D395" t="s">
        <v>4458</v>
      </c>
    </row>
    <row r="396" spans="1:4">
      <c r="A396" t="s">
        <v>4651</v>
      </c>
      <c r="B396" t="s">
        <v>4338</v>
      </c>
      <c r="C396" t="str">
        <f t="shared" si="6"/>
        <v>10.146.106.44naa.60060e8016622100000162210000107c</v>
      </c>
      <c r="D396" t="s">
        <v>4469</v>
      </c>
    </row>
    <row r="397" spans="1:4">
      <c r="A397" t="s">
        <v>4651</v>
      </c>
      <c r="B397" t="s">
        <v>1391</v>
      </c>
      <c r="C397" t="str">
        <f t="shared" si="6"/>
        <v>10.146.106.44naa.60060e80166177000001617700001f20</v>
      </c>
      <c r="D397" t="s">
        <v>4470</v>
      </c>
    </row>
    <row r="398" spans="1:4">
      <c r="A398" t="s">
        <v>4651</v>
      </c>
      <c r="B398" t="s">
        <v>4289</v>
      </c>
      <c r="C398" t="str">
        <f t="shared" si="6"/>
        <v>10.146.106.44naa.60060e8016617700000161770000005f</v>
      </c>
      <c r="D398" t="s">
        <v>4471</v>
      </c>
    </row>
    <row r="399" spans="1:4">
      <c r="A399" t="s">
        <v>4651</v>
      </c>
      <c r="B399" t="s">
        <v>1393</v>
      </c>
      <c r="C399" t="str">
        <f t="shared" si="6"/>
        <v>10.146.106.44naa.60060e80166177000001617700001f23</v>
      </c>
      <c r="D399" t="s">
        <v>4472</v>
      </c>
    </row>
    <row r="400" spans="1:4">
      <c r="A400" t="s">
        <v>4651</v>
      </c>
      <c r="B400" t="s">
        <v>4390</v>
      </c>
      <c r="C400" t="str">
        <f t="shared" si="6"/>
        <v>10.146.106.44naa.60060e8016622100000162210000007a</v>
      </c>
      <c r="D400" t="s">
        <v>2533</v>
      </c>
    </row>
    <row r="401" spans="1:4">
      <c r="A401" t="s">
        <v>4651</v>
      </c>
      <c r="B401" t="s">
        <v>4388</v>
      </c>
      <c r="C401" t="str">
        <f t="shared" si="6"/>
        <v>10.146.106.44naa.60060e80166221000001622100000079</v>
      </c>
      <c r="D401" t="s">
        <v>2524</v>
      </c>
    </row>
    <row r="402" spans="1:4">
      <c r="A402" t="s">
        <v>4651</v>
      </c>
      <c r="B402" t="s">
        <v>4381</v>
      </c>
      <c r="C402" t="str">
        <f t="shared" si="6"/>
        <v>10.146.106.44naa.60060e80166221000001622100000077</v>
      </c>
      <c r="D402" t="s">
        <v>2531</v>
      </c>
    </row>
    <row r="403" spans="1:4">
      <c r="A403" t="s">
        <v>4651</v>
      </c>
      <c r="B403" t="s">
        <v>4295</v>
      </c>
      <c r="C403" t="str">
        <f t="shared" si="6"/>
        <v>10.146.106.44naa.60060e8016617700000161770000005c</v>
      </c>
      <c r="D403" t="s">
        <v>4473</v>
      </c>
    </row>
    <row r="404" spans="1:4">
      <c r="A404" t="s">
        <v>4651</v>
      </c>
      <c r="B404" t="s">
        <v>4296</v>
      </c>
      <c r="C404" t="str">
        <f t="shared" si="6"/>
        <v>10.146.106.44naa.60060e8016617700000161770000005d</v>
      </c>
      <c r="D404" t="s">
        <v>4474</v>
      </c>
    </row>
    <row r="405" spans="1:4">
      <c r="A405" t="s">
        <v>4651</v>
      </c>
      <c r="B405" t="s">
        <v>4297</v>
      </c>
      <c r="C405" t="str">
        <f t="shared" si="6"/>
        <v>10.146.106.44naa.60060e8016617700000161770000005e</v>
      </c>
      <c r="D405" t="s">
        <v>4475</v>
      </c>
    </row>
    <row r="406" spans="1:4">
      <c r="A406" t="s">
        <v>4651</v>
      </c>
      <c r="B406" t="s">
        <v>4387</v>
      </c>
      <c r="C406" t="str">
        <f t="shared" si="6"/>
        <v>10.146.106.44naa.60060e80166221000001622100000078</v>
      </c>
      <c r="D406" t="s">
        <v>2532</v>
      </c>
    </row>
    <row r="407" spans="1:4">
      <c r="A407" t="s">
        <v>4651</v>
      </c>
      <c r="B407" t="s">
        <v>4385</v>
      </c>
      <c r="C407" t="str">
        <f t="shared" si="6"/>
        <v>10.146.106.44naa.60060e80166221000001622100000106</v>
      </c>
      <c r="D407" t="s">
        <v>4476</v>
      </c>
    </row>
    <row r="408" spans="1:4">
      <c r="A408" t="s">
        <v>4651</v>
      </c>
      <c r="B408" t="s">
        <v>4291</v>
      </c>
      <c r="C408" t="str">
        <f t="shared" si="6"/>
        <v>10.146.106.44naa.60060e80166177000001617700000061</v>
      </c>
      <c r="D408" t="s">
        <v>4477</v>
      </c>
    </row>
    <row r="409" spans="1:4">
      <c r="A409" t="s">
        <v>4651</v>
      </c>
      <c r="B409" t="s">
        <v>4356</v>
      </c>
      <c r="C409" t="str">
        <f t="shared" si="6"/>
        <v>10.146.106.44naa.60060e80166177000001617700000075</v>
      </c>
      <c r="D409" t="s">
        <v>4478</v>
      </c>
    </row>
    <row r="410" spans="1:4">
      <c r="A410" t="s">
        <v>4651</v>
      </c>
      <c r="B410" t="s">
        <v>4355</v>
      </c>
      <c r="C410" t="str">
        <f t="shared" si="6"/>
        <v>10.146.106.44naa.60060e80166177000001617700000062</v>
      </c>
      <c r="D410" t="s">
        <v>4479</v>
      </c>
    </row>
    <row r="411" spans="1:4">
      <c r="A411" t="s">
        <v>4651</v>
      </c>
      <c r="B411" t="s">
        <v>4328</v>
      </c>
      <c r="C411" t="str">
        <f t="shared" si="6"/>
        <v>10.146.106.44naa.60060e8016622100000162210000107f</v>
      </c>
      <c r="D411" t="s">
        <v>4480</v>
      </c>
    </row>
    <row r="412" spans="1:4">
      <c r="A412" t="s">
        <v>4651</v>
      </c>
      <c r="B412" t="s">
        <v>4335</v>
      </c>
      <c r="C412" t="str">
        <f t="shared" si="6"/>
        <v>10.146.106.44naa.60060e8016622100000162210000107e</v>
      </c>
      <c r="D412" t="s">
        <v>4481</v>
      </c>
    </row>
    <row r="413" spans="1:4">
      <c r="A413" t="s">
        <v>4651</v>
      </c>
      <c r="B413" t="s">
        <v>4290</v>
      </c>
      <c r="C413" t="str">
        <f t="shared" si="6"/>
        <v>10.146.106.44naa.60060e80166177000001617700000060</v>
      </c>
      <c r="D413" t="s">
        <v>4482</v>
      </c>
    </row>
    <row r="414" spans="1:4">
      <c r="A414" t="s">
        <v>4651</v>
      </c>
      <c r="B414" t="s">
        <v>4333</v>
      </c>
      <c r="C414" t="str">
        <f t="shared" si="6"/>
        <v>10.146.106.44naa.60060e8016622100000162210000107d</v>
      </c>
      <c r="D414" t="s">
        <v>4483</v>
      </c>
    </row>
    <row r="415" spans="1:4">
      <c r="A415" t="s">
        <v>4651</v>
      </c>
      <c r="B415" t="s">
        <v>4389</v>
      </c>
      <c r="C415" t="str">
        <f t="shared" si="6"/>
        <v>10.146.106.44naa.60060e8016622100000162210000007b</v>
      </c>
      <c r="D415" t="s">
        <v>2542</v>
      </c>
    </row>
    <row r="416" spans="1:4">
      <c r="A416" t="s">
        <v>4651</v>
      </c>
      <c r="B416" t="s">
        <v>4362</v>
      </c>
      <c r="C416" t="str">
        <f t="shared" si="6"/>
        <v>10.146.106.44naa.60060e80166177000001617700000074</v>
      </c>
      <c r="D416" t="s">
        <v>4484</v>
      </c>
    </row>
    <row r="417" spans="1:4">
      <c r="A417" t="s">
        <v>4651</v>
      </c>
      <c r="B417" t="s">
        <v>1395</v>
      </c>
      <c r="C417" t="str">
        <f t="shared" si="6"/>
        <v>10.146.106.44naa.60060e80166177000001617700001f26</v>
      </c>
      <c r="D417" t="s">
        <v>4485</v>
      </c>
    </row>
    <row r="418" spans="1:4">
      <c r="A418" t="s">
        <v>4651</v>
      </c>
      <c r="B418" t="s">
        <v>4380</v>
      </c>
      <c r="C418" t="str">
        <f t="shared" si="6"/>
        <v>10.146.106.44naa.60060e8016622100000162210000007c</v>
      </c>
      <c r="D418" t="s">
        <v>2530</v>
      </c>
    </row>
    <row r="419" spans="1:4">
      <c r="A419" t="s">
        <v>4651</v>
      </c>
      <c r="B419" t="s">
        <v>4249</v>
      </c>
      <c r="C419" t="str">
        <f t="shared" si="6"/>
        <v>10.146.106.44naa.60060e80166221000001622100000067</v>
      </c>
      <c r="D419" t="s">
        <v>2502</v>
      </c>
    </row>
    <row r="420" spans="1:4">
      <c r="A420" t="s">
        <v>4651</v>
      </c>
      <c r="B420" t="s">
        <v>4247</v>
      </c>
      <c r="C420" t="str">
        <f t="shared" si="6"/>
        <v>10.146.106.44naa.60060e8016617700000161770000006b</v>
      </c>
      <c r="D420" t="s">
        <v>4486</v>
      </c>
    </row>
    <row r="421" spans="1:4">
      <c r="A421" t="s">
        <v>4651</v>
      </c>
      <c r="B421" t="s">
        <v>4250</v>
      </c>
      <c r="C421" t="str">
        <f t="shared" si="6"/>
        <v>10.146.106.44naa.60060e8016617700000161770000006c</v>
      </c>
      <c r="D421" t="s">
        <v>4487</v>
      </c>
    </row>
    <row r="422" spans="1:4">
      <c r="A422" t="s">
        <v>4651</v>
      </c>
      <c r="B422" t="s">
        <v>4308</v>
      </c>
      <c r="C422" t="str">
        <f t="shared" si="6"/>
        <v>10.146.106.44naa.60060e80166177000001617700000072</v>
      </c>
      <c r="D422" t="s">
        <v>4488</v>
      </c>
    </row>
    <row r="423" spans="1:4">
      <c r="A423" t="s">
        <v>4651</v>
      </c>
      <c r="B423" t="s">
        <v>4306</v>
      </c>
      <c r="C423" t="str">
        <f t="shared" si="6"/>
        <v>10.146.106.44naa.60060e80166221000001622100000068</v>
      </c>
      <c r="D423" t="s">
        <v>2520</v>
      </c>
    </row>
    <row r="424" spans="1:4">
      <c r="A424" t="s">
        <v>4651</v>
      </c>
      <c r="B424" t="s">
        <v>4259</v>
      </c>
      <c r="C424" t="str">
        <f t="shared" si="6"/>
        <v>10.146.106.44naa.60060e8016617700000161770000006a</v>
      </c>
      <c r="D424" t="s">
        <v>4489</v>
      </c>
    </row>
    <row r="425" spans="1:4">
      <c r="A425" t="s">
        <v>4651</v>
      </c>
      <c r="B425" t="s">
        <v>4261</v>
      </c>
      <c r="C425" t="str">
        <f t="shared" si="6"/>
        <v>10.146.106.44naa.60060e80166177000001617700000066</v>
      </c>
      <c r="D425" t="s">
        <v>4490</v>
      </c>
    </row>
    <row r="426" spans="1:4">
      <c r="A426" t="s">
        <v>4651</v>
      </c>
      <c r="B426" t="s">
        <v>4269</v>
      </c>
      <c r="C426" t="str">
        <f t="shared" si="6"/>
        <v>10.146.106.44naa.60060e80166177000001617700000065</v>
      </c>
      <c r="D426" t="s">
        <v>4491</v>
      </c>
    </row>
    <row r="427" spans="1:4">
      <c r="A427" t="s">
        <v>4651</v>
      </c>
      <c r="B427" t="s">
        <v>4244</v>
      </c>
      <c r="C427" t="str">
        <f t="shared" si="6"/>
        <v>10.146.106.44naa.60060e80166177000001617700000067</v>
      </c>
      <c r="D427" t="s">
        <v>4492</v>
      </c>
    </row>
    <row r="428" spans="1:4">
      <c r="A428" t="s">
        <v>4651</v>
      </c>
      <c r="B428" t="s">
        <v>4255</v>
      </c>
      <c r="C428" t="str">
        <f t="shared" si="6"/>
        <v>10.146.106.44naa.60060e80166177000001617700000069</v>
      </c>
      <c r="D428" t="s">
        <v>4493</v>
      </c>
    </row>
    <row r="429" spans="1:4">
      <c r="A429" t="s">
        <v>4651</v>
      </c>
      <c r="B429" t="s">
        <v>4234</v>
      </c>
      <c r="C429" t="str">
        <f t="shared" si="6"/>
        <v>10.146.106.44naa.60060e80166177000001617700000068</v>
      </c>
      <c r="D429" t="s">
        <v>4494</v>
      </c>
    </row>
    <row r="430" spans="1:4">
      <c r="A430" t="s">
        <v>4651</v>
      </c>
      <c r="B430" t="s">
        <v>4313</v>
      </c>
      <c r="C430" t="str">
        <f t="shared" si="6"/>
        <v>10.146.106.44naa.60060e80166221000001622100000070</v>
      </c>
      <c r="D430" t="s">
        <v>4495</v>
      </c>
    </row>
    <row r="431" spans="1:4">
      <c r="A431" t="s">
        <v>4651</v>
      </c>
      <c r="B431" t="s">
        <v>4312</v>
      </c>
      <c r="C431" t="str">
        <f t="shared" si="6"/>
        <v>10.146.106.44naa.60060e8016622100000162210000006f</v>
      </c>
      <c r="D431" t="s">
        <v>4496</v>
      </c>
    </row>
    <row r="432" spans="1:4">
      <c r="A432" t="s">
        <v>4651</v>
      </c>
      <c r="B432" t="s">
        <v>1237</v>
      </c>
      <c r="C432" t="str">
        <f t="shared" si="6"/>
        <v>10.146.106.44naa.60060e80166221000001622100001f1a</v>
      </c>
      <c r="D432" t="s">
        <v>2462</v>
      </c>
    </row>
    <row r="433" spans="1:4">
      <c r="A433" t="s">
        <v>4651</v>
      </c>
      <c r="B433" t="s">
        <v>4281</v>
      </c>
      <c r="C433" t="str">
        <f t="shared" si="6"/>
        <v>10.146.106.44naa.60060e8016617700000161770000005b</v>
      </c>
      <c r="D433" t="s">
        <v>4497</v>
      </c>
    </row>
    <row r="434" spans="1:4">
      <c r="A434" t="s">
        <v>4651</v>
      </c>
      <c r="B434" t="s">
        <v>4379</v>
      </c>
      <c r="C434" t="str">
        <f t="shared" si="6"/>
        <v>10.146.106.44naa.60060e80166221000001622100000071</v>
      </c>
      <c r="D434" t="s">
        <v>2529</v>
      </c>
    </row>
    <row r="435" spans="1:4">
      <c r="A435" t="s">
        <v>4651</v>
      </c>
      <c r="B435" t="s">
        <v>4303</v>
      </c>
      <c r="C435" t="str">
        <f t="shared" si="6"/>
        <v>10.146.106.44naa.60060e8016622100000162210000006d</v>
      </c>
      <c r="D435" t="s">
        <v>4498</v>
      </c>
    </row>
    <row r="436" spans="1:4">
      <c r="A436" t="s">
        <v>4651</v>
      </c>
      <c r="B436" t="s">
        <v>4304</v>
      </c>
      <c r="C436" t="str">
        <f t="shared" si="6"/>
        <v>10.146.106.44naa.60060e80166177000001617700000073</v>
      </c>
      <c r="D436" t="s">
        <v>4499</v>
      </c>
    </row>
    <row r="437" spans="1:4">
      <c r="A437" t="s">
        <v>4651</v>
      </c>
      <c r="B437" t="s">
        <v>4310</v>
      </c>
      <c r="C437" t="str">
        <f t="shared" si="6"/>
        <v>10.146.106.44naa.60060e80166221000001622100000069</v>
      </c>
      <c r="D437" t="s">
        <v>2540</v>
      </c>
    </row>
    <row r="438" spans="1:4">
      <c r="A438" t="s">
        <v>4651</v>
      </c>
      <c r="B438" t="s">
        <v>4301</v>
      </c>
      <c r="C438" t="str">
        <f t="shared" si="6"/>
        <v>10.146.106.44naa.60060e8016622100000162210000006a</v>
      </c>
      <c r="D438" t="s">
        <v>2522</v>
      </c>
    </row>
    <row r="439" spans="1:4">
      <c r="A439" t="s">
        <v>4651</v>
      </c>
      <c r="B439" t="s">
        <v>4302</v>
      </c>
      <c r="C439" t="str">
        <f t="shared" si="6"/>
        <v>10.146.106.44naa.60060e8016622100000162210000006c</v>
      </c>
      <c r="D439" t="s">
        <v>4500</v>
      </c>
    </row>
    <row r="440" spans="1:4">
      <c r="A440" t="s">
        <v>4651</v>
      </c>
      <c r="B440" t="s">
        <v>4300</v>
      </c>
      <c r="C440" t="str">
        <f t="shared" si="6"/>
        <v>10.146.106.44naa.60060e8016622100000162210000006b</v>
      </c>
      <c r="D440" t="s">
        <v>2523</v>
      </c>
    </row>
    <row r="441" spans="1:4">
      <c r="A441" t="s">
        <v>4651</v>
      </c>
      <c r="B441" t="s">
        <v>4368</v>
      </c>
      <c r="C441" t="str">
        <f t="shared" si="6"/>
        <v>10.146.106.44naa.60060e8016622100000162210000106d</v>
      </c>
      <c r="D441" t="s">
        <v>4501</v>
      </c>
    </row>
    <row r="442" spans="1:4">
      <c r="A442" t="s">
        <v>4651</v>
      </c>
      <c r="B442" t="s">
        <v>4265</v>
      </c>
      <c r="C442" t="str">
        <f t="shared" si="6"/>
        <v>10.146.106.44naa.60060e80166221000001622100000f42</v>
      </c>
      <c r="D442" t="s">
        <v>2546</v>
      </c>
    </row>
    <row r="443" spans="1:4">
      <c r="A443" t="s">
        <v>4651</v>
      </c>
      <c r="B443" t="s">
        <v>4266</v>
      </c>
      <c r="C443" t="str">
        <f t="shared" si="6"/>
        <v>10.146.106.44naa.60060e80166221000001622100000f43</v>
      </c>
      <c r="D443" t="s">
        <v>2547</v>
      </c>
    </row>
    <row r="444" spans="1:4">
      <c r="A444" t="s">
        <v>4651</v>
      </c>
      <c r="B444" t="s">
        <v>4359</v>
      </c>
      <c r="C444" t="str">
        <f t="shared" si="6"/>
        <v>10.146.106.44naa.60060e8016622100000162210000106c</v>
      </c>
      <c r="D444" t="s">
        <v>4502</v>
      </c>
    </row>
    <row r="445" spans="1:4">
      <c r="A445" t="s">
        <v>4651</v>
      </c>
      <c r="B445" t="s">
        <v>4253</v>
      </c>
      <c r="C445" t="str">
        <f t="shared" si="6"/>
        <v>10.146.106.44naa.60060e80166177000001617700000f16</v>
      </c>
      <c r="D445" t="s">
        <v>4503</v>
      </c>
    </row>
    <row r="446" spans="1:4">
      <c r="A446" t="s">
        <v>4651</v>
      </c>
      <c r="B446" t="s">
        <v>4348</v>
      </c>
      <c r="C446" t="str">
        <f t="shared" si="6"/>
        <v>10.146.106.44naa.60060e80166221000001622100000f3d</v>
      </c>
      <c r="D446" t="s">
        <v>2544</v>
      </c>
    </row>
    <row r="447" spans="1:4">
      <c r="A447" t="s">
        <v>4651</v>
      </c>
      <c r="B447" t="s">
        <v>4360</v>
      </c>
      <c r="C447" t="str">
        <f t="shared" si="6"/>
        <v>10.146.106.44naa.60060e8016622100000162210000106b</v>
      </c>
      <c r="D447" t="s">
        <v>4504</v>
      </c>
    </row>
    <row r="448" spans="1:4">
      <c r="A448" t="s">
        <v>4651</v>
      </c>
      <c r="B448" t="s">
        <v>4252</v>
      </c>
      <c r="C448" t="str">
        <f t="shared" si="6"/>
        <v>10.146.106.44naa.60060e80166177000001617700000f17</v>
      </c>
      <c r="D448" t="s">
        <v>4505</v>
      </c>
    </row>
    <row r="449" spans="1:4">
      <c r="A449" t="s">
        <v>4651</v>
      </c>
      <c r="B449" t="s">
        <v>4314</v>
      </c>
      <c r="C449" t="str">
        <f t="shared" si="6"/>
        <v>10.146.106.44naa.60060e80166221000001622100000f3e</v>
      </c>
      <c r="D449" t="s">
        <v>2545</v>
      </c>
    </row>
    <row r="450" spans="1:4">
      <c r="A450" t="s">
        <v>4651</v>
      </c>
      <c r="B450" t="s">
        <v>4275</v>
      </c>
      <c r="C450" t="str">
        <f t="shared" si="6"/>
        <v>10.146.106.44naa.60060e80166221000001622100000f31</v>
      </c>
      <c r="D450" t="s">
        <v>4506</v>
      </c>
    </row>
    <row r="451" spans="1:4">
      <c r="A451" t="s">
        <v>4651</v>
      </c>
      <c r="B451" t="s">
        <v>4276</v>
      </c>
      <c r="C451" t="str">
        <f t="shared" si="6"/>
        <v>10.146.106.44naa.60060e80166221000001622100000f30</v>
      </c>
      <c r="D451" t="s">
        <v>4507</v>
      </c>
    </row>
    <row r="452" spans="1:4">
      <c r="A452" t="s">
        <v>4651</v>
      </c>
      <c r="B452" t="s">
        <v>4273</v>
      </c>
      <c r="C452" t="str">
        <f t="shared" ref="C452:C515" si="7">CONCATENATE(A452,B452)</f>
        <v>10.146.106.44naa.60060e80166221000001622100000f32</v>
      </c>
      <c r="D452" t="s">
        <v>4508</v>
      </c>
    </row>
    <row r="453" spans="1:4">
      <c r="A453" t="s">
        <v>4651</v>
      </c>
      <c r="B453" t="s">
        <v>4271</v>
      </c>
      <c r="C453" t="str">
        <f t="shared" si="7"/>
        <v>10.146.106.44naa.60060e80166221000001622100000f34</v>
      </c>
      <c r="D453" t="s">
        <v>4509</v>
      </c>
    </row>
    <row r="454" spans="1:4">
      <c r="A454" t="s">
        <v>4651</v>
      </c>
      <c r="B454" t="s">
        <v>4267</v>
      </c>
      <c r="C454" t="str">
        <f t="shared" si="7"/>
        <v>10.146.106.44naa.60060e80166221000001622100000f33</v>
      </c>
      <c r="D454" t="s">
        <v>4510</v>
      </c>
    </row>
    <row r="455" spans="1:4">
      <c r="A455" t="s">
        <v>4651</v>
      </c>
      <c r="B455" t="s">
        <v>4274</v>
      </c>
      <c r="C455" t="str">
        <f t="shared" si="7"/>
        <v>10.146.106.44naa.60060e80166221000001622100000f2f</v>
      </c>
      <c r="D455" t="s">
        <v>4511</v>
      </c>
    </row>
    <row r="456" spans="1:4">
      <c r="A456" t="s">
        <v>4651</v>
      </c>
      <c r="B456" t="s">
        <v>4367</v>
      </c>
      <c r="C456" t="str">
        <f t="shared" si="7"/>
        <v>10.146.106.44naa.60060e80166221000001622100001070</v>
      </c>
      <c r="D456" t="s">
        <v>4512</v>
      </c>
    </row>
    <row r="457" spans="1:4">
      <c r="A457" t="s">
        <v>4651</v>
      </c>
      <c r="B457" t="s">
        <v>4263</v>
      </c>
      <c r="C457" t="str">
        <f t="shared" si="7"/>
        <v>10.146.106.44naa.60060e80166221000001622100000f2d</v>
      </c>
      <c r="D457" t="s">
        <v>4513</v>
      </c>
    </row>
    <row r="458" spans="1:4">
      <c r="A458" t="s">
        <v>4651</v>
      </c>
      <c r="B458" t="s">
        <v>4365</v>
      </c>
      <c r="C458" t="str">
        <f t="shared" si="7"/>
        <v>10.146.106.44naa.60060e80166221000001622100001071</v>
      </c>
      <c r="D458" t="s">
        <v>4514</v>
      </c>
    </row>
    <row r="459" spans="1:4">
      <c r="A459" t="s">
        <v>4651</v>
      </c>
      <c r="B459" t="s">
        <v>4264</v>
      </c>
      <c r="C459" t="str">
        <f t="shared" si="7"/>
        <v>10.146.106.44naa.60060e80166221000001622100000f2e</v>
      </c>
      <c r="D459" t="s">
        <v>4515</v>
      </c>
    </row>
    <row r="460" spans="1:4">
      <c r="A460" t="s">
        <v>4651</v>
      </c>
      <c r="B460" t="s">
        <v>4361</v>
      </c>
      <c r="C460" t="str">
        <f t="shared" si="7"/>
        <v>10.146.106.44naa.60060e8016622100000162210000106a</v>
      </c>
      <c r="D460" t="s">
        <v>4516</v>
      </c>
    </row>
    <row r="461" spans="1:4">
      <c r="A461" t="s">
        <v>4651</v>
      </c>
      <c r="B461" t="s">
        <v>4372</v>
      </c>
      <c r="C461" t="str">
        <f t="shared" si="7"/>
        <v>10.146.106.44naa.60060e8016617700000161770000007f</v>
      </c>
      <c r="D461" t="s">
        <v>4517</v>
      </c>
    </row>
    <row r="462" spans="1:4">
      <c r="A462" t="s">
        <v>4651</v>
      </c>
      <c r="B462" t="s">
        <v>4371</v>
      </c>
      <c r="C462" t="str">
        <f t="shared" si="7"/>
        <v>10.146.106.44naa.60060e80166177000001617700000064</v>
      </c>
      <c r="D462" t="s">
        <v>4518</v>
      </c>
    </row>
    <row r="463" spans="1:4">
      <c r="A463" t="s">
        <v>4651</v>
      </c>
      <c r="B463" t="s">
        <v>4318</v>
      </c>
      <c r="C463" t="str">
        <f t="shared" si="7"/>
        <v>10.146.106.44naa.60060e80166221000001622100001107</v>
      </c>
      <c r="D463" t="s">
        <v>4519</v>
      </c>
    </row>
    <row r="464" spans="1:4">
      <c r="A464" t="s">
        <v>4651</v>
      </c>
      <c r="B464" t="s">
        <v>4342</v>
      </c>
      <c r="C464" t="str">
        <f t="shared" si="7"/>
        <v>10.146.106.44naa.60060e80166221000001622100000f38</v>
      </c>
      <c r="D464" t="s">
        <v>2508</v>
      </c>
    </row>
    <row r="465" spans="1:4">
      <c r="A465" t="s">
        <v>4651</v>
      </c>
      <c r="B465" t="s">
        <v>4344</v>
      </c>
      <c r="C465" t="str">
        <f t="shared" si="7"/>
        <v>10.146.106.44naa.60060e80166221000001622100000f37</v>
      </c>
      <c r="D465" t="s">
        <v>2507</v>
      </c>
    </row>
    <row r="466" spans="1:4">
      <c r="A466" t="s">
        <v>4651</v>
      </c>
      <c r="B466" t="s">
        <v>4323</v>
      </c>
      <c r="C466" t="str">
        <f t="shared" si="7"/>
        <v>10.146.106.44naa.60060e80166221000001622100001106</v>
      </c>
      <c r="D466" t="s">
        <v>4520</v>
      </c>
    </row>
    <row r="467" spans="1:4">
      <c r="A467" t="s">
        <v>4651</v>
      </c>
      <c r="B467" t="s">
        <v>4369</v>
      </c>
      <c r="C467" t="str">
        <f t="shared" si="7"/>
        <v>10.146.106.44naa.60060e8016617700000161770000007a</v>
      </c>
      <c r="D467" t="s">
        <v>4521</v>
      </c>
    </row>
    <row r="468" spans="1:4">
      <c r="A468" t="s">
        <v>4651</v>
      </c>
      <c r="B468" t="s">
        <v>4386</v>
      </c>
      <c r="C468" t="str">
        <f t="shared" si="7"/>
        <v>10.146.106.44naa.60060e80166221000001622100000107</v>
      </c>
      <c r="D468" t="s">
        <v>4522</v>
      </c>
    </row>
    <row r="469" spans="1:4">
      <c r="A469" t="s">
        <v>4651</v>
      </c>
      <c r="B469" t="s">
        <v>4319</v>
      </c>
      <c r="C469" t="str">
        <f t="shared" si="7"/>
        <v>10.146.106.44naa.60060e80166221000001622100001080</v>
      </c>
      <c r="D469" t="s">
        <v>4523</v>
      </c>
    </row>
    <row r="470" spans="1:4">
      <c r="A470" t="s">
        <v>4651</v>
      </c>
      <c r="B470" t="s">
        <v>4373</v>
      </c>
      <c r="C470" t="str">
        <f t="shared" si="7"/>
        <v>10.146.106.44naa.60060e8016617700000161770000007e</v>
      </c>
      <c r="D470" t="s">
        <v>4524</v>
      </c>
    </row>
    <row r="471" spans="1:4">
      <c r="A471" t="s">
        <v>4651</v>
      </c>
      <c r="B471" t="s">
        <v>4358</v>
      </c>
      <c r="C471" t="str">
        <f t="shared" si="7"/>
        <v>10.146.106.44naa.60060e80166177000001617700000063</v>
      </c>
      <c r="D471" t="s">
        <v>4525</v>
      </c>
    </row>
    <row r="472" spans="1:4">
      <c r="A472" t="s">
        <v>4651</v>
      </c>
      <c r="B472" t="s">
        <v>4238</v>
      </c>
      <c r="C472" t="str">
        <f t="shared" si="7"/>
        <v>10.146.106.44naa.60060e80166177000001617700000f11</v>
      </c>
      <c r="D472" t="s">
        <v>4526</v>
      </c>
    </row>
    <row r="473" spans="1:4">
      <c r="A473" t="s">
        <v>4651</v>
      </c>
      <c r="B473" t="s">
        <v>4353</v>
      </c>
      <c r="C473" t="str">
        <f t="shared" si="7"/>
        <v>10.146.106.44naa.60060e80166221000001622100000f3b</v>
      </c>
      <c r="D473" t="s">
        <v>2539</v>
      </c>
    </row>
    <row r="474" spans="1:4">
      <c r="A474" t="s">
        <v>4651</v>
      </c>
      <c r="B474" t="s">
        <v>4325</v>
      </c>
      <c r="C474" t="str">
        <f t="shared" si="7"/>
        <v>10.146.106.44naa.60060e80166221000001622100001069</v>
      </c>
      <c r="D474" t="s">
        <v>4527</v>
      </c>
    </row>
    <row r="475" spans="1:4">
      <c r="A475" t="s">
        <v>4651</v>
      </c>
      <c r="B475" t="s">
        <v>4257</v>
      </c>
      <c r="C475" t="str">
        <f t="shared" si="7"/>
        <v>10.146.106.44naa.60060e80166177000001617700000f15</v>
      </c>
      <c r="D475" t="s">
        <v>4528</v>
      </c>
    </row>
    <row r="476" spans="1:4">
      <c r="A476" t="s">
        <v>4651</v>
      </c>
      <c r="B476" t="s">
        <v>4349</v>
      </c>
      <c r="C476" t="str">
        <f t="shared" si="7"/>
        <v>10.146.106.44naa.60060e80166221000001622100000f3c</v>
      </c>
      <c r="D476" t="s">
        <v>2543</v>
      </c>
    </row>
    <row r="477" spans="1:4">
      <c r="A477" t="s">
        <v>4651</v>
      </c>
      <c r="B477" t="s">
        <v>4324</v>
      </c>
      <c r="C477" t="str">
        <f t="shared" si="7"/>
        <v>10.146.106.44naa.60060e80166221000001622100001068</v>
      </c>
      <c r="D477" t="s">
        <v>4529</v>
      </c>
    </row>
    <row r="478" spans="1:4">
      <c r="A478" t="s">
        <v>4651</v>
      </c>
      <c r="B478" t="s">
        <v>4240</v>
      </c>
      <c r="C478" t="str">
        <f t="shared" si="7"/>
        <v>10.146.106.44naa.60060e80166177000001617700000f0f</v>
      </c>
      <c r="D478" t="s">
        <v>4530</v>
      </c>
    </row>
    <row r="479" spans="1:4">
      <c r="A479" t="s">
        <v>4651</v>
      </c>
      <c r="B479" t="s">
        <v>4340</v>
      </c>
      <c r="C479" t="str">
        <f t="shared" si="7"/>
        <v>10.146.106.44naa.60060e80166221000001622100000f39</v>
      </c>
      <c r="D479" t="s">
        <v>2537</v>
      </c>
    </row>
    <row r="480" spans="1:4">
      <c r="A480" t="s">
        <v>4651</v>
      </c>
      <c r="B480" t="s">
        <v>4327</v>
      </c>
      <c r="C480" t="str">
        <f t="shared" si="7"/>
        <v>10.146.106.44naa.60060e80166221000001622100001067</v>
      </c>
      <c r="D480" t="s">
        <v>4531</v>
      </c>
    </row>
    <row r="481" spans="1:4">
      <c r="A481" t="s">
        <v>4651</v>
      </c>
      <c r="B481" t="s">
        <v>4239</v>
      </c>
      <c r="C481" t="str">
        <f t="shared" si="7"/>
        <v>10.146.106.44naa.60060e80166177000001617700000f10</v>
      </c>
      <c r="D481" t="s">
        <v>4532</v>
      </c>
    </row>
    <row r="482" spans="1:4">
      <c r="A482" t="s">
        <v>4651</v>
      </c>
      <c r="B482" t="s">
        <v>4350</v>
      </c>
      <c r="C482" t="str">
        <f t="shared" si="7"/>
        <v>10.146.106.44naa.60060e80166221000001622100000f3a</v>
      </c>
      <c r="D482" t="s">
        <v>2538</v>
      </c>
    </row>
    <row r="483" spans="1:4">
      <c r="A483" t="s">
        <v>4651</v>
      </c>
      <c r="B483" t="s">
        <v>4317</v>
      </c>
      <c r="C483" t="str">
        <f t="shared" si="7"/>
        <v>10.146.106.44naa.60060e80166221000001622100000065</v>
      </c>
      <c r="D483" t="s">
        <v>4534</v>
      </c>
    </row>
    <row r="484" spans="1:4">
      <c r="A484" t="s">
        <v>4651</v>
      </c>
      <c r="B484" t="s">
        <v>4326</v>
      </c>
      <c r="C484" t="str">
        <f t="shared" si="7"/>
        <v>10.146.106.44naa.60060e80166221000001622100000066</v>
      </c>
      <c r="D484" t="s">
        <v>4535</v>
      </c>
    </row>
    <row r="485" spans="1:4">
      <c r="A485" t="s">
        <v>4651</v>
      </c>
      <c r="B485" t="s">
        <v>4316</v>
      </c>
      <c r="C485" t="str">
        <f t="shared" si="7"/>
        <v>10.146.106.44naa.60060e80166221000001622100000064</v>
      </c>
      <c r="D485" t="s">
        <v>4536</v>
      </c>
    </row>
    <row r="486" spans="1:4">
      <c r="A486" t="s">
        <v>4651</v>
      </c>
      <c r="B486" t="s">
        <v>4315</v>
      </c>
      <c r="C486" t="str">
        <f t="shared" si="7"/>
        <v>10.146.106.44naa.60060e80166221000001622100000063</v>
      </c>
      <c r="D486" t="s">
        <v>4537</v>
      </c>
    </row>
    <row r="487" spans="1:4">
      <c r="A487" t="s">
        <v>4651</v>
      </c>
      <c r="B487" t="s">
        <v>4337</v>
      </c>
      <c r="C487" t="str">
        <f t="shared" si="7"/>
        <v>10.146.106.44naa.60060e8016622100000162210000005d</v>
      </c>
      <c r="D487" t="s">
        <v>4538</v>
      </c>
    </row>
    <row r="488" spans="1:4">
      <c r="A488" t="s">
        <v>4651</v>
      </c>
      <c r="B488" t="s">
        <v>4332</v>
      </c>
      <c r="C488" t="str">
        <f t="shared" si="7"/>
        <v>10.146.106.44naa.60060e8016622100000162210000005e</v>
      </c>
      <c r="D488" t="s">
        <v>4539</v>
      </c>
    </row>
    <row r="489" spans="1:4">
      <c r="A489" t="s">
        <v>4651</v>
      </c>
      <c r="B489" t="s">
        <v>4321</v>
      </c>
      <c r="C489" t="str">
        <f t="shared" si="7"/>
        <v>10.146.106.44naa.60060e80166221000001622100000061</v>
      </c>
      <c r="D489" t="s">
        <v>4540</v>
      </c>
    </row>
    <row r="490" spans="1:4">
      <c r="A490" t="s">
        <v>4651</v>
      </c>
      <c r="B490" t="s">
        <v>4322</v>
      </c>
      <c r="C490" t="str">
        <f t="shared" si="7"/>
        <v>10.146.106.44naa.60060e80166221000001622100000062</v>
      </c>
      <c r="D490" t="s">
        <v>4541</v>
      </c>
    </row>
    <row r="491" spans="1:4">
      <c r="A491" t="s">
        <v>4651</v>
      </c>
      <c r="B491" t="s">
        <v>4334</v>
      </c>
      <c r="C491" t="str">
        <f t="shared" si="7"/>
        <v>10.146.106.44naa.60060e8016622100000162210000005f</v>
      </c>
      <c r="D491" t="s">
        <v>4542</v>
      </c>
    </row>
    <row r="492" spans="1:4">
      <c r="A492" t="s">
        <v>4651</v>
      </c>
      <c r="B492" t="s">
        <v>4320</v>
      </c>
      <c r="C492" t="str">
        <f t="shared" si="7"/>
        <v>10.146.106.44naa.60060e80166221000001622100000060</v>
      </c>
      <c r="D492" t="s">
        <v>4543</v>
      </c>
    </row>
    <row r="493" spans="1:4">
      <c r="A493" t="s">
        <v>4651</v>
      </c>
      <c r="B493" t="s">
        <v>4346</v>
      </c>
      <c r="C493" t="str">
        <f t="shared" si="7"/>
        <v>10.146.106.44naa.60060e80166221000001622100001066</v>
      </c>
      <c r="D493" t="s">
        <v>4544</v>
      </c>
    </row>
    <row r="494" spans="1:4">
      <c r="A494" t="s">
        <v>4651</v>
      </c>
      <c r="B494" t="s">
        <v>4352</v>
      </c>
      <c r="C494" t="str">
        <f t="shared" si="7"/>
        <v>10.146.106.44naa.60060e80166221000001622100001065</v>
      </c>
      <c r="D494" t="s">
        <v>4545</v>
      </c>
    </row>
    <row r="495" spans="1:4">
      <c r="A495" t="s">
        <v>4651</v>
      </c>
      <c r="B495" t="s">
        <v>4366</v>
      </c>
      <c r="C495" t="str">
        <f t="shared" si="7"/>
        <v>10.146.106.44naa.60060e8016622100000162210000105e</v>
      </c>
      <c r="D495" t="s">
        <v>4546</v>
      </c>
    </row>
    <row r="496" spans="1:4">
      <c r="A496" t="s">
        <v>4651</v>
      </c>
      <c r="B496" t="s">
        <v>4364</v>
      </c>
      <c r="C496" t="str">
        <f t="shared" si="7"/>
        <v>10.146.106.44naa.60060e8016622100000162210000105d</v>
      </c>
      <c r="D496" t="s">
        <v>4547</v>
      </c>
    </row>
    <row r="497" spans="1:4">
      <c r="A497" t="s">
        <v>4651</v>
      </c>
      <c r="B497" t="s">
        <v>4341</v>
      </c>
      <c r="C497" t="str">
        <f t="shared" si="7"/>
        <v>10.146.106.44naa.60060e80166221000001622100001063</v>
      </c>
      <c r="D497" t="s">
        <v>4548</v>
      </c>
    </row>
    <row r="498" spans="1:4">
      <c r="A498" t="s">
        <v>4651</v>
      </c>
      <c r="B498" t="s">
        <v>4351</v>
      </c>
      <c r="C498" t="str">
        <f t="shared" si="7"/>
        <v>10.146.106.44naa.60060e80166221000001622100001064</v>
      </c>
      <c r="D498" t="s">
        <v>4549</v>
      </c>
    </row>
    <row r="499" spans="1:4">
      <c r="A499" t="s">
        <v>4651</v>
      </c>
      <c r="B499" t="s">
        <v>4339</v>
      </c>
      <c r="C499" t="str">
        <f t="shared" si="7"/>
        <v>10.146.106.44naa.60060e80166221000001622100001062</v>
      </c>
      <c r="D499" t="s">
        <v>4550</v>
      </c>
    </row>
    <row r="500" spans="1:4">
      <c r="A500" t="s">
        <v>4651</v>
      </c>
      <c r="B500" t="s">
        <v>4343</v>
      </c>
      <c r="C500" t="str">
        <f t="shared" si="7"/>
        <v>10.146.106.44naa.60060e80166221000001622100001060</v>
      </c>
      <c r="D500" t="s">
        <v>4551</v>
      </c>
    </row>
    <row r="501" spans="1:4">
      <c r="A501" t="s">
        <v>4651</v>
      </c>
      <c r="B501" t="s">
        <v>4354</v>
      </c>
      <c r="C501" t="str">
        <f t="shared" si="7"/>
        <v>10.146.106.44naa.60060e8016622100000162210000105f</v>
      </c>
      <c r="D501" t="s">
        <v>4552</v>
      </c>
    </row>
    <row r="502" spans="1:4">
      <c r="A502" t="s">
        <v>4651</v>
      </c>
      <c r="B502" t="s">
        <v>4345</v>
      </c>
      <c r="C502" t="str">
        <f t="shared" si="7"/>
        <v>10.146.106.44naa.60060e80166221000001622100001061</v>
      </c>
      <c r="D502" t="s">
        <v>4553</v>
      </c>
    </row>
    <row r="503" spans="1:4">
      <c r="A503" t="s">
        <v>4653</v>
      </c>
      <c r="B503" t="s">
        <v>1237</v>
      </c>
      <c r="C503" t="str">
        <f t="shared" si="7"/>
        <v>10.146.106.45naa.60060e80166221000001622100001f1a</v>
      </c>
      <c r="D503" t="s">
        <v>4208</v>
      </c>
    </row>
    <row r="504" spans="1:4">
      <c r="A504" t="s">
        <v>4653</v>
      </c>
      <c r="B504" t="s">
        <v>1421</v>
      </c>
      <c r="C504" t="str">
        <f t="shared" si="7"/>
        <v>10.146.106.45naa.600508b1001c23303ecb151bf97f0ea4</v>
      </c>
      <c r="D504" t="s">
        <v>4652</v>
      </c>
    </row>
    <row r="505" spans="1:4">
      <c r="A505" t="s">
        <v>4653</v>
      </c>
      <c r="B505" t="s">
        <v>1419</v>
      </c>
      <c r="C505" t="str">
        <f t="shared" si="7"/>
        <v>10.146.106.45naa.600508b1001c4ab94dc280ce7e5b312a</v>
      </c>
      <c r="D505" t="s">
        <v>4213</v>
      </c>
    </row>
    <row r="506" spans="1:4">
      <c r="A506" t="s">
        <v>4653</v>
      </c>
      <c r="B506" t="s">
        <v>1417</v>
      </c>
      <c r="C506" t="str">
        <f t="shared" si="7"/>
        <v>10.146.106.45naa.600508b1001c992bda9377f9c865d7a7</v>
      </c>
      <c r="D506" t="s">
        <v>4212</v>
      </c>
    </row>
    <row r="507" spans="1:4">
      <c r="A507" t="s">
        <v>4653</v>
      </c>
      <c r="B507" t="s">
        <v>1303</v>
      </c>
      <c r="C507" t="str">
        <f t="shared" si="7"/>
        <v>10.146.106.45naa.60060e80166177000001617700001f25</v>
      </c>
      <c r="D507" t="s">
        <v>4435</v>
      </c>
    </row>
    <row r="508" spans="1:4">
      <c r="A508" t="s">
        <v>4653</v>
      </c>
      <c r="B508" t="s">
        <v>1297</v>
      </c>
      <c r="C508" t="str">
        <f t="shared" si="7"/>
        <v>10.146.106.45naa.60060e80166221000001622100001f14</v>
      </c>
      <c r="D508" t="s">
        <v>4433</v>
      </c>
    </row>
    <row r="509" spans="1:4">
      <c r="A509" t="s">
        <v>4653</v>
      </c>
      <c r="B509" t="s">
        <v>1299</v>
      </c>
      <c r="C509" t="str">
        <f t="shared" si="7"/>
        <v>10.146.106.45naa.60060e80166221000001622100001f1b</v>
      </c>
      <c r="D509" t="s">
        <v>4434</v>
      </c>
    </row>
    <row r="510" spans="1:4">
      <c r="A510" t="s">
        <v>4653</v>
      </c>
      <c r="B510" t="s">
        <v>4347</v>
      </c>
      <c r="C510" t="str">
        <f t="shared" si="7"/>
        <v>10.146.106.45naa.60060e80166221000001622100000f44</v>
      </c>
      <c r="D510" t="s">
        <v>2541</v>
      </c>
    </row>
    <row r="511" spans="1:4">
      <c r="A511" t="s">
        <v>4653</v>
      </c>
      <c r="B511" t="s">
        <v>1329</v>
      </c>
      <c r="C511" t="str">
        <f t="shared" si="7"/>
        <v>10.146.106.45naa.60060e80166177000001617700001f05</v>
      </c>
      <c r="D511" t="s">
        <v>4430</v>
      </c>
    </row>
    <row r="512" spans="1:4">
      <c r="A512" t="s">
        <v>4653</v>
      </c>
      <c r="B512" t="s">
        <v>1273</v>
      </c>
      <c r="C512" t="str">
        <f t="shared" si="7"/>
        <v>10.146.106.45naa.60060e80166221000001622100001f11</v>
      </c>
      <c r="D512" t="s">
        <v>4417</v>
      </c>
    </row>
    <row r="513" spans="1:4">
      <c r="A513" t="s">
        <v>4653</v>
      </c>
      <c r="B513" t="s">
        <v>1283</v>
      </c>
      <c r="C513" t="str">
        <f t="shared" si="7"/>
        <v>10.146.106.45naa.60060e80166221000001622100001f12</v>
      </c>
      <c r="D513" t="s">
        <v>4421</v>
      </c>
    </row>
    <row r="514" spans="1:4">
      <c r="A514" t="s">
        <v>4653</v>
      </c>
      <c r="B514" t="s">
        <v>1291</v>
      </c>
      <c r="C514" t="str">
        <f t="shared" si="7"/>
        <v>10.146.106.45naa.60060e80166221000001622100001f13</v>
      </c>
      <c r="D514" t="s">
        <v>4432</v>
      </c>
    </row>
    <row r="515" spans="1:4">
      <c r="A515" t="s">
        <v>4653</v>
      </c>
      <c r="B515" t="s">
        <v>1373</v>
      </c>
      <c r="C515" t="str">
        <f t="shared" si="7"/>
        <v>10.146.106.45naa.60060e80166177000001617700001f1a</v>
      </c>
      <c r="D515" t="s">
        <v>4402</v>
      </c>
    </row>
    <row r="516" spans="1:4">
      <c r="A516" t="s">
        <v>4653</v>
      </c>
      <c r="B516" t="s">
        <v>4298</v>
      </c>
      <c r="C516" t="str">
        <f t="shared" ref="C516:C579" si="8">CONCATENATE(A516,B516)</f>
        <v>10.146.106.45naa.60060e8016617700000161770000001b</v>
      </c>
      <c r="D516" t="s">
        <v>4400</v>
      </c>
    </row>
    <row r="517" spans="1:4">
      <c r="A517" t="s">
        <v>4653</v>
      </c>
      <c r="B517" t="s">
        <v>4293</v>
      </c>
      <c r="C517" t="str">
        <f t="shared" si="8"/>
        <v>10.146.106.45naa.60060e80166177000001617700000054</v>
      </c>
      <c r="D517" t="s">
        <v>4404</v>
      </c>
    </row>
    <row r="518" spans="1:4">
      <c r="A518" t="s">
        <v>4653</v>
      </c>
      <c r="B518" t="s">
        <v>4288</v>
      </c>
      <c r="C518" t="str">
        <f t="shared" si="8"/>
        <v>10.146.106.45naa.60060e80166177000001617700000055</v>
      </c>
      <c r="D518" t="s">
        <v>4399</v>
      </c>
    </row>
    <row r="519" spans="1:4">
      <c r="A519" t="s">
        <v>4653</v>
      </c>
      <c r="B519" t="s">
        <v>1379</v>
      </c>
      <c r="C519" t="str">
        <f t="shared" si="8"/>
        <v>10.146.106.45naa.60060e80166177000001617700001f1b</v>
      </c>
      <c r="D519" t="s">
        <v>4403</v>
      </c>
    </row>
    <row r="520" spans="1:4">
      <c r="A520" t="s">
        <v>4653</v>
      </c>
      <c r="B520" t="s">
        <v>1363</v>
      </c>
      <c r="C520" t="str">
        <f t="shared" si="8"/>
        <v>10.146.106.45naa.60060e80166177000001617700001f19</v>
      </c>
      <c r="D520" t="s">
        <v>4401</v>
      </c>
    </row>
    <row r="521" spans="1:4">
      <c r="A521" t="s">
        <v>4653</v>
      </c>
      <c r="B521" t="s">
        <v>1345</v>
      </c>
      <c r="C521" t="str">
        <f t="shared" si="8"/>
        <v>10.146.106.45naa.60060e80166177000001617700001f17</v>
      </c>
      <c r="D521" t="s">
        <v>4428</v>
      </c>
    </row>
    <row r="522" spans="1:4">
      <c r="A522" t="s">
        <v>4653</v>
      </c>
      <c r="B522" t="s">
        <v>1335</v>
      </c>
      <c r="C522" t="str">
        <f t="shared" si="8"/>
        <v>10.146.106.45naa.60060e80166177000001617700001f16</v>
      </c>
      <c r="D522" t="s">
        <v>4427</v>
      </c>
    </row>
    <row r="523" spans="1:4">
      <c r="A523" t="s">
        <v>4653</v>
      </c>
      <c r="B523" t="s">
        <v>4280</v>
      </c>
      <c r="C523" t="str">
        <f t="shared" si="8"/>
        <v>10.146.106.45naa.60060e80166177000001617700000019</v>
      </c>
      <c r="D523" t="s">
        <v>4221</v>
      </c>
    </row>
    <row r="524" spans="1:4">
      <c r="A524" t="s">
        <v>4653</v>
      </c>
      <c r="B524" t="s">
        <v>4294</v>
      </c>
      <c r="C524" t="str">
        <f t="shared" si="8"/>
        <v>10.146.106.45naa.60060e8016617700000161770000001a</v>
      </c>
      <c r="D524" t="s">
        <v>4416</v>
      </c>
    </row>
    <row r="525" spans="1:4">
      <c r="A525" t="s">
        <v>4653</v>
      </c>
      <c r="B525" t="s">
        <v>1355</v>
      </c>
      <c r="C525" t="str">
        <f t="shared" si="8"/>
        <v>10.146.106.45naa.60060e80166177000001617700001f18</v>
      </c>
      <c r="D525" t="s">
        <v>4429</v>
      </c>
    </row>
    <row r="526" spans="1:4">
      <c r="A526" t="s">
        <v>4653</v>
      </c>
      <c r="B526" t="s">
        <v>4367</v>
      </c>
      <c r="C526" t="str">
        <f t="shared" si="8"/>
        <v>10.146.106.45naa.60060e80166221000001622100001070</v>
      </c>
      <c r="D526" t="s">
        <v>4512</v>
      </c>
    </row>
    <row r="527" spans="1:4">
      <c r="A527" t="s">
        <v>4653</v>
      </c>
      <c r="B527" t="s">
        <v>4266</v>
      </c>
      <c r="C527" t="str">
        <f t="shared" si="8"/>
        <v>10.146.106.45naa.60060e80166221000001622100000f43</v>
      </c>
      <c r="D527" t="s">
        <v>2547</v>
      </c>
    </row>
    <row r="528" spans="1:4">
      <c r="A528" t="s">
        <v>4653</v>
      </c>
      <c r="B528" t="s">
        <v>4359</v>
      </c>
      <c r="C528" t="str">
        <f t="shared" si="8"/>
        <v>10.146.106.45naa.60060e8016622100000162210000106c</v>
      </c>
      <c r="D528" t="s">
        <v>4502</v>
      </c>
    </row>
    <row r="529" spans="1:4">
      <c r="A529" t="s">
        <v>4653</v>
      </c>
      <c r="B529" t="s">
        <v>4252</v>
      </c>
      <c r="C529" t="str">
        <f t="shared" si="8"/>
        <v>10.146.106.45naa.60060e80166177000001617700000f17</v>
      </c>
      <c r="D529" t="s">
        <v>4505</v>
      </c>
    </row>
    <row r="530" spans="1:4">
      <c r="A530" t="s">
        <v>4653</v>
      </c>
      <c r="B530" t="s">
        <v>4265</v>
      </c>
      <c r="C530" t="str">
        <f t="shared" si="8"/>
        <v>10.146.106.45naa.60060e80166221000001622100000f42</v>
      </c>
      <c r="D530" t="s">
        <v>2546</v>
      </c>
    </row>
    <row r="531" spans="1:4">
      <c r="A531" t="s">
        <v>4653</v>
      </c>
      <c r="B531" t="s">
        <v>4368</v>
      </c>
      <c r="C531" t="str">
        <f t="shared" si="8"/>
        <v>10.146.106.45naa.60060e8016622100000162210000106d</v>
      </c>
      <c r="D531" t="s">
        <v>4501</v>
      </c>
    </row>
    <row r="532" spans="1:4">
      <c r="A532" t="s">
        <v>4653</v>
      </c>
      <c r="B532" t="s">
        <v>1253</v>
      </c>
      <c r="C532" t="str">
        <f t="shared" si="8"/>
        <v>10.146.106.45naa.60060e80166221000001622100001f0f</v>
      </c>
      <c r="D532" t="s">
        <v>4425</v>
      </c>
    </row>
    <row r="533" spans="1:4">
      <c r="A533" t="s">
        <v>4653</v>
      </c>
      <c r="B533" t="s">
        <v>1263</v>
      </c>
      <c r="C533" t="str">
        <f t="shared" si="8"/>
        <v>10.146.106.45naa.60060e80166221000001622100001f10</v>
      </c>
      <c r="D533" t="s">
        <v>4422</v>
      </c>
    </row>
    <row r="534" spans="1:4">
      <c r="A534" t="s">
        <v>4653</v>
      </c>
      <c r="B534" t="s">
        <v>4365</v>
      </c>
      <c r="C534" t="str">
        <f t="shared" si="8"/>
        <v>10.146.106.45naa.60060e80166221000001622100001071</v>
      </c>
      <c r="D534" t="s">
        <v>4514</v>
      </c>
    </row>
    <row r="535" spans="1:4">
      <c r="A535" t="s">
        <v>4653</v>
      </c>
      <c r="B535" t="s">
        <v>4337</v>
      </c>
      <c r="C535" t="str">
        <f t="shared" si="8"/>
        <v>10.146.106.45naa.60060e8016622100000162210000005d</v>
      </c>
      <c r="D535" t="s">
        <v>4597</v>
      </c>
    </row>
    <row r="536" spans="1:4">
      <c r="A536" t="s">
        <v>4653</v>
      </c>
      <c r="B536" t="s">
        <v>4332</v>
      </c>
      <c r="C536" t="str">
        <f t="shared" si="8"/>
        <v>10.146.106.45naa.60060e8016622100000162210000005e</v>
      </c>
      <c r="D536" t="s">
        <v>4598</v>
      </c>
    </row>
    <row r="537" spans="1:4">
      <c r="A537" t="s">
        <v>4653</v>
      </c>
      <c r="B537" t="s">
        <v>4322</v>
      </c>
      <c r="C537" t="str">
        <f t="shared" si="8"/>
        <v>10.146.106.45naa.60060e80166221000001622100000062</v>
      </c>
      <c r="D537" t="s">
        <v>4600</v>
      </c>
    </row>
    <row r="538" spans="1:4">
      <c r="A538" t="s">
        <v>4653</v>
      </c>
      <c r="B538" t="s">
        <v>4321</v>
      </c>
      <c r="C538" t="str">
        <f t="shared" si="8"/>
        <v>10.146.106.45naa.60060e80166221000001622100000061</v>
      </c>
      <c r="D538" t="s">
        <v>4599</v>
      </c>
    </row>
    <row r="539" spans="1:4">
      <c r="A539" t="s">
        <v>4653</v>
      </c>
      <c r="B539" t="s">
        <v>4315</v>
      </c>
      <c r="C539" t="str">
        <f t="shared" si="8"/>
        <v>10.146.106.45naa.60060e80166221000001622100000063</v>
      </c>
      <c r="D539" t="s">
        <v>4602</v>
      </c>
    </row>
    <row r="540" spans="1:4">
      <c r="A540" t="s">
        <v>4653</v>
      </c>
      <c r="B540" t="s">
        <v>4334</v>
      </c>
      <c r="C540" t="str">
        <f t="shared" si="8"/>
        <v>10.146.106.45naa.60060e8016622100000162210000005f</v>
      </c>
      <c r="D540" t="s">
        <v>4604</v>
      </c>
    </row>
    <row r="541" spans="1:4">
      <c r="A541" t="s">
        <v>4653</v>
      </c>
      <c r="B541" t="s">
        <v>4320</v>
      </c>
      <c r="C541" t="str">
        <f t="shared" si="8"/>
        <v>10.146.106.45naa.60060e80166221000001622100000060</v>
      </c>
      <c r="D541" t="s">
        <v>4603</v>
      </c>
    </row>
    <row r="542" spans="1:4">
      <c r="A542" t="s">
        <v>4653</v>
      </c>
      <c r="B542" t="s">
        <v>4330</v>
      </c>
      <c r="C542" t="str">
        <f t="shared" si="8"/>
        <v>10.146.106.45naa.60060e80166177000001617700000058</v>
      </c>
      <c r="D542" t="s">
        <v>4411</v>
      </c>
    </row>
    <row r="543" spans="1:4">
      <c r="A543" t="s">
        <v>4653</v>
      </c>
      <c r="B543" t="s">
        <v>4331</v>
      </c>
      <c r="C543" t="str">
        <f t="shared" si="8"/>
        <v>10.146.106.45naa.60060e80166177000001617700000059</v>
      </c>
      <c r="D543" t="s">
        <v>4415</v>
      </c>
    </row>
    <row r="544" spans="1:4">
      <c r="A544" t="s">
        <v>4653</v>
      </c>
      <c r="B544" t="s">
        <v>4292</v>
      </c>
      <c r="C544" t="str">
        <f t="shared" si="8"/>
        <v>10.146.106.45naa.60060e80166177000001617700000056</v>
      </c>
      <c r="D544" t="s">
        <v>4396</v>
      </c>
    </row>
    <row r="545" spans="1:4">
      <c r="A545" t="s">
        <v>4653</v>
      </c>
      <c r="B545" t="s">
        <v>1387</v>
      </c>
      <c r="C545" t="str">
        <f t="shared" si="8"/>
        <v>10.146.106.45naa.60060e80166177000001617700001f1f</v>
      </c>
      <c r="D545" t="s">
        <v>4394</v>
      </c>
    </row>
    <row r="546" spans="1:4">
      <c r="A546" t="s">
        <v>4653</v>
      </c>
      <c r="B546" t="s">
        <v>4329</v>
      </c>
      <c r="C546" t="str">
        <f t="shared" si="8"/>
        <v>10.146.106.45naa.60060e80166177000001617700000057</v>
      </c>
      <c r="D546" t="s">
        <v>4397</v>
      </c>
    </row>
    <row r="547" spans="1:4">
      <c r="A547" t="s">
        <v>4653</v>
      </c>
      <c r="B547" t="s">
        <v>4336</v>
      </c>
      <c r="C547" t="str">
        <f t="shared" si="8"/>
        <v>10.146.106.45naa.60060e8016617700000161770000005a</v>
      </c>
      <c r="D547" t="s">
        <v>4410</v>
      </c>
    </row>
    <row r="548" spans="1:4">
      <c r="A548" t="s">
        <v>4653</v>
      </c>
      <c r="B548" t="s">
        <v>4237</v>
      </c>
      <c r="C548" t="str">
        <f t="shared" si="8"/>
        <v>10.146.106.45naa.60060e80166221000001622100000057</v>
      </c>
      <c r="D548" t="s">
        <v>2474</v>
      </c>
    </row>
    <row r="549" spans="1:4">
      <c r="A549" t="s">
        <v>4653</v>
      </c>
      <c r="B549" t="s">
        <v>4282</v>
      </c>
      <c r="C549" t="str">
        <f t="shared" si="8"/>
        <v>10.146.106.45naa.60060e80166221000001622100001059</v>
      </c>
      <c r="D549" t="s">
        <v>4615</v>
      </c>
    </row>
    <row r="550" spans="1:4">
      <c r="A550" t="s">
        <v>4653</v>
      </c>
      <c r="B550" t="s">
        <v>4278</v>
      </c>
      <c r="C550" t="str">
        <f t="shared" si="8"/>
        <v>10.146.106.45naa.60060e8016622100000162210000105a</v>
      </c>
      <c r="D550" t="s">
        <v>2478</v>
      </c>
    </row>
    <row r="551" spans="1:4">
      <c r="A551" t="s">
        <v>4653</v>
      </c>
      <c r="B551" t="s">
        <v>4277</v>
      </c>
      <c r="C551" t="str">
        <f t="shared" si="8"/>
        <v>10.146.106.45naa.60060e8016622100000162210000105b</v>
      </c>
      <c r="D551" t="s">
        <v>2479</v>
      </c>
    </row>
    <row r="552" spans="1:4">
      <c r="A552" t="s">
        <v>4653</v>
      </c>
      <c r="B552" t="s">
        <v>4254</v>
      </c>
      <c r="C552" t="str">
        <f t="shared" si="8"/>
        <v>10.146.106.45naa.60060e80166221000001622100000058</v>
      </c>
      <c r="D552" t="s">
        <v>2483</v>
      </c>
    </row>
    <row r="553" spans="1:4">
      <c r="A553" t="s">
        <v>4653</v>
      </c>
      <c r="B553" t="s">
        <v>4243</v>
      </c>
      <c r="C553" t="str">
        <f t="shared" si="8"/>
        <v>10.146.106.45naa.60060e80166221000001622100000056</v>
      </c>
      <c r="D553" t="s">
        <v>2464</v>
      </c>
    </row>
    <row r="554" spans="1:4">
      <c r="A554" t="s">
        <v>4653</v>
      </c>
      <c r="B554" t="s">
        <v>4272</v>
      </c>
      <c r="C554" t="str">
        <f t="shared" si="8"/>
        <v>10.146.106.45naa.60060e80166221000001622100000054</v>
      </c>
      <c r="D554" t="s">
        <v>2469</v>
      </c>
    </row>
    <row r="555" spans="1:4">
      <c r="A555" t="s">
        <v>4653</v>
      </c>
      <c r="B555" t="s">
        <v>4285</v>
      </c>
      <c r="C555" t="str">
        <f t="shared" si="8"/>
        <v>10.146.106.45naa.60060e80166221000001622100001056</v>
      </c>
      <c r="D555" t="s">
        <v>2471</v>
      </c>
    </row>
    <row r="556" spans="1:4">
      <c r="A556" t="s">
        <v>4653</v>
      </c>
      <c r="B556" t="s">
        <v>4287</v>
      </c>
      <c r="C556" t="str">
        <f t="shared" si="8"/>
        <v>10.146.106.45naa.60060e80166221000001622100001057</v>
      </c>
      <c r="D556" t="s">
        <v>2475</v>
      </c>
    </row>
    <row r="557" spans="1:4">
      <c r="A557" t="s">
        <v>4653</v>
      </c>
      <c r="B557" t="s">
        <v>4286</v>
      </c>
      <c r="C557" t="str">
        <f t="shared" si="8"/>
        <v>10.146.106.45naa.60060e80166221000001622100001058</v>
      </c>
      <c r="D557" t="s">
        <v>2484</v>
      </c>
    </row>
    <row r="558" spans="1:4">
      <c r="A558" t="s">
        <v>4653</v>
      </c>
      <c r="B558" t="s">
        <v>4241</v>
      </c>
      <c r="C558" t="str">
        <f t="shared" si="8"/>
        <v>10.146.106.45naa.60060e80166221000001622100000055</v>
      </c>
      <c r="D558" t="s">
        <v>2472</v>
      </c>
    </row>
    <row r="559" spans="1:4">
      <c r="A559" t="s">
        <v>4653</v>
      </c>
      <c r="B559" t="s">
        <v>4380</v>
      </c>
      <c r="C559" t="str">
        <f t="shared" si="8"/>
        <v>10.146.106.45naa.60060e8016622100000162210000007c</v>
      </c>
      <c r="D559" t="s">
        <v>2530</v>
      </c>
    </row>
    <row r="560" spans="1:4">
      <c r="A560" t="s">
        <v>4653</v>
      </c>
      <c r="B560" t="s">
        <v>4281</v>
      </c>
      <c r="C560" t="str">
        <f t="shared" si="8"/>
        <v>10.146.106.45naa.60060e8016617700000161770000005b</v>
      </c>
      <c r="D560" t="s">
        <v>4497</v>
      </c>
    </row>
    <row r="561" spans="1:4">
      <c r="A561" t="s">
        <v>4653</v>
      </c>
      <c r="B561" t="s">
        <v>4295</v>
      </c>
      <c r="C561" t="str">
        <f t="shared" si="8"/>
        <v>10.146.106.45naa.60060e8016617700000161770000005c</v>
      </c>
      <c r="D561" t="s">
        <v>4473</v>
      </c>
    </row>
    <row r="562" spans="1:4">
      <c r="A562" t="s">
        <v>4653</v>
      </c>
      <c r="B562" t="s">
        <v>4296</v>
      </c>
      <c r="C562" t="str">
        <f t="shared" si="8"/>
        <v>10.146.106.45naa.60060e8016617700000161770000005d</v>
      </c>
      <c r="D562" t="s">
        <v>4474</v>
      </c>
    </row>
    <row r="563" spans="1:4">
      <c r="A563" t="s">
        <v>4653</v>
      </c>
      <c r="B563" t="s">
        <v>4381</v>
      </c>
      <c r="C563" t="str">
        <f t="shared" si="8"/>
        <v>10.146.106.45naa.60060e80166221000001622100000077</v>
      </c>
      <c r="D563" t="s">
        <v>2531</v>
      </c>
    </row>
    <row r="564" spans="1:4">
      <c r="A564" t="s">
        <v>4653</v>
      </c>
      <c r="B564" t="s">
        <v>4379</v>
      </c>
      <c r="C564" t="str">
        <f t="shared" si="8"/>
        <v>10.146.106.45naa.60060e80166221000001622100000071</v>
      </c>
      <c r="D564" t="s">
        <v>2529</v>
      </c>
    </row>
    <row r="565" spans="1:4">
      <c r="A565" t="s">
        <v>4653</v>
      </c>
      <c r="B565" t="s">
        <v>4279</v>
      </c>
      <c r="C565" t="str">
        <f t="shared" si="8"/>
        <v>10.146.106.45naa.60060e8016622100000162210000105c</v>
      </c>
      <c r="D565" t="s">
        <v>2486</v>
      </c>
    </row>
    <row r="566" spans="1:4">
      <c r="A566" t="s">
        <v>4653</v>
      </c>
      <c r="B566" t="s">
        <v>4258</v>
      </c>
      <c r="C566" t="str">
        <f t="shared" si="8"/>
        <v>10.146.106.45naa.60060e80166221000001622100000059</v>
      </c>
      <c r="D566" t="s">
        <v>4613</v>
      </c>
    </row>
    <row r="567" spans="1:4">
      <c r="A567" t="s">
        <v>4653</v>
      </c>
      <c r="B567" t="s">
        <v>4246</v>
      </c>
      <c r="C567" t="str">
        <f t="shared" si="8"/>
        <v>10.146.106.45naa.60060e8016622100000162210000005a</v>
      </c>
      <c r="D567" t="s">
        <v>2476</v>
      </c>
    </row>
    <row r="568" spans="1:4">
      <c r="A568" t="s">
        <v>4653</v>
      </c>
      <c r="B568" t="s">
        <v>4311</v>
      </c>
      <c r="C568" t="str">
        <f t="shared" si="8"/>
        <v>10.146.106.45naa.60060e8016622100000162210000005c</v>
      </c>
      <c r="D568" t="s">
        <v>2485</v>
      </c>
    </row>
    <row r="569" spans="1:4">
      <c r="A569" t="s">
        <v>4653</v>
      </c>
      <c r="B569" t="s">
        <v>4307</v>
      </c>
      <c r="C569" t="str">
        <f t="shared" si="8"/>
        <v>10.146.106.45naa.60060e8016622100000162210000005b</v>
      </c>
      <c r="D569" t="s">
        <v>2477</v>
      </c>
    </row>
    <row r="570" spans="1:4">
      <c r="A570" t="s">
        <v>4653</v>
      </c>
      <c r="B570" t="s">
        <v>4268</v>
      </c>
      <c r="C570" t="str">
        <f t="shared" si="8"/>
        <v>10.146.106.45naa.60060e80166221000001622100000053</v>
      </c>
      <c r="D570" t="s">
        <v>2462</v>
      </c>
    </row>
    <row r="571" spans="1:4">
      <c r="A571" t="s">
        <v>4653</v>
      </c>
      <c r="B571" t="s">
        <v>4249</v>
      </c>
      <c r="C571" t="str">
        <f t="shared" si="8"/>
        <v>10.146.106.45naa.60060e80166221000001622100000067</v>
      </c>
      <c r="D571" t="s">
        <v>2502</v>
      </c>
    </row>
    <row r="572" spans="1:4">
      <c r="A572" t="s">
        <v>4653</v>
      </c>
      <c r="B572" t="s">
        <v>4247</v>
      </c>
      <c r="C572" t="str">
        <f t="shared" si="8"/>
        <v>10.146.106.45naa.60060e8016617700000161770000006b</v>
      </c>
      <c r="D572" t="s">
        <v>4486</v>
      </c>
    </row>
    <row r="573" spans="1:4">
      <c r="A573" t="s">
        <v>4653</v>
      </c>
      <c r="B573" t="s">
        <v>4250</v>
      </c>
      <c r="C573" t="str">
        <f t="shared" si="8"/>
        <v>10.146.106.45naa.60060e8016617700000161770000006c</v>
      </c>
      <c r="D573" t="s">
        <v>4487</v>
      </c>
    </row>
    <row r="574" spans="1:4">
      <c r="A574" t="s">
        <v>4653</v>
      </c>
      <c r="B574" t="s">
        <v>4308</v>
      </c>
      <c r="C574" t="str">
        <f t="shared" si="8"/>
        <v>10.146.106.45naa.60060e80166177000001617700000072</v>
      </c>
      <c r="D574" t="s">
        <v>4488</v>
      </c>
    </row>
    <row r="575" spans="1:4">
      <c r="A575" t="s">
        <v>4653</v>
      </c>
      <c r="B575" t="s">
        <v>4306</v>
      </c>
      <c r="C575" t="str">
        <f t="shared" si="8"/>
        <v>10.146.106.45naa.60060e80166221000001622100000068</v>
      </c>
      <c r="D575" t="s">
        <v>2520</v>
      </c>
    </row>
    <row r="576" spans="1:4">
      <c r="A576" t="s">
        <v>4653</v>
      </c>
      <c r="B576" t="s">
        <v>4259</v>
      </c>
      <c r="C576" t="str">
        <f t="shared" si="8"/>
        <v>10.146.106.45naa.60060e8016617700000161770000006a</v>
      </c>
      <c r="D576" t="s">
        <v>4489</v>
      </c>
    </row>
    <row r="577" spans="1:4">
      <c r="A577" t="s">
        <v>4653</v>
      </c>
      <c r="B577" t="s">
        <v>4261</v>
      </c>
      <c r="C577" t="str">
        <f t="shared" si="8"/>
        <v>10.146.106.45naa.60060e80166177000001617700000066</v>
      </c>
      <c r="D577" t="s">
        <v>4490</v>
      </c>
    </row>
    <row r="578" spans="1:4">
      <c r="A578" t="s">
        <v>4653</v>
      </c>
      <c r="B578" t="s">
        <v>4269</v>
      </c>
      <c r="C578" t="str">
        <f t="shared" si="8"/>
        <v>10.146.106.45naa.60060e80166177000001617700000065</v>
      </c>
      <c r="D578" t="s">
        <v>4491</v>
      </c>
    </row>
    <row r="579" spans="1:4">
      <c r="A579" t="s">
        <v>4653</v>
      </c>
      <c r="B579" t="s">
        <v>4244</v>
      </c>
      <c r="C579" t="str">
        <f t="shared" si="8"/>
        <v>10.146.106.45naa.60060e80166177000001617700000067</v>
      </c>
      <c r="D579" t="s">
        <v>4492</v>
      </c>
    </row>
    <row r="580" spans="1:4">
      <c r="A580" t="s">
        <v>4653</v>
      </c>
      <c r="B580" t="s">
        <v>4255</v>
      </c>
      <c r="C580" t="str">
        <f t="shared" ref="C580:C643" si="9">CONCATENATE(A580,B580)</f>
        <v>10.146.106.45naa.60060e80166177000001617700000069</v>
      </c>
      <c r="D580" t="s">
        <v>4493</v>
      </c>
    </row>
    <row r="581" spans="1:4">
      <c r="A581" t="s">
        <v>4653</v>
      </c>
      <c r="B581" t="s">
        <v>4234</v>
      </c>
      <c r="C581" t="str">
        <f t="shared" si="9"/>
        <v>10.146.106.45naa.60060e80166177000001617700000068</v>
      </c>
      <c r="D581" t="s">
        <v>4494</v>
      </c>
    </row>
    <row r="582" spans="1:4">
      <c r="A582" t="s">
        <v>4653</v>
      </c>
      <c r="B582" t="s">
        <v>4313</v>
      </c>
      <c r="C582" t="str">
        <f t="shared" si="9"/>
        <v>10.146.106.45naa.60060e80166221000001622100000070</v>
      </c>
      <c r="D582" t="s">
        <v>4495</v>
      </c>
    </row>
    <row r="583" spans="1:4">
      <c r="A583" t="s">
        <v>4653</v>
      </c>
      <c r="B583" t="s">
        <v>4312</v>
      </c>
      <c r="C583" t="str">
        <f t="shared" si="9"/>
        <v>10.146.106.45naa.60060e8016622100000162210000006f</v>
      </c>
      <c r="D583" t="s">
        <v>4496</v>
      </c>
    </row>
    <row r="584" spans="1:4">
      <c r="A584" t="s">
        <v>4653</v>
      </c>
      <c r="B584" t="s">
        <v>4299</v>
      </c>
      <c r="C584" t="str">
        <f t="shared" si="9"/>
        <v>10.146.106.45naa.60060e80166221000001622100001053</v>
      </c>
      <c r="D584" t="s">
        <v>4614</v>
      </c>
    </row>
    <row r="585" spans="1:4">
      <c r="A585" t="s">
        <v>4653</v>
      </c>
      <c r="B585" t="s">
        <v>4283</v>
      </c>
      <c r="C585" t="str">
        <f t="shared" si="9"/>
        <v>10.146.106.45naa.60060e80166221000001622100001055</v>
      </c>
      <c r="D585" t="s">
        <v>2473</v>
      </c>
    </row>
    <row r="586" spans="1:4">
      <c r="A586" t="s">
        <v>4653</v>
      </c>
      <c r="B586" t="s">
        <v>4284</v>
      </c>
      <c r="C586" t="str">
        <f t="shared" si="9"/>
        <v>10.146.106.45naa.60060e80166221000001622100001054</v>
      </c>
      <c r="D586" t="s">
        <v>2470</v>
      </c>
    </row>
    <row r="587" spans="1:4">
      <c r="A587" t="s">
        <v>4653</v>
      </c>
      <c r="B587" t="s">
        <v>4303</v>
      </c>
      <c r="C587" t="str">
        <f t="shared" si="9"/>
        <v>10.146.106.45naa.60060e8016622100000162210000006d</v>
      </c>
      <c r="D587" t="s">
        <v>4498</v>
      </c>
    </row>
    <row r="588" spans="1:4">
      <c r="A588" t="s">
        <v>4653</v>
      </c>
      <c r="B588" t="s">
        <v>4304</v>
      </c>
      <c r="C588" t="str">
        <f t="shared" si="9"/>
        <v>10.146.106.45naa.60060e80166177000001617700000073</v>
      </c>
      <c r="D588" t="s">
        <v>4499</v>
      </c>
    </row>
    <row r="589" spans="1:4">
      <c r="A589" t="s">
        <v>4653</v>
      </c>
      <c r="B589" t="s">
        <v>4310</v>
      </c>
      <c r="C589" t="str">
        <f t="shared" si="9"/>
        <v>10.146.106.45naa.60060e80166221000001622100000069</v>
      </c>
      <c r="D589" t="s">
        <v>2540</v>
      </c>
    </row>
    <row r="590" spans="1:4">
      <c r="A590" t="s">
        <v>4653</v>
      </c>
      <c r="B590" t="s">
        <v>4301</v>
      </c>
      <c r="C590" t="str">
        <f t="shared" si="9"/>
        <v>10.146.106.45naa.60060e8016622100000162210000006a</v>
      </c>
      <c r="D590" t="s">
        <v>2522</v>
      </c>
    </row>
    <row r="591" spans="1:4">
      <c r="A591" t="s">
        <v>4653</v>
      </c>
      <c r="B591" t="s">
        <v>4302</v>
      </c>
      <c r="C591" t="str">
        <f t="shared" si="9"/>
        <v>10.146.106.45naa.60060e8016622100000162210000006c</v>
      </c>
      <c r="D591" t="s">
        <v>4500</v>
      </c>
    </row>
    <row r="592" spans="1:4">
      <c r="A592" t="s">
        <v>4653</v>
      </c>
      <c r="B592" t="s">
        <v>4300</v>
      </c>
      <c r="C592" t="str">
        <f t="shared" si="9"/>
        <v>10.146.106.45naa.60060e8016622100000162210000006b</v>
      </c>
      <c r="D592" t="s">
        <v>2523</v>
      </c>
    </row>
    <row r="593" spans="1:4">
      <c r="A593" t="s">
        <v>4653</v>
      </c>
      <c r="B593" t="s">
        <v>4387</v>
      </c>
      <c r="C593" t="str">
        <f t="shared" si="9"/>
        <v>10.146.106.45naa.60060e80166221000001622100000078</v>
      </c>
      <c r="D593" t="s">
        <v>2532</v>
      </c>
    </row>
    <row r="594" spans="1:4">
      <c r="A594" t="s">
        <v>4653</v>
      </c>
      <c r="B594" t="s">
        <v>4240</v>
      </c>
      <c r="C594" t="str">
        <f t="shared" si="9"/>
        <v>10.146.106.45naa.60060e80166177000001617700000f0f</v>
      </c>
      <c r="D594" t="s">
        <v>4530</v>
      </c>
    </row>
    <row r="595" spans="1:4">
      <c r="A595" t="s">
        <v>4653</v>
      </c>
      <c r="B595" t="s">
        <v>4340</v>
      </c>
      <c r="C595" t="str">
        <f t="shared" si="9"/>
        <v>10.146.106.45naa.60060e80166221000001622100000f39</v>
      </c>
      <c r="D595" t="s">
        <v>2537</v>
      </c>
    </row>
    <row r="596" spans="1:4">
      <c r="A596" t="s">
        <v>4653</v>
      </c>
      <c r="B596" t="s">
        <v>4327</v>
      </c>
      <c r="C596" t="str">
        <f t="shared" si="9"/>
        <v>10.146.106.45naa.60060e80166221000001622100001067</v>
      </c>
      <c r="D596" t="s">
        <v>4531</v>
      </c>
    </row>
    <row r="597" spans="1:4">
      <c r="A597" t="s">
        <v>4653</v>
      </c>
      <c r="B597" t="s">
        <v>4239</v>
      </c>
      <c r="C597" t="str">
        <f t="shared" si="9"/>
        <v>10.146.106.45naa.60060e80166177000001617700000f10</v>
      </c>
      <c r="D597" t="s">
        <v>4532</v>
      </c>
    </row>
    <row r="598" spans="1:4">
      <c r="A598" t="s">
        <v>4653</v>
      </c>
      <c r="B598" t="s">
        <v>4350</v>
      </c>
      <c r="C598" t="str">
        <f t="shared" si="9"/>
        <v>10.146.106.45naa.60060e80166221000001622100000f3a</v>
      </c>
      <c r="D598" t="s">
        <v>2538</v>
      </c>
    </row>
    <row r="599" spans="1:4">
      <c r="A599" t="s">
        <v>4653</v>
      </c>
      <c r="B599" t="s">
        <v>4342</v>
      </c>
      <c r="C599" t="str">
        <f t="shared" si="9"/>
        <v>10.146.106.45naa.60060e80166221000001622100000f38</v>
      </c>
      <c r="D599" t="s">
        <v>2508</v>
      </c>
    </row>
    <row r="600" spans="1:4">
      <c r="A600" t="s">
        <v>4653</v>
      </c>
      <c r="B600" t="s">
        <v>4371</v>
      </c>
      <c r="C600" t="str">
        <f t="shared" si="9"/>
        <v>10.146.106.45naa.60060e80166177000001617700000064</v>
      </c>
      <c r="D600" t="s">
        <v>4518</v>
      </c>
    </row>
    <row r="601" spans="1:4">
      <c r="A601" t="s">
        <v>4653</v>
      </c>
      <c r="B601" t="s">
        <v>4323</v>
      </c>
      <c r="C601" t="str">
        <f t="shared" si="9"/>
        <v>10.146.106.45naa.60060e80166221000001622100001106</v>
      </c>
      <c r="D601" t="s">
        <v>4520</v>
      </c>
    </row>
    <row r="602" spans="1:4">
      <c r="A602" t="s">
        <v>4653</v>
      </c>
      <c r="B602" t="s">
        <v>4372</v>
      </c>
      <c r="C602" t="str">
        <f t="shared" si="9"/>
        <v>10.146.106.45naa.60060e8016617700000161770000007f</v>
      </c>
      <c r="D602" t="s">
        <v>4517</v>
      </c>
    </row>
    <row r="603" spans="1:4">
      <c r="A603" t="s">
        <v>4653</v>
      </c>
      <c r="B603" t="s">
        <v>4344</v>
      </c>
      <c r="C603" t="str">
        <f t="shared" si="9"/>
        <v>10.146.106.45naa.60060e80166221000001622100000f37</v>
      </c>
      <c r="D603" t="s">
        <v>2507</v>
      </c>
    </row>
    <row r="604" spans="1:4">
      <c r="A604" t="s">
        <v>4653</v>
      </c>
      <c r="B604" t="s">
        <v>4318</v>
      </c>
      <c r="C604" t="str">
        <f t="shared" si="9"/>
        <v>10.146.106.45naa.60060e80166221000001622100001107</v>
      </c>
      <c r="D604" t="s">
        <v>4519</v>
      </c>
    </row>
    <row r="605" spans="1:4">
      <c r="A605" t="s">
        <v>4653</v>
      </c>
      <c r="B605" t="s">
        <v>4348</v>
      </c>
      <c r="C605" t="str">
        <f t="shared" si="9"/>
        <v>10.146.106.45naa.60060e80166221000001622100000f3d</v>
      </c>
      <c r="D605" t="s">
        <v>2544</v>
      </c>
    </row>
    <row r="606" spans="1:4">
      <c r="A606" t="s">
        <v>4653</v>
      </c>
      <c r="B606" t="s">
        <v>4361</v>
      </c>
      <c r="C606" t="str">
        <f t="shared" si="9"/>
        <v>10.146.106.45naa.60060e8016622100000162210000106a</v>
      </c>
      <c r="D606" t="s">
        <v>4516</v>
      </c>
    </row>
    <row r="607" spans="1:4">
      <c r="A607" t="s">
        <v>4653</v>
      </c>
      <c r="B607" t="s">
        <v>4253</v>
      </c>
      <c r="C607" t="str">
        <f t="shared" si="9"/>
        <v>10.146.106.45naa.60060e80166177000001617700000f16</v>
      </c>
      <c r="D607" t="s">
        <v>4503</v>
      </c>
    </row>
    <row r="608" spans="1:4">
      <c r="A608" t="s">
        <v>4653</v>
      </c>
      <c r="B608" t="s">
        <v>4314</v>
      </c>
      <c r="C608" t="str">
        <f t="shared" si="9"/>
        <v>10.146.106.45naa.60060e80166221000001622100000f3e</v>
      </c>
      <c r="D608" t="s">
        <v>2545</v>
      </c>
    </row>
    <row r="609" spans="1:4">
      <c r="A609" t="s">
        <v>4653</v>
      </c>
      <c r="B609" t="s">
        <v>4360</v>
      </c>
      <c r="C609" t="str">
        <f t="shared" si="9"/>
        <v>10.146.106.45naa.60060e8016622100000162210000106b</v>
      </c>
      <c r="D609" t="s">
        <v>4504</v>
      </c>
    </row>
    <row r="610" spans="1:4">
      <c r="A610" t="s">
        <v>4653</v>
      </c>
      <c r="B610" t="s">
        <v>4257</v>
      </c>
      <c r="C610" t="str">
        <f t="shared" si="9"/>
        <v>10.146.106.45naa.60060e80166177000001617700000f15</v>
      </c>
      <c r="D610" t="s">
        <v>4528</v>
      </c>
    </row>
    <row r="611" spans="1:4">
      <c r="A611" t="s">
        <v>4653</v>
      </c>
      <c r="B611" t="s">
        <v>4353</v>
      </c>
      <c r="C611" t="str">
        <f t="shared" si="9"/>
        <v>10.146.106.45naa.60060e80166221000001622100000f3b</v>
      </c>
      <c r="D611" t="s">
        <v>2539</v>
      </c>
    </row>
    <row r="612" spans="1:4">
      <c r="A612" t="s">
        <v>4653</v>
      </c>
      <c r="B612" t="s">
        <v>4324</v>
      </c>
      <c r="C612" t="str">
        <f t="shared" si="9"/>
        <v>10.146.106.45naa.60060e80166221000001622100001068</v>
      </c>
      <c r="D612" t="s">
        <v>4529</v>
      </c>
    </row>
    <row r="613" spans="1:4">
      <c r="A613" t="s">
        <v>4653</v>
      </c>
      <c r="B613" t="s">
        <v>4238</v>
      </c>
      <c r="C613" t="str">
        <f t="shared" si="9"/>
        <v>10.146.106.45naa.60060e80166177000001617700000f11</v>
      </c>
      <c r="D613" t="s">
        <v>4526</v>
      </c>
    </row>
    <row r="614" spans="1:4">
      <c r="A614" t="s">
        <v>4653</v>
      </c>
      <c r="B614" t="s">
        <v>4349</v>
      </c>
      <c r="C614" t="str">
        <f t="shared" si="9"/>
        <v>10.146.106.45naa.60060e80166221000001622100000f3c</v>
      </c>
      <c r="D614" t="s">
        <v>2543</v>
      </c>
    </row>
    <row r="615" spans="1:4">
      <c r="A615" t="s">
        <v>4653</v>
      </c>
      <c r="B615" t="s">
        <v>4325</v>
      </c>
      <c r="C615" t="str">
        <f t="shared" si="9"/>
        <v>10.146.106.45naa.60060e80166221000001622100001069</v>
      </c>
      <c r="D615" t="s">
        <v>4527</v>
      </c>
    </row>
    <row r="616" spans="1:4">
      <c r="A616" t="s">
        <v>4653</v>
      </c>
      <c r="B616" t="s">
        <v>4373</v>
      </c>
      <c r="C616" t="str">
        <f t="shared" si="9"/>
        <v>10.146.106.45naa.60060e8016617700000161770000007e</v>
      </c>
      <c r="D616" t="s">
        <v>4524</v>
      </c>
    </row>
    <row r="617" spans="1:4">
      <c r="A617" t="s">
        <v>4653</v>
      </c>
      <c r="B617" t="s">
        <v>4333</v>
      </c>
      <c r="C617" t="str">
        <f t="shared" si="9"/>
        <v>10.146.106.45naa.60060e8016622100000162210000107d</v>
      </c>
      <c r="D617" t="s">
        <v>4483</v>
      </c>
    </row>
    <row r="618" spans="1:4">
      <c r="A618" t="s">
        <v>4653</v>
      </c>
      <c r="B618" t="s">
        <v>1393</v>
      </c>
      <c r="C618" t="str">
        <f t="shared" si="9"/>
        <v>10.146.106.45naa.60060e80166177000001617700001f23</v>
      </c>
      <c r="D618" t="s">
        <v>4472</v>
      </c>
    </row>
    <row r="619" spans="1:4">
      <c r="A619" t="s">
        <v>4653</v>
      </c>
      <c r="B619" t="s">
        <v>4290</v>
      </c>
      <c r="C619" t="str">
        <f t="shared" si="9"/>
        <v>10.146.106.45naa.60060e80166177000001617700000060</v>
      </c>
      <c r="D619" t="s">
        <v>4482</v>
      </c>
    </row>
    <row r="620" spans="1:4">
      <c r="A620" t="s">
        <v>4653</v>
      </c>
      <c r="B620" t="s">
        <v>1395</v>
      </c>
      <c r="C620" t="str">
        <f t="shared" si="9"/>
        <v>10.146.106.45naa.60060e80166177000001617700001f26</v>
      </c>
      <c r="D620" t="s">
        <v>4485</v>
      </c>
    </row>
    <row r="621" spans="1:4">
      <c r="A621" t="s">
        <v>4653</v>
      </c>
      <c r="B621" t="s">
        <v>4389</v>
      </c>
      <c r="C621" t="str">
        <f t="shared" si="9"/>
        <v>10.146.106.45naa.60060e8016622100000162210000007b</v>
      </c>
      <c r="D621" t="s">
        <v>2542</v>
      </c>
    </row>
    <row r="622" spans="1:4">
      <c r="A622" t="s">
        <v>4653</v>
      </c>
      <c r="B622" t="s">
        <v>4390</v>
      </c>
      <c r="C622" t="str">
        <f t="shared" si="9"/>
        <v>10.146.106.45naa.60060e8016622100000162210000007a</v>
      </c>
      <c r="D622" t="s">
        <v>2533</v>
      </c>
    </row>
    <row r="623" spans="1:4">
      <c r="A623" t="s">
        <v>4653</v>
      </c>
      <c r="B623" t="s">
        <v>4388</v>
      </c>
      <c r="C623" t="str">
        <f t="shared" si="9"/>
        <v>10.146.106.45naa.60060e80166221000001622100000079</v>
      </c>
      <c r="D623" t="s">
        <v>2524</v>
      </c>
    </row>
    <row r="624" spans="1:4">
      <c r="A624" t="s">
        <v>4653</v>
      </c>
      <c r="B624" t="s">
        <v>4297</v>
      </c>
      <c r="C624" t="str">
        <f t="shared" si="9"/>
        <v>10.146.106.45naa.60060e8016617700000161770000005e</v>
      </c>
      <c r="D624" t="s">
        <v>4475</v>
      </c>
    </row>
    <row r="625" spans="1:4">
      <c r="A625" t="s">
        <v>4653</v>
      </c>
      <c r="B625" t="s">
        <v>1391</v>
      </c>
      <c r="C625" t="str">
        <f t="shared" si="9"/>
        <v>10.146.106.45naa.60060e80166177000001617700001f20</v>
      </c>
      <c r="D625" t="s">
        <v>4470</v>
      </c>
    </row>
    <row r="626" spans="1:4">
      <c r="A626" t="s">
        <v>4653</v>
      </c>
      <c r="B626" t="s">
        <v>4289</v>
      </c>
      <c r="C626" t="str">
        <f t="shared" si="9"/>
        <v>10.146.106.45naa.60060e8016617700000161770000005f</v>
      </c>
      <c r="D626" t="s">
        <v>4471</v>
      </c>
    </row>
    <row r="627" spans="1:4">
      <c r="A627" t="s">
        <v>4653</v>
      </c>
      <c r="B627" t="s">
        <v>4338</v>
      </c>
      <c r="C627" t="str">
        <f t="shared" si="9"/>
        <v>10.146.106.45naa.60060e8016622100000162210000107c</v>
      </c>
      <c r="D627" t="s">
        <v>4469</v>
      </c>
    </row>
    <row r="628" spans="1:4">
      <c r="A628" t="s">
        <v>4653</v>
      </c>
      <c r="B628" t="s">
        <v>4386</v>
      </c>
      <c r="C628" t="str">
        <f t="shared" si="9"/>
        <v>10.146.106.45naa.60060e80166221000001622100000107</v>
      </c>
      <c r="D628" t="s">
        <v>4522</v>
      </c>
    </row>
    <row r="629" spans="1:4">
      <c r="A629" t="s">
        <v>4653</v>
      </c>
      <c r="B629" t="s">
        <v>4355</v>
      </c>
      <c r="C629" t="str">
        <f t="shared" si="9"/>
        <v>10.146.106.45naa.60060e80166177000001617700000062</v>
      </c>
      <c r="D629" t="s">
        <v>4479</v>
      </c>
    </row>
    <row r="630" spans="1:4">
      <c r="A630" t="s">
        <v>4653</v>
      </c>
      <c r="B630" t="s">
        <v>4369</v>
      </c>
      <c r="C630" t="str">
        <f t="shared" si="9"/>
        <v>10.146.106.45naa.60060e8016617700000161770000007a</v>
      </c>
      <c r="D630" t="s">
        <v>4521</v>
      </c>
    </row>
    <row r="631" spans="1:4">
      <c r="A631" t="s">
        <v>4653</v>
      </c>
      <c r="B631" t="s">
        <v>4358</v>
      </c>
      <c r="C631" t="str">
        <f t="shared" si="9"/>
        <v>10.146.106.45naa.60060e80166177000001617700000063</v>
      </c>
      <c r="D631" t="s">
        <v>4525</v>
      </c>
    </row>
    <row r="632" spans="1:4">
      <c r="A632" t="s">
        <v>4653</v>
      </c>
      <c r="B632" t="s">
        <v>4319</v>
      </c>
      <c r="C632" t="str">
        <f t="shared" si="9"/>
        <v>10.146.106.45naa.60060e80166221000001622100001080</v>
      </c>
      <c r="D632" t="s">
        <v>4523</v>
      </c>
    </row>
    <row r="633" spans="1:4">
      <c r="A633" t="s">
        <v>4653</v>
      </c>
      <c r="B633" t="s">
        <v>4328</v>
      </c>
      <c r="C633" t="str">
        <f t="shared" si="9"/>
        <v>10.146.106.45naa.60060e8016622100000162210000107f</v>
      </c>
      <c r="D633" t="s">
        <v>4480</v>
      </c>
    </row>
    <row r="634" spans="1:4">
      <c r="A634" t="s">
        <v>4653</v>
      </c>
      <c r="B634" t="s">
        <v>4335</v>
      </c>
      <c r="C634" t="str">
        <f t="shared" si="9"/>
        <v>10.146.106.45naa.60060e8016622100000162210000107e</v>
      </c>
      <c r="D634" t="s">
        <v>4481</v>
      </c>
    </row>
    <row r="635" spans="1:4">
      <c r="A635" t="s">
        <v>4653</v>
      </c>
      <c r="B635" t="s">
        <v>4362</v>
      </c>
      <c r="C635" t="str">
        <f t="shared" si="9"/>
        <v>10.146.106.45naa.60060e80166177000001617700000074</v>
      </c>
      <c r="D635" t="s">
        <v>4484</v>
      </c>
    </row>
    <row r="636" spans="1:4">
      <c r="A636" t="s">
        <v>4653</v>
      </c>
      <c r="B636" t="s">
        <v>4291</v>
      </c>
      <c r="C636" t="str">
        <f t="shared" si="9"/>
        <v>10.146.106.45naa.60060e80166177000001617700000061</v>
      </c>
      <c r="D636" t="s">
        <v>4477</v>
      </c>
    </row>
    <row r="637" spans="1:4">
      <c r="A637" t="s">
        <v>4653</v>
      </c>
      <c r="B637" t="s">
        <v>4356</v>
      </c>
      <c r="C637" t="str">
        <f t="shared" si="9"/>
        <v>10.146.106.45naa.60060e80166177000001617700000075</v>
      </c>
      <c r="D637" t="s">
        <v>4478</v>
      </c>
    </row>
    <row r="638" spans="1:4">
      <c r="A638" t="s">
        <v>4653</v>
      </c>
      <c r="B638" t="s">
        <v>4385</v>
      </c>
      <c r="C638" t="str">
        <f t="shared" si="9"/>
        <v>10.146.106.45naa.60060e80166221000001622100000106</v>
      </c>
      <c r="D638" t="s">
        <v>4476</v>
      </c>
    </row>
    <row r="639" spans="1:4">
      <c r="A639" t="s">
        <v>4653</v>
      </c>
      <c r="B639" t="s">
        <v>4275</v>
      </c>
      <c r="C639" t="str">
        <f t="shared" si="9"/>
        <v>10.146.106.45naa.60060e80166221000001622100000f31</v>
      </c>
      <c r="D639" t="s">
        <v>4592</v>
      </c>
    </row>
    <row r="640" spans="1:4">
      <c r="A640" t="s">
        <v>4653</v>
      </c>
      <c r="B640" t="s">
        <v>4273</v>
      </c>
      <c r="C640" t="str">
        <f t="shared" si="9"/>
        <v>10.146.106.45naa.60060e80166221000001622100000f32</v>
      </c>
      <c r="D640" t="s">
        <v>4582</v>
      </c>
    </row>
    <row r="641" spans="1:4">
      <c r="A641" t="s">
        <v>4653</v>
      </c>
      <c r="B641" t="s">
        <v>4276</v>
      </c>
      <c r="C641" t="str">
        <f t="shared" si="9"/>
        <v>10.146.106.45naa.60060e80166221000001622100000f30</v>
      </c>
      <c r="D641" t="s">
        <v>4591</v>
      </c>
    </row>
    <row r="642" spans="1:4">
      <c r="A642" t="s">
        <v>4653</v>
      </c>
      <c r="B642" t="s">
        <v>4236</v>
      </c>
      <c r="C642" t="str">
        <f t="shared" si="9"/>
        <v>10.146.106.45naa.60060e80166221000001622100000f36</v>
      </c>
      <c r="D642" t="s">
        <v>4585</v>
      </c>
    </row>
    <row r="643" spans="1:4">
      <c r="A643" t="s">
        <v>4653</v>
      </c>
      <c r="B643" t="s">
        <v>4242</v>
      </c>
      <c r="C643" t="str">
        <f t="shared" si="9"/>
        <v>10.146.106.45naa.60060e80166221000001622100000f35</v>
      </c>
      <c r="D643" t="s">
        <v>4580</v>
      </c>
    </row>
    <row r="644" spans="1:4">
      <c r="A644" t="s">
        <v>4653</v>
      </c>
      <c r="B644" t="s">
        <v>4267</v>
      </c>
      <c r="C644" t="str">
        <f t="shared" ref="C644:C707" si="10">CONCATENATE(A644,B644)</f>
        <v>10.146.106.45naa.60060e80166221000001622100000f33</v>
      </c>
      <c r="D644" t="s">
        <v>4583</v>
      </c>
    </row>
    <row r="645" spans="1:4">
      <c r="A645" t="s">
        <v>4653</v>
      </c>
      <c r="B645" t="s">
        <v>4271</v>
      </c>
      <c r="C645" t="str">
        <f t="shared" si="10"/>
        <v>10.146.106.45naa.60060e80166221000001622100000f34</v>
      </c>
      <c r="D645" t="s">
        <v>4578</v>
      </c>
    </row>
    <row r="646" spans="1:4">
      <c r="A646" t="s">
        <v>4653</v>
      </c>
      <c r="B646" t="s">
        <v>4351</v>
      </c>
      <c r="C646" t="str">
        <f t="shared" si="10"/>
        <v>10.146.106.45naa.60060e80166221000001622100001064</v>
      </c>
      <c r="D646" t="s">
        <v>4640</v>
      </c>
    </row>
    <row r="647" spans="1:4">
      <c r="A647" t="s">
        <v>4653</v>
      </c>
      <c r="B647" t="s">
        <v>4352</v>
      </c>
      <c r="C647" t="str">
        <f t="shared" si="10"/>
        <v>10.146.106.45naa.60060e80166221000001622100001065</v>
      </c>
      <c r="D647" t="s">
        <v>4636</v>
      </c>
    </row>
    <row r="648" spans="1:4">
      <c r="A648" t="s">
        <v>4653</v>
      </c>
      <c r="B648" t="s">
        <v>4346</v>
      </c>
      <c r="C648" t="str">
        <f t="shared" si="10"/>
        <v>10.146.106.45naa.60060e80166221000001622100001066</v>
      </c>
      <c r="D648" t="s">
        <v>4635</v>
      </c>
    </row>
    <row r="649" spans="1:4">
      <c r="A649" t="s">
        <v>4653</v>
      </c>
      <c r="B649" t="s">
        <v>4345</v>
      </c>
      <c r="C649" t="str">
        <f t="shared" si="10"/>
        <v>10.146.106.45naa.60060e80166221000001622100001061</v>
      </c>
      <c r="D649" t="s">
        <v>4645</v>
      </c>
    </row>
    <row r="650" spans="1:4">
      <c r="A650" t="s">
        <v>4653</v>
      </c>
      <c r="B650" t="s">
        <v>4343</v>
      </c>
      <c r="C650" t="str">
        <f t="shared" si="10"/>
        <v>10.146.106.45naa.60060e80166221000001622100001060</v>
      </c>
      <c r="D650" t="s">
        <v>4646</v>
      </c>
    </row>
    <row r="651" spans="1:4">
      <c r="A651" t="s">
        <v>4653</v>
      </c>
      <c r="B651" t="s">
        <v>4339</v>
      </c>
      <c r="C651" t="str">
        <f t="shared" si="10"/>
        <v>10.146.106.45naa.60060e80166221000001622100001062</v>
      </c>
      <c r="D651" t="s">
        <v>4641</v>
      </c>
    </row>
    <row r="652" spans="1:4">
      <c r="A652" t="s">
        <v>4653</v>
      </c>
      <c r="B652" t="s">
        <v>4341</v>
      </c>
      <c r="C652" t="str">
        <f t="shared" si="10"/>
        <v>10.146.106.45naa.60060e80166221000001622100001063</v>
      </c>
      <c r="D652" t="s">
        <v>4639</v>
      </c>
    </row>
    <row r="653" spans="1:4">
      <c r="A653" t="s">
        <v>4653</v>
      </c>
      <c r="B653" t="s">
        <v>4354</v>
      </c>
      <c r="C653" t="str">
        <f t="shared" si="10"/>
        <v>10.146.106.45naa.60060e8016622100000162210000105f</v>
      </c>
      <c r="D653" t="s">
        <v>4644</v>
      </c>
    </row>
    <row r="654" spans="1:4">
      <c r="A654" t="s">
        <v>4653</v>
      </c>
      <c r="B654" t="s">
        <v>4326</v>
      </c>
      <c r="C654" t="str">
        <f t="shared" si="10"/>
        <v>10.146.106.45naa.60060e80166221000001622100000066</v>
      </c>
      <c r="D654" t="s">
        <v>4638</v>
      </c>
    </row>
    <row r="655" spans="1:4">
      <c r="A655" t="s">
        <v>4653</v>
      </c>
      <c r="B655" t="s">
        <v>4316</v>
      </c>
      <c r="C655" t="str">
        <f t="shared" si="10"/>
        <v>10.146.106.45naa.60060e80166221000001622100000064</v>
      </c>
      <c r="D655" t="s">
        <v>4601</v>
      </c>
    </row>
    <row r="656" spans="1:4">
      <c r="A656" t="s">
        <v>4653</v>
      </c>
      <c r="B656" t="s">
        <v>4317</v>
      </c>
      <c r="C656" t="str">
        <f t="shared" si="10"/>
        <v>10.146.106.45naa.60060e80166221000001622100000065</v>
      </c>
      <c r="D656" t="s">
        <v>4637</v>
      </c>
    </row>
    <row r="657" spans="1:4">
      <c r="A657" t="s">
        <v>4653</v>
      </c>
      <c r="B657" t="s">
        <v>4366</v>
      </c>
      <c r="C657" t="str">
        <f t="shared" si="10"/>
        <v>10.146.106.45naa.60060e8016622100000162210000105e</v>
      </c>
      <c r="D657" t="s">
        <v>4642</v>
      </c>
    </row>
    <row r="658" spans="1:4">
      <c r="A658" t="s">
        <v>4653</v>
      </c>
      <c r="B658" t="s">
        <v>4364</v>
      </c>
      <c r="C658" t="str">
        <f t="shared" si="10"/>
        <v>10.146.106.45naa.60060e8016622100000162210000105d</v>
      </c>
      <c r="D658" t="s">
        <v>4643</v>
      </c>
    </row>
    <row r="659" spans="1:4">
      <c r="A659" t="s">
        <v>4653</v>
      </c>
      <c r="B659" t="s">
        <v>4263</v>
      </c>
      <c r="C659" t="str">
        <f t="shared" si="10"/>
        <v>10.146.106.45naa.60060e80166221000001622100000f2d</v>
      </c>
      <c r="D659" t="s">
        <v>4589</v>
      </c>
    </row>
    <row r="660" spans="1:4">
      <c r="A660" t="s">
        <v>4653</v>
      </c>
      <c r="B660" t="s">
        <v>4274</v>
      </c>
      <c r="C660" t="str">
        <f t="shared" si="10"/>
        <v>10.146.106.45naa.60060e80166221000001622100000f2f</v>
      </c>
      <c r="D660" t="s">
        <v>4593</v>
      </c>
    </row>
    <row r="661" spans="1:4">
      <c r="A661" t="s">
        <v>4653</v>
      </c>
      <c r="B661" t="s">
        <v>4264</v>
      </c>
      <c r="C661" t="str">
        <f t="shared" si="10"/>
        <v>10.146.106.45naa.60060e80166221000001622100000f2e</v>
      </c>
      <c r="D661" t="s">
        <v>4587</v>
      </c>
    </row>
    <row r="662" spans="1:4">
      <c r="A662" t="s">
        <v>4686</v>
      </c>
      <c r="B662" t="s">
        <v>1303</v>
      </c>
      <c r="C662" t="str">
        <f t="shared" si="10"/>
        <v>10.146.106.46naa.60060e80166177000001617700001f25</v>
      </c>
      <c r="D662" t="s">
        <v>4206</v>
      </c>
    </row>
    <row r="663" spans="1:4">
      <c r="A663" t="s">
        <v>4686</v>
      </c>
      <c r="B663" t="s">
        <v>1425</v>
      </c>
      <c r="C663" t="str">
        <f t="shared" si="10"/>
        <v>10.146.106.46naa.600508b1001c3ade7bc05f6e8e7df561</v>
      </c>
      <c r="D663" t="s">
        <v>4213</v>
      </c>
    </row>
    <row r="664" spans="1:4">
      <c r="A664" t="s">
        <v>4686</v>
      </c>
      <c r="B664" t="s">
        <v>1423</v>
      </c>
      <c r="C664" t="str">
        <f t="shared" si="10"/>
        <v>10.146.106.46naa.600508b1001c0a09658d3b44035b2e54</v>
      </c>
      <c r="D664" t="s">
        <v>4212</v>
      </c>
    </row>
    <row r="665" spans="1:4">
      <c r="A665" t="s">
        <v>4686</v>
      </c>
      <c r="B665" t="s">
        <v>4683</v>
      </c>
      <c r="C665" t="str">
        <f t="shared" si="10"/>
        <v>10.146.106.46naa.60060e8016617700000161770000006e</v>
      </c>
      <c r="D665" t="s">
        <v>4416</v>
      </c>
    </row>
    <row r="666" spans="1:4">
      <c r="A666" t="s">
        <v>4686</v>
      </c>
      <c r="B666" t="s">
        <v>1357</v>
      </c>
      <c r="C666" t="str">
        <f t="shared" si="10"/>
        <v>10.146.106.46naa.60060e80166177000001617700001f21</v>
      </c>
      <c r="D666" t="s">
        <v>4429</v>
      </c>
    </row>
    <row r="667" spans="1:4">
      <c r="A667" t="s">
        <v>4686</v>
      </c>
      <c r="B667" t="s">
        <v>1367</v>
      </c>
      <c r="C667" t="str">
        <f t="shared" si="10"/>
        <v>10.146.106.46naa.60060e80166177000001617700001f22</v>
      </c>
      <c r="D667" t="s">
        <v>4401</v>
      </c>
    </row>
    <row r="668" spans="1:4">
      <c r="A668" t="s">
        <v>4686</v>
      </c>
      <c r="B668" t="s">
        <v>4684</v>
      </c>
      <c r="C668" t="str">
        <f t="shared" si="10"/>
        <v>10.146.106.46naa.60060e80166177000001617700000070</v>
      </c>
      <c r="D668" t="s">
        <v>4404</v>
      </c>
    </row>
    <row r="669" spans="1:4">
      <c r="A669" t="s">
        <v>4686</v>
      </c>
      <c r="B669" t="s">
        <v>4685</v>
      </c>
      <c r="C669" t="str">
        <f t="shared" si="10"/>
        <v>10.146.106.46naa.60060e8016617700000161770000006f</v>
      </c>
      <c r="D669" t="s">
        <v>4400</v>
      </c>
    </row>
    <row r="670" spans="1:4">
      <c r="A670" t="s">
        <v>4686</v>
      </c>
      <c r="B670" t="s">
        <v>1325</v>
      </c>
      <c r="C670" t="str">
        <f t="shared" si="10"/>
        <v>10.146.106.46naa.60060e80166177000001617700001f1c</v>
      </c>
      <c r="D670" t="s">
        <v>4430</v>
      </c>
    </row>
    <row r="671" spans="1:4">
      <c r="A671" t="s">
        <v>4686</v>
      </c>
      <c r="B671" t="s">
        <v>4666</v>
      </c>
      <c r="C671" t="str">
        <f t="shared" si="10"/>
        <v>10.146.106.46naa.60060e80166177000001617700000f1d</v>
      </c>
      <c r="D671" t="s">
        <v>4431</v>
      </c>
    </row>
    <row r="672" spans="1:4">
      <c r="A672" t="s">
        <v>4686</v>
      </c>
      <c r="B672" t="s">
        <v>1339</v>
      </c>
      <c r="C672" t="str">
        <f t="shared" si="10"/>
        <v>10.146.106.46naa.60060e80166177000001617700001f1d</v>
      </c>
      <c r="D672" t="s">
        <v>4427</v>
      </c>
    </row>
    <row r="673" spans="1:4">
      <c r="A673" t="s">
        <v>4686</v>
      </c>
      <c r="B673" t="s">
        <v>4682</v>
      </c>
      <c r="C673" t="str">
        <f t="shared" si="10"/>
        <v>10.146.106.46naa.60060e8016617700000161770000006d</v>
      </c>
      <c r="D673" t="s">
        <v>4221</v>
      </c>
    </row>
    <row r="674" spans="1:4">
      <c r="A674" t="s">
        <v>4686</v>
      </c>
      <c r="B674" t="s">
        <v>1349</v>
      </c>
      <c r="C674" t="str">
        <f t="shared" si="10"/>
        <v>10.146.106.46naa.60060e80166177000001617700001f1e</v>
      </c>
      <c r="D674" t="s">
        <v>4428</v>
      </c>
    </row>
    <row r="675" spans="1:4">
      <c r="A675" t="s">
        <v>4686</v>
      </c>
      <c r="B675" t="s">
        <v>4670</v>
      </c>
      <c r="C675" t="str">
        <f t="shared" si="10"/>
        <v>10.146.106.46naa.60060e80166221000001622100001f17</v>
      </c>
      <c r="D675" t="s">
        <v>4608</v>
      </c>
    </row>
    <row r="676" spans="1:4">
      <c r="A676" t="s">
        <v>4686</v>
      </c>
      <c r="B676" t="s">
        <v>4681</v>
      </c>
      <c r="C676" t="str">
        <f t="shared" si="10"/>
        <v>10.146.106.46naa.60060e80166177000001617700000078</v>
      </c>
      <c r="D676" t="s">
        <v>4411</v>
      </c>
    </row>
    <row r="677" spans="1:4">
      <c r="A677" t="s">
        <v>4686</v>
      </c>
      <c r="B677" t="s">
        <v>4680</v>
      </c>
      <c r="C677" t="str">
        <f t="shared" si="10"/>
        <v>10.146.106.46naa.60060e80166177000001617700000079</v>
      </c>
      <c r="D677" t="s">
        <v>4415</v>
      </c>
    </row>
    <row r="678" spans="1:4">
      <c r="A678" t="s">
        <v>4686</v>
      </c>
      <c r="B678" t="s">
        <v>4676</v>
      </c>
      <c r="C678" t="str">
        <f t="shared" si="10"/>
        <v>10.146.106.46naa.60060e8016617700000161770000007b</v>
      </c>
      <c r="D678" t="s">
        <v>4410</v>
      </c>
    </row>
    <row r="679" spans="1:4">
      <c r="A679" t="s">
        <v>4686</v>
      </c>
      <c r="B679" t="s">
        <v>1281</v>
      </c>
      <c r="C679" t="str">
        <f t="shared" si="10"/>
        <v>10.146.106.46naa.60060e80166221000001622100001f1c</v>
      </c>
      <c r="D679" t="s">
        <v>4609</v>
      </c>
    </row>
    <row r="680" spans="1:4">
      <c r="A680" t="s">
        <v>4686</v>
      </c>
      <c r="B680" t="s">
        <v>4677</v>
      </c>
      <c r="C680" t="str">
        <f t="shared" si="10"/>
        <v>10.146.106.46naa.60060e80166177000001617700000076</v>
      </c>
      <c r="D680" t="s">
        <v>4396</v>
      </c>
    </row>
    <row r="681" spans="1:4">
      <c r="A681" t="s">
        <v>4686</v>
      </c>
      <c r="B681" t="s">
        <v>4678</v>
      </c>
      <c r="C681" t="str">
        <f t="shared" si="10"/>
        <v>10.146.106.46naa.60060e80166177000001617700000071</v>
      </c>
      <c r="D681" t="s">
        <v>4399</v>
      </c>
    </row>
    <row r="682" spans="1:4">
      <c r="A682" t="s">
        <v>4686</v>
      </c>
      <c r="B682" t="s">
        <v>1255</v>
      </c>
      <c r="C682" t="str">
        <f t="shared" si="10"/>
        <v>10.146.106.46naa.60060e80166221000001622100001f15</v>
      </c>
      <c r="D682" t="s">
        <v>4596</v>
      </c>
    </row>
    <row r="683" spans="1:4">
      <c r="A683" t="s">
        <v>4686</v>
      </c>
      <c r="B683" t="s">
        <v>1265</v>
      </c>
      <c r="C683" t="str">
        <f t="shared" si="10"/>
        <v>10.146.106.46naa.60060e80166221000001622100001f16</v>
      </c>
      <c r="D683" t="s">
        <v>4595</v>
      </c>
    </row>
    <row r="684" spans="1:4">
      <c r="A684" t="s">
        <v>4686</v>
      </c>
      <c r="B684" t="s">
        <v>4679</v>
      </c>
      <c r="C684" t="str">
        <f t="shared" si="10"/>
        <v>10.146.106.46naa.60060e80166177000001617700000077</v>
      </c>
      <c r="D684" t="s">
        <v>4397</v>
      </c>
    </row>
    <row r="685" spans="1:4">
      <c r="A685" t="s">
        <v>4686</v>
      </c>
      <c r="B685" t="s">
        <v>4664</v>
      </c>
      <c r="C685" t="str">
        <f t="shared" si="10"/>
        <v>10.146.106.46naa.60060e80166177000001617700000f1c</v>
      </c>
      <c r="D685" t="s">
        <v>4420</v>
      </c>
    </row>
    <row r="686" spans="1:4">
      <c r="A686" t="s">
        <v>4686</v>
      </c>
      <c r="B686" t="s">
        <v>4661</v>
      </c>
      <c r="C686" t="str">
        <f t="shared" si="10"/>
        <v>10.146.106.46naa.60060e80166221000001622100001076</v>
      </c>
      <c r="D686" t="s">
        <v>2475</v>
      </c>
    </row>
    <row r="687" spans="1:4">
      <c r="A687" t="s">
        <v>4686</v>
      </c>
      <c r="B687" t="s">
        <v>4671</v>
      </c>
      <c r="C687" t="str">
        <f t="shared" si="10"/>
        <v>10.146.106.46naa.60060e80166221000001622100000073</v>
      </c>
      <c r="D687" t="s">
        <v>2469</v>
      </c>
    </row>
    <row r="688" spans="1:4">
      <c r="A688" t="s">
        <v>4686</v>
      </c>
      <c r="B688" t="s">
        <v>4673</v>
      </c>
      <c r="C688" t="str">
        <f t="shared" si="10"/>
        <v>10.146.106.46naa.60060e80166221000001622100000074</v>
      </c>
      <c r="D688" t="s">
        <v>2472</v>
      </c>
    </row>
    <row r="689" spans="1:4">
      <c r="A689" t="s">
        <v>4686</v>
      </c>
      <c r="B689" t="s">
        <v>4674</v>
      </c>
      <c r="C689" t="str">
        <f t="shared" si="10"/>
        <v>10.146.106.46naa.60060e80166221000001622100000076</v>
      </c>
      <c r="D689" t="s">
        <v>2474</v>
      </c>
    </row>
    <row r="690" spans="1:4">
      <c r="A690" t="s">
        <v>4686</v>
      </c>
      <c r="B690" t="s">
        <v>4675</v>
      </c>
      <c r="C690" t="str">
        <f t="shared" si="10"/>
        <v>10.146.106.46naa.60060e80166221000001622100000075</v>
      </c>
      <c r="D690" t="s">
        <v>2464</v>
      </c>
    </row>
    <row r="691" spans="1:4">
      <c r="A691" t="s">
        <v>4686</v>
      </c>
      <c r="B691" t="s">
        <v>4659</v>
      </c>
      <c r="C691" t="str">
        <f t="shared" si="10"/>
        <v>10.146.106.46naa.60060e80166221000001622100001073</v>
      </c>
      <c r="D691" t="s">
        <v>2470</v>
      </c>
    </row>
    <row r="692" spans="1:4">
      <c r="A692" t="s">
        <v>4686</v>
      </c>
      <c r="B692" t="s">
        <v>4669</v>
      </c>
      <c r="C692" t="str">
        <f t="shared" si="10"/>
        <v>10.146.106.46naa.60060e80166221000001622100001072</v>
      </c>
      <c r="D692" t="s">
        <v>4614</v>
      </c>
    </row>
    <row r="693" spans="1:4">
      <c r="A693" t="s">
        <v>4686</v>
      </c>
      <c r="B693" t="s">
        <v>4660</v>
      </c>
      <c r="C693" t="str">
        <f t="shared" si="10"/>
        <v>10.146.106.46naa.60060e80166221000001622100001074</v>
      </c>
      <c r="D693" t="s">
        <v>2473</v>
      </c>
    </row>
    <row r="694" spans="1:4">
      <c r="A694" t="s">
        <v>4686</v>
      </c>
      <c r="B694" t="s">
        <v>4662</v>
      </c>
      <c r="C694" t="str">
        <f t="shared" si="10"/>
        <v>10.146.106.46naa.60060e80166221000001622100001075</v>
      </c>
      <c r="D694" t="s">
        <v>2471</v>
      </c>
    </row>
    <row r="695" spans="1:4">
      <c r="A695" t="s">
        <v>4686</v>
      </c>
      <c r="B695" t="s">
        <v>4672</v>
      </c>
      <c r="C695" t="str">
        <f t="shared" si="10"/>
        <v>10.146.106.46naa.60060e80166221000001622100000072</v>
      </c>
      <c r="D695" t="s">
        <v>2462</v>
      </c>
    </row>
    <row r="696" spans="1:4">
      <c r="A696" t="s">
        <v>4686</v>
      </c>
      <c r="B696" t="s">
        <v>4656</v>
      </c>
      <c r="C696" t="str">
        <f t="shared" si="10"/>
        <v>10.146.106.46naa.60060e80166177000001617700000f18</v>
      </c>
      <c r="D696" t="s">
        <v>4424</v>
      </c>
    </row>
    <row r="697" spans="1:4">
      <c r="A697" t="s">
        <v>4686</v>
      </c>
      <c r="B697" t="s">
        <v>4658</v>
      </c>
      <c r="C697" t="str">
        <f t="shared" si="10"/>
        <v>10.146.106.46naa.60060e80166177000001617700000f19</v>
      </c>
      <c r="D697" t="s">
        <v>4426</v>
      </c>
    </row>
    <row r="698" spans="1:4">
      <c r="A698" t="s">
        <v>4686</v>
      </c>
      <c r="B698" t="s">
        <v>4665</v>
      </c>
      <c r="C698" t="str">
        <f t="shared" si="10"/>
        <v>10.146.106.46naa.60060e80166177000001617700000f1b</v>
      </c>
      <c r="D698" t="s">
        <v>4419</v>
      </c>
    </row>
    <row r="699" spans="1:4">
      <c r="A699" t="s">
        <v>4686</v>
      </c>
      <c r="B699" t="s">
        <v>4657</v>
      </c>
      <c r="C699" t="str">
        <f t="shared" si="10"/>
        <v>10.146.106.46naa.60060e80166177000001617700000f1a</v>
      </c>
      <c r="D699" t="s">
        <v>4418</v>
      </c>
    </row>
    <row r="700" spans="1:4">
      <c r="A700" t="s">
        <v>4686</v>
      </c>
      <c r="B700" t="s">
        <v>4654</v>
      </c>
      <c r="C700" t="str">
        <f t="shared" si="10"/>
        <v>10.146.106.46naa.60060e8016617700000161770000007d</v>
      </c>
      <c r="D700" t="s">
        <v>4473</v>
      </c>
    </row>
    <row r="701" spans="1:4">
      <c r="A701" t="s">
        <v>4686</v>
      </c>
      <c r="B701" t="s">
        <v>4655</v>
      </c>
      <c r="C701" t="str">
        <f t="shared" si="10"/>
        <v>10.146.106.46naa.60060e8016617700000161770000007c</v>
      </c>
      <c r="D701" t="s">
        <v>4497</v>
      </c>
    </row>
    <row r="702" spans="1:4">
      <c r="A702" t="s">
        <v>4686</v>
      </c>
      <c r="B702" t="s">
        <v>4668</v>
      </c>
      <c r="C702" t="str">
        <f t="shared" si="10"/>
        <v>10.146.106.46naa.60060e80166221000001622100000f3f</v>
      </c>
      <c r="D702" t="s">
        <v>4513</v>
      </c>
    </row>
    <row r="703" spans="1:4">
      <c r="A703" t="s">
        <v>4686</v>
      </c>
      <c r="B703" t="s">
        <v>4663</v>
      </c>
      <c r="C703" t="str">
        <f t="shared" si="10"/>
        <v>10.146.106.46naa.60060e80166221000001622100000f41</v>
      </c>
      <c r="D703" t="s">
        <v>4511</v>
      </c>
    </row>
    <row r="704" spans="1:4">
      <c r="A704" t="s">
        <v>4686</v>
      </c>
      <c r="B704" t="s">
        <v>4667</v>
      </c>
      <c r="C704" t="str">
        <f t="shared" si="10"/>
        <v>10.146.106.46naa.60060e80166221000001622100000f40</v>
      </c>
      <c r="D704" t="s">
        <v>4515</v>
      </c>
    </row>
    <row r="705" spans="1:4">
      <c r="A705" t="s">
        <v>4686</v>
      </c>
      <c r="B705" t="s">
        <v>1237</v>
      </c>
      <c r="C705" t="str">
        <f t="shared" si="10"/>
        <v>10.146.106.46naa.60060e80166221000001622100001f1a</v>
      </c>
      <c r="D705" t="s">
        <v>4222</v>
      </c>
    </row>
    <row r="706" spans="1:4">
      <c r="A706" t="s">
        <v>1179</v>
      </c>
      <c r="B706" t="s">
        <v>1429</v>
      </c>
      <c r="C706" t="str">
        <f t="shared" si="10"/>
        <v>10.146.106.47naa.600508b1001ca4ddeabd19cf68e3f550</v>
      </c>
      <c r="D706" t="s">
        <v>4213</v>
      </c>
    </row>
    <row r="707" spans="1:4">
      <c r="A707" t="s">
        <v>1179</v>
      </c>
      <c r="B707" t="s">
        <v>1427</v>
      </c>
      <c r="C707" t="str">
        <f t="shared" si="10"/>
        <v>10.146.106.47naa.600508b1001c7738896cc4a05d76cde5</v>
      </c>
      <c r="D707" t="s">
        <v>4212</v>
      </c>
    </row>
    <row r="708" spans="1:4">
      <c r="A708" t="s">
        <v>1179</v>
      </c>
      <c r="B708" t="s">
        <v>4336</v>
      </c>
      <c r="C708" t="str">
        <f t="shared" ref="C708:C771" si="11">CONCATENATE(A708,B708)</f>
        <v>10.146.106.47naa.60060e8016617700000161770000005a</v>
      </c>
      <c r="D708" t="s">
        <v>4410</v>
      </c>
    </row>
    <row r="709" spans="1:4">
      <c r="A709" t="s">
        <v>1179</v>
      </c>
      <c r="B709" t="s">
        <v>4302</v>
      </c>
      <c r="C709" t="str">
        <f t="shared" si="11"/>
        <v>10.146.106.47naa.60060e8016622100000162210000006c</v>
      </c>
      <c r="D709" t="s">
        <v>4406</v>
      </c>
    </row>
    <row r="710" spans="1:4">
      <c r="A710" t="s">
        <v>1179</v>
      </c>
      <c r="B710" t="s">
        <v>4303</v>
      </c>
      <c r="C710" t="str">
        <f t="shared" si="11"/>
        <v>10.146.106.47naa.60060e8016622100000162210000006d</v>
      </c>
      <c r="D710" t="s">
        <v>4405</v>
      </c>
    </row>
    <row r="711" spans="1:4">
      <c r="A711" t="s">
        <v>1179</v>
      </c>
      <c r="B711" t="s">
        <v>4300</v>
      </c>
      <c r="C711" t="str">
        <f t="shared" si="11"/>
        <v>10.146.106.47naa.60060e8016622100000162210000006b</v>
      </c>
      <c r="D711" t="s">
        <v>4414</v>
      </c>
    </row>
    <row r="712" spans="1:4">
      <c r="A712" t="s">
        <v>1179</v>
      </c>
      <c r="B712" t="s">
        <v>4310</v>
      </c>
      <c r="C712" t="str">
        <f t="shared" si="11"/>
        <v>10.146.106.47naa.60060e80166221000001622100000069</v>
      </c>
      <c r="D712" t="s">
        <v>4412</v>
      </c>
    </row>
    <row r="713" spans="1:4">
      <c r="A713" t="s">
        <v>1179</v>
      </c>
      <c r="B713" t="s">
        <v>4329</v>
      </c>
      <c r="C713" t="str">
        <f t="shared" si="11"/>
        <v>10.146.106.47naa.60060e80166177000001617700000057</v>
      </c>
      <c r="D713" t="s">
        <v>4397</v>
      </c>
    </row>
    <row r="714" spans="1:4">
      <c r="A714" t="s">
        <v>1179</v>
      </c>
      <c r="B714" t="s">
        <v>4330</v>
      </c>
      <c r="C714" t="str">
        <f t="shared" si="11"/>
        <v>10.146.106.47naa.60060e80166177000001617700000058</v>
      </c>
      <c r="D714" t="s">
        <v>4411</v>
      </c>
    </row>
    <row r="715" spans="1:4">
      <c r="A715" t="s">
        <v>1179</v>
      </c>
      <c r="B715" t="s">
        <v>4331</v>
      </c>
      <c r="C715" t="str">
        <f t="shared" si="11"/>
        <v>10.146.106.47naa.60060e80166177000001617700000059</v>
      </c>
      <c r="D715" t="s">
        <v>4415</v>
      </c>
    </row>
    <row r="716" spans="1:4">
      <c r="A716" t="s">
        <v>1179</v>
      </c>
      <c r="B716" t="s">
        <v>4301</v>
      </c>
      <c r="C716" t="str">
        <f t="shared" si="11"/>
        <v>10.146.106.47naa.60060e8016622100000162210000006a</v>
      </c>
      <c r="D716" t="s">
        <v>4413</v>
      </c>
    </row>
    <row r="717" spans="1:4">
      <c r="A717" t="s">
        <v>1179</v>
      </c>
      <c r="B717" t="s">
        <v>4299</v>
      </c>
      <c r="C717" t="str">
        <f t="shared" si="11"/>
        <v>10.146.106.47naa.60060e80166221000001622100001053</v>
      </c>
      <c r="D717" t="s">
        <v>4408</v>
      </c>
    </row>
    <row r="718" spans="1:4">
      <c r="A718" t="s">
        <v>1179</v>
      </c>
      <c r="B718" t="s">
        <v>4312</v>
      </c>
      <c r="C718" t="str">
        <f t="shared" si="11"/>
        <v>10.146.106.47naa.60060e8016622100000162210000006f</v>
      </c>
      <c r="D718" t="s">
        <v>4407</v>
      </c>
    </row>
    <row r="719" spans="1:4">
      <c r="A719" t="s">
        <v>1179</v>
      </c>
      <c r="B719" t="s">
        <v>4313</v>
      </c>
      <c r="C719" t="str">
        <f t="shared" si="11"/>
        <v>10.146.106.47naa.60060e80166221000001622100000070</v>
      </c>
      <c r="D719" t="s">
        <v>4409</v>
      </c>
    </row>
    <row r="720" spans="1:4">
      <c r="A720" t="s">
        <v>1179</v>
      </c>
      <c r="B720" t="s">
        <v>4306</v>
      </c>
      <c r="C720" t="str">
        <f t="shared" si="11"/>
        <v>10.146.106.47naa.60060e80166221000001622100000068</v>
      </c>
      <c r="D720" t="s">
        <v>4398</v>
      </c>
    </row>
    <row r="721" spans="1:4">
      <c r="A721" t="s">
        <v>1179</v>
      </c>
      <c r="B721" t="s">
        <v>1329</v>
      </c>
      <c r="C721" t="str">
        <f t="shared" si="11"/>
        <v>10.146.106.47naa.60060e80166177000001617700001f05</v>
      </c>
      <c r="D721" t="s">
        <v>4430</v>
      </c>
    </row>
    <row r="722" spans="1:4">
      <c r="A722" t="s">
        <v>1179</v>
      </c>
      <c r="B722" t="s">
        <v>1299</v>
      </c>
      <c r="C722" t="str">
        <f t="shared" si="11"/>
        <v>10.146.106.47naa.60060e80166221000001622100001f1b</v>
      </c>
      <c r="D722" t="s">
        <v>4434</v>
      </c>
    </row>
    <row r="723" spans="1:4">
      <c r="A723" t="s">
        <v>1179</v>
      </c>
      <c r="B723" t="s">
        <v>1335</v>
      </c>
      <c r="C723" t="str">
        <f t="shared" si="11"/>
        <v>10.146.106.47naa.60060e80166177000001617700001f16</v>
      </c>
      <c r="D723" t="s">
        <v>4427</v>
      </c>
    </row>
    <row r="724" spans="1:4">
      <c r="A724" t="s">
        <v>1179</v>
      </c>
      <c r="B724" t="s">
        <v>4280</v>
      </c>
      <c r="C724" t="str">
        <f t="shared" si="11"/>
        <v>10.146.106.47naa.60060e80166177000001617700000019</v>
      </c>
      <c r="D724" t="s">
        <v>4221</v>
      </c>
    </row>
    <row r="725" spans="1:4">
      <c r="A725" t="s">
        <v>1179</v>
      </c>
      <c r="B725" t="s">
        <v>1345</v>
      </c>
      <c r="C725" t="str">
        <f t="shared" si="11"/>
        <v>10.146.106.47naa.60060e80166177000001617700001f17</v>
      </c>
      <c r="D725" t="s">
        <v>4428</v>
      </c>
    </row>
    <row r="726" spans="1:4">
      <c r="A726" t="s">
        <v>1179</v>
      </c>
      <c r="B726" t="s">
        <v>1303</v>
      </c>
      <c r="C726" t="str">
        <f t="shared" si="11"/>
        <v>10.146.106.47naa.60060e80166177000001617700001f25</v>
      </c>
      <c r="D726" t="s">
        <v>4435</v>
      </c>
    </row>
    <row r="727" spans="1:4">
      <c r="A727" t="s">
        <v>1179</v>
      </c>
      <c r="B727" t="s">
        <v>1283</v>
      </c>
      <c r="C727" t="str">
        <f t="shared" si="11"/>
        <v>10.146.106.47naa.60060e80166221000001622100001f12</v>
      </c>
      <c r="D727" t="s">
        <v>4421</v>
      </c>
    </row>
    <row r="728" spans="1:4">
      <c r="A728" t="s">
        <v>1179</v>
      </c>
      <c r="B728" t="s">
        <v>1291</v>
      </c>
      <c r="C728" t="str">
        <f t="shared" si="11"/>
        <v>10.146.106.47naa.60060e80166221000001622100001f13</v>
      </c>
      <c r="D728" t="s">
        <v>4432</v>
      </c>
    </row>
    <row r="729" spans="1:4">
      <c r="A729" t="s">
        <v>1179</v>
      </c>
      <c r="B729" t="s">
        <v>1297</v>
      </c>
      <c r="C729" t="str">
        <f t="shared" si="11"/>
        <v>10.146.106.47naa.60060e80166221000001622100001f14</v>
      </c>
      <c r="D729" t="s">
        <v>4433</v>
      </c>
    </row>
    <row r="730" spans="1:4">
      <c r="A730" t="s">
        <v>1179</v>
      </c>
      <c r="B730" t="s">
        <v>4288</v>
      </c>
      <c r="C730" t="str">
        <f t="shared" si="11"/>
        <v>10.146.106.47naa.60060e80166177000001617700000055</v>
      </c>
      <c r="D730" t="s">
        <v>4399</v>
      </c>
    </row>
    <row r="731" spans="1:4">
      <c r="A731" t="s">
        <v>1179</v>
      </c>
      <c r="B731" t="s">
        <v>1379</v>
      </c>
      <c r="C731" t="str">
        <f t="shared" si="11"/>
        <v>10.146.106.47naa.60060e80166177000001617700001f1b</v>
      </c>
      <c r="D731" t="s">
        <v>4403</v>
      </c>
    </row>
    <row r="732" spans="1:4">
      <c r="A732" t="s">
        <v>1179</v>
      </c>
      <c r="B732" t="s">
        <v>4249</v>
      </c>
      <c r="C732" t="str">
        <f t="shared" si="11"/>
        <v>10.146.106.47naa.60060e80166221000001622100000067</v>
      </c>
      <c r="D732" t="s">
        <v>4395</v>
      </c>
    </row>
    <row r="733" spans="1:4">
      <c r="A733" t="s">
        <v>1179</v>
      </c>
      <c r="B733" t="s">
        <v>4292</v>
      </c>
      <c r="C733" t="str">
        <f t="shared" si="11"/>
        <v>10.146.106.47naa.60060e80166177000001617700000056</v>
      </c>
      <c r="D733" t="s">
        <v>4396</v>
      </c>
    </row>
    <row r="734" spans="1:4">
      <c r="A734" t="s">
        <v>1179</v>
      </c>
      <c r="B734" t="s">
        <v>1387</v>
      </c>
      <c r="C734" t="str">
        <f t="shared" si="11"/>
        <v>10.146.106.47naa.60060e80166177000001617700001f1f</v>
      </c>
      <c r="D734" t="s">
        <v>4394</v>
      </c>
    </row>
    <row r="735" spans="1:4">
      <c r="A735" t="s">
        <v>1179</v>
      </c>
      <c r="B735" t="s">
        <v>4293</v>
      </c>
      <c r="C735" t="str">
        <f t="shared" si="11"/>
        <v>10.146.106.47naa.60060e80166177000001617700000054</v>
      </c>
      <c r="D735" t="s">
        <v>4404</v>
      </c>
    </row>
    <row r="736" spans="1:4">
      <c r="A736" t="s">
        <v>1179</v>
      </c>
      <c r="B736" t="s">
        <v>4294</v>
      </c>
      <c r="C736" t="str">
        <f t="shared" si="11"/>
        <v>10.146.106.47naa.60060e8016617700000161770000001a</v>
      </c>
      <c r="D736" t="s">
        <v>4416</v>
      </c>
    </row>
    <row r="737" spans="1:4">
      <c r="A737" t="s">
        <v>1179</v>
      </c>
      <c r="B737" t="s">
        <v>1355</v>
      </c>
      <c r="C737" t="str">
        <f t="shared" si="11"/>
        <v>10.146.106.47naa.60060e80166177000001617700001f18</v>
      </c>
      <c r="D737" t="s">
        <v>4429</v>
      </c>
    </row>
    <row r="738" spans="1:4">
      <c r="A738" t="s">
        <v>1179</v>
      </c>
      <c r="B738" t="s">
        <v>1363</v>
      </c>
      <c r="C738" t="str">
        <f t="shared" si="11"/>
        <v>10.146.106.47naa.60060e80166177000001617700001f19</v>
      </c>
      <c r="D738" t="s">
        <v>4401</v>
      </c>
    </row>
    <row r="739" spans="1:4">
      <c r="A739" t="s">
        <v>1179</v>
      </c>
      <c r="B739" t="s">
        <v>1373</v>
      </c>
      <c r="C739" t="str">
        <f t="shared" si="11"/>
        <v>10.146.106.47naa.60060e80166177000001617700001f1a</v>
      </c>
      <c r="D739" t="s">
        <v>4402</v>
      </c>
    </row>
    <row r="740" spans="1:4">
      <c r="A740" t="s">
        <v>1179</v>
      </c>
      <c r="B740" t="s">
        <v>4298</v>
      </c>
      <c r="C740" t="str">
        <f t="shared" si="11"/>
        <v>10.146.106.47naa.60060e8016617700000161770000001b</v>
      </c>
      <c r="D740" t="s">
        <v>4400</v>
      </c>
    </row>
    <row r="741" spans="1:4">
      <c r="A741" t="s">
        <v>1179</v>
      </c>
      <c r="B741" t="s">
        <v>4258</v>
      </c>
      <c r="C741" t="str">
        <f t="shared" si="11"/>
        <v>10.146.106.47naa.60060e80166221000001622100000059</v>
      </c>
      <c r="D741" t="s">
        <v>4446</v>
      </c>
    </row>
    <row r="742" spans="1:4">
      <c r="A742" t="s">
        <v>1179</v>
      </c>
      <c r="B742" t="s">
        <v>4254</v>
      </c>
      <c r="C742" t="str">
        <f t="shared" si="11"/>
        <v>10.146.106.47naa.60060e80166221000001622100000058</v>
      </c>
      <c r="D742" t="s">
        <v>4445</v>
      </c>
    </row>
    <row r="743" spans="1:4">
      <c r="A743" t="s">
        <v>1179</v>
      </c>
      <c r="B743" t="s">
        <v>4246</v>
      </c>
      <c r="C743" t="str">
        <f t="shared" si="11"/>
        <v>10.146.106.47naa.60060e8016622100000162210000005a</v>
      </c>
      <c r="D743" t="s">
        <v>4440</v>
      </c>
    </row>
    <row r="744" spans="1:4">
      <c r="A744" t="s">
        <v>1179</v>
      </c>
      <c r="B744" t="s">
        <v>4311</v>
      </c>
      <c r="C744" t="str">
        <f t="shared" si="11"/>
        <v>10.146.106.47naa.60060e8016622100000162210000005c</v>
      </c>
      <c r="D744" t="s">
        <v>4441</v>
      </c>
    </row>
    <row r="745" spans="1:4">
      <c r="A745" t="s">
        <v>1179</v>
      </c>
      <c r="B745" t="s">
        <v>4307</v>
      </c>
      <c r="C745" t="str">
        <f t="shared" si="11"/>
        <v>10.146.106.47naa.60060e8016622100000162210000005b</v>
      </c>
      <c r="D745" t="s">
        <v>4439</v>
      </c>
    </row>
    <row r="746" spans="1:4">
      <c r="A746" t="s">
        <v>1179</v>
      </c>
      <c r="B746" t="s">
        <v>4237</v>
      </c>
      <c r="C746" t="str">
        <f t="shared" si="11"/>
        <v>10.146.106.47naa.60060e80166221000001622100000057</v>
      </c>
      <c r="D746" t="s">
        <v>4444</v>
      </c>
    </row>
    <row r="747" spans="1:4">
      <c r="A747" t="s">
        <v>1179</v>
      </c>
      <c r="B747" t="s">
        <v>4268</v>
      </c>
      <c r="C747" t="str">
        <f t="shared" si="11"/>
        <v>10.146.106.47naa.60060e80166221000001622100000053</v>
      </c>
      <c r="D747" t="s">
        <v>4222</v>
      </c>
    </row>
    <row r="748" spans="1:4">
      <c r="A748" t="s">
        <v>1179</v>
      </c>
      <c r="B748" t="s">
        <v>4272</v>
      </c>
      <c r="C748" t="str">
        <f t="shared" si="11"/>
        <v>10.146.106.47naa.60060e80166221000001622100000054</v>
      </c>
      <c r="D748" t="s">
        <v>4438</v>
      </c>
    </row>
    <row r="749" spans="1:4">
      <c r="A749" t="s">
        <v>1179</v>
      </c>
      <c r="B749" t="s">
        <v>4243</v>
      </c>
      <c r="C749" t="str">
        <f t="shared" si="11"/>
        <v>10.146.106.47naa.60060e80166221000001622100000056</v>
      </c>
      <c r="D749" t="s">
        <v>4437</v>
      </c>
    </row>
    <row r="750" spans="1:4">
      <c r="A750" t="s">
        <v>1179</v>
      </c>
      <c r="B750" t="s">
        <v>4241</v>
      </c>
      <c r="C750" t="str">
        <f t="shared" si="11"/>
        <v>10.146.106.47naa.60060e80166221000001622100000055</v>
      </c>
      <c r="D750" t="s">
        <v>4436</v>
      </c>
    </row>
    <row r="751" spans="1:4">
      <c r="A751" t="s">
        <v>1179</v>
      </c>
      <c r="B751" t="s">
        <v>4367</v>
      </c>
      <c r="C751" t="str">
        <f t="shared" si="11"/>
        <v>10.146.106.47naa.60060e80166221000001622100001070</v>
      </c>
      <c r="D751" t="s">
        <v>4570</v>
      </c>
    </row>
    <row r="752" spans="1:4">
      <c r="A752" t="s">
        <v>1179</v>
      </c>
      <c r="B752" t="s">
        <v>4368</v>
      </c>
      <c r="C752" t="str">
        <f t="shared" si="11"/>
        <v>10.146.106.47naa.60060e8016622100000162210000106d</v>
      </c>
      <c r="D752" t="s">
        <v>4571</v>
      </c>
    </row>
    <row r="753" spans="1:4">
      <c r="A753" t="s">
        <v>1179</v>
      </c>
      <c r="B753" t="s">
        <v>4365</v>
      </c>
      <c r="C753" t="str">
        <f t="shared" si="11"/>
        <v>10.146.106.47naa.60060e80166221000001622100001071</v>
      </c>
      <c r="D753" t="s">
        <v>4566</v>
      </c>
    </row>
    <row r="754" spans="1:4">
      <c r="A754" t="s">
        <v>1179</v>
      </c>
      <c r="B754" t="s">
        <v>4359</v>
      </c>
      <c r="C754" t="str">
        <f t="shared" si="11"/>
        <v>10.146.106.47naa.60060e8016622100000162210000106c</v>
      </c>
      <c r="D754" t="s">
        <v>4569</v>
      </c>
    </row>
    <row r="755" spans="1:4">
      <c r="A755" t="s">
        <v>1179</v>
      </c>
      <c r="B755" t="s">
        <v>4324</v>
      </c>
      <c r="C755" t="str">
        <f t="shared" si="11"/>
        <v>10.146.106.47naa.60060e80166221000001622100001068</v>
      </c>
      <c r="D755" t="s">
        <v>4442</v>
      </c>
    </row>
    <row r="756" spans="1:4">
      <c r="A756" t="s">
        <v>1179</v>
      </c>
      <c r="B756" t="s">
        <v>4327</v>
      </c>
      <c r="C756" t="str">
        <f t="shared" si="11"/>
        <v>10.146.106.47naa.60060e80166221000001622100001067</v>
      </c>
      <c r="D756" t="s">
        <v>4443</v>
      </c>
    </row>
    <row r="757" spans="1:4">
      <c r="A757" t="s">
        <v>1179</v>
      </c>
      <c r="B757" t="s">
        <v>4325</v>
      </c>
      <c r="C757" t="str">
        <f t="shared" si="11"/>
        <v>10.146.106.47naa.60060e80166221000001622100001069</v>
      </c>
      <c r="D757" t="s">
        <v>4533</v>
      </c>
    </row>
    <row r="758" spans="1:4">
      <c r="A758" t="s">
        <v>1179</v>
      </c>
      <c r="B758" t="s">
        <v>4360</v>
      </c>
      <c r="C758" t="str">
        <f t="shared" si="11"/>
        <v>10.146.106.47naa.60060e8016622100000162210000106b</v>
      </c>
      <c r="D758" t="s">
        <v>4567</v>
      </c>
    </row>
    <row r="759" spans="1:4">
      <c r="A759" t="s">
        <v>1179</v>
      </c>
      <c r="B759" t="s">
        <v>4361</v>
      </c>
      <c r="C759" t="str">
        <f t="shared" si="11"/>
        <v>10.146.106.47naa.60060e8016622100000162210000106a</v>
      </c>
      <c r="D759" t="s">
        <v>4568</v>
      </c>
    </row>
    <row r="760" spans="1:4">
      <c r="A760" t="s">
        <v>1179</v>
      </c>
      <c r="B760" t="s">
        <v>4277</v>
      </c>
      <c r="C760" t="str">
        <f t="shared" si="11"/>
        <v>10.146.106.47naa.60060e8016622100000162210000105b</v>
      </c>
      <c r="D760" t="s">
        <v>4448</v>
      </c>
    </row>
    <row r="761" spans="1:4">
      <c r="A761" t="s">
        <v>1179</v>
      </c>
      <c r="B761" t="s">
        <v>4278</v>
      </c>
      <c r="C761" t="str">
        <f t="shared" si="11"/>
        <v>10.146.106.47naa.60060e8016622100000162210000105a</v>
      </c>
      <c r="D761" t="s">
        <v>4449</v>
      </c>
    </row>
    <row r="762" spans="1:4">
      <c r="A762" t="s">
        <v>1179</v>
      </c>
      <c r="B762" t="s">
        <v>4279</v>
      </c>
      <c r="C762" t="str">
        <f t="shared" si="11"/>
        <v>10.146.106.47naa.60060e8016622100000162210000105c</v>
      </c>
      <c r="D762" t="s">
        <v>4450</v>
      </c>
    </row>
    <row r="763" spans="1:4">
      <c r="A763" t="s">
        <v>1179</v>
      </c>
      <c r="B763" t="s">
        <v>4282</v>
      </c>
      <c r="C763" t="str">
        <f t="shared" si="11"/>
        <v>10.146.106.47naa.60060e80166221000001622100001059</v>
      </c>
      <c r="D763" t="s">
        <v>4453</v>
      </c>
    </row>
    <row r="764" spans="1:4">
      <c r="A764" t="s">
        <v>1179</v>
      </c>
      <c r="B764" t="s">
        <v>4283</v>
      </c>
      <c r="C764" t="str">
        <f t="shared" si="11"/>
        <v>10.146.106.47naa.60060e80166221000001622100001055</v>
      </c>
      <c r="D764" t="s">
        <v>4454</v>
      </c>
    </row>
    <row r="765" spans="1:4">
      <c r="A765" t="s">
        <v>1179</v>
      </c>
      <c r="B765" t="s">
        <v>4284</v>
      </c>
      <c r="C765" t="str">
        <f t="shared" si="11"/>
        <v>10.146.106.47naa.60060e80166221000001622100001054</v>
      </c>
      <c r="D765" t="s">
        <v>4455</v>
      </c>
    </row>
    <row r="766" spans="1:4">
      <c r="A766" t="s">
        <v>1179</v>
      </c>
      <c r="B766" t="s">
        <v>4285</v>
      </c>
      <c r="C766" t="str">
        <f t="shared" si="11"/>
        <v>10.146.106.47naa.60060e80166221000001622100001056</v>
      </c>
      <c r="D766" t="s">
        <v>4456</v>
      </c>
    </row>
    <row r="767" spans="1:4">
      <c r="A767" t="s">
        <v>1179</v>
      </c>
      <c r="B767" t="s">
        <v>4286</v>
      </c>
      <c r="C767" t="str">
        <f t="shared" si="11"/>
        <v>10.146.106.47naa.60060e80166221000001622100001058</v>
      </c>
      <c r="D767" t="s">
        <v>4457</v>
      </c>
    </row>
    <row r="768" spans="1:4">
      <c r="A768" t="s">
        <v>1179</v>
      </c>
      <c r="B768" t="s">
        <v>4287</v>
      </c>
      <c r="C768" t="str">
        <f t="shared" si="11"/>
        <v>10.146.106.47naa.60060e80166221000001622100001057</v>
      </c>
      <c r="D768" t="s">
        <v>4458</v>
      </c>
    </row>
    <row r="769" spans="1:4">
      <c r="A769" t="s">
        <v>1179</v>
      </c>
      <c r="B769" t="s">
        <v>4335</v>
      </c>
      <c r="C769" t="str">
        <f t="shared" si="11"/>
        <v>10.146.106.47naa.60060e8016622100000162210000107e</v>
      </c>
      <c r="D769" t="s">
        <v>4481</v>
      </c>
    </row>
    <row r="770" spans="1:4">
      <c r="A770" t="s">
        <v>1179</v>
      </c>
      <c r="B770" t="s">
        <v>4362</v>
      </c>
      <c r="C770" t="str">
        <f t="shared" si="11"/>
        <v>10.146.106.47naa.60060e80166177000001617700000074</v>
      </c>
      <c r="D770" t="s">
        <v>4484</v>
      </c>
    </row>
    <row r="771" spans="1:4">
      <c r="A771" t="s">
        <v>1179</v>
      </c>
      <c r="B771" t="s">
        <v>4291</v>
      </c>
      <c r="C771" t="str">
        <f t="shared" si="11"/>
        <v>10.146.106.47naa.60060e80166177000001617700000061</v>
      </c>
      <c r="D771" t="s">
        <v>4477</v>
      </c>
    </row>
    <row r="772" spans="1:4">
      <c r="A772" t="s">
        <v>1179</v>
      </c>
      <c r="B772" t="s">
        <v>4356</v>
      </c>
      <c r="C772" t="str">
        <f t="shared" ref="C772:C835" si="12">CONCATENATE(A772,B772)</f>
        <v>10.146.106.47naa.60060e80166177000001617700000075</v>
      </c>
      <c r="D772" t="s">
        <v>4478</v>
      </c>
    </row>
    <row r="773" spans="1:4">
      <c r="A773" t="s">
        <v>1179</v>
      </c>
      <c r="B773" t="s">
        <v>4385</v>
      </c>
      <c r="C773" t="str">
        <f t="shared" si="12"/>
        <v>10.146.106.47naa.60060e80166221000001622100000106</v>
      </c>
      <c r="D773" t="s">
        <v>4476</v>
      </c>
    </row>
    <row r="774" spans="1:4">
      <c r="A774" t="s">
        <v>1179</v>
      </c>
      <c r="B774" t="s">
        <v>1395</v>
      </c>
      <c r="C774" t="str">
        <f t="shared" si="12"/>
        <v>10.146.106.47naa.60060e80166177000001617700001f26</v>
      </c>
      <c r="D774" t="s">
        <v>4485</v>
      </c>
    </row>
    <row r="775" spans="1:4">
      <c r="A775" t="s">
        <v>1179</v>
      </c>
      <c r="B775" t="s">
        <v>1393</v>
      </c>
      <c r="C775" t="str">
        <f t="shared" si="12"/>
        <v>10.146.106.47naa.60060e80166177000001617700001f23</v>
      </c>
      <c r="D775" t="s">
        <v>4472</v>
      </c>
    </row>
    <row r="776" spans="1:4">
      <c r="A776" t="s">
        <v>1179</v>
      </c>
      <c r="B776" t="s">
        <v>4390</v>
      </c>
      <c r="C776" t="str">
        <f t="shared" si="12"/>
        <v>10.146.106.47naa.60060e8016622100000162210000007a</v>
      </c>
      <c r="D776" t="s">
        <v>2533</v>
      </c>
    </row>
    <row r="777" spans="1:4">
      <c r="A777" t="s">
        <v>1179</v>
      </c>
      <c r="B777" t="s">
        <v>4333</v>
      </c>
      <c r="C777" t="str">
        <f t="shared" si="12"/>
        <v>10.146.106.47naa.60060e8016622100000162210000107d</v>
      </c>
      <c r="D777" t="s">
        <v>4483</v>
      </c>
    </row>
    <row r="778" spans="1:4">
      <c r="A778" t="s">
        <v>1179</v>
      </c>
      <c r="B778" t="s">
        <v>4389</v>
      </c>
      <c r="C778" t="str">
        <f t="shared" si="12"/>
        <v>10.146.106.47naa.60060e8016622100000162210000007b</v>
      </c>
      <c r="D778" t="s">
        <v>2542</v>
      </c>
    </row>
    <row r="779" spans="1:4">
      <c r="A779" t="s">
        <v>1179</v>
      </c>
      <c r="B779" t="s">
        <v>4290</v>
      </c>
      <c r="C779" t="str">
        <f t="shared" si="12"/>
        <v>10.146.106.47naa.60060e80166177000001617700000060</v>
      </c>
      <c r="D779" t="s">
        <v>4482</v>
      </c>
    </row>
    <row r="780" spans="1:4">
      <c r="A780" t="s">
        <v>1179</v>
      </c>
      <c r="B780" t="s">
        <v>4323</v>
      </c>
      <c r="C780" t="str">
        <f t="shared" si="12"/>
        <v>10.146.106.47naa.60060e80166221000001622100001106</v>
      </c>
      <c r="D780" t="s">
        <v>4520</v>
      </c>
    </row>
    <row r="781" spans="1:4">
      <c r="A781" t="s">
        <v>1179</v>
      </c>
      <c r="B781" t="s">
        <v>4373</v>
      </c>
      <c r="C781" t="str">
        <f t="shared" si="12"/>
        <v>10.146.106.47naa.60060e8016617700000161770000007e</v>
      </c>
      <c r="D781" t="s">
        <v>4524</v>
      </c>
    </row>
    <row r="782" spans="1:4">
      <c r="A782" t="s">
        <v>1179</v>
      </c>
      <c r="B782" t="s">
        <v>4371</v>
      </c>
      <c r="C782" t="str">
        <f t="shared" si="12"/>
        <v>10.146.106.47naa.60060e80166177000001617700000064</v>
      </c>
      <c r="D782" t="s">
        <v>4518</v>
      </c>
    </row>
    <row r="783" spans="1:4">
      <c r="A783" t="s">
        <v>1179</v>
      </c>
      <c r="B783" t="s">
        <v>4318</v>
      </c>
      <c r="C783" t="str">
        <f t="shared" si="12"/>
        <v>10.146.106.47naa.60060e80166221000001622100001107</v>
      </c>
      <c r="D783" t="s">
        <v>4519</v>
      </c>
    </row>
    <row r="784" spans="1:4">
      <c r="A784" t="s">
        <v>1179</v>
      </c>
      <c r="B784" t="s">
        <v>4372</v>
      </c>
      <c r="C784" t="str">
        <f t="shared" si="12"/>
        <v>10.146.106.47naa.60060e8016617700000161770000007f</v>
      </c>
      <c r="D784" t="s">
        <v>4517</v>
      </c>
    </row>
    <row r="785" spans="1:4">
      <c r="A785" t="s">
        <v>1179</v>
      </c>
      <c r="B785" t="s">
        <v>4358</v>
      </c>
      <c r="C785" t="str">
        <f t="shared" si="12"/>
        <v>10.146.106.47naa.60060e80166177000001617700000063</v>
      </c>
      <c r="D785" t="s">
        <v>4525</v>
      </c>
    </row>
    <row r="786" spans="1:4">
      <c r="A786" t="s">
        <v>1179</v>
      </c>
      <c r="B786" t="s">
        <v>4355</v>
      </c>
      <c r="C786" t="str">
        <f t="shared" si="12"/>
        <v>10.146.106.47naa.60060e80166177000001617700000062</v>
      </c>
      <c r="D786" t="s">
        <v>4479</v>
      </c>
    </row>
    <row r="787" spans="1:4">
      <c r="A787" t="s">
        <v>1179</v>
      </c>
      <c r="B787" t="s">
        <v>4328</v>
      </c>
      <c r="C787" t="str">
        <f t="shared" si="12"/>
        <v>10.146.106.47naa.60060e8016622100000162210000107f</v>
      </c>
      <c r="D787" t="s">
        <v>4480</v>
      </c>
    </row>
    <row r="788" spans="1:4">
      <c r="A788" t="s">
        <v>1179</v>
      </c>
      <c r="B788" t="s">
        <v>4386</v>
      </c>
      <c r="C788" t="str">
        <f t="shared" si="12"/>
        <v>10.146.106.47naa.60060e80166221000001622100000107</v>
      </c>
      <c r="D788" t="s">
        <v>4522</v>
      </c>
    </row>
    <row r="789" spans="1:4">
      <c r="A789" t="s">
        <v>1179</v>
      </c>
      <c r="B789" t="s">
        <v>4319</v>
      </c>
      <c r="C789" t="str">
        <f t="shared" si="12"/>
        <v>10.146.106.47naa.60060e80166221000001622100001080</v>
      </c>
      <c r="D789" t="s">
        <v>4523</v>
      </c>
    </row>
    <row r="790" spans="1:4">
      <c r="A790" t="s">
        <v>1179</v>
      </c>
      <c r="B790" t="s">
        <v>4369</v>
      </c>
      <c r="C790" t="str">
        <f t="shared" si="12"/>
        <v>10.146.106.47naa.60060e8016617700000161770000007a</v>
      </c>
      <c r="D790" t="s">
        <v>4521</v>
      </c>
    </row>
    <row r="791" spans="1:4">
      <c r="A791" t="s">
        <v>1179</v>
      </c>
      <c r="B791" t="s">
        <v>4289</v>
      </c>
      <c r="C791" t="str">
        <f t="shared" si="12"/>
        <v>10.146.106.47naa.60060e8016617700000161770000005f</v>
      </c>
      <c r="D791" t="s">
        <v>4471</v>
      </c>
    </row>
    <row r="792" spans="1:4">
      <c r="A792" t="s">
        <v>1179</v>
      </c>
      <c r="B792" t="s">
        <v>4250</v>
      </c>
      <c r="C792" t="str">
        <f t="shared" si="12"/>
        <v>10.146.106.47naa.60060e8016617700000161770000006c</v>
      </c>
      <c r="D792" t="s">
        <v>4487</v>
      </c>
    </row>
    <row r="793" spans="1:4">
      <c r="A793" t="s">
        <v>1179</v>
      </c>
      <c r="B793" t="s">
        <v>4247</v>
      </c>
      <c r="C793" t="str">
        <f t="shared" si="12"/>
        <v>10.146.106.47naa.60060e8016617700000161770000006b</v>
      </c>
      <c r="D793" t="s">
        <v>4486</v>
      </c>
    </row>
    <row r="794" spans="1:4">
      <c r="A794" t="s">
        <v>1179</v>
      </c>
      <c r="B794" t="s">
        <v>4308</v>
      </c>
      <c r="C794" t="str">
        <f t="shared" si="12"/>
        <v>10.146.106.47naa.60060e80166177000001617700000072</v>
      </c>
      <c r="D794" t="s">
        <v>4488</v>
      </c>
    </row>
    <row r="795" spans="1:4">
      <c r="A795" t="s">
        <v>1179</v>
      </c>
      <c r="B795" t="s">
        <v>1237</v>
      </c>
      <c r="C795" t="str">
        <f t="shared" si="12"/>
        <v>10.146.106.47naa.60060e80166221000001622100001f1a</v>
      </c>
      <c r="D795" t="s">
        <v>2462</v>
      </c>
    </row>
    <row r="796" spans="1:4">
      <c r="A796" t="s">
        <v>1179</v>
      </c>
      <c r="B796" t="s">
        <v>4304</v>
      </c>
      <c r="C796" t="str">
        <f t="shared" si="12"/>
        <v>10.146.106.47naa.60060e80166177000001617700000073</v>
      </c>
      <c r="D796" t="s">
        <v>4499</v>
      </c>
    </row>
    <row r="797" spans="1:4">
      <c r="A797" t="s">
        <v>1179</v>
      </c>
      <c r="B797" t="s">
        <v>4259</v>
      </c>
      <c r="C797" t="str">
        <f t="shared" si="12"/>
        <v>10.146.106.47naa.60060e8016617700000161770000006a</v>
      </c>
      <c r="D797" t="s">
        <v>4489</v>
      </c>
    </row>
    <row r="798" spans="1:4">
      <c r="A798" t="s">
        <v>1179</v>
      </c>
      <c r="B798" t="s">
        <v>4261</v>
      </c>
      <c r="C798" t="str">
        <f t="shared" si="12"/>
        <v>10.146.106.47naa.60060e80166177000001617700000066</v>
      </c>
      <c r="D798" t="s">
        <v>4490</v>
      </c>
    </row>
    <row r="799" spans="1:4">
      <c r="A799" t="s">
        <v>1179</v>
      </c>
      <c r="B799" t="s">
        <v>4269</v>
      </c>
      <c r="C799" t="str">
        <f t="shared" si="12"/>
        <v>10.146.106.47naa.60060e80166177000001617700000065</v>
      </c>
      <c r="D799" t="s">
        <v>4491</v>
      </c>
    </row>
    <row r="800" spans="1:4">
      <c r="A800" t="s">
        <v>1179</v>
      </c>
      <c r="B800" t="s">
        <v>4244</v>
      </c>
      <c r="C800" t="str">
        <f t="shared" si="12"/>
        <v>10.146.106.47naa.60060e80166177000001617700000067</v>
      </c>
      <c r="D800" t="s">
        <v>4492</v>
      </c>
    </row>
    <row r="801" spans="1:4">
      <c r="A801" t="s">
        <v>1179</v>
      </c>
      <c r="B801" t="s">
        <v>4255</v>
      </c>
      <c r="C801" t="str">
        <f t="shared" si="12"/>
        <v>10.146.106.47naa.60060e80166177000001617700000069</v>
      </c>
      <c r="D801" t="s">
        <v>4493</v>
      </c>
    </row>
    <row r="802" spans="1:4">
      <c r="A802" t="s">
        <v>1179</v>
      </c>
      <c r="B802" t="s">
        <v>4234</v>
      </c>
      <c r="C802" t="str">
        <f t="shared" si="12"/>
        <v>10.146.106.47naa.60060e80166177000001617700000068</v>
      </c>
      <c r="D802" t="s">
        <v>4494</v>
      </c>
    </row>
    <row r="803" spans="1:4">
      <c r="A803" t="s">
        <v>1179</v>
      </c>
      <c r="B803" t="s">
        <v>4297</v>
      </c>
      <c r="C803" t="str">
        <f t="shared" si="12"/>
        <v>10.146.106.47naa.60060e8016617700000161770000005e</v>
      </c>
      <c r="D803" t="s">
        <v>4475</v>
      </c>
    </row>
    <row r="804" spans="1:4">
      <c r="A804" t="s">
        <v>1179</v>
      </c>
      <c r="B804" t="s">
        <v>4387</v>
      </c>
      <c r="C804" t="str">
        <f t="shared" si="12"/>
        <v>10.146.106.47naa.60060e80166221000001622100000078</v>
      </c>
      <c r="D804" t="s">
        <v>2532</v>
      </c>
    </row>
    <row r="805" spans="1:4">
      <c r="A805" t="s">
        <v>1179</v>
      </c>
      <c r="B805" t="s">
        <v>4388</v>
      </c>
      <c r="C805" t="str">
        <f t="shared" si="12"/>
        <v>10.146.106.47naa.60060e80166221000001622100000079</v>
      </c>
      <c r="D805" t="s">
        <v>2524</v>
      </c>
    </row>
    <row r="806" spans="1:4">
      <c r="A806" t="s">
        <v>1179</v>
      </c>
      <c r="B806" t="s">
        <v>4338</v>
      </c>
      <c r="C806" t="str">
        <f t="shared" si="12"/>
        <v>10.146.106.47naa.60060e8016622100000162210000107c</v>
      </c>
      <c r="D806" t="s">
        <v>4469</v>
      </c>
    </row>
    <row r="807" spans="1:4">
      <c r="A807" t="s">
        <v>1179</v>
      </c>
      <c r="B807" t="s">
        <v>1391</v>
      </c>
      <c r="C807" t="str">
        <f t="shared" si="12"/>
        <v>10.146.106.47naa.60060e80166177000001617700001f20</v>
      </c>
      <c r="D807" t="s">
        <v>4470</v>
      </c>
    </row>
    <row r="808" spans="1:4">
      <c r="A808" t="s">
        <v>1179</v>
      </c>
      <c r="B808" t="s">
        <v>4296</v>
      </c>
      <c r="C808" t="str">
        <f t="shared" si="12"/>
        <v>10.146.106.47naa.60060e8016617700000161770000005d</v>
      </c>
      <c r="D808" t="s">
        <v>4474</v>
      </c>
    </row>
    <row r="809" spans="1:4">
      <c r="A809" t="s">
        <v>1179</v>
      </c>
      <c r="B809" t="s">
        <v>4281</v>
      </c>
      <c r="C809" t="str">
        <f t="shared" si="12"/>
        <v>10.146.106.47naa.60060e8016617700000161770000005b</v>
      </c>
      <c r="D809" t="s">
        <v>4497</v>
      </c>
    </row>
    <row r="810" spans="1:4">
      <c r="A810" t="s">
        <v>1179</v>
      </c>
      <c r="B810" t="s">
        <v>4379</v>
      </c>
      <c r="C810" t="str">
        <f t="shared" si="12"/>
        <v>10.146.106.47naa.60060e80166221000001622100000071</v>
      </c>
      <c r="D810" t="s">
        <v>2529</v>
      </c>
    </row>
    <row r="811" spans="1:4">
      <c r="A811" t="s">
        <v>1179</v>
      </c>
      <c r="B811" t="s">
        <v>4380</v>
      </c>
      <c r="C811" t="str">
        <f t="shared" si="12"/>
        <v>10.146.106.47naa.60060e8016622100000162210000007c</v>
      </c>
      <c r="D811" t="s">
        <v>2530</v>
      </c>
    </row>
    <row r="812" spans="1:4">
      <c r="A812" t="s">
        <v>1179</v>
      </c>
      <c r="B812" t="s">
        <v>4381</v>
      </c>
      <c r="C812" t="str">
        <f t="shared" si="12"/>
        <v>10.146.106.47naa.60060e80166221000001622100000077</v>
      </c>
      <c r="D812" t="s">
        <v>2531</v>
      </c>
    </row>
    <row r="813" spans="1:4">
      <c r="A813" t="s">
        <v>1179</v>
      </c>
      <c r="B813" t="s">
        <v>4295</v>
      </c>
      <c r="C813" t="str">
        <f t="shared" si="12"/>
        <v>10.146.106.47naa.60060e8016617700000161770000005c</v>
      </c>
      <c r="D813" t="s">
        <v>4473</v>
      </c>
    </row>
    <row r="814" spans="1:4">
      <c r="A814" t="s">
        <v>1179</v>
      </c>
      <c r="B814" t="s">
        <v>4274</v>
      </c>
      <c r="C814" t="str">
        <f t="shared" si="12"/>
        <v>10.146.106.47naa.60060e80166221000001622100000f2f</v>
      </c>
      <c r="D814" t="s">
        <v>4511</v>
      </c>
    </row>
    <row r="815" spans="1:4">
      <c r="A815" t="s">
        <v>1179</v>
      </c>
      <c r="B815" t="s">
        <v>4264</v>
      </c>
      <c r="C815" t="str">
        <f t="shared" si="12"/>
        <v>10.146.106.47naa.60060e80166221000001622100000f2e</v>
      </c>
      <c r="D815" t="s">
        <v>4515</v>
      </c>
    </row>
    <row r="816" spans="1:4">
      <c r="A816" t="s">
        <v>1179</v>
      </c>
      <c r="B816" t="s">
        <v>4276</v>
      </c>
      <c r="C816" t="str">
        <f t="shared" si="12"/>
        <v>10.146.106.47naa.60060e80166221000001622100000f30</v>
      </c>
      <c r="D816" t="s">
        <v>4507</v>
      </c>
    </row>
    <row r="817" spans="1:4">
      <c r="A817" t="s">
        <v>1179</v>
      </c>
      <c r="B817" t="s">
        <v>4273</v>
      </c>
      <c r="C817" t="str">
        <f t="shared" si="12"/>
        <v>10.146.106.47naa.60060e80166221000001622100000f32</v>
      </c>
      <c r="D817" t="s">
        <v>4508</v>
      </c>
    </row>
    <row r="818" spans="1:4">
      <c r="A818" t="s">
        <v>1179</v>
      </c>
      <c r="B818" t="s">
        <v>4275</v>
      </c>
      <c r="C818" t="str">
        <f t="shared" si="12"/>
        <v>10.146.106.47naa.60060e80166221000001622100000f31</v>
      </c>
      <c r="D818" t="s">
        <v>4506</v>
      </c>
    </row>
    <row r="819" spans="1:4">
      <c r="A819" t="s">
        <v>1179</v>
      </c>
      <c r="B819" t="s">
        <v>4266</v>
      </c>
      <c r="C819" t="str">
        <f t="shared" si="12"/>
        <v>10.146.106.47naa.60060e80166221000001622100000f43</v>
      </c>
      <c r="D819" t="s">
        <v>2547</v>
      </c>
    </row>
    <row r="820" spans="1:4">
      <c r="A820" t="s">
        <v>1179</v>
      </c>
      <c r="B820" t="s">
        <v>4263</v>
      </c>
      <c r="C820" t="str">
        <f t="shared" si="12"/>
        <v>10.146.106.47naa.60060e80166221000001622100000f2d</v>
      </c>
      <c r="D820" t="s">
        <v>4513</v>
      </c>
    </row>
    <row r="821" spans="1:4">
      <c r="A821" t="s">
        <v>1179</v>
      </c>
      <c r="B821" t="s">
        <v>4236</v>
      </c>
      <c r="C821" t="str">
        <f t="shared" si="12"/>
        <v>10.146.106.47naa.60060e80166221000001622100000f36</v>
      </c>
      <c r="D821" t="s">
        <v>2515</v>
      </c>
    </row>
    <row r="822" spans="1:4">
      <c r="A822" t="s">
        <v>1179</v>
      </c>
      <c r="B822" t="s">
        <v>1263</v>
      </c>
      <c r="C822" t="str">
        <f t="shared" si="12"/>
        <v>10.146.106.47naa.60060e80166221000001622100001f10</v>
      </c>
      <c r="D822" t="s">
        <v>4422</v>
      </c>
    </row>
    <row r="823" spans="1:4">
      <c r="A823" t="s">
        <v>1179</v>
      </c>
      <c r="B823" t="s">
        <v>1273</v>
      </c>
      <c r="C823" t="str">
        <f t="shared" si="12"/>
        <v>10.146.106.47naa.60060e80166221000001622100001f11</v>
      </c>
      <c r="D823" t="s">
        <v>4417</v>
      </c>
    </row>
    <row r="824" spans="1:4">
      <c r="A824" t="s">
        <v>1179</v>
      </c>
      <c r="B824" t="s">
        <v>1253</v>
      </c>
      <c r="C824" t="str">
        <f t="shared" si="12"/>
        <v>10.146.106.47naa.60060e80166221000001622100001f0f</v>
      </c>
      <c r="D824" t="s">
        <v>4425</v>
      </c>
    </row>
    <row r="825" spans="1:4">
      <c r="A825" t="s">
        <v>1179</v>
      </c>
      <c r="B825" t="s">
        <v>4271</v>
      </c>
      <c r="C825" t="str">
        <f t="shared" si="12"/>
        <v>10.146.106.47naa.60060e80166221000001622100000f34</v>
      </c>
      <c r="D825" t="s">
        <v>4509</v>
      </c>
    </row>
    <row r="826" spans="1:4">
      <c r="A826" t="s">
        <v>1179</v>
      </c>
      <c r="B826" t="s">
        <v>4267</v>
      </c>
      <c r="C826" t="str">
        <f t="shared" si="12"/>
        <v>10.146.106.47naa.60060e80166221000001622100000f33</v>
      </c>
      <c r="D826" t="s">
        <v>4510</v>
      </c>
    </row>
    <row r="827" spans="1:4">
      <c r="A827" t="s">
        <v>1179</v>
      </c>
      <c r="B827" t="s">
        <v>4242</v>
      </c>
      <c r="C827" t="str">
        <f t="shared" si="12"/>
        <v>10.146.106.47naa.60060e80166221000001622100000f35</v>
      </c>
      <c r="D827" t="s">
        <v>4423</v>
      </c>
    </row>
    <row r="828" spans="1:4">
      <c r="A828" t="s">
        <v>1179</v>
      </c>
      <c r="B828" t="s">
        <v>4239</v>
      </c>
      <c r="C828" t="str">
        <f t="shared" si="12"/>
        <v>10.146.106.47naa.60060e80166177000001617700000f10</v>
      </c>
      <c r="D828" t="s">
        <v>4532</v>
      </c>
    </row>
    <row r="829" spans="1:4">
      <c r="A829" t="s">
        <v>1179</v>
      </c>
      <c r="B829" t="s">
        <v>4350</v>
      </c>
      <c r="C829" t="str">
        <f t="shared" si="12"/>
        <v>10.146.106.47naa.60060e80166221000001622100000f3a</v>
      </c>
      <c r="D829" t="s">
        <v>2538</v>
      </c>
    </row>
    <row r="830" spans="1:4">
      <c r="A830" t="s">
        <v>1179</v>
      </c>
      <c r="B830" t="s">
        <v>4238</v>
      </c>
      <c r="C830" t="str">
        <f t="shared" si="12"/>
        <v>10.146.106.47naa.60060e80166177000001617700000f11</v>
      </c>
      <c r="D830" t="s">
        <v>4526</v>
      </c>
    </row>
    <row r="831" spans="1:4">
      <c r="A831" t="s">
        <v>1179</v>
      </c>
      <c r="B831" t="s">
        <v>4353</v>
      </c>
      <c r="C831" t="str">
        <f t="shared" si="12"/>
        <v>10.146.106.47naa.60060e80166221000001622100000f3b</v>
      </c>
      <c r="D831" t="s">
        <v>2539</v>
      </c>
    </row>
    <row r="832" spans="1:4">
      <c r="A832" t="s">
        <v>1179</v>
      </c>
      <c r="B832" t="s">
        <v>4342</v>
      </c>
      <c r="C832" t="str">
        <f t="shared" si="12"/>
        <v>10.146.106.47naa.60060e80166221000001622100000f38</v>
      </c>
      <c r="D832" t="s">
        <v>2508</v>
      </c>
    </row>
    <row r="833" spans="1:4">
      <c r="A833" t="s">
        <v>1179</v>
      </c>
      <c r="B833" t="s">
        <v>4344</v>
      </c>
      <c r="C833" t="str">
        <f t="shared" si="12"/>
        <v>10.146.106.47naa.60060e80166221000001622100000f37</v>
      </c>
      <c r="D833" t="s">
        <v>2507</v>
      </c>
    </row>
    <row r="834" spans="1:4">
      <c r="A834" t="s">
        <v>1179</v>
      </c>
      <c r="B834" t="s">
        <v>4240</v>
      </c>
      <c r="C834" t="str">
        <f t="shared" si="12"/>
        <v>10.146.106.47naa.60060e80166177000001617700000f0f</v>
      </c>
      <c r="D834" t="s">
        <v>4530</v>
      </c>
    </row>
    <row r="835" spans="1:4">
      <c r="A835" t="s">
        <v>1179</v>
      </c>
      <c r="B835" t="s">
        <v>4340</v>
      </c>
      <c r="C835" t="str">
        <f t="shared" si="12"/>
        <v>10.146.106.47naa.60060e80166221000001622100000f39</v>
      </c>
      <c r="D835" t="s">
        <v>2537</v>
      </c>
    </row>
    <row r="836" spans="1:4">
      <c r="A836" t="s">
        <v>1179</v>
      </c>
      <c r="B836" t="s">
        <v>4314</v>
      </c>
      <c r="C836" t="str">
        <f t="shared" ref="C836:C899" si="13">CONCATENATE(A836,B836)</f>
        <v>10.146.106.47naa.60060e80166221000001622100000f3e</v>
      </c>
      <c r="D836" t="s">
        <v>2545</v>
      </c>
    </row>
    <row r="837" spans="1:4">
      <c r="A837" t="s">
        <v>1179</v>
      </c>
      <c r="B837" t="s">
        <v>4252</v>
      </c>
      <c r="C837" t="str">
        <f t="shared" si="13"/>
        <v>10.146.106.47naa.60060e80166177000001617700000f17</v>
      </c>
      <c r="D837" t="s">
        <v>4505</v>
      </c>
    </row>
    <row r="838" spans="1:4">
      <c r="A838" t="s">
        <v>1179</v>
      </c>
      <c r="B838" t="s">
        <v>4265</v>
      </c>
      <c r="C838" t="str">
        <f t="shared" si="13"/>
        <v>10.146.106.47naa.60060e80166221000001622100000f42</v>
      </c>
      <c r="D838" t="s">
        <v>2546</v>
      </c>
    </row>
    <row r="839" spans="1:4">
      <c r="A839" t="s">
        <v>1179</v>
      </c>
      <c r="B839" t="s">
        <v>4253</v>
      </c>
      <c r="C839" t="str">
        <f t="shared" si="13"/>
        <v>10.146.106.47naa.60060e80166177000001617700000f16</v>
      </c>
      <c r="D839" t="s">
        <v>4503</v>
      </c>
    </row>
    <row r="840" spans="1:4">
      <c r="A840" t="s">
        <v>1179</v>
      </c>
      <c r="B840" t="s">
        <v>4349</v>
      </c>
      <c r="C840" t="str">
        <f t="shared" si="13"/>
        <v>10.146.106.47naa.60060e80166221000001622100000f3c</v>
      </c>
      <c r="D840" t="s">
        <v>2543</v>
      </c>
    </row>
    <row r="841" spans="1:4">
      <c r="A841" t="s">
        <v>1179</v>
      </c>
      <c r="B841" t="s">
        <v>4257</v>
      </c>
      <c r="C841" t="str">
        <f t="shared" si="13"/>
        <v>10.146.106.47naa.60060e80166177000001617700000f15</v>
      </c>
      <c r="D841" t="s">
        <v>4528</v>
      </c>
    </row>
    <row r="842" spans="1:4">
      <c r="A842" t="s">
        <v>1179</v>
      </c>
      <c r="B842" t="s">
        <v>4348</v>
      </c>
      <c r="C842" t="str">
        <f t="shared" si="13"/>
        <v>10.146.106.47naa.60060e80166221000001622100000f3d</v>
      </c>
      <c r="D842" t="s">
        <v>2544</v>
      </c>
    </row>
    <row r="843" spans="1:4">
      <c r="A843" t="s">
        <v>1179</v>
      </c>
      <c r="B843" t="s">
        <v>4326</v>
      </c>
      <c r="C843" t="str">
        <f t="shared" si="13"/>
        <v>10.146.106.47naa.60060e80166221000001622100000066</v>
      </c>
      <c r="D843" t="s">
        <v>4535</v>
      </c>
    </row>
    <row r="844" spans="1:4">
      <c r="A844" t="s">
        <v>1179</v>
      </c>
      <c r="B844" t="s">
        <v>4316</v>
      </c>
      <c r="C844" t="str">
        <f t="shared" si="13"/>
        <v>10.146.106.47naa.60060e80166221000001622100000064</v>
      </c>
      <c r="D844" t="s">
        <v>4536</v>
      </c>
    </row>
    <row r="845" spans="1:4">
      <c r="A845" t="s">
        <v>1179</v>
      </c>
      <c r="B845" t="s">
        <v>4317</v>
      </c>
      <c r="C845" t="str">
        <f t="shared" si="13"/>
        <v>10.146.106.47naa.60060e80166221000001622100000065</v>
      </c>
      <c r="D845" t="s">
        <v>4534</v>
      </c>
    </row>
    <row r="846" spans="1:4">
      <c r="A846" t="s">
        <v>1179</v>
      </c>
      <c r="B846" t="s">
        <v>4337</v>
      </c>
      <c r="C846" t="str">
        <f t="shared" si="13"/>
        <v>10.146.106.47naa.60060e8016622100000162210000005d</v>
      </c>
      <c r="D846" t="s">
        <v>4538</v>
      </c>
    </row>
    <row r="847" spans="1:4">
      <c r="A847" t="s">
        <v>1179</v>
      </c>
      <c r="B847" t="s">
        <v>4322</v>
      </c>
      <c r="C847" t="str">
        <f t="shared" si="13"/>
        <v>10.146.106.47naa.60060e80166221000001622100000062</v>
      </c>
      <c r="D847" t="s">
        <v>4541</v>
      </c>
    </row>
    <row r="848" spans="1:4">
      <c r="A848" t="s">
        <v>1179</v>
      </c>
      <c r="B848" t="s">
        <v>4321</v>
      </c>
      <c r="C848" t="str">
        <f t="shared" si="13"/>
        <v>10.146.106.47naa.60060e80166221000001622100000061</v>
      </c>
      <c r="D848" t="s">
        <v>4540</v>
      </c>
    </row>
    <row r="849" spans="1:4">
      <c r="A849" t="s">
        <v>1179</v>
      </c>
      <c r="B849" t="s">
        <v>4315</v>
      </c>
      <c r="C849" t="str">
        <f t="shared" si="13"/>
        <v>10.146.106.47naa.60060e80166221000001622100000063</v>
      </c>
      <c r="D849" t="s">
        <v>4537</v>
      </c>
    </row>
    <row r="850" spans="1:4">
      <c r="A850" t="s">
        <v>1179</v>
      </c>
      <c r="B850" t="s">
        <v>4320</v>
      </c>
      <c r="C850" t="str">
        <f t="shared" si="13"/>
        <v>10.146.106.47naa.60060e80166221000001622100000060</v>
      </c>
      <c r="D850" t="s">
        <v>4543</v>
      </c>
    </row>
    <row r="851" spans="1:4">
      <c r="A851" t="s">
        <v>1179</v>
      </c>
      <c r="B851" t="s">
        <v>4332</v>
      </c>
      <c r="C851" t="str">
        <f t="shared" si="13"/>
        <v>10.146.106.47naa.60060e8016622100000162210000005e</v>
      </c>
      <c r="D851" t="s">
        <v>4539</v>
      </c>
    </row>
    <row r="852" spans="1:4">
      <c r="A852" t="s">
        <v>1179</v>
      </c>
      <c r="B852" t="s">
        <v>4334</v>
      </c>
      <c r="C852" t="str">
        <f t="shared" si="13"/>
        <v>10.146.106.47naa.60060e8016622100000162210000005f</v>
      </c>
      <c r="D852" t="s">
        <v>4542</v>
      </c>
    </row>
    <row r="853" spans="1:4">
      <c r="A853" t="s">
        <v>1179</v>
      </c>
      <c r="B853" t="s">
        <v>4366</v>
      </c>
      <c r="C853" t="str">
        <f t="shared" si="13"/>
        <v>10.146.106.47naa.60060e8016622100000162210000105e</v>
      </c>
      <c r="D853" t="s">
        <v>4546</v>
      </c>
    </row>
    <row r="854" spans="1:4">
      <c r="A854" t="s">
        <v>1179</v>
      </c>
      <c r="B854" t="s">
        <v>4364</v>
      </c>
      <c r="C854" t="str">
        <f t="shared" si="13"/>
        <v>10.146.106.47naa.60060e8016622100000162210000105d</v>
      </c>
      <c r="D854" t="s">
        <v>4547</v>
      </c>
    </row>
    <row r="855" spans="1:4">
      <c r="A855" t="s">
        <v>1179</v>
      </c>
      <c r="B855" t="s">
        <v>4354</v>
      </c>
      <c r="C855" t="str">
        <f t="shared" si="13"/>
        <v>10.146.106.47naa.60060e8016622100000162210000105f</v>
      </c>
      <c r="D855" t="s">
        <v>4552</v>
      </c>
    </row>
    <row r="856" spans="1:4">
      <c r="A856" t="s">
        <v>1179</v>
      </c>
      <c r="B856" t="s">
        <v>4343</v>
      </c>
      <c r="C856" t="str">
        <f t="shared" si="13"/>
        <v>10.146.106.47naa.60060e80166221000001622100001060</v>
      </c>
      <c r="D856" t="s">
        <v>4551</v>
      </c>
    </row>
    <row r="857" spans="1:4">
      <c r="A857" t="s">
        <v>1179</v>
      </c>
      <c r="B857" t="s">
        <v>4346</v>
      </c>
      <c r="C857" t="str">
        <f t="shared" si="13"/>
        <v>10.146.106.47naa.60060e80166221000001622100001066</v>
      </c>
      <c r="D857" t="s">
        <v>4544</v>
      </c>
    </row>
    <row r="858" spans="1:4">
      <c r="A858" t="s">
        <v>1179</v>
      </c>
      <c r="B858" t="s">
        <v>4339</v>
      </c>
      <c r="C858" t="str">
        <f t="shared" si="13"/>
        <v>10.146.106.47naa.60060e80166221000001622100001062</v>
      </c>
      <c r="D858" t="s">
        <v>4550</v>
      </c>
    </row>
    <row r="859" spans="1:4">
      <c r="A859" t="s">
        <v>1179</v>
      </c>
      <c r="B859" t="s">
        <v>4345</v>
      </c>
      <c r="C859" t="str">
        <f t="shared" si="13"/>
        <v>10.146.106.47naa.60060e80166221000001622100001061</v>
      </c>
      <c r="D859" t="s">
        <v>4553</v>
      </c>
    </row>
    <row r="860" spans="1:4">
      <c r="A860" t="s">
        <v>1179</v>
      </c>
      <c r="B860" t="s">
        <v>4341</v>
      </c>
      <c r="C860" t="str">
        <f t="shared" si="13"/>
        <v>10.146.106.47naa.60060e80166221000001622100001063</v>
      </c>
      <c r="D860" t="s">
        <v>4548</v>
      </c>
    </row>
    <row r="861" spans="1:4">
      <c r="A861" t="s">
        <v>1179</v>
      </c>
      <c r="B861" t="s">
        <v>4352</v>
      </c>
      <c r="C861" t="str">
        <f t="shared" si="13"/>
        <v>10.146.106.47naa.60060e80166221000001622100001065</v>
      </c>
      <c r="D861" t="s">
        <v>4545</v>
      </c>
    </row>
    <row r="862" spans="1:4">
      <c r="A862" t="s">
        <v>1179</v>
      </c>
      <c r="B862" t="s">
        <v>4351</v>
      </c>
      <c r="C862" t="str">
        <f t="shared" si="13"/>
        <v>10.146.106.47naa.60060e80166221000001622100001064</v>
      </c>
      <c r="D862" t="s">
        <v>4549</v>
      </c>
    </row>
    <row r="863" spans="1:4">
      <c r="A863" t="s">
        <v>1179</v>
      </c>
      <c r="B863" t="s">
        <v>4347</v>
      </c>
      <c r="C863" t="str">
        <f t="shared" si="13"/>
        <v>10.146.106.47naa.60060e80166221000001622100000f44</v>
      </c>
      <c r="D863" t="s">
        <v>2548</v>
      </c>
    </row>
    <row r="864" spans="1:4">
      <c r="A864" t="s">
        <v>1180</v>
      </c>
      <c r="B864" t="s">
        <v>1433</v>
      </c>
      <c r="C864" t="str">
        <f t="shared" si="13"/>
        <v>10.146.106.48naa.600508b1001c67b5b626713aeb87aab3</v>
      </c>
      <c r="D864" t="s">
        <v>4213</v>
      </c>
    </row>
    <row r="865" spans="1:4">
      <c r="A865" t="s">
        <v>1180</v>
      </c>
      <c r="B865" t="s">
        <v>1431</v>
      </c>
      <c r="C865" t="str">
        <f t="shared" si="13"/>
        <v>10.146.106.48naa.600508b1001cab8f5ea15a45eb17c65f</v>
      </c>
      <c r="D865" t="s">
        <v>4212</v>
      </c>
    </row>
    <row r="866" spans="1:4">
      <c r="A866" t="s">
        <v>1180</v>
      </c>
      <c r="B866" t="s">
        <v>4298</v>
      </c>
      <c r="C866" t="str">
        <f t="shared" si="13"/>
        <v>10.146.106.48naa.60060e8016617700000161770000001b</v>
      </c>
      <c r="D866" t="s">
        <v>4687</v>
      </c>
    </row>
    <row r="867" spans="1:4">
      <c r="A867" t="s">
        <v>1180</v>
      </c>
      <c r="B867" t="s">
        <v>4294</v>
      </c>
      <c r="C867" t="str">
        <f t="shared" si="13"/>
        <v>10.146.106.48naa.60060e8016617700000161770000001a</v>
      </c>
      <c r="D867" t="s">
        <v>4688</v>
      </c>
    </row>
    <row r="868" spans="1:4">
      <c r="A868" t="s">
        <v>1180</v>
      </c>
      <c r="B868" t="s">
        <v>4293</v>
      </c>
      <c r="C868" t="str">
        <f t="shared" si="13"/>
        <v>10.146.106.48naa.60060e80166177000001617700000054</v>
      </c>
      <c r="D868" t="s">
        <v>4689</v>
      </c>
    </row>
    <row r="869" spans="1:4">
      <c r="A869" t="s">
        <v>1180</v>
      </c>
      <c r="B869" t="s">
        <v>4347</v>
      </c>
      <c r="C869" t="str">
        <f t="shared" si="13"/>
        <v>10.146.106.48naa.60060e80166221000001622100000f44</v>
      </c>
      <c r="D869" t="s">
        <v>2541</v>
      </c>
    </row>
    <row r="870" spans="1:4">
      <c r="A870" t="s">
        <v>1180</v>
      </c>
      <c r="B870" t="s">
        <v>1299</v>
      </c>
      <c r="C870" t="str">
        <f t="shared" si="13"/>
        <v>10.146.106.48naa.60060e80166221000001622100001f1b</v>
      </c>
      <c r="D870" t="s">
        <v>4434</v>
      </c>
    </row>
    <row r="871" spans="1:4">
      <c r="A871" t="s">
        <v>1180</v>
      </c>
      <c r="B871" t="s">
        <v>1291</v>
      </c>
      <c r="C871" t="str">
        <f t="shared" si="13"/>
        <v>10.146.106.48naa.60060e80166221000001622100001f13</v>
      </c>
      <c r="D871" t="s">
        <v>4432</v>
      </c>
    </row>
    <row r="872" spans="1:4">
      <c r="A872" t="s">
        <v>1180</v>
      </c>
      <c r="B872" t="s">
        <v>4280</v>
      </c>
      <c r="C872" t="str">
        <f t="shared" si="13"/>
        <v>10.146.106.48naa.60060e80166177000001617700000019</v>
      </c>
      <c r="D872" t="s">
        <v>4435</v>
      </c>
    </row>
    <row r="873" spans="1:4">
      <c r="A873" t="s">
        <v>1180</v>
      </c>
      <c r="B873" t="s">
        <v>1297</v>
      </c>
      <c r="C873" t="str">
        <f t="shared" si="13"/>
        <v>10.146.106.48naa.60060e80166221000001622100001f14</v>
      </c>
      <c r="D873" t="s">
        <v>4433</v>
      </c>
    </row>
    <row r="874" spans="1:4">
      <c r="A874" t="s">
        <v>1180</v>
      </c>
      <c r="B874" t="s">
        <v>4329</v>
      </c>
      <c r="C874" t="str">
        <f t="shared" si="13"/>
        <v>10.146.106.48naa.60060e80166177000001617700000057</v>
      </c>
      <c r="D874" t="s">
        <v>4690</v>
      </c>
    </row>
    <row r="875" spans="1:4">
      <c r="A875" t="s">
        <v>1180</v>
      </c>
      <c r="B875" t="s">
        <v>4330</v>
      </c>
      <c r="C875" t="str">
        <f t="shared" si="13"/>
        <v>10.146.106.48naa.60060e80166177000001617700000058</v>
      </c>
      <c r="D875" t="s">
        <v>4691</v>
      </c>
    </row>
    <row r="876" spans="1:4">
      <c r="A876" t="s">
        <v>1180</v>
      </c>
      <c r="B876" t="s">
        <v>4288</v>
      </c>
      <c r="C876" t="str">
        <f t="shared" si="13"/>
        <v>10.146.106.48naa.60060e80166177000001617700000055</v>
      </c>
      <c r="D876" t="s">
        <v>4692</v>
      </c>
    </row>
    <row r="877" spans="1:4">
      <c r="A877" t="s">
        <v>1180</v>
      </c>
      <c r="B877" t="s">
        <v>4292</v>
      </c>
      <c r="C877" t="str">
        <f t="shared" si="13"/>
        <v>10.146.106.48naa.60060e80166177000001617700000056</v>
      </c>
      <c r="D877" t="s">
        <v>4693</v>
      </c>
    </row>
    <row r="878" spans="1:4">
      <c r="A878" t="s">
        <v>1180</v>
      </c>
      <c r="B878" t="s">
        <v>1283</v>
      </c>
      <c r="C878" t="str">
        <f t="shared" si="13"/>
        <v>10.146.106.48naa.60060e80166221000001622100001f12</v>
      </c>
      <c r="D878" t="s">
        <v>4421</v>
      </c>
    </row>
    <row r="879" spans="1:4">
      <c r="A879" t="s">
        <v>1180</v>
      </c>
      <c r="B879" t="s">
        <v>4276</v>
      </c>
      <c r="C879" t="str">
        <f t="shared" si="13"/>
        <v>10.146.106.48naa.60060e80166221000001622100000f30</v>
      </c>
      <c r="D879" t="s">
        <v>4507</v>
      </c>
    </row>
    <row r="880" spans="1:4">
      <c r="A880" t="s">
        <v>1180</v>
      </c>
      <c r="B880" t="s">
        <v>4274</v>
      </c>
      <c r="C880" t="str">
        <f t="shared" si="13"/>
        <v>10.146.106.48naa.60060e80166221000001622100000f2f</v>
      </c>
      <c r="D880" t="s">
        <v>4511</v>
      </c>
    </row>
    <row r="881" spans="1:4">
      <c r="A881" t="s">
        <v>1180</v>
      </c>
      <c r="B881" t="s">
        <v>4275</v>
      </c>
      <c r="C881" t="str">
        <f t="shared" si="13"/>
        <v>10.146.106.48naa.60060e80166221000001622100000f31</v>
      </c>
      <c r="D881" t="s">
        <v>4506</v>
      </c>
    </row>
    <row r="882" spans="1:4">
      <c r="A882" t="s">
        <v>1180</v>
      </c>
      <c r="B882" t="s">
        <v>4267</v>
      </c>
      <c r="C882" t="str">
        <f t="shared" si="13"/>
        <v>10.146.106.48naa.60060e80166221000001622100000f33</v>
      </c>
      <c r="D882" t="s">
        <v>4510</v>
      </c>
    </row>
    <row r="883" spans="1:4">
      <c r="A883" t="s">
        <v>1180</v>
      </c>
      <c r="B883" t="s">
        <v>4273</v>
      </c>
      <c r="C883" t="str">
        <f t="shared" si="13"/>
        <v>10.146.106.48naa.60060e80166221000001622100000f32</v>
      </c>
      <c r="D883" t="s">
        <v>4508</v>
      </c>
    </row>
    <row r="884" spans="1:4">
      <c r="A884" t="s">
        <v>1180</v>
      </c>
      <c r="B884" t="s">
        <v>4365</v>
      </c>
      <c r="C884" t="str">
        <f t="shared" si="13"/>
        <v>10.146.106.48naa.60060e80166221000001622100001071</v>
      </c>
      <c r="D884" t="s">
        <v>4514</v>
      </c>
    </row>
    <row r="885" spans="1:4">
      <c r="A885" t="s">
        <v>1180</v>
      </c>
      <c r="B885" t="s">
        <v>4263</v>
      </c>
      <c r="C885" t="str">
        <f t="shared" si="13"/>
        <v>10.146.106.48naa.60060e80166221000001622100000f2d</v>
      </c>
      <c r="D885" t="s">
        <v>4513</v>
      </c>
    </row>
    <row r="886" spans="1:4">
      <c r="A886" t="s">
        <v>1180</v>
      </c>
      <c r="B886" t="s">
        <v>4367</v>
      </c>
      <c r="C886" t="str">
        <f t="shared" si="13"/>
        <v>10.146.106.48naa.60060e80166221000001622100001070</v>
      </c>
      <c r="D886" t="s">
        <v>4512</v>
      </c>
    </row>
    <row r="887" spans="1:4">
      <c r="A887" t="s">
        <v>1180</v>
      </c>
      <c r="B887" t="s">
        <v>4264</v>
      </c>
      <c r="C887" t="str">
        <f t="shared" si="13"/>
        <v>10.146.106.48naa.60060e80166221000001622100000f2e</v>
      </c>
      <c r="D887" t="s">
        <v>4515</v>
      </c>
    </row>
    <row r="888" spans="1:4">
      <c r="A888" t="s">
        <v>1180</v>
      </c>
      <c r="B888" t="s">
        <v>1263</v>
      </c>
      <c r="C888" t="str">
        <f t="shared" si="13"/>
        <v>10.146.106.48naa.60060e80166221000001622100001f10</v>
      </c>
      <c r="D888" t="s">
        <v>4422</v>
      </c>
    </row>
    <row r="889" spans="1:4">
      <c r="A889" t="s">
        <v>1180</v>
      </c>
      <c r="B889" t="s">
        <v>4236</v>
      </c>
      <c r="C889" t="str">
        <f t="shared" si="13"/>
        <v>10.146.106.48naa.60060e80166221000001622100000f36</v>
      </c>
      <c r="D889" t="s">
        <v>2515</v>
      </c>
    </row>
    <row r="890" spans="1:4">
      <c r="A890" t="s">
        <v>1180</v>
      </c>
      <c r="B890" t="s">
        <v>1273</v>
      </c>
      <c r="C890" t="str">
        <f t="shared" si="13"/>
        <v>10.146.106.48naa.60060e80166221000001622100001f11</v>
      </c>
      <c r="D890" t="s">
        <v>4417</v>
      </c>
    </row>
    <row r="891" spans="1:4">
      <c r="A891" t="s">
        <v>1180</v>
      </c>
      <c r="B891" t="s">
        <v>4271</v>
      </c>
      <c r="C891" t="str">
        <f t="shared" si="13"/>
        <v>10.146.106.48naa.60060e80166221000001622100000f34</v>
      </c>
      <c r="D891" t="s">
        <v>4509</v>
      </c>
    </row>
    <row r="892" spans="1:4">
      <c r="A892" t="s">
        <v>1180</v>
      </c>
      <c r="B892" t="s">
        <v>1253</v>
      </c>
      <c r="C892" t="str">
        <f t="shared" si="13"/>
        <v>10.146.106.48naa.60060e80166221000001622100001f0f</v>
      </c>
      <c r="D892" t="s">
        <v>4425</v>
      </c>
    </row>
    <row r="893" spans="1:4">
      <c r="A893" t="s">
        <v>1180</v>
      </c>
      <c r="B893" t="s">
        <v>4242</v>
      </c>
      <c r="C893" t="str">
        <f t="shared" si="13"/>
        <v>10.146.106.48naa.60060e80166221000001622100000f35</v>
      </c>
      <c r="D893" t="s">
        <v>4423</v>
      </c>
    </row>
    <row r="894" spans="1:4">
      <c r="A894" t="s">
        <v>1180</v>
      </c>
      <c r="B894" t="s">
        <v>4279</v>
      </c>
      <c r="C894" t="str">
        <f t="shared" si="13"/>
        <v>10.146.106.48naa.60060e8016622100000162210000105c</v>
      </c>
      <c r="D894" t="s">
        <v>4450</v>
      </c>
    </row>
    <row r="895" spans="1:4">
      <c r="A895" t="s">
        <v>1180</v>
      </c>
      <c r="B895" t="s">
        <v>4277</v>
      </c>
      <c r="C895" t="str">
        <f t="shared" si="13"/>
        <v>10.146.106.48naa.60060e8016622100000162210000105b</v>
      </c>
      <c r="D895" t="s">
        <v>4448</v>
      </c>
    </row>
    <row r="896" spans="1:4">
      <c r="A896" t="s">
        <v>1180</v>
      </c>
      <c r="B896" t="s">
        <v>4278</v>
      </c>
      <c r="C896" t="str">
        <f t="shared" si="13"/>
        <v>10.146.106.48naa.60060e8016622100000162210000105a</v>
      </c>
      <c r="D896" t="s">
        <v>4449</v>
      </c>
    </row>
    <row r="897" spans="1:4">
      <c r="A897" t="s">
        <v>1180</v>
      </c>
      <c r="B897" t="s">
        <v>4285</v>
      </c>
      <c r="C897" t="str">
        <f t="shared" si="13"/>
        <v>10.146.106.48naa.60060e80166221000001622100001056</v>
      </c>
      <c r="D897" t="s">
        <v>4456</v>
      </c>
    </row>
    <row r="898" spans="1:4">
      <c r="A898" t="s">
        <v>1180</v>
      </c>
      <c r="B898" t="s">
        <v>4283</v>
      </c>
      <c r="C898" t="str">
        <f t="shared" si="13"/>
        <v>10.146.106.48naa.60060e80166221000001622100001055</v>
      </c>
      <c r="D898" t="s">
        <v>4454</v>
      </c>
    </row>
    <row r="899" spans="1:4">
      <c r="A899" t="s">
        <v>1180</v>
      </c>
      <c r="B899" t="s">
        <v>4287</v>
      </c>
      <c r="C899" t="str">
        <f t="shared" si="13"/>
        <v>10.146.106.48naa.60060e80166221000001622100001057</v>
      </c>
      <c r="D899" t="s">
        <v>4458</v>
      </c>
    </row>
    <row r="900" spans="1:4">
      <c r="A900" t="s">
        <v>1180</v>
      </c>
      <c r="B900" t="s">
        <v>4282</v>
      </c>
      <c r="C900" t="str">
        <f t="shared" ref="C900:C963" si="14">CONCATENATE(A900,B900)</f>
        <v>10.146.106.48naa.60060e80166221000001622100001059</v>
      </c>
      <c r="D900" t="s">
        <v>4453</v>
      </c>
    </row>
    <row r="901" spans="1:4">
      <c r="A901" t="s">
        <v>1180</v>
      </c>
      <c r="B901" t="s">
        <v>4286</v>
      </c>
      <c r="C901" t="str">
        <f t="shared" si="14"/>
        <v>10.146.106.48naa.60060e80166221000001622100001058</v>
      </c>
      <c r="D901" t="s">
        <v>4457</v>
      </c>
    </row>
    <row r="902" spans="1:4">
      <c r="A902" t="s">
        <v>1180</v>
      </c>
      <c r="B902" t="s">
        <v>4284</v>
      </c>
      <c r="C902" t="str">
        <f t="shared" si="14"/>
        <v>10.146.106.48naa.60060e80166221000001622100001054</v>
      </c>
      <c r="D902" t="s">
        <v>4455</v>
      </c>
    </row>
    <row r="903" spans="1:4">
      <c r="A903" t="s">
        <v>1180</v>
      </c>
      <c r="B903" t="s">
        <v>4336</v>
      </c>
      <c r="C903" t="str">
        <f t="shared" si="14"/>
        <v>10.146.106.48naa.60060e8016617700000161770000005a</v>
      </c>
      <c r="D903" t="s">
        <v>4694</v>
      </c>
    </row>
    <row r="904" spans="1:4">
      <c r="A904" t="s">
        <v>1180</v>
      </c>
      <c r="B904" t="s">
        <v>4331</v>
      </c>
      <c r="C904" t="str">
        <f t="shared" si="14"/>
        <v>10.146.106.48naa.60060e80166177000001617700000059</v>
      </c>
      <c r="D904" t="s">
        <v>4695</v>
      </c>
    </row>
    <row r="905" spans="1:4">
      <c r="A905" t="s">
        <v>1180</v>
      </c>
      <c r="B905" t="s">
        <v>4299</v>
      </c>
      <c r="C905" t="str">
        <f t="shared" si="14"/>
        <v>10.146.106.48naa.60060e80166221000001622100001053</v>
      </c>
      <c r="D905" t="s">
        <v>4408</v>
      </c>
    </row>
    <row r="906" spans="1:4">
      <c r="A906" t="s">
        <v>1180</v>
      </c>
      <c r="B906" t="s">
        <v>4266</v>
      </c>
      <c r="C906" t="str">
        <f t="shared" si="14"/>
        <v>10.146.106.48naa.60060e80166221000001622100000f43</v>
      </c>
      <c r="D906" t="s">
        <v>2547</v>
      </c>
    </row>
    <row r="907" spans="1:4">
      <c r="A907" t="s">
        <v>1180</v>
      </c>
      <c r="B907" t="s">
        <v>4295</v>
      </c>
      <c r="C907" t="str">
        <f t="shared" si="14"/>
        <v>10.146.106.48naa.60060e8016617700000161770000005c</v>
      </c>
      <c r="D907" t="s">
        <v>4473</v>
      </c>
    </row>
    <row r="908" spans="1:4">
      <c r="A908" t="s">
        <v>1180</v>
      </c>
      <c r="B908" t="s">
        <v>1335</v>
      </c>
      <c r="C908" t="str">
        <f t="shared" si="14"/>
        <v>10.146.106.48naa.60060e80166177000001617700001f16</v>
      </c>
      <c r="D908" t="s">
        <v>4696</v>
      </c>
    </row>
    <row r="909" spans="1:4">
      <c r="A909" t="s">
        <v>1180</v>
      </c>
      <c r="B909" t="s">
        <v>4381</v>
      </c>
      <c r="C909" t="str">
        <f t="shared" si="14"/>
        <v>10.146.106.48naa.60060e80166221000001622100000077</v>
      </c>
      <c r="D909" t="s">
        <v>2531</v>
      </c>
    </row>
    <row r="910" spans="1:4">
      <c r="A910" t="s">
        <v>1180</v>
      </c>
      <c r="B910" t="s">
        <v>4296</v>
      </c>
      <c r="C910" t="str">
        <f t="shared" si="14"/>
        <v>10.146.106.48naa.60060e8016617700000161770000005d</v>
      </c>
      <c r="D910" t="s">
        <v>4474</v>
      </c>
    </row>
    <row r="911" spans="1:4">
      <c r="A911" t="s">
        <v>1180</v>
      </c>
      <c r="B911" t="s">
        <v>1345</v>
      </c>
      <c r="C911" t="str">
        <f t="shared" si="14"/>
        <v>10.146.106.48naa.60060e80166177000001617700001f17</v>
      </c>
      <c r="D911" t="s">
        <v>4697</v>
      </c>
    </row>
    <row r="912" spans="1:4">
      <c r="A912" t="s">
        <v>1180</v>
      </c>
      <c r="B912" t="s">
        <v>4380</v>
      </c>
      <c r="C912" t="str">
        <f t="shared" si="14"/>
        <v>10.146.106.48naa.60060e8016622100000162210000007c</v>
      </c>
      <c r="D912" t="s">
        <v>2530</v>
      </c>
    </row>
    <row r="913" spans="1:4">
      <c r="A913" t="s">
        <v>1180</v>
      </c>
      <c r="B913" t="s">
        <v>4372</v>
      </c>
      <c r="C913" t="str">
        <f t="shared" si="14"/>
        <v>10.146.106.48naa.60060e8016617700000161770000007f</v>
      </c>
      <c r="D913" t="s">
        <v>4698</v>
      </c>
    </row>
    <row r="914" spans="1:4">
      <c r="A914" t="s">
        <v>1180</v>
      </c>
      <c r="B914" t="s">
        <v>4373</v>
      </c>
      <c r="C914" t="str">
        <f t="shared" si="14"/>
        <v>10.146.106.48naa.60060e8016617700000161770000007e</v>
      </c>
      <c r="D914" t="s">
        <v>4699</v>
      </c>
    </row>
    <row r="915" spans="1:4">
      <c r="A915" t="s">
        <v>1180</v>
      </c>
      <c r="B915" t="s">
        <v>4379</v>
      </c>
      <c r="C915" t="str">
        <f t="shared" si="14"/>
        <v>10.146.106.48naa.60060e80166221000001622100000071</v>
      </c>
      <c r="D915" t="s">
        <v>2529</v>
      </c>
    </row>
    <row r="916" spans="1:4">
      <c r="A916" t="s">
        <v>1180</v>
      </c>
      <c r="B916" t="s">
        <v>4281</v>
      </c>
      <c r="C916" t="str">
        <f t="shared" si="14"/>
        <v>10.146.106.48naa.60060e8016617700000161770000005b</v>
      </c>
      <c r="D916" t="s">
        <v>4497</v>
      </c>
    </row>
    <row r="917" spans="1:4">
      <c r="A917" t="s">
        <v>1180</v>
      </c>
      <c r="B917" t="s">
        <v>1329</v>
      </c>
      <c r="C917" t="str">
        <f t="shared" si="14"/>
        <v>10.146.106.48naa.60060e80166177000001617700001f05</v>
      </c>
      <c r="D917" t="s">
        <v>4700</v>
      </c>
    </row>
    <row r="918" spans="1:4">
      <c r="A918" t="s">
        <v>1180</v>
      </c>
      <c r="B918" t="s">
        <v>4289</v>
      </c>
      <c r="C918" t="str">
        <f t="shared" si="14"/>
        <v>10.146.106.48naa.60060e8016617700000161770000005f</v>
      </c>
      <c r="D918" t="s">
        <v>4471</v>
      </c>
    </row>
    <row r="919" spans="1:4">
      <c r="A919" t="s">
        <v>1180</v>
      </c>
      <c r="B919" t="s">
        <v>1363</v>
      </c>
      <c r="C919" t="str">
        <f t="shared" si="14"/>
        <v>10.146.106.48naa.60060e80166177000001617700001f19</v>
      </c>
      <c r="D919" t="s">
        <v>4701</v>
      </c>
    </row>
    <row r="920" spans="1:4">
      <c r="A920" t="s">
        <v>1180</v>
      </c>
      <c r="B920" t="s">
        <v>4390</v>
      </c>
      <c r="C920" t="str">
        <f t="shared" si="14"/>
        <v>10.146.106.48naa.60060e8016622100000162210000007a</v>
      </c>
      <c r="D920" t="s">
        <v>2533</v>
      </c>
    </row>
    <row r="921" spans="1:4">
      <c r="A921" t="s">
        <v>1180</v>
      </c>
      <c r="B921" t="s">
        <v>4333</v>
      </c>
      <c r="C921" t="str">
        <f t="shared" si="14"/>
        <v>10.146.106.48naa.60060e8016622100000162210000107d</v>
      </c>
      <c r="D921" t="s">
        <v>4483</v>
      </c>
    </row>
    <row r="922" spans="1:4">
      <c r="A922" t="s">
        <v>1180</v>
      </c>
      <c r="B922" t="s">
        <v>1393</v>
      </c>
      <c r="C922" t="str">
        <f t="shared" si="14"/>
        <v>10.146.106.48naa.60060e80166177000001617700001f23</v>
      </c>
      <c r="D922" t="s">
        <v>4472</v>
      </c>
    </row>
    <row r="923" spans="1:4">
      <c r="A923" t="s">
        <v>1180</v>
      </c>
      <c r="B923" t="s">
        <v>4338</v>
      </c>
      <c r="C923" t="str">
        <f t="shared" si="14"/>
        <v>10.146.106.48naa.60060e8016622100000162210000107c</v>
      </c>
      <c r="D923" t="s">
        <v>4469</v>
      </c>
    </row>
    <row r="924" spans="1:4">
      <c r="A924" t="s">
        <v>1180</v>
      </c>
      <c r="B924" t="s">
        <v>1355</v>
      </c>
      <c r="C924" t="str">
        <f t="shared" si="14"/>
        <v>10.146.106.48naa.60060e80166177000001617700001f18</v>
      </c>
      <c r="D924" t="s">
        <v>4702</v>
      </c>
    </row>
    <row r="925" spans="1:4">
      <c r="A925" t="s">
        <v>1180</v>
      </c>
      <c r="B925" t="s">
        <v>4387</v>
      </c>
      <c r="C925" t="str">
        <f t="shared" si="14"/>
        <v>10.146.106.48naa.60060e80166221000001622100000078</v>
      </c>
      <c r="D925" t="s">
        <v>2532</v>
      </c>
    </row>
    <row r="926" spans="1:4">
      <c r="A926" t="s">
        <v>1180</v>
      </c>
      <c r="B926" t="s">
        <v>4297</v>
      </c>
      <c r="C926" t="str">
        <f t="shared" si="14"/>
        <v>10.146.106.48naa.60060e8016617700000161770000005e</v>
      </c>
      <c r="D926" t="s">
        <v>4475</v>
      </c>
    </row>
    <row r="927" spans="1:4">
      <c r="A927" t="s">
        <v>1180</v>
      </c>
      <c r="B927" t="s">
        <v>1391</v>
      </c>
      <c r="C927" t="str">
        <f t="shared" si="14"/>
        <v>10.146.106.48naa.60060e80166177000001617700001f20</v>
      </c>
      <c r="D927" t="s">
        <v>4470</v>
      </c>
    </row>
    <row r="928" spans="1:4">
      <c r="A928" t="s">
        <v>1180</v>
      </c>
      <c r="B928" t="s">
        <v>4388</v>
      </c>
      <c r="C928" t="str">
        <f t="shared" si="14"/>
        <v>10.146.106.48naa.60060e80166221000001622100000079</v>
      </c>
      <c r="D928" t="s">
        <v>2524</v>
      </c>
    </row>
    <row r="929" spans="1:4">
      <c r="A929" t="s">
        <v>1180</v>
      </c>
      <c r="B929" t="s">
        <v>4369</v>
      </c>
      <c r="C929" t="str">
        <f t="shared" si="14"/>
        <v>10.146.106.48naa.60060e8016617700000161770000007a</v>
      </c>
      <c r="D929" t="s">
        <v>4703</v>
      </c>
    </row>
    <row r="930" spans="1:4">
      <c r="A930" t="s">
        <v>1180</v>
      </c>
      <c r="B930" t="s">
        <v>4249</v>
      </c>
      <c r="C930" t="str">
        <f t="shared" si="14"/>
        <v>10.146.106.48naa.60060e80166221000001622100000067</v>
      </c>
      <c r="D930" t="s">
        <v>2502</v>
      </c>
    </row>
    <row r="931" spans="1:4">
      <c r="A931" t="s">
        <v>1180</v>
      </c>
      <c r="B931" t="s">
        <v>4247</v>
      </c>
      <c r="C931" t="str">
        <f t="shared" si="14"/>
        <v>10.146.106.48naa.60060e8016617700000161770000006b</v>
      </c>
      <c r="D931" t="s">
        <v>4486</v>
      </c>
    </row>
    <row r="932" spans="1:4">
      <c r="A932" t="s">
        <v>1180</v>
      </c>
      <c r="B932" t="s">
        <v>4250</v>
      </c>
      <c r="C932" t="str">
        <f t="shared" si="14"/>
        <v>10.146.106.48naa.60060e8016617700000161770000006c</v>
      </c>
      <c r="D932" t="s">
        <v>4487</v>
      </c>
    </row>
    <row r="933" spans="1:4">
      <c r="A933" t="s">
        <v>1180</v>
      </c>
      <c r="B933" t="s">
        <v>4308</v>
      </c>
      <c r="C933" t="str">
        <f t="shared" si="14"/>
        <v>10.146.106.48naa.60060e80166177000001617700000072</v>
      </c>
      <c r="D933" t="s">
        <v>4488</v>
      </c>
    </row>
    <row r="934" spans="1:4">
      <c r="A934" t="s">
        <v>1180</v>
      </c>
      <c r="B934" t="s">
        <v>4306</v>
      </c>
      <c r="C934" t="str">
        <f t="shared" si="14"/>
        <v>10.146.106.48naa.60060e80166221000001622100000068</v>
      </c>
      <c r="D934" t="s">
        <v>2520</v>
      </c>
    </row>
    <row r="935" spans="1:4">
      <c r="A935" t="s">
        <v>1180</v>
      </c>
      <c r="B935" t="s">
        <v>4259</v>
      </c>
      <c r="C935" t="str">
        <f t="shared" si="14"/>
        <v>10.146.106.48naa.60060e8016617700000161770000006a</v>
      </c>
      <c r="D935" t="s">
        <v>4489</v>
      </c>
    </row>
    <row r="936" spans="1:4">
      <c r="A936" t="s">
        <v>1180</v>
      </c>
      <c r="B936" t="s">
        <v>4261</v>
      </c>
      <c r="C936" t="str">
        <f t="shared" si="14"/>
        <v>10.146.106.48naa.60060e80166177000001617700000066</v>
      </c>
      <c r="D936" t="s">
        <v>4490</v>
      </c>
    </row>
    <row r="937" spans="1:4">
      <c r="A937" t="s">
        <v>1180</v>
      </c>
      <c r="B937" t="s">
        <v>4269</v>
      </c>
      <c r="C937" t="str">
        <f t="shared" si="14"/>
        <v>10.146.106.48naa.60060e80166177000001617700000065</v>
      </c>
      <c r="D937" t="s">
        <v>4491</v>
      </c>
    </row>
    <row r="938" spans="1:4">
      <c r="A938" t="s">
        <v>1180</v>
      </c>
      <c r="B938" t="s">
        <v>4244</v>
      </c>
      <c r="C938" t="str">
        <f t="shared" si="14"/>
        <v>10.146.106.48naa.60060e80166177000001617700000067</v>
      </c>
      <c r="D938" t="s">
        <v>4492</v>
      </c>
    </row>
    <row r="939" spans="1:4">
      <c r="A939" t="s">
        <v>1180</v>
      </c>
      <c r="B939" t="s">
        <v>4255</v>
      </c>
      <c r="C939" t="str">
        <f t="shared" si="14"/>
        <v>10.146.106.48naa.60060e80166177000001617700000069</v>
      </c>
      <c r="D939" t="s">
        <v>4493</v>
      </c>
    </row>
    <row r="940" spans="1:4">
      <c r="A940" t="s">
        <v>1180</v>
      </c>
      <c r="B940" t="s">
        <v>4234</v>
      </c>
      <c r="C940" t="str">
        <f t="shared" si="14"/>
        <v>10.146.106.48naa.60060e80166177000001617700000068</v>
      </c>
      <c r="D940" t="s">
        <v>4494</v>
      </c>
    </row>
    <row r="941" spans="1:4">
      <c r="A941" t="s">
        <v>1180</v>
      </c>
      <c r="B941" t="s">
        <v>4313</v>
      </c>
      <c r="C941" t="str">
        <f t="shared" si="14"/>
        <v>10.146.106.48naa.60060e80166221000001622100000070</v>
      </c>
      <c r="D941" t="s">
        <v>4495</v>
      </c>
    </row>
    <row r="942" spans="1:4">
      <c r="A942" t="s">
        <v>1180</v>
      </c>
      <c r="B942" t="s">
        <v>4312</v>
      </c>
      <c r="C942" t="str">
        <f t="shared" si="14"/>
        <v>10.146.106.48naa.60060e8016622100000162210000006f</v>
      </c>
      <c r="D942" t="s">
        <v>4496</v>
      </c>
    </row>
    <row r="943" spans="1:4">
      <c r="A943" t="s">
        <v>1180</v>
      </c>
      <c r="B943" t="s">
        <v>1237</v>
      </c>
      <c r="C943" t="str">
        <f t="shared" si="14"/>
        <v>10.146.106.48naa.60060e80166221000001622100001f1a</v>
      </c>
      <c r="D943" t="s">
        <v>2462</v>
      </c>
    </row>
    <row r="944" spans="1:4">
      <c r="A944" t="s">
        <v>1180</v>
      </c>
      <c r="B944" t="s">
        <v>4356</v>
      </c>
      <c r="C944" t="str">
        <f t="shared" si="14"/>
        <v>10.146.106.48naa.60060e80166177000001617700000075</v>
      </c>
      <c r="D944" t="s">
        <v>4704</v>
      </c>
    </row>
    <row r="945" spans="1:4">
      <c r="A945" t="s">
        <v>1180</v>
      </c>
      <c r="B945" t="s">
        <v>4362</v>
      </c>
      <c r="C945" t="str">
        <f t="shared" si="14"/>
        <v>10.146.106.48naa.60060e80166177000001617700000074</v>
      </c>
      <c r="D945" t="s">
        <v>4705</v>
      </c>
    </row>
    <row r="946" spans="1:4">
      <c r="A946" t="s">
        <v>1180</v>
      </c>
      <c r="B946" t="s">
        <v>4303</v>
      </c>
      <c r="C946" t="str">
        <f t="shared" si="14"/>
        <v>10.146.106.48naa.60060e8016622100000162210000006d</v>
      </c>
      <c r="D946" t="s">
        <v>4498</v>
      </c>
    </row>
    <row r="947" spans="1:4">
      <c r="A947" t="s">
        <v>1180</v>
      </c>
      <c r="B947" t="s">
        <v>4304</v>
      </c>
      <c r="C947" t="str">
        <f t="shared" si="14"/>
        <v>10.146.106.48naa.60060e80166177000001617700000073</v>
      </c>
      <c r="D947" t="s">
        <v>4499</v>
      </c>
    </row>
    <row r="948" spans="1:4">
      <c r="A948" t="s">
        <v>1180</v>
      </c>
      <c r="B948" t="s">
        <v>4310</v>
      </c>
      <c r="C948" t="str">
        <f t="shared" si="14"/>
        <v>10.146.106.48naa.60060e80166221000001622100000069</v>
      </c>
      <c r="D948" t="s">
        <v>2540</v>
      </c>
    </row>
    <row r="949" spans="1:4">
      <c r="A949" t="s">
        <v>1180</v>
      </c>
      <c r="B949" t="s">
        <v>4301</v>
      </c>
      <c r="C949" t="str">
        <f t="shared" si="14"/>
        <v>10.146.106.48naa.60060e8016622100000162210000006a</v>
      </c>
      <c r="D949" t="s">
        <v>2522</v>
      </c>
    </row>
    <row r="950" spans="1:4">
      <c r="A950" t="s">
        <v>1180</v>
      </c>
      <c r="B950" t="s">
        <v>4302</v>
      </c>
      <c r="C950" t="str">
        <f t="shared" si="14"/>
        <v>10.146.106.48naa.60060e8016622100000162210000006c</v>
      </c>
      <c r="D950" t="s">
        <v>4500</v>
      </c>
    </row>
    <row r="951" spans="1:4">
      <c r="A951" t="s">
        <v>1180</v>
      </c>
      <c r="B951" t="s">
        <v>4300</v>
      </c>
      <c r="C951" t="str">
        <f t="shared" si="14"/>
        <v>10.146.106.48naa.60060e8016622100000162210000006b</v>
      </c>
      <c r="D951" t="s">
        <v>2523</v>
      </c>
    </row>
    <row r="952" spans="1:4">
      <c r="A952" t="s">
        <v>1180</v>
      </c>
      <c r="B952" t="s">
        <v>4353</v>
      </c>
      <c r="C952" t="str">
        <f t="shared" si="14"/>
        <v>10.146.106.48naa.60060e80166221000001622100000f3b</v>
      </c>
      <c r="D952" t="s">
        <v>2539</v>
      </c>
    </row>
    <row r="953" spans="1:4">
      <c r="A953" t="s">
        <v>1180</v>
      </c>
      <c r="B953" t="s">
        <v>4324</v>
      </c>
      <c r="C953" t="str">
        <f t="shared" si="14"/>
        <v>10.146.106.48naa.60060e80166221000001622100001068</v>
      </c>
      <c r="D953" t="s">
        <v>4529</v>
      </c>
    </row>
    <row r="954" spans="1:4">
      <c r="A954" t="s">
        <v>1180</v>
      </c>
      <c r="B954" t="s">
        <v>4238</v>
      </c>
      <c r="C954" t="str">
        <f t="shared" si="14"/>
        <v>10.146.106.48naa.60060e80166177000001617700000f11</v>
      </c>
      <c r="D954" t="s">
        <v>4526</v>
      </c>
    </row>
    <row r="955" spans="1:4">
      <c r="A955" t="s">
        <v>1180</v>
      </c>
      <c r="B955" t="s">
        <v>4349</v>
      </c>
      <c r="C955" t="str">
        <f t="shared" si="14"/>
        <v>10.146.106.48naa.60060e80166221000001622100000f3c</v>
      </c>
      <c r="D955" t="s">
        <v>2543</v>
      </c>
    </row>
    <row r="956" spans="1:4">
      <c r="A956" t="s">
        <v>1180</v>
      </c>
      <c r="B956" t="s">
        <v>4325</v>
      </c>
      <c r="C956" t="str">
        <f t="shared" si="14"/>
        <v>10.146.106.48naa.60060e80166221000001622100001069</v>
      </c>
      <c r="D956" t="s">
        <v>4527</v>
      </c>
    </row>
    <row r="957" spans="1:4">
      <c r="A957" t="s">
        <v>1180</v>
      </c>
      <c r="B957" t="s">
        <v>4239</v>
      </c>
      <c r="C957" t="str">
        <f t="shared" si="14"/>
        <v>10.146.106.48naa.60060e80166177000001617700000f10</v>
      </c>
      <c r="D957" t="s">
        <v>4532</v>
      </c>
    </row>
    <row r="958" spans="1:4">
      <c r="A958" t="s">
        <v>1180</v>
      </c>
      <c r="B958" t="s">
        <v>4340</v>
      </c>
      <c r="C958" t="str">
        <f t="shared" si="14"/>
        <v>10.146.106.48naa.60060e80166221000001622100000f39</v>
      </c>
      <c r="D958" t="s">
        <v>2537</v>
      </c>
    </row>
    <row r="959" spans="1:4">
      <c r="A959" t="s">
        <v>1180</v>
      </c>
      <c r="B959" t="s">
        <v>4342</v>
      </c>
      <c r="C959" t="str">
        <f t="shared" si="14"/>
        <v>10.146.106.48naa.60060e80166221000001622100000f38</v>
      </c>
      <c r="D959" t="s">
        <v>2508</v>
      </c>
    </row>
    <row r="960" spans="1:4">
      <c r="A960" t="s">
        <v>1180</v>
      </c>
      <c r="B960" t="s">
        <v>4240</v>
      </c>
      <c r="C960" t="str">
        <f t="shared" si="14"/>
        <v>10.146.106.48naa.60060e80166177000001617700000f0f</v>
      </c>
      <c r="D960" t="s">
        <v>4530</v>
      </c>
    </row>
    <row r="961" spans="1:4">
      <c r="A961" t="s">
        <v>1180</v>
      </c>
      <c r="B961" t="s">
        <v>4350</v>
      </c>
      <c r="C961" t="str">
        <f t="shared" si="14"/>
        <v>10.146.106.48naa.60060e80166221000001622100000f3a</v>
      </c>
      <c r="D961" t="s">
        <v>2538</v>
      </c>
    </row>
    <row r="962" spans="1:4">
      <c r="A962" t="s">
        <v>1180</v>
      </c>
      <c r="B962" t="s">
        <v>4327</v>
      </c>
      <c r="C962" t="str">
        <f t="shared" si="14"/>
        <v>10.146.106.48naa.60060e80166221000001622100001067</v>
      </c>
      <c r="D962" t="s">
        <v>4531</v>
      </c>
    </row>
    <row r="963" spans="1:4">
      <c r="A963" t="s">
        <v>1180</v>
      </c>
      <c r="B963" t="s">
        <v>4359</v>
      </c>
      <c r="C963" t="str">
        <f t="shared" si="14"/>
        <v>10.146.106.48naa.60060e8016622100000162210000106c</v>
      </c>
      <c r="D963" t="s">
        <v>4502</v>
      </c>
    </row>
    <row r="964" spans="1:4">
      <c r="A964" t="s">
        <v>1180</v>
      </c>
      <c r="B964" t="s">
        <v>4252</v>
      </c>
      <c r="C964" t="str">
        <f t="shared" ref="C964:C1027" si="15">CONCATENATE(A964,B964)</f>
        <v>10.146.106.48naa.60060e80166177000001617700000f17</v>
      </c>
      <c r="D964" t="s">
        <v>4505</v>
      </c>
    </row>
    <row r="965" spans="1:4">
      <c r="A965" t="s">
        <v>1180</v>
      </c>
      <c r="B965" t="s">
        <v>4265</v>
      </c>
      <c r="C965" t="str">
        <f t="shared" si="15"/>
        <v>10.146.106.48naa.60060e80166221000001622100000f42</v>
      </c>
      <c r="D965" t="s">
        <v>2546</v>
      </c>
    </row>
    <row r="966" spans="1:4">
      <c r="A966" t="s">
        <v>1180</v>
      </c>
      <c r="B966" t="s">
        <v>4368</v>
      </c>
      <c r="C966" t="str">
        <f t="shared" si="15"/>
        <v>10.146.106.48naa.60060e8016622100000162210000106d</v>
      </c>
      <c r="D966" t="s">
        <v>4501</v>
      </c>
    </row>
    <row r="967" spans="1:4">
      <c r="A967" t="s">
        <v>1180</v>
      </c>
      <c r="B967" t="s">
        <v>4314</v>
      </c>
      <c r="C967" t="str">
        <f t="shared" si="15"/>
        <v>10.146.106.48naa.60060e80166221000001622100000f3e</v>
      </c>
      <c r="D967" t="s">
        <v>2545</v>
      </c>
    </row>
    <row r="968" spans="1:4">
      <c r="A968" t="s">
        <v>1180</v>
      </c>
      <c r="B968" t="s">
        <v>4361</v>
      </c>
      <c r="C968" t="str">
        <f t="shared" si="15"/>
        <v>10.146.106.48naa.60060e8016622100000162210000106a</v>
      </c>
      <c r="D968" t="s">
        <v>4516</v>
      </c>
    </row>
    <row r="969" spans="1:4">
      <c r="A969" t="s">
        <v>1180</v>
      </c>
      <c r="B969" t="s">
        <v>4257</v>
      </c>
      <c r="C969" t="str">
        <f t="shared" si="15"/>
        <v>10.146.106.48naa.60060e80166177000001617700000f15</v>
      </c>
      <c r="D969" t="s">
        <v>4528</v>
      </c>
    </row>
    <row r="970" spans="1:4">
      <c r="A970" t="s">
        <v>1180</v>
      </c>
      <c r="B970" t="s">
        <v>4348</v>
      </c>
      <c r="C970" t="str">
        <f t="shared" si="15"/>
        <v>10.146.106.48naa.60060e80166221000001622100000f3d</v>
      </c>
      <c r="D970" t="s">
        <v>2544</v>
      </c>
    </row>
    <row r="971" spans="1:4">
      <c r="A971" t="s">
        <v>1180</v>
      </c>
      <c r="B971" t="s">
        <v>4360</v>
      </c>
      <c r="C971" t="str">
        <f t="shared" si="15"/>
        <v>10.146.106.48naa.60060e8016622100000162210000106b</v>
      </c>
      <c r="D971" t="s">
        <v>4504</v>
      </c>
    </row>
    <row r="972" spans="1:4">
      <c r="A972" t="s">
        <v>1180</v>
      </c>
      <c r="B972" t="s">
        <v>4253</v>
      </c>
      <c r="C972" t="str">
        <f t="shared" si="15"/>
        <v>10.146.106.48naa.60060e80166177000001617700000f16</v>
      </c>
      <c r="D972" t="s">
        <v>4503</v>
      </c>
    </row>
    <row r="973" spans="1:4">
      <c r="A973" t="s">
        <v>1180</v>
      </c>
      <c r="B973" t="s">
        <v>4344</v>
      </c>
      <c r="C973" t="str">
        <f t="shared" si="15"/>
        <v>10.146.106.48naa.60060e80166221000001622100000f37</v>
      </c>
      <c r="D973" t="s">
        <v>2507</v>
      </c>
    </row>
    <row r="974" spans="1:4">
      <c r="A974" t="s">
        <v>1180</v>
      </c>
      <c r="B974" t="s">
        <v>4291</v>
      </c>
      <c r="C974" t="str">
        <f t="shared" si="15"/>
        <v>10.146.106.48naa.60060e80166177000001617700000061</v>
      </c>
      <c r="D974" t="s">
        <v>4477</v>
      </c>
    </row>
    <row r="975" spans="1:4">
      <c r="A975" t="s">
        <v>1180</v>
      </c>
      <c r="B975" t="s">
        <v>1379</v>
      </c>
      <c r="C975" t="str">
        <f t="shared" si="15"/>
        <v>10.146.106.48naa.60060e80166177000001617700001f1b</v>
      </c>
      <c r="D975" t="s">
        <v>4706</v>
      </c>
    </row>
    <row r="976" spans="1:4">
      <c r="A976" t="s">
        <v>1180</v>
      </c>
      <c r="B976" t="s">
        <v>4385</v>
      </c>
      <c r="C976" t="str">
        <f t="shared" si="15"/>
        <v>10.146.106.48naa.60060e80166221000001622100000106</v>
      </c>
      <c r="D976" t="s">
        <v>4476</v>
      </c>
    </row>
    <row r="977" spans="1:4">
      <c r="A977" t="s">
        <v>1180</v>
      </c>
      <c r="B977" t="s">
        <v>4328</v>
      </c>
      <c r="C977" t="str">
        <f t="shared" si="15"/>
        <v>10.146.106.48naa.60060e8016622100000162210000107f</v>
      </c>
      <c r="D977" t="s">
        <v>4480</v>
      </c>
    </row>
    <row r="978" spans="1:4">
      <c r="A978" t="s">
        <v>1180</v>
      </c>
      <c r="B978" t="s">
        <v>4335</v>
      </c>
      <c r="C978" t="str">
        <f t="shared" si="15"/>
        <v>10.146.106.48naa.60060e8016622100000162210000107e</v>
      </c>
      <c r="D978" t="s">
        <v>4481</v>
      </c>
    </row>
    <row r="979" spans="1:4">
      <c r="A979" t="s">
        <v>1180</v>
      </c>
      <c r="B979" t="s">
        <v>4290</v>
      </c>
      <c r="C979" t="str">
        <f t="shared" si="15"/>
        <v>10.146.106.48naa.60060e80166177000001617700000060</v>
      </c>
      <c r="D979" t="s">
        <v>4482</v>
      </c>
    </row>
    <row r="980" spans="1:4">
      <c r="A980" t="s">
        <v>1180</v>
      </c>
      <c r="B980" t="s">
        <v>1373</v>
      </c>
      <c r="C980" t="str">
        <f t="shared" si="15"/>
        <v>10.146.106.48naa.60060e80166177000001617700001f1a</v>
      </c>
      <c r="D980" t="s">
        <v>4707</v>
      </c>
    </row>
    <row r="981" spans="1:4">
      <c r="A981" t="s">
        <v>1180</v>
      </c>
      <c r="B981" t="s">
        <v>4389</v>
      </c>
      <c r="C981" t="str">
        <f t="shared" si="15"/>
        <v>10.146.106.48naa.60060e8016622100000162210000007b</v>
      </c>
      <c r="D981" t="s">
        <v>2542</v>
      </c>
    </row>
    <row r="982" spans="1:4">
      <c r="A982" t="s">
        <v>1180</v>
      </c>
      <c r="B982" t="s">
        <v>1395</v>
      </c>
      <c r="C982" t="str">
        <f t="shared" si="15"/>
        <v>10.146.106.48naa.60060e80166177000001617700001f26</v>
      </c>
      <c r="D982" t="s">
        <v>4485</v>
      </c>
    </row>
    <row r="983" spans="1:4">
      <c r="A983" t="s">
        <v>1180</v>
      </c>
      <c r="B983" t="s">
        <v>4323</v>
      </c>
      <c r="C983" t="str">
        <f t="shared" si="15"/>
        <v>10.146.106.48naa.60060e80166221000001622100001106</v>
      </c>
      <c r="D983" t="s">
        <v>4520</v>
      </c>
    </row>
    <row r="984" spans="1:4">
      <c r="A984" t="s">
        <v>1180</v>
      </c>
      <c r="B984" t="s">
        <v>4371</v>
      </c>
      <c r="C984" t="str">
        <f t="shared" si="15"/>
        <v>10.146.106.48naa.60060e80166177000001617700000064</v>
      </c>
      <c r="D984" t="s">
        <v>4518</v>
      </c>
    </row>
    <row r="985" spans="1:4">
      <c r="A985" t="s">
        <v>1180</v>
      </c>
      <c r="B985" t="s">
        <v>4318</v>
      </c>
      <c r="C985" t="str">
        <f t="shared" si="15"/>
        <v>10.146.106.48naa.60060e80166221000001622100001107</v>
      </c>
      <c r="D985" t="s">
        <v>4519</v>
      </c>
    </row>
    <row r="986" spans="1:4">
      <c r="A986" t="s">
        <v>1180</v>
      </c>
      <c r="B986" t="s">
        <v>4358</v>
      </c>
      <c r="C986" t="str">
        <f t="shared" si="15"/>
        <v>10.146.106.48naa.60060e80166177000001617700000063</v>
      </c>
      <c r="D986" t="s">
        <v>4525</v>
      </c>
    </row>
    <row r="987" spans="1:4">
      <c r="A987" t="s">
        <v>1180</v>
      </c>
      <c r="B987" t="s">
        <v>4355</v>
      </c>
      <c r="C987" t="str">
        <f t="shared" si="15"/>
        <v>10.146.106.48naa.60060e80166177000001617700000062</v>
      </c>
      <c r="D987" t="s">
        <v>4479</v>
      </c>
    </row>
    <row r="988" spans="1:4">
      <c r="A988" t="s">
        <v>1180</v>
      </c>
      <c r="B988" t="s">
        <v>1387</v>
      </c>
      <c r="C988" t="str">
        <f t="shared" si="15"/>
        <v>10.146.106.48naa.60060e80166177000001617700001f1f</v>
      </c>
      <c r="D988" t="s">
        <v>4708</v>
      </c>
    </row>
    <row r="989" spans="1:4">
      <c r="A989" t="s">
        <v>1180</v>
      </c>
      <c r="B989" t="s">
        <v>4386</v>
      </c>
      <c r="C989" t="str">
        <f t="shared" si="15"/>
        <v>10.146.106.48naa.60060e80166221000001622100000107</v>
      </c>
      <c r="D989" t="s">
        <v>4522</v>
      </c>
    </row>
    <row r="990" spans="1:4">
      <c r="A990" t="s">
        <v>1180</v>
      </c>
      <c r="B990" t="s">
        <v>4319</v>
      </c>
      <c r="C990" t="str">
        <f t="shared" si="15"/>
        <v>10.146.106.48naa.60060e80166221000001622100001080</v>
      </c>
      <c r="D990" t="s">
        <v>4523</v>
      </c>
    </row>
    <row r="991" spans="1:4">
      <c r="A991" t="s">
        <v>1180</v>
      </c>
      <c r="B991" t="s">
        <v>4316</v>
      </c>
      <c r="C991" t="str">
        <f t="shared" si="15"/>
        <v>10.146.106.48naa.60060e80166221000001622100000064</v>
      </c>
      <c r="D991" t="s">
        <v>4536</v>
      </c>
    </row>
    <row r="992" spans="1:4">
      <c r="A992" t="s">
        <v>1180</v>
      </c>
      <c r="B992" t="s">
        <v>4322</v>
      </c>
      <c r="C992" t="str">
        <f t="shared" si="15"/>
        <v>10.146.106.48naa.60060e80166221000001622100000062</v>
      </c>
      <c r="D992" t="s">
        <v>4541</v>
      </c>
    </row>
    <row r="993" spans="1:4">
      <c r="A993" t="s">
        <v>1180</v>
      </c>
      <c r="B993" t="s">
        <v>4315</v>
      </c>
      <c r="C993" t="str">
        <f t="shared" si="15"/>
        <v>10.146.106.48naa.60060e80166221000001622100000063</v>
      </c>
      <c r="D993" t="s">
        <v>4537</v>
      </c>
    </row>
    <row r="994" spans="1:4">
      <c r="A994" t="s">
        <v>1180</v>
      </c>
      <c r="B994" t="s">
        <v>4317</v>
      </c>
      <c r="C994" t="str">
        <f t="shared" si="15"/>
        <v>10.146.106.48naa.60060e80166221000001622100000065</v>
      </c>
      <c r="D994" t="s">
        <v>4534</v>
      </c>
    </row>
    <row r="995" spans="1:4">
      <c r="A995" t="s">
        <v>1180</v>
      </c>
      <c r="B995" t="s">
        <v>4326</v>
      </c>
      <c r="C995" t="str">
        <f t="shared" si="15"/>
        <v>10.146.106.48naa.60060e80166221000001622100000066</v>
      </c>
      <c r="D995" t="s">
        <v>4535</v>
      </c>
    </row>
    <row r="996" spans="1:4">
      <c r="A996" t="s">
        <v>1180</v>
      </c>
      <c r="B996" t="s">
        <v>4334</v>
      </c>
      <c r="C996" t="str">
        <f t="shared" si="15"/>
        <v>10.146.106.48naa.60060e8016622100000162210000005f</v>
      </c>
      <c r="D996" t="s">
        <v>4542</v>
      </c>
    </row>
    <row r="997" spans="1:4">
      <c r="A997" t="s">
        <v>1180</v>
      </c>
      <c r="B997" t="s">
        <v>4320</v>
      </c>
      <c r="C997" t="str">
        <f t="shared" si="15"/>
        <v>10.146.106.48naa.60060e80166221000001622100000060</v>
      </c>
      <c r="D997" t="s">
        <v>4543</v>
      </c>
    </row>
    <row r="998" spans="1:4">
      <c r="A998" t="s">
        <v>1180</v>
      </c>
      <c r="B998" t="s">
        <v>4321</v>
      </c>
      <c r="C998" t="str">
        <f t="shared" si="15"/>
        <v>10.146.106.48naa.60060e80166221000001622100000061</v>
      </c>
      <c r="D998" t="s">
        <v>4540</v>
      </c>
    </row>
    <row r="999" spans="1:4">
      <c r="A999" t="s">
        <v>1180</v>
      </c>
      <c r="B999" t="s">
        <v>4332</v>
      </c>
      <c r="C999" t="str">
        <f t="shared" si="15"/>
        <v>10.146.106.48naa.60060e8016622100000162210000005e</v>
      </c>
      <c r="D999" t="s">
        <v>4539</v>
      </c>
    </row>
    <row r="1000" spans="1:4">
      <c r="A1000" t="s">
        <v>1180</v>
      </c>
      <c r="B1000" t="s">
        <v>4337</v>
      </c>
      <c r="C1000" t="str">
        <f t="shared" si="15"/>
        <v>10.146.106.48naa.60060e8016622100000162210000005d</v>
      </c>
      <c r="D1000" t="s">
        <v>4538</v>
      </c>
    </row>
    <row r="1001" spans="1:4">
      <c r="A1001" t="s">
        <v>1180</v>
      </c>
      <c r="B1001" t="s">
        <v>4346</v>
      </c>
      <c r="C1001" t="str">
        <f t="shared" si="15"/>
        <v>10.146.106.48naa.60060e80166221000001622100001066</v>
      </c>
      <c r="D1001" t="s">
        <v>4544</v>
      </c>
    </row>
    <row r="1002" spans="1:4">
      <c r="A1002" t="s">
        <v>1180</v>
      </c>
      <c r="B1002" t="s">
        <v>4351</v>
      </c>
      <c r="C1002" t="str">
        <f t="shared" si="15"/>
        <v>10.146.106.48naa.60060e80166221000001622100001064</v>
      </c>
      <c r="D1002" t="s">
        <v>4549</v>
      </c>
    </row>
    <row r="1003" spans="1:4">
      <c r="A1003" t="s">
        <v>1180</v>
      </c>
      <c r="B1003" t="s">
        <v>4352</v>
      </c>
      <c r="C1003" t="str">
        <f t="shared" si="15"/>
        <v>10.146.106.48naa.60060e80166221000001622100001065</v>
      </c>
      <c r="D1003" t="s">
        <v>4545</v>
      </c>
    </row>
    <row r="1004" spans="1:4">
      <c r="A1004" t="s">
        <v>1180</v>
      </c>
      <c r="B1004" t="s">
        <v>4341</v>
      </c>
      <c r="C1004" t="str">
        <f t="shared" si="15"/>
        <v>10.146.106.48naa.60060e80166221000001622100001063</v>
      </c>
      <c r="D1004" t="s">
        <v>4548</v>
      </c>
    </row>
    <row r="1005" spans="1:4">
      <c r="A1005" t="s">
        <v>1180</v>
      </c>
      <c r="B1005" t="s">
        <v>4345</v>
      </c>
      <c r="C1005" t="str">
        <f t="shared" si="15"/>
        <v>10.146.106.48naa.60060e80166221000001622100001061</v>
      </c>
      <c r="D1005" t="s">
        <v>4553</v>
      </c>
    </row>
    <row r="1006" spans="1:4">
      <c r="A1006" t="s">
        <v>1180</v>
      </c>
      <c r="B1006" t="s">
        <v>4339</v>
      </c>
      <c r="C1006" t="str">
        <f t="shared" si="15"/>
        <v>10.146.106.48naa.60060e80166221000001622100001062</v>
      </c>
      <c r="D1006" t="s">
        <v>4550</v>
      </c>
    </row>
    <row r="1007" spans="1:4">
      <c r="A1007" t="s">
        <v>1180</v>
      </c>
      <c r="B1007" t="s">
        <v>4343</v>
      </c>
      <c r="C1007" t="str">
        <f t="shared" si="15"/>
        <v>10.146.106.48naa.60060e80166221000001622100001060</v>
      </c>
      <c r="D1007" t="s">
        <v>4551</v>
      </c>
    </row>
    <row r="1008" spans="1:4">
      <c r="A1008" t="s">
        <v>1180</v>
      </c>
      <c r="B1008" t="s">
        <v>4364</v>
      </c>
      <c r="C1008" t="str">
        <f t="shared" si="15"/>
        <v>10.146.106.48naa.60060e8016622100000162210000105d</v>
      </c>
      <c r="D1008" t="s">
        <v>4547</v>
      </c>
    </row>
    <row r="1009" spans="1:4">
      <c r="A1009" t="s">
        <v>1180</v>
      </c>
      <c r="B1009" t="s">
        <v>4354</v>
      </c>
      <c r="C1009" t="str">
        <f t="shared" si="15"/>
        <v>10.146.106.48naa.60060e8016622100000162210000105f</v>
      </c>
      <c r="D1009" t="s">
        <v>4552</v>
      </c>
    </row>
    <row r="1010" spans="1:4">
      <c r="A1010" t="s">
        <v>1180</v>
      </c>
      <c r="B1010" t="s">
        <v>4366</v>
      </c>
      <c r="C1010" t="str">
        <f t="shared" si="15"/>
        <v>10.146.106.48naa.60060e8016622100000162210000105e</v>
      </c>
      <c r="D1010" t="s">
        <v>4546</v>
      </c>
    </row>
    <row r="1011" spans="1:4">
      <c r="A1011" t="s">
        <v>1180</v>
      </c>
      <c r="B1011" t="s">
        <v>1303</v>
      </c>
      <c r="C1011" t="str">
        <f t="shared" si="15"/>
        <v>10.146.106.48naa.60060e80166177000001617700001f25</v>
      </c>
      <c r="D1011" t="s">
        <v>4565</v>
      </c>
    </row>
    <row r="1012" spans="1:4">
      <c r="A1012" t="s">
        <v>1180</v>
      </c>
      <c r="B1012" t="s">
        <v>4241</v>
      </c>
      <c r="C1012" t="str">
        <f t="shared" si="15"/>
        <v>10.146.106.48naa.60060e80166221000001622100000055</v>
      </c>
      <c r="D1012" t="s">
        <v>4436</v>
      </c>
    </row>
    <row r="1013" spans="1:4">
      <c r="A1013" t="s">
        <v>1180</v>
      </c>
      <c r="B1013" t="s">
        <v>4243</v>
      </c>
      <c r="C1013" t="str">
        <f t="shared" si="15"/>
        <v>10.146.106.48naa.60060e80166221000001622100000056</v>
      </c>
      <c r="D1013" t="s">
        <v>4437</v>
      </c>
    </row>
    <row r="1014" spans="1:4">
      <c r="A1014" t="s">
        <v>1180</v>
      </c>
      <c r="B1014" t="s">
        <v>4237</v>
      </c>
      <c r="C1014" t="str">
        <f t="shared" si="15"/>
        <v>10.146.106.48naa.60060e80166221000001622100000057</v>
      </c>
      <c r="D1014" t="s">
        <v>4444</v>
      </c>
    </row>
    <row r="1015" spans="1:4">
      <c r="A1015" t="s">
        <v>1180</v>
      </c>
      <c r="B1015" t="s">
        <v>4268</v>
      </c>
      <c r="C1015" t="str">
        <f t="shared" si="15"/>
        <v>10.146.106.48naa.60060e80166221000001622100000053</v>
      </c>
      <c r="D1015" t="s">
        <v>4222</v>
      </c>
    </row>
    <row r="1016" spans="1:4">
      <c r="A1016" t="s">
        <v>1180</v>
      </c>
      <c r="B1016" t="s">
        <v>4272</v>
      </c>
      <c r="C1016" t="str">
        <f t="shared" si="15"/>
        <v>10.146.106.48naa.60060e80166221000001622100000054</v>
      </c>
      <c r="D1016" t="s">
        <v>4438</v>
      </c>
    </row>
    <row r="1017" spans="1:4">
      <c r="A1017" t="s">
        <v>1180</v>
      </c>
      <c r="B1017" t="s">
        <v>4311</v>
      </c>
      <c r="C1017" t="str">
        <f t="shared" si="15"/>
        <v>10.146.106.48naa.60060e8016622100000162210000005c</v>
      </c>
      <c r="D1017" t="s">
        <v>4441</v>
      </c>
    </row>
    <row r="1018" spans="1:4">
      <c r="A1018" t="s">
        <v>1180</v>
      </c>
      <c r="B1018" t="s">
        <v>4307</v>
      </c>
      <c r="C1018" t="str">
        <f t="shared" si="15"/>
        <v>10.146.106.48naa.60060e8016622100000162210000005b</v>
      </c>
      <c r="D1018" t="s">
        <v>4439</v>
      </c>
    </row>
    <row r="1019" spans="1:4">
      <c r="A1019" t="s">
        <v>1180</v>
      </c>
      <c r="B1019" t="s">
        <v>4246</v>
      </c>
      <c r="C1019" t="str">
        <f t="shared" si="15"/>
        <v>10.146.106.48naa.60060e8016622100000162210000005a</v>
      </c>
      <c r="D1019" t="s">
        <v>4440</v>
      </c>
    </row>
    <row r="1020" spans="1:4">
      <c r="A1020" t="s">
        <v>1180</v>
      </c>
      <c r="B1020" t="s">
        <v>4254</v>
      </c>
      <c r="C1020" t="str">
        <f t="shared" si="15"/>
        <v>10.146.106.48naa.60060e80166221000001622100000058</v>
      </c>
      <c r="D1020" t="s">
        <v>4445</v>
      </c>
    </row>
    <row r="1021" spans="1:4">
      <c r="A1021" t="s">
        <v>1180</v>
      </c>
      <c r="B1021" t="s">
        <v>4258</v>
      </c>
      <c r="C1021" t="str">
        <f t="shared" si="15"/>
        <v>10.146.106.48naa.60060e80166221000001622100000059</v>
      </c>
      <c r="D1021" t="s">
        <v>4446</v>
      </c>
    </row>
    <row r="1022" spans="1:4">
      <c r="A1022" t="s">
        <v>1181</v>
      </c>
      <c r="B1022" t="s">
        <v>1237</v>
      </c>
      <c r="C1022" t="str">
        <f t="shared" si="15"/>
        <v>10.146.106.49naa.60060e80166221000001622100001f1a</v>
      </c>
      <c r="D1022" t="s">
        <v>4208</v>
      </c>
    </row>
    <row r="1023" spans="1:4">
      <c r="A1023" t="s">
        <v>1181</v>
      </c>
      <c r="B1023" t="s">
        <v>1303</v>
      </c>
      <c r="C1023" t="str">
        <f t="shared" si="15"/>
        <v>10.146.106.49naa.60060e80166177000001617700001f25</v>
      </c>
      <c r="D1023" t="s">
        <v>4206</v>
      </c>
    </row>
    <row r="1024" spans="1:4">
      <c r="A1024" t="s">
        <v>1181</v>
      </c>
      <c r="B1024" t="s">
        <v>1437</v>
      </c>
      <c r="C1024" t="str">
        <f t="shared" si="15"/>
        <v>10.146.106.49naa.600508b1001c319fbe031d5096718e98</v>
      </c>
      <c r="D1024" t="s">
        <v>4213</v>
      </c>
    </row>
    <row r="1025" spans="1:4">
      <c r="A1025" t="s">
        <v>1181</v>
      </c>
      <c r="B1025" t="s">
        <v>1435</v>
      </c>
      <c r="C1025" t="str">
        <f t="shared" si="15"/>
        <v>10.146.106.49naa.600508b1001c1d1514477cca729c5868</v>
      </c>
      <c r="D1025" t="s">
        <v>4212</v>
      </c>
    </row>
    <row r="1026" spans="1:4">
      <c r="A1026" t="s">
        <v>1181</v>
      </c>
      <c r="B1026" t="s">
        <v>1253</v>
      </c>
      <c r="C1026" t="str">
        <f t="shared" si="15"/>
        <v>10.146.106.49naa.60060e80166221000001622100001f0f</v>
      </c>
      <c r="D1026" t="s">
        <v>4425</v>
      </c>
    </row>
    <row r="1027" spans="1:4">
      <c r="A1027" t="s">
        <v>1181</v>
      </c>
      <c r="B1027" t="s">
        <v>4365</v>
      </c>
      <c r="C1027" t="str">
        <f t="shared" si="15"/>
        <v>10.146.106.49naa.60060e80166221000001622100001071</v>
      </c>
      <c r="D1027" t="s">
        <v>4514</v>
      </c>
    </row>
    <row r="1028" spans="1:4">
      <c r="A1028" t="s">
        <v>1181</v>
      </c>
      <c r="B1028" t="s">
        <v>1291</v>
      </c>
      <c r="C1028" t="str">
        <f t="shared" ref="C1028:C1091" si="16">CONCATENATE(A1028,B1028)</f>
        <v>10.146.106.49naa.60060e80166221000001622100001f13</v>
      </c>
      <c r="D1028" t="s">
        <v>4432</v>
      </c>
    </row>
    <row r="1029" spans="1:4">
      <c r="A1029" t="s">
        <v>1181</v>
      </c>
      <c r="B1029" t="s">
        <v>1297</v>
      </c>
      <c r="C1029" t="str">
        <f t="shared" si="16"/>
        <v>10.146.106.49naa.60060e80166221000001622100001f14</v>
      </c>
      <c r="D1029" t="s">
        <v>4433</v>
      </c>
    </row>
    <row r="1030" spans="1:4">
      <c r="A1030" t="s">
        <v>1181</v>
      </c>
      <c r="B1030" t="s">
        <v>1299</v>
      </c>
      <c r="C1030" t="str">
        <f t="shared" si="16"/>
        <v>10.146.106.49naa.60060e80166221000001622100001f1b</v>
      </c>
      <c r="D1030" t="s">
        <v>4434</v>
      </c>
    </row>
    <row r="1031" spans="1:4">
      <c r="A1031" t="s">
        <v>1181</v>
      </c>
      <c r="B1031" t="s">
        <v>4280</v>
      </c>
      <c r="C1031" t="str">
        <f t="shared" si="16"/>
        <v>10.146.106.49naa.60060e80166177000001617700000019</v>
      </c>
      <c r="D1031" t="s">
        <v>4435</v>
      </c>
    </row>
    <row r="1032" spans="1:4">
      <c r="A1032" t="s">
        <v>1181</v>
      </c>
      <c r="B1032" t="s">
        <v>1263</v>
      </c>
      <c r="C1032" t="str">
        <f t="shared" si="16"/>
        <v>10.146.106.49naa.60060e80166221000001622100001f10</v>
      </c>
      <c r="D1032" t="s">
        <v>4422</v>
      </c>
    </row>
    <row r="1033" spans="1:4">
      <c r="A1033" t="s">
        <v>1181</v>
      </c>
      <c r="B1033" t="s">
        <v>1273</v>
      </c>
      <c r="C1033" t="str">
        <f t="shared" si="16"/>
        <v>10.146.106.49naa.60060e80166221000001622100001f11</v>
      </c>
      <c r="D1033" t="s">
        <v>4417</v>
      </c>
    </row>
    <row r="1034" spans="1:4">
      <c r="A1034" t="s">
        <v>1181</v>
      </c>
      <c r="B1034" t="s">
        <v>1283</v>
      </c>
      <c r="C1034" t="str">
        <f t="shared" si="16"/>
        <v>10.146.106.49naa.60060e80166221000001622100001f12</v>
      </c>
      <c r="D1034" t="s">
        <v>4421</v>
      </c>
    </row>
    <row r="1035" spans="1:4">
      <c r="A1035" t="s">
        <v>1181</v>
      </c>
      <c r="B1035" t="s">
        <v>4367</v>
      </c>
      <c r="C1035" t="str">
        <f t="shared" si="16"/>
        <v>10.146.106.49naa.60060e80166221000001622100001070</v>
      </c>
      <c r="D1035" t="s">
        <v>4512</v>
      </c>
    </row>
    <row r="1036" spans="1:4">
      <c r="A1036" t="s">
        <v>1181</v>
      </c>
      <c r="B1036" t="s">
        <v>4257</v>
      </c>
      <c r="C1036" t="str">
        <f t="shared" si="16"/>
        <v>10.146.106.49naa.60060e80166177000001617700000f15</v>
      </c>
      <c r="D1036" t="s">
        <v>4528</v>
      </c>
    </row>
    <row r="1037" spans="1:4">
      <c r="A1037" t="s">
        <v>1181</v>
      </c>
      <c r="B1037" t="s">
        <v>4349</v>
      </c>
      <c r="C1037" t="str">
        <f t="shared" si="16"/>
        <v>10.146.106.49naa.60060e80166221000001622100000f3c</v>
      </c>
      <c r="D1037" t="s">
        <v>2543</v>
      </c>
    </row>
    <row r="1038" spans="1:4">
      <c r="A1038" t="s">
        <v>1181</v>
      </c>
      <c r="B1038" t="s">
        <v>4361</v>
      </c>
      <c r="C1038" t="str">
        <f t="shared" si="16"/>
        <v>10.146.106.49naa.60060e8016622100000162210000106a</v>
      </c>
      <c r="D1038" t="s">
        <v>4516</v>
      </c>
    </row>
    <row r="1039" spans="1:4">
      <c r="A1039" t="s">
        <v>1181</v>
      </c>
      <c r="B1039" t="s">
        <v>4253</v>
      </c>
      <c r="C1039" t="str">
        <f t="shared" si="16"/>
        <v>10.146.106.49naa.60060e80166177000001617700000f16</v>
      </c>
      <c r="D1039" t="s">
        <v>4503</v>
      </c>
    </row>
    <row r="1040" spans="1:4">
      <c r="A1040" t="s">
        <v>1181</v>
      </c>
      <c r="B1040" t="s">
        <v>4348</v>
      </c>
      <c r="C1040" t="str">
        <f t="shared" si="16"/>
        <v>10.146.106.49naa.60060e80166221000001622100000f3d</v>
      </c>
      <c r="D1040" t="s">
        <v>2544</v>
      </c>
    </row>
    <row r="1041" spans="1:4">
      <c r="A1041" t="s">
        <v>1181</v>
      </c>
      <c r="B1041" t="s">
        <v>4325</v>
      </c>
      <c r="C1041" t="str">
        <f t="shared" si="16"/>
        <v>10.146.106.49naa.60060e80166221000001622100001069</v>
      </c>
      <c r="D1041" t="s">
        <v>4527</v>
      </c>
    </row>
    <row r="1042" spans="1:4">
      <c r="A1042" t="s">
        <v>1181</v>
      </c>
      <c r="B1042" t="s">
        <v>4239</v>
      </c>
      <c r="C1042" t="str">
        <f t="shared" si="16"/>
        <v>10.146.106.49naa.60060e80166177000001617700000f10</v>
      </c>
      <c r="D1042" t="s">
        <v>4532</v>
      </c>
    </row>
    <row r="1043" spans="1:4">
      <c r="A1043" t="s">
        <v>1181</v>
      </c>
      <c r="B1043" t="s">
        <v>4350</v>
      </c>
      <c r="C1043" t="str">
        <f t="shared" si="16"/>
        <v>10.146.106.49naa.60060e80166221000001622100000f3a</v>
      </c>
      <c r="D1043" t="s">
        <v>2538</v>
      </c>
    </row>
    <row r="1044" spans="1:4">
      <c r="A1044" t="s">
        <v>1181</v>
      </c>
      <c r="B1044" t="s">
        <v>4324</v>
      </c>
      <c r="C1044" t="str">
        <f t="shared" si="16"/>
        <v>10.146.106.49naa.60060e80166221000001622100001068</v>
      </c>
      <c r="D1044" t="s">
        <v>4529</v>
      </c>
    </row>
    <row r="1045" spans="1:4">
      <c r="A1045" t="s">
        <v>1181</v>
      </c>
      <c r="B1045" t="s">
        <v>4238</v>
      </c>
      <c r="C1045" t="str">
        <f t="shared" si="16"/>
        <v>10.146.106.49naa.60060e80166177000001617700000f11</v>
      </c>
      <c r="D1045" t="s">
        <v>4526</v>
      </c>
    </row>
    <row r="1046" spans="1:4">
      <c r="A1046" t="s">
        <v>1181</v>
      </c>
      <c r="B1046" t="s">
        <v>4353</v>
      </c>
      <c r="C1046" t="str">
        <f t="shared" si="16"/>
        <v>10.146.106.49naa.60060e80166221000001622100000f3b</v>
      </c>
      <c r="D1046" t="s">
        <v>2539</v>
      </c>
    </row>
    <row r="1047" spans="1:4">
      <c r="A1047" t="s">
        <v>1181</v>
      </c>
      <c r="B1047" t="s">
        <v>4266</v>
      </c>
      <c r="C1047" t="str">
        <f t="shared" si="16"/>
        <v>10.146.106.49naa.60060e80166221000001622100000f43</v>
      </c>
      <c r="D1047" t="s">
        <v>2547</v>
      </c>
    </row>
    <row r="1048" spans="1:4">
      <c r="A1048" t="s">
        <v>1181</v>
      </c>
      <c r="B1048" t="s">
        <v>4368</v>
      </c>
      <c r="C1048" t="str">
        <f t="shared" si="16"/>
        <v>10.146.106.49naa.60060e8016622100000162210000106d</v>
      </c>
      <c r="D1048" t="s">
        <v>4501</v>
      </c>
    </row>
    <row r="1049" spans="1:4">
      <c r="A1049" t="s">
        <v>1181</v>
      </c>
      <c r="B1049" t="s">
        <v>4314</v>
      </c>
      <c r="C1049" t="str">
        <f t="shared" si="16"/>
        <v>10.146.106.49naa.60060e80166221000001622100000f3e</v>
      </c>
      <c r="D1049" t="s">
        <v>2545</v>
      </c>
    </row>
    <row r="1050" spans="1:4">
      <c r="A1050" t="s">
        <v>1181</v>
      </c>
      <c r="B1050" t="s">
        <v>4360</v>
      </c>
      <c r="C1050" t="str">
        <f t="shared" si="16"/>
        <v>10.146.106.49naa.60060e8016622100000162210000106b</v>
      </c>
      <c r="D1050" t="s">
        <v>4504</v>
      </c>
    </row>
    <row r="1051" spans="1:4">
      <c r="A1051" t="s">
        <v>1181</v>
      </c>
      <c r="B1051" t="s">
        <v>4252</v>
      </c>
      <c r="C1051" t="str">
        <f t="shared" si="16"/>
        <v>10.146.106.49naa.60060e80166177000001617700000f17</v>
      </c>
      <c r="D1051" t="s">
        <v>4505</v>
      </c>
    </row>
    <row r="1052" spans="1:4">
      <c r="A1052" t="s">
        <v>1181</v>
      </c>
      <c r="B1052" t="s">
        <v>4265</v>
      </c>
      <c r="C1052" t="str">
        <f t="shared" si="16"/>
        <v>10.146.106.49naa.60060e80166221000001622100000f42</v>
      </c>
      <c r="D1052" t="s">
        <v>2546</v>
      </c>
    </row>
    <row r="1053" spans="1:4">
      <c r="A1053" t="s">
        <v>1181</v>
      </c>
      <c r="B1053" t="s">
        <v>4359</v>
      </c>
      <c r="C1053" t="str">
        <f t="shared" si="16"/>
        <v>10.146.106.49naa.60060e8016622100000162210000106c</v>
      </c>
      <c r="D1053" t="s">
        <v>4502</v>
      </c>
    </row>
    <row r="1054" spans="1:4">
      <c r="A1054" t="s">
        <v>1181</v>
      </c>
      <c r="B1054" t="s">
        <v>4336</v>
      </c>
      <c r="C1054" t="str">
        <f t="shared" si="16"/>
        <v>10.146.106.49naa.60060e8016617700000161770000005a</v>
      </c>
      <c r="D1054" t="s">
        <v>4694</v>
      </c>
    </row>
    <row r="1055" spans="1:4">
      <c r="A1055" t="s">
        <v>1181</v>
      </c>
      <c r="B1055" t="s">
        <v>4288</v>
      </c>
      <c r="C1055" t="str">
        <f t="shared" si="16"/>
        <v>10.146.106.49naa.60060e80166177000001617700000055</v>
      </c>
      <c r="D1055" t="s">
        <v>4692</v>
      </c>
    </row>
    <row r="1056" spans="1:4">
      <c r="A1056" t="s">
        <v>1181</v>
      </c>
      <c r="B1056" t="s">
        <v>4292</v>
      </c>
      <c r="C1056" t="str">
        <f t="shared" si="16"/>
        <v>10.146.106.49naa.60060e80166177000001617700000056</v>
      </c>
      <c r="D1056" t="s">
        <v>4693</v>
      </c>
    </row>
    <row r="1057" spans="1:4">
      <c r="A1057" t="s">
        <v>1181</v>
      </c>
      <c r="B1057" t="s">
        <v>4298</v>
      </c>
      <c r="C1057" t="str">
        <f t="shared" si="16"/>
        <v>10.146.106.49naa.60060e8016617700000161770000001b</v>
      </c>
      <c r="D1057" t="s">
        <v>4687</v>
      </c>
    </row>
    <row r="1058" spans="1:4">
      <c r="A1058" t="s">
        <v>1181</v>
      </c>
      <c r="B1058" t="s">
        <v>4294</v>
      </c>
      <c r="C1058" t="str">
        <f t="shared" si="16"/>
        <v>10.146.106.49naa.60060e8016617700000161770000001a</v>
      </c>
      <c r="D1058" t="s">
        <v>4688</v>
      </c>
    </row>
    <row r="1059" spans="1:4">
      <c r="A1059" t="s">
        <v>1181</v>
      </c>
      <c r="B1059" t="s">
        <v>4293</v>
      </c>
      <c r="C1059" t="str">
        <f t="shared" si="16"/>
        <v>10.146.106.49naa.60060e80166177000001617700000054</v>
      </c>
      <c r="D1059" t="s">
        <v>4689</v>
      </c>
    </row>
    <row r="1060" spans="1:4">
      <c r="A1060" t="s">
        <v>1181</v>
      </c>
      <c r="B1060" t="s">
        <v>4347</v>
      </c>
      <c r="C1060" t="str">
        <f t="shared" si="16"/>
        <v>10.146.106.49naa.60060e80166221000001622100000f44</v>
      </c>
      <c r="D1060" t="s">
        <v>2541</v>
      </c>
    </row>
    <row r="1061" spans="1:4">
      <c r="A1061" t="s">
        <v>1181</v>
      </c>
      <c r="B1061" t="s">
        <v>4331</v>
      </c>
      <c r="C1061" t="str">
        <f t="shared" si="16"/>
        <v>10.146.106.49naa.60060e80166177000001617700000059</v>
      </c>
      <c r="D1061" t="s">
        <v>4695</v>
      </c>
    </row>
    <row r="1062" spans="1:4">
      <c r="A1062" t="s">
        <v>1181</v>
      </c>
      <c r="B1062" t="s">
        <v>4329</v>
      </c>
      <c r="C1062" t="str">
        <f t="shared" si="16"/>
        <v>10.146.106.49naa.60060e80166177000001617700000057</v>
      </c>
      <c r="D1062" t="s">
        <v>4690</v>
      </c>
    </row>
    <row r="1063" spans="1:4">
      <c r="A1063" t="s">
        <v>1181</v>
      </c>
      <c r="B1063" t="s">
        <v>4330</v>
      </c>
      <c r="C1063" t="str">
        <f t="shared" si="16"/>
        <v>10.146.106.49naa.60060e80166177000001617700000058</v>
      </c>
      <c r="D1063" t="s">
        <v>4691</v>
      </c>
    </row>
    <row r="1064" spans="1:4">
      <c r="A1064" t="s">
        <v>1181</v>
      </c>
      <c r="B1064" t="s">
        <v>4327</v>
      </c>
      <c r="C1064" t="str">
        <f t="shared" si="16"/>
        <v>10.146.106.49naa.60060e80166221000001622100001067</v>
      </c>
      <c r="D1064" t="s">
        <v>4531</v>
      </c>
    </row>
    <row r="1065" spans="1:4">
      <c r="A1065" t="s">
        <v>1181</v>
      </c>
      <c r="B1065" t="s">
        <v>4237</v>
      </c>
      <c r="C1065" t="str">
        <f t="shared" si="16"/>
        <v>10.146.106.49naa.60060e80166221000001622100000057</v>
      </c>
      <c r="D1065" t="s">
        <v>2474</v>
      </c>
    </row>
    <row r="1066" spans="1:4">
      <c r="A1066" t="s">
        <v>1181</v>
      </c>
      <c r="B1066" t="s">
        <v>4282</v>
      </c>
      <c r="C1066" t="str">
        <f t="shared" si="16"/>
        <v>10.146.106.49naa.60060e80166221000001622100001059</v>
      </c>
      <c r="D1066" t="s">
        <v>4615</v>
      </c>
    </row>
    <row r="1067" spans="1:4">
      <c r="A1067" t="s">
        <v>1181</v>
      </c>
      <c r="B1067" t="s">
        <v>4278</v>
      </c>
      <c r="C1067" t="str">
        <f t="shared" si="16"/>
        <v>10.146.106.49naa.60060e8016622100000162210000105a</v>
      </c>
      <c r="D1067" t="s">
        <v>2478</v>
      </c>
    </row>
    <row r="1068" spans="1:4">
      <c r="A1068" t="s">
        <v>1181</v>
      </c>
      <c r="B1068" t="s">
        <v>4277</v>
      </c>
      <c r="C1068" t="str">
        <f t="shared" si="16"/>
        <v>10.146.106.49naa.60060e8016622100000162210000105b</v>
      </c>
      <c r="D1068" t="s">
        <v>2479</v>
      </c>
    </row>
    <row r="1069" spans="1:4">
      <c r="A1069" t="s">
        <v>1181</v>
      </c>
      <c r="B1069" t="s">
        <v>4254</v>
      </c>
      <c r="C1069" t="str">
        <f t="shared" si="16"/>
        <v>10.146.106.49naa.60060e80166221000001622100000058</v>
      </c>
      <c r="D1069" t="s">
        <v>2483</v>
      </c>
    </row>
    <row r="1070" spans="1:4">
      <c r="A1070" t="s">
        <v>1181</v>
      </c>
      <c r="B1070" t="s">
        <v>4243</v>
      </c>
      <c r="C1070" t="str">
        <f t="shared" si="16"/>
        <v>10.146.106.49naa.60060e80166221000001622100000056</v>
      </c>
      <c r="D1070" t="s">
        <v>2464</v>
      </c>
    </row>
    <row r="1071" spans="1:4">
      <c r="A1071" t="s">
        <v>1181</v>
      </c>
      <c r="B1071" t="s">
        <v>4272</v>
      </c>
      <c r="C1071" t="str">
        <f t="shared" si="16"/>
        <v>10.146.106.49naa.60060e80166221000001622100000054</v>
      </c>
      <c r="D1071" t="s">
        <v>2469</v>
      </c>
    </row>
    <row r="1072" spans="1:4">
      <c r="A1072" t="s">
        <v>1181</v>
      </c>
      <c r="B1072" t="s">
        <v>4285</v>
      </c>
      <c r="C1072" t="str">
        <f t="shared" si="16"/>
        <v>10.146.106.49naa.60060e80166221000001622100001056</v>
      </c>
      <c r="D1072" t="s">
        <v>2471</v>
      </c>
    </row>
    <row r="1073" spans="1:4">
      <c r="A1073" t="s">
        <v>1181</v>
      </c>
      <c r="B1073" t="s">
        <v>4287</v>
      </c>
      <c r="C1073" t="str">
        <f t="shared" si="16"/>
        <v>10.146.106.49naa.60060e80166221000001622100001057</v>
      </c>
      <c r="D1073" t="s">
        <v>2475</v>
      </c>
    </row>
    <row r="1074" spans="1:4">
      <c r="A1074" t="s">
        <v>1181</v>
      </c>
      <c r="B1074" t="s">
        <v>4286</v>
      </c>
      <c r="C1074" t="str">
        <f t="shared" si="16"/>
        <v>10.146.106.49naa.60060e80166221000001622100001058</v>
      </c>
      <c r="D1074" t="s">
        <v>2484</v>
      </c>
    </row>
    <row r="1075" spans="1:4">
      <c r="A1075" t="s">
        <v>1181</v>
      </c>
      <c r="B1075" t="s">
        <v>4241</v>
      </c>
      <c r="C1075" t="str">
        <f t="shared" si="16"/>
        <v>10.146.106.49naa.60060e80166221000001622100000055</v>
      </c>
      <c r="D1075" t="s">
        <v>2472</v>
      </c>
    </row>
    <row r="1076" spans="1:4">
      <c r="A1076" t="s">
        <v>1181</v>
      </c>
      <c r="B1076" t="s">
        <v>4369</v>
      </c>
      <c r="C1076" t="str">
        <f t="shared" si="16"/>
        <v>10.146.106.49naa.60060e8016617700000161770000007a</v>
      </c>
      <c r="D1076" t="s">
        <v>4703</v>
      </c>
    </row>
    <row r="1077" spans="1:4">
      <c r="A1077" t="s">
        <v>1181</v>
      </c>
      <c r="B1077" t="s">
        <v>4356</v>
      </c>
      <c r="C1077" t="str">
        <f t="shared" si="16"/>
        <v>10.146.106.49naa.60060e80166177000001617700000075</v>
      </c>
      <c r="D1077" t="s">
        <v>4704</v>
      </c>
    </row>
    <row r="1078" spans="1:4">
      <c r="A1078" t="s">
        <v>1181</v>
      </c>
      <c r="B1078" t="s">
        <v>4373</v>
      </c>
      <c r="C1078" t="str">
        <f t="shared" si="16"/>
        <v>10.146.106.49naa.60060e8016617700000161770000007e</v>
      </c>
      <c r="D1078" t="s">
        <v>4699</v>
      </c>
    </row>
    <row r="1079" spans="1:4">
      <c r="A1079" t="s">
        <v>1181</v>
      </c>
      <c r="B1079" t="s">
        <v>4379</v>
      </c>
      <c r="C1079" t="str">
        <f t="shared" si="16"/>
        <v>10.146.106.49naa.60060e80166221000001622100000071</v>
      </c>
      <c r="D1079" t="s">
        <v>2529</v>
      </c>
    </row>
    <row r="1080" spans="1:4">
      <c r="A1080" t="s">
        <v>1181</v>
      </c>
      <c r="B1080" t="s">
        <v>4372</v>
      </c>
      <c r="C1080" t="str">
        <f t="shared" si="16"/>
        <v>10.146.106.49naa.60060e8016617700000161770000007f</v>
      </c>
      <c r="D1080" t="s">
        <v>4698</v>
      </c>
    </row>
    <row r="1081" spans="1:4">
      <c r="A1081" t="s">
        <v>1181</v>
      </c>
      <c r="B1081" t="s">
        <v>4362</v>
      </c>
      <c r="C1081" t="str">
        <f t="shared" si="16"/>
        <v>10.146.106.49naa.60060e80166177000001617700000074</v>
      </c>
      <c r="D1081" t="s">
        <v>4705</v>
      </c>
    </row>
    <row r="1082" spans="1:4">
      <c r="A1082" t="s">
        <v>1181</v>
      </c>
      <c r="B1082" t="s">
        <v>4279</v>
      </c>
      <c r="C1082" t="str">
        <f t="shared" si="16"/>
        <v>10.146.106.49naa.60060e8016622100000162210000105c</v>
      </c>
      <c r="D1082" t="s">
        <v>2486</v>
      </c>
    </row>
    <row r="1083" spans="1:4">
      <c r="A1083" t="s">
        <v>1181</v>
      </c>
      <c r="B1083" t="s">
        <v>4258</v>
      </c>
      <c r="C1083" t="str">
        <f t="shared" si="16"/>
        <v>10.146.106.49naa.60060e80166221000001622100000059</v>
      </c>
      <c r="D1083" t="s">
        <v>4613</v>
      </c>
    </row>
    <row r="1084" spans="1:4">
      <c r="A1084" t="s">
        <v>1181</v>
      </c>
      <c r="B1084" t="s">
        <v>4246</v>
      </c>
      <c r="C1084" t="str">
        <f t="shared" si="16"/>
        <v>10.146.106.49naa.60060e8016622100000162210000005a</v>
      </c>
      <c r="D1084" t="s">
        <v>2476</v>
      </c>
    </row>
    <row r="1085" spans="1:4">
      <c r="A1085" t="s">
        <v>1181</v>
      </c>
      <c r="B1085" t="s">
        <v>4311</v>
      </c>
      <c r="C1085" t="str">
        <f t="shared" si="16"/>
        <v>10.146.106.49naa.60060e8016622100000162210000005c</v>
      </c>
      <c r="D1085" t="s">
        <v>2485</v>
      </c>
    </row>
    <row r="1086" spans="1:4">
      <c r="A1086" t="s">
        <v>1181</v>
      </c>
      <c r="B1086" t="s">
        <v>4307</v>
      </c>
      <c r="C1086" t="str">
        <f t="shared" si="16"/>
        <v>10.146.106.49naa.60060e8016622100000162210000005b</v>
      </c>
      <c r="D1086" t="s">
        <v>2477</v>
      </c>
    </row>
    <row r="1087" spans="1:4">
      <c r="A1087" t="s">
        <v>1181</v>
      </c>
      <c r="B1087" t="s">
        <v>4268</v>
      </c>
      <c r="C1087" t="str">
        <f t="shared" si="16"/>
        <v>10.146.106.49naa.60060e80166221000001622100000053</v>
      </c>
      <c r="D1087" t="s">
        <v>2462</v>
      </c>
    </row>
    <row r="1088" spans="1:4">
      <c r="A1088" t="s">
        <v>1181</v>
      </c>
      <c r="B1088" t="s">
        <v>4249</v>
      </c>
      <c r="C1088" t="str">
        <f t="shared" si="16"/>
        <v>10.146.106.49naa.60060e80166221000001622100000067</v>
      </c>
      <c r="D1088" t="s">
        <v>2502</v>
      </c>
    </row>
    <row r="1089" spans="1:4">
      <c r="A1089" t="s">
        <v>1181</v>
      </c>
      <c r="B1089" t="s">
        <v>4247</v>
      </c>
      <c r="C1089" t="str">
        <f t="shared" si="16"/>
        <v>10.146.106.49naa.60060e8016617700000161770000006b</v>
      </c>
      <c r="D1089" t="s">
        <v>4486</v>
      </c>
    </row>
    <row r="1090" spans="1:4">
      <c r="A1090" t="s">
        <v>1181</v>
      </c>
      <c r="B1090" t="s">
        <v>4250</v>
      </c>
      <c r="C1090" t="str">
        <f t="shared" si="16"/>
        <v>10.146.106.49naa.60060e8016617700000161770000006c</v>
      </c>
      <c r="D1090" t="s">
        <v>4487</v>
      </c>
    </row>
    <row r="1091" spans="1:4">
      <c r="A1091" t="s">
        <v>1181</v>
      </c>
      <c r="B1091" t="s">
        <v>4308</v>
      </c>
      <c r="C1091" t="str">
        <f t="shared" si="16"/>
        <v>10.146.106.49naa.60060e80166177000001617700000072</v>
      </c>
      <c r="D1091" t="s">
        <v>4488</v>
      </c>
    </row>
    <row r="1092" spans="1:4">
      <c r="A1092" t="s">
        <v>1181</v>
      </c>
      <c r="B1092" t="s">
        <v>4306</v>
      </c>
      <c r="C1092" t="str">
        <f t="shared" ref="C1092:C1155" si="17">CONCATENATE(A1092,B1092)</f>
        <v>10.146.106.49naa.60060e80166221000001622100000068</v>
      </c>
      <c r="D1092" t="s">
        <v>2520</v>
      </c>
    </row>
    <row r="1093" spans="1:4">
      <c r="A1093" t="s">
        <v>1181</v>
      </c>
      <c r="B1093" t="s">
        <v>4259</v>
      </c>
      <c r="C1093" t="str">
        <f t="shared" si="17"/>
        <v>10.146.106.49naa.60060e8016617700000161770000006a</v>
      </c>
      <c r="D1093" t="s">
        <v>4489</v>
      </c>
    </row>
    <row r="1094" spans="1:4">
      <c r="A1094" t="s">
        <v>1181</v>
      </c>
      <c r="B1094" t="s">
        <v>4261</v>
      </c>
      <c r="C1094" t="str">
        <f t="shared" si="17"/>
        <v>10.146.106.49naa.60060e80166177000001617700000066</v>
      </c>
      <c r="D1094" t="s">
        <v>4490</v>
      </c>
    </row>
    <row r="1095" spans="1:4">
      <c r="A1095" t="s">
        <v>1181</v>
      </c>
      <c r="B1095" t="s">
        <v>4269</v>
      </c>
      <c r="C1095" t="str">
        <f t="shared" si="17"/>
        <v>10.146.106.49naa.60060e80166177000001617700000065</v>
      </c>
      <c r="D1095" t="s">
        <v>4491</v>
      </c>
    </row>
    <row r="1096" spans="1:4">
      <c r="A1096" t="s">
        <v>1181</v>
      </c>
      <c r="B1096" t="s">
        <v>4244</v>
      </c>
      <c r="C1096" t="str">
        <f t="shared" si="17"/>
        <v>10.146.106.49naa.60060e80166177000001617700000067</v>
      </c>
      <c r="D1096" t="s">
        <v>4492</v>
      </c>
    </row>
    <row r="1097" spans="1:4">
      <c r="A1097" t="s">
        <v>1181</v>
      </c>
      <c r="B1097" t="s">
        <v>4255</v>
      </c>
      <c r="C1097" t="str">
        <f t="shared" si="17"/>
        <v>10.146.106.49naa.60060e80166177000001617700000069</v>
      </c>
      <c r="D1097" t="s">
        <v>4493</v>
      </c>
    </row>
    <row r="1098" spans="1:4">
      <c r="A1098" t="s">
        <v>1181</v>
      </c>
      <c r="B1098" t="s">
        <v>4234</v>
      </c>
      <c r="C1098" t="str">
        <f t="shared" si="17"/>
        <v>10.146.106.49naa.60060e80166177000001617700000068</v>
      </c>
      <c r="D1098" t="s">
        <v>4494</v>
      </c>
    </row>
    <row r="1099" spans="1:4">
      <c r="A1099" t="s">
        <v>1181</v>
      </c>
      <c r="B1099" t="s">
        <v>4313</v>
      </c>
      <c r="C1099" t="str">
        <f t="shared" si="17"/>
        <v>10.146.106.49naa.60060e80166221000001622100000070</v>
      </c>
      <c r="D1099" t="s">
        <v>4495</v>
      </c>
    </row>
    <row r="1100" spans="1:4">
      <c r="A1100" t="s">
        <v>1181</v>
      </c>
      <c r="B1100" t="s">
        <v>4312</v>
      </c>
      <c r="C1100" t="str">
        <f t="shared" si="17"/>
        <v>10.146.106.49naa.60060e8016622100000162210000006f</v>
      </c>
      <c r="D1100" t="s">
        <v>4496</v>
      </c>
    </row>
    <row r="1101" spans="1:4">
      <c r="A1101" t="s">
        <v>1181</v>
      </c>
      <c r="B1101" t="s">
        <v>4299</v>
      </c>
      <c r="C1101" t="str">
        <f t="shared" si="17"/>
        <v>10.146.106.49naa.60060e80166221000001622100001053</v>
      </c>
      <c r="D1101" t="s">
        <v>4614</v>
      </c>
    </row>
    <row r="1102" spans="1:4">
      <c r="A1102" t="s">
        <v>1181</v>
      </c>
      <c r="B1102" t="s">
        <v>4283</v>
      </c>
      <c r="C1102" t="str">
        <f t="shared" si="17"/>
        <v>10.146.106.49naa.60060e80166221000001622100001055</v>
      </c>
      <c r="D1102" t="s">
        <v>2473</v>
      </c>
    </row>
    <row r="1103" spans="1:4">
      <c r="A1103" t="s">
        <v>1181</v>
      </c>
      <c r="B1103" t="s">
        <v>4284</v>
      </c>
      <c r="C1103" t="str">
        <f t="shared" si="17"/>
        <v>10.146.106.49naa.60060e80166221000001622100001054</v>
      </c>
      <c r="D1103" t="s">
        <v>2470</v>
      </c>
    </row>
    <row r="1104" spans="1:4">
      <c r="A1104" t="s">
        <v>1181</v>
      </c>
      <c r="B1104" t="s">
        <v>4303</v>
      </c>
      <c r="C1104" t="str">
        <f t="shared" si="17"/>
        <v>10.146.106.49naa.60060e8016622100000162210000006d</v>
      </c>
      <c r="D1104" t="s">
        <v>4498</v>
      </c>
    </row>
    <row r="1105" spans="1:4">
      <c r="A1105" t="s">
        <v>1181</v>
      </c>
      <c r="B1105" t="s">
        <v>4304</v>
      </c>
      <c r="C1105" t="str">
        <f t="shared" si="17"/>
        <v>10.146.106.49naa.60060e80166177000001617700000073</v>
      </c>
      <c r="D1105" t="s">
        <v>4499</v>
      </c>
    </row>
    <row r="1106" spans="1:4">
      <c r="A1106" t="s">
        <v>1181</v>
      </c>
      <c r="B1106" t="s">
        <v>4310</v>
      </c>
      <c r="C1106" t="str">
        <f t="shared" si="17"/>
        <v>10.146.106.49naa.60060e80166221000001622100000069</v>
      </c>
      <c r="D1106" t="s">
        <v>2540</v>
      </c>
    </row>
    <row r="1107" spans="1:4">
      <c r="A1107" t="s">
        <v>1181</v>
      </c>
      <c r="B1107" t="s">
        <v>4301</v>
      </c>
      <c r="C1107" t="str">
        <f t="shared" si="17"/>
        <v>10.146.106.49naa.60060e8016622100000162210000006a</v>
      </c>
      <c r="D1107" t="s">
        <v>2522</v>
      </c>
    </row>
    <row r="1108" spans="1:4">
      <c r="A1108" t="s">
        <v>1181</v>
      </c>
      <c r="B1108" t="s">
        <v>4302</v>
      </c>
      <c r="C1108" t="str">
        <f t="shared" si="17"/>
        <v>10.146.106.49naa.60060e8016622100000162210000006c</v>
      </c>
      <c r="D1108" t="s">
        <v>4500</v>
      </c>
    </row>
    <row r="1109" spans="1:4">
      <c r="A1109" t="s">
        <v>1181</v>
      </c>
      <c r="B1109" t="s">
        <v>4300</v>
      </c>
      <c r="C1109" t="str">
        <f t="shared" si="17"/>
        <v>10.146.106.49naa.60060e8016622100000162210000006b</v>
      </c>
      <c r="D1109" t="s">
        <v>2523</v>
      </c>
    </row>
    <row r="1110" spans="1:4">
      <c r="A1110" t="s">
        <v>1181</v>
      </c>
      <c r="B1110" t="s">
        <v>1387</v>
      </c>
      <c r="C1110" t="str">
        <f t="shared" si="17"/>
        <v>10.146.106.49naa.60060e80166177000001617700001f1f</v>
      </c>
      <c r="D1110" t="s">
        <v>4708</v>
      </c>
    </row>
    <row r="1111" spans="1:4">
      <c r="A1111" t="s">
        <v>1181</v>
      </c>
      <c r="B1111" t="s">
        <v>4328</v>
      </c>
      <c r="C1111" t="str">
        <f t="shared" si="17"/>
        <v>10.146.106.49naa.60060e8016622100000162210000107f</v>
      </c>
      <c r="D1111" t="s">
        <v>4480</v>
      </c>
    </row>
    <row r="1112" spans="1:4">
      <c r="A1112" t="s">
        <v>1181</v>
      </c>
      <c r="B1112" t="s">
        <v>4355</v>
      </c>
      <c r="C1112" t="str">
        <f t="shared" si="17"/>
        <v>10.146.106.49naa.60060e80166177000001617700000062</v>
      </c>
      <c r="D1112" t="s">
        <v>4479</v>
      </c>
    </row>
    <row r="1113" spans="1:4">
      <c r="A1113" t="s">
        <v>1181</v>
      </c>
      <c r="B1113" t="s">
        <v>4386</v>
      </c>
      <c r="C1113" t="str">
        <f t="shared" si="17"/>
        <v>10.146.106.49naa.60060e80166221000001622100000107</v>
      </c>
      <c r="D1113" t="s">
        <v>4522</v>
      </c>
    </row>
    <row r="1114" spans="1:4">
      <c r="A1114" t="s">
        <v>1181</v>
      </c>
      <c r="B1114" t="s">
        <v>4335</v>
      </c>
      <c r="C1114" t="str">
        <f t="shared" si="17"/>
        <v>10.146.106.49naa.60060e8016622100000162210000107e</v>
      </c>
      <c r="D1114" t="s">
        <v>4481</v>
      </c>
    </row>
    <row r="1115" spans="1:4">
      <c r="A1115" t="s">
        <v>1181</v>
      </c>
      <c r="B1115" t="s">
        <v>1379</v>
      </c>
      <c r="C1115" t="str">
        <f t="shared" si="17"/>
        <v>10.146.106.49naa.60060e80166177000001617700001f1b</v>
      </c>
      <c r="D1115" t="s">
        <v>4706</v>
      </c>
    </row>
    <row r="1116" spans="1:4">
      <c r="A1116" t="s">
        <v>1181</v>
      </c>
      <c r="B1116" t="s">
        <v>4385</v>
      </c>
      <c r="C1116" t="str">
        <f t="shared" si="17"/>
        <v>10.146.106.49naa.60060e80166221000001622100000106</v>
      </c>
      <c r="D1116" t="s">
        <v>4476</v>
      </c>
    </row>
    <row r="1117" spans="1:4">
      <c r="A1117" t="s">
        <v>1181</v>
      </c>
      <c r="B1117" t="s">
        <v>4291</v>
      </c>
      <c r="C1117" t="str">
        <f t="shared" si="17"/>
        <v>10.146.106.49naa.60060e80166177000001617700000061</v>
      </c>
      <c r="D1117" t="s">
        <v>4477</v>
      </c>
    </row>
    <row r="1118" spans="1:4">
      <c r="A1118" t="s">
        <v>1181</v>
      </c>
      <c r="B1118" t="s">
        <v>4344</v>
      </c>
      <c r="C1118" t="str">
        <f t="shared" si="17"/>
        <v>10.146.106.49naa.60060e80166221000001622100000f37</v>
      </c>
      <c r="D1118" t="s">
        <v>2507</v>
      </c>
    </row>
    <row r="1119" spans="1:4">
      <c r="A1119" t="s">
        <v>1181</v>
      </c>
      <c r="B1119" t="s">
        <v>4318</v>
      </c>
      <c r="C1119" t="str">
        <f t="shared" si="17"/>
        <v>10.146.106.49naa.60060e80166221000001622100001107</v>
      </c>
      <c r="D1119" t="s">
        <v>4519</v>
      </c>
    </row>
    <row r="1120" spans="1:4">
      <c r="A1120" t="s">
        <v>1181</v>
      </c>
      <c r="B1120" t="s">
        <v>4342</v>
      </c>
      <c r="C1120" t="str">
        <f t="shared" si="17"/>
        <v>10.146.106.49naa.60060e80166221000001622100000f38</v>
      </c>
      <c r="D1120" t="s">
        <v>2508</v>
      </c>
    </row>
    <row r="1121" spans="1:4">
      <c r="A1121" t="s">
        <v>1181</v>
      </c>
      <c r="B1121" t="s">
        <v>4240</v>
      </c>
      <c r="C1121" t="str">
        <f t="shared" si="17"/>
        <v>10.146.106.49naa.60060e80166177000001617700000f0f</v>
      </c>
      <c r="D1121" t="s">
        <v>4530</v>
      </c>
    </row>
    <row r="1122" spans="1:4">
      <c r="A1122" t="s">
        <v>1181</v>
      </c>
      <c r="B1122" t="s">
        <v>4340</v>
      </c>
      <c r="C1122" t="str">
        <f t="shared" si="17"/>
        <v>10.146.106.49naa.60060e80166221000001622100000f39</v>
      </c>
      <c r="D1122" t="s">
        <v>2537</v>
      </c>
    </row>
    <row r="1123" spans="1:4">
      <c r="A1123" t="s">
        <v>1181</v>
      </c>
      <c r="B1123" t="s">
        <v>4358</v>
      </c>
      <c r="C1123" t="str">
        <f t="shared" si="17"/>
        <v>10.146.106.49naa.60060e80166177000001617700000063</v>
      </c>
      <c r="D1123" t="s">
        <v>4525</v>
      </c>
    </row>
    <row r="1124" spans="1:4">
      <c r="A1124" t="s">
        <v>1181</v>
      </c>
      <c r="B1124" t="s">
        <v>4319</v>
      </c>
      <c r="C1124" t="str">
        <f t="shared" si="17"/>
        <v>10.146.106.49naa.60060e80166221000001622100001080</v>
      </c>
      <c r="D1124" t="s">
        <v>4523</v>
      </c>
    </row>
    <row r="1125" spans="1:4">
      <c r="A1125" t="s">
        <v>1181</v>
      </c>
      <c r="B1125" t="s">
        <v>4371</v>
      </c>
      <c r="C1125" t="str">
        <f t="shared" si="17"/>
        <v>10.146.106.49naa.60060e80166177000001617700000064</v>
      </c>
      <c r="D1125" t="s">
        <v>4518</v>
      </c>
    </row>
    <row r="1126" spans="1:4">
      <c r="A1126" t="s">
        <v>1181</v>
      </c>
      <c r="B1126" t="s">
        <v>4323</v>
      </c>
      <c r="C1126" t="str">
        <f t="shared" si="17"/>
        <v>10.146.106.49naa.60060e80166221000001622100001106</v>
      </c>
      <c r="D1126" t="s">
        <v>4520</v>
      </c>
    </row>
    <row r="1127" spans="1:4">
      <c r="A1127" t="s">
        <v>1181</v>
      </c>
      <c r="B1127" t="s">
        <v>1395</v>
      </c>
      <c r="C1127" t="str">
        <f t="shared" si="17"/>
        <v>10.146.106.49naa.60060e80166177000001617700001f26</v>
      </c>
      <c r="D1127" t="s">
        <v>4485</v>
      </c>
    </row>
    <row r="1128" spans="1:4">
      <c r="A1128" t="s">
        <v>1181</v>
      </c>
      <c r="B1128" t="s">
        <v>4296</v>
      </c>
      <c r="C1128" t="str">
        <f t="shared" si="17"/>
        <v>10.146.106.49naa.60060e8016617700000161770000005d</v>
      </c>
      <c r="D1128" t="s">
        <v>4474</v>
      </c>
    </row>
    <row r="1129" spans="1:4">
      <c r="A1129" t="s">
        <v>1181</v>
      </c>
      <c r="B1129" t="s">
        <v>1345</v>
      </c>
      <c r="C1129" t="str">
        <f t="shared" si="17"/>
        <v>10.146.106.49naa.60060e80166177000001617700001f17</v>
      </c>
      <c r="D1129" t="s">
        <v>4697</v>
      </c>
    </row>
    <row r="1130" spans="1:4">
      <c r="A1130" t="s">
        <v>1181</v>
      </c>
      <c r="B1130" t="s">
        <v>4387</v>
      </c>
      <c r="C1130" t="str">
        <f t="shared" si="17"/>
        <v>10.146.106.49naa.60060e80166221000001622100000078</v>
      </c>
      <c r="D1130" t="s">
        <v>2532</v>
      </c>
    </row>
    <row r="1131" spans="1:4">
      <c r="A1131" t="s">
        <v>1181</v>
      </c>
      <c r="B1131" t="s">
        <v>4297</v>
      </c>
      <c r="C1131" t="str">
        <f t="shared" si="17"/>
        <v>10.146.106.49naa.60060e8016617700000161770000005e</v>
      </c>
      <c r="D1131" t="s">
        <v>4475</v>
      </c>
    </row>
    <row r="1132" spans="1:4">
      <c r="A1132" t="s">
        <v>1181</v>
      </c>
      <c r="B1132" t="s">
        <v>1355</v>
      </c>
      <c r="C1132" t="str">
        <f t="shared" si="17"/>
        <v>10.146.106.49naa.60060e80166177000001617700001f18</v>
      </c>
      <c r="D1132" t="s">
        <v>4702</v>
      </c>
    </row>
    <row r="1133" spans="1:4">
      <c r="A1133" t="s">
        <v>1181</v>
      </c>
      <c r="B1133" t="s">
        <v>4381</v>
      </c>
      <c r="C1133" t="str">
        <f t="shared" si="17"/>
        <v>10.146.106.49naa.60060e80166221000001622100000077</v>
      </c>
      <c r="D1133" t="s">
        <v>2531</v>
      </c>
    </row>
    <row r="1134" spans="1:4">
      <c r="A1134" t="s">
        <v>1181</v>
      </c>
      <c r="B1134" t="s">
        <v>4281</v>
      </c>
      <c r="C1134" t="str">
        <f t="shared" si="17"/>
        <v>10.146.106.49naa.60060e8016617700000161770000005b</v>
      </c>
      <c r="D1134" t="s">
        <v>4497</v>
      </c>
    </row>
    <row r="1135" spans="1:4">
      <c r="A1135" t="s">
        <v>1181</v>
      </c>
      <c r="B1135" t="s">
        <v>1329</v>
      </c>
      <c r="C1135" t="str">
        <f t="shared" si="17"/>
        <v>10.146.106.49naa.60060e80166177000001617700001f05</v>
      </c>
      <c r="D1135" t="s">
        <v>4700</v>
      </c>
    </row>
    <row r="1136" spans="1:4">
      <c r="A1136" t="s">
        <v>1181</v>
      </c>
      <c r="B1136" t="s">
        <v>4380</v>
      </c>
      <c r="C1136" t="str">
        <f t="shared" si="17"/>
        <v>10.146.106.49naa.60060e8016622100000162210000007c</v>
      </c>
      <c r="D1136" t="s">
        <v>2530</v>
      </c>
    </row>
    <row r="1137" spans="1:4">
      <c r="A1137" t="s">
        <v>1181</v>
      </c>
      <c r="B1137" t="s">
        <v>4295</v>
      </c>
      <c r="C1137" t="str">
        <f t="shared" si="17"/>
        <v>10.146.106.49naa.60060e8016617700000161770000005c</v>
      </c>
      <c r="D1137" t="s">
        <v>4473</v>
      </c>
    </row>
    <row r="1138" spans="1:4">
      <c r="A1138" t="s">
        <v>1181</v>
      </c>
      <c r="B1138" t="s">
        <v>1335</v>
      </c>
      <c r="C1138" t="str">
        <f t="shared" si="17"/>
        <v>10.146.106.49naa.60060e80166177000001617700001f16</v>
      </c>
      <c r="D1138" t="s">
        <v>4696</v>
      </c>
    </row>
    <row r="1139" spans="1:4">
      <c r="A1139" t="s">
        <v>1181</v>
      </c>
      <c r="B1139" t="s">
        <v>4333</v>
      </c>
      <c r="C1139" t="str">
        <f t="shared" si="17"/>
        <v>10.146.106.49naa.60060e8016622100000162210000107d</v>
      </c>
      <c r="D1139" t="s">
        <v>4483</v>
      </c>
    </row>
    <row r="1140" spans="1:4">
      <c r="A1140" t="s">
        <v>1181</v>
      </c>
      <c r="B1140" t="s">
        <v>1393</v>
      </c>
      <c r="C1140" t="str">
        <f t="shared" si="17"/>
        <v>10.146.106.49naa.60060e80166177000001617700001f23</v>
      </c>
      <c r="D1140" t="s">
        <v>4472</v>
      </c>
    </row>
    <row r="1141" spans="1:4">
      <c r="A1141" t="s">
        <v>1181</v>
      </c>
      <c r="B1141" t="s">
        <v>1373</v>
      </c>
      <c r="C1141" t="str">
        <f t="shared" si="17"/>
        <v>10.146.106.49naa.60060e80166177000001617700001f1a</v>
      </c>
      <c r="D1141" t="s">
        <v>4707</v>
      </c>
    </row>
    <row r="1142" spans="1:4">
      <c r="A1142" t="s">
        <v>1181</v>
      </c>
      <c r="B1142" t="s">
        <v>4389</v>
      </c>
      <c r="C1142" t="str">
        <f t="shared" si="17"/>
        <v>10.146.106.49naa.60060e8016622100000162210000007b</v>
      </c>
      <c r="D1142" t="s">
        <v>2542</v>
      </c>
    </row>
    <row r="1143" spans="1:4">
      <c r="A1143" t="s">
        <v>1181</v>
      </c>
      <c r="B1143" t="s">
        <v>4290</v>
      </c>
      <c r="C1143" t="str">
        <f t="shared" si="17"/>
        <v>10.146.106.49naa.60060e80166177000001617700000060</v>
      </c>
      <c r="D1143" t="s">
        <v>4482</v>
      </c>
    </row>
    <row r="1144" spans="1:4">
      <c r="A1144" t="s">
        <v>1181</v>
      </c>
      <c r="B1144" t="s">
        <v>4390</v>
      </c>
      <c r="C1144" t="str">
        <f t="shared" si="17"/>
        <v>10.146.106.49naa.60060e8016622100000162210000007a</v>
      </c>
      <c r="D1144" t="s">
        <v>2533</v>
      </c>
    </row>
    <row r="1145" spans="1:4">
      <c r="A1145" t="s">
        <v>1181</v>
      </c>
      <c r="B1145" t="s">
        <v>1391</v>
      </c>
      <c r="C1145" t="str">
        <f t="shared" si="17"/>
        <v>10.146.106.49naa.60060e80166177000001617700001f20</v>
      </c>
      <c r="D1145" t="s">
        <v>4470</v>
      </c>
    </row>
    <row r="1146" spans="1:4">
      <c r="A1146" t="s">
        <v>1181</v>
      </c>
      <c r="B1146" t="s">
        <v>4388</v>
      </c>
      <c r="C1146" t="str">
        <f t="shared" si="17"/>
        <v>10.146.106.49naa.60060e80166221000001622100000079</v>
      </c>
      <c r="D1146" t="s">
        <v>2524</v>
      </c>
    </row>
    <row r="1147" spans="1:4">
      <c r="A1147" t="s">
        <v>1181</v>
      </c>
      <c r="B1147" t="s">
        <v>4338</v>
      </c>
      <c r="C1147" t="str">
        <f t="shared" si="17"/>
        <v>10.146.106.49naa.60060e8016622100000162210000107c</v>
      </c>
      <c r="D1147" t="s">
        <v>4469</v>
      </c>
    </row>
    <row r="1148" spans="1:4">
      <c r="A1148" t="s">
        <v>1181</v>
      </c>
      <c r="B1148" t="s">
        <v>4289</v>
      </c>
      <c r="C1148" t="str">
        <f t="shared" si="17"/>
        <v>10.146.106.49naa.60060e8016617700000161770000005f</v>
      </c>
      <c r="D1148" t="s">
        <v>4471</v>
      </c>
    </row>
    <row r="1149" spans="1:4">
      <c r="A1149" t="s">
        <v>1181</v>
      </c>
      <c r="B1149" t="s">
        <v>1363</v>
      </c>
      <c r="C1149" t="str">
        <f t="shared" si="17"/>
        <v>10.146.106.49naa.60060e80166177000001617700001f19</v>
      </c>
      <c r="D1149" t="s">
        <v>4701</v>
      </c>
    </row>
    <row r="1150" spans="1:4">
      <c r="A1150" t="s">
        <v>1181</v>
      </c>
      <c r="B1150" t="s">
        <v>4337</v>
      </c>
      <c r="C1150" t="str">
        <f t="shared" si="17"/>
        <v>10.146.106.49naa.60060e8016622100000162210000005d</v>
      </c>
      <c r="D1150" t="s">
        <v>4597</v>
      </c>
    </row>
    <row r="1151" spans="1:4">
      <c r="A1151" t="s">
        <v>1181</v>
      </c>
      <c r="B1151" t="s">
        <v>4273</v>
      </c>
      <c r="C1151" t="str">
        <f t="shared" si="17"/>
        <v>10.146.106.49naa.60060e80166221000001622100000f32</v>
      </c>
      <c r="D1151" t="s">
        <v>4582</v>
      </c>
    </row>
    <row r="1152" spans="1:4">
      <c r="A1152" t="s">
        <v>1181</v>
      </c>
      <c r="B1152" t="s">
        <v>4275</v>
      </c>
      <c r="C1152" t="str">
        <f t="shared" si="17"/>
        <v>10.146.106.49naa.60060e80166221000001622100000f31</v>
      </c>
      <c r="D1152" t="s">
        <v>4592</v>
      </c>
    </row>
    <row r="1153" spans="1:4">
      <c r="A1153" t="s">
        <v>1181</v>
      </c>
      <c r="B1153" t="s">
        <v>4276</v>
      </c>
      <c r="C1153" t="str">
        <f t="shared" si="17"/>
        <v>10.146.106.49naa.60060e80166221000001622100000f30</v>
      </c>
      <c r="D1153" t="s">
        <v>4591</v>
      </c>
    </row>
    <row r="1154" spans="1:4">
      <c r="A1154" t="s">
        <v>1181</v>
      </c>
      <c r="B1154" t="s">
        <v>4236</v>
      </c>
      <c r="C1154" t="str">
        <f t="shared" si="17"/>
        <v>10.146.106.49naa.60060e80166221000001622100000f36</v>
      </c>
      <c r="D1154" t="s">
        <v>4585</v>
      </c>
    </row>
    <row r="1155" spans="1:4">
      <c r="A1155" t="s">
        <v>1181</v>
      </c>
      <c r="B1155" t="s">
        <v>4271</v>
      </c>
      <c r="C1155" t="str">
        <f t="shared" si="17"/>
        <v>10.146.106.49naa.60060e80166221000001622100000f34</v>
      </c>
      <c r="D1155" t="s">
        <v>4578</v>
      </c>
    </row>
    <row r="1156" spans="1:4">
      <c r="A1156" t="s">
        <v>1181</v>
      </c>
      <c r="B1156" t="s">
        <v>4267</v>
      </c>
      <c r="C1156" t="str">
        <f t="shared" ref="C1156:C1219" si="18">CONCATENATE(A1156,B1156)</f>
        <v>10.146.106.49naa.60060e80166221000001622100000f33</v>
      </c>
      <c r="D1156" t="s">
        <v>4583</v>
      </c>
    </row>
    <row r="1157" spans="1:4">
      <c r="A1157" t="s">
        <v>1181</v>
      </c>
      <c r="B1157" t="s">
        <v>4242</v>
      </c>
      <c r="C1157" t="str">
        <f t="shared" si="18"/>
        <v>10.146.106.49naa.60060e80166221000001622100000f35</v>
      </c>
      <c r="D1157" t="s">
        <v>4580</v>
      </c>
    </row>
    <row r="1158" spans="1:4">
      <c r="A1158" t="s">
        <v>1181</v>
      </c>
      <c r="B1158" t="s">
        <v>4263</v>
      </c>
      <c r="C1158" t="str">
        <f t="shared" si="18"/>
        <v>10.146.106.49naa.60060e80166221000001622100000f2d</v>
      </c>
      <c r="D1158" t="s">
        <v>4589</v>
      </c>
    </row>
    <row r="1159" spans="1:4">
      <c r="A1159" t="s">
        <v>1181</v>
      </c>
      <c r="B1159" t="s">
        <v>4274</v>
      </c>
      <c r="C1159" t="str">
        <f t="shared" si="18"/>
        <v>10.146.106.49naa.60060e80166221000001622100000f2f</v>
      </c>
      <c r="D1159" t="s">
        <v>4593</v>
      </c>
    </row>
    <row r="1160" spans="1:4">
      <c r="A1160" t="s">
        <v>1181</v>
      </c>
      <c r="B1160" t="s">
        <v>4264</v>
      </c>
      <c r="C1160" t="str">
        <f t="shared" si="18"/>
        <v>10.146.106.49naa.60060e80166221000001622100000f2e</v>
      </c>
      <c r="D1160" t="s">
        <v>4587</v>
      </c>
    </row>
    <row r="1161" spans="1:4">
      <c r="A1161" t="s">
        <v>1181</v>
      </c>
      <c r="B1161" t="s">
        <v>4339</v>
      </c>
      <c r="C1161" t="str">
        <f t="shared" si="18"/>
        <v>10.146.106.49naa.60060e80166221000001622100001062</v>
      </c>
      <c r="D1161" t="s">
        <v>4641</v>
      </c>
    </row>
    <row r="1162" spans="1:4">
      <c r="A1162" t="s">
        <v>1181</v>
      </c>
      <c r="B1162" t="s">
        <v>4341</v>
      </c>
      <c r="C1162" t="str">
        <f t="shared" si="18"/>
        <v>10.146.106.49naa.60060e80166221000001622100001063</v>
      </c>
      <c r="D1162" t="s">
        <v>4639</v>
      </c>
    </row>
    <row r="1163" spans="1:4">
      <c r="A1163" t="s">
        <v>1181</v>
      </c>
      <c r="B1163" t="s">
        <v>4345</v>
      </c>
      <c r="C1163" t="str">
        <f t="shared" si="18"/>
        <v>10.146.106.49naa.60060e80166221000001622100001061</v>
      </c>
      <c r="D1163" t="s">
        <v>4645</v>
      </c>
    </row>
    <row r="1164" spans="1:4">
      <c r="A1164" t="s">
        <v>1181</v>
      </c>
      <c r="B1164" t="s">
        <v>4364</v>
      </c>
      <c r="C1164" t="str">
        <f t="shared" si="18"/>
        <v>10.146.106.49naa.60060e8016622100000162210000105d</v>
      </c>
      <c r="D1164" t="s">
        <v>4643</v>
      </c>
    </row>
    <row r="1165" spans="1:4">
      <c r="A1165" t="s">
        <v>1181</v>
      </c>
      <c r="B1165" t="s">
        <v>4366</v>
      </c>
      <c r="C1165" t="str">
        <f t="shared" si="18"/>
        <v>10.146.106.49naa.60060e8016622100000162210000105e</v>
      </c>
      <c r="D1165" t="s">
        <v>4642</v>
      </c>
    </row>
    <row r="1166" spans="1:4">
      <c r="A1166" t="s">
        <v>1181</v>
      </c>
      <c r="B1166" t="s">
        <v>4343</v>
      </c>
      <c r="C1166" t="str">
        <f t="shared" si="18"/>
        <v>10.146.106.49naa.60060e80166221000001622100001060</v>
      </c>
      <c r="D1166" t="s">
        <v>4646</v>
      </c>
    </row>
    <row r="1167" spans="1:4">
      <c r="A1167" t="s">
        <v>1181</v>
      </c>
      <c r="B1167" t="s">
        <v>4354</v>
      </c>
      <c r="C1167" t="str">
        <f t="shared" si="18"/>
        <v>10.146.106.49naa.60060e8016622100000162210000105f</v>
      </c>
      <c r="D1167" t="s">
        <v>4644</v>
      </c>
    </row>
    <row r="1168" spans="1:4">
      <c r="A1168" t="s">
        <v>1181</v>
      </c>
      <c r="B1168" t="s">
        <v>4321</v>
      </c>
      <c r="C1168" t="str">
        <f t="shared" si="18"/>
        <v>10.146.106.49naa.60060e80166221000001622100000061</v>
      </c>
      <c r="D1168" t="s">
        <v>4599</v>
      </c>
    </row>
    <row r="1169" spans="1:4">
      <c r="A1169" t="s">
        <v>1181</v>
      </c>
      <c r="B1169" t="s">
        <v>4322</v>
      </c>
      <c r="C1169" t="str">
        <f t="shared" si="18"/>
        <v>10.146.106.49naa.60060e80166221000001622100000062</v>
      </c>
      <c r="D1169" t="s">
        <v>4600</v>
      </c>
    </row>
    <row r="1170" spans="1:4">
      <c r="A1170" t="s">
        <v>1181</v>
      </c>
      <c r="B1170" t="s">
        <v>4315</v>
      </c>
      <c r="C1170" t="str">
        <f t="shared" si="18"/>
        <v>10.146.106.49naa.60060e80166221000001622100000063</v>
      </c>
      <c r="D1170" t="s">
        <v>4602</v>
      </c>
    </row>
    <row r="1171" spans="1:4">
      <c r="A1171" t="s">
        <v>1181</v>
      </c>
      <c r="B1171" t="s">
        <v>4320</v>
      </c>
      <c r="C1171" t="str">
        <f t="shared" si="18"/>
        <v>10.146.106.49naa.60060e80166221000001622100000060</v>
      </c>
      <c r="D1171" t="s">
        <v>4603</v>
      </c>
    </row>
    <row r="1172" spans="1:4">
      <c r="A1172" t="s">
        <v>1181</v>
      </c>
      <c r="B1172" t="s">
        <v>4332</v>
      </c>
      <c r="C1172" t="str">
        <f t="shared" si="18"/>
        <v>10.146.106.49naa.60060e8016622100000162210000005e</v>
      </c>
      <c r="D1172" t="s">
        <v>4598</v>
      </c>
    </row>
    <row r="1173" spans="1:4">
      <c r="A1173" t="s">
        <v>1181</v>
      </c>
      <c r="B1173" t="s">
        <v>4334</v>
      </c>
      <c r="C1173" t="str">
        <f t="shared" si="18"/>
        <v>10.146.106.49naa.60060e8016622100000162210000005f</v>
      </c>
      <c r="D1173" t="s">
        <v>4604</v>
      </c>
    </row>
    <row r="1174" spans="1:4">
      <c r="A1174" t="s">
        <v>1181</v>
      </c>
      <c r="B1174" t="s">
        <v>4326</v>
      </c>
      <c r="C1174" t="str">
        <f t="shared" si="18"/>
        <v>10.146.106.49naa.60060e80166221000001622100000066</v>
      </c>
      <c r="D1174" t="s">
        <v>4638</v>
      </c>
    </row>
    <row r="1175" spans="1:4">
      <c r="A1175" t="s">
        <v>1181</v>
      </c>
      <c r="B1175" t="s">
        <v>4316</v>
      </c>
      <c r="C1175" t="str">
        <f t="shared" si="18"/>
        <v>10.146.106.49naa.60060e80166221000001622100000064</v>
      </c>
      <c r="D1175" t="s">
        <v>4601</v>
      </c>
    </row>
    <row r="1176" spans="1:4">
      <c r="A1176" t="s">
        <v>1181</v>
      </c>
      <c r="B1176" t="s">
        <v>4317</v>
      </c>
      <c r="C1176" t="str">
        <f t="shared" si="18"/>
        <v>10.146.106.49naa.60060e80166221000001622100000065</v>
      </c>
      <c r="D1176" t="s">
        <v>4637</v>
      </c>
    </row>
    <row r="1177" spans="1:4">
      <c r="A1177" t="s">
        <v>1181</v>
      </c>
      <c r="B1177" t="s">
        <v>4346</v>
      </c>
      <c r="C1177" t="str">
        <f t="shared" si="18"/>
        <v>10.146.106.49naa.60060e80166221000001622100001066</v>
      </c>
      <c r="D1177" t="s">
        <v>4635</v>
      </c>
    </row>
    <row r="1178" spans="1:4">
      <c r="A1178" t="s">
        <v>1181</v>
      </c>
      <c r="B1178" t="s">
        <v>4351</v>
      </c>
      <c r="C1178" t="str">
        <f t="shared" si="18"/>
        <v>10.146.106.49naa.60060e80166221000001622100001064</v>
      </c>
      <c r="D1178" t="s">
        <v>4640</v>
      </c>
    </row>
    <row r="1179" spans="1:4">
      <c r="A1179" t="s">
        <v>1181</v>
      </c>
      <c r="B1179" t="s">
        <v>4352</v>
      </c>
      <c r="C1179" t="str">
        <f t="shared" si="18"/>
        <v>10.146.106.49naa.60060e80166221000001622100001065</v>
      </c>
      <c r="D1179" t="s">
        <v>4636</v>
      </c>
    </row>
    <row r="1180" spans="1:4">
      <c r="A1180" t="s">
        <v>1182</v>
      </c>
      <c r="B1180" t="s">
        <v>1441</v>
      </c>
      <c r="C1180" t="str">
        <f t="shared" si="18"/>
        <v>10.146.106.50naa.600508b1001c4deca93ef1a4eb9362b8</v>
      </c>
      <c r="D1180" t="s">
        <v>4213</v>
      </c>
    </row>
    <row r="1181" spans="1:4">
      <c r="A1181" t="s">
        <v>1182</v>
      </c>
      <c r="B1181" t="s">
        <v>1443</v>
      </c>
      <c r="C1181" t="str">
        <f t="shared" si="18"/>
        <v>10.146.106.50naa.600508b1001ce29624d5fabb27aafb27</v>
      </c>
      <c r="D1181" t="s">
        <v>4652</v>
      </c>
    </row>
    <row r="1182" spans="1:4">
      <c r="A1182" t="s">
        <v>1182</v>
      </c>
      <c r="B1182" t="s">
        <v>1439</v>
      </c>
      <c r="C1182" t="str">
        <f t="shared" si="18"/>
        <v>10.146.106.50naa.600508b1001c7048c253f103c227e5c4</v>
      </c>
      <c r="D1182" t="s">
        <v>4212</v>
      </c>
    </row>
    <row r="1183" spans="1:4">
      <c r="A1183" t="s">
        <v>1182</v>
      </c>
      <c r="B1183" t="s">
        <v>4202</v>
      </c>
      <c r="C1183" t="str">
        <f t="shared" si="18"/>
        <v>10.146.106.50naa.60060e80166177000001617700000084</v>
      </c>
      <c r="D1183" t="s">
        <v>4227</v>
      </c>
    </row>
    <row r="1184" spans="1:4">
      <c r="A1184" t="s">
        <v>1182</v>
      </c>
      <c r="B1184" t="s">
        <v>4204</v>
      </c>
      <c r="C1184" t="str">
        <f t="shared" si="18"/>
        <v>10.146.106.50naa.60060e80166177000001617700000085</v>
      </c>
      <c r="D1184" t="s">
        <v>4231</v>
      </c>
    </row>
    <row r="1185" spans="1:4">
      <c r="A1185" t="s">
        <v>1182</v>
      </c>
      <c r="B1185" t="s">
        <v>1301</v>
      </c>
      <c r="C1185" t="str">
        <f t="shared" si="18"/>
        <v>10.146.106.50naa.60060e80166177000001617700001f24</v>
      </c>
      <c r="D1185" t="s">
        <v>4223</v>
      </c>
    </row>
    <row r="1186" spans="1:4">
      <c r="A1186" t="s">
        <v>1182</v>
      </c>
      <c r="B1186" t="s">
        <v>4209</v>
      </c>
      <c r="C1186" t="str">
        <f t="shared" si="18"/>
        <v>10.146.106.50naa.60060e80166177000001617700000086</v>
      </c>
      <c r="D1186" t="s">
        <v>4232</v>
      </c>
    </row>
    <row r="1187" spans="1:4">
      <c r="A1187" t="s">
        <v>1182</v>
      </c>
      <c r="B1187" t="s">
        <v>4218</v>
      </c>
      <c r="C1187" t="str">
        <f t="shared" si="18"/>
        <v>10.146.106.50naa.60060e80166177000001617700000f20</v>
      </c>
      <c r="D1187" t="s">
        <v>4229</v>
      </c>
    </row>
    <row r="1188" spans="1:4">
      <c r="A1188" t="s">
        <v>1182</v>
      </c>
      <c r="B1188" t="s">
        <v>4214</v>
      </c>
      <c r="C1188" t="str">
        <f t="shared" si="18"/>
        <v>10.146.106.50naa.60060e80166177000001617700000f1e</v>
      </c>
      <c r="D1188" t="s">
        <v>4233</v>
      </c>
    </row>
    <row r="1189" spans="1:4">
      <c r="A1189" t="s">
        <v>1182</v>
      </c>
      <c r="B1189" t="s">
        <v>4216</v>
      </c>
      <c r="C1189" t="str">
        <f t="shared" si="18"/>
        <v>10.146.106.50naa.60060e80166177000001617700000f1f</v>
      </c>
      <c r="D1189" t="s">
        <v>4228</v>
      </c>
    </row>
    <row r="1190" spans="1:4">
      <c r="A1190" t="s">
        <v>1183</v>
      </c>
      <c r="B1190" t="s">
        <v>1447</v>
      </c>
      <c r="C1190" t="str">
        <f t="shared" si="18"/>
        <v>10.146.106.51naa.600508b1001cab8b555dc03b1f9cecbf</v>
      </c>
      <c r="D1190" t="s">
        <v>4213</v>
      </c>
    </row>
    <row r="1191" spans="1:4">
      <c r="A1191" t="s">
        <v>1183</v>
      </c>
      <c r="B1191" t="s">
        <v>1445</v>
      </c>
      <c r="C1191" t="str">
        <f t="shared" si="18"/>
        <v>10.146.106.51naa.600508b1001c670cb8ed4481c0364f29</v>
      </c>
      <c r="D1191" t="s">
        <v>4212</v>
      </c>
    </row>
    <row r="1192" spans="1:4">
      <c r="A1192" t="s">
        <v>1183</v>
      </c>
      <c r="B1192" t="s">
        <v>4298</v>
      </c>
      <c r="C1192" t="str">
        <f t="shared" si="18"/>
        <v>10.146.106.51naa.60060e8016617700000161770000001b</v>
      </c>
      <c r="D1192" t="s">
        <v>4687</v>
      </c>
    </row>
    <row r="1193" spans="1:4">
      <c r="A1193" t="s">
        <v>1183</v>
      </c>
      <c r="B1193" t="s">
        <v>4294</v>
      </c>
      <c r="C1193" t="str">
        <f t="shared" si="18"/>
        <v>10.146.106.51naa.60060e8016617700000161770000001a</v>
      </c>
      <c r="D1193" t="s">
        <v>4688</v>
      </c>
    </row>
    <row r="1194" spans="1:4">
      <c r="A1194" t="s">
        <v>1183</v>
      </c>
      <c r="B1194" t="s">
        <v>4293</v>
      </c>
      <c r="C1194" t="str">
        <f t="shared" si="18"/>
        <v>10.146.106.51naa.60060e80166177000001617700000054</v>
      </c>
      <c r="D1194" t="s">
        <v>4689</v>
      </c>
    </row>
    <row r="1195" spans="1:4">
      <c r="A1195" t="s">
        <v>1183</v>
      </c>
      <c r="B1195" t="s">
        <v>4347</v>
      </c>
      <c r="C1195" t="str">
        <f t="shared" si="18"/>
        <v>10.146.106.51naa.60060e80166221000001622100000f44</v>
      </c>
      <c r="D1195" t="s">
        <v>2541</v>
      </c>
    </row>
    <row r="1196" spans="1:4">
      <c r="A1196" t="s">
        <v>1183</v>
      </c>
      <c r="B1196" t="s">
        <v>1299</v>
      </c>
      <c r="C1196" t="str">
        <f t="shared" si="18"/>
        <v>10.146.106.51naa.60060e80166221000001622100001f1b</v>
      </c>
      <c r="D1196" t="s">
        <v>4434</v>
      </c>
    </row>
    <row r="1197" spans="1:4">
      <c r="A1197" t="s">
        <v>1183</v>
      </c>
      <c r="B1197" t="s">
        <v>1291</v>
      </c>
      <c r="C1197" t="str">
        <f t="shared" si="18"/>
        <v>10.146.106.51naa.60060e80166221000001622100001f13</v>
      </c>
      <c r="D1197" t="s">
        <v>4432</v>
      </c>
    </row>
    <row r="1198" spans="1:4">
      <c r="A1198" t="s">
        <v>1183</v>
      </c>
      <c r="B1198" t="s">
        <v>4280</v>
      </c>
      <c r="C1198" t="str">
        <f t="shared" si="18"/>
        <v>10.146.106.51naa.60060e80166177000001617700000019</v>
      </c>
      <c r="D1198" t="s">
        <v>4435</v>
      </c>
    </row>
    <row r="1199" spans="1:4">
      <c r="A1199" t="s">
        <v>1183</v>
      </c>
      <c r="B1199" t="s">
        <v>1297</v>
      </c>
      <c r="C1199" t="str">
        <f t="shared" si="18"/>
        <v>10.146.106.51naa.60060e80166221000001622100001f14</v>
      </c>
      <c r="D1199" t="s">
        <v>4433</v>
      </c>
    </row>
    <row r="1200" spans="1:4">
      <c r="A1200" t="s">
        <v>1183</v>
      </c>
      <c r="B1200" t="s">
        <v>4329</v>
      </c>
      <c r="C1200" t="str">
        <f t="shared" si="18"/>
        <v>10.146.106.51naa.60060e80166177000001617700000057</v>
      </c>
      <c r="D1200" t="s">
        <v>4690</v>
      </c>
    </row>
    <row r="1201" spans="1:4">
      <c r="A1201" t="s">
        <v>1183</v>
      </c>
      <c r="B1201" t="s">
        <v>4330</v>
      </c>
      <c r="C1201" t="str">
        <f t="shared" si="18"/>
        <v>10.146.106.51naa.60060e80166177000001617700000058</v>
      </c>
      <c r="D1201" t="s">
        <v>4691</v>
      </c>
    </row>
    <row r="1202" spans="1:4">
      <c r="A1202" t="s">
        <v>1183</v>
      </c>
      <c r="B1202" t="s">
        <v>4288</v>
      </c>
      <c r="C1202" t="str">
        <f t="shared" si="18"/>
        <v>10.146.106.51naa.60060e80166177000001617700000055</v>
      </c>
      <c r="D1202" t="s">
        <v>4692</v>
      </c>
    </row>
    <row r="1203" spans="1:4">
      <c r="A1203" t="s">
        <v>1183</v>
      </c>
      <c r="B1203" t="s">
        <v>4292</v>
      </c>
      <c r="C1203" t="str">
        <f t="shared" si="18"/>
        <v>10.146.106.51naa.60060e80166177000001617700000056</v>
      </c>
      <c r="D1203" t="s">
        <v>4693</v>
      </c>
    </row>
    <row r="1204" spans="1:4">
      <c r="A1204" t="s">
        <v>1183</v>
      </c>
      <c r="B1204" t="s">
        <v>1283</v>
      </c>
      <c r="C1204" t="str">
        <f t="shared" si="18"/>
        <v>10.146.106.51naa.60060e80166221000001622100001f12</v>
      </c>
      <c r="D1204" t="s">
        <v>4421</v>
      </c>
    </row>
    <row r="1205" spans="1:4">
      <c r="A1205" t="s">
        <v>1183</v>
      </c>
      <c r="B1205" t="s">
        <v>4276</v>
      </c>
      <c r="C1205" t="str">
        <f t="shared" si="18"/>
        <v>10.146.106.51naa.60060e80166221000001622100000f30</v>
      </c>
      <c r="D1205" t="s">
        <v>4507</v>
      </c>
    </row>
    <row r="1206" spans="1:4">
      <c r="A1206" t="s">
        <v>1183</v>
      </c>
      <c r="B1206" t="s">
        <v>4274</v>
      </c>
      <c r="C1206" t="str">
        <f t="shared" si="18"/>
        <v>10.146.106.51naa.60060e80166221000001622100000f2f</v>
      </c>
      <c r="D1206" t="s">
        <v>4511</v>
      </c>
    </row>
    <row r="1207" spans="1:4">
      <c r="A1207" t="s">
        <v>1183</v>
      </c>
      <c r="B1207" t="s">
        <v>4275</v>
      </c>
      <c r="C1207" t="str">
        <f t="shared" si="18"/>
        <v>10.146.106.51naa.60060e80166221000001622100000f31</v>
      </c>
      <c r="D1207" t="s">
        <v>4506</v>
      </c>
    </row>
    <row r="1208" spans="1:4">
      <c r="A1208" t="s">
        <v>1183</v>
      </c>
      <c r="B1208" t="s">
        <v>4267</v>
      </c>
      <c r="C1208" t="str">
        <f t="shared" si="18"/>
        <v>10.146.106.51naa.60060e80166221000001622100000f33</v>
      </c>
      <c r="D1208" t="s">
        <v>4510</v>
      </c>
    </row>
    <row r="1209" spans="1:4">
      <c r="A1209" t="s">
        <v>1183</v>
      </c>
      <c r="B1209" t="s">
        <v>4273</v>
      </c>
      <c r="C1209" t="str">
        <f t="shared" si="18"/>
        <v>10.146.106.51naa.60060e80166221000001622100000f32</v>
      </c>
      <c r="D1209" t="s">
        <v>4508</v>
      </c>
    </row>
    <row r="1210" spans="1:4">
      <c r="A1210" t="s">
        <v>1183</v>
      </c>
      <c r="B1210" t="s">
        <v>4365</v>
      </c>
      <c r="C1210" t="str">
        <f t="shared" si="18"/>
        <v>10.146.106.51naa.60060e80166221000001622100001071</v>
      </c>
      <c r="D1210" t="s">
        <v>4514</v>
      </c>
    </row>
    <row r="1211" spans="1:4">
      <c r="A1211" t="s">
        <v>1183</v>
      </c>
      <c r="B1211" t="s">
        <v>4263</v>
      </c>
      <c r="C1211" t="str">
        <f t="shared" si="18"/>
        <v>10.146.106.51naa.60060e80166221000001622100000f2d</v>
      </c>
      <c r="D1211" t="s">
        <v>4513</v>
      </c>
    </row>
    <row r="1212" spans="1:4">
      <c r="A1212" t="s">
        <v>1183</v>
      </c>
      <c r="B1212" t="s">
        <v>4367</v>
      </c>
      <c r="C1212" t="str">
        <f t="shared" si="18"/>
        <v>10.146.106.51naa.60060e80166221000001622100001070</v>
      </c>
      <c r="D1212" t="s">
        <v>4512</v>
      </c>
    </row>
    <row r="1213" spans="1:4">
      <c r="A1213" t="s">
        <v>1183</v>
      </c>
      <c r="B1213" t="s">
        <v>4264</v>
      </c>
      <c r="C1213" t="str">
        <f t="shared" si="18"/>
        <v>10.146.106.51naa.60060e80166221000001622100000f2e</v>
      </c>
      <c r="D1213" t="s">
        <v>4515</v>
      </c>
    </row>
    <row r="1214" spans="1:4">
      <c r="A1214" t="s">
        <v>1183</v>
      </c>
      <c r="B1214" t="s">
        <v>1263</v>
      </c>
      <c r="C1214" t="str">
        <f t="shared" si="18"/>
        <v>10.146.106.51naa.60060e80166221000001622100001f10</v>
      </c>
      <c r="D1214" t="s">
        <v>4422</v>
      </c>
    </row>
    <row r="1215" spans="1:4">
      <c r="A1215" t="s">
        <v>1183</v>
      </c>
      <c r="B1215" t="s">
        <v>4236</v>
      </c>
      <c r="C1215" t="str">
        <f t="shared" si="18"/>
        <v>10.146.106.51naa.60060e80166221000001622100000f36</v>
      </c>
      <c r="D1215" t="s">
        <v>2515</v>
      </c>
    </row>
    <row r="1216" spans="1:4">
      <c r="A1216" t="s">
        <v>1183</v>
      </c>
      <c r="B1216" t="s">
        <v>1273</v>
      </c>
      <c r="C1216" t="str">
        <f t="shared" si="18"/>
        <v>10.146.106.51naa.60060e80166221000001622100001f11</v>
      </c>
      <c r="D1216" t="s">
        <v>4417</v>
      </c>
    </row>
    <row r="1217" spans="1:4">
      <c r="A1217" t="s">
        <v>1183</v>
      </c>
      <c r="B1217" t="s">
        <v>4271</v>
      </c>
      <c r="C1217" t="str">
        <f t="shared" si="18"/>
        <v>10.146.106.51naa.60060e80166221000001622100000f34</v>
      </c>
      <c r="D1217" t="s">
        <v>4509</v>
      </c>
    </row>
    <row r="1218" spans="1:4">
      <c r="A1218" t="s">
        <v>1183</v>
      </c>
      <c r="B1218" t="s">
        <v>1253</v>
      </c>
      <c r="C1218" t="str">
        <f t="shared" si="18"/>
        <v>10.146.106.51naa.60060e80166221000001622100001f0f</v>
      </c>
      <c r="D1218" t="s">
        <v>4425</v>
      </c>
    </row>
    <row r="1219" spans="1:4">
      <c r="A1219" t="s">
        <v>1183</v>
      </c>
      <c r="B1219" t="s">
        <v>4242</v>
      </c>
      <c r="C1219" t="str">
        <f t="shared" si="18"/>
        <v>10.146.106.51naa.60060e80166221000001622100000f35</v>
      </c>
      <c r="D1219" t="s">
        <v>4423</v>
      </c>
    </row>
    <row r="1220" spans="1:4">
      <c r="A1220" t="s">
        <v>1183</v>
      </c>
      <c r="B1220" t="s">
        <v>4279</v>
      </c>
      <c r="C1220" t="str">
        <f t="shared" ref="C1220:C1283" si="19">CONCATENATE(A1220,B1220)</f>
        <v>10.146.106.51naa.60060e8016622100000162210000105c</v>
      </c>
      <c r="D1220" t="s">
        <v>4450</v>
      </c>
    </row>
    <row r="1221" spans="1:4">
      <c r="A1221" t="s">
        <v>1183</v>
      </c>
      <c r="B1221" t="s">
        <v>4277</v>
      </c>
      <c r="C1221" t="str">
        <f t="shared" si="19"/>
        <v>10.146.106.51naa.60060e8016622100000162210000105b</v>
      </c>
      <c r="D1221" t="s">
        <v>4448</v>
      </c>
    </row>
    <row r="1222" spans="1:4">
      <c r="A1222" t="s">
        <v>1183</v>
      </c>
      <c r="B1222" t="s">
        <v>4278</v>
      </c>
      <c r="C1222" t="str">
        <f t="shared" si="19"/>
        <v>10.146.106.51naa.60060e8016622100000162210000105a</v>
      </c>
      <c r="D1222" t="s">
        <v>4449</v>
      </c>
    </row>
    <row r="1223" spans="1:4">
      <c r="A1223" t="s">
        <v>1183</v>
      </c>
      <c r="B1223" t="s">
        <v>4285</v>
      </c>
      <c r="C1223" t="str">
        <f t="shared" si="19"/>
        <v>10.146.106.51naa.60060e80166221000001622100001056</v>
      </c>
      <c r="D1223" t="s">
        <v>4456</v>
      </c>
    </row>
    <row r="1224" spans="1:4">
      <c r="A1224" t="s">
        <v>1183</v>
      </c>
      <c r="B1224" t="s">
        <v>4283</v>
      </c>
      <c r="C1224" t="str">
        <f t="shared" si="19"/>
        <v>10.146.106.51naa.60060e80166221000001622100001055</v>
      </c>
      <c r="D1224" t="s">
        <v>4454</v>
      </c>
    </row>
    <row r="1225" spans="1:4">
      <c r="A1225" t="s">
        <v>1183</v>
      </c>
      <c r="B1225" t="s">
        <v>4287</v>
      </c>
      <c r="C1225" t="str">
        <f t="shared" si="19"/>
        <v>10.146.106.51naa.60060e80166221000001622100001057</v>
      </c>
      <c r="D1225" t="s">
        <v>4458</v>
      </c>
    </row>
    <row r="1226" spans="1:4">
      <c r="A1226" t="s">
        <v>1183</v>
      </c>
      <c r="B1226" t="s">
        <v>4282</v>
      </c>
      <c r="C1226" t="str">
        <f t="shared" si="19"/>
        <v>10.146.106.51naa.60060e80166221000001622100001059</v>
      </c>
      <c r="D1226" t="s">
        <v>4453</v>
      </c>
    </row>
    <row r="1227" spans="1:4">
      <c r="A1227" t="s">
        <v>1183</v>
      </c>
      <c r="B1227" t="s">
        <v>4286</v>
      </c>
      <c r="C1227" t="str">
        <f t="shared" si="19"/>
        <v>10.146.106.51naa.60060e80166221000001622100001058</v>
      </c>
      <c r="D1227" t="s">
        <v>4457</v>
      </c>
    </row>
    <row r="1228" spans="1:4">
      <c r="A1228" t="s">
        <v>1183</v>
      </c>
      <c r="B1228" t="s">
        <v>4284</v>
      </c>
      <c r="C1228" t="str">
        <f t="shared" si="19"/>
        <v>10.146.106.51naa.60060e80166221000001622100001054</v>
      </c>
      <c r="D1228" t="s">
        <v>4455</v>
      </c>
    </row>
    <row r="1229" spans="1:4">
      <c r="A1229" t="s">
        <v>1183</v>
      </c>
      <c r="B1229" t="s">
        <v>4336</v>
      </c>
      <c r="C1229" t="str">
        <f t="shared" si="19"/>
        <v>10.146.106.51naa.60060e8016617700000161770000005a</v>
      </c>
      <c r="D1229" t="s">
        <v>4694</v>
      </c>
    </row>
    <row r="1230" spans="1:4">
      <c r="A1230" t="s">
        <v>1183</v>
      </c>
      <c r="B1230" t="s">
        <v>4331</v>
      </c>
      <c r="C1230" t="str">
        <f t="shared" si="19"/>
        <v>10.146.106.51naa.60060e80166177000001617700000059</v>
      </c>
      <c r="D1230" t="s">
        <v>4695</v>
      </c>
    </row>
    <row r="1231" spans="1:4">
      <c r="A1231" t="s">
        <v>1183</v>
      </c>
      <c r="B1231" t="s">
        <v>4299</v>
      </c>
      <c r="C1231" t="str">
        <f t="shared" si="19"/>
        <v>10.146.106.51naa.60060e80166221000001622100001053</v>
      </c>
      <c r="D1231" t="s">
        <v>4408</v>
      </c>
    </row>
    <row r="1232" spans="1:4">
      <c r="A1232" t="s">
        <v>1183</v>
      </c>
      <c r="B1232" t="s">
        <v>4266</v>
      </c>
      <c r="C1232" t="str">
        <f t="shared" si="19"/>
        <v>10.146.106.51naa.60060e80166221000001622100000f43</v>
      </c>
      <c r="D1232" t="s">
        <v>2547</v>
      </c>
    </row>
    <row r="1233" spans="1:4">
      <c r="A1233" t="s">
        <v>1183</v>
      </c>
      <c r="B1233" t="s">
        <v>4295</v>
      </c>
      <c r="C1233" t="str">
        <f t="shared" si="19"/>
        <v>10.146.106.51naa.60060e8016617700000161770000005c</v>
      </c>
      <c r="D1233" t="s">
        <v>4473</v>
      </c>
    </row>
    <row r="1234" spans="1:4">
      <c r="A1234" t="s">
        <v>1183</v>
      </c>
      <c r="B1234" t="s">
        <v>1335</v>
      </c>
      <c r="C1234" t="str">
        <f t="shared" si="19"/>
        <v>10.146.106.51naa.60060e80166177000001617700001f16</v>
      </c>
      <c r="D1234" t="s">
        <v>4696</v>
      </c>
    </row>
    <row r="1235" spans="1:4">
      <c r="A1235" t="s">
        <v>1183</v>
      </c>
      <c r="B1235" t="s">
        <v>4381</v>
      </c>
      <c r="C1235" t="str">
        <f t="shared" si="19"/>
        <v>10.146.106.51naa.60060e80166221000001622100000077</v>
      </c>
      <c r="D1235" t="s">
        <v>2531</v>
      </c>
    </row>
    <row r="1236" spans="1:4">
      <c r="A1236" t="s">
        <v>1183</v>
      </c>
      <c r="B1236" t="s">
        <v>4296</v>
      </c>
      <c r="C1236" t="str">
        <f t="shared" si="19"/>
        <v>10.146.106.51naa.60060e8016617700000161770000005d</v>
      </c>
      <c r="D1236" t="s">
        <v>4474</v>
      </c>
    </row>
    <row r="1237" spans="1:4">
      <c r="A1237" t="s">
        <v>1183</v>
      </c>
      <c r="B1237" t="s">
        <v>1345</v>
      </c>
      <c r="C1237" t="str">
        <f t="shared" si="19"/>
        <v>10.146.106.51naa.60060e80166177000001617700001f17</v>
      </c>
      <c r="D1237" t="s">
        <v>4697</v>
      </c>
    </row>
    <row r="1238" spans="1:4">
      <c r="A1238" t="s">
        <v>1183</v>
      </c>
      <c r="B1238" t="s">
        <v>4380</v>
      </c>
      <c r="C1238" t="str">
        <f t="shared" si="19"/>
        <v>10.146.106.51naa.60060e8016622100000162210000007c</v>
      </c>
      <c r="D1238" t="s">
        <v>2530</v>
      </c>
    </row>
    <row r="1239" spans="1:4">
      <c r="A1239" t="s">
        <v>1183</v>
      </c>
      <c r="B1239" t="s">
        <v>4372</v>
      </c>
      <c r="C1239" t="str">
        <f t="shared" si="19"/>
        <v>10.146.106.51naa.60060e8016617700000161770000007f</v>
      </c>
      <c r="D1239" t="s">
        <v>4698</v>
      </c>
    </row>
    <row r="1240" spans="1:4">
      <c r="A1240" t="s">
        <v>1183</v>
      </c>
      <c r="B1240" t="s">
        <v>4373</v>
      </c>
      <c r="C1240" t="str">
        <f t="shared" si="19"/>
        <v>10.146.106.51naa.60060e8016617700000161770000007e</v>
      </c>
      <c r="D1240" t="s">
        <v>4699</v>
      </c>
    </row>
    <row r="1241" spans="1:4">
      <c r="A1241" t="s">
        <v>1183</v>
      </c>
      <c r="B1241" t="s">
        <v>4379</v>
      </c>
      <c r="C1241" t="str">
        <f t="shared" si="19"/>
        <v>10.146.106.51naa.60060e80166221000001622100000071</v>
      </c>
      <c r="D1241" t="s">
        <v>2529</v>
      </c>
    </row>
    <row r="1242" spans="1:4">
      <c r="A1242" t="s">
        <v>1183</v>
      </c>
      <c r="B1242" t="s">
        <v>4281</v>
      </c>
      <c r="C1242" t="str">
        <f t="shared" si="19"/>
        <v>10.146.106.51naa.60060e8016617700000161770000005b</v>
      </c>
      <c r="D1242" t="s">
        <v>4497</v>
      </c>
    </row>
    <row r="1243" spans="1:4">
      <c r="A1243" t="s">
        <v>1183</v>
      </c>
      <c r="B1243" t="s">
        <v>1329</v>
      </c>
      <c r="C1243" t="str">
        <f t="shared" si="19"/>
        <v>10.146.106.51naa.60060e80166177000001617700001f05</v>
      </c>
      <c r="D1243" t="s">
        <v>4700</v>
      </c>
    </row>
    <row r="1244" spans="1:4">
      <c r="A1244" t="s">
        <v>1183</v>
      </c>
      <c r="B1244" t="s">
        <v>4289</v>
      </c>
      <c r="C1244" t="str">
        <f t="shared" si="19"/>
        <v>10.146.106.51naa.60060e8016617700000161770000005f</v>
      </c>
      <c r="D1244" t="s">
        <v>4471</v>
      </c>
    </row>
    <row r="1245" spans="1:4">
      <c r="A1245" t="s">
        <v>1183</v>
      </c>
      <c r="B1245" t="s">
        <v>1363</v>
      </c>
      <c r="C1245" t="str">
        <f t="shared" si="19"/>
        <v>10.146.106.51naa.60060e80166177000001617700001f19</v>
      </c>
      <c r="D1245" t="s">
        <v>4701</v>
      </c>
    </row>
    <row r="1246" spans="1:4">
      <c r="A1246" t="s">
        <v>1183</v>
      </c>
      <c r="B1246" t="s">
        <v>4390</v>
      </c>
      <c r="C1246" t="str">
        <f t="shared" si="19"/>
        <v>10.146.106.51naa.60060e8016622100000162210000007a</v>
      </c>
      <c r="D1246" t="s">
        <v>2533</v>
      </c>
    </row>
    <row r="1247" spans="1:4">
      <c r="A1247" t="s">
        <v>1183</v>
      </c>
      <c r="B1247" t="s">
        <v>4333</v>
      </c>
      <c r="C1247" t="str">
        <f t="shared" si="19"/>
        <v>10.146.106.51naa.60060e8016622100000162210000107d</v>
      </c>
      <c r="D1247" t="s">
        <v>4483</v>
      </c>
    </row>
    <row r="1248" spans="1:4">
      <c r="A1248" t="s">
        <v>1183</v>
      </c>
      <c r="B1248" t="s">
        <v>1393</v>
      </c>
      <c r="C1248" t="str">
        <f t="shared" si="19"/>
        <v>10.146.106.51naa.60060e80166177000001617700001f23</v>
      </c>
      <c r="D1248" t="s">
        <v>4472</v>
      </c>
    </row>
    <row r="1249" spans="1:4">
      <c r="A1249" t="s">
        <v>1183</v>
      </c>
      <c r="B1249" t="s">
        <v>4338</v>
      </c>
      <c r="C1249" t="str">
        <f t="shared" si="19"/>
        <v>10.146.106.51naa.60060e8016622100000162210000107c</v>
      </c>
      <c r="D1249" t="s">
        <v>4469</v>
      </c>
    </row>
    <row r="1250" spans="1:4">
      <c r="A1250" t="s">
        <v>1183</v>
      </c>
      <c r="B1250" t="s">
        <v>1355</v>
      </c>
      <c r="C1250" t="str">
        <f t="shared" si="19"/>
        <v>10.146.106.51naa.60060e80166177000001617700001f18</v>
      </c>
      <c r="D1250" t="s">
        <v>4702</v>
      </c>
    </row>
    <row r="1251" spans="1:4">
      <c r="A1251" t="s">
        <v>1183</v>
      </c>
      <c r="B1251" t="s">
        <v>4387</v>
      </c>
      <c r="C1251" t="str">
        <f t="shared" si="19"/>
        <v>10.146.106.51naa.60060e80166221000001622100000078</v>
      </c>
      <c r="D1251" t="s">
        <v>2532</v>
      </c>
    </row>
    <row r="1252" spans="1:4">
      <c r="A1252" t="s">
        <v>1183</v>
      </c>
      <c r="B1252" t="s">
        <v>4297</v>
      </c>
      <c r="C1252" t="str">
        <f t="shared" si="19"/>
        <v>10.146.106.51naa.60060e8016617700000161770000005e</v>
      </c>
      <c r="D1252" t="s">
        <v>4475</v>
      </c>
    </row>
    <row r="1253" spans="1:4">
      <c r="A1253" t="s">
        <v>1183</v>
      </c>
      <c r="B1253" t="s">
        <v>1391</v>
      </c>
      <c r="C1253" t="str">
        <f t="shared" si="19"/>
        <v>10.146.106.51naa.60060e80166177000001617700001f20</v>
      </c>
      <c r="D1253" t="s">
        <v>4470</v>
      </c>
    </row>
    <row r="1254" spans="1:4">
      <c r="A1254" t="s">
        <v>1183</v>
      </c>
      <c r="B1254" t="s">
        <v>4388</v>
      </c>
      <c r="C1254" t="str">
        <f t="shared" si="19"/>
        <v>10.146.106.51naa.60060e80166221000001622100000079</v>
      </c>
      <c r="D1254" t="s">
        <v>2524</v>
      </c>
    </row>
    <row r="1255" spans="1:4">
      <c r="A1255" t="s">
        <v>1183</v>
      </c>
      <c r="B1255" t="s">
        <v>4369</v>
      </c>
      <c r="C1255" t="str">
        <f t="shared" si="19"/>
        <v>10.146.106.51naa.60060e8016617700000161770000007a</v>
      </c>
      <c r="D1255" t="s">
        <v>4703</v>
      </c>
    </row>
    <row r="1256" spans="1:4">
      <c r="A1256" t="s">
        <v>1183</v>
      </c>
      <c r="B1256" t="s">
        <v>4249</v>
      </c>
      <c r="C1256" t="str">
        <f t="shared" si="19"/>
        <v>10.146.106.51naa.60060e80166221000001622100000067</v>
      </c>
      <c r="D1256" t="s">
        <v>2502</v>
      </c>
    </row>
    <row r="1257" spans="1:4">
      <c r="A1257" t="s">
        <v>1183</v>
      </c>
      <c r="B1257" t="s">
        <v>4247</v>
      </c>
      <c r="C1257" t="str">
        <f t="shared" si="19"/>
        <v>10.146.106.51naa.60060e8016617700000161770000006b</v>
      </c>
      <c r="D1257" t="s">
        <v>4486</v>
      </c>
    </row>
    <row r="1258" spans="1:4">
      <c r="A1258" t="s">
        <v>1183</v>
      </c>
      <c r="B1258" t="s">
        <v>4250</v>
      </c>
      <c r="C1258" t="str">
        <f t="shared" si="19"/>
        <v>10.146.106.51naa.60060e8016617700000161770000006c</v>
      </c>
      <c r="D1258" t="s">
        <v>4487</v>
      </c>
    </row>
    <row r="1259" spans="1:4">
      <c r="A1259" t="s">
        <v>1183</v>
      </c>
      <c r="B1259" t="s">
        <v>4308</v>
      </c>
      <c r="C1259" t="str">
        <f t="shared" si="19"/>
        <v>10.146.106.51naa.60060e80166177000001617700000072</v>
      </c>
      <c r="D1259" t="s">
        <v>4488</v>
      </c>
    </row>
    <row r="1260" spans="1:4">
      <c r="A1260" t="s">
        <v>1183</v>
      </c>
      <c r="B1260" t="s">
        <v>4306</v>
      </c>
      <c r="C1260" t="str">
        <f t="shared" si="19"/>
        <v>10.146.106.51naa.60060e80166221000001622100000068</v>
      </c>
      <c r="D1260" t="s">
        <v>2520</v>
      </c>
    </row>
    <row r="1261" spans="1:4">
      <c r="A1261" t="s">
        <v>1183</v>
      </c>
      <c r="B1261" t="s">
        <v>4259</v>
      </c>
      <c r="C1261" t="str">
        <f t="shared" si="19"/>
        <v>10.146.106.51naa.60060e8016617700000161770000006a</v>
      </c>
      <c r="D1261" t="s">
        <v>4489</v>
      </c>
    </row>
    <row r="1262" spans="1:4">
      <c r="A1262" t="s">
        <v>1183</v>
      </c>
      <c r="B1262" t="s">
        <v>4261</v>
      </c>
      <c r="C1262" t="str">
        <f t="shared" si="19"/>
        <v>10.146.106.51naa.60060e80166177000001617700000066</v>
      </c>
      <c r="D1262" t="s">
        <v>4490</v>
      </c>
    </row>
    <row r="1263" spans="1:4">
      <c r="A1263" t="s">
        <v>1183</v>
      </c>
      <c r="B1263" t="s">
        <v>4269</v>
      </c>
      <c r="C1263" t="str">
        <f t="shared" si="19"/>
        <v>10.146.106.51naa.60060e80166177000001617700000065</v>
      </c>
      <c r="D1263" t="s">
        <v>4491</v>
      </c>
    </row>
    <row r="1264" spans="1:4">
      <c r="A1264" t="s">
        <v>1183</v>
      </c>
      <c r="B1264" t="s">
        <v>4244</v>
      </c>
      <c r="C1264" t="str">
        <f t="shared" si="19"/>
        <v>10.146.106.51naa.60060e80166177000001617700000067</v>
      </c>
      <c r="D1264" t="s">
        <v>4492</v>
      </c>
    </row>
    <row r="1265" spans="1:4">
      <c r="A1265" t="s">
        <v>1183</v>
      </c>
      <c r="B1265" t="s">
        <v>4255</v>
      </c>
      <c r="C1265" t="str">
        <f t="shared" si="19"/>
        <v>10.146.106.51naa.60060e80166177000001617700000069</v>
      </c>
      <c r="D1265" t="s">
        <v>4493</v>
      </c>
    </row>
    <row r="1266" spans="1:4">
      <c r="A1266" t="s">
        <v>1183</v>
      </c>
      <c r="B1266" t="s">
        <v>4234</v>
      </c>
      <c r="C1266" t="str">
        <f t="shared" si="19"/>
        <v>10.146.106.51naa.60060e80166177000001617700000068</v>
      </c>
      <c r="D1266" t="s">
        <v>4494</v>
      </c>
    </row>
    <row r="1267" spans="1:4">
      <c r="A1267" t="s">
        <v>1183</v>
      </c>
      <c r="B1267" t="s">
        <v>4313</v>
      </c>
      <c r="C1267" t="str">
        <f t="shared" si="19"/>
        <v>10.146.106.51naa.60060e80166221000001622100000070</v>
      </c>
      <c r="D1267" t="s">
        <v>4495</v>
      </c>
    </row>
    <row r="1268" spans="1:4">
      <c r="A1268" t="s">
        <v>1183</v>
      </c>
      <c r="B1268" t="s">
        <v>4312</v>
      </c>
      <c r="C1268" t="str">
        <f t="shared" si="19"/>
        <v>10.146.106.51naa.60060e8016622100000162210000006f</v>
      </c>
      <c r="D1268" t="s">
        <v>4496</v>
      </c>
    </row>
    <row r="1269" spans="1:4">
      <c r="A1269" t="s">
        <v>1183</v>
      </c>
      <c r="B1269" t="s">
        <v>1237</v>
      </c>
      <c r="C1269" t="str">
        <f t="shared" si="19"/>
        <v>10.146.106.51naa.60060e80166221000001622100001f1a</v>
      </c>
      <c r="D1269" t="s">
        <v>2462</v>
      </c>
    </row>
    <row r="1270" spans="1:4">
      <c r="A1270" t="s">
        <v>1183</v>
      </c>
      <c r="B1270" t="s">
        <v>4356</v>
      </c>
      <c r="C1270" t="str">
        <f t="shared" si="19"/>
        <v>10.146.106.51naa.60060e80166177000001617700000075</v>
      </c>
      <c r="D1270" t="s">
        <v>4704</v>
      </c>
    </row>
    <row r="1271" spans="1:4">
      <c r="A1271" t="s">
        <v>1183</v>
      </c>
      <c r="B1271" t="s">
        <v>4362</v>
      </c>
      <c r="C1271" t="str">
        <f t="shared" si="19"/>
        <v>10.146.106.51naa.60060e80166177000001617700000074</v>
      </c>
      <c r="D1271" t="s">
        <v>4705</v>
      </c>
    </row>
    <row r="1272" spans="1:4">
      <c r="A1272" t="s">
        <v>1183</v>
      </c>
      <c r="B1272" t="s">
        <v>4303</v>
      </c>
      <c r="C1272" t="str">
        <f t="shared" si="19"/>
        <v>10.146.106.51naa.60060e8016622100000162210000006d</v>
      </c>
      <c r="D1272" t="s">
        <v>4498</v>
      </c>
    </row>
    <row r="1273" spans="1:4">
      <c r="A1273" t="s">
        <v>1183</v>
      </c>
      <c r="B1273" t="s">
        <v>4304</v>
      </c>
      <c r="C1273" t="str">
        <f t="shared" si="19"/>
        <v>10.146.106.51naa.60060e80166177000001617700000073</v>
      </c>
      <c r="D1273" t="s">
        <v>4499</v>
      </c>
    </row>
    <row r="1274" spans="1:4">
      <c r="A1274" t="s">
        <v>1183</v>
      </c>
      <c r="B1274" t="s">
        <v>4310</v>
      </c>
      <c r="C1274" t="str">
        <f t="shared" si="19"/>
        <v>10.146.106.51naa.60060e80166221000001622100000069</v>
      </c>
      <c r="D1274" t="s">
        <v>2540</v>
      </c>
    </row>
    <row r="1275" spans="1:4">
      <c r="A1275" t="s">
        <v>1183</v>
      </c>
      <c r="B1275" t="s">
        <v>4301</v>
      </c>
      <c r="C1275" t="str">
        <f t="shared" si="19"/>
        <v>10.146.106.51naa.60060e8016622100000162210000006a</v>
      </c>
      <c r="D1275" t="s">
        <v>2522</v>
      </c>
    </row>
    <row r="1276" spans="1:4">
      <c r="A1276" t="s">
        <v>1183</v>
      </c>
      <c r="B1276" t="s">
        <v>4302</v>
      </c>
      <c r="C1276" t="str">
        <f t="shared" si="19"/>
        <v>10.146.106.51naa.60060e8016622100000162210000006c</v>
      </c>
      <c r="D1276" t="s">
        <v>4500</v>
      </c>
    </row>
    <row r="1277" spans="1:4">
      <c r="A1277" t="s">
        <v>1183</v>
      </c>
      <c r="B1277" t="s">
        <v>4300</v>
      </c>
      <c r="C1277" t="str">
        <f t="shared" si="19"/>
        <v>10.146.106.51naa.60060e8016622100000162210000006b</v>
      </c>
      <c r="D1277" t="s">
        <v>2523</v>
      </c>
    </row>
    <row r="1278" spans="1:4">
      <c r="A1278" t="s">
        <v>1183</v>
      </c>
      <c r="B1278" t="s">
        <v>4353</v>
      </c>
      <c r="C1278" t="str">
        <f t="shared" si="19"/>
        <v>10.146.106.51naa.60060e80166221000001622100000f3b</v>
      </c>
      <c r="D1278" t="s">
        <v>2539</v>
      </c>
    </row>
    <row r="1279" spans="1:4">
      <c r="A1279" t="s">
        <v>1183</v>
      </c>
      <c r="B1279" t="s">
        <v>4324</v>
      </c>
      <c r="C1279" t="str">
        <f t="shared" si="19"/>
        <v>10.146.106.51naa.60060e80166221000001622100001068</v>
      </c>
      <c r="D1279" t="s">
        <v>4529</v>
      </c>
    </row>
    <row r="1280" spans="1:4">
      <c r="A1280" t="s">
        <v>1183</v>
      </c>
      <c r="B1280" t="s">
        <v>4238</v>
      </c>
      <c r="C1280" t="str">
        <f t="shared" si="19"/>
        <v>10.146.106.51naa.60060e80166177000001617700000f11</v>
      </c>
      <c r="D1280" t="s">
        <v>4526</v>
      </c>
    </row>
    <row r="1281" spans="1:4">
      <c r="A1281" t="s">
        <v>1183</v>
      </c>
      <c r="B1281" t="s">
        <v>4349</v>
      </c>
      <c r="C1281" t="str">
        <f t="shared" si="19"/>
        <v>10.146.106.51naa.60060e80166221000001622100000f3c</v>
      </c>
      <c r="D1281" t="s">
        <v>2543</v>
      </c>
    </row>
    <row r="1282" spans="1:4">
      <c r="A1282" t="s">
        <v>1183</v>
      </c>
      <c r="B1282" t="s">
        <v>4325</v>
      </c>
      <c r="C1282" t="str">
        <f t="shared" si="19"/>
        <v>10.146.106.51naa.60060e80166221000001622100001069</v>
      </c>
      <c r="D1282" t="s">
        <v>4527</v>
      </c>
    </row>
    <row r="1283" spans="1:4">
      <c r="A1283" t="s">
        <v>1183</v>
      </c>
      <c r="B1283" t="s">
        <v>4239</v>
      </c>
      <c r="C1283" t="str">
        <f t="shared" si="19"/>
        <v>10.146.106.51naa.60060e80166177000001617700000f10</v>
      </c>
      <c r="D1283" t="s">
        <v>4532</v>
      </c>
    </row>
    <row r="1284" spans="1:4">
      <c r="A1284" t="s">
        <v>1183</v>
      </c>
      <c r="B1284" t="s">
        <v>4340</v>
      </c>
      <c r="C1284" t="str">
        <f t="shared" ref="C1284:C1347" si="20">CONCATENATE(A1284,B1284)</f>
        <v>10.146.106.51naa.60060e80166221000001622100000f39</v>
      </c>
      <c r="D1284" t="s">
        <v>2537</v>
      </c>
    </row>
    <row r="1285" spans="1:4">
      <c r="A1285" t="s">
        <v>1183</v>
      </c>
      <c r="B1285" t="s">
        <v>4342</v>
      </c>
      <c r="C1285" t="str">
        <f t="shared" si="20"/>
        <v>10.146.106.51naa.60060e80166221000001622100000f38</v>
      </c>
      <c r="D1285" t="s">
        <v>2508</v>
      </c>
    </row>
    <row r="1286" spans="1:4">
      <c r="A1286" t="s">
        <v>1183</v>
      </c>
      <c r="B1286" t="s">
        <v>4240</v>
      </c>
      <c r="C1286" t="str">
        <f t="shared" si="20"/>
        <v>10.146.106.51naa.60060e80166177000001617700000f0f</v>
      </c>
      <c r="D1286" t="s">
        <v>4530</v>
      </c>
    </row>
    <row r="1287" spans="1:4">
      <c r="A1287" t="s">
        <v>1183</v>
      </c>
      <c r="B1287" t="s">
        <v>4350</v>
      </c>
      <c r="C1287" t="str">
        <f t="shared" si="20"/>
        <v>10.146.106.51naa.60060e80166221000001622100000f3a</v>
      </c>
      <c r="D1287" t="s">
        <v>2538</v>
      </c>
    </row>
    <row r="1288" spans="1:4">
      <c r="A1288" t="s">
        <v>1183</v>
      </c>
      <c r="B1288" t="s">
        <v>4327</v>
      </c>
      <c r="C1288" t="str">
        <f t="shared" si="20"/>
        <v>10.146.106.51naa.60060e80166221000001622100001067</v>
      </c>
      <c r="D1288" t="s">
        <v>4531</v>
      </c>
    </row>
    <row r="1289" spans="1:4">
      <c r="A1289" t="s">
        <v>1183</v>
      </c>
      <c r="B1289" t="s">
        <v>4359</v>
      </c>
      <c r="C1289" t="str">
        <f t="shared" si="20"/>
        <v>10.146.106.51naa.60060e8016622100000162210000106c</v>
      </c>
      <c r="D1289" t="s">
        <v>4502</v>
      </c>
    </row>
    <row r="1290" spans="1:4">
      <c r="A1290" t="s">
        <v>1183</v>
      </c>
      <c r="B1290" t="s">
        <v>4252</v>
      </c>
      <c r="C1290" t="str">
        <f t="shared" si="20"/>
        <v>10.146.106.51naa.60060e80166177000001617700000f17</v>
      </c>
      <c r="D1290" t="s">
        <v>4505</v>
      </c>
    </row>
    <row r="1291" spans="1:4">
      <c r="A1291" t="s">
        <v>1183</v>
      </c>
      <c r="B1291" t="s">
        <v>4265</v>
      </c>
      <c r="C1291" t="str">
        <f t="shared" si="20"/>
        <v>10.146.106.51naa.60060e80166221000001622100000f42</v>
      </c>
      <c r="D1291" t="s">
        <v>2546</v>
      </c>
    </row>
    <row r="1292" spans="1:4">
      <c r="A1292" t="s">
        <v>1183</v>
      </c>
      <c r="B1292" t="s">
        <v>4368</v>
      </c>
      <c r="C1292" t="str">
        <f t="shared" si="20"/>
        <v>10.146.106.51naa.60060e8016622100000162210000106d</v>
      </c>
      <c r="D1292" t="s">
        <v>4501</v>
      </c>
    </row>
    <row r="1293" spans="1:4">
      <c r="A1293" t="s">
        <v>1183</v>
      </c>
      <c r="B1293" t="s">
        <v>4314</v>
      </c>
      <c r="C1293" t="str">
        <f t="shared" si="20"/>
        <v>10.146.106.51naa.60060e80166221000001622100000f3e</v>
      </c>
      <c r="D1293" t="s">
        <v>2545</v>
      </c>
    </row>
    <row r="1294" spans="1:4">
      <c r="A1294" t="s">
        <v>1183</v>
      </c>
      <c r="B1294" t="s">
        <v>4361</v>
      </c>
      <c r="C1294" t="str">
        <f t="shared" si="20"/>
        <v>10.146.106.51naa.60060e8016622100000162210000106a</v>
      </c>
      <c r="D1294" t="s">
        <v>4516</v>
      </c>
    </row>
    <row r="1295" spans="1:4">
      <c r="A1295" t="s">
        <v>1183</v>
      </c>
      <c r="B1295" t="s">
        <v>4257</v>
      </c>
      <c r="C1295" t="str">
        <f t="shared" si="20"/>
        <v>10.146.106.51naa.60060e80166177000001617700000f15</v>
      </c>
      <c r="D1295" t="s">
        <v>4528</v>
      </c>
    </row>
    <row r="1296" spans="1:4">
      <c r="A1296" t="s">
        <v>1183</v>
      </c>
      <c r="B1296" t="s">
        <v>4348</v>
      </c>
      <c r="C1296" t="str">
        <f t="shared" si="20"/>
        <v>10.146.106.51naa.60060e80166221000001622100000f3d</v>
      </c>
      <c r="D1296" t="s">
        <v>2544</v>
      </c>
    </row>
    <row r="1297" spans="1:4">
      <c r="A1297" t="s">
        <v>1183</v>
      </c>
      <c r="B1297" t="s">
        <v>4360</v>
      </c>
      <c r="C1297" t="str">
        <f t="shared" si="20"/>
        <v>10.146.106.51naa.60060e8016622100000162210000106b</v>
      </c>
      <c r="D1297" t="s">
        <v>4504</v>
      </c>
    </row>
    <row r="1298" spans="1:4">
      <c r="A1298" t="s">
        <v>1183</v>
      </c>
      <c r="B1298" t="s">
        <v>4253</v>
      </c>
      <c r="C1298" t="str">
        <f t="shared" si="20"/>
        <v>10.146.106.51naa.60060e80166177000001617700000f16</v>
      </c>
      <c r="D1298" t="s">
        <v>4503</v>
      </c>
    </row>
    <row r="1299" spans="1:4">
      <c r="A1299" t="s">
        <v>1183</v>
      </c>
      <c r="B1299" t="s">
        <v>4344</v>
      </c>
      <c r="C1299" t="str">
        <f t="shared" si="20"/>
        <v>10.146.106.51naa.60060e80166221000001622100000f37</v>
      </c>
      <c r="D1299" t="s">
        <v>2507</v>
      </c>
    </row>
    <row r="1300" spans="1:4">
      <c r="A1300" t="s">
        <v>1183</v>
      </c>
      <c r="B1300" t="s">
        <v>4291</v>
      </c>
      <c r="C1300" t="str">
        <f t="shared" si="20"/>
        <v>10.146.106.51naa.60060e80166177000001617700000061</v>
      </c>
      <c r="D1300" t="s">
        <v>4477</v>
      </c>
    </row>
    <row r="1301" spans="1:4">
      <c r="A1301" t="s">
        <v>1183</v>
      </c>
      <c r="B1301" t="s">
        <v>1379</v>
      </c>
      <c r="C1301" t="str">
        <f t="shared" si="20"/>
        <v>10.146.106.51naa.60060e80166177000001617700001f1b</v>
      </c>
      <c r="D1301" t="s">
        <v>4706</v>
      </c>
    </row>
    <row r="1302" spans="1:4">
      <c r="A1302" t="s">
        <v>1183</v>
      </c>
      <c r="B1302" t="s">
        <v>4385</v>
      </c>
      <c r="C1302" t="str">
        <f t="shared" si="20"/>
        <v>10.146.106.51naa.60060e80166221000001622100000106</v>
      </c>
      <c r="D1302" t="s">
        <v>4476</v>
      </c>
    </row>
    <row r="1303" spans="1:4">
      <c r="A1303" t="s">
        <v>1183</v>
      </c>
      <c r="B1303" t="s">
        <v>4328</v>
      </c>
      <c r="C1303" t="str">
        <f t="shared" si="20"/>
        <v>10.146.106.51naa.60060e8016622100000162210000107f</v>
      </c>
      <c r="D1303" t="s">
        <v>4480</v>
      </c>
    </row>
    <row r="1304" spans="1:4">
      <c r="A1304" t="s">
        <v>1183</v>
      </c>
      <c r="B1304" t="s">
        <v>4335</v>
      </c>
      <c r="C1304" t="str">
        <f t="shared" si="20"/>
        <v>10.146.106.51naa.60060e8016622100000162210000107e</v>
      </c>
      <c r="D1304" t="s">
        <v>4481</v>
      </c>
    </row>
    <row r="1305" spans="1:4">
      <c r="A1305" t="s">
        <v>1183</v>
      </c>
      <c r="B1305" t="s">
        <v>4290</v>
      </c>
      <c r="C1305" t="str">
        <f t="shared" si="20"/>
        <v>10.146.106.51naa.60060e80166177000001617700000060</v>
      </c>
      <c r="D1305" t="s">
        <v>4482</v>
      </c>
    </row>
    <row r="1306" spans="1:4">
      <c r="A1306" t="s">
        <v>1183</v>
      </c>
      <c r="B1306" t="s">
        <v>1373</v>
      </c>
      <c r="C1306" t="str">
        <f t="shared" si="20"/>
        <v>10.146.106.51naa.60060e80166177000001617700001f1a</v>
      </c>
      <c r="D1306" t="s">
        <v>4707</v>
      </c>
    </row>
    <row r="1307" spans="1:4">
      <c r="A1307" t="s">
        <v>1183</v>
      </c>
      <c r="B1307" t="s">
        <v>4389</v>
      </c>
      <c r="C1307" t="str">
        <f t="shared" si="20"/>
        <v>10.146.106.51naa.60060e8016622100000162210000007b</v>
      </c>
      <c r="D1307" t="s">
        <v>2542</v>
      </c>
    </row>
    <row r="1308" spans="1:4">
      <c r="A1308" t="s">
        <v>1183</v>
      </c>
      <c r="B1308" t="s">
        <v>1395</v>
      </c>
      <c r="C1308" t="str">
        <f t="shared" si="20"/>
        <v>10.146.106.51naa.60060e80166177000001617700001f26</v>
      </c>
      <c r="D1308" t="s">
        <v>4485</v>
      </c>
    </row>
    <row r="1309" spans="1:4">
      <c r="A1309" t="s">
        <v>1183</v>
      </c>
      <c r="B1309" t="s">
        <v>4323</v>
      </c>
      <c r="C1309" t="str">
        <f t="shared" si="20"/>
        <v>10.146.106.51naa.60060e80166221000001622100001106</v>
      </c>
      <c r="D1309" t="s">
        <v>4520</v>
      </c>
    </row>
    <row r="1310" spans="1:4">
      <c r="A1310" t="s">
        <v>1183</v>
      </c>
      <c r="B1310" t="s">
        <v>4371</v>
      </c>
      <c r="C1310" t="str">
        <f t="shared" si="20"/>
        <v>10.146.106.51naa.60060e80166177000001617700000064</v>
      </c>
      <c r="D1310" t="s">
        <v>4518</v>
      </c>
    </row>
    <row r="1311" spans="1:4">
      <c r="A1311" t="s">
        <v>1183</v>
      </c>
      <c r="B1311" t="s">
        <v>4318</v>
      </c>
      <c r="C1311" t="str">
        <f t="shared" si="20"/>
        <v>10.146.106.51naa.60060e80166221000001622100001107</v>
      </c>
      <c r="D1311" t="s">
        <v>4519</v>
      </c>
    </row>
    <row r="1312" spans="1:4">
      <c r="A1312" t="s">
        <v>1183</v>
      </c>
      <c r="B1312" t="s">
        <v>4358</v>
      </c>
      <c r="C1312" t="str">
        <f t="shared" si="20"/>
        <v>10.146.106.51naa.60060e80166177000001617700000063</v>
      </c>
      <c r="D1312" t="s">
        <v>4525</v>
      </c>
    </row>
    <row r="1313" spans="1:4">
      <c r="A1313" t="s">
        <v>1183</v>
      </c>
      <c r="B1313" t="s">
        <v>4355</v>
      </c>
      <c r="C1313" t="str">
        <f t="shared" si="20"/>
        <v>10.146.106.51naa.60060e80166177000001617700000062</v>
      </c>
      <c r="D1313" t="s">
        <v>4479</v>
      </c>
    </row>
    <row r="1314" spans="1:4">
      <c r="A1314" t="s">
        <v>1183</v>
      </c>
      <c r="B1314" t="s">
        <v>1387</v>
      </c>
      <c r="C1314" t="str">
        <f t="shared" si="20"/>
        <v>10.146.106.51naa.60060e80166177000001617700001f1f</v>
      </c>
      <c r="D1314" t="s">
        <v>4708</v>
      </c>
    </row>
    <row r="1315" spans="1:4">
      <c r="A1315" t="s">
        <v>1183</v>
      </c>
      <c r="B1315" t="s">
        <v>4386</v>
      </c>
      <c r="C1315" t="str">
        <f t="shared" si="20"/>
        <v>10.146.106.51naa.60060e80166221000001622100000107</v>
      </c>
      <c r="D1315" t="s">
        <v>4522</v>
      </c>
    </row>
    <row r="1316" spans="1:4">
      <c r="A1316" t="s">
        <v>1183</v>
      </c>
      <c r="B1316" t="s">
        <v>4319</v>
      </c>
      <c r="C1316" t="str">
        <f t="shared" si="20"/>
        <v>10.146.106.51naa.60060e80166221000001622100001080</v>
      </c>
      <c r="D1316" t="s">
        <v>4523</v>
      </c>
    </row>
    <row r="1317" spans="1:4">
      <c r="A1317" t="s">
        <v>1183</v>
      </c>
      <c r="B1317" t="s">
        <v>4316</v>
      </c>
      <c r="C1317" t="str">
        <f t="shared" si="20"/>
        <v>10.146.106.51naa.60060e80166221000001622100000064</v>
      </c>
      <c r="D1317" t="s">
        <v>4536</v>
      </c>
    </row>
    <row r="1318" spans="1:4">
      <c r="A1318" t="s">
        <v>1183</v>
      </c>
      <c r="B1318" t="s">
        <v>4322</v>
      </c>
      <c r="C1318" t="str">
        <f t="shared" si="20"/>
        <v>10.146.106.51naa.60060e80166221000001622100000062</v>
      </c>
      <c r="D1318" t="s">
        <v>4541</v>
      </c>
    </row>
    <row r="1319" spans="1:4">
      <c r="A1319" t="s">
        <v>1183</v>
      </c>
      <c r="B1319" t="s">
        <v>4315</v>
      </c>
      <c r="C1319" t="str">
        <f t="shared" si="20"/>
        <v>10.146.106.51naa.60060e80166221000001622100000063</v>
      </c>
      <c r="D1319" t="s">
        <v>4537</v>
      </c>
    </row>
    <row r="1320" spans="1:4">
      <c r="A1320" t="s">
        <v>1183</v>
      </c>
      <c r="B1320" t="s">
        <v>4317</v>
      </c>
      <c r="C1320" t="str">
        <f t="shared" si="20"/>
        <v>10.146.106.51naa.60060e80166221000001622100000065</v>
      </c>
      <c r="D1320" t="s">
        <v>4534</v>
      </c>
    </row>
    <row r="1321" spans="1:4">
      <c r="A1321" t="s">
        <v>1183</v>
      </c>
      <c r="B1321" t="s">
        <v>4326</v>
      </c>
      <c r="C1321" t="str">
        <f t="shared" si="20"/>
        <v>10.146.106.51naa.60060e80166221000001622100000066</v>
      </c>
      <c r="D1321" t="s">
        <v>4535</v>
      </c>
    </row>
    <row r="1322" spans="1:4">
      <c r="A1322" t="s">
        <v>1183</v>
      </c>
      <c r="B1322" t="s">
        <v>4334</v>
      </c>
      <c r="C1322" t="str">
        <f t="shared" si="20"/>
        <v>10.146.106.51naa.60060e8016622100000162210000005f</v>
      </c>
      <c r="D1322" t="s">
        <v>4542</v>
      </c>
    </row>
    <row r="1323" spans="1:4">
      <c r="A1323" t="s">
        <v>1183</v>
      </c>
      <c r="B1323" t="s">
        <v>4320</v>
      </c>
      <c r="C1323" t="str">
        <f t="shared" si="20"/>
        <v>10.146.106.51naa.60060e80166221000001622100000060</v>
      </c>
      <c r="D1323" t="s">
        <v>4543</v>
      </c>
    </row>
    <row r="1324" spans="1:4">
      <c r="A1324" t="s">
        <v>1183</v>
      </c>
      <c r="B1324" t="s">
        <v>4321</v>
      </c>
      <c r="C1324" t="str">
        <f t="shared" si="20"/>
        <v>10.146.106.51naa.60060e80166221000001622100000061</v>
      </c>
      <c r="D1324" t="s">
        <v>4540</v>
      </c>
    </row>
    <row r="1325" spans="1:4">
      <c r="A1325" t="s">
        <v>1183</v>
      </c>
      <c r="B1325" t="s">
        <v>4332</v>
      </c>
      <c r="C1325" t="str">
        <f t="shared" si="20"/>
        <v>10.146.106.51naa.60060e8016622100000162210000005e</v>
      </c>
      <c r="D1325" t="s">
        <v>4539</v>
      </c>
    </row>
    <row r="1326" spans="1:4">
      <c r="A1326" t="s">
        <v>1183</v>
      </c>
      <c r="B1326" t="s">
        <v>4337</v>
      </c>
      <c r="C1326" t="str">
        <f t="shared" si="20"/>
        <v>10.146.106.51naa.60060e8016622100000162210000005d</v>
      </c>
      <c r="D1326" t="s">
        <v>4538</v>
      </c>
    </row>
    <row r="1327" spans="1:4">
      <c r="A1327" t="s">
        <v>1183</v>
      </c>
      <c r="B1327" t="s">
        <v>4346</v>
      </c>
      <c r="C1327" t="str">
        <f t="shared" si="20"/>
        <v>10.146.106.51naa.60060e80166221000001622100001066</v>
      </c>
      <c r="D1327" t="s">
        <v>4544</v>
      </c>
    </row>
    <row r="1328" spans="1:4">
      <c r="A1328" t="s">
        <v>1183</v>
      </c>
      <c r="B1328" t="s">
        <v>4351</v>
      </c>
      <c r="C1328" t="str">
        <f t="shared" si="20"/>
        <v>10.146.106.51naa.60060e80166221000001622100001064</v>
      </c>
      <c r="D1328" t="s">
        <v>4549</v>
      </c>
    </row>
    <row r="1329" spans="1:4">
      <c r="A1329" t="s">
        <v>1183</v>
      </c>
      <c r="B1329" t="s">
        <v>4352</v>
      </c>
      <c r="C1329" t="str">
        <f t="shared" si="20"/>
        <v>10.146.106.51naa.60060e80166221000001622100001065</v>
      </c>
      <c r="D1329" t="s">
        <v>4545</v>
      </c>
    </row>
    <row r="1330" spans="1:4">
      <c r="A1330" t="s">
        <v>1183</v>
      </c>
      <c r="B1330" t="s">
        <v>4341</v>
      </c>
      <c r="C1330" t="str">
        <f t="shared" si="20"/>
        <v>10.146.106.51naa.60060e80166221000001622100001063</v>
      </c>
      <c r="D1330" t="s">
        <v>4548</v>
      </c>
    </row>
    <row r="1331" spans="1:4">
      <c r="A1331" t="s">
        <v>1183</v>
      </c>
      <c r="B1331" t="s">
        <v>4345</v>
      </c>
      <c r="C1331" t="str">
        <f t="shared" si="20"/>
        <v>10.146.106.51naa.60060e80166221000001622100001061</v>
      </c>
      <c r="D1331" t="s">
        <v>4553</v>
      </c>
    </row>
    <row r="1332" spans="1:4">
      <c r="A1332" t="s">
        <v>1183</v>
      </c>
      <c r="B1332" t="s">
        <v>4339</v>
      </c>
      <c r="C1332" t="str">
        <f t="shared" si="20"/>
        <v>10.146.106.51naa.60060e80166221000001622100001062</v>
      </c>
      <c r="D1332" t="s">
        <v>4550</v>
      </c>
    </row>
    <row r="1333" spans="1:4">
      <c r="A1333" t="s">
        <v>1183</v>
      </c>
      <c r="B1333" t="s">
        <v>4343</v>
      </c>
      <c r="C1333" t="str">
        <f t="shared" si="20"/>
        <v>10.146.106.51naa.60060e80166221000001622100001060</v>
      </c>
      <c r="D1333" t="s">
        <v>4551</v>
      </c>
    </row>
    <row r="1334" spans="1:4">
      <c r="A1334" t="s">
        <v>1183</v>
      </c>
      <c r="B1334" t="s">
        <v>4364</v>
      </c>
      <c r="C1334" t="str">
        <f t="shared" si="20"/>
        <v>10.146.106.51naa.60060e8016622100000162210000105d</v>
      </c>
      <c r="D1334" t="s">
        <v>4547</v>
      </c>
    </row>
    <row r="1335" spans="1:4">
      <c r="A1335" t="s">
        <v>1183</v>
      </c>
      <c r="B1335" t="s">
        <v>4354</v>
      </c>
      <c r="C1335" t="str">
        <f t="shared" si="20"/>
        <v>10.146.106.51naa.60060e8016622100000162210000105f</v>
      </c>
      <c r="D1335" t="s">
        <v>4552</v>
      </c>
    </row>
    <row r="1336" spans="1:4">
      <c r="A1336" t="s">
        <v>1183</v>
      </c>
      <c r="B1336" t="s">
        <v>4366</v>
      </c>
      <c r="C1336" t="str">
        <f t="shared" si="20"/>
        <v>10.146.106.51naa.60060e8016622100000162210000105e</v>
      </c>
      <c r="D1336" t="s">
        <v>4546</v>
      </c>
    </row>
    <row r="1337" spans="1:4">
      <c r="A1337" t="s">
        <v>1183</v>
      </c>
      <c r="B1337" t="s">
        <v>1303</v>
      </c>
      <c r="C1337" t="str">
        <f t="shared" si="20"/>
        <v>10.146.106.51naa.60060e80166177000001617700001f25</v>
      </c>
      <c r="D1337" t="s">
        <v>4565</v>
      </c>
    </row>
    <row r="1338" spans="1:4">
      <c r="A1338" t="s">
        <v>1183</v>
      </c>
      <c r="B1338" t="s">
        <v>4241</v>
      </c>
      <c r="C1338" t="str">
        <f t="shared" si="20"/>
        <v>10.146.106.51naa.60060e80166221000001622100000055</v>
      </c>
      <c r="D1338" t="s">
        <v>4436</v>
      </c>
    </row>
    <row r="1339" spans="1:4">
      <c r="A1339" t="s">
        <v>1183</v>
      </c>
      <c r="B1339" t="s">
        <v>4243</v>
      </c>
      <c r="C1339" t="str">
        <f t="shared" si="20"/>
        <v>10.146.106.51naa.60060e80166221000001622100000056</v>
      </c>
      <c r="D1339" t="s">
        <v>4437</v>
      </c>
    </row>
    <row r="1340" spans="1:4">
      <c r="A1340" t="s">
        <v>1183</v>
      </c>
      <c r="B1340" t="s">
        <v>4237</v>
      </c>
      <c r="C1340" t="str">
        <f t="shared" si="20"/>
        <v>10.146.106.51naa.60060e80166221000001622100000057</v>
      </c>
      <c r="D1340" t="s">
        <v>4444</v>
      </c>
    </row>
    <row r="1341" spans="1:4">
      <c r="A1341" t="s">
        <v>1183</v>
      </c>
      <c r="B1341" t="s">
        <v>4268</v>
      </c>
      <c r="C1341" t="str">
        <f t="shared" si="20"/>
        <v>10.146.106.51naa.60060e80166221000001622100000053</v>
      </c>
      <c r="D1341" t="s">
        <v>4222</v>
      </c>
    </row>
    <row r="1342" spans="1:4">
      <c r="A1342" t="s">
        <v>1183</v>
      </c>
      <c r="B1342" t="s">
        <v>4272</v>
      </c>
      <c r="C1342" t="str">
        <f t="shared" si="20"/>
        <v>10.146.106.51naa.60060e80166221000001622100000054</v>
      </c>
      <c r="D1342" t="s">
        <v>4438</v>
      </c>
    </row>
    <row r="1343" spans="1:4">
      <c r="A1343" t="s">
        <v>1183</v>
      </c>
      <c r="B1343" t="s">
        <v>4311</v>
      </c>
      <c r="C1343" t="str">
        <f t="shared" si="20"/>
        <v>10.146.106.51naa.60060e8016622100000162210000005c</v>
      </c>
      <c r="D1343" t="s">
        <v>4441</v>
      </c>
    </row>
    <row r="1344" spans="1:4">
      <c r="A1344" t="s">
        <v>1183</v>
      </c>
      <c r="B1344" t="s">
        <v>4307</v>
      </c>
      <c r="C1344" t="str">
        <f t="shared" si="20"/>
        <v>10.146.106.51naa.60060e8016622100000162210000005b</v>
      </c>
      <c r="D1344" t="s">
        <v>4439</v>
      </c>
    </row>
    <row r="1345" spans="1:4">
      <c r="A1345" t="s">
        <v>1183</v>
      </c>
      <c r="B1345" t="s">
        <v>4246</v>
      </c>
      <c r="C1345" t="str">
        <f t="shared" si="20"/>
        <v>10.146.106.51naa.60060e8016622100000162210000005a</v>
      </c>
      <c r="D1345" t="s">
        <v>4440</v>
      </c>
    </row>
    <row r="1346" spans="1:4">
      <c r="A1346" t="s">
        <v>1183</v>
      </c>
      <c r="B1346" t="s">
        <v>4254</v>
      </c>
      <c r="C1346" t="str">
        <f t="shared" si="20"/>
        <v>10.146.106.51naa.60060e80166221000001622100000058</v>
      </c>
      <c r="D1346" t="s">
        <v>4445</v>
      </c>
    </row>
    <row r="1347" spans="1:4">
      <c r="A1347" t="s">
        <v>1183</v>
      </c>
      <c r="B1347" t="s">
        <v>4258</v>
      </c>
      <c r="C1347" t="str">
        <f t="shared" si="20"/>
        <v>10.146.106.51naa.60060e80166221000001622100000059</v>
      </c>
      <c r="D1347" t="s">
        <v>4446</v>
      </c>
    </row>
    <row r="1348" spans="1:4">
      <c r="A1348" t="s">
        <v>1184</v>
      </c>
      <c r="B1348" t="s">
        <v>1237</v>
      </c>
      <c r="C1348" t="str">
        <f t="shared" ref="C1348:C1411" si="21">CONCATENATE(A1348,B1348)</f>
        <v>10.146.106.52naa.60060e80166221000001622100001f1a</v>
      </c>
      <c r="D1348" t="s">
        <v>4220</v>
      </c>
    </row>
    <row r="1349" spans="1:4">
      <c r="A1349" t="s">
        <v>1184</v>
      </c>
      <c r="B1349" t="s">
        <v>1451</v>
      </c>
      <c r="C1349" t="str">
        <f t="shared" si="21"/>
        <v>10.146.106.52naa.600508b1001c67f0b3ff1e1891a00953</v>
      </c>
      <c r="D1349" t="s">
        <v>4213</v>
      </c>
    </row>
    <row r="1350" spans="1:4">
      <c r="A1350" t="s">
        <v>1184</v>
      </c>
      <c r="B1350" t="s">
        <v>1453</v>
      </c>
      <c r="C1350" t="str">
        <f t="shared" si="21"/>
        <v>10.146.106.52naa.600508b1001c8edc17aff97f27450889</v>
      </c>
      <c r="D1350" t="s">
        <v>4652</v>
      </c>
    </row>
    <row r="1351" spans="1:4">
      <c r="A1351" t="s">
        <v>1184</v>
      </c>
      <c r="B1351" t="s">
        <v>1449</v>
      </c>
      <c r="C1351" t="str">
        <f t="shared" si="21"/>
        <v>10.146.106.52naa.600508b1001cfdd3258c0157dab6553d</v>
      </c>
      <c r="D1351" t="s">
        <v>4212</v>
      </c>
    </row>
    <row r="1352" spans="1:4">
      <c r="A1352" t="s">
        <v>1184</v>
      </c>
      <c r="B1352" t="s">
        <v>1281</v>
      </c>
      <c r="C1352" t="str">
        <f t="shared" si="21"/>
        <v>10.146.106.52naa.60060e80166221000001622100001f1c</v>
      </c>
      <c r="D1352" t="s">
        <v>4421</v>
      </c>
    </row>
    <row r="1353" spans="1:4">
      <c r="A1353" t="s">
        <v>1184</v>
      </c>
      <c r="B1353" t="s">
        <v>1303</v>
      </c>
      <c r="C1353" t="str">
        <f t="shared" si="21"/>
        <v>10.146.106.52naa.60060e80166177000001617700001f25</v>
      </c>
      <c r="D1353" t="s">
        <v>4221</v>
      </c>
    </row>
    <row r="1354" spans="1:4">
      <c r="A1354" t="s">
        <v>1184</v>
      </c>
      <c r="B1354" t="s">
        <v>1265</v>
      </c>
      <c r="C1354" t="str">
        <f t="shared" si="21"/>
        <v>10.146.106.52naa.60060e80166221000001622100001f16</v>
      </c>
      <c r="D1354" t="s">
        <v>4422</v>
      </c>
    </row>
    <row r="1355" spans="1:4">
      <c r="A1355" t="s">
        <v>1184</v>
      </c>
      <c r="B1355" t="s">
        <v>4670</v>
      </c>
      <c r="C1355" t="str">
        <f t="shared" si="21"/>
        <v>10.146.106.52naa.60060e80166221000001622100001f17</v>
      </c>
      <c r="D1355" t="s">
        <v>4417</v>
      </c>
    </row>
    <row r="1356" spans="1:4">
      <c r="A1356" t="s">
        <v>1184</v>
      </c>
      <c r="B1356" t="s">
        <v>4682</v>
      </c>
      <c r="C1356" t="str">
        <f t="shared" si="21"/>
        <v>10.146.106.52naa.60060e8016617700000161770000006d</v>
      </c>
      <c r="D1356" t="s">
        <v>4565</v>
      </c>
    </row>
    <row r="1357" spans="1:4">
      <c r="A1357" t="s">
        <v>1184</v>
      </c>
      <c r="B1357" t="s">
        <v>4685</v>
      </c>
      <c r="C1357" t="str">
        <f t="shared" si="21"/>
        <v>10.146.106.52naa.60060e8016617700000161770000006f</v>
      </c>
      <c r="D1357" t="s">
        <v>4576</v>
      </c>
    </row>
    <row r="1358" spans="1:4">
      <c r="A1358" t="s">
        <v>1184</v>
      </c>
      <c r="B1358" t="s">
        <v>4683</v>
      </c>
      <c r="C1358" t="str">
        <f t="shared" si="21"/>
        <v>10.146.106.52naa.60060e8016617700000161770000006e</v>
      </c>
      <c r="D1358" t="s">
        <v>4575</v>
      </c>
    </row>
    <row r="1359" spans="1:4">
      <c r="A1359" t="s">
        <v>1184</v>
      </c>
      <c r="B1359" t="s">
        <v>4661</v>
      </c>
      <c r="C1359" t="str">
        <f t="shared" si="21"/>
        <v>10.146.106.52naa.60060e80166221000001622100001076</v>
      </c>
      <c r="D1359" t="s">
        <v>2475</v>
      </c>
    </row>
    <row r="1360" spans="1:4">
      <c r="A1360" t="s">
        <v>1184</v>
      </c>
      <c r="B1360" t="s">
        <v>4671</v>
      </c>
      <c r="C1360" t="str">
        <f t="shared" si="21"/>
        <v>10.146.106.52naa.60060e80166221000001622100000073</v>
      </c>
      <c r="D1360" t="s">
        <v>2469</v>
      </c>
    </row>
    <row r="1361" spans="1:4">
      <c r="A1361" t="s">
        <v>1184</v>
      </c>
      <c r="B1361" t="s">
        <v>4673</v>
      </c>
      <c r="C1361" t="str">
        <f t="shared" si="21"/>
        <v>10.146.106.52naa.60060e80166221000001622100000074</v>
      </c>
      <c r="D1361" t="s">
        <v>2472</v>
      </c>
    </row>
    <row r="1362" spans="1:4">
      <c r="A1362" t="s">
        <v>1184</v>
      </c>
      <c r="B1362" t="s">
        <v>4674</v>
      </c>
      <c r="C1362" t="str">
        <f t="shared" si="21"/>
        <v>10.146.106.52naa.60060e80166221000001622100000076</v>
      </c>
      <c r="D1362" t="s">
        <v>2474</v>
      </c>
    </row>
    <row r="1363" spans="1:4">
      <c r="A1363" t="s">
        <v>1184</v>
      </c>
      <c r="B1363" t="s">
        <v>4675</v>
      </c>
      <c r="C1363" t="str">
        <f t="shared" si="21"/>
        <v>10.146.106.52naa.60060e80166221000001622100000075</v>
      </c>
      <c r="D1363" t="s">
        <v>2464</v>
      </c>
    </row>
    <row r="1364" spans="1:4">
      <c r="A1364" t="s">
        <v>1184</v>
      </c>
      <c r="B1364" t="s">
        <v>4659</v>
      </c>
      <c r="C1364" t="str">
        <f t="shared" si="21"/>
        <v>10.146.106.52naa.60060e80166221000001622100001073</v>
      </c>
      <c r="D1364" t="s">
        <v>2470</v>
      </c>
    </row>
    <row r="1365" spans="1:4">
      <c r="A1365" t="s">
        <v>1184</v>
      </c>
      <c r="B1365" t="s">
        <v>4669</v>
      </c>
      <c r="C1365" t="str">
        <f t="shared" si="21"/>
        <v>10.146.106.52naa.60060e80166221000001622100001072</v>
      </c>
      <c r="D1365" t="s">
        <v>4614</v>
      </c>
    </row>
    <row r="1366" spans="1:4">
      <c r="A1366" t="s">
        <v>1184</v>
      </c>
      <c r="B1366" t="s">
        <v>4660</v>
      </c>
      <c r="C1366" t="str">
        <f t="shared" si="21"/>
        <v>10.146.106.52naa.60060e80166221000001622100001074</v>
      </c>
      <c r="D1366" t="s">
        <v>2473</v>
      </c>
    </row>
    <row r="1367" spans="1:4">
      <c r="A1367" t="s">
        <v>1184</v>
      </c>
      <c r="B1367" t="s">
        <v>4662</v>
      </c>
      <c r="C1367" t="str">
        <f t="shared" si="21"/>
        <v>10.146.106.52naa.60060e80166221000001622100001075</v>
      </c>
      <c r="D1367" t="s">
        <v>2471</v>
      </c>
    </row>
    <row r="1368" spans="1:4">
      <c r="A1368" t="s">
        <v>1184</v>
      </c>
      <c r="B1368" t="s">
        <v>4672</v>
      </c>
      <c r="C1368" t="str">
        <f t="shared" si="21"/>
        <v>10.146.106.52naa.60060e80166221000001622100000072</v>
      </c>
      <c r="D1368" t="s">
        <v>2462</v>
      </c>
    </row>
    <row r="1369" spans="1:4">
      <c r="A1369" t="s">
        <v>1184</v>
      </c>
      <c r="B1369" t="s">
        <v>4655</v>
      </c>
      <c r="C1369" t="str">
        <f t="shared" si="21"/>
        <v>10.146.106.52naa.60060e8016617700000161770000007c</v>
      </c>
      <c r="D1369" t="s">
        <v>4497</v>
      </c>
    </row>
    <row r="1370" spans="1:4">
      <c r="A1370" t="s">
        <v>1184</v>
      </c>
      <c r="B1370" t="s">
        <v>4666</v>
      </c>
      <c r="C1370" t="str">
        <f t="shared" si="21"/>
        <v>10.146.106.52naa.60060e80166177000001617700000f1d</v>
      </c>
      <c r="D1370" t="s">
        <v>4505</v>
      </c>
    </row>
    <row r="1371" spans="1:4">
      <c r="A1371" t="s">
        <v>1184</v>
      </c>
      <c r="B1371" t="s">
        <v>4664</v>
      </c>
      <c r="C1371" t="str">
        <f t="shared" si="21"/>
        <v>10.146.106.52naa.60060e80166177000001617700000f1c</v>
      </c>
      <c r="D1371" t="s">
        <v>4503</v>
      </c>
    </row>
    <row r="1372" spans="1:4">
      <c r="A1372" t="s">
        <v>1184</v>
      </c>
      <c r="B1372" t="s">
        <v>1255</v>
      </c>
      <c r="C1372" t="str">
        <f t="shared" si="21"/>
        <v>10.146.106.52naa.60060e80166221000001622100001f15</v>
      </c>
      <c r="D1372" t="s">
        <v>4425</v>
      </c>
    </row>
    <row r="1373" spans="1:4">
      <c r="A1373" t="s">
        <v>1184</v>
      </c>
      <c r="B1373" t="s">
        <v>4656</v>
      </c>
      <c r="C1373" t="str">
        <f t="shared" si="21"/>
        <v>10.146.106.52naa.60060e80166177000001617700000f18</v>
      </c>
      <c r="D1373" t="s">
        <v>4530</v>
      </c>
    </row>
    <row r="1374" spans="1:4">
      <c r="A1374" t="s">
        <v>1184</v>
      </c>
      <c r="B1374" t="s">
        <v>4654</v>
      </c>
      <c r="C1374" t="str">
        <f t="shared" si="21"/>
        <v>10.146.106.52naa.60060e8016617700000161770000007d</v>
      </c>
      <c r="D1374" t="s">
        <v>4473</v>
      </c>
    </row>
    <row r="1375" spans="1:4">
      <c r="A1375" t="s">
        <v>1184</v>
      </c>
      <c r="B1375" t="s">
        <v>4658</v>
      </c>
      <c r="C1375" t="str">
        <f t="shared" si="21"/>
        <v>10.146.106.52naa.60060e80166177000001617700000f19</v>
      </c>
      <c r="D1375" t="s">
        <v>4532</v>
      </c>
    </row>
    <row r="1376" spans="1:4">
      <c r="A1376" t="s">
        <v>1184</v>
      </c>
      <c r="B1376" t="s">
        <v>4665</v>
      </c>
      <c r="C1376" t="str">
        <f t="shared" si="21"/>
        <v>10.146.106.52naa.60060e80166177000001617700000f1b</v>
      </c>
      <c r="D1376" t="s">
        <v>4528</v>
      </c>
    </row>
    <row r="1377" spans="1:4">
      <c r="A1377" t="s">
        <v>1184</v>
      </c>
      <c r="B1377" t="s">
        <v>4657</v>
      </c>
      <c r="C1377" t="str">
        <f t="shared" si="21"/>
        <v>10.146.106.52naa.60060e80166177000001617700000f1a</v>
      </c>
      <c r="D1377" t="s">
        <v>4526</v>
      </c>
    </row>
    <row r="1378" spans="1:4">
      <c r="A1378" t="s">
        <v>1184</v>
      </c>
      <c r="B1378" t="s">
        <v>4667</v>
      </c>
      <c r="C1378" t="str">
        <f t="shared" si="21"/>
        <v>10.146.106.52naa.60060e80166221000001622100000f40</v>
      </c>
      <c r="D1378" t="s">
        <v>4587</v>
      </c>
    </row>
    <row r="1379" spans="1:4">
      <c r="A1379" t="s">
        <v>1184</v>
      </c>
      <c r="B1379" t="s">
        <v>4663</v>
      </c>
      <c r="C1379" t="str">
        <f t="shared" si="21"/>
        <v>10.146.106.52naa.60060e80166221000001622100000f41</v>
      </c>
      <c r="D1379" t="s">
        <v>4593</v>
      </c>
    </row>
    <row r="1380" spans="1:4">
      <c r="A1380" t="s">
        <v>1184</v>
      </c>
      <c r="B1380" t="s">
        <v>4668</v>
      </c>
      <c r="C1380" t="str">
        <f t="shared" si="21"/>
        <v>10.146.106.52naa.60060e80166221000001622100000f3f</v>
      </c>
      <c r="D1380" t="s">
        <v>4589</v>
      </c>
    </row>
    <row r="1381" spans="1:4">
      <c r="A1381" t="s">
        <v>1184</v>
      </c>
      <c r="B1381" t="s">
        <v>4679</v>
      </c>
      <c r="C1381" t="str">
        <f t="shared" si="21"/>
        <v>10.146.106.52naa.60060e80166177000001617700000077</v>
      </c>
      <c r="D1381" t="s">
        <v>4559</v>
      </c>
    </row>
    <row r="1382" spans="1:4">
      <c r="A1382" t="s">
        <v>1184</v>
      </c>
      <c r="B1382" t="s">
        <v>1325</v>
      </c>
      <c r="C1382" t="str">
        <f t="shared" si="21"/>
        <v>10.146.106.52naa.60060e80166177000001617700001f1c</v>
      </c>
      <c r="D1382" t="s">
        <v>4558</v>
      </c>
    </row>
    <row r="1383" spans="1:4">
      <c r="A1383" t="s">
        <v>1184</v>
      </c>
      <c r="B1383" t="s">
        <v>4681</v>
      </c>
      <c r="C1383" t="str">
        <f t="shared" si="21"/>
        <v>10.146.106.52naa.60060e80166177000001617700000078</v>
      </c>
      <c r="D1383" t="s">
        <v>4554</v>
      </c>
    </row>
    <row r="1384" spans="1:4">
      <c r="A1384" t="s">
        <v>1184</v>
      </c>
      <c r="B1384" t="s">
        <v>1339</v>
      </c>
      <c r="C1384" t="str">
        <f t="shared" si="21"/>
        <v>10.146.106.52naa.60060e80166177000001617700001f1d</v>
      </c>
      <c r="D1384" t="s">
        <v>4557</v>
      </c>
    </row>
    <row r="1385" spans="1:4">
      <c r="A1385" t="s">
        <v>1184</v>
      </c>
      <c r="B1385" t="s">
        <v>4678</v>
      </c>
      <c r="C1385" t="str">
        <f t="shared" si="21"/>
        <v>10.146.106.52naa.60060e80166177000001617700000071</v>
      </c>
      <c r="D1385" t="s">
        <v>4572</v>
      </c>
    </row>
    <row r="1386" spans="1:4">
      <c r="A1386" t="s">
        <v>1184</v>
      </c>
      <c r="B1386" t="s">
        <v>4684</v>
      </c>
      <c r="C1386" t="str">
        <f t="shared" si="21"/>
        <v>10.146.106.52naa.60060e80166177000001617700000070</v>
      </c>
      <c r="D1386" t="s">
        <v>4574</v>
      </c>
    </row>
    <row r="1387" spans="1:4">
      <c r="A1387" t="s">
        <v>1184</v>
      </c>
      <c r="B1387" t="s">
        <v>4677</v>
      </c>
      <c r="C1387" t="str">
        <f t="shared" si="21"/>
        <v>10.146.106.52naa.60060e80166177000001617700000076</v>
      </c>
      <c r="D1387" t="s">
        <v>4573</v>
      </c>
    </row>
    <row r="1388" spans="1:4">
      <c r="A1388" t="s">
        <v>1184</v>
      </c>
      <c r="B1388" t="s">
        <v>4676</v>
      </c>
      <c r="C1388" t="str">
        <f t="shared" si="21"/>
        <v>10.146.106.52naa.60060e8016617700000161770000007b</v>
      </c>
      <c r="D1388" t="s">
        <v>4562</v>
      </c>
    </row>
    <row r="1389" spans="1:4">
      <c r="A1389" t="s">
        <v>1184</v>
      </c>
      <c r="B1389" t="s">
        <v>1357</v>
      </c>
      <c r="C1389" t="str">
        <f t="shared" si="21"/>
        <v>10.146.106.52naa.60060e80166177000001617700001f21</v>
      </c>
      <c r="D1389" t="s">
        <v>4561</v>
      </c>
    </row>
    <row r="1390" spans="1:4">
      <c r="A1390" t="s">
        <v>1184</v>
      </c>
      <c r="B1390" t="s">
        <v>1367</v>
      </c>
      <c r="C1390" t="str">
        <f t="shared" si="21"/>
        <v>10.146.106.52naa.60060e80166177000001617700001f22</v>
      </c>
      <c r="D1390" t="s">
        <v>4560</v>
      </c>
    </row>
    <row r="1391" spans="1:4">
      <c r="A1391" t="s">
        <v>1184</v>
      </c>
      <c r="B1391" t="s">
        <v>1349</v>
      </c>
      <c r="C1391" t="str">
        <f t="shared" si="21"/>
        <v>10.146.106.52naa.60060e80166177000001617700001f1e</v>
      </c>
      <c r="D1391" t="s">
        <v>4556</v>
      </c>
    </row>
    <row r="1392" spans="1:4">
      <c r="A1392" t="s">
        <v>1184</v>
      </c>
      <c r="B1392" t="s">
        <v>4680</v>
      </c>
      <c r="C1392" t="str">
        <f t="shared" si="21"/>
        <v>10.146.106.52naa.60060e80166177000001617700000079</v>
      </c>
      <c r="D1392" t="s">
        <v>4555</v>
      </c>
    </row>
    <row r="1393" spans="1:4">
      <c r="A1393" t="s">
        <v>1185</v>
      </c>
      <c r="B1393" t="s">
        <v>1457</v>
      </c>
      <c r="C1393" t="str">
        <f t="shared" si="21"/>
        <v>10.146.106.53naa.600508b1001c11136f6f675523dd7527</v>
      </c>
      <c r="D1393" t="s">
        <v>4213</v>
      </c>
    </row>
    <row r="1394" spans="1:4">
      <c r="A1394" t="s">
        <v>1185</v>
      </c>
      <c r="B1394" t="s">
        <v>1455</v>
      </c>
      <c r="C1394" t="str">
        <f t="shared" si="21"/>
        <v>10.146.106.53naa.600508b1001c92100402f94b707e8184</v>
      </c>
      <c r="D1394" t="s">
        <v>4212</v>
      </c>
    </row>
    <row r="1395" spans="1:4">
      <c r="A1395" t="s">
        <v>1185</v>
      </c>
      <c r="B1395" t="s">
        <v>4683</v>
      </c>
      <c r="C1395" t="str">
        <f t="shared" si="21"/>
        <v>10.146.106.53naa.60060e8016617700000161770000006e</v>
      </c>
      <c r="D1395" t="s">
        <v>4416</v>
      </c>
    </row>
    <row r="1396" spans="1:4">
      <c r="A1396" t="s">
        <v>1185</v>
      </c>
      <c r="B1396" t="s">
        <v>1357</v>
      </c>
      <c r="C1396" t="str">
        <f t="shared" si="21"/>
        <v>10.146.106.53naa.60060e80166177000001617700001f21</v>
      </c>
      <c r="D1396" t="s">
        <v>4429</v>
      </c>
    </row>
    <row r="1397" spans="1:4">
      <c r="A1397" t="s">
        <v>1185</v>
      </c>
      <c r="B1397" t="s">
        <v>1367</v>
      </c>
      <c r="C1397" t="str">
        <f t="shared" si="21"/>
        <v>10.146.106.53naa.60060e80166177000001617700001f22</v>
      </c>
      <c r="D1397" t="s">
        <v>4401</v>
      </c>
    </row>
    <row r="1398" spans="1:4">
      <c r="A1398" t="s">
        <v>1185</v>
      </c>
      <c r="B1398" t="s">
        <v>4684</v>
      </c>
      <c r="C1398" t="str">
        <f t="shared" si="21"/>
        <v>10.146.106.53naa.60060e80166177000001617700000070</v>
      </c>
      <c r="D1398" t="s">
        <v>4404</v>
      </c>
    </row>
    <row r="1399" spans="1:4">
      <c r="A1399" t="s">
        <v>1185</v>
      </c>
      <c r="B1399" t="s">
        <v>4685</v>
      </c>
      <c r="C1399" t="str">
        <f t="shared" si="21"/>
        <v>10.146.106.53naa.60060e8016617700000161770000006f</v>
      </c>
      <c r="D1399" t="s">
        <v>4400</v>
      </c>
    </row>
    <row r="1400" spans="1:4">
      <c r="A1400" t="s">
        <v>1185</v>
      </c>
      <c r="B1400" t="s">
        <v>1325</v>
      </c>
      <c r="C1400" t="str">
        <f t="shared" si="21"/>
        <v>10.146.106.53naa.60060e80166177000001617700001f1c</v>
      </c>
      <c r="D1400" t="s">
        <v>4430</v>
      </c>
    </row>
    <row r="1401" spans="1:4">
      <c r="A1401" t="s">
        <v>1185</v>
      </c>
      <c r="B1401" t="s">
        <v>4666</v>
      </c>
      <c r="C1401" t="str">
        <f t="shared" si="21"/>
        <v>10.146.106.53naa.60060e80166177000001617700000f1d</v>
      </c>
      <c r="D1401" t="s">
        <v>4431</v>
      </c>
    </row>
    <row r="1402" spans="1:4">
      <c r="A1402" t="s">
        <v>1185</v>
      </c>
      <c r="B1402" t="s">
        <v>1339</v>
      </c>
      <c r="C1402" t="str">
        <f t="shared" si="21"/>
        <v>10.146.106.53naa.60060e80166177000001617700001f1d</v>
      </c>
      <c r="D1402" t="s">
        <v>4427</v>
      </c>
    </row>
    <row r="1403" spans="1:4">
      <c r="A1403" t="s">
        <v>1185</v>
      </c>
      <c r="B1403" t="s">
        <v>4682</v>
      </c>
      <c r="C1403" t="str">
        <f t="shared" si="21"/>
        <v>10.146.106.53naa.60060e8016617700000161770000006d</v>
      </c>
      <c r="D1403" t="s">
        <v>4221</v>
      </c>
    </row>
    <row r="1404" spans="1:4">
      <c r="A1404" t="s">
        <v>1185</v>
      </c>
      <c r="B1404" t="s">
        <v>1349</v>
      </c>
      <c r="C1404" t="str">
        <f t="shared" si="21"/>
        <v>10.146.106.53naa.60060e80166177000001617700001f1e</v>
      </c>
      <c r="D1404" t="s">
        <v>4428</v>
      </c>
    </row>
    <row r="1405" spans="1:4">
      <c r="A1405" t="s">
        <v>1185</v>
      </c>
      <c r="B1405" t="s">
        <v>4670</v>
      </c>
      <c r="C1405" t="str">
        <f t="shared" si="21"/>
        <v>10.146.106.53naa.60060e80166221000001622100001f17</v>
      </c>
      <c r="D1405" t="s">
        <v>4608</v>
      </c>
    </row>
    <row r="1406" spans="1:4">
      <c r="A1406" t="s">
        <v>1185</v>
      </c>
      <c r="B1406" t="s">
        <v>4681</v>
      </c>
      <c r="C1406" t="str">
        <f t="shared" si="21"/>
        <v>10.146.106.53naa.60060e80166177000001617700000078</v>
      </c>
      <c r="D1406" t="s">
        <v>4411</v>
      </c>
    </row>
    <row r="1407" spans="1:4">
      <c r="A1407" t="s">
        <v>1185</v>
      </c>
      <c r="B1407" t="s">
        <v>4680</v>
      </c>
      <c r="C1407" t="str">
        <f t="shared" si="21"/>
        <v>10.146.106.53naa.60060e80166177000001617700000079</v>
      </c>
      <c r="D1407" t="s">
        <v>4415</v>
      </c>
    </row>
    <row r="1408" spans="1:4">
      <c r="A1408" t="s">
        <v>1185</v>
      </c>
      <c r="B1408" t="s">
        <v>4676</v>
      </c>
      <c r="C1408" t="str">
        <f t="shared" si="21"/>
        <v>10.146.106.53naa.60060e8016617700000161770000007b</v>
      </c>
      <c r="D1408" t="s">
        <v>4410</v>
      </c>
    </row>
    <row r="1409" spans="1:4">
      <c r="A1409" t="s">
        <v>1185</v>
      </c>
      <c r="B1409" t="s">
        <v>1281</v>
      </c>
      <c r="C1409" t="str">
        <f t="shared" si="21"/>
        <v>10.146.106.53naa.60060e80166221000001622100001f1c</v>
      </c>
      <c r="D1409" t="s">
        <v>4609</v>
      </c>
    </row>
    <row r="1410" spans="1:4">
      <c r="A1410" t="s">
        <v>1185</v>
      </c>
      <c r="B1410" t="s">
        <v>4677</v>
      </c>
      <c r="C1410" t="str">
        <f t="shared" si="21"/>
        <v>10.146.106.53naa.60060e80166177000001617700000076</v>
      </c>
      <c r="D1410" t="s">
        <v>4396</v>
      </c>
    </row>
    <row r="1411" spans="1:4">
      <c r="A1411" t="s">
        <v>1185</v>
      </c>
      <c r="B1411" t="s">
        <v>4678</v>
      </c>
      <c r="C1411" t="str">
        <f t="shared" si="21"/>
        <v>10.146.106.53naa.60060e80166177000001617700000071</v>
      </c>
      <c r="D1411" t="s">
        <v>4399</v>
      </c>
    </row>
    <row r="1412" spans="1:4">
      <c r="A1412" t="s">
        <v>1185</v>
      </c>
      <c r="B1412" t="s">
        <v>1255</v>
      </c>
      <c r="C1412" t="str">
        <f t="shared" ref="C1412:C1475" si="22">CONCATENATE(A1412,B1412)</f>
        <v>10.146.106.53naa.60060e80166221000001622100001f15</v>
      </c>
      <c r="D1412" t="s">
        <v>4596</v>
      </c>
    </row>
    <row r="1413" spans="1:4">
      <c r="A1413" t="s">
        <v>1185</v>
      </c>
      <c r="B1413" t="s">
        <v>1265</v>
      </c>
      <c r="C1413" t="str">
        <f t="shared" si="22"/>
        <v>10.146.106.53naa.60060e80166221000001622100001f16</v>
      </c>
      <c r="D1413" t="s">
        <v>4595</v>
      </c>
    </row>
    <row r="1414" spans="1:4">
      <c r="A1414" t="s">
        <v>1185</v>
      </c>
      <c r="B1414" t="s">
        <v>4679</v>
      </c>
      <c r="C1414" t="str">
        <f t="shared" si="22"/>
        <v>10.146.106.53naa.60060e80166177000001617700000077</v>
      </c>
      <c r="D1414" t="s">
        <v>4397</v>
      </c>
    </row>
    <row r="1415" spans="1:4">
      <c r="A1415" t="s">
        <v>1185</v>
      </c>
      <c r="B1415" t="s">
        <v>4664</v>
      </c>
      <c r="C1415" t="str">
        <f t="shared" si="22"/>
        <v>10.146.106.53naa.60060e80166177000001617700000f1c</v>
      </c>
      <c r="D1415" t="s">
        <v>4420</v>
      </c>
    </row>
    <row r="1416" spans="1:4">
      <c r="A1416" t="s">
        <v>1185</v>
      </c>
      <c r="B1416" t="s">
        <v>4661</v>
      </c>
      <c r="C1416" t="str">
        <f t="shared" si="22"/>
        <v>10.146.106.53naa.60060e80166221000001622100001076</v>
      </c>
      <c r="D1416" t="s">
        <v>2475</v>
      </c>
    </row>
    <row r="1417" spans="1:4">
      <c r="A1417" t="s">
        <v>1185</v>
      </c>
      <c r="B1417" t="s">
        <v>4671</v>
      </c>
      <c r="C1417" t="str">
        <f t="shared" si="22"/>
        <v>10.146.106.53naa.60060e80166221000001622100000073</v>
      </c>
      <c r="D1417" t="s">
        <v>2469</v>
      </c>
    </row>
    <row r="1418" spans="1:4">
      <c r="A1418" t="s">
        <v>1185</v>
      </c>
      <c r="B1418" t="s">
        <v>4673</v>
      </c>
      <c r="C1418" t="str">
        <f t="shared" si="22"/>
        <v>10.146.106.53naa.60060e80166221000001622100000074</v>
      </c>
      <c r="D1418" t="s">
        <v>2472</v>
      </c>
    </row>
    <row r="1419" spans="1:4">
      <c r="A1419" t="s">
        <v>1185</v>
      </c>
      <c r="B1419" t="s">
        <v>4674</v>
      </c>
      <c r="C1419" t="str">
        <f t="shared" si="22"/>
        <v>10.146.106.53naa.60060e80166221000001622100000076</v>
      </c>
      <c r="D1419" t="s">
        <v>2474</v>
      </c>
    </row>
    <row r="1420" spans="1:4">
      <c r="A1420" t="s">
        <v>1185</v>
      </c>
      <c r="B1420" t="s">
        <v>4675</v>
      </c>
      <c r="C1420" t="str">
        <f t="shared" si="22"/>
        <v>10.146.106.53naa.60060e80166221000001622100000075</v>
      </c>
      <c r="D1420" t="s">
        <v>2464</v>
      </c>
    </row>
    <row r="1421" spans="1:4">
      <c r="A1421" t="s">
        <v>1185</v>
      </c>
      <c r="B1421" t="s">
        <v>4659</v>
      </c>
      <c r="C1421" t="str">
        <f t="shared" si="22"/>
        <v>10.146.106.53naa.60060e80166221000001622100001073</v>
      </c>
      <c r="D1421" t="s">
        <v>2470</v>
      </c>
    </row>
    <row r="1422" spans="1:4">
      <c r="A1422" t="s">
        <v>1185</v>
      </c>
      <c r="B1422" t="s">
        <v>4669</v>
      </c>
      <c r="C1422" t="str">
        <f t="shared" si="22"/>
        <v>10.146.106.53naa.60060e80166221000001622100001072</v>
      </c>
      <c r="D1422" t="s">
        <v>4614</v>
      </c>
    </row>
    <row r="1423" spans="1:4">
      <c r="A1423" t="s">
        <v>1185</v>
      </c>
      <c r="B1423" t="s">
        <v>4660</v>
      </c>
      <c r="C1423" t="str">
        <f t="shared" si="22"/>
        <v>10.146.106.53naa.60060e80166221000001622100001074</v>
      </c>
      <c r="D1423" t="s">
        <v>2473</v>
      </c>
    </row>
    <row r="1424" spans="1:4">
      <c r="A1424" t="s">
        <v>1185</v>
      </c>
      <c r="B1424" t="s">
        <v>4662</v>
      </c>
      <c r="C1424" t="str">
        <f t="shared" si="22"/>
        <v>10.146.106.53naa.60060e80166221000001622100001075</v>
      </c>
      <c r="D1424" t="s">
        <v>2471</v>
      </c>
    </row>
    <row r="1425" spans="1:4">
      <c r="A1425" t="s">
        <v>1185</v>
      </c>
      <c r="B1425" t="s">
        <v>4672</v>
      </c>
      <c r="C1425" t="str">
        <f t="shared" si="22"/>
        <v>10.146.106.53naa.60060e80166221000001622100000072</v>
      </c>
      <c r="D1425" t="s">
        <v>2462</v>
      </c>
    </row>
    <row r="1426" spans="1:4">
      <c r="A1426" t="s">
        <v>1185</v>
      </c>
      <c r="B1426" t="s">
        <v>4656</v>
      </c>
      <c r="C1426" t="str">
        <f t="shared" si="22"/>
        <v>10.146.106.53naa.60060e80166177000001617700000f18</v>
      </c>
      <c r="D1426" t="s">
        <v>4424</v>
      </c>
    </row>
    <row r="1427" spans="1:4">
      <c r="A1427" t="s">
        <v>1185</v>
      </c>
      <c r="B1427" t="s">
        <v>4658</v>
      </c>
      <c r="C1427" t="str">
        <f t="shared" si="22"/>
        <v>10.146.106.53naa.60060e80166177000001617700000f19</v>
      </c>
      <c r="D1427" t="s">
        <v>4426</v>
      </c>
    </row>
    <row r="1428" spans="1:4">
      <c r="A1428" t="s">
        <v>1185</v>
      </c>
      <c r="B1428" t="s">
        <v>4665</v>
      </c>
      <c r="C1428" t="str">
        <f t="shared" si="22"/>
        <v>10.146.106.53naa.60060e80166177000001617700000f1b</v>
      </c>
      <c r="D1428" t="s">
        <v>4419</v>
      </c>
    </row>
    <row r="1429" spans="1:4">
      <c r="A1429" t="s">
        <v>1185</v>
      </c>
      <c r="B1429" t="s">
        <v>4657</v>
      </c>
      <c r="C1429" t="str">
        <f t="shared" si="22"/>
        <v>10.146.106.53naa.60060e80166177000001617700000f1a</v>
      </c>
      <c r="D1429" t="s">
        <v>4418</v>
      </c>
    </row>
    <row r="1430" spans="1:4">
      <c r="A1430" t="s">
        <v>1185</v>
      </c>
      <c r="B1430" t="s">
        <v>4654</v>
      </c>
      <c r="C1430" t="str">
        <f t="shared" si="22"/>
        <v>10.146.106.53naa.60060e8016617700000161770000007d</v>
      </c>
      <c r="D1430" t="s">
        <v>4473</v>
      </c>
    </row>
    <row r="1431" spans="1:4">
      <c r="A1431" t="s">
        <v>1185</v>
      </c>
      <c r="B1431" t="s">
        <v>4655</v>
      </c>
      <c r="C1431" t="str">
        <f t="shared" si="22"/>
        <v>10.146.106.53naa.60060e8016617700000161770000007c</v>
      </c>
      <c r="D1431" t="s">
        <v>4497</v>
      </c>
    </row>
    <row r="1432" spans="1:4">
      <c r="A1432" t="s">
        <v>1185</v>
      </c>
      <c r="B1432" t="s">
        <v>4668</v>
      </c>
      <c r="C1432" t="str">
        <f t="shared" si="22"/>
        <v>10.146.106.53naa.60060e80166221000001622100000f3f</v>
      </c>
      <c r="D1432" t="s">
        <v>4513</v>
      </c>
    </row>
    <row r="1433" spans="1:4">
      <c r="A1433" t="s">
        <v>1185</v>
      </c>
      <c r="B1433" t="s">
        <v>4663</v>
      </c>
      <c r="C1433" t="str">
        <f t="shared" si="22"/>
        <v>10.146.106.53naa.60060e80166221000001622100000f41</v>
      </c>
      <c r="D1433" t="s">
        <v>4511</v>
      </c>
    </row>
    <row r="1434" spans="1:4">
      <c r="A1434" t="s">
        <v>1185</v>
      </c>
      <c r="B1434" t="s">
        <v>4667</v>
      </c>
      <c r="C1434" t="str">
        <f t="shared" si="22"/>
        <v>10.146.106.53naa.60060e80166221000001622100000f40</v>
      </c>
      <c r="D1434" t="s">
        <v>4515</v>
      </c>
    </row>
    <row r="1435" spans="1:4">
      <c r="A1435" t="s">
        <v>1185</v>
      </c>
      <c r="B1435" t="s">
        <v>1237</v>
      </c>
      <c r="C1435" t="str">
        <f t="shared" si="22"/>
        <v>10.146.106.53naa.60060e80166221000001622100001f1a</v>
      </c>
      <c r="D1435" t="s">
        <v>4222</v>
      </c>
    </row>
    <row r="1436" spans="1:4">
      <c r="A1436" t="s">
        <v>1185</v>
      </c>
      <c r="B1436" t="s">
        <v>1303</v>
      </c>
      <c r="C1436" t="str">
        <f t="shared" si="22"/>
        <v>10.146.106.53naa.60060e80166177000001617700001f25</v>
      </c>
      <c r="D1436" t="s">
        <v>4565</v>
      </c>
    </row>
    <row r="1437" spans="1:4">
      <c r="A1437" t="s">
        <v>1186</v>
      </c>
      <c r="B1437" t="s">
        <v>1463</v>
      </c>
      <c r="C1437" t="str">
        <f t="shared" si="22"/>
        <v>10.146.106.54naa.600508b1001cf2e35200337205096495</v>
      </c>
      <c r="D1437" t="s">
        <v>4652</v>
      </c>
    </row>
    <row r="1438" spans="1:4">
      <c r="A1438" t="s">
        <v>1186</v>
      </c>
      <c r="B1438" t="s">
        <v>1461</v>
      </c>
      <c r="C1438" t="str">
        <f t="shared" si="22"/>
        <v>10.146.106.54naa.600508b1001c442a337c54e6cb4f6822</v>
      </c>
      <c r="D1438" t="s">
        <v>4213</v>
      </c>
    </row>
    <row r="1439" spans="1:4">
      <c r="A1439" t="s">
        <v>1186</v>
      </c>
      <c r="B1439" t="s">
        <v>1459</v>
      </c>
      <c r="C1439" t="str">
        <f t="shared" si="22"/>
        <v>10.146.106.54naa.600508b1001ca1bda8ae0ebf2a922d73</v>
      </c>
      <c r="D1439" t="s">
        <v>4212</v>
      </c>
    </row>
    <row r="1440" spans="1:4">
      <c r="A1440" t="s">
        <v>1186</v>
      </c>
      <c r="B1440" t="s">
        <v>1387</v>
      </c>
      <c r="C1440" t="str">
        <f t="shared" si="22"/>
        <v>10.146.106.54naa.60060e80166177000001617700001f1f</v>
      </c>
      <c r="D1440" t="s">
        <v>4394</v>
      </c>
    </row>
    <row r="1441" spans="1:4">
      <c r="A1441" t="s">
        <v>1186</v>
      </c>
      <c r="B1441" t="s">
        <v>4292</v>
      </c>
      <c r="C1441" t="str">
        <f t="shared" si="22"/>
        <v>10.146.106.54naa.60060e80166177000001617700000056</v>
      </c>
      <c r="D1441" t="s">
        <v>4396</v>
      </c>
    </row>
    <row r="1442" spans="1:4">
      <c r="A1442" t="s">
        <v>1186</v>
      </c>
      <c r="B1442" t="s">
        <v>4329</v>
      </c>
      <c r="C1442" t="str">
        <f t="shared" si="22"/>
        <v>10.146.106.54naa.60060e80166177000001617700000057</v>
      </c>
      <c r="D1442" t="s">
        <v>4397</v>
      </c>
    </row>
    <row r="1443" spans="1:4">
      <c r="A1443" t="s">
        <v>1186</v>
      </c>
      <c r="B1443" t="s">
        <v>4288</v>
      </c>
      <c r="C1443" t="str">
        <f t="shared" si="22"/>
        <v>10.146.106.54naa.60060e80166177000001617700000055</v>
      </c>
      <c r="D1443" t="s">
        <v>4399</v>
      </c>
    </row>
    <row r="1444" spans="1:4">
      <c r="A1444" t="s">
        <v>1186</v>
      </c>
      <c r="B1444" t="s">
        <v>4298</v>
      </c>
      <c r="C1444" t="str">
        <f t="shared" si="22"/>
        <v>10.146.106.54naa.60060e8016617700000161770000001b</v>
      </c>
      <c r="D1444" t="s">
        <v>4400</v>
      </c>
    </row>
    <row r="1445" spans="1:4">
      <c r="A1445" t="s">
        <v>1186</v>
      </c>
      <c r="B1445" t="s">
        <v>1363</v>
      </c>
      <c r="C1445" t="str">
        <f t="shared" si="22"/>
        <v>10.146.106.54naa.60060e80166177000001617700001f19</v>
      </c>
      <c r="D1445" t="s">
        <v>4401</v>
      </c>
    </row>
    <row r="1446" spans="1:4">
      <c r="A1446" t="s">
        <v>1186</v>
      </c>
      <c r="B1446" t="s">
        <v>1373</v>
      </c>
      <c r="C1446" t="str">
        <f t="shared" si="22"/>
        <v>10.146.106.54naa.60060e80166177000001617700001f1a</v>
      </c>
      <c r="D1446" t="s">
        <v>4402</v>
      </c>
    </row>
    <row r="1447" spans="1:4">
      <c r="A1447" t="s">
        <v>1186</v>
      </c>
      <c r="B1447" t="s">
        <v>1379</v>
      </c>
      <c r="C1447" t="str">
        <f t="shared" si="22"/>
        <v>10.146.106.54naa.60060e80166177000001617700001f1b</v>
      </c>
      <c r="D1447" t="s">
        <v>4403</v>
      </c>
    </row>
    <row r="1448" spans="1:4">
      <c r="A1448" t="s">
        <v>1186</v>
      </c>
      <c r="B1448" t="s">
        <v>4293</v>
      </c>
      <c r="C1448" t="str">
        <f t="shared" si="22"/>
        <v>10.146.106.54naa.60060e80166177000001617700000054</v>
      </c>
      <c r="D1448" t="s">
        <v>4404</v>
      </c>
    </row>
    <row r="1449" spans="1:4">
      <c r="A1449" t="s">
        <v>1186</v>
      </c>
      <c r="B1449" t="s">
        <v>4299</v>
      </c>
      <c r="C1449" t="str">
        <f t="shared" si="22"/>
        <v>10.146.106.54naa.60060e80166221000001622100001053</v>
      </c>
      <c r="D1449" t="s">
        <v>4408</v>
      </c>
    </row>
    <row r="1450" spans="1:4">
      <c r="A1450" t="s">
        <v>1186</v>
      </c>
      <c r="B1450" t="s">
        <v>4336</v>
      </c>
      <c r="C1450" t="str">
        <f t="shared" si="22"/>
        <v>10.146.106.54naa.60060e8016617700000161770000005a</v>
      </c>
      <c r="D1450" t="s">
        <v>4410</v>
      </c>
    </row>
    <row r="1451" spans="1:4">
      <c r="A1451" t="s">
        <v>1186</v>
      </c>
      <c r="B1451" t="s">
        <v>4330</v>
      </c>
      <c r="C1451" t="str">
        <f t="shared" si="22"/>
        <v>10.146.106.54naa.60060e80166177000001617700000058</v>
      </c>
      <c r="D1451" t="s">
        <v>4411</v>
      </c>
    </row>
    <row r="1452" spans="1:4">
      <c r="A1452" t="s">
        <v>1186</v>
      </c>
      <c r="B1452" t="s">
        <v>4331</v>
      </c>
      <c r="C1452" t="str">
        <f t="shared" si="22"/>
        <v>10.146.106.54naa.60060e80166177000001617700000059</v>
      </c>
      <c r="D1452" t="s">
        <v>4415</v>
      </c>
    </row>
    <row r="1453" spans="1:4">
      <c r="A1453" t="s">
        <v>1186</v>
      </c>
      <c r="B1453" t="s">
        <v>4294</v>
      </c>
      <c r="C1453" t="str">
        <f t="shared" si="22"/>
        <v>10.146.106.54naa.60060e8016617700000161770000001a</v>
      </c>
      <c r="D1453" t="s">
        <v>4416</v>
      </c>
    </row>
    <row r="1454" spans="1:4">
      <c r="A1454" t="s">
        <v>1186</v>
      </c>
      <c r="B1454" t="s">
        <v>1273</v>
      </c>
      <c r="C1454" t="str">
        <f t="shared" si="22"/>
        <v>10.146.106.54naa.60060e80166221000001622100001f11</v>
      </c>
      <c r="D1454" t="s">
        <v>4417</v>
      </c>
    </row>
    <row r="1455" spans="1:4">
      <c r="A1455" t="s">
        <v>1186</v>
      </c>
      <c r="B1455" t="s">
        <v>1283</v>
      </c>
      <c r="C1455" t="str">
        <f t="shared" si="22"/>
        <v>10.146.106.54naa.60060e80166221000001622100001f12</v>
      </c>
      <c r="D1455" t="s">
        <v>4421</v>
      </c>
    </row>
    <row r="1456" spans="1:4">
      <c r="A1456" t="s">
        <v>1186</v>
      </c>
      <c r="B1456" t="s">
        <v>1263</v>
      </c>
      <c r="C1456" t="str">
        <f t="shared" si="22"/>
        <v>10.146.106.54naa.60060e80166221000001622100001f10</v>
      </c>
      <c r="D1456" t="s">
        <v>4422</v>
      </c>
    </row>
    <row r="1457" spans="1:4">
      <c r="A1457" t="s">
        <v>1186</v>
      </c>
      <c r="B1457" t="s">
        <v>4242</v>
      </c>
      <c r="C1457" t="str">
        <f t="shared" si="22"/>
        <v>10.146.106.54naa.60060e80166221000001622100000f35</v>
      </c>
      <c r="D1457" t="s">
        <v>4423</v>
      </c>
    </row>
    <row r="1458" spans="1:4">
      <c r="A1458" t="s">
        <v>1186</v>
      </c>
      <c r="B1458" t="s">
        <v>1253</v>
      </c>
      <c r="C1458" t="str">
        <f t="shared" si="22"/>
        <v>10.146.106.54naa.60060e80166221000001622100001f0f</v>
      </c>
      <c r="D1458" t="s">
        <v>4425</v>
      </c>
    </row>
    <row r="1459" spans="1:4">
      <c r="A1459" t="s">
        <v>1186</v>
      </c>
      <c r="B1459" t="s">
        <v>4236</v>
      </c>
      <c r="C1459" t="str">
        <f t="shared" si="22"/>
        <v>10.146.106.54naa.60060e80166221000001622100000f36</v>
      </c>
      <c r="D1459" t="s">
        <v>2515</v>
      </c>
    </row>
    <row r="1460" spans="1:4">
      <c r="A1460" t="s">
        <v>1186</v>
      </c>
      <c r="B1460" t="s">
        <v>1335</v>
      </c>
      <c r="C1460" t="str">
        <f t="shared" si="22"/>
        <v>10.146.106.54naa.60060e80166177000001617700001f16</v>
      </c>
      <c r="D1460" t="s">
        <v>4427</v>
      </c>
    </row>
    <row r="1461" spans="1:4">
      <c r="A1461" t="s">
        <v>1186</v>
      </c>
      <c r="B1461" t="s">
        <v>4347</v>
      </c>
      <c r="C1461" t="str">
        <f t="shared" si="22"/>
        <v>10.146.106.54naa.60060e80166221000001622100000f44</v>
      </c>
      <c r="D1461" t="s">
        <v>2541</v>
      </c>
    </row>
    <row r="1462" spans="1:4">
      <c r="A1462" t="s">
        <v>1186</v>
      </c>
      <c r="B1462" t="s">
        <v>1345</v>
      </c>
      <c r="C1462" t="str">
        <f t="shared" si="22"/>
        <v>10.146.106.54naa.60060e80166177000001617700001f17</v>
      </c>
      <c r="D1462" t="s">
        <v>4428</v>
      </c>
    </row>
    <row r="1463" spans="1:4">
      <c r="A1463" t="s">
        <v>1186</v>
      </c>
      <c r="B1463" t="s">
        <v>1355</v>
      </c>
      <c r="C1463" t="str">
        <f t="shared" si="22"/>
        <v>10.146.106.54naa.60060e80166177000001617700001f18</v>
      </c>
      <c r="D1463" t="s">
        <v>4429</v>
      </c>
    </row>
    <row r="1464" spans="1:4">
      <c r="A1464" t="s">
        <v>1186</v>
      </c>
      <c r="B1464" t="s">
        <v>4280</v>
      </c>
      <c r="C1464" t="str">
        <f t="shared" si="22"/>
        <v>10.146.106.54naa.60060e80166177000001617700000019</v>
      </c>
      <c r="D1464" t="s">
        <v>4221</v>
      </c>
    </row>
    <row r="1465" spans="1:4">
      <c r="A1465" t="s">
        <v>1186</v>
      </c>
      <c r="B1465" t="s">
        <v>1329</v>
      </c>
      <c r="C1465" t="str">
        <f t="shared" si="22"/>
        <v>10.146.106.54naa.60060e80166177000001617700001f05</v>
      </c>
      <c r="D1465" t="s">
        <v>4430</v>
      </c>
    </row>
    <row r="1466" spans="1:4">
      <c r="A1466" t="s">
        <v>1186</v>
      </c>
      <c r="B1466" t="s">
        <v>1291</v>
      </c>
      <c r="C1466" t="str">
        <f t="shared" si="22"/>
        <v>10.146.106.54naa.60060e80166221000001622100001f13</v>
      </c>
      <c r="D1466" t="s">
        <v>4432</v>
      </c>
    </row>
    <row r="1467" spans="1:4">
      <c r="A1467" t="s">
        <v>1186</v>
      </c>
      <c r="B1467" t="s">
        <v>1297</v>
      </c>
      <c r="C1467" t="str">
        <f t="shared" si="22"/>
        <v>10.146.106.54naa.60060e80166221000001622100001f14</v>
      </c>
      <c r="D1467" t="s">
        <v>4433</v>
      </c>
    </row>
    <row r="1468" spans="1:4">
      <c r="A1468" t="s">
        <v>1186</v>
      </c>
      <c r="B1468" t="s">
        <v>1299</v>
      </c>
      <c r="C1468" t="str">
        <f t="shared" si="22"/>
        <v>10.146.106.54naa.60060e80166221000001622100001f1b</v>
      </c>
      <c r="D1468" t="s">
        <v>4434</v>
      </c>
    </row>
    <row r="1469" spans="1:4">
      <c r="A1469" t="s">
        <v>1186</v>
      </c>
      <c r="B1469" t="s">
        <v>1303</v>
      </c>
      <c r="C1469" t="str">
        <f t="shared" si="22"/>
        <v>10.146.106.54naa.60060e80166177000001617700001f25</v>
      </c>
      <c r="D1469" t="s">
        <v>4435</v>
      </c>
    </row>
    <row r="1470" spans="1:4">
      <c r="A1470" t="s">
        <v>1186</v>
      </c>
      <c r="B1470" t="s">
        <v>4284</v>
      </c>
      <c r="C1470" t="str">
        <f t="shared" si="22"/>
        <v>10.146.106.54naa.60060e80166221000001622100001054</v>
      </c>
      <c r="D1470" t="s">
        <v>4455</v>
      </c>
    </row>
    <row r="1471" spans="1:4">
      <c r="A1471" t="s">
        <v>1186</v>
      </c>
      <c r="B1471" t="s">
        <v>4241</v>
      </c>
      <c r="C1471" t="str">
        <f t="shared" si="22"/>
        <v>10.146.106.54naa.60060e80166221000001622100000055</v>
      </c>
      <c r="D1471" t="s">
        <v>4436</v>
      </c>
    </row>
    <row r="1472" spans="1:4">
      <c r="A1472" t="s">
        <v>1186</v>
      </c>
      <c r="B1472" t="s">
        <v>4243</v>
      </c>
      <c r="C1472" t="str">
        <f t="shared" si="22"/>
        <v>10.146.106.54naa.60060e80166221000001622100000056</v>
      </c>
      <c r="D1472" t="s">
        <v>4437</v>
      </c>
    </row>
    <row r="1473" spans="1:4">
      <c r="A1473" t="s">
        <v>1186</v>
      </c>
      <c r="B1473" t="s">
        <v>4237</v>
      </c>
      <c r="C1473" t="str">
        <f t="shared" si="22"/>
        <v>10.146.106.54naa.60060e80166221000001622100000057</v>
      </c>
      <c r="D1473" t="s">
        <v>4444</v>
      </c>
    </row>
    <row r="1474" spans="1:4">
      <c r="A1474" t="s">
        <v>1186</v>
      </c>
      <c r="B1474" t="s">
        <v>4268</v>
      </c>
      <c r="C1474" t="str">
        <f t="shared" si="22"/>
        <v>10.146.106.54naa.60060e80166221000001622100000053</v>
      </c>
      <c r="D1474" t="s">
        <v>4222</v>
      </c>
    </row>
    <row r="1475" spans="1:4">
      <c r="A1475" t="s">
        <v>1186</v>
      </c>
      <c r="B1475" t="s">
        <v>4272</v>
      </c>
      <c r="C1475" t="str">
        <f t="shared" si="22"/>
        <v>10.146.106.54naa.60060e80166221000001622100000054</v>
      </c>
      <c r="D1475" t="s">
        <v>4438</v>
      </c>
    </row>
    <row r="1476" spans="1:4">
      <c r="A1476" t="s">
        <v>1186</v>
      </c>
      <c r="B1476" t="s">
        <v>4311</v>
      </c>
      <c r="C1476" t="str">
        <f t="shared" ref="C1476:C1539" si="23">CONCATENATE(A1476,B1476)</f>
        <v>10.146.106.54naa.60060e8016622100000162210000005c</v>
      </c>
      <c r="D1476" t="s">
        <v>4441</v>
      </c>
    </row>
    <row r="1477" spans="1:4">
      <c r="A1477" t="s">
        <v>1186</v>
      </c>
      <c r="B1477" t="s">
        <v>4307</v>
      </c>
      <c r="C1477" t="str">
        <f t="shared" si="23"/>
        <v>10.146.106.54naa.60060e8016622100000162210000005b</v>
      </c>
      <c r="D1477" t="s">
        <v>4439</v>
      </c>
    </row>
    <row r="1478" spans="1:4">
      <c r="A1478" t="s">
        <v>1186</v>
      </c>
      <c r="B1478" t="s">
        <v>4246</v>
      </c>
      <c r="C1478" t="str">
        <f t="shared" si="23"/>
        <v>10.146.106.54naa.60060e8016622100000162210000005a</v>
      </c>
      <c r="D1478" t="s">
        <v>4440</v>
      </c>
    </row>
    <row r="1479" spans="1:4">
      <c r="A1479" t="s">
        <v>1186</v>
      </c>
      <c r="B1479" t="s">
        <v>4254</v>
      </c>
      <c r="C1479" t="str">
        <f t="shared" si="23"/>
        <v>10.146.106.54naa.60060e80166221000001622100000058</v>
      </c>
      <c r="D1479" t="s">
        <v>4445</v>
      </c>
    </row>
    <row r="1480" spans="1:4">
      <c r="A1480" t="s">
        <v>1186</v>
      </c>
      <c r="B1480" t="s">
        <v>4258</v>
      </c>
      <c r="C1480" t="str">
        <f t="shared" si="23"/>
        <v>10.146.106.54naa.60060e80166221000001622100000059</v>
      </c>
      <c r="D1480" t="s">
        <v>4446</v>
      </c>
    </row>
    <row r="1481" spans="1:4">
      <c r="A1481" t="s">
        <v>1186</v>
      </c>
      <c r="B1481" t="s">
        <v>4279</v>
      </c>
      <c r="C1481" t="str">
        <f t="shared" si="23"/>
        <v>10.146.106.54naa.60060e8016622100000162210000105c</v>
      </c>
      <c r="D1481" t="s">
        <v>4450</v>
      </c>
    </row>
    <row r="1482" spans="1:4">
      <c r="A1482" t="s">
        <v>1186</v>
      </c>
      <c r="B1482" t="s">
        <v>4277</v>
      </c>
      <c r="C1482" t="str">
        <f t="shared" si="23"/>
        <v>10.146.106.54naa.60060e8016622100000162210000105b</v>
      </c>
      <c r="D1482" t="s">
        <v>4448</v>
      </c>
    </row>
    <row r="1483" spans="1:4">
      <c r="A1483" t="s">
        <v>1186</v>
      </c>
      <c r="B1483" t="s">
        <v>4278</v>
      </c>
      <c r="C1483" t="str">
        <f t="shared" si="23"/>
        <v>10.146.106.54naa.60060e8016622100000162210000105a</v>
      </c>
      <c r="D1483" t="s">
        <v>4449</v>
      </c>
    </row>
    <row r="1484" spans="1:4">
      <c r="A1484" t="s">
        <v>1186</v>
      </c>
      <c r="B1484" t="s">
        <v>4285</v>
      </c>
      <c r="C1484" t="str">
        <f t="shared" si="23"/>
        <v>10.146.106.54naa.60060e80166221000001622100001056</v>
      </c>
      <c r="D1484" t="s">
        <v>4456</v>
      </c>
    </row>
    <row r="1485" spans="1:4">
      <c r="A1485" t="s">
        <v>1186</v>
      </c>
      <c r="B1485" t="s">
        <v>4283</v>
      </c>
      <c r="C1485" t="str">
        <f t="shared" si="23"/>
        <v>10.146.106.54naa.60060e80166221000001622100001055</v>
      </c>
      <c r="D1485" t="s">
        <v>4454</v>
      </c>
    </row>
    <row r="1486" spans="1:4">
      <c r="A1486" t="s">
        <v>1186</v>
      </c>
      <c r="B1486" t="s">
        <v>4287</v>
      </c>
      <c r="C1486" t="str">
        <f t="shared" si="23"/>
        <v>10.146.106.54naa.60060e80166221000001622100001057</v>
      </c>
      <c r="D1486" t="s">
        <v>4458</v>
      </c>
    </row>
    <row r="1487" spans="1:4">
      <c r="A1487" t="s">
        <v>1186</v>
      </c>
      <c r="B1487" t="s">
        <v>4282</v>
      </c>
      <c r="C1487" t="str">
        <f t="shared" si="23"/>
        <v>10.146.106.54naa.60060e80166221000001622100001059</v>
      </c>
      <c r="D1487" t="s">
        <v>4453</v>
      </c>
    </row>
    <row r="1488" spans="1:4">
      <c r="A1488" t="s">
        <v>1186</v>
      </c>
      <c r="B1488" t="s">
        <v>4286</v>
      </c>
      <c r="C1488" t="str">
        <f t="shared" si="23"/>
        <v>10.146.106.54naa.60060e80166221000001622100001058</v>
      </c>
      <c r="D1488" t="s">
        <v>4457</v>
      </c>
    </row>
    <row r="1489" spans="1:4">
      <c r="A1489" t="s">
        <v>1186</v>
      </c>
      <c r="B1489" t="s">
        <v>4338</v>
      </c>
      <c r="C1489" t="str">
        <f t="shared" si="23"/>
        <v>10.146.106.54naa.60060e8016622100000162210000107c</v>
      </c>
      <c r="D1489" t="s">
        <v>4469</v>
      </c>
    </row>
    <row r="1490" spans="1:4">
      <c r="A1490" t="s">
        <v>1186</v>
      </c>
      <c r="B1490" t="s">
        <v>1391</v>
      </c>
      <c r="C1490" t="str">
        <f t="shared" si="23"/>
        <v>10.146.106.54naa.60060e80166177000001617700001f20</v>
      </c>
      <c r="D1490" t="s">
        <v>4470</v>
      </c>
    </row>
    <row r="1491" spans="1:4">
      <c r="A1491" t="s">
        <v>1186</v>
      </c>
      <c r="B1491" t="s">
        <v>4289</v>
      </c>
      <c r="C1491" t="str">
        <f t="shared" si="23"/>
        <v>10.146.106.54naa.60060e8016617700000161770000005f</v>
      </c>
      <c r="D1491" t="s">
        <v>4471</v>
      </c>
    </row>
    <row r="1492" spans="1:4">
      <c r="A1492" t="s">
        <v>1186</v>
      </c>
      <c r="B1492" t="s">
        <v>1393</v>
      </c>
      <c r="C1492" t="str">
        <f t="shared" si="23"/>
        <v>10.146.106.54naa.60060e80166177000001617700001f23</v>
      </c>
      <c r="D1492" t="s">
        <v>4472</v>
      </c>
    </row>
    <row r="1493" spans="1:4">
      <c r="A1493" t="s">
        <v>1186</v>
      </c>
      <c r="B1493" t="s">
        <v>4390</v>
      </c>
      <c r="C1493" t="str">
        <f t="shared" si="23"/>
        <v>10.146.106.54naa.60060e8016622100000162210000007a</v>
      </c>
      <c r="D1493" t="s">
        <v>2533</v>
      </c>
    </row>
    <row r="1494" spans="1:4">
      <c r="A1494" t="s">
        <v>1186</v>
      </c>
      <c r="B1494" t="s">
        <v>4388</v>
      </c>
      <c r="C1494" t="str">
        <f t="shared" si="23"/>
        <v>10.146.106.54naa.60060e80166221000001622100000079</v>
      </c>
      <c r="D1494" t="s">
        <v>2524</v>
      </c>
    </row>
    <row r="1495" spans="1:4">
      <c r="A1495" t="s">
        <v>1186</v>
      </c>
      <c r="B1495" t="s">
        <v>4381</v>
      </c>
      <c r="C1495" t="str">
        <f t="shared" si="23"/>
        <v>10.146.106.54naa.60060e80166221000001622100000077</v>
      </c>
      <c r="D1495" t="s">
        <v>2531</v>
      </c>
    </row>
    <row r="1496" spans="1:4">
      <c r="A1496" t="s">
        <v>1186</v>
      </c>
      <c r="B1496" t="s">
        <v>4295</v>
      </c>
      <c r="C1496" t="str">
        <f t="shared" si="23"/>
        <v>10.146.106.54naa.60060e8016617700000161770000005c</v>
      </c>
      <c r="D1496" t="s">
        <v>4473</v>
      </c>
    </row>
    <row r="1497" spans="1:4">
      <c r="A1497" t="s">
        <v>1186</v>
      </c>
      <c r="B1497" t="s">
        <v>4296</v>
      </c>
      <c r="C1497" t="str">
        <f t="shared" si="23"/>
        <v>10.146.106.54naa.60060e8016617700000161770000005d</v>
      </c>
      <c r="D1497" t="s">
        <v>4474</v>
      </c>
    </row>
    <row r="1498" spans="1:4">
      <c r="A1498" t="s">
        <v>1186</v>
      </c>
      <c r="B1498" t="s">
        <v>4297</v>
      </c>
      <c r="C1498" t="str">
        <f t="shared" si="23"/>
        <v>10.146.106.54naa.60060e8016617700000161770000005e</v>
      </c>
      <c r="D1498" t="s">
        <v>4475</v>
      </c>
    </row>
    <row r="1499" spans="1:4">
      <c r="A1499" t="s">
        <v>1186</v>
      </c>
      <c r="B1499" t="s">
        <v>4387</v>
      </c>
      <c r="C1499" t="str">
        <f t="shared" si="23"/>
        <v>10.146.106.54naa.60060e80166221000001622100000078</v>
      </c>
      <c r="D1499" t="s">
        <v>2532</v>
      </c>
    </row>
    <row r="1500" spans="1:4">
      <c r="A1500" t="s">
        <v>1186</v>
      </c>
      <c r="B1500" t="s">
        <v>4385</v>
      </c>
      <c r="C1500" t="str">
        <f t="shared" si="23"/>
        <v>10.146.106.54naa.60060e80166221000001622100000106</v>
      </c>
      <c r="D1500" t="s">
        <v>4476</v>
      </c>
    </row>
    <row r="1501" spans="1:4">
      <c r="A1501" t="s">
        <v>1186</v>
      </c>
      <c r="B1501" t="s">
        <v>4291</v>
      </c>
      <c r="C1501" t="str">
        <f t="shared" si="23"/>
        <v>10.146.106.54naa.60060e80166177000001617700000061</v>
      </c>
      <c r="D1501" t="s">
        <v>4477</v>
      </c>
    </row>
    <row r="1502" spans="1:4">
      <c r="A1502" t="s">
        <v>1186</v>
      </c>
      <c r="B1502" t="s">
        <v>4356</v>
      </c>
      <c r="C1502" t="str">
        <f t="shared" si="23"/>
        <v>10.146.106.54naa.60060e80166177000001617700000075</v>
      </c>
      <c r="D1502" t="s">
        <v>4478</v>
      </c>
    </row>
    <row r="1503" spans="1:4">
      <c r="A1503" t="s">
        <v>1186</v>
      </c>
      <c r="B1503" t="s">
        <v>4355</v>
      </c>
      <c r="C1503" t="str">
        <f t="shared" si="23"/>
        <v>10.146.106.54naa.60060e80166177000001617700000062</v>
      </c>
      <c r="D1503" t="s">
        <v>4479</v>
      </c>
    </row>
    <row r="1504" spans="1:4">
      <c r="A1504" t="s">
        <v>1186</v>
      </c>
      <c r="B1504" t="s">
        <v>4328</v>
      </c>
      <c r="C1504" t="str">
        <f t="shared" si="23"/>
        <v>10.146.106.54naa.60060e8016622100000162210000107f</v>
      </c>
      <c r="D1504" t="s">
        <v>4480</v>
      </c>
    </row>
    <row r="1505" spans="1:4">
      <c r="A1505" t="s">
        <v>1186</v>
      </c>
      <c r="B1505" t="s">
        <v>4335</v>
      </c>
      <c r="C1505" t="str">
        <f t="shared" si="23"/>
        <v>10.146.106.54naa.60060e8016622100000162210000107e</v>
      </c>
      <c r="D1505" t="s">
        <v>4481</v>
      </c>
    </row>
    <row r="1506" spans="1:4">
      <c r="A1506" t="s">
        <v>1186</v>
      </c>
      <c r="B1506" t="s">
        <v>4290</v>
      </c>
      <c r="C1506" t="str">
        <f t="shared" si="23"/>
        <v>10.146.106.54naa.60060e80166177000001617700000060</v>
      </c>
      <c r="D1506" t="s">
        <v>4482</v>
      </c>
    </row>
    <row r="1507" spans="1:4">
      <c r="A1507" t="s">
        <v>1186</v>
      </c>
      <c r="B1507" t="s">
        <v>4333</v>
      </c>
      <c r="C1507" t="str">
        <f t="shared" si="23"/>
        <v>10.146.106.54naa.60060e8016622100000162210000107d</v>
      </c>
      <c r="D1507" t="s">
        <v>4483</v>
      </c>
    </row>
    <row r="1508" spans="1:4">
      <c r="A1508" t="s">
        <v>1186</v>
      </c>
      <c r="B1508" t="s">
        <v>4389</v>
      </c>
      <c r="C1508" t="str">
        <f t="shared" si="23"/>
        <v>10.146.106.54naa.60060e8016622100000162210000007b</v>
      </c>
      <c r="D1508" t="s">
        <v>2542</v>
      </c>
    </row>
    <row r="1509" spans="1:4">
      <c r="A1509" t="s">
        <v>1186</v>
      </c>
      <c r="B1509" t="s">
        <v>4362</v>
      </c>
      <c r="C1509" t="str">
        <f t="shared" si="23"/>
        <v>10.146.106.54naa.60060e80166177000001617700000074</v>
      </c>
      <c r="D1509" t="s">
        <v>4484</v>
      </c>
    </row>
    <row r="1510" spans="1:4">
      <c r="A1510" t="s">
        <v>1186</v>
      </c>
      <c r="B1510" t="s">
        <v>1395</v>
      </c>
      <c r="C1510" t="str">
        <f t="shared" si="23"/>
        <v>10.146.106.54naa.60060e80166177000001617700001f26</v>
      </c>
      <c r="D1510" t="s">
        <v>4485</v>
      </c>
    </row>
    <row r="1511" spans="1:4">
      <c r="A1511" t="s">
        <v>1186</v>
      </c>
      <c r="B1511" t="s">
        <v>4380</v>
      </c>
      <c r="C1511" t="str">
        <f t="shared" si="23"/>
        <v>10.146.106.54naa.60060e8016622100000162210000007c</v>
      </c>
      <c r="D1511" t="s">
        <v>2530</v>
      </c>
    </row>
    <row r="1512" spans="1:4">
      <c r="A1512" t="s">
        <v>1186</v>
      </c>
      <c r="B1512" t="s">
        <v>4249</v>
      </c>
      <c r="C1512" t="str">
        <f t="shared" si="23"/>
        <v>10.146.106.54naa.60060e80166221000001622100000067</v>
      </c>
      <c r="D1512" t="s">
        <v>2502</v>
      </c>
    </row>
    <row r="1513" spans="1:4">
      <c r="A1513" t="s">
        <v>1186</v>
      </c>
      <c r="B1513" t="s">
        <v>4247</v>
      </c>
      <c r="C1513" t="str">
        <f t="shared" si="23"/>
        <v>10.146.106.54naa.60060e8016617700000161770000006b</v>
      </c>
      <c r="D1513" t="s">
        <v>4486</v>
      </c>
    </row>
    <row r="1514" spans="1:4">
      <c r="A1514" t="s">
        <v>1186</v>
      </c>
      <c r="B1514" t="s">
        <v>4250</v>
      </c>
      <c r="C1514" t="str">
        <f t="shared" si="23"/>
        <v>10.146.106.54naa.60060e8016617700000161770000006c</v>
      </c>
      <c r="D1514" t="s">
        <v>4487</v>
      </c>
    </row>
    <row r="1515" spans="1:4">
      <c r="A1515" t="s">
        <v>1186</v>
      </c>
      <c r="B1515" t="s">
        <v>4308</v>
      </c>
      <c r="C1515" t="str">
        <f t="shared" si="23"/>
        <v>10.146.106.54naa.60060e80166177000001617700000072</v>
      </c>
      <c r="D1515" t="s">
        <v>4488</v>
      </c>
    </row>
    <row r="1516" spans="1:4">
      <c r="A1516" t="s">
        <v>1186</v>
      </c>
      <c r="B1516" t="s">
        <v>4306</v>
      </c>
      <c r="C1516" t="str">
        <f t="shared" si="23"/>
        <v>10.146.106.54naa.60060e80166221000001622100000068</v>
      </c>
      <c r="D1516" t="s">
        <v>2520</v>
      </c>
    </row>
    <row r="1517" spans="1:4">
      <c r="A1517" t="s">
        <v>1186</v>
      </c>
      <c r="B1517" t="s">
        <v>4259</v>
      </c>
      <c r="C1517" t="str">
        <f t="shared" si="23"/>
        <v>10.146.106.54naa.60060e8016617700000161770000006a</v>
      </c>
      <c r="D1517" t="s">
        <v>4489</v>
      </c>
    </row>
    <row r="1518" spans="1:4">
      <c r="A1518" t="s">
        <v>1186</v>
      </c>
      <c r="B1518" t="s">
        <v>4261</v>
      </c>
      <c r="C1518" t="str">
        <f t="shared" si="23"/>
        <v>10.146.106.54naa.60060e80166177000001617700000066</v>
      </c>
      <c r="D1518" t="s">
        <v>4490</v>
      </c>
    </row>
    <row r="1519" spans="1:4">
      <c r="A1519" t="s">
        <v>1186</v>
      </c>
      <c r="B1519" t="s">
        <v>4269</v>
      </c>
      <c r="C1519" t="str">
        <f t="shared" si="23"/>
        <v>10.146.106.54naa.60060e80166177000001617700000065</v>
      </c>
      <c r="D1519" t="s">
        <v>4491</v>
      </c>
    </row>
    <row r="1520" spans="1:4">
      <c r="A1520" t="s">
        <v>1186</v>
      </c>
      <c r="B1520" t="s">
        <v>4244</v>
      </c>
      <c r="C1520" t="str">
        <f t="shared" si="23"/>
        <v>10.146.106.54naa.60060e80166177000001617700000067</v>
      </c>
      <c r="D1520" t="s">
        <v>4492</v>
      </c>
    </row>
    <row r="1521" spans="1:4">
      <c r="A1521" t="s">
        <v>1186</v>
      </c>
      <c r="B1521" t="s">
        <v>4255</v>
      </c>
      <c r="C1521" t="str">
        <f t="shared" si="23"/>
        <v>10.146.106.54naa.60060e80166177000001617700000069</v>
      </c>
      <c r="D1521" t="s">
        <v>4493</v>
      </c>
    </row>
    <row r="1522" spans="1:4">
      <c r="A1522" t="s">
        <v>1186</v>
      </c>
      <c r="B1522" t="s">
        <v>4234</v>
      </c>
      <c r="C1522" t="str">
        <f t="shared" si="23"/>
        <v>10.146.106.54naa.60060e80166177000001617700000068</v>
      </c>
      <c r="D1522" t="s">
        <v>4494</v>
      </c>
    </row>
    <row r="1523" spans="1:4">
      <c r="A1523" t="s">
        <v>1186</v>
      </c>
      <c r="B1523" t="s">
        <v>4313</v>
      </c>
      <c r="C1523" t="str">
        <f t="shared" si="23"/>
        <v>10.146.106.54naa.60060e80166221000001622100000070</v>
      </c>
      <c r="D1523" t="s">
        <v>4495</v>
      </c>
    </row>
    <row r="1524" spans="1:4">
      <c r="A1524" t="s">
        <v>1186</v>
      </c>
      <c r="B1524" t="s">
        <v>4312</v>
      </c>
      <c r="C1524" t="str">
        <f t="shared" si="23"/>
        <v>10.146.106.54naa.60060e8016622100000162210000006f</v>
      </c>
      <c r="D1524" t="s">
        <v>4496</v>
      </c>
    </row>
    <row r="1525" spans="1:4">
      <c r="A1525" t="s">
        <v>1186</v>
      </c>
      <c r="B1525" t="s">
        <v>1237</v>
      </c>
      <c r="C1525" t="str">
        <f t="shared" si="23"/>
        <v>10.146.106.54naa.60060e80166221000001622100001f1a</v>
      </c>
      <c r="D1525" t="s">
        <v>2462</v>
      </c>
    </row>
    <row r="1526" spans="1:4">
      <c r="A1526" t="s">
        <v>1186</v>
      </c>
      <c r="B1526" t="s">
        <v>4281</v>
      </c>
      <c r="C1526" t="str">
        <f t="shared" si="23"/>
        <v>10.146.106.54naa.60060e8016617700000161770000005b</v>
      </c>
      <c r="D1526" t="s">
        <v>4497</v>
      </c>
    </row>
    <row r="1527" spans="1:4">
      <c r="A1527" t="s">
        <v>1186</v>
      </c>
      <c r="B1527" t="s">
        <v>4379</v>
      </c>
      <c r="C1527" t="str">
        <f t="shared" si="23"/>
        <v>10.146.106.54naa.60060e80166221000001622100000071</v>
      </c>
      <c r="D1527" t="s">
        <v>2529</v>
      </c>
    </row>
    <row r="1528" spans="1:4">
      <c r="A1528" t="s">
        <v>1186</v>
      </c>
      <c r="B1528" t="s">
        <v>4303</v>
      </c>
      <c r="C1528" t="str">
        <f t="shared" si="23"/>
        <v>10.146.106.54naa.60060e8016622100000162210000006d</v>
      </c>
      <c r="D1528" t="s">
        <v>4498</v>
      </c>
    </row>
    <row r="1529" spans="1:4">
      <c r="A1529" t="s">
        <v>1186</v>
      </c>
      <c r="B1529" t="s">
        <v>4304</v>
      </c>
      <c r="C1529" t="str">
        <f t="shared" si="23"/>
        <v>10.146.106.54naa.60060e80166177000001617700000073</v>
      </c>
      <c r="D1529" t="s">
        <v>4499</v>
      </c>
    </row>
    <row r="1530" spans="1:4">
      <c r="A1530" t="s">
        <v>1186</v>
      </c>
      <c r="B1530" t="s">
        <v>4310</v>
      </c>
      <c r="C1530" t="str">
        <f t="shared" si="23"/>
        <v>10.146.106.54naa.60060e80166221000001622100000069</v>
      </c>
      <c r="D1530" t="s">
        <v>2540</v>
      </c>
    </row>
    <row r="1531" spans="1:4">
      <c r="A1531" t="s">
        <v>1186</v>
      </c>
      <c r="B1531" t="s">
        <v>4301</v>
      </c>
      <c r="C1531" t="str">
        <f t="shared" si="23"/>
        <v>10.146.106.54naa.60060e8016622100000162210000006a</v>
      </c>
      <c r="D1531" t="s">
        <v>2522</v>
      </c>
    </row>
    <row r="1532" spans="1:4">
      <c r="A1532" t="s">
        <v>1186</v>
      </c>
      <c r="B1532" t="s">
        <v>4302</v>
      </c>
      <c r="C1532" t="str">
        <f t="shared" si="23"/>
        <v>10.146.106.54naa.60060e8016622100000162210000006c</v>
      </c>
      <c r="D1532" t="s">
        <v>4500</v>
      </c>
    </row>
    <row r="1533" spans="1:4">
      <c r="A1533" t="s">
        <v>1186</v>
      </c>
      <c r="B1533" t="s">
        <v>4300</v>
      </c>
      <c r="C1533" t="str">
        <f t="shared" si="23"/>
        <v>10.146.106.54naa.60060e8016622100000162210000006b</v>
      </c>
      <c r="D1533" t="s">
        <v>2523</v>
      </c>
    </row>
    <row r="1534" spans="1:4">
      <c r="A1534" t="s">
        <v>1186</v>
      </c>
      <c r="B1534" t="s">
        <v>4386</v>
      </c>
      <c r="C1534" t="str">
        <f t="shared" si="23"/>
        <v>10.146.106.54naa.60060e80166221000001622100000107</v>
      </c>
      <c r="D1534" t="s">
        <v>4522</v>
      </c>
    </row>
    <row r="1535" spans="1:4">
      <c r="A1535" t="s">
        <v>1186</v>
      </c>
      <c r="B1535" t="s">
        <v>4368</v>
      </c>
      <c r="C1535" t="str">
        <f t="shared" si="23"/>
        <v>10.146.106.54naa.60060e8016622100000162210000106d</v>
      </c>
      <c r="D1535" t="s">
        <v>4501</v>
      </c>
    </row>
    <row r="1536" spans="1:4">
      <c r="A1536" t="s">
        <v>1186</v>
      </c>
      <c r="B1536" t="s">
        <v>4266</v>
      </c>
      <c r="C1536" t="str">
        <f t="shared" si="23"/>
        <v>10.146.106.54naa.60060e80166221000001622100000f43</v>
      </c>
      <c r="D1536" t="s">
        <v>2547</v>
      </c>
    </row>
    <row r="1537" spans="1:4">
      <c r="A1537" t="s">
        <v>1186</v>
      </c>
      <c r="B1537" t="s">
        <v>4263</v>
      </c>
      <c r="C1537" t="str">
        <f t="shared" si="23"/>
        <v>10.146.106.54naa.60060e80166221000001622100000f2d</v>
      </c>
      <c r="D1537" t="s">
        <v>4513</v>
      </c>
    </row>
    <row r="1538" spans="1:4">
      <c r="A1538" t="s">
        <v>1186</v>
      </c>
      <c r="B1538" t="s">
        <v>4265</v>
      </c>
      <c r="C1538" t="str">
        <f t="shared" si="23"/>
        <v>10.146.106.54naa.60060e80166221000001622100000f42</v>
      </c>
      <c r="D1538" t="s">
        <v>2546</v>
      </c>
    </row>
    <row r="1539" spans="1:4">
      <c r="A1539" t="s">
        <v>1186</v>
      </c>
      <c r="B1539" t="s">
        <v>4360</v>
      </c>
      <c r="C1539" t="str">
        <f t="shared" si="23"/>
        <v>10.146.106.54naa.60060e8016622100000162210000106b</v>
      </c>
      <c r="D1539" t="s">
        <v>4504</v>
      </c>
    </row>
    <row r="1540" spans="1:4">
      <c r="A1540" t="s">
        <v>1186</v>
      </c>
      <c r="B1540" t="s">
        <v>4253</v>
      </c>
      <c r="C1540" t="str">
        <f t="shared" ref="C1540:C1603" si="24">CONCATENATE(A1540,B1540)</f>
        <v>10.146.106.54naa.60060e80166177000001617700000f16</v>
      </c>
      <c r="D1540" t="s">
        <v>4503</v>
      </c>
    </row>
    <row r="1541" spans="1:4">
      <c r="A1541" t="s">
        <v>1186</v>
      </c>
      <c r="B1541" t="s">
        <v>4314</v>
      </c>
      <c r="C1541" t="str">
        <f t="shared" si="24"/>
        <v>10.146.106.54naa.60060e80166221000001622100000f3e</v>
      </c>
      <c r="D1541" t="s">
        <v>2545</v>
      </c>
    </row>
    <row r="1542" spans="1:4">
      <c r="A1542" t="s">
        <v>1186</v>
      </c>
      <c r="B1542" t="s">
        <v>4359</v>
      </c>
      <c r="C1542" t="str">
        <f t="shared" si="24"/>
        <v>10.146.106.54naa.60060e8016622100000162210000106c</v>
      </c>
      <c r="D1542" t="s">
        <v>4502</v>
      </c>
    </row>
    <row r="1543" spans="1:4">
      <c r="A1543" t="s">
        <v>1186</v>
      </c>
      <c r="B1543" t="s">
        <v>4252</v>
      </c>
      <c r="C1543" t="str">
        <f t="shared" si="24"/>
        <v>10.146.106.54naa.60060e80166177000001617700000f17</v>
      </c>
      <c r="D1543" t="s">
        <v>4505</v>
      </c>
    </row>
    <row r="1544" spans="1:4">
      <c r="A1544" t="s">
        <v>1186</v>
      </c>
      <c r="B1544" t="s">
        <v>4273</v>
      </c>
      <c r="C1544" t="str">
        <f t="shared" si="24"/>
        <v>10.146.106.54naa.60060e80166221000001622100000f32</v>
      </c>
      <c r="D1544" t="s">
        <v>4508</v>
      </c>
    </row>
    <row r="1545" spans="1:4">
      <c r="A1545" t="s">
        <v>1186</v>
      </c>
      <c r="B1545" t="s">
        <v>4275</v>
      </c>
      <c r="C1545" t="str">
        <f t="shared" si="24"/>
        <v>10.146.106.54naa.60060e80166221000001622100000f31</v>
      </c>
      <c r="D1545" t="s">
        <v>4506</v>
      </c>
    </row>
    <row r="1546" spans="1:4">
      <c r="A1546" t="s">
        <v>1186</v>
      </c>
      <c r="B1546" t="s">
        <v>4267</v>
      </c>
      <c r="C1546" t="str">
        <f t="shared" si="24"/>
        <v>10.146.106.54naa.60060e80166221000001622100000f33</v>
      </c>
      <c r="D1546" t="s">
        <v>4510</v>
      </c>
    </row>
    <row r="1547" spans="1:4">
      <c r="A1547" t="s">
        <v>1186</v>
      </c>
      <c r="B1547" t="s">
        <v>4271</v>
      </c>
      <c r="C1547" t="str">
        <f t="shared" si="24"/>
        <v>10.146.106.54naa.60060e80166221000001622100000f34</v>
      </c>
      <c r="D1547" t="s">
        <v>4509</v>
      </c>
    </row>
    <row r="1548" spans="1:4">
      <c r="A1548" t="s">
        <v>1186</v>
      </c>
      <c r="B1548" t="s">
        <v>4276</v>
      </c>
      <c r="C1548" t="str">
        <f t="shared" si="24"/>
        <v>10.146.106.54naa.60060e80166221000001622100000f30</v>
      </c>
      <c r="D1548" t="s">
        <v>4507</v>
      </c>
    </row>
    <row r="1549" spans="1:4">
      <c r="A1549" t="s">
        <v>1186</v>
      </c>
      <c r="B1549" t="s">
        <v>4367</v>
      </c>
      <c r="C1549" t="str">
        <f t="shared" si="24"/>
        <v>10.146.106.54naa.60060e80166221000001622100001070</v>
      </c>
      <c r="D1549" t="s">
        <v>4512</v>
      </c>
    </row>
    <row r="1550" spans="1:4">
      <c r="A1550" t="s">
        <v>1186</v>
      </c>
      <c r="B1550" t="s">
        <v>4264</v>
      </c>
      <c r="C1550" t="str">
        <f t="shared" si="24"/>
        <v>10.146.106.54naa.60060e80166221000001622100000f2e</v>
      </c>
      <c r="D1550" t="s">
        <v>4515</v>
      </c>
    </row>
    <row r="1551" spans="1:4">
      <c r="A1551" t="s">
        <v>1186</v>
      </c>
      <c r="B1551" t="s">
        <v>4274</v>
      </c>
      <c r="C1551" t="str">
        <f t="shared" si="24"/>
        <v>10.146.106.54naa.60060e80166221000001622100000f2f</v>
      </c>
      <c r="D1551" t="s">
        <v>4511</v>
      </c>
    </row>
    <row r="1552" spans="1:4">
      <c r="A1552" t="s">
        <v>1186</v>
      </c>
      <c r="B1552" t="s">
        <v>4365</v>
      </c>
      <c r="C1552" t="str">
        <f t="shared" si="24"/>
        <v>10.146.106.54naa.60060e80166221000001622100001071</v>
      </c>
      <c r="D1552" t="s">
        <v>4514</v>
      </c>
    </row>
    <row r="1553" spans="1:4">
      <c r="A1553" t="s">
        <v>1186</v>
      </c>
      <c r="B1553" t="s">
        <v>4348</v>
      </c>
      <c r="C1553" t="str">
        <f t="shared" si="24"/>
        <v>10.146.106.54naa.60060e80166221000001622100000f3d</v>
      </c>
      <c r="D1553" t="s">
        <v>2544</v>
      </c>
    </row>
    <row r="1554" spans="1:4">
      <c r="A1554" t="s">
        <v>1186</v>
      </c>
      <c r="B1554" t="s">
        <v>4318</v>
      </c>
      <c r="C1554" t="str">
        <f t="shared" si="24"/>
        <v>10.146.106.54naa.60060e80166221000001622100001107</v>
      </c>
      <c r="D1554" t="s">
        <v>4519</v>
      </c>
    </row>
    <row r="1555" spans="1:4">
      <c r="A1555" t="s">
        <v>1186</v>
      </c>
      <c r="B1555" t="s">
        <v>4372</v>
      </c>
      <c r="C1555" t="str">
        <f t="shared" si="24"/>
        <v>10.146.106.54naa.60060e8016617700000161770000007f</v>
      </c>
      <c r="D1555" t="s">
        <v>4517</v>
      </c>
    </row>
    <row r="1556" spans="1:4">
      <c r="A1556" t="s">
        <v>1186</v>
      </c>
      <c r="B1556" t="s">
        <v>4344</v>
      </c>
      <c r="C1556" t="str">
        <f t="shared" si="24"/>
        <v>10.146.106.54naa.60060e80166221000001622100000f37</v>
      </c>
      <c r="D1556" t="s">
        <v>2507</v>
      </c>
    </row>
    <row r="1557" spans="1:4">
      <c r="A1557" t="s">
        <v>1186</v>
      </c>
      <c r="B1557" t="s">
        <v>4340</v>
      </c>
      <c r="C1557" t="str">
        <f t="shared" si="24"/>
        <v>10.146.106.54naa.60060e80166221000001622100000f39</v>
      </c>
      <c r="D1557" t="s">
        <v>2537</v>
      </c>
    </row>
    <row r="1558" spans="1:4">
      <c r="A1558" t="s">
        <v>1186</v>
      </c>
      <c r="B1558" t="s">
        <v>4342</v>
      </c>
      <c r="C1558" t="str">
        <f t="shared" si="24"/>
        <v>10.146.106.54naa.60060e80166221000001622100000f38</v>
      </c>
      <c r="D1558" t="s">
        <v>2508</v>
      </c>
    </row>
    <row r="1559" spans="1:4">
      <c r="A1559" t="s">
        <v>1186</v>
      </c>
      <c r="B1559" t="s">
        <v>4371</v>
      </c>
      <c r="C1559" t="str">
        <f t="shared" si="24"/>
        <v>10.146.106.54naa.60060e80166177000001617700000064</v>
      </c>
      <c r="D1559" t="s">
        <v>4518</v>
      </c>
    </row>
    <row r="1560" spans="1:4">
      <c r="A1560" t="s">
        <v>1186</v>
      </c>
      <c r="B1560" t="s">
        <v>4319</v>
      </c>
      <c r="C1560" t="str">
        <f t="shared" si="24"/>
        <v>10.146.106.54naa.60060e80166221000001622100001080</v>
      </c>
      <c r="D1560" t="s">
        <v>4523</v>
      </c>
    </row>
    <row r="1561" spans="1:4">
      <c r="A1561" t="s">
        <v>1186</v>
      </c>
      <c r="B1561" t="s">
        <v>4369</v>
      </c>
      <c r="C1561" t="str">
        <f t="shared" si="24"/>
        <v>10.146.106.54naa.60060e8016617700000161770000007a</v>
      </c>
      <c r="D1561" t="s">
        <v>4521</v>
      </c>
    </row>
    <row r="1562" spans="1:4">
      <c r="A1562" t="s">
        <v>1186</v>
      </c>
      <c r="B1562" t="s">
        <v>4358</v>
      </c>
      <c r="C1562" t="str">
        <f t="shared" si="24"/>
        <v>10.146.106.54naa.60060e80166177000001617700000063</v>
      </c>
      <c r="D1562" t="s">
        <v>4525</v>
      </c>
    </row>
    <row r="1563" spans="1:4">
      <c r="A1563" t="s">
        <v>1186</v>
      </c>
      <c r="B1563" t="s">
        <v>4323</v>
      </c>
      <c r="C1563" t="str">
        <f t="shared" si="24"/>
        <v>10.146.106.54naa.60060e80166221000001622100001106</v>
      </c>
      <c r="D1563" t="s">
        <v>4520</v>
      </c>
    </row>
    <row r="1564" spans="1:4">
      <c r="A1564" t="s">
        <v>1186</v>
      </c>
      <c r="B1564" t="s">
        <v>4373</v>
      </c>
      <c r="C1564" t="str">
        <f t="shared" si="24"/>
        <v>10.146.106.54naa.60060e8016617700000161770000007e</v>
      </c>
      <c r="D1564" t="s">
        <v>4524</v>
      </c>
    </row>
    <row r="1565" spans="1:4">
      <c r="A1565" t="s">
        <v>1186</v>
      </c>
      <c r="B1565" t="s">
        <v>4325</v>
      </c>
      <c r="C1565" t="str">
        <f t="shared" si="24"/>
        <v>10.146.106.54naa.60060e80166221000001622100001069</v>
      </c>
      <c r="D1565" t="s">
        <v>4527</v>
      </c>
    </row>
    <row r="1566" spans="1:4">
      <c r="A1566" t="s">
        <v>1186</v>
      </c>
      <c r="B1566" t="s">
        <v>4238</v>
      </c>
      <c r="C1566" t="str">
        <f t="shared" si="24"/>
        <v>10.146.106.54naa.60060e80166177000001617700000f11</v>
      </c>
      <c r="D1566" t="s">
        <v>4526</v>
      </c>
    </row>
    <row r="1567" spans="1:4">
      <c r="A1567" t="s">
        <v>1186</v>
      </c>
      <c r="B1567" t="s">
        <v>4349</v>
      </c>
      <c r="C1567" t="str">
        <f t="shared" si="24"/>
        <v>10.146.106.54naa.60060e80166221000001622100000f3c</v>
      </c>
      <c r="D1567" t="s">
        <v>2543</v>
      </c>
    </row>
    <row r="1568" spans="1:4">
      <c r="A1568" t="s">
        <v>1186</v>
      </c>
      <c r="B1568" t="s">
        <v>4361</v>
      </c>
      <c r="C1568" t="str">
        <f t="shared" si="24"/>
        <v>10.146.106.54naa.60060e8016622100000162210000106a</v>
      </c>
      <c r="D1568" t="s">
        <v>4516</v>
      </c>
    </row>
    <row r="1569" spans="1:4">
      <c r="A1569" t="s">
        <v>1186</v>
      </c>
      <c r="B1569" t="s">
        <v>4257</v>
      </c>
      <c r="C1569" t="str">
        <f t="shared" si="24"/>
        <v>10.146.106.54naa.60060e80166177000001617700000f15</v>
      </c>
      <c r="D1569" t="s">
        <v>4528</v>
      </c>
    </row>
    <row r="1570" spans="1:4">
      <c r="A1570" t="s">
        <v>1186</v>
      </c>
      <c r="B1570" t="s">
        <v>4353</v>
      </c>
      <c r="C1570" t="str">
        <f t="shared" si="24"/>
        <v>10.146.106.54naa.60060e80166221000001622100000f3b</v>
      </c>
      <c r="D1570" t="s">
        <v>2539</v>
      </c>
    </row>
    <row r="1571" spans="1:4">
      <c r="A1571" t="s">
        <v>1186</v>
      </c>
      <c r="B1571" t="s">
        <v>4327</v>
      </c>
      <c r="C1571" t="str">
        <f t="shared" si="24"/>
        <v>10.146.106.54naa.60060e80166221000001622100001067</v>
      </c>
      <c r="D1571" t="s">
        <v>4531</v>
      </c>
    </row>
    <row r="1572" spans="1:4">
      <c r="A1572" t="s">
        <v>1186</v>
      </c>
      <c r="B1572" t="s">
        <v>4240</v>
      </c>
      <c r="C1572" t="str">
        <f t="shared" si="24"/>
        <v>10.146.106.54naa.60060e80166177000001617700000f0f</v>
      </c>
      <c r="D1572" t="s">
        <v>4530</v>
      </c>
    </row>
    <row r="1573" spans="1:4">
      <c r="A1573" t="s">
        <v>1186</v>
      </c>
      <c r="B1573" t="s">
        <v>4350</v>
      </c>
      <c r="C1573" t="str">
        <f t="shared" si="24"/>
        <v>10.146.106.54naa.60060e80166221000001622100000f3a</v>
      </c>
      <c r="D1573" t="s">
        <v>2538</v>
      </c>
    </row>
    <row r="1574" spans="1:4">
      <c r="A1574" t="s">
        <v>1186</v>
      </c>
      <c r="B1574" t="s">
        <v>4324</v>
      </c>
      <c r="C1574" t="str">
        <f t="shared" si="24"/>
        <v>10.146.106.54naa.60060e80166221000001622100001068</v>
      </c>
      <c r="D1574" t="s">
        <v>4529</v>
      </c>
    </row>
    <row r="1575" spans="1:4">
      <c r="A1575" t="s">
        <v>1186</v>
      </c>
      <c r="B1575" t="s">
        <v>4239</v>
      </c>
      <c r="C1575" t="str">
        <f t="shared" si="24"/>
        <v>10.146.106.54naa.60060e80166177000001617700000f10</v>
      </c>
      <c r="D1575" t="s">
        <v>4532</v>
      </c>
    </row>
    <row r="1576" spans="1:4">
      <c r="A1576" t="s">
        <v>1186</v>
      </c>
      <c r="B1576" t="s">
        <v>4317</v>
      </c>
      <c r="C1576" t="str">
        <f t="shared" si="24"/>
        <v>10.146.106.54naa.60060e80166221000001622100000065</v>
      </c>
      <c r="D1576" t="s">
        <v>4534</v>
      </c>
    </row>
    <row r="1577" spans="1:4">
      <c r="A1577" t="s">
        <v>1186</v>
      </c>
      <c r="B1577" t="s">
        <v>4326</v>
      </c>
      <c r="C1577" t="str">
        <f t="shared" si="24"/>
        <v>10.146.106.54naa.60060e80166221000001622100000066</v>
      </c>
      <c r="D1577" t="s">
        <v>4535</v>
      </c>
    </row>
    <row r="1578" spans="1:4">
      <c r="A1578" t="s">
        <v>1186</v>
      </c>
      <c r="B1578" t="s">
        <v>4316</v>
      </c>
      <c r="C1578" t="str">
        <f t="shared" si="24"/>
        <v>10.146.106.54naa.60060e80166221000001622100000064</v>
      </c>
      <c r="D1578" t="s">
        <v>4536</v>
      </c>
    </row>
    <row r="1579" spans="1:4">
      <c r="A1579" t="s">
        <v>1186</v>
      </c>
      <c r="B1579" t="s">
        <v>4315</v>
      </c>
      <c r="C1579" t="str">
        <f t="shared" si="24"/>
        <v>10.146.106.54naa.60060e80166221000001622100000063</v>
      </c>
      <c r="D1579" t="s">
        <v>4537</v>
      </c>
    </row>
    <row r="1580" spans="1:4">
      <c r="A1580" t="s">
        <v>1186</v>
      </c>
      <c r="B1580" t="s">
        <v>4337</v>
      </c>
      <c r="C1580" t="str">
        <f t="shared" si="24"/>
        <v>10.146.106.54naa.60060e8016622100000162210000005d</v>
      </c>
      <c r="D1580" t="s">
        <v>4538</v>
      </c>
    </row>
    <row r="1581" spans="1:4">
      <c r="A1581" t="s">
        <v>1186</v>
      </c>
      <c r="B1581" t="s">
        <v>4332</v>
      </c>
      <c r="C1581" t="str">
        <f t="shared" si="24"/>
        <v>10.146.106.54naa.60060e8016622100000162210000005e</v>
      </c>
      <c r="D1581" t="s">
        <v>4539</v>
      </c>
    </row>
    <row r="1582" spans="1:4">
      <c r="A1582" t="s">
        <v>1186</v>
      </c>
      <c r="B1582" t="s">
        <v>4321</v>
      </c>
      <c r="C1582" t="str">
        <f t="shared" si="24"/>
        <v>10.146.106.54naa.60060e80166221000001622100000061</v>
      </c>
      <c r="D1582" t="s">
        <v>4540</v>
      </c>
    </row>
    <row r="1583" spans="1:4">
      <c r="A1583" t="s">
        <v>1186</v>
      </c>
      <c r="B1583" t="s">
        <v>4322</v>
      </c>
      <c r="C1583" t="str">
        <f t="shared" si="24"/>
        <v>10.146.106.54naa.60060e80166221000001622100000062</v>
      </c>
      <c r="D1583" t="s">
        <v>4541</v>
      </c>
    </row>
    <row r="1584" spans="1:4">
      <c r="A1584" t="s">
        <v>1186</v>
      </c>
      <c r="B1584" t="s">
        <v>4334</v>
      </c>
      <c r="C1584" t="str">
        <f t="shared" si="24"/>
        <v>10.146.106.54naa.60060e8016622100000162210000005f</v>
      </c>
      <c r="D1584" t="s">
        <v>4542</v>
      </c>
    </row>
    <row r="1585" spans="1:4">
      <c r="A1585" t="s">
        <v>1186</v>
      </c>
      <c r="B1585" t="s">
        <v>4320</v>
      </c>
      <c r="C1585" t="str">
        <f t="shared" si="24"/>
        <v>10.146.106.54naa.60060e80166221000001622100000060</v>
      </c>
      <c r="D1585" t="s">
        <v>4543</v>
      </c>
    </row>
    <row r="1586" spans="1:4">
      <c r="A1586" t="s">
        <v>1186</v>
      </c>
      <c r="B1586" t="s">
        <v>4346</v>
      </c>
      <c r="C1586" t="str">
        <f t="shared" si="24"/>
        <v>10.146.106.54naa.60060e80166221000001622100001066</v>
      </c>
      <c r="D1586" t="s">
        <v>4544</v>
      </c>
    </row>
    <row r="1587" spans="1:4">
      <c r="A1587" t="s">
        <v>1186</v>
      </c>
      <c r="B1587" t="s">
        <v>4364</v>
      </c>
      <c r="C1587" t="str">
        <f t="shared" si="24"/>
        <v>10.146.106.54naa.60060e8016622100000162210000105d</v>
      </c>
      <c r="D1587" t="s">
        <v>4547</v>
      </c>
    </row>
    <row r="1588" spans="1:4">
      <c r="A1588" t="s">
        <v>1186</v>
      </c>
      <c r="B1588" t="s">
        <v>4354</v>
      </c>
      <c r="C1588" t="str">
        <f t="shared" si="24"/>
        <v>10.146.106.54naa.60060e8016622100000162210000105f</v>
      </c>
      <c r="D1588" t="s">
        <v>4552</v>
      </c>
    </row>
    <row r="1589" spans="1:4">
      <c r="A1589" t="s">
        <v>1186</v>
      </c>
      <c r="B1589" t="s">
        <v>4366</v>
      </c>
      <c r="C1589" t="str">
        <f t="shared" si="24"/>
        <v>10.146.106.54naa.60060e8016622100000162210000105e</v>
      </c>
      <c r="D1589" t="s">
        <v>4546</v>
      </c>
    </row>
    <row r="1590" spans="1:4">
      <c r="A1590" t="s">
        <v>1186</v>
      </c>
      <c r="B1590" t="s">
        <v>4341</v>
      </c>
      <c r="C1590" t="str">
        <f t="shared" si="24"/>
        <v>10.146.106.54naa.60060e80166221000001622100001063</v>
      </c>
      <c r="D1590" t="s">
        <v>4548</v>
      </c>
    </row>
    <row r="1591" spans="1:4">
      <c r="A1591" t="s">
        <v>1186</v>
      </c>
      <c r="B1591" t="s">
        <v>4351</v>
      </c>
      <c r="C1591" t="str">
        <f t="shared" si="24"/>
        <v>10.146.106.54naa.60060e80166221000001622100001064</v>
      </c>
      <c r="D1591" t="s">
        <v>4549</v>
      </c>
    </row>
    <row r="1592" spans="1:4">
      <c r="A1592" t="s">
        <v>1186</v>
      </c>
      <c r="B1592" t="s">
        <v>4352</v>
      </c>
      <c r="C1592" t="str">
        <f t="shared" si="24"/>
        <v>10.146.106.54naa.60060e80166221000001622100001065</v>
      </c>
      <c r="D1592" t="s">
        <v>4545</v>
      </c>
    </row>
    <row r="1593" spans="1:4">
      <c r="A1593" t="s">
        <v>1186</v>
      </c>
      <c r="B1593" t="s">
        <v>4343</v>
      </c>
      <c r="C1593" t="str">
        <f t="shared" si="24"/>
        <v>10.146.106.54naa.60060e80166221000001622100001060</v>
      </c>
      <c r="D1593" t="s">
        <v>4551</v>
      </c>
    </row>
    <row r="1594" spans="1:4">
      <c r="A1594" t="s">
        <v>1186</v>
      </c>
      <c r="B1594" t="s">
        <v>4345</v>
      </c>
      <c r="C1594" t="str">
        <f t="shared" si="24"/>
        <v>10.146.106.54naa.60060e80166221000001622100001061</v>
      </c>
      <c r="D1594" t="s">
        <v>4553</v>
      </c>
    </row>
    <row r="1595" spans="1:4">
      <c r="A1595" t="s">
        <v>1186</v>
      </c>
      <c r="B1595" t="s">
        <v>4339</v>
      </c>
      <c r="C1595" t="str">
        <f t="shared" si="24"/>
        <v>10.146.106.54naa.60060e80166221000001622100001062</v>
      </c>
      <c r="D1595" t="s">
        <v>4550</v>
      </c>
    </row>
    <row r="1596" spans="1:4">
      <c r="A1596" t="s">
        <v>1187</v>
      </c>
      <c r="B1596" t="s">
        <v>1467</v>
      </c>
      <c r="C1596" t="str">
        <f t="shared" si="24"/>
        <v>10.146.106.55naa.600508b1001c03e421a0f1ee653bca0c</v>
      </c>
      <c r="D1596" t="s">
        <v>4213</v>
      </c>
    </row>
    <row r="1597" spans="1:4">
      <c r="A1597" t="s">
        <v>1187</v>
      </c>
      <c r="B1597" t="s">
        <v>1465</v>
      </c>
      <c r="C1597" t="str">
        <f t="shared" si="24"/>
        <v>10.146.106.55naa.600508b1001cefff6c9954d3afb2a005</v>
      </c>
      <c r="D1597" t="s">
        <v>4212</v>
      </c>
    </row>
    <row r="1598" spans="1:4">
      <c r="A1598" t="s">
        <v>1187</v>
      </c>
      <c r="B1598" t="s">
        <v>1281</v>
      </c>
      <c r="C1598" t="str">
        <f t="shared" si="24"/>
        <v>10.146.106.55naa.60060e80166221000001622100001f1c</v>
      </c>
      <c r="D1598" t="s">
        <v>4421</v>
      </c>
    </row>
    <row r="1599" spans="1:4">
      <c r="A1599" t="s">
        <v>1187</v>
      </c>
      <c r="B1599" t="s">
        <v>1339</v>
      </c>
      <c r="C1599" t="str">
        <f t="shared" si="24"/>
        <v>10.146.106.55naa.60060e80166177000001617700001f1d</v>
      </c>
      <c r="D1599" t="s">
        <v>4427</v>
      </c>
    </row>
    <row r="1600" spans="1:4">
      <c r="A1600" t="s">
        <v>1187</v>
      </c>
      <c r="B1600" t="s">
        <v>1325</v>
      </c>
      <c r="C1600" t="str">
        <f t="shared" si="24"/>
        <v>10.146.106.55naa.60060e80166177000001617700001f1c</v>
      </c>
      <c r="D1600" t="s">
        <v>4430</v>
      </c>
    </row>
    <row r="1601" spans="1:4">
      <c r="A1601" t="s">
        <v>1187</v>
      </c>
      <c r="B1601" t="s">
        <v>1265</v>
      </c>
      <c r="C1601" t="str">
        <f t="shared" si="24"/>
        <v>10.146.106.55naa.60060e80166221000001622100001f16</v>
      </c>
      <c r="D1601" t="s">
        <v>4422</v>
      </c>
    </row>
    <row r="1602" spans="1:4">
      <c r="A1602" t="s">
        <v>1187</v>
      </c>
      <c r="B1602" t="s">
        <v>4670</v>
      </c>
      <c r="C1602" t="str">
        <f t="shared" si="24"/>
        <v>10.146.106.55naa.60060e80166221000001622100001f17</v>
      </c>
      <c r="D1602" t="s">
        <v>4417</v>
      </c>
    </row>
    <row r="1603" spans="1:4">
      <c r="A1603" t="s">
        <v>1187</v>
      </c>
      <c r="B1603" t="s">
        <v>4684</v>
      </c>
      <c r="C1603" t="str">
        <f t="shared" si="24"/>
        <v>10.146.106.55naa.60060e80166177000001617700000070</v>
      </c>
      <c r="D1603" t="s">
        <v>4404</v>
      </c>
    </row>
    <row r="1604" spans="1:4">
      <c r="A1604" t="s">
        <v>1187</v>
      </c>
      <c r="B1604" t="s">
        <v>4685</v>
      </c>
      <c r="C1604" t="str">
        <f t="shared" ref="C1604:C1667" si="25">CONCATENATE(A1604,B1604)</f>
        <v>10.146.106.55naa.60060e8016617700000161770000006f</v>
      </c>
      <c r="D1604" t="s">
        <v>4400</v>
      </c>
    </row>
    <row r="1605" spans="1:4">
      <c r="A1605" t="s">
        <v>1187</v>
      </c>
      <c r="B1605" t="s">
        <v>4678</v>
      </c>
      <c r="C1605" t="str">
        <f t="shared" si="25"/>
        <v>10.146.106.55naa.60060e80166177000001617700000071</v>
      </c>
      <c r="D1605" t="s">
        <v>4399</v>
      </c>
    </row>
    <row r="1606" spans="1:4">
      <c r="A1606" t="s">
        <v>1187</v>
      </c>
      <c r="B1606" t="s">
        <v>4677</v>
      </c>
      <c r="C1606" t="str">
        <f t="shared" si="25"/>
        <v>10.146.106.55naa.60060e80166177000001617700000076</v>
      </c>
      <c r="D1606" t="s">
        <v>4396</v>
      </c>
    </row>
    <row r="1607" spans="1:4">
      <c r="A1607" t="s">
        <v>1187</v>
      </c>
      <c r="B1607" t="s">
        <v>4682</v>
      </c>
      <c r="C1607" t="str">
        <f t="shared" si="25"/>
        <v>10.146.106.55naa.60060e8016617700000161770000006d</v>
      </c>
      <c r="D1607" t="s">
        <v>4221</v>
      </c>
    </row>
    <row r="1608" spans="1:4">
      <c r="A1608" t="s">
        <v>1187</v>
      </c>
      <c r="B1608" t="s">
        <v>1349</v>
      </c>
      <c r="C1608" t="str">
        <f t="shared" si="25"/>
        <v>10.146.106.55naa.60060e80166177000001617700001f1e</v>
      </c>
      <c r="D1608" t="s">
        <v>4428</v>
      </c>
    </row>
    <row r="1609" spans="1:4">
      <c r="A1609" t="s">
        <v>1187</v>
      </c>
      <c r="B1609" t="s">
        <v>1357</v>
      </c>
      <c r="C1609" t="str">
        <f t="shared" si="25"/>
        <v>10.146.106.55naa.60060e80166177000001617700001f21</v>
      </c>
      <c r="D1609" t="s">
        <v>4429</v>
      </c>
    </row>
    <row r="1610" spans="1:4">
      <c r="A1610" t="s">
        <v>1187</v>
      </c>
      <c r="B1610" t="s">
        <v>1367</v>
      </c>
      <c r="C1610" t="str">
        <f t="shared" si="25"/>
        <v>10.146.106.55naa.60060e80166177000001617700001f22</v>
      </c>
      <c r="D1610" t="s">
        <v>4401</v>
      </c>
    </row>
    <row r="1611" spans="1:4">
      <c r="A1611" t="s">
        <v>1187</v>
      </c>
      <c r="B1611" t="s">
        <v>4683</v>
      </c>
      <c r="C1611" t="str">
        <f t="shared" si="25"/>
        <v>10.146.106.55naa.60060e8016617700000161770000006e</v>
      </c>
      <c r="D1611" t="s">
        <v>4416</v>
      </c>
    </row>
    <row r="1612" spans="1:4">
      <c r="A1612" t="s">
        <v>1187</v>
      </c>
      <c r="B1612" t="s">
        <v>1255</v>
      </c>
      <c r="C1612" t="str">
        <f t="shared" si="25"/>
        <v>10.146.106.55naa.60060e80166221000001622100001f15</v>
      </c>
      <c r="D1612" t="s">
        <v>4425</v>
      </c>
    </row>
    <row r="1613" spans="1:4">
      <c r="A1613" t="s">
        <v>1187</v>
      </c>
      <c r="B1613" t="s">
        <v>4661</v>
      </c>
      <c r="C1613" t="str">
        <f t="shared" si="25"/>
        <v>10.146.106.55naa.60060e80166221000001622100001076</v>
      </c>
      <c r="D1613" t="s">
        <v>2475</v>
      </c>
    </row>
    <row r="1614" spans="1:4">
      <c r="A1614" t="s">
        <v>1187</v>
      </c>
      <c r="B1614" t="s">
        <v>4671</v>
      </c>
      <c r="C1614" t="str">
        <f t="shared" si="25"/>
        <v>10.146.106.55naa.60060e80166221000001622100000073</v>
      </c>
      <c r="D1614" t="s">
        <v>2469</v>
      </c>
    </row>
    <row r="1615" spans="1:4">
      <c r="A1615" t="s">
        <v>1187</v>
      </c>
      <c r="B1615" t="s">
        <v>4673</v>
      </c>
      <c r="C1615" t="str">
        <f t="shared" si="25"/>
        <v>10.146.106.55naa.60060e80166221000001622100000074</v>
      </c>
      <c r="D1615" t="s">
        <v>2472</v>
      </c>
    </row>
    <row r="1616" spans="1:4">
      <c r="A1616" t="s">
        <v>1187</v>
      </c>
      <c r="B1616" t="s">
        <v>4674</v>
      </c>
      <c r="C1616" t="str">
        <f t="shared" si="25"/>
        <v>10.146.106.55naa.60060e80166221000001622100000076</v>
      </c>
      <c r="D1616" t="s">
        <v>2474</v>
      </c>
    </row>
    <row r="1617" spans="1:4">
      <c r="A1617" t="s">
        <v>1187</v>
      </c>
      <c r="B1617" t="s">
        <v>4675</v>
      </c>
      <c r="C1617" t="str">
        <f t="shared" si="25"/>
        <v>10.146.106.55naa.60060e80166221000001622100000075</v>
      </c>
      <c r="D1617" t="s">
        <v>2464</v>
      </c>
    </row>
    <row r="1618" spans="1:4">
      <c r="A1618" t="s">
        <v>1187</v>
      </c>
      <c r="B1618" t="s">
        <v>4659</v>
      </c>
      <c r="C1618" t="str">
        <f t="shared" si="25"/>
        <v>10.146.106.55naa.60060e80166221000001622100001073</v>
      </c>
      <c r="D1618" t="s">
        <v>2470</v>
      </c>
    </row>
    <row r="1619" spans="1:4">
      <c r="A1619" t="s">
        <v>1187</v>
      </c>
      <c r="B1619" t="s">
        <v>4669</v>
      </c>
      <c r="C1619" t="str">
        <f t="shared" si="25"/>
        <v>10.146.106.55naa.60060e80166221000001622100001072</v>
      </c>
      <c r="D1619" t="s">
        <v>4614</v>
      </c>
    </row>
    <row r="1620" spans="1:4">
      <c r="A1620" t="s">
        <v>1187</v>
      </c>
      <c r="B1620" t="s">
        <v>4660</v>
      </c>
      <c r="C1620" t="str">
        <f t="shared" si="25"/>
        <v>10.146.106.55naa.60060e80166221000001622100001074</v>
      </c>
      <c r="D1620" t="s">
        <v>2473</v>
      </c>
    </row>
    <row r="1621" spans="1:4">
      <c r="A1621" t="s">
        <v>1187</v>
      </c>
      <c r="B1621" t="s">
        <v>4662</v>
      </c>
      <c r="C1621" t="str">
        <f t="shared" si="25"/>
        <v>10.146.106.55naa.60060e80166221000001622100001075</v>
      </c>
      <c r="D1621" t="s">
        <v>2471</v>
      </c>
    </row>
    <row r="1622" spans="1:4">
      <c r="A1622" t="s">
        <v>1187</v>
      </c>
      <c r="B1622" t="s">
        <v>4672</v>
      </c>
      <c r="C1622" t="str">
        <f t="shared" si="25"/>
        <v>10.146.106.55naa.60060e80166221000001622100000072</v>
      </c>
      <c r="D1622" t="s">
        <v>2462</v>
      </c>
    </row>
    <row r="1623" spans="1:4">
      <c r="A1623" t="s">
        <v>1187</v>
      </c>
      <c r="B1623" t="s">
        <v>4664</v>
      </c>
      <c r="C1623" t="str">
        <f t="shared" si="25"/>
        <v>10.146.106.55naa.60060e80166177000001617700000f1c</v>
      </c>
      <c r="D1623" t="s">
        <v>4503</v>
      </c>
    </row>
    <row r="1624" spans="1:4">
      <c r="A1624" t="s">
        <v>1187</v>
      </c>
      <c r="B1624" t="s">
        <v>4665</v>
      </c>
      <c r="C1624" t="str">
        <f t="shared" si="25"/>
        <v>10.146.106.55naa.60060e80166177000001617700000f1b</v>
      </c>
      <c r="D1624" t="s">
        <v>4528</v>
      </c>
    </row>
    <row r="1625" spans="1:4">
      <c r="A1625" t="s">
        <v>1187</v>
      </c>
      <c r="B1625" t="s">
        <v>4666</v>
      </c>
      <c r="C1625" t="str">
        <f t="shared" si="25"/>
        <v>10.146.106.55naa.60060e80166177000001617700000f1d</v>
      </c>
      <c r="D1625" t="s">
        <v>4505</v>
      </c>
    </row>
    <row r="1626" spans="1:4">
      <c r="A1626" t="s">
        <v>1187</v>
      </c>
      <c r="B1626" t="s">
        <v>4654</v>
      </c>
      <c r="C1626" t="str">
        <f t="shared" si="25"/>
        <v>10.146.106.55naa.60060e8016617700000161770000007d</v>
      </c>
      <c r="D1626" t="s">
        <v>4473</v>
      </c>
    </row>
    <row r="1627" spans="1:4">
      <c r="A1627" t="s">
        <v>1187</v>
      </c>
      <c r="B1627" t="s">
        <v>4655</v>
      </c>
      <c r="C1627" t="str">
        <f t="shared" si="25"/>
        <v>10.146.106.55naa.60060e8016617700000161770000007c</v>
      </c>
      <c r="D1627" t="s">
        <v>4497</v>
      </c>
    </row>
    <row r="1628" spans="1:4">
      <c r="A1628" t="s">
        <v>1187</v>
      </c>
      <c r="B1628" t="s">
        <v>4656</v>
      </c>
      <c r="C1628" t="str">
        <f t="shared" si="25"/>
        <v>10.146.106.55naa.60060e80166177000001617700000f18</v>
      </c>
      <c r="D1628" t="s">
        <v>4530</v>
      </c>
    </row>
    <row r="1629" spans="1:4">
      <c r="A1629" t="s">
        <v>1187</v>
      </c>
      <c r="B1629" t="s">
        <v>4657</v>
      </c>
      <c r="C1629" t="str">
        <f t="shared" si="25"/>
        <v>10.146.106.55naa.60060e80166177000001617700000f1a</v>
      </c>
      <c r="D1629" t="s">
        <v>4526</v>
      </c>
    </row>
    <row r="1630" spans="1:4">
      <c r="A1630" t="s">
        <v>1187</v>
      </c>
      <c r="B1630" t="s">
        <v>4658</v>
      </c>
      <c r="C1630" t="str">
        <f t="shared" si="25"/>
        <v>10.146.106.55naa.60060e80166177000001617700000f19</v>
      </c>
      <c r="D1630" t="s">
        <v>4532</v>
      </c>
    </row>
    <row r="1631" spans="1:4">
      <c r="A1631" t="s">
        <v>1187</v>
      </c>
      <c r="B1631" t="s">
        <v>4679</v>
      </c>
      <c r="C1631" t="str">
        <f t="shared" si="25"/>
        <v>10.146.106.55naa.60060e80166177000001617700000077</v>
      </c>
      <c r="D1631" t="s">
        <v>4397</v>
      </c>
    </row>
    <row r="1632" spans="1:4">
      <c r="A1632" t="s">
        <v>1187</v>
      </c>
      <c r="B1632" t="s">
        <v>4663</v>
      </c>
      <c r="C1632" t="str">
        <f t="shared" si="25"/>
        <v>10.146.106.55naa.60060e80166221000001622100000f41</v>
      </c>
      <c r="D1632" t="s">
        <v>4593</v>
      </c>
    </row>
    <row r="1633" spans="1:4">
      <c r="A1633" t="s">
        <v>1187</v>
      </c>
      <c r="B1633" t="s">
        <v>4667</v>
      </c>
      <c r="C1633" t="str">
        <f t="shared" si="25"/>
        <v>10.146.106.55naa.60060e80166221000001622100000f40</v>
      </c>
      <c r="D1633" t="s">
        <v>4587</v>
      </c>
    </row>
    <row r="1634" spans="1:4">
      <c r="A1634" t="s">
        <v>1187</v>
      </c>
      <c r="B1634" t="s">
        <v>1237</v>
      </c>
      <c r="C1634" t="str">
        <f t="shared" si="25"/>
        <v>10.146.106.55naa.60060e80166221000001622100001f1a</v>
      </c>
      <c r="D1634" t="s">
        <v>4220</v>
      </c>
    </row>
    <row r="1635" spans="1:4">
      <c r="A1635" t="s">
        <v>1187</v>
      </c>
      <c r="B1635" t="s">
        <v>4676</v>
      </c>
      <c r="C1635" t="str">
        <f t="shared" si="25"/>
        <v>10.146.106.55naa.60060e8016617700000161770000007b</v>
      </c>
      <c r="D1635" t="s">
        <v>4410</v>
      </c>
    </row>
    <row r="1636" spans="1:4">
      <c r="A1636" t="s">
        <v>1187</v>
      </c>
      <c r="B1636" t="s">
        <v>4681</v>
      </c>
      <c r="C1636" t="str">
        <f t="shared" si="25"/>
        <v>10.146.106.55naa.60060e80166177000001617700000078</v>
      </c>
      <c r="D1636" t="s">
        <v>4411</v>
      </c>
    </row>
    <row r="1637" spans="1:4">
      <c r="A1637" t="s">
        <v>1187</v>
      </c>
      <c r="B1637" t="s">
        <v>4680</v>
      </c>
      <c r="C1637" t="str">
        <f t="shared" si="25"/>
        <v>10.146.106.55naa.60060e80166177000001617700000079</v>
      </c>
      <c r="D1637" t="s">
        <v>4415</v>
      </c>
    </row>
    <row r="1638" spans="1:4">
      <c r="A1638" t="s">
        <v>1187</v>
      </c>
      <c r="B1638" t="s">
        <v>4668</v>
      </c>
      <c r="C1638" t="str">
        <f t="shared" si="25"/>
        <v>10.146.106.55naa.60060e80166221000001622100000f3f</v>
      </c>
      <c r="D1638" t="s">
        <v>4589</v>
      </c>
    </row>
    <row r="1639" spans="1:4">
      <c r="A1639" t="s">
        <v>1187</v>
      </c>
      <c r="B1639" t="s">
        <v>1303</v>
      </c>
      <c r="C1639" t="str">
        <f t="shared" si="25"/>
        <v>10.146.106.55naa.60060e80166177000001617700001f25</v>
      </c>
      <c r="D1639" t="s">
        <v>4565</v>
      </c>
    </row>
    <row r="1640" spans="1:4">
      <c r="A1640" t="s">
        <v>1188</v>
      </c>
      <c r="B1640" t="s">
        <v>1471</v>
      </c>
      <c r="C1640" t="str">
        <f t="shared" si="25"/>
        <v>10.146.106.56naa.600508b1001cd3a66ef18e1a66c481c1</v>
      </c>
      <c r="D1640" t="s">
        <v>4213</v>
      </c>
    </row>
    <row r="1641" spans="1:4">
      <c r="A1641" t="s">
        <v>1188</v>
      </c>
      <c r="B1641" t="s">
        <v>1469</v>
      </c>
      <c r="C1641" t="str">
        <f t="shared" si="25"/>
        <v>10.146.106.56naa.600508b1001cf90d6ebb7174cf07f391</v>
      </c>
      <c r="D1641" t="s">
        <v>4212</v>
      </c>
    </row>
    <row r="1642" spans="1:4">
      <c r="A1642" t="s">
        <v>1188</v>
      </c>
      <c r="B1642" t="s">
        <v>4336</v>
      </c>
      <c r="C1642" t="str">
        <f t="shared" si="25"/>
        <v>10.146.106.56naa.60060e8016617700000161770000005a</v>
      </c>
      <c r="D1642" t="s">
        <v>4410</v>
      </c>
    </row>
    <row r="1643" spans="1:4">
      <c r="A1643" t="s">
        <v>1188</v>
      </c>
      <c r="B1643" t="s">
        <v>4302</v>
      </c>
      <c r="C1643" t="str">
        <f t="shared" si="25"/>
        <v>10.146.106.56naa.60060e8016622100000162210000006c</v>
      </c>
      <c r="D1643" t="s">
        <v>4406</v>
      </c>
    </row>
    <row r="1644" spans="1:4">
      <c r="A1644" t="s">
        <v>1188</v>
      </c>
      <c r="B1644" t="s">
        <v>4303</v>
      </c>
      <c r="C1644" t="str">
        <f t="shared" si="25"/>
        <v>10.146.106.56naa.60060e8016622100000162210000006d</v>
      </c>
      <c r="D1644" t="s">
        <v>4405</v>
      </c>
    </row>
    <row r="1645" spans="1:4">
      <c r="A1645" t="s">
        <v>1188</v>
      </c>
      <c r="B1645" t="s">
        <v>4300</v>
      </c>
      <c r="C1645" t="str">
        <f t="shared" si="25"/>
        <v>10.146.106.56naa.60060e8016622100000162210000006b</v>
      </c>
      <c r="D1645" t="s">
        <v>4414</v>
      </c>
    </row>
    <row r="1646" spans="1:4">
      <c r="A1646" t="s">
        <v>1188</v>
      </c>
      <c r="B1646" t="s">
        <v>4310</v>
      </c>
      <c r="C1646" t="str">
        <f t="shared" si="25"/>
        <v>10.146.106.56naa.60060e80166221000001622100000069</v>
      </c>
      <c r="D1646" t="s">
        <v>4412</v>
      </c>
    </row>
    <row r="1647" spans="1:4">
      <c r="A1647" t="s">
        <v>1188</v>
      </c>
      <c r="B1647" t="s">
        <v>4329</v>
      </c>
      <c r="C1647" t="str">
        <f t="shared" si="25"/>
        <v>10.146.106.56naa.60060e80166177000001617700000057</v>
      </c>
      <c r="D1647" t="s">
        <v>4397</v>
      </c>
    </row>
    <row r="1648" spans="1:4">
      <c r="A1648" t="s">
        <v>1188</v>
      </c>
      <c r="B1648" t="s">
        <v>4330</v>
      </c>
      <c r="C1648" t="str">
        <f t="shared" si="25"/>
        <v>10.146.106.56naa.60060e80166177000001617700000058</v>
      </c>
      <c r="D1648" t="s">
        <v>4411</v>
      </c>
    </row>
    <row r="1649" spans="1:4">
      <c r="A1649" t="s">
        <v>1188</v>
      </c>
      <c r="B1649" t="s">
        <v>4331</v>
      </c>
      <c r="C1649" t="str">
        <f t="shared" si="25"/>
        <v>10.146.106.56naa.60060e80166177000001617700000059</v>
      </c>
      <c r="D1649" t="s">
        <v>4415</v>
      </c>
    </row>
    <row r="1650" spans="1:4">
      <c r="A1650" t="s">
        <v>1188</v>
      </c>
      <c r="B1650" t="s">
        <v>4301</v>
      </c>
      <c r="C1650" t="str">
        <f t="shared" si="25"/>
        <v>10.146.106.56naa.60060e8016622100000162210000006a</v>
      </c>
      <c r="D1650" t="s">
        <v>4413</v>
      </c>
    </row>
    <row r="1651" spans="1:4">
      <c r="A1651" t="s">
        <v>1188</v>
      </c>
      <c r="B1651" t="s">
        <v>4299</v>
      </c>
      <c r="C1651" t="str">
        <f t="shared" si="25"/>
        <v>10.146.106.56naa.60060e80166221000001622100001053</v>
      </c>
      <c r="D1651" t="s">
        <v>4408</v>
      </c>
    </row>
    <row r="1652" spans="1:4">
      <c r="A1652" t="s">
        <v>1188</v>
      </c>
      <c r="B1652" t="s">
        <v>4312</v>
      </c>
      <c r="C1652" t="str">
        <f t="shared" si="25"/>
        <v>10.146.106.56naa.60060e8016622100000162210000006f</v>
      </c>
      <c r="D1652" t="s">
        <v>4407</v>
      </c>
    </row>
    <row r="1653" spans="1:4">
      <c r="A1653" t="s">
        <v>1188</v>
      </c>
      <c r="B1653" t="s">
        <v>4313</v>
      </c>
      <c r="C1653" t="str">
        <f t="shared" si="25"/>
        <v>10.146.106.56naa.60060e80166221000001622100000070</v>
      </c>
      <c r="D1653" t="s">
        <v>4409</v>
      </c>
    </row>
    <row r="1654" spans="1:4">
      <c r="A1654" t="s">
        <v>1188</v>
      </c>
      <c r="B1654" t="s">
        <v>4306</v>
      </c>
      <c r="C1654" t="str">
        <f t="shared" si="25"/>
        <v>10.146.106.56naa.60060e80166221000001622100000068</v>
      </c>
      <c r="D1654" t="s">
        <v>4398</v>
      </c>
    </row>
    <row r="1655" spans="1:4">
      <c r="A1655" t="s">
        <v>1188</v>
      </c>
      <c r="B1655" t="s">
        <v>1329</v>
      </c>
      <c r="C1655" t="str">
        <f t="shared" si="25"/>
        <v>10.146.106.56naa.60060e80166177000001617700001f05</v>
      </c>
      <c r="D1655" t="s">
        <v>4430</v>
      </c>
    </row>
    <row r="1656" spans="1:4">
      <c r="A1656" t="s">
        <v>1188</v>
      </c>
      <c r="B1656" t="s">
        <v>1299</v>
      </c>
      <c r="C1656" t="str">
        <f t="shared" si="25"/>
        <v>10.146.106.56naa.60060e80166221000001622100001f1b</v>
      </c>
      <c r="D1656" t="s">
        <v>4434</v>
      </c>
    </row>
    <row r="1657" spans="1:4">
      <c r="A1657" t="s">
        <v>1188</v>
      </c>
      <c r="B1657" t="s">
        <v>1335</v>
      </c>
      <c r="C1657" t="str">
        <f t="shared" si="25"/>
        <v>10.146.106.56naa.60060e80166177000001617700001f16</v>
      </c>
      <c r="D1657" t="s">
        <v>4427</v>
      </c>
    </row>
    <row r="1658" spans="1:4">
      <c r="A1658" t="s">
        <v>1188</v>
      </c>
      <c r="B1658" t="s">
        <v>4280</v>
      </c>
      <c r="C1658" t="str">
        <f t="shared" si="25"/>
        <v>10.146.106.56naa.60060e80166177000001617700000019</v>
      </c>
      <c r="D1658" t="s">
        <v>4221</v>
      </c>
    </row>
    <row r="1659" spans="1:4">
      <c r="A1659" t="s">
        <v>1188</v>
      </c>
      <c r="B1659" t="s">
        <v>1345</v>
      </c>
      <c r="C1659" t="str">
        <f t="shared" si="25"/>
        <v>10.146.106.56naa.60060e80166177000001617700001f17</v>
      </c>
      <c r="D1659" t="s">
        <v>4428</v>
      </c>
    </row>
    <row r="1660" spans="1:4">
      <c r="A1660" t="s">
        <v>1188</v>
      </c>
      <c r="B1660" t="s">
        <v>1303</v>
      </c>
      <c r="C1660" t="str">
        <f t="shared" si="25"/>
        <v>10.146.106.56naa.60060e80166177000001617700001f25</v>
      </c>
      <c r="D1660" t="s">
        <v>4435</v>
      </c>
    </row>
    <row r="1661" spans="1:4">
      <c r="A1661" t="s">
        <v>1188</v>
      </c>
      <c r="B1661" t="s">
        <v>1283</v>
      </c>
      <c r="C1661" t="str">
        <f t="shared" si="25"/>
        <v>10.146.106.56naa.60060e80166221000001622100001f12</v>
      </c>
      <c r="D1661" t="s">
        <v>4421</v>
      </c>
    </row>
    <row r="1662" spans="1:4">
      <c r="A1662" t="s">
        <v>1188</v>
      </c>
      <c r="B1662" t="s">
        <v>1291</v>
      </c>
      <c r="C1662" t="str">
        <f t="shared" si="25"/>
        <v>10.146.106.56naa.60060e80166221000001622100001f13</v>
      </c>
      <c r="D1662" t="s">
        <v>4432</v>
      </c>
    </row>
    <row r="1663" spans="1:4">
      <c r="A1663" t="s">
        <v>1188</v>
      </c>
      <c r="B1663" t="s">
        <v>1297</v>
      </c>
      <c r="C1663" t="str">
        <f t="shared" si="25"/>
        <v>10.146.106.56naa.60060e80166221000001622100001f14</v>
      </c>
      <c r="D1663" t="s">
        <v>4433</v>
      </c>
    </row>
    <row r="1664" spans="1:4">
      <c r="A1664" t="s">
        <v>1188</v>
      </c>
      <c r="B1664" t="s">
        <v>4288</v>
      </c>
      <c r="C1664" t="str">
        <f t="shared" si="25"/>
        <v>10.146.106.56naa.60060e80166177000001617700000055</v>
      </c>
      <c r="D1664" t="s">
        <v>4399</v>
      </c>
    </row>
    <row r="1665" spans="1:4">
      <c r="A1665" t="s">
        <v>1188</v>
      </c>
      <c r="B1665" t="s">
        <v>1379</v>
      </c>
      <c r="C1665" t="str">
        <f t="shared" si="25"/>
        <v>10.146.106.56naa.60060e80166177000001617700001f1b</v>
      </c>
      <c r="D1665" t="s">
        <v>4403</v>
      </c>
    </row>
    <row r="1666" spans="1:4">
      <c r="A1666" t="s">
        <v>1188</v>
      </c>
      <c r="B1666" t="s">
        <v>4249</v>
      </c>
      <c r="C1666" t="str">
        <f t="shared" si="25"/>
        <v>10.146.106.56naa.60060e80166221000001622100000067</v>
      </c>
      <c r="D1666" t="s">
        <v>4395</v>
      </c>
    </row>
    <row r="1667" spans="1:4">
      <c r="A1667" t="s">
        <v>1188</v>
      </c>
      <c r="B1667" t="s">
        <v>4292</v>
      </c>
      <c r="C1667" t="str">
        <f t="shared" si="25"/>
        <v>10.146.106.56naa.60060e80166177000001617700000056</v>
      </c>
      <c r="D1667" t="s">
        <v>4396</v>
      </c>
    </row>
    <row r="1668" spans="1:4">
      <c r="A1668" t="s">
        <v>1188</v>
      </c>
      <c r="B1668" t="s">
        <v>1387</v>
      </c>
      <c r="C1668" t="str">
        <f t="shared" ref="C1668:C1731" si="26">CONCATENATE(A1668,B1668)</f>
        <v>10.146.106.56naa.60060e80166177000001617700001f1f</v>
      </c>
      <c r="D1668" t="s">
        <v>4394</v>
      </c>
    </row>
    <row r="1669" spans="1:4">
      <c r="A1669" t="s">
        <v>1188</v>
      </c>
      <c r="B1669" t="s">
        <v>4293</v>
      </c>
      <c r="C1669" t="str">
        <f t="shared" si="26"/>
        <v>10.146.106.56naa.60060e80166177000001617700000054</v>
      </c>
      <c r="D1669" t="s">
        <v>4404</v>
      </c>
    </row>
    <row r="1670" spans="1:4">
      <c r="A1670" t="s">
        <v>1188</v>
      </c>
      <c r="B1670" t="s">
        <v>4294</v>
      </c>
      <c r="C1670" t="str">
        <f t="shared" si="26"/>
        <v>10.146.106.56naa.60060e8016617700000161770000001a</v>
      </c>
      <c r="D1670" t="s">
        <v>4416</v>
      </c>
    </row>
    <row r="1671" spans="1:4">
      <c r="A1671" t="s">
        <v>1188</v>
      </c>
      <c r="B1671" t="s">
        <v>1355</v>
      </c>
      <c r="C1671" t="str">
        <f t="shared" si="26"/>
        <v>10.146.106.56naa.60060e80166177000001617700001f18</v>
      </c>
      <c r="D1671" t="s">
        <v>4429</v>
      </c>
    </row>
    <row r="1672" spans="1:4">
      <c r="A1672" t="s">
        <v>1188</v>
      </c>
      <c r="B1672" t="s">
        <v>1363</v>
      </c>
      <c r="C1672" t="str">
        <f t="shared" si="26"/>
        <v>10.146.106.56naa.60060e80166177000001617700001f19</v>
      </c>
      <c r="D1672" t="s">
        <v>4401</v>
      </c>
    </row>
    <row r="1673" spans="1:4">
      <c r="A1673" t="s">
        <v>1188</v>
      </c>
      <c r="B1673" t="s">
        <v>1373</v>
      </c>
      <c r="C1673" t="str">
        <f t="shared" si="26"/>
        <v>10.146.106.56naa.60060e80166177000001617700001f1a</v>
      </c>
      <c r="D1673" t="s">
        <v>4402</v>
      </c>
    </row>
    <row r="1674" spans="1:4">
      <c r="A1674" t="s">
        <v>1188</v>
      </c>
      <c r="B1674" t="s">
        <v>4298</v>
      </c>
      <c r="C1674" t="str">
        <f t="shared" si="26"/>
        <v>10.146.106.56naa.60060e8016617700000161770000001b</v>
      </c>
      <c r="D1674" t="s">
        <v>4400</v>
      </c>
    </row>
    <row r="1675" spans="1:4">
      <c r="A1675" t="s">
        <v>1188</v>
      </c>
      <c r="B1675" t="s">
        <v>4258</v>
      </c>
      <c r="C1675" t="str">
        <f t="shared" si="26"/>
        <v>10.146.106.56naa.60060e80166221000001622100000059</v>
      </c>
      <c r="D1675" t="s">
        <v>4446</v>
      </c>
    </row>
    <row r="1676" spans="1:4">
      <c r="A1676" t="s">
        <v>1188</v>
      </c>
      <c r="B1676" t="s">
        <v>4254</v>
      </c>
      <c r="C1676" t="str">
        <f t="shared" si="26"/>
        <v>10.146.106.56naa.60060e80166221000001622100000058</v>
      </c>
      <c r="D1676" t="s">
        <v>4445</v>
      </c>
    </row>
    <row r="1677" spans="1:4">
      <c r="A1677" t="s">
        <v>1188</v>
      </c>
      <c r="B1677" t="s">
        <v>4246</v>
      </c>
      <c r="C1677" t="str">
        <f t="shared" si="26"/>
        <v>10.146.106.56naa.60060e8016622100000162210000005a</v>
      </c>
      <c r="D1677" t="s">
        <v>4440</v>
      </c>
    </row>
    <row r="1678" spans="1:4">
      <c r="A1678" t="s">
        <v>1188</v>
      </c>
      <c r="B1678" t="s">
        <v>4311</v>
      </c>
      <c r="C1678" t="str">
        <f t="shared" si="26"/>
        <v>10.146.106.56naa.60060e8016622100000162210000005c</v>
      </c>
      <c r="D1678" t="s">
        <v>4441</v>
      </c>
    </row>
    <row r="1679" spans="1:4">
      <c r="A1679" t="s">
        <v>1188</v>
      </c>
      <c r="B1679" t="s">
        <v>4307</v>
      </c>
      <c r="C1679" t="str">
        <f t="shared" si="26"/>
        <v>10.146.106.56naa.60060e8016622100000162210000005b</v>
      </c>
      <c r="D1679" t="s">
        <v>4439</v>
      </c>
    </row>
    <row r="1680" spans="1:4">
      <c r="A1680" t="s">
        <v>1188</v>
      </c>
      <c r="B1680" t="s">
        <v>4237</v>
      </c>
      <c r="C1680" t="str">
        <f t="shared" si="26"/>
        <v>10.146.106.56naa.60060e80166221000001622100000057</v>
      </c>
      <c r="D1680" t="s">
        <v>4444</v>
      </c>
    </row>
    <row r="1681" spans="1:4">
      <c r="A1681" t="s">
        <v>1188</v>
      </c>
      <c r="B1681" t="s">
        <v>4268</v>
      </c>
      <c r="C1681" t="str">
        <f t="shared" si="26"/>
        <v>10.146.106.56naa.60060e80166221000001622100000053</v>
      </c>
      <c r="D1681" t="s">
        <v>4222</v>
      </c>
    </row>
    <row r="1682" spans="1:4">
      <c r="A1682" t="s">
        <v>1188</v>
      </c>
      <c r="B1682" t="s">
        <v>4272</v>
      </c>
      <c r="C1682" t="str">
        <f t="shared" si="26"/>
        <v>10.146.106.56naa.60060e80166221000001622100000054</v>
      </c>
      <c r="D1682" t="s">
        <v>4438</v>
      </c>
    </row>
    <row r="1683" spans="1:4">
      <c r="A1683" t="s">
        <v>1188</v>
      </c>
      <c r="B1683" t="s">
        <v>4243</v>
      </c>
      <c r="C1683" t="str">
        <f t="shared" si="26"/>
        <v>10.146.106.56naa.60060e80166221000001622100000056</v>
      </c>
      <c r="D1683" t="s">
        <v>4437</v>
      </c>
    </row>
    <row r="1684" spans="1:4">
      <c r="A1684" t="s">
        <v>1188</v>
      </c>
      <c r="B1684" t="s">
        <v>4241</v>
      </c>
      <c r="C1684" t="str">
        <f t="shared" si="26"/>
        <v>10.146.106.56naa.60060e80166221000001622100000055</v>
      </c>
      <c r="D1684" t="s">
        <v>4436</v>
      </c>
    </row>
    <row r="1685" spans="1:4">
      <c r="A1685" t="s">
        <v>1188</v>
      </c>
      <c r="B1685" t="s">
        <v>4367</v>
      </c>
      <c r="C1685" t="str">
        <f t="shared" si="26"/>
        <v>10.146.106.56naa.60060e80166221000001622100001070</v>
      </c>
      <c r="D1685" t="s">
        <v>4570</v>
      </c>
    </row>
    <row r="1686" spans="1:4">
      <c r="A1686" t="s">
        <v>1188</v>
      </c>
      <c r="B1686" t="s">
        <v>4368</v>
      </c>
      <c r="C1686" t="str">
        <f t="shared" si="26"/>
        <v>10.146.106.56naa.60060e8016622100000162210000106d</v>
      </c>
      <c r="D1686" t="s">
        <v>4571</v>
      </c>
    </row>
    <row r="1687" spans="1:4">
      <c r="A1687" t="s">
        <v>1188</v>
      </c>
      <c r="B1687" t="s">
        <v>4365</v>
      </c>
      <c r="C1687" t="str">
        <f t="shared" si="26"/>
        <v>10.146.106.56naa.60060e80166221000001622100001071</v>
      </c>
      <c r="D1687" t="s">
        <v>4566</v>
      </c>
    </row>
    <row r="1688" spans="1:4">
      <c r="A1688" t="s">
        <v>1188</v>
      </c>
      <c r="B1688" t="s">
        <v>4359</v>
      </c>
      <c r="C1688" t="str">
        <f t="shared" si="26"/>
        <v>10.146.106.56naa.60060e8016622100000162210000106c</v>
      </c>
      <c r="D1688" t="s">
        <v>4569</v>
      </c>
    </row>
    <row r="1689" spans="1:4">
      <c r="A1689" t="s">
        <v>1188</v>
      </c>
      <c r="B1689" t="s">
        <v>4324</v>
      </c>
      <c r="C1689" t="str">
        <f t="shared" si="26"/>
        <v>10.146.106.56naa.60060e80166221000001622100001068</v>
      </c>
      <c r="D1689" t="s">
        <v>4442</v>
      </c>
    </row>
    <row r="1690" spans="1:4">
      <c r="A1690" t="s">
        <v>1188</v>
      </c>
      <c r="B1690" t="s">
        <v>4327</v>
      </c>
      <c r="C1690" t="str">
        <f t="shared" si="26"/>
        <v>10.146.106.56naa.60060e80166221000001622100001067</v>
      </c>
      <c r="D1690" t="s">
        <v>4443</v>
      </c>
    </row>
    <row r="1691" spans="1:4">
      <c r="A1691" t="s">
        <v>1188</v>
      </c>
      <c r="B1691" t="s">
        <v>4325</v>
      </c>
      <c r="C1691" t="str">
        <f t="shared" si="26"/>
        <v>10.146.106.56naa.60060e80166221000001622100001069</v>
      </c>
      <c r="D1691" t="s">
        <v>4533</v>
      </c>
    </row>
    <row r="1692" spans="1:4">
      <c r="A1692" t="s">
        <v>1188</v>
      </c>
      <c r="B1692" t="s">
        <v>4360</v>
      </c>
      <c r="C1692" t="str">
        <f t="shared" si="26"/>
        <v>10.146.106.56naa.60060e8016622100000162210000106b</v>
      </c>
      <c r="D1692" t="s">
        <v>4567</v>
      </c>
    </row>
    <row r="1693" spans="1:4">
      <c r="A1693" t="s">
        <v>1188</v>
      </c>
      <c r="B1693" t="s">
        <v>4361</v>
      </c>
      <c r="C1693" t="str">
        <f t="shared" si="26"/>
        <v>10.146.106.56naa.60060e8016622100000162210000106a</v>
      </c>
      <c r="D1693" t="s">
        <v>4568</v>
      </c>
    </row>
    <row r="1694" spans="1:4">
      <c r="A1694" t="s">
        <v>1188</v>
      </c>
      <c r="B1694" t="s">
        <v>4277</v>
      </c>
      <c r="C1694" t="str">
        <f t="shared" si="26"/>
        <v>10.146.106.56naa.60060e8016622100000162210000105b</v>
      </c>
      <c r="D1694" t="s">
        <v>4448</v>
      </c>
    </row>
    <row r="1695" spans="1:4">
      <c r="A1695" t="s">
        <v>1188</v>
      </c>
      <c r="B1695" t="s">
        <v>4278</v>
      </c>
      <c r="C1695" t="str">
        <f t="shared" si="26"/>
        <v>10.146.106.56naa.60060e8016622100000162210000105a</v>
      </c>
      <c r="D1695" t="s">
        <v>4449</v>
      </c>
    </row>
    <row r="1696" spans="1:4">
      <c r="A1696" t="s">
        <v>1188</v>
      </c>
      <c r="B1696" t="s">
        <v>4279</v>
      </c>
      <c r="C1696" t="str">
        <f t="shared" si="26"/>
        <v>10.146.106.56naa.60060e8016622100000162210000105c</v>
      </c>
      <c r="D1696" t="s">
        <v>4450</v>
      </c>
    </row>
    <row r="1697" spans="1:4">
      <c r="A1697" t="s">
        <v>1188</v>
      </c>
      <c r="B1697" t="s">
        <v>4282</v>
      </c>
      <c r="C1697" t="str">
        <f t="shared" si="26"/>
        <v>10.146.106.56naa.60060e80166221000001622100001059</v>
      </c>
      <c r="D1697" t="s">
        <v>4453</v>
      </c>
    </row>
    <row r="1698" spans="1:4">
      <c r="A1698" t="s">
        <v>1188</v>
      </c>
      <c r="B1698" t="s">
        <v>4283</v>
      </c>
      <c r="C1698" t="str">
        <f t="shared" si="26"/>
        <v>10.146.106.56naa.60060e80166221000001622100001055</v>
      </c>
      <c r="D1698" t="s">
        <v>4454</v>
      </c>
    </row>
    <row r="1699" spans="1:4">
      <c r="A1699" t="s">
        <v>1188</v>
      </c>
      <c r="B1699" t="s">
        <v>4284</v>
      </c>
      <c r="C1699" t="str">
        <f t="shared" si="26"/>
        <v>10.146.106.56naa.60060e80166221000001622100001054</v>
      </c>
      <c r="D1699" t="s">
        <v>4455</v>
      </c>
    </row>
    <row r="1700" spans="1:4">
      <c r="A1700" t="s">
        <v>1188</v>
      </c>
      <c r="B1700" t="s">
        <v>4285</v>
      </c>
      <c r="C1700" t="str">
        <f t="shared" si="26"/>
        <v>10.146.106.56naa.60060e80166221000001622100001056</v>
      </c>
      <c r="D1700" t="s">
        <v>4456</v>
      </c>
    </row>
    <row r="1701" spans="1:4">
      <c r="A1701" t="s">
        <v>1188</v>
      </c>
      <c r="B1701" t="s">
        <v>4286</v>
      </c>
      <c r="C1701" t="str">
        <f t="shared" si="26"/>
        <v>10.146.106.56naa.60060e80166221000001622100001058</v>
      </c>
      <c r="D1701" t="s">
        <v>4457</v>
      </c>
    </row>
    <row r="1702" spans="1:4">
      <c r="A1702" t="s">
        <v>1188</v>
      </c>
      <c r="B1702" t="s">
        <v>4287</v>
      </c>
      <c r="C1702" t="str">
        <f t="shared" si="26"/>
        <v>10.146.106.56naa.60060e80166221000001622100001057</v>
      </c>
      <c r="D1702" t="s">
        <v>4458</v>
      </c>
    </row>
    <row r="1703" spans="1:4">
      <c r="A1703" t="s">
        <v>1188</v>
      </c>
      <c r="B1703" t="s">
        <v>4335</v>
      </c>
      <c r="C1703" t="str">
        <f t="shared" si="26"/>
        <v>10.146.106.56naa.60060e8016622100000162210000107e</v>
      </c>
      <c r="D1703" t="s">
        <v>4481</v>
      </c>
    </row>
    <row r="1704" spans="1:4">
      <c r="A1704" t="s">
        <v>1188</v>
      </c>
      <c r="B1704" t="s">
        <v>4362</v>
      </c>
      <c r="C1704" t="str">
        <f t="shared" si="26"/>
        <v>10.146.106.56naa.60060e80166177000001617700000074</v>
      </c>
      <c r="D1704" t="s">
        <v>4484</v>
      </c>
    </row>
    <row r="1705" spans="1:4">
      <c r="A1705" t="s">
        <v>1188</v>
      </c>
      <c r="B1705" t="s">
        <v>4291</v>
      </c>
      <c r="C1705" t="str">
        <f t="shared" si="26"/>
        <v>10.146.106.56naa.60060e80166177000001617700000061</v>
      </c>
      <c r="D1705" t="s">
        <v>4477</v>
      </c>
    </row>
    <row r="1706" spans="1:4">
      <c r="A1706" t="s">
        <v>1188</v>
      </c>
      <c r="B1706" t="s">
        <v>4356</v>
      </c>
      <c r="C1706" t="str">
        <f t="shared" si="26"/>
        <v>10.146.106.56naa.60060e80166177000001617700000075</v>
      </c>
      <c r="D1706" t="s">
        <v>4478</v>
      </c>
    </row>
    <row r="1707" spans="1:4">
      <c r="A1707" t="s">
        <v>1188</v>
      </c>
      <c r="B1707" t="s">
        <v>4385</v>
      </c>
      <c r="C1707" t="str">
        <f t="shared" si="26"/>
        <v>10.146.106.56naa.60060e80166221000001622100000106</v>
      </c>
      <c r="D1707" t="s">
        <v>4476</v>
      </c>
    </row>
    <row r="1708" spans="1:4">
      <c r="A1708" t="s">
        <v>1188</v>
      </c>
      <c r="B1708" t="s">
        <v>1395</v>
      </c>
      <c r="C1708" t="str">
        <f t="shared" si="26"/>
        <v>10.146.106.56naa.60060e80166177000001617700001f26</v>
      </c>
      <c r="D1708" t="s">
        <v>4485</v>
      </c>
    </row>
    <row r="1709" spans="1:4">
      <c r="A1709" t="s">
        <v>1188</v>
      </c>
      <c r="B1709" t="s">
        <v>1393</v>
      </c>
      <c r="C1709" t="str">
        <f t="shared" si="26"/>
        <v>10.146.106.56naa.60060e80166177000001617700001f23</v>
      </c>
      <c r="D1709" t="s">
        <v>4472</v>
      </c>
    </row>
    <row r="1710" spans="1:4">
      <c r="A1710" t="s">
        <v>1188</v>
      </c>
      <c r="B1710" t="s">
        <v>4390</v>
      </c>
      <c r="C1710" t="str">
        <f t="shared" si="26"/>
        <v>10.146.106.56naa.60060e8016622100000162210000007a</v>
      </c>
      <c r="D1710" t="s">
        <v>2533</v>
      </c>
    </row>
    <row r="1711" spans="1:4">
      <c r="A1711" t="s">
        <v>1188</v>
      </c>
      <c r="B1711" t="s">
        <v>4333</v>
      </c>
      <c r="C1711" t="str">
        <f t="shared" si="26"/>
        <v>10.146.106.56naa.60060e8016622100000162210000107d</v>
      </c>
      <c r="D1711" t="s">
        <v>4483</v>
      </c>
    </row>
    <row r="1712" spans="1:4">
      <c r="A1712" t="s">
        <v>1188</v>
      </c>
      <c r="B1712" t="s">
        <v>4389</v>
      </c>
      <c r="C1712" t="str">
        <f t="shared" si="26"/>
        <v>10.146.106.56naa.60060e8016622100000162210000007b</v>
      </c>
      <c r="D1712" t="s">
        <v>2542</v>
      </c>
    </row>
    <row r="1713" spans="1:4">
      <c r="A1713" t="s">
        <v>1188</v>
      </c>
      <c r="B1713" t="s">
        <v>4290</v>
      </c>
      <c r="C1713" t="str">
        <f t="shared" si="26"/>
        <v>10.146.106.56naa.60060e80166177000001617700000060</v>
      </c>
      <c r="D1713" t="s">
        <v>4482</v>
      </c>
    </row>
    <row r="1714" spans="1:4">
      <c r="A1714" t="s">
        <v>1188</v>
      </c>
      <c r="B1714" t="s">
        <v>4323</v>
      </c>
      <c r="C1714" t="str">
        <f t="shared" si="26"/>
        <v>10.146.106.56naa.60060e80166221000001622100001106</v>
      </c>
      <c r="D1714" t="s">
        <v>4520</v>
      </c>
    </row>
    <row r="1715" spans="1:4">
      <c r="A1715" t="s">
        <v>1188</v>
      </c>
      <c r="B1715" t="s">
        <v>4373</v>
      </c>
      <c r="C1715" t="str">
        <f t="shared" si="26"/>
        <v>10.146.106.56naa.60060e8016617700000161770000007e</v>
      </c>
      <c r="D1715" t="s">
        <v>4524</v>
      </c>
    </row>
    <row r="1716" spans="1:4">
      <c r="A1716" t="s">
        <v>1188</v>
      </c>
      <c r="B1716" t="s">
        <v>4371</v>
      </c>
      <c r="C1716" t="str">
        <f t="shared" si="26"/>
        <v>10.146.106.56naa.60060e80166177000001617700000064</v>
      </c>
      <c r="D1716" t="s">
        <v>4518</v>
      </c>
    </row>
    <row r="1717" spans="1:4">
      <c r="A1717" t="s">
        <v>1188</v>
      </c>
      <c r="B1717" t="s">
        <v>4318</v>
      </c>
      <c r="C1717" t="str">
        <f t="shared" si="26"/>
        <v>10.146.106.56naa.60060e80166221000001622100001107</v>
      </c>
      <c r="D1717" t="s">
        <v>4519</v>
      </c>
    </row>
    <row r="1718" spans="1:4">
      <c r="A1718" t="s">
        <v>1188</v>
      </c>
      <c r="B1718" t="s">
        <v>4372</v>
      </c>
      <c r="C1718" t="str">
        <f t="shared" si="26"/>
        <v>10.146.106.56naa.60060e8016617700000161770000007f</v>
      </c>
      <c r="D1718" t="s">
        <v>4517</v>
      </c>
    </row>
    <row r="1719" spans="1:4">
      <c r="A1719" t="s">
        <v>1188</v>
      </c>
      <c r="B1719" t="s">
        <v>4358</v>
      </c>
      <c r="C1719" t="str">
        <f t="shared" si="26"/>
        <v>10.146.106.56naa.60060e80166177000001617700000063</v>
      </c>
      <c r="D1719" t="s">
        <v>4525</v>
      </c>
    </row>
    <row r="1720" spans="1:4">
      <c r="A1720" t="s">
        <v>1188</v>
      </c>
      <c r="B1720" t="s">
        <v>4355</v>
      </c>
      <c r="C1720" t="str">
        <f t="shared" si="26"/>
        <v>10.146.106.56naa.60060e80166177000001617700000062</v>
      </c>
      <c r="D1720" t="s">
        <v>4479</v>
      </c>
    </row>
    <row r="1721" spans="1:4">
      <c r="A1721" t="s">
        <v>1188</v>
      </c>
      <c r="B1721" t="s">
        <v>4328</v>
      </c>
      <c r="C1721" t="str">
        <f t="shared" si="26"/>
        <v>10.146.106.56naa.60060e8016622100000162210000107f</v>
      </c>
      <c r="D1721" t="s">
        <v>4480</v>
      </c>
    </row>
    <row r="1722" spans="1:4">
      <c r="A1722" t="s">
        <v>1188</v>
      </c>
      <c r="B1722" t="s">
        <v>4386</v>
      </c>
      <c r="C1722" t="str">
        <f t="shared" si="26"/>
        <v>10.146.106.56naa.60060e80166221000001622100000107</v>
      </c>
      <c r="D1722" t="s">
        <v>4522</v>
      </c>
    </row>
    <row r="1723" spans="1:4">
      <c r="A1723" t="s">
        <v>1188</v>
      </c>
      <c r="B1723" t="s">
        <v>4319</v>
      </c>
      <c r="C1723" t="str">
        <f t="shared" si="26"/>
        <v>10.146.106.56naa.60060e80166221000001622100001080</v>
      </c>
      <c r="D1723" t="s">
        <v>4523</v>
      </c>
    </row>
    <row r="1724" spans="1:4">
      <c r="A1724" t="s">
        <v>1188</v>
      </c>
      <c r="B1724" t="s">
        <v>4369</v>
      </c>
      <c r="C1724" t="str">
        <f t="shared" si="26"/>
        <v>10.146.106.56naa.60060e8016617700000161770000007a</v>
      </c>
      <c r="D1724" t="s">
        <v>4521</v>
      </c>
    </row>
    <row r="1725" spans="1:4">
      <c r="A1725" t="s">
        <v>1188</v>
      </c>
      <c r="B1725" t="s">
        <v>4289</v>
      </c>
      <c r="C1725" t="str">
        <f t="shared" si="26"/>
        <v>10.146.106.56naa.60060e8016617700000161770000005f</v>
      </c>
      <c r="D1725" t="s">
        <v>4471</v>
      </c>
    </row>
    <row r="1726" spans="1:4">
      <c r="A1726" t="s">
        <v>1188</v>
      </c>
      <c r="B1726" t="s">
        <v>4250</v>
      </c>
      <c r="C1726" t="str">
        <f t="shared" si="26"/>
        <v>10.146.106.56naa.60060e8016617700000161770000006c</v>
      </c>
      <c r="D1726" t="s">
        <v>4487</v>
      </c>
    </row>
    <row r="1727" spans="1:4">
      <c r="A1727" t="s">
        <v>1188</v>
      </c>
      <c r="B1727" t="s">
        <v>4247</v>
      </c>
      <c r="C1727" t="str">
        <f t="shared" si="26"/>
        <v>10.146.106.56naa.60060e8016617700000161770000006b</v>
      </c>
      <c r="D1727" t="s">
        <v>4486</v>
      </c>
    </row>
    <row r="1728" spans="1:4">
      <c r="A1728" t="s">
        <v>1188</v>
      </c>
      <c r="B1728" t="s">
        <v>4308</v>
      </c>
      <c r="C1728" t="str">
        <f t="shared" si="26"/>
        <v>10.146.106.56naa.60060e80166177000001617700000072</v>
      </c>
      <c r="D1728" t="s">
        <v>4488</v>
      </c>
    </row>
    <row r="1729" spans="1:4">
      <c r="A1729" t="s">
        <v>1188</v>
      </c>
      <c r="B1729" t="s">
        <v>1237</v>
      </c>
      <c r="C1729" t="str">
        <f t="shared" si="26"/>
        <v>10.146.106.56naa.60060e80166221000001622100001f1a</v>
      </c>
      <c r="D1729" t="s">
        <v>2462</v>
      </c>
    </row>
    <row r="1730" spans="1:4">
      <c r="A1730" t="s">
        <v>1188</v>
      </c>
      <c r="B1730" t="s">
        <v>4304</v>
      </c>
      <c r="C1730" t="str">
        <f t="shared" si="26"/>
        <v>10.146.106.56naa.60060e80166177000001617700000073</v>
      </c>
      <c r="D1730" t="s">
        <v>4499</v>
      </c>
    </row>
    <row r="1731" spans="1:4">
      <c r="A1731" t="s">
        <v>1188</v>
      </c>
      <c r="B1731" t="s">
        <v>4259</v>
      </c>
      <c r="C1731" t="str">
        <f t="shared" si="26"/>
        <v>10.146.106.56naa.60060e8016617700000161770000006a</v>
      </c>
      <c r="D1731" t="s">
        <v>4489</v>
      </c>
    </row>
    <row r="1732" spans="1:4">
      <c r="A1732" t="s">
        <v>1188</v>
      </c>
      <c r="B1732" t="s">
        <v>4261</v>
      </c>
      <c r="C1732" t="str">
        <f t="shared" ref="C1732:C1795" si="27">CONCATENATE(A1732,B1732)</f>
        <v>10.146.106.56naa.60060e80166177000001617700000066</v>
      </c>
      <c r="D1732" t="s">
        <v>4490</v>
      </c>
    </row>
    <row r="1733" spans="1:4">
      <c r="A1733" t="s">
        <v>1188</v>
      </c>
      <c r="B1733" t="s">
        <v>4269</v>
      </c>
      <c r="C1733" t="str">
        <f t="shared" si="27"/>
        <v>10.146.106.56naa.60060e80166177000001617700000065</v>
      </c>
      <c r="D1733" t="s">
        <v>4491</v>
      </c>
    </row>
    <row r="1734" spans="1:4">
      <c r="A1734" t="s">
        <v>1188</v>
      </c>
      <c r="B1734" t="s">
        <v>4244</v>
      </c>
      <c r="C1734" t="str">
        <f t="shared" si="27"/>
        <v>10.146.106.56naa.60060e80166177000001617700000067</v>
      </c>
      <c r="D1734" t="s">
        <v>4492</v>
      </c>
    </row>
    <row r="1735" spans="1:4">
      <c r="A1735" t="s">
        <v>1188</v>
      </c>
      <c r="B1735" t="s">
        <v>4255</v>
      </c>
      <c r="C1735" t="str">
        <f t="shared" si="27"/>
        <v>10.146.106.56naa.60060e80166177000001617700000069</v>
      </c>
      <c r="D1735" t="s">
        <v>4493</v>
      </c>
    </row>
    <row r="1736" spans="1:4">
      <c r="A1736" t="s">
        <v>1188</v>
      </c>
      <c r="B1736" t="s">
        <v>4234</v>
      </c>
      <c r="C1736" t="str">
        <f t="shared" si="27"/>
        <v>10.146.106.56naa.60060e80166177000001617700000068</v>
      </c>
      <c r="D1736" t="s">
        <v>4494</v>
      </c>
    </row>
    <row r="1737" spans="1:4">
      <c r="A1737" t="s">
        <v>1188</v>
      </c>
      <c r="B1737" t="s">
        <v>4297</v>
      </c>
      <c r="C1737" t="str">
        <f t="shared" si="27"/>
        <v>10.146.106.56naa.60060e8016617700000161770000005e</v>
      </c>
      <c r="D1737" t="s">
        <v>4475</v>
      </c>
    </row>
    <row r="1738" spans="1:4">
      <c r="A1738" t="s">
        <v>1188</v>
      </c>
      <c r="B1738" t="s">
        <v>4387</v>
      </c>
      <c r="C1738" t="str">
        <f t="shared" si="27"/>
        <v>10.146.106.56naa.60060e80166221000001622100000078</v>
      </c>
      <c r="D1738" t="s">
        <v>2532</v>
      </c>
    </row>
    <row r="1739" spans="1:4">
      <c r="A1739" t="s">
        <v>1188</v>
      </c>
      <c r="B1739" t="s">
        <v>4388</v>
      </c>
      <c r="C1739" t="str">
        <f t="shared" si="27"/>
        <v>10.146.106.56naa.60060e80166221000001622100000079</v>
      </c>
      <c r="D1739" t="s">
        <v>2524</v>
      </c>
    </row>
    <row r="1740" spans="1:4">
      <c r="A1740" t="s">
        <v>1188</v>
      </c>
      <c r="B1740" t="s">
        <v>4338</v>
      </c>
      <c r="C1740" t="str">
        <f t="shared" si="27"/>
        <v>10.146.106.56naa.60060e8016622100000162210000107c</v>
      </c>
      <c r="D1740" t="s">
        <v>4469</v>
      </c>
    </row>
    <row r="1741" spans="1:4">
      <c r="A1741" t="s">
        <v>1188</v>
      </c>
      <c r="B1741" t="s">
        <v>1391</v>
      </c>
      <c r="C1741" t="str">
        <f t="shared" si="27"/>
        <v>10.146.106.56naa.60060e80166177000001617700001f20</v>
      </c>
      <c r="D1741" t="s">
        <v>4470</v>
      </c>
    </row>
    <row r="1742" spans="1:4">
      <c r="A1742" t="s">
        <v>1188</v>
      </c>
      <c r="B1742" t="s">
        <v>4296</v>
      </c>
      <c r="C1742" t="str">
        <f t="shared" si="27"/>
        <v>10.146.106.56naa.60060e8016617700000161770000005d</v>
      </c>
      <c r="D1742" t="s">
        <v>4474</v>
      </c>
    </row>
    <row r="1743" spans="1:4">
      <c r="A1743" t="s">
        <v>1188</v>
      </c>
      <c r="B1743" t="s">
        <v>4281</v>
      </c>
      <c r="C1743" t="str">
        <f t="shared" si="27"/>
        <v>10.146.106.56naa.60060e8016617700000161770000005b</v>
      </c>
      <c r="D1743" t="s">
        <v>4497</v>
      </c>
    </row>
    <row r="1744" spans="1:4">
      <c r="A1744" t="s">
        <v>1188</v>
      </c>
      <c r="B1744" t="s">
        <v>4379</v>
      </c>
      <c r="C1744" t="str">
        <f t="shared" si="27"/>
        <v>10.146.106.56naa.60060e80166221000001622100000071</v>
      </c>
      <c r="D1744" t="s">
        <v>2529</v>
      </c>
    </row>
    <row r="1745" spans="1:4">
      <c r="A1745" t="s">
        <v>1188</v>
      </c>
      <c r="B1745" t="s">
        <v>4380</v>
      </c>
      <c r="C1745" t="str">
        <f t="shared" si="27"/>
        <v>10.146.106.56naa.60060e8016622100000162210000007c</v>
      </c>
      <c r="D1745" t="s">
        <v>2530</v>
      </c>
    </row>
    <row r="1746" spans="1:4">
      <c r="A1746" t="s">
        <v>1188</v>
      </c>
      <c r="B1746" t="s">
        <v>4381</v>
      </c>
      <c r="C1746" t="str">
        <f t="shared" si="27"/>
        <v>10.146.106.56naa.60060e80166221000001622100000077</v>
      </c>
      <c r="D1746" t="s">
        <v>2531</v>
      </c>
    </row>
    <row r="1747" spans="1:4">
      <c r="A1747" t="s">
        <v>1188</v>
      </c>
      <c r="B1747" t="s">
        <v>4295</v>
      </c>
      <c r="C1747" t="str">
        <f t="shared" si="27"/>
        <v>10.146.106.56naa.60060e8016617700000161770000005c</v>
      </c>
      <c r="D1747" t="s">
        <v>4473</v>
      </c>
    </row>
    <row r="1748" spans="1:4">
      <c r="A1748" t="s">
        <v>1188</v>
      </c>
      <c r="B1748" t="s">
        <v>4274</v>
      </c>
      <c r="C1748" t="str">
        <f t="shared" si="27"/>
        <v>10.146.106.56naa.60060e80166221000001622100000f2f</v>
      </c>
      <c r="D1748" t="s">
        <v>4511</v>
      </c>
    </row>
    <row r="1749" spans="1:4">
      <c r="A1749" t="s">
        <v>1188</v>
      </c>
      <c r="B1749" t="s">
        <v>4264</v>
      </c>
      <c r="C1749" t="str">
        <f t="shared" si="27"/>
        <v>10.146.106.56naa.60060e80166221000001622100000f2e</v>
      </c>
      <c r="D1749" t="s">
        <v>4515</v>
      </c>
    </row>
    <row r="1750" spans="1:4">
      <c r="A1750" t="s">
        <v>1188</v>
      </c>
      <c r="B1750" t="s">
        <v>4276</v>
      </c>
      <c r="C1750" t="str">
        <f t="shared" si="27"/>
        <v>10.146.106.56naa.60060e80166221000001622100000f30</v>
      </c>
      <c r="D1750" t="s">
        <v>4507</v>
      </c>
    </row>
    <row r="1751" spans="1:4">
      <c r="A1751" t="s">
        <v>1188</v>
      </c>
      <c r="B1751" t="s">
        <v>4273</v>
      </c>
      <c r="C1751" t="str">
        <f t="shared" si="27"/>
        <v>10.146.106.56naa.60060e80166221000001622100000f32</v>
      </c>
      <c r="D1751" t="s">
        <v>4508</v>
      </c>
    </row>
    <row r="1752" spans="1:4">
      <c r="A1752" t="s">
        <v>1188</v>
      </c>
      <c r="B1752" t="s">
        <v>4275</v>
      </c>
      <c r="C1752" t="str">
        <f t="shared" si="27"/>
        <v>10.146.106.56naa.60060e80166221000001622100000f31</v>
      </c>
      <c r="D1752" t="s">
        <v>4506</v>
      </c>
    </row>
    <row r="1753" spans="1:4">
      <c r="A1753" t="s">
        <v>1188</v>
      </c>
      <c r="B1753" t="s">
        <v>4266</v>
      </c>
      <c r="C1753" t="str">
        <f t="shared" si="27"/>
        <v>10.146.106.56naa.60060e80166221000001622100000f43</v>
      </c>
      <c r="D1753" t="s">
        <v>2547</v>
      </c>
    </row>
    <row r="1754" spans="1:4">
      <c r="A1754" t="s">
        <v>1188</v>
      </c>
      <c r="B1754" t="s">
        <v>4263</v>
      </c>
      <c r="C1754" t="str">
        <f t="shared" si="27"/>
        <v>10.146.106.56naa.60060e80166221000001622100000f2d</v>
      </c>
      <c r="D1754" t="s">
        <v>4513</v>
      </c>
    </row>
    <row r="1755" spans="1:4">
      <c r="A1755" t="s">
        <v>1188</v>
      </c>
      <c r="B1755" t="s">
        <v>4236</v>
      </c>
      <c r="C1755" t="str">
        <f t="shared" si="27"/>
        <v>10.146.106.56naa.60060e80166221000001622100000f36</v>
      </c>
      <c r="D1755" t="s">
        <v>2515</v>
      </c>
    </row>
    <row r="1756" spans="1:4">
      <c r="A1756" t="s">
        <v>1188</v>
      </c>
      <c r="B1756" t="s">
        <v>1263</v>
      </c>
      <c r="C1756" t="str">
        <f t="shared" si="27"/>
        <v>10.146.106.56naa.60060e80166221000001622100001f10</v>
      </c>
      <c r="D1756" t="s">
        <v>4422</v>
      </c>
    </row>
    <row r="1757" spans="1:4">
      <c r="A1757" t="s">
        <v>1188</v>
      </c>
      <c r="B1757" t="s">
        <v>1273</v>
      </c>
      <c r="C1757" t="str">
        <f t="shared" si="27"/>
        <v>10.146.106.56naa.60060e80166221000001622100001f11</v>
      </c>
      <c r="D1757" t="s">
        <v>4417</v>
      </c>
    </row>
    <row r="1758" spans="1:4">
      <c r="A1758" t="s">
        <v>1188</v>
      </c>
      <c r="B1758" t="s">
        <v>1253</v>
      </c>
      <c r="C1758" t="str">
        <f t="shared" si="27"/>
        <v>10.146.106.56naa.60060e80166221000001622100001f0f</v>
      </c>
      <c r="D1758" t="s">
        <v>4425</v>
      </c>
    </row>
    <row r="1759" spans="1:4">
      <c r="A1759" t="s">
        <v>1188</v>
      </c>
      <c r="B1759" t="s">
        <v>4271</v>
      </c>
      <c r="C1759" t="str">
        <f t="shared" si="27"/>
        <v>10.146.106.56naa.60060e80166221000001622100000f34</v>
      </c>
      <c r="D1759" t="s">
        <v>4509</v>
      </c>
    </row>
    <row r="1760" spans="1:4">
      <c r="A1760" t="s">
        <v>1188</v>
      </c>
      <c r="B1760" t="s">
        <v>4267</v>
      </c>
      <c r="C1760" t="str">
        <f t="shared" si="27"/>
        <v>10.146.106.56naa.60060e80166221000001622100000f33</v>
      </c>
      <c r="D1760" t="s">
        <v>4510</v>
      </c>
    </row>
    <row r="1761" spans="1:4">
      <c r="A1761" t="s">
        <v>1188</v>
      </c>
      <c r="B1761" t="s">
        <v>4242</v>
      </c>
      <c r="C1761" t="str">
        <f t="shared" si="27"/>
        <v>10.146.106.56naa.60060e80166221000001622100000f35</v>
      </c>
      <c r="D1761" t="s">
        <v>4423</v>
      </c>
    </row>
    <row r="1762" spans="1:4">
      <c r="A1762" t="s">
        <v>1188</v>
      </c>
      <c r="B1762" t="s">
        <v>4239</v>
      </c>
      <c r="C1762" t="str">
        <f t="shared" si="27"/>
        <v>10.146.106.56naa.60060e80166177000001617700000f10</v>
      </c>
      <c r="D1762" t="s">
        <v>4532</v>
      </c>
    </row>
    <row r="1763" spans="1:4">
      <c r="A1763" t="s">
        <v>1188</v>
      </c>
      <c r="B1763" t="s">
        <v>4350</v>
      </c>
      <c r="C1763" t="str">
        <f t="shared" si="27"/>
        <v>10.146.106.56naa.60060e80166221000001622100000f3a</v>
      </c>
      <c r="D1763" t="s">
        <v>2538</v>
      </c>
    </row>
    <row r="1764" spans="1:4">
      <c r="A1764" t="s">
        <v>1188</v>
      </c>
      <c r="B1764" t="s">
        <v>4238</v>
      </c>
      <c r="C1764" t="str">
        <f t="shared" si="27"/>
        <v>10.146.106.56naa.60060e80166177000001617700000f11</v>
      </c>
      <c r="D1764" t="s">
        <v>4526</v>
      </c>
    </row>
    <row r="1765" spans="1:4">
      <c r="A1765" t="s">
        <v>1188</v>
      </c>
      <c r="B1765" t="s">
        <v>4353</v>
      </c>
      <c r="C1765" t="str">
        <f t="shared" si="27"/>
        <v>10.146.106.56naa.60060e80166221000001622100000f3b</v>
      </c>
      <c r="D1765" t="s">
        <v>2539</v>
      </c>
    </row>
    <row r="1766" spans="1:4">
      <c r="A1766" t="s">
        <v>1188</v>
      </c>
      <c r="B1766" t="s">
        <v>4342</v>
      </c>
      <c r="C1766" t="str">
        <f t="shared" si="27"/>
        <v>10.146.106.56naa.60060e80166221000001622100000f38</v>
      </c>
      <c r="D1766" t="s">
        <v>2508</v>
      </c>
    </row>
    <row r="1767" spans="1:4">
      <c r="A1767" t="s">
        <v>1188</v>
      </c>
      <c r="B1767" t="s">
        <v>4344</v>
      </c>
      <c r="C1767" t="str">
        <f t="shared" si="27"/>
        <v>10.146.106.56naa.60060e80166221000001622100000f37</v>
      </c>
      <c r="D1767" t="s">
        <v>2507</v>
      </c>
    </row>
    <row r="1768" spans="1:4">
      <c r="A1768" t="s">
        <v>1188</v>
      </c>
      <c r="B1768" t="s">
        <v>4240</v>
      </c>
      <c r="C1768" t="str">
        <f t="shared" si="27"/>
        <v>10.146.106.56naa.60060e80166177000001617700000f0f</v>
      </c>
      <c r="D1768" t="s">
        <v>4530</v>
      </c>
    </row>
    <row r="1769" spans="1:4">
      <c r="A1769" t="s">
        <v>1188</v>
      </c>
      <c r="B1769" t="s">
        <v>4340</v>
      </c>
      <c r="C1769" t="str">
        <f t="shared" si="27"/>
        <v>10.146.106.56naa.60060e80166221000001622100000f39</v>
      </c>
      <c r="D1769" t="s">
        <v>2537</v>
      </c>
    </row>
    <row r="1770" spans="1:4">
      <c r="A1770" t="s">
        <v>1188</v>
      </c>
      <c r="B1770" t="s">
        <v>4314</v>
      </c>
      <c r="C1770" t="str">
        <f t="shared" si="27"/>
        <v>10.146.106.56naa.60060e80166221000001622100000f3e</v>
      </c>
      <c r="D1770" t="s">
        <v>2545</v>
      </c>
    </row>
    <row r="1771" spans="1:4">
      <c r="A1771" t="s">
        <v>1188</v>
      </c>
      <c r="B1771" t="s">
        <v>4252</v>
      </c>
      <c r="C1771" t="str">
        <f t="shared" si="27"/>
        <v>10.146.106.56naa.60060e80166177000001617700000f17</v>
      </c>
      <c r="D1771" t="s">
        <v>4505</v>
      </c>
    </row>
    <row r="1772" spans="1:4">
      <c r="A1772" t="s">
        <v>1188</v>
      </c>
      <c r="B1772" t="s">
        <v>4265</v>
      </c>
      <c r="C1772" t="str">
        <f t="shared" si="27"/>
        <v>10.146.106.56naa.60060e80166221000001622100000f42</v>
      </c>
      <c r="D1772" t="s">
        <v>2546</v>
      </c>
    </row>
    <row r="1773" spans="1:4">
      <c r="A1773" t="s">
        <v>1188</v>
      </c>
      <c r="B1773" t="s">
        <v>4253</v>
      </c>
      <c r="C1773" t="str">
        <f t="shared" si="27"/>
        <v>10.146.106.56naa.60060e80166177000001617700000f16</v>
      </c>
      <c r="D1773" t="s">
        <v>4503</v>
      </c>
    </row>
    <row r="1774" spans="1:4">
      <c r="A1774" t="s">
        <v>1188</v>
      </c>
      <c r="B1774" t="s">
        <v>4349</v>
      </c>
      <c r="C1774" t="str">
        <f t="shared" si="27"/>
        <v>10.146.106.56naa.60060e80166221000001622100000f3c</v>
      </c>
      <c r="D1774" t="s">
        <v>2543</v>
      </c>
    </row>
    <row r="1775" spans="1:4">
      <c r="A1775" t="s">
        <v>1188</v>
      </c>
      <c r="B1775" t="s">
        <v>4257</v>
      </c>
      <c r="C1775" t="str">
        <f t="shared" si="27"/>
        <v>10.146.106.56naa.60060e80166177000001617700000f15</v>
      </c>
      <c r="D1775" t="s">
        <v>4528</v>
      </c>
    </row>
    <row r="1776" spans="1:4">
      <c r="A1776" t="s">
        <v>1188</v>
      </c>
      <c r="B1776" t="s">
        <v>4348</v>
      </c>
      <c r="C1776" t="str">
        <f t="shared" si="27"/>
        <v>10.146.106.56naa.60060e80166221000001622100000f3d</v>
      </c>
      <c r="D1776" t="s">
        <v>2544</v>
      </c>
    </row>
    <row r="1777" spans="1:4">
      <c r="A1777" t="s">
        <v>1188</v>
      </c>
      <c r="B1777" t="s">
        <v>4326</v>
      </c>
      <c r="C1777" t="str">
        <f t="shared" si="27"/>
        <v>10.146.106.56naa.60060e80166221000001622100000066</v>
      </c>
      <c r="D1777" t="s">
        <v>4535</v>
      </c>
    </row>
    <row r="1778" spans="1:4">
      <c r="A1778" t="s">
        <v>1188</v>
      </c>
      <c r="B1778" t="s">
        <v>4316</v>
      </c>
      <c r="C1778" t="str">
        <f t="shared" si="27"/>
        <v>10.146.106.56naa.60060e80166221000001622100000064</v>
      </c>
      <c r="D1778" t="s">
        <v>4536</v>
      </c>
    </row>
    <row r="1779" spans="1:4">
      <c r="A1779" t="s">
        <v>1188</v>
      </c>
      <c r="B1779" t="s">
        <v>4317</v>
      </c>
      <c r="C1779" t="str">
        <f t="shared" si="27"/>
        <v>10.146.106.56naa.60060e80166221000001622100000065</v>
      </c>
      <c r="D1779" t="s">
        <v>4534</v>
      </c>
    </row>
    <row r="1780" spans="1:4">
      <c r="A1780" t="s">
        <v>1188</v>
      </c>
      <c r="B1780" t="s">
        <v>4337</v>
      </c>
      <c r="C1780" t="str">
        <f t="shared" si="27"/>
        <v>10.146.106.56naa.60060e8016622100000162210000005d</v>
      </c>
      <c r="D1780" t="s">
        <v>4538</v>
      </c>
    </row>
    <row r="1781" spans="1:4">
      <c r="A1781" t="s">
        <v>1188</v>
      </c>
      <c r="B1781" t="s">
        <v>4322</v>
      </c>
      <c r="C1781" t="str">
        <f t="shared" si="27"/>
        <v>10.146.106.56naa.60060e80166221000001622100000062</v>
      </c>
      <c r="D1781" t="s">
        <v>4541</v>
      </c>
    </row>
    <row r="1782" spans="1:4">
      <c r="A1782" t="s">
        <v>1188</v>
      </c>
      <c r="B1782" t="s">
        <v>4321</v>
      </c>
      <c r="C1782" t="str">
        <f t="shared" si="27"/>
        <v>10.146.106.56naa.60060e80166221000001622100000061</v>
      </c>
      <c r="D1782" t="s">
        <v>4540</v>
      </c>
    </row>
    <row r="1783" spans="1:4">
      <c r="A1783" t="s">
        <v>1188</v>
      </c>
      <c r="B1783" t="s">
        <v>4315</v>
      </c>
      <c r="C1783" t="str">
        <f t="shared" si="27"/>
        <v>10.146.106.56naa.60060e80166221000001622100000063</v>
      </c>
      <c r="D1783" t="s">
        <v>4537</v>
      </c>
    </row>
    <row r="1784" spans="1:4">
      <c r="A1784" t="s">
        <v>1188</v>
      </c>
      <c r="B1784" t="s">
        <v>4320</v>
      </c>
      <c r="C1784" t="str">
        <f t="shared" si="27"/>
        <v>10.146.106.56naa.60060e80166221000001622100000060</v>
      </c>
      <c r="D1784" t="s">
        <v>4543</v>
      </c>
    </row>
    <row r="1785" spans="1:4">
      <c r="A1785" t="s">
        <v>1188</v>
      </c>
      <c r="B1785" t="s">
        <v>4332</v>
      </c>
      <c r="C1785" t="str">
        <f t="shared" si="27"/>
        <v>10.146.106.56naa.60060e8016622100000162210000005e</v>
      </c>
      <c r="D1785" t="s">
        <v>4539</v>
      </c>
    </row>
    <row r="1786" spans="1:4">
      <c r="A1786" t="s">
        <v>1188</v>
      </c>
      <c r="B1786" t="s">
        <v>4334</v>
      </c>
      <c r="C1786" t="str">
        <f t="shared" si="27"/>
        <v>10.146.106.56naa.60060e8016622100000162210000005f</v>
      </c>
      <c r="D1786" t="s">
        <v>4542</v>
      </c>
    </row>
    <row r="1787" spans="1:4">
      <c r="A1787" t="s">
        <v>1188</v>
      </c>
      <c r="B1787" t="s">
        <v>4366</v>
      </c>
      <c r="C1787" t="str">
        <f t="shared" si="27"/>
        <v>10.146.106.56naa.60060e8016622100000162210000105e</v>
      </c>
      <c r="D1787" t="s">
        <v>4546</v>
      </c>
    </row>
    <row r="1788" spans="1:4">
      <c r="A1788" t="s">
        <v>1188</v>
      </c>
      <c r="B1788" t="s">
        <v>4364</v>
      </c>
      <c r="C1788" t="str">
        <f t="shared" si="27"/>
        <v>10.146.106.56naa.60060e8016622100000162210000105d</v>
      </c>
      <c r="D1788" t="s">
        <v>4547</v>
      </c>
    </row>
    <row r="1789" spans="1:4">
      <c r="A1789" t="s">
        <v>1188</v>
      </c>
      <c r="B1789" t="s">
        <v>4354</v>
      </c>
      <c r="C1789" t="str">
        <f t="shared" si="27"/>
        <v>10.146.106.56naa.60060e8016622100000162210000105f</v>
      </c>
      <c r="D1789" t="s">
        <v>4552</v>
      </c>
    </row>
    <row r="1790" spans="1:4">
      <c r="A1790" t="s">
        <v>1188</v>
      </c>
      <c r="B1790" t="s">
        <v>4343</v>
      </c>
      <c r="C1790" t="str">
        <f t="shared" si="27"/>
        <v>10.146.106.56naa.60060e80166221000001622100001060</v>
      </c>
      <c r="D1790" t="s">
        <v>4551</v>
      </c>
    </row>
    <row r="1791" spans="1:4">
      <c r="A1791" t="s">
        <v>1188</v>
      </c>
      <c r="B1791" t="s">
        <v>4346</v>
      </c>
      <c r="C1791" t="str">
        <f t="shared" si="27"/>
        <v>10.146.106.56naa.60060e80166221000001622100001066</v>
      </c>
      <c r="D1791" t="s">
        <v>4544</v>
      </c>
    </row>
    <row r="1792" spans="1:4">
      <c r="A1792" t="s">
        <v>1188</v>
      </c>
      <c r="B1792" t="s">
        <v>4339</v>
      </c>
      <c r="C1792" t="str">
        <f t="shared" si="27"/>
        <v>10.146.106.56naa.60060e80166221000001622100001062</v>
      </c>
      <c r="D1792" t="s">
        <v>4550</v>
      </c>
    </row>
    <row r="1793" spans="1:4">
      <c r="A1793" t="s">
        <v>1188</v>
      </c>
      <c r="B1793" t="s">
        <v>4345</v>
      </c>
      <c r="C1793" t="str">
        <f t="shared" si="27"/>
        <v>10.146.106.56naa.60060e80166221000001622100001061</v>
      </c>
      <c r="D1793" t="s">
        <v>4553</v>
      </c>
    </row>
    <row r="1794" spans="1:4">
      <c r="A1794" t="s">
        <v>1188</v>
      </c>
      <c r="B1794" t="s">
        <v>4341</v>
      </c>
      <c r="C1794" t="str">
        <f t="shared" si="27"/>
        <v>10.146.106.56naa.60060e80166221000001622100001063</v>
      </c>
      <c r="D1794" t="s">
        <v>4548</v>
      </c>
    </row>
    <row r="1795" spans="1:4">
      <c r="A1795" t="s">
        <v>1188</v>
      </c>
      <c r="B1795" t="s">
        <v>4352</v>
      </c>
      <c r="C1795" t="str">
        <f t="shared" si="27"/>
        <v>10.146.106.56naa.60060e80166221000001622100001065</v>
      </c>
      <c r="D1795" t="s">
        <v>4545</v>
      </c>
    </row>
    <row r="1796" spans="1:4">
      <c r="A1796" t="s">
        <v>1188</v>
      </c>
      <c r="B1796" t="s">
        <v>4351</v>
      </c>
      <c r="C1796" t="str">
        <f t="shared" ref="C1796:C1859" si="28">CONCATENATE(A1796,B1796)</f>
        <v>10.146.106.56naa.60060e80166221000001622100001064</v>
      </c>
      <c r="D1796" t="s">
        <v>4549</v>
      </c>
    </row>
    <row r="1797" spans="1:4">
      <c r="A1797" t="s">
        <v>1188</v>
      </c>
      <c r="B1797" t="s">
        <v>4347</v>
      </c>
      <c r="C1797" t="str">
        <f t="shared" si="28"/>
        <v>10.146.106.56naa.60060e80166221000001622100000f44</v>
      </c>
      <c r="D1797" t="s">
        <v>2548</v>
      </c>
    </row>
    <row r="1798" spans="1:4">
      <c r="A1798" t="s">
        <v>1189</v>
      </c>
      <c r="B1798" t="s">
        <v>1475</v>
      </c>
      <c r="C1798" t="str">
        <f t="shared" si="28"/>
        <v>10.146.106.57naa.600508b1001c908fb384ee11baa20733</v>
      </c>
      <c r="D1798" t="s">
        <v>4213</v>
      </c>
    </row>
    <row r="1799" spans="1:4">
      <c r="A1799" t="s">
        <v>1189</v>
      </c>
      <c r="B1799" t="s">
        <v>1477</v>
      </c>
      <c r="C1799" t="str">
        <f t="shared" si="28"/>
        <v>10.146.106.57naa.600508b1001c2d3d84a40251d24a065f</v>
      </c>
      <c r="D1799" t="s">
        <v>4652</v>
      </c>
    </row>
    <row r="1800" spans="1:4">
      <c r="A1800" t="s">
        <v>1189</v>
      </c>
      <c r="B1800" t="s">
        <v>1473</v>
      </c>
      <c r="C1800" t="str">
        <f t="shared" si="28"/>
        <v>10.146.106.57naa.600508b1001c498e4763ce1003b1949c</v>
      </c>
      <c r="D1800" t="s">
        <v>4212</v>
      </c>
    </row>
    <row r="1801" spans="1:4">
      <c r="A1801" t="s">
        <v>1189</v>
      </c>
      <c r="B1801" t="s">
        <v>1281</v>
      </c>
      <c r="C1801" t="str">
        <f t="shared" si="28"/>
        <v>10.146.106.57naa.60060e80166221000001622100001f1c</v>
      </c>
      <c r="D1801" t="s">
        <v>4421</v>
      </c>
    </row>
    <row r="1802" spans="1:4">
      <c r="A1802" t="s">
        <v>1189</v>
      </c>
      <c r="B1802" t="s">
        <v>1339</v>
      </c>
      <c r="C1802" t="str">
        <f t="shared" si="28"/>
        <v>10.146.106.57naa.60060e80166177000001617700001f1d</v>
      </c>
      <c r="D1802" t="s">
        <v>4427</v>
      </c>
    </row>
    <row r="1803" spans="1:4">
      <c r="A1803" t="s">
        <v>1189</v>
      </c>
      <c r="B1803" t="s">
        <v>1325</v>
      </c>
      <c r="C1803" t="str">
        <f t="shared" si="28"/>
        <v>10.146.106.57naa.60060e80166177000001617700001f1c</v>
      </c>
      <c r="D1803" t="s">
        <v>4430</v>
      </c>
    </row>
    <row r="1804" spans="1:4">
      <c r="A1804" t="s">
        <v>1189</v>
      </c>
      <c r="B1804" t="s">
        <v>1265</v>
      </c>
      <c r="C1804" t="str">
        <f t="shared" si="28"/>
        <v>10.146.106.57naa.60060e80166221000001622100001f16</v>
      </c>
      <c r="D1804" t="s">
        <v>4422</v>
      </c>
    </row>
    <row r="1805" spans="1:4">
      <c r="A1805" t="s">
        <v>1189</v>
      </c>
      <c r="B1805" t="s">
        <v>4670</v>
      </c>
      <c r="C1805" t="str">
        <f t="shared" si="28"/>
        <v>10.146.106.57naa.60060e80166221000001622100001f17</v>
      </c>
      <c r="D1805" t="s">
        <v>4417</v>
      </c>
    </row>
    <row r="1806" spans="1:4">
      <c r="A1806" t="s">
        <v>1189</v>
      </c>
      <c r="B1806" t="s">
        <v>1349</v>
      </c>
      <c r="C1806" t="str">
        <f t="shared" si="28"/>
        <v>10.146.106.57naa.60060e80166177000001617700001f1e</v>
      </c>
      <c r="D1806" t="s">
        <v>4428</v>
      </c>
    </row>
    <row r="1807" spans="1:4">
      <c r="A1807" t="s">
        <v>1189</v>
      </c>
      <c r="B1807" t="s">
        <v>4678</v>
      </c>
      <c r="C1807" t="str">
        <f t="shared" si="28"/>
        <v>10.146.106.57naa.60060e80166177000001617700000071</v>
      </c>
      <c r="D1807" t="s">
        <v>4399</v>
      </c>
    </row>
    <row r="1808" spans="1:4">
      <c r="A1808" t="s">
        <v>1189</v>
      </c>
      <c r="B1808" t="s">
        <v>4684</v>
      </c>
      <c r="C1808" t="str">
        <f t="shared" si="28"/>
        <v>10.146.106.57naa.60060e80166177000001617700000070</v>
      </c>
      <c r="D1808" t="s">
        <v>4404</v>
      </c>
    </row>
    <row r="1809" spans="1:4">
      <c r="A1809" t="s">
        <v>1189</v>
      </c>
      <c r="B1809" t="s">
        <v>4677</v>
      </c>
      <c r="C1809" t="str">
        <f t="shared" si="28"/>
        <v>10.146.106.57naa.60060e80166177000001617700000076</v>
      </c>
      <c r="D1809" t="s">
        <v>4396</v>
      </c>
    </row>
    <row r="1810" spans="1:4">
      <c r="A1810" t="s">
        <v>1189</v>
      </c>
      <c r="B1810" t="s">
        <v>4679</v>
      </c>
      <c r="C1810" t="str">
        <f t="shared" si="28"/>
        <v>10.146.106.57naa.60060e80166177000001617700000077</v>
      </c>
      <c r="D1810" t="s">
        <v>4397</v>
      </c>
    </row>
    <row r="1811" spans="1:4">
      <c r="A1811" t="s">
        <v>1189</v>
      </c>
      <c r="B1811" t="s">
        <v>1357</v>
      </c>
      <c r="C1811" t="str">
        <f t="shared" si="28"/>
        <v>10.146.106.57naa.60060e80166177000001617700001f21</v>
      </c>
      <c r="D1811" t="s">
        <v>4429</v>
      </c>
    </row>
    <row r="1812" spans="1:4">
      <c r="A1812" t="s">
        <v>1189</v>
      </c>
      <c r="B1812" t="s">
        <v>4682</v>
      </c>
      <c r="C1812" t="str">
        <f t="shared" si="28"/>
        <v>10.146.106.57naa.60060e8016617700000161770000006d</v>
      </c>
      <c r="D1812" t="s">
        <v>4221</v>
      </c>
    </row>
    <row r="1813" spans="1:4">
      <c r="A1813" t="s">
        <v>1189</v>
      </c>
      <c r="B1813" t="s">
        <v>4683</v>
      </c>
      <c r="C1813" t="str">
        <f t="shared" si="28"/>
        <v>10.146.106.57naa.60060e8016617700000161770000006e</v>
      </c>
      <c r="D1813" t="s">
        <v>4416</v>
      </c>
    </row>
    <row r="1814" spans="1:4">
      <c r="A1814" t="s">
        <v>1189</v>
      </c>
      <c r="B1814" t="s">
        <v>4685</v>
      </c>
      <c r="C1814" t="str">
        <f t="shared" si="28"/>
        <v>10.146.106.57naa.60060e8016617700000161770000006f</v>
      </c>
      <c r="D1814" t="s">
        <v>4400</v>
      </c>
    </row>
    <row r="1815" spans="1:4">
      <c r="A1815" t="s">
        <v>1189</v>
      </c>
      <c r="B1815" t="s">
        <v>1367</v>
      </c>
      <c r="C1815" t="str">
        <f t="shared" si="28"/>
        <v>10.146.106.57naa.60060e80166177000001617700001f22</v>
      </c>
      <c r="D1815" t="s">
        <v>4401</v>
      </c>
    </row>
    <row r="1816" spans="1:4">
      <c r="A1816" t="s">
        <v>1189</v>
      </c>
      <c r="B1816" t="s">
        <v>4661</v>
      </c>
      <c r="C1816" t="str">
        <f t="shared" si="28"/>
        <v>10.146.106.57naa.60060e80166221000001622100001076</v>
      </c>
      <c r="D1816" t="s">
        <v>2475</v>
      </c>
    </row>
    <row r="1817" spans="1:4">
      <c r="A1817" t="s">
        <v>1189</v>
      </c>
      <c r="B1817" t="s">
        <v>4671</v>
      </c>
      <c r="C1817" t="str">
        <f t="shared" si="28"/>
        <v>10.146.106.57naa.60060e80166221000001622100000073</v>
      </c>
      <c r="D1817" t="s">
        <v>2469</v>
      </c>
    </row>
    <row r="1818" spans="1:4">
      <c r="A1818" t="s">
        <v>1189</v>
      </c>
      <c r="B1818" t="s">
        <v>4673</v>
      </c>
      <c r="C1818" t="str">
        <f t="shared" si="28"/>
        <v>10.146.106.57naa.60060e80166221000001622100000074</v>
      </c>
      <c r="D1818" t="s">
        <v>2472</v>
      </c>
    </row>
    <row r="1819" spans="1:4">
      <c r="A1819" t="s">
        <v>1189</v>
      </c>
      <c r="B1819" t="s">
        <v>4674</v>
      </c>
      <c r="C1819" t="str">
        <f t="shared" si="28"/>
        <v>10.146.106.57naa.60060e80166221000001622100000076</v>
      </c>
      <c r="D1819" t="s">
        <v>2474</v>
      </c>
    </row>
    <row r="1820" spans="1:4">
      <c r="A1820" t="s">
        <v>1189</v>
      </c>
      <c r="B1820" t="s">
        <v>4675</v>
      </c>
      <c r="C1820" t="str">
        <f t="shared" si="28"/>
        <v>10.146.106.57naa.60060e80166221000001622100000075</v>
      </c>
      <c r="D1820" t="s">
        <v>2464</v>
      </c>
    </row>
    <row r="1821" spans="1:4">
      <c r="A1821" t="s">
        <v>1189</v>
      </c>
      <c r="B1821" t="s">
        <v>4659</v>
      </c>
      <c r="C1821" t="str">
        <f t="shared" si="28"/>
        <v>10.146.106.57naa.60060e80166221000001622100001073</v>
      </c>
      <c r="D1821" t="s">
        <v>2470</v>
      </c>
    </row>
    <row r="1822" spans="1:4">
      <c r="A1822" t="s">
        <v>1189</v>
      </c>
      <c r="B1822" t="s">
        <v>4669</v>
      </c>
      <c r="C1822" t="str">
        <f t="shared" si="28"/>
        <v>10.146.106.57naa.60060e80166221000001622100001072</v>
      </c>
      <c r="D1822" t="s">
        <v>4614</v>
      </c>
    </row>
    <row r="1823" spans="1:4">
      <c r="A1823" t="s">
        <v>1189</v>
      </c>
      <c r="B1823" t="s">
        <v>4660</v>
      </c>
      <c r="C1823" t="str">
        <f t="shared" si="28"/>
        <v>10.146.106.57naa.60060e80166221000001622100001074</v>
      </c>
      <c r="D1823" t="s">
        <v>2473</v>
      </c>
    </row>
    <row r="1824" spans="1:4">
      <c r="A1824" t="s">
        <v>1189</v>
      </c>
      <c r="B1824" t="s">
        <v>4662</v>
      </c>
      <c r="C1824" t="str">
        <f t="shared" si="28"/>
        <v>10.146.106.57naa.60060e80166221000001622100001075</v>
      </c>
      <c r="D1824" t="s">
        <v>2471</v>
      </c>
    </row>
    <row r="1825" spans="1:4">
      <c r="A1825" t="s">
        <v>1189</v>
      </c>
      <c r="B1825" t="s">
        <v>4672</v>
      </c>
      <c r="C1825" t="str">
        <f t="shared" si="28"/>
        <v>10.146.106.57naa.60060e80166221000001622100000072</v>
      </c>
      <c r="D1825" t="s">
        <v>2462</v>
      </c>
    </row>
    <row r="1826" spans="1:4">
      <c r="A1826" t="s">
        <v>1189</v>
      </c>
      <c r="B1826" t="s">
        <v>4655</v>
      </c>
      <c r="C1826" t="str">
        <f t="shared" si="28"/>
        <v>10.146.106.57naa.60060e8016617700000161770000007c</v>
      </c>
      <c r="D1826" t="s">
        <v>4497</v>
      </c>
    </row>
    <row r="1827" spans="1:4">
      <c r="A1827" t="s">
        <v>1189</v>
      </c>
      <c r="B1827" t="s">
        <v>4666</v>
      </c>
      <c r="C1827" t="str">
        <f t="shared" si="28"/>
        <v>10.146.106.57naa.60060e80166177000001617700000f1d</v>
      </c>
      <c r="D1827" t="s">
        <v>4505</v>
      </c>
    </row>
    <row r="1828" spans="1:4">
      <c r="A1828" t="s">
        <v>1189</v>
      </c>
      <c r="B1828" t="s">
        <v>4664</v>
      </c>
      <c r="C1828" t="str">
        <f t="shared" si="28"/>
        <v>10.146.106.57naa.60060e80166177000001617700000f1c</v>
      </c>
      <c r="D1828" t="s">
        <v>4503</v>
      </c>
    </row>
    <row r="1829" spans="1:4">
      <c r="A1829" t="s">
        <v>1189</v>
      </c>
      <c r="B1829" t="s">
        <v>1255</v>
      </c>
      <c r="C1829" t="str">
        <f t="shared" si="28"/>
        <v>10.146.106.57naa.60060e80166221000001622100001f15</v>
      </c>
      <c r="D1829" t="s">
        <v>4425</v>
      </c>
    </row>
    <row r="1830" spans="1:4">
      <c r="A1830" t="s">
        <v>1189</v>
      </c>
      <c r="B1830" t="s">
        <v>4656</v>
      </c>
      <c r="C1830" t="str">
        <f t="shared" si="28"/>
        <v>10.146.106.57naa.60060e80166177000001617700000f18</v>
      </c>
      <c r="D1830" t="s">
        <v>4530</v>
      </c>
    </row>
    <row r="1831" spans="1:4">
      <c r="A1831" t="s">
        <v>1189</v>
      </c>
      <c r="B1831" t="s">
        <v>4654</v>
      </c>
      <c r="C1831" t="str">
        <f t="shared" si="28"/>
        <v>10.146.106.57naa.60060e8016617700000161770000007d</v>
      </c>
      <c r="D1831" t="s">
        <v>4473</v>
      </c>
    </row>
    <row r="1832" spans="1:4">
      <c r="A1832" t="s">
        <v>1189</v>
      </c>
      <c r="B1832" t="s">
        <v>4658</v>
      </c>
      <c r="C1832" t="str">
        <f t="shared" si="28"/>
        <v>10.146.106.57naa.60060e80166177000001617700000f19</v>
      </c>
      <c r="D1832" t="s">
        <v>4532</v>
      </c>
    </row>
    <row r="1833" spans="1:4">
      <c r="A1833" t="s">
        <v>1189</v>
      </c>
      <c r="B1833" t="s">
        <v>4665</v>
      </c>
      <c r="C1833" t="str">
        <f t="shared" si="28"/>
        <v>10.146.106.57naa.60060e80166177000001617700000f1b</v>
      </c>
      <c r="D1833" t="s">
        <v>4528</v>
      </c>
    </row>
    <row r="1834" spans="1:4">
      <c r="A1834" t="s">
        <v>1189</v>
      </c>
      <c r="B1834" t="s">
        <v>4657</v>
      </c>
      <c r="C1834" t="str">
        <f t="shared" si="28"/>
        <v>10.146.106.57naa.60060e80166177000001617700000f1a</v>
      </c>
      <c r="D1834" t="s">
        <v>4526</v>
      </c>
    </row>
    <row r="1835" spans="1:4">
      <c r="A1835" t="s">
        <v>1189</v>
      </c>
      <c r="B1835" t="s">
        <v>4663</v>
      </c>
      <c r="C1835" t="str">
        <f t="shared" si="28"/>
        <v>10.146.106.57naa.60060e80166221000001622100000f41</v>
      </c>
      <c r="D1835" t="s">
        <v>4593</v>
      </c>
    </row>
    <row r="1836" spans="1:4">
      <c r="A1836" t="s">
        <v>1189</v>
      </c>
      <c r="B1836" t="s">
        <v>4667</v>
      </c>
      <c r="C1836" t="str">
        <f t="shared" si="28"/>
        <v>10.146.106.57naa.60060e80166221000001622100000f40</v>
      </c>
      <c r="D1836" t="s">
        <v>4587</v>
      </c>
    </row>
    <row r="1837" spans="1:4">
      <c r="A1837" t="s">
        <v>1189</v>
      </c>
      <c r="B1837" t="s">
        <v>1237</v>
      </c>
      <c r="C1837" t="str">
        <f t="shared" si="28"/>
        <v>10.146.106.57naa.60060e80166221000001622100001f1a</v>
      </c>
      <c r="D1837" t="s">
        <v>4220</v>
      </c>
    </row>
    <row r="1838" spans="1:4">
      <c r="A1838" t="s">
        <v>1189</v>
      </c>
      <c r="B1838" t="s">
        <v>4676</v>
      </c>
      <c r="C1838" t="str">
        <f t="shared" si="28"/>
        <v>10.146.106.57naa.60060e8016617700000161770000007b</v>
      </c>
      <c r="D1838" t="s">
        <v>4410</v>
      </c>
    </row>
    <row r="1839" spans="1:4">
      <c r="A1839" t="s">
        <v>1189</v>
      </c>
      <c r="B1839" t="s">
        <v>4681</v>
      </c>
      <c r="C1839" t="str">
        <f t="shared" si="28"/>
        <v>10.146.106.57naa.60060e80166177000001617700000078</v>
      </c>
      <c r="D1839" t="s">
        <v>4411</v>
      </c>
    </row>
    <row r="1840" spans="1:4">
      <c r="A1840" t="s">
        <v>1189</v>
      </c>
      <c r="B1840" t="s">
        <v>4680</v>
      </c>
      <c r="C1840" t="str">
        <f t="shared" si="28"/>
        <v>10.146.106.57naa.60060e80166177000001617700000079</v>
      </c>
      <c r="D1840" t="s">
        <v>4415</v>
      </c>
    </row>
    <row r="1841" spans="1:4">
      <c r="A1841" t="s">
        <v>1189</v>
      </c>
      <c r="B1841" t="s">
        <v>4668</v>
      </c>
      <c r="C1841" t="str">
        <f t="shared" si="28"/>
        <v>10.146.106.57naa.60060e80166221000001622100000f3f</v>
      </c>
      <c r="D1841" t="s">
        <v>4589</v>
      </c>
    </row>
    <row r="1842" spans="1:4">
      <c r="A1842" t="s">
        <v>1189</v>
      </c>
      <c r="B1842" t="s">
        <v>1303</v>
      </c>
      <c r="C1842" t="str">
        <f t="shared" si="28"/>
        <v>10.146.106.57naa.60060e80166177000001617700001f25</v>
      </c>
      <c r="D1842" t="s">
        <v>4565</v>
      </c>
    </row>
    <row r="1843" spans="1:4">
      <c r="A1843" t="s">
        <v>1190</v>
      </c>
      <c r="B1843" t="s">
        <v>1483</v>
      </c>
      <c r="C1843" t="str">
        <f t="shared" si="28"/>
        <v>10.146.106.58naa.600508b1001ced4bba8f140fc3a6a938</v>
      </c>
      <c r="D1843" t="s">
        <v>4652</v>
      </c>
    </row>
    <row r="1844" spans="1:4">
      <c r="A1844" t="s">
        <v>1190</v>
      </c>
      <c r="B1844" t="s">
        <v>1481</v>
      </c>
      <c r="C1844" t="str">
        <f t="shared" si="28"/>
        <v>10.146.106.58naa.600508b1001c9caf012004d7d55d72e3</v>
      </c>
      <c r="D1844" t="s">
        <v>4213</v>
      </c>
    </row>
    <row r="1845" spans="1:4">
      <c r="A1845" t="s">
        <v>1190</v>
      </c>
      <c r="B1845" t="s">
        <v>1479</v>
      </c>
      <c r="C1845" t="str">
        <f t="shared" si="28"/>
        <v>10.146.106.58naa.600508b1001cec661cb9fd8a85ea493c</v>
      </c>
      <c r="D1845" t="s">
        <v>4212</v>
      </c>
    </row>
    <row r="1846" spans="1:4">
      <c r="A1846" t="s">
        <v>1190</v>
      </c>
      <c r="B1846" t="s">
        <v>4336</v>
      </c>
      <c r="C1846" t="str">
        <f t="shared" si="28"/>
        <v>10.146.106.58naa.60060e8016617700000161770000005a</v>
      </c>
      <c r="D1846" t="s">
        <v>4410</v>
      </c>
    </row>
    <row r="1847" spans="1:4">
      <c r="A1847" t="s">
        <v>1190</v>
      </c>
      <c r="B1847" t="s">
        <v>4302</v>
      </c>
      <c r="C1847" t="str">
        <f t="shared" si="28"/>
        <v>10.146.106.58naa.60060e8016622100000162210000006c</v>
      </c>
      <c r="D1847" t="s">
        <v>4406</v>
      </c>
    </row>
    <row r="1848" spans="1:4">
      <c r="A1848" t="s">
        <v>1190</v>
      </c>
      <c r="B1848" t="s">
        <v>4303</v>
      </c>
      <c r="C1848" t="str">
        <f t="shared" si="28"/>
        <v>10.146.106.58naa.60060e8016622100000162210000006d</v>
      </c>
      <c r="D1848" t="s">
        <v>4405</v>
      </c>
    </row>
    <row r="1849" spans="1:4">
      <c r="A1849" t="s">
        <v>1190</v>
      </c>
      <c r="B1849" t="s">
        <v>4300</v>
      </c>
      <c r="C1849" t="str">
        <f t="shared" si="28"/>
        <v>10.146.106.58naa.60060e8016622100000162210000006b</v>
      </c>
      <c r="D1849" t="s">
        <v>4414</v>
      </c>
    </row>
    <row r="1850" spans="1:4">
      <c r="A1850" t="s">
        <v>1190</v>
      </c>
      <c r="B1850" t="s">
        <v>4310</v>
      </c>
      <c r="C1850" t="str">
        <f t="shared" si="28"/>
        <v>10.146.106.58naa.60060e80166221000001622100000069</v>
      </c>
      <c r="D1850" t="s">
        <v>4412</v>
      </c>
    </row>
    <row r="1851" spans="1:4">
      <c r="A1851" t="s">
        <v>1190</v>
      </c>
      <c r="B1851" t="s">
        <v>4329</v>
      </c>
      <c r="C1851" t="str">
        <f t="shared" si="28"/>
        <v>10.146.106.58naa.60060e80166177000001617700000057</v>
      </c>
      <c r="D1851" t="s">
        <v>4397</v>
      </c>
    </row>
    <row r="1852" spans="1:4">
      <c r="A1852" t="s">
        <v>1190</v>
      </c>
      <c r="B1852" t="s">
        <v>4330</v>
      </c>
      <c r="C1852" t="str">
        <f t="shared" si="28"/>
        <v>10.146.106.58naa.60060e80166177000001617700000058</v>
      </c>
      <c r="D1852" t="s">
        <v>4411</v>
      </c>
    </row>
    <row r="1853" spans="1:4">
      <c r="A1853" t="s">
        <v>1190</v>
      </c>
      <c r="B1853" t="s">
        <v>4331</v>
      </c>
      <c r="C1853" t="str">
        <f t="shared" si="28"/>
        <v>10.146.106.58naa.60060e80166177000001617700000059</v>
      </c>
      <c r="D1853" t="s">
        <v>4415</v>
      </c>
    </row>
    <row r="1854" spans="1:4">
      <c r="A1854" t="s">
        <v>1190</v>
      </c>
      <c r="B1854" t="s">
        <v>4301</v>
      </c>
      <c r="C1854" t="str">
        <f t="shared" si="28"/>
        <v>10.146.106.58naa.60060e8016622100000162210000006a</v>
      </c>
      <c r="D1854" t="s">
        <v>4413</v>
      </c>
    </row>
    <row r="1855" spans="1:4">
      <c r="A1855" t="s">
        <v>1190</v>
      </c>
      <c r="B1855" t="s">
        <v>4299</v>
      </c>
      <c r="C1855" t="str">
        <f t="shared" si="28"/>
        <v>10.146.106.58naa.60060e80166221000001622100001053</v>
      </c>
      <c r="D1855" t="s">
        <v>4408</v>
      </c>
    </row>
    <row r="1856" spans="1:4">
      <c r="A1856" t="s">
        <v>1190</v>
      </c>
      <c r="B1856" t="s">
        <v>4312</v>
      </c>
      <c r="C1856" t="str">
        <f t="shared" si="28"/>
        <v>10.146.106.58naa.60060e8016622100000162210000006f</v>
      </c>
      <c r="D1856" t="s">
        <v>4407</v>
      </c>
    </row>
    <row r="1857" spans="1:4">
      <c r="A1857" t="s">
        <v>1190</v>
      </c>
      <c r="B1857" t="s">
        <v>4313</v>
      </c>
      <c r="C1857" t="str">
        <f t="shared" si="28"/>
        <v>10.146.106.58naa.60060e80166221000001622100000070</v>
      </c>
      <c r="D1857" t="s">
        <v>4409</v>
      </c>
    </row>
    <row r="1858" spans="1:4">
      <c r="A1858" t="s">
        <v>1190</v>
      </c>
      <c r="B1858" t="s">
        <v>4306</v>
      </c>
      <c r="C1858" t="str">
        <f t="shared" si="28"/>
        <v>10.146.106.58naa.60060e80166221000001622100000068</v>
      </c>
      <c r="D1858" t="s">
        <v>4398</v>
      </c>
    </row>
    <row r="1859" spans="1:4">
      <c r="A1859" t="s">
        <v>1190</v>
      </c>
      <c r="B1859" t="s">
        <v>1329</v>
      </c>
      <c r="C1859" t="str">
        <f t="shared" si="28"/>
        <v>10.146.106.58naa.60060e80166177000001617700001f05</v>
      </c>
      <c r="D1859" t="s">
        <v>4430</v>
      </c>
    </row>
    <row r="1860" spans="1:4">
      <c r="A1860" t="s">
        <v>1190</v>
      </c>
      <c r="B1860" t="s">
        <v>1299</v>
      </c>
      <c r="C1860" t="str">
        <f t="shared" ref="C1860:C1923" si="29">CONCATENATE(A1860,B1860)</f>
        <v>10.146.106.58naa.60060e80166221000001622100001f1b</v>
      </c>
      <c r="D1860" t="s">
        <v>4434</v>
      </c>
    </row>
    <row r="1861" spans="1:4">
      <c r="A1861" t="s">
        <v>1190</v>
      </c>
      <c r="B1861" t="s">
        <v>1335</v>
      </c>
      <c r="C1861" t="str">
        <f t="shared" si="29"/>
        <v>10.146.106.58naa.60060e80166177000001617700001f16</v>
      </c>
      <c r="D1861" t="s">
        <v>4427</v>
      </c>
    </row>
    <row r="1862" spans="1:4">
      <c r="A1862" t="s">
        <v>1190</v>
      </c>
      <c r="B1862" t="s">
        <v>4280</v>
      </c>
      <c r="C1862" t="str">
        <f t="shared" si="29"/>
        <v>10.146.106.58naa.60060e80166177000001617700000019</v>
      </c>
      <c r="D1862" t="s">
        <v>4221</v>
      </c>
    </row>
    <row r="1863" spans="1:4">
      <c r="A1863" t="s">
        <v>1190</v>
      </c>
      <c r="B1863" t="s">
        <v>1345</v>
      </c>
      <c r="C1863" t="str">
        <f t="shared" si="29"/>
        <v>10.146.106.58naa.60060e80166177000001617700001f17</v>
      </c>
      <c r="D1863" t="s">
        <v>4428</v>
      </c>
    </row>
    <row r="1864" spans="1:4">
      <c r="A1864" t="s">
        <v>1190</v>
      </c>
      <c r="B1864" t="s">
        <v>1303</v>
      </c>
      <c r="C1864" t="str">
        <f t="shared" si="29"/>
        <v>10.146.106.58naa.60060e80166177000001617700001f25</v>
      </c>
      <c r="D1864" t="s">
        <v>4435</v>
      </c>
    </row>
    <row r="1865" spans="1:4">
      <c r="A1865" t="s">
        <v>1190</v>
      </c>
      <c r="B1865" t="s">
        <v>1283</v>
      </c>
      <c r="C1865" t="str">
        <f t="shared" si="29"/>
        <v>10.146.106.58naa.60060e80166221000001622100001f12</v>
      </c>
      <c r="D1865" t="s">
        <v>4421</v>
      </c>
    </row>
    <row r="1866" spans="1:4">
      <c r="A1866" t="s">
        <v>1190</v>
      </c>
      <c r="B1866" t="s">
        <v>1291</v>
      </c>
      <c r="C1866" t="str">
        <f t="shared" si="29"/>
        <v>10.146.106.58naa.60060e80166221000001622100001f13</v>
      </c>
      <c r="D1866" t="s">
        <v>4432</v>
      </c>
    </row>
    <row r="1867" spans="1:4">
      <c r="A1867" t="s">
        <v>1190</v>
      </c>
      <c r="B1867" t="s">
        <v>1297</v>
      </c>
      <c r="C1867" t="str">
        <f t="shared" si="29"/>
        <v>10.146.106.58naa.60060e80166221000001622100001f14</v>
      </c>
      <c r="D1867" t="s">
        <v>4433</v>
      </c>
    </row>
    <row r="1868" spans="1:4">
      <c r="A1868" t="s">
        <v>1190</v>
      </c>
      <c r="B1868" t="s">
        <v>4288</v>
      </c>
      <c r="C1868" t="str">
        <f t="shared" si="29"/>
        <v>10.146.106.58naa.60060e80166177000001617700000055</v>
      </c>
      <c r="D1868" t="s">
        <v>4399</v>
      </c>
    </row>
    <row r="1869" spans="1:4">
      <c r="A1869" t="s">
        <v>1190</v>
      </c>
      <c r="B1869" t="s">
        <v>1379</v>
      </c>
      <c r="C1869" t="str">
        <f t="shared" si="29"/>
        <v>10.146.106.58naa.60060e80166177000001617700001f1b</v>
      </c>
      <c r="D1869" t="s">
        <v>4403</v>
      </c>
    </row>
    <row r="1870" spans="1:4">
      <c r="A1870" t="s">
        <v>1190</v>
      </c>
      <c r="B1870" t="s">
        <v>4249</v>
      </c>
      <c r="C1870" t="str">
        <f t="shared" si="29"/>
        <v>10.146.106.58naa.60060e80166221000001622100000067</v>
      </c>
      <c r="D1870" t="s">
        <v>4395</v>
      </c>
    </row>
    <row r="1871" spans="1:4">
      <c r="A1871" t="s">
        <v>1190</v>
      </c>
      <c r="B1871" t="s">
        <v>4292</v>
      </c>
      <c r="C1871" t="str">
        <f t="shared" si="29"/>
        <v>10.146.106.58naa.60060e80166177000001617700000056</v>
      </c>
      <c r="D1871" t="s">
        <v>4396</v>
      </c>
    </row>
    <row r="1872" spans="1:4">
      <c r="A1872" t="s">
        <v>1190</v>
      </c>
      <c r="B1872" t="s">
        <v>1387</v>
      </c>
      <c r="C1872" t="str">
        <f t="shared" si="29"/>
        <v>10.146.106.58naa.60060e80166177000001617700001f1f</v>
      </c>
      <c r="D1872" t="s">
        <v>4394</v>
      </c>
    </row>
    <row r="1873" spans="1:4">
      <c r="A1873" t="s">
        <v>1190</v>
      </c>
      <c r="B1873" t="s">
        <v>4293</v>
      </c>
      <c r="C1873" t="str">
        <f t="shared" si="29"/>
        <v>10.146.106.58naa.60060e80166177000001617700000054</v>
      </c>
      <c r="D1873" t="s">
        <v>4404</v>
      </c>
    </row>
    <row r="1874" spans="1:4">
      <c r="A1874" t="s">
        <v>1190</v>
      </c>
      <c r="B1874" t="s">
        <v>4294</v>
      </c>
      <c r="C1874" t="str">
        <f t="shared" si="29"/>
        <v>10.146.106.58naa.60060e8016617700000161770000001a</v>
      </c>
      <c r="D1874" t="s">
        <v>4416</v>
      </c>
    </row>
    <row r="1875" spans="1:4">
      <c r="A1875" t="s">
        <v>1190</v>
      </c>
      <c r="B1875" t="s">
        <v>1355</v>
      </c>
      <c r="C1875" t="str">
        <f t="shared" si="29"/>
        <v>10.146.106.58naa.60060e80166177000001617700001f18</v>
      </c>
      <c r="D1875" t="s">
        <v>4429</v>
      </c>
    </row>
    <row r="1876" spans="1:4">
      <c r="A1876" t="s">
        <v>1190</v>
      </c>
      <c r="B1876" t="s">
        <v>1363</v>
      </c>
      <c r="C1876" t="str">
        <f t="shared" si="29"/>
        <v>10.146.106.58naa.60060e80166177000001617700001f19</v>
      </c>
      <c r="D1876" t="s">
        <v>4401</v>
      </c>
    </row>
    <row r="1877" spans="1:4">
      <c r="A1877" t="s">
        <v>1190</v>
      </c>
      <c r="B1877" t="s">
        <v>1373</v>
      </c>
      <c r="C1877" t="str">
        <f t="shared" si="29"/>
        <v>10.146.106.58naa.60060e80166177000001617700001f1a</v>
      </c>
      <c r="D1877" t="s">
        <v>4402</v>
      </c>
    </row>
    <row r="1878" spans="1:4">
      <c r="A1878" t="s">
        <v>1190</v>
      </c>
      <c r="B1878" t="s">
        <v>4298</v>
      </c>
      <c r="C1878" t="str">
        <f t="shared" si="29"/>
        <v>10.146.106.58naa.60060e8016617700000161770000001b</v>
      </c>
      <c r="D1878" t="s">
        <v>4400</v>
      </c>
    </row>
    <row r="1879" spans="1:4">
      <c r="A1879" t="s">
        <v>1190</v>
      </c>
      <c r="B1879" t="s">
        <v>4284</v>
      </c>
      <c r="C1879" t="str">
        <f t="shared" si="29"/>
        <v>10.146.106.58naa.60060e80166221000001622100001054</v>
      </c>
      <c r="D1879" t="s">
        <v>4455</v>
      </c>
    </row>
    <row r="1880" spans="1:4">
      <c r="A1880" t="s">
        <v>1190</v>
      </c>
      <c r="B1880" t="s">
        <v>4246</v>
      </c>
      <c r="C1880" t="str">
        <f t="shared" si="29"/>
        <v>10.146.106.58naa.60060e8016622100000162210000005a</v>
      </c>
      <c r="D1880" t="s">
        <v>4440</v>
      </c>
    </row>
    <row r="1881" spans="1:4">
      <c r="A1881" t="s">
        <v>1190</v>
      </c>
      <c r="B1881" t="s">
        <v>4258</v>
      </c>
      <c r="C1881" t="str">
        <f t="shared" si="29"/>
        <v>10.146.106.58naa.60060e80166221000001622100000059</v>
      </c>
      <c r="D1881" t="s">
        <v>4446</v>
      </c>
    </row>
    <row r="1882" spans="1:4">
      <c r="A1882" t="s">
        <v>1190</v>
      </c>
      <c r="B1882" t="s">
        <v>4307</v>
      </c>
      <c r="C1882" t="str">
        <f t="shared" si="29"/>
        <v>10.146.106.58naa.60060e8016622100000162210000005b</v>
      </c>
      <c r="D1882" t="s">
        <v>4439</v>
      </c>
    </row>
    <row r="1883" spans="1:4">
      <c r="A1883" t="s">
        <v>1190</v>
      </c>
      <c r="B1883" t="s">
        <v>4327</v>
      </c>
      <c r="C1883" t="str">
        <f t="shared" si="29"/>
        <v>10.146.106.58naa.60060e80166221000001622100001067</v>
      </c>
      <c r="D1883" t="s">
        <v>4443</v>
      </c>
    </row>
    <row r="1884" spans="1:4">
      <c r="A1884" t="s">
        <v>1190</v>
      </c>
      <c r="B1884" t="s">
        <v>4311</v>
      </c>
      <c r="C1884" t="str">
        <f t="shared" si="29"/>
        <v>10.146.106.58naa.60060e8016622100000162210000005c</v>
      </c>
      <c r="D1884" t="s">
        <v>4441</v>
      </c>
    </row>
    <row r="1885" spans="1:4">
      <c r="A1885" t="s">
        <v>1190</v>
      </c>
      <c r="B1885" t="s">
        <v>4254</v>
      </c>
      <c r="C1885" t="str">
        <f t="shared" si="29"/>
        <v>10.146.106.58naa.60060e80166221000001622100000058</v>
      </c>
      <c r="D1885" t="s">
        <v>4445</v>
      </c>
    </row>
    <row r="1886" spans="1:4">
      <c r="A1886" t="s">
        <v>1190</v>
      </c>
      <c r="B1886" t="s">
        <v>4272</v>
      </c>
      <c r="C1886" t="str">
        <f t="shared" si="29"/>
        <v>10.146.106.58naa.60060e80166221000001622100000054</v>
      </c>
      <c r="D1886" t="s">
        <v>4438</v>
      </c>
    </row>
    <row r="1887" spans="1:4">
      <c r="A1887" t="s">
        <v>1190</v>
      </c>
      <c r="B1887" t="s">
        <v>4268</v>
      </c>
      <c r="C1887" t="str">
        <f t="shared" si="29"/>
        <v>10.146.106.58naa.60060e80166221000001622100000053</v>
      </c>
      <c r="D1887" t="s">
        <v>4222</v>
      </c>
    </row>
    <row r="1888" spans="1:4">
      <c r="A1888" t="s">
        <v>1190</v>
      </c>
      <c r="B1888" t="s">
        <v>4241</v>
      </c>
      <c r="C1888" t="str">
        <f t="shared" si="29"/>
        <v>10.146.106.58naa.60060e80166221000001622100000055</v>
      </c>
      <c r="D1888" t="s">
        <v>4436</v>
      </c>
    </row>
    <row r="1889" spans="1:4">
      <c r="A1889" t="s">
        <v>1190</v>
      </c>
      <c r="B1889" t="s">
        <v>4237</v>
      </c>
      <c r="C1889" t="str">
        <f t="shared" si="29"/>
        <v>10.146.106.58naa.60060e80166221000001622100000057</v>
      </c>
      <c r="D1889" t="s">
        <v>4444</v>
      </c>
    </row>
    <row r="1890" spans="1:4">
      <c r="A1890" t="s">
        <v>1190</v>
      </c>
      <c r="B1890" t="s">
        <v>4243</v>
      </c>
      <c r="C1890" t="str">
        <f t="shared" si="29"/>
        <v>10.146.106.58naa.60060e80166221000001622100000056</v>
      </c>
      <c r="D1890" t="s">
        <v>4437</v>
      </c>
    </row>
    <row r="1891" spans="1:4">
      <c r="A1891" t="s">
        <v>1190</v>
      </c>
      <c r="B1891" t="s">
        <v>4365</v>
      </c>
      <c r="C1891" t="str">
        <f t="shared" si="29"/>
        <v>10.146.106.58naa.60060e80166221000001622100001071</v>
      </c>
      <c r="D1891" t="s">
        <v>4566</v>
      </c>
    </row>
    <row r="1892" spans="1:4">
      <c r="A1892" t="s">
        <v>1190</v>
      </c>
      <c r="B1892" t="s">
        <v>4367</v>
      </c>
      <c r="C1892" t="str">
        <f t="shared" si="29"/>
        <v>10.146.106.58naa.60060e80166221000001622100001070</v>
      </c>
      <c r="D1892" t="s">
        <v>4570</v>
      </c>
    </row>
    <row r="1893" spans="1:4">
      <c r="A1893" t="s">
        <v>1190</v>
      </c>
      <c r="B1893" t="s">
        <v>4368</v>
      </c>
      <c r="C1893" t="str">
        <f t="shared" si="29"/>
        <v>10.146.106.58naa.60060e8016622100000162210000106d</v>
      </c>
      <c r="D1893" t="s">
        <v>4571</v>
      </c>
    </row>
    <row r="1894" spans="1:4">
      <c r="A1894" t="s">
        <v>1190</v>
      </c>
      <c r="B1894" t="s">
        <v>4325</v>
      </c>
      <c r="C1894" t="str">
        <f t="shared" si="29"/>
        <v>10.146.106.58naa.60060e80166221000001622100001069</v>
      </c>
      <c r="D1894" t="s">
        <v>4533</v>
      </c>
    </row>
    <row r="1895" spans="1:4">
      <c r="A1895" t="s">
        <v>1190</v>
      </c>
      <c r="B1895" t="s">
        <v>4324</v>
      </c>
      <c r="C1895" t="str">
        <f t="shared" si="29"/>
        <v>10.146.106.58naa.60060e80166221000001622100001068</v>
      </c>
      <c r="D1895" t="s">
        <v>4442</v>
      </c>
    </row>
    <row r="1896" spans="1:4">
      <c r="A1896" t="s">
        <v>1190</v>
      </c>
      <c r="B1896" t="s">
        <v>4361</v>
      </c>
      <c r="C1896" t="str">
        <f t="shared" si="29"/>
        <v>10.146.106.58naa.60060e8016622100000162210000106a</v>
      </c>
      <c r="D1896" t="s">
        <v>4568</v>
      </c>
    </row>
    <row r="1897" spans="1:4">
      <c r="A1897" t="s">
        <v>1190</v>
      </c>
      <c r="B1897" t="s">
        <v>4359</v>
      </c>
      <c r="C1897" t="str">
        <f t="shared" si="29"/>
        <v>10.146.106.58naa.60060e8016622100000162210000106c</v>
      </c>
      <c r="D1897" t="s">
        <v>4569</v>
      </c>
    </row>
    <row r="1898" spans="1:4">
      <c r="A1898" t="s">
        <v>1190</v>
      </c>
      <c r="B1898" t="s">
        <v>4360</v>
      </c>
      <c r="C1898" t="str">
        <f t="shared" si="29"/>
        <v>10.146.106.58naa.60060e8016622100000162210000106b</v>
      </c>
      <c r="D1898" t="s">
        <v>4567</v>
      </c>
    </row>
    <row r="1899" spans="1:4">
      <c r="A1899" t="s">
        <v>1190</v>
      </c>
      <c r="B1899" t="s">
        <v>4279</v>
      </c>
      <c r="C1899" t="str">
        <f t="shared" si="29"/>
        <v>10.146.106.58naa.60060e8016622100000162210000105c</v>
      </c>
      <c r="D1899" t="s">
        <v>4450</v>
      </c>
    </row>
    <row r="1900" spans="1:4">
      <c r="A1900" t="s">
        <v>1190</v>
      </c>
      <c r="B1900" t="s">
        <v>4277</v>
      </c>
      <c r="C1900" t="str">
        <f t="shared" si="29"/>
        <v>10.146.106.58naa.60060e8016622100000162210000105b</v>
      </c>
      <c r="D1900" t="s">
        <v>4448</v>
      </c>
    </row>
    <row r="1901" spans="1:4">
      <c r="A1901" t="s">
        <v>1190</v>
      </c>
      <c r="B1901" t="s">
        <v>4278</v>
      </c>
      <c r="C1901" t="str">
        <f t="shared" si="29"/>
        <v>10.146.106.58naa.60060e8016622100000162210000105a</v>
      </c>
      <c r="D1901" t="s">
        <v>4449</v>
      </c>
    </row>
    <row r="1902" spans="1:4">
      <c r="A1902" t="s">
        <v>1190</v>
      </c>
      <c r="B1902" t="s">
        <v>4285</v>
      </c>
      <c r="C1902" t="str">
        <f t="shared" si="29"/>
        <v>10.146.106.58naa.60060e80166221000001622100001056</v>
      </c>
      <c r="D1902" t="s">
        <v>4456</v>
      </c>
    </row>
    <row r="1903" spans="1:4">
      <c r="A1903" t="s">
        <v>1190</v>
      </c>
      <c r="B1903" t="s">
        <v>4283</v>
      </c>
      <c r="C1903" t="str">
        <f t="shared" si="29"/>
        <v>10.146.106.58naa.60060e80166221000001622100001055</v>
      </c>
      <c r="D1903" t="s">
        <v>4454</v>
      </c>
    </row>
    <row r="1904" spans="1:4">
      <c r="A1904" t="s">
        <v>1190</v>
      </c>
      <c r="B1904" t="s">
        <v>4287</v>
      </c>
      <c r="C1904" t="str">
        <f t="shared" si="29"/>
        <v>10.146.106.58naa.60060e80166221000001622100001057</v>
      </c>
      <c r="D1904" t="s">
        <v>4458</v>
      </c>
    </row>
    <row r="1905" spans="1:4">
      <c r="A1905" t="s">
        <v>1190</v>
      </c>
      <c r="B1905" t="s">
        <v>4282</v>
      </c>
      <c r="C1905" t="str">
        <f t="shared" si="29"/>
        <v>10.146.106.58naa.60060e80166221000001622100001059</v>
      </c>
      <c r="D1905" t="s">
        <v>4453</v>
      </c>
    </row>
    <row r="1906" spans="1:4">
      <c r="A1906" t="s">
        <v>1190</v>
      </c>
      <c r="B1906" t="s">
        <v>4286</v>
      </c>
      <c r="C1906" t="str">
        <f t="shared" si="29"/>
        <v>10.146.106.58naa.60060e80166221000001622100001058</v>
      </c>
      <c r="D1906" t="s">
        <v>4457</v>
      </c>
    </row>
    <row r="1907" spans="1:4">
      <c r="A1907" t="s">
        <v>1190</v>
      </c>
      <c r="B1907" t="s">
        <v>4335</v>
      </c>
      <c r="C1907" t="str">
        <f t="shared" si="29"/>
        <v>10.146.106.58naa.60060e8016622100000162210000107e</v>
      </c>
      <c r="D1907" t="s">
        <v>4481</v>
      </c>
    </row>
    <row r="1908" spans="1:4">
      <c r="A1908" t="s">
        <v>1190</v>
      </c>
      <c r="B1908" t="s">
        <v>4362</v>
      </c>
      <c r="C1908" t="str">
        <f t="shared" si="29"/>
        <v>10.146.106.58naa.60060e80166177000001617700000074</v>
      </c>
      <c r="D1908" t="s">
        <v>4484</v>
      </c>
    </row>
    <row r="1909" spans="1:4">
      <c r="A1909" t="s">
        <v>1190</v>
      </c>
      <c r="B1909" t="s">
        <v>4291</v>
      </c>
      <c r="C1909" t="str">
        <f t="shared" si="29"/>
        <v>10.146.106.58naa.60060e80166177000001617700000061</v>
      </c>
      <c r="D1909" t="s">
        <v>4477</v>
      </c>
    </row>
    <row r="1910" spans="1:4">
      <c r="A1910" t="s">
        <v>1190</v>
      </c>
      <c r="B1910" t="s">
        <v>4356</v>
      </c>
      <c r="C1910" t="str">
        <f t="shared" si="29"/>
        <v>10.146.106.58naa.60060e80166177000001617700000075</v>
      </c>
      <c r="D1910" t="s">
        <v>4478</v>
      </c>
    </row>
    <row r="1911" spans="1:4">
      <c r="A1911" t="s">
        <v>1190</v>
      </c>
      <c r="B1911" t="s">
        <v>4385</v>
      </c>
      <c r="C1911" t="str">
        <f t="shared" si="29"/>
        <v>10.146.106.58naa.60060e80166221000001622100000106</v>
      </c>
      <c r="D1911" t="s">
        <v>4476</v>
      </c>
    </row>
    <row r="1912" spans="1:4">
      <c r="A1912" t="s">
        <v>1190</v>
      </c>
      <c r="B1912" t="s">
        <v>1395</v>
      </c>
      <c r="C1912" t="str">
        <f t="shared" si="29"/>
        <v>10.146.106.58naa.60060e80166177000001617700001f26</v>
      </c>
      <c r="D1912" t="s">
        <v>4485</v>
      </c>
    </row>
    <row r="1913" spans="1:4">
      <c r="A1913" t="s">
        <v>1190</v>
      </c>
      <c r="B1913" t="s">
        <v>1393</v>
      </c>
      <c r="C1913" t="str">
        <f t="shared" si="29"/>
        <v>10.146.106.58naa.60060e80166177000001617700001f23</v>
      </c>
      <c r="D1913" t="s">
        <v>4472</v>
      </c>
    </row>
    <row r="1914" spans="1:4">
      <c r="A1914" t="s">
        <v>1190</v>
      </c>
      <c r="B1914" t="s">
        <v>4390</v>
      </c>
      <c r="C1914" t="str">
        <f t="shared" si="29"/>
        <v>10.146.106.58naa.60060e8016622100000162210000007a</v>
      </c>
      <c r="D1914" t="s">
        <v>2533</v>
      </c>
    </row>
    <row r="1915" spans="1:4">
      <c r="A1915" t="s">
        <v>1190</v>
      </c>
      <c r="B1915" t="s">
        <v>4333</v>
      </c>
      <c r="C1915" t="str">
        <f t="shared" si="29"/>
        <v>10.146.106.58naa.60060e8016622100000162210000107d</v>
      </c>
      <c r="D1915" t="s">
        <v>4483</v>
      </c>
    </row>
    <row r="1916" spans="1:4">
      <c r="A1916" t="s">
        <v>1190</v>
      </c>
      <c r="B1916" t="s">
        <v>4389</v>
      </c>
      <c r="C1916" t="str">
        <f t="shared" si="29"/>
        <v>10.146.106.58naa.60060e8016622100000162210000007b</v>
      </c>
      <c r="D1916" t="s">
        <v>2542</v>
      </c>
    </row>
    <row r="1917" spans="1:4">
      <c r="A1917" t="s">
        <v>1190</v>
      </c>
      <c r="B1917" t="s">
        <v>4290</v>
      </c>
      <c r="C1917" t="str">
        <f t="shared" si="29"/>
        <v>10.146.106.58naa.60060e80166177000001617700000060</v>
      </c>
      <c r="D1917" t="s">
        <v>4482</v>
      </c>
    </row>
    <row r="1918" spans="1:4">
      <c r="A1918" t="s">
        <v>1190</v>
      </c>
      <c r="B1918" t="s">
        <v>4323</v>
      </c>
      <c r="C1918" t="str">
        <f t="shared" si="29"/>
        <v>10.146.106.58naa.60060e80166221000001622100001106</v>
      </c>
      <c r="D1918" t="s">
        <v>4520</v>
      </c>
    </row>
    <row r="1919" spans="1:4">
      <c r="A1919" t="s">
        <v>1190</v>
      </c>
      <c r="B1919" t="s">
        <v>4373</v>
      </c>
      <c r="C1919" t="str">
        <f t="shared" si="29"/>
        <v>10.146.106.58naa.60060e8016617700000161770000007e</v>
      </c>
      <c r="D1919" t="s">
        <v>4524</v>
      </c>
    </row>
    <row r="1920" spans="1:4">
      <c r="A1920" t="s">
        <v>1190</v>
      </c>
      <c r="B1920" t="s">
        <v>4371</v>
      </c>
      <c r="C1920" t="str">
        <f t="shared" si="29"/>
        <v>10.146.106.58naa.60060e80166177000001617700000064</v>
      </c>
      <c r="D1920" t="s">
        <v>4518</v>
      </c>
    </row>
    <row r="1921" spans="1:4">
      <c r="A1921" t="s">
        <v>1190</v>
      </c>
      <c r="B1921" t="s">
        <v>4318</v>
      </c>
      <c r="C1921" t="str">
        <f t="shared" si="29"/>
        <v>10.146.106.58naa.60060e80166221000001622100001107</v>
      </c>
      <c r="D1921" t="s">
        <v>4519</v>
      </c>
    </row>
    <row r="1922" spans="1:4">
      <c r="A1922" t="s">
        <v>1190</v>
      </c>
      <c r="B1922" t="s">
        <v>4372</v>
      </c>
      <c r="C1922" t="str">
        <f t="shared" si="29"/>
        <v>10.146.106.58naa.60060e8016617700000161770000007f</v>
      </c>
      <c r="D1922" t="s">
        <v>4517</v>
      </c>
    </row>
    <row r="1923" spans="1:4">
      <c r="A1923" t="s">
        <v>1190</v>
      </c>
      <c r="B1923" t="s">
        <v>4358</v>
      </c>
      <c r="C1923" t="str">
        <f t="shared" si="29"/>
        <v>10.146.106.58naa.60060e80166177000001617700000063</v>
      </c>
      <c r="D1923" t="s">
        <v>4525</v>
      </c>
    </row>
    <row r="1924" spans="1:4">
      <c r="A1924" t="s">
        <v>1190</v>
      </c>
      <c r="B1924" t="s">
        <v>4355</v>
      </c>
      <c r="C1924" t="str">
        <f t="shared" ref="C1924:C1987" si="30">CONCATENATE(A1924,B1924)</f>
        <v>10.146.106.58naa.60060e80166177000001617700000062</v>
      </c>
      <c r="D1924" t="s">
        <v>4479</v>
      </c>
    </row>
    <row r="1925" spans="1:4">
      <c r="A1925" t="s">
        <v>1190</v>
      </c>
      <c r="B1925" t="s">
        <v>4328</v>
      </c>
      <c r="C1925" t="str">
        <f t="shared" si="30"/>
        <v>10.146.106.58naa.60060e8016622100000162210000107f</v>
      </c>
      <c r="D1925" t="s">
        <v>4480</v>
      </c>
    </row>
    <row r="1926" spans="1:4">
      <c r="A1926" t="s">
        <v>1190</v>
      </c>
      <c r="B1926" t="s">
        <v>4386</v>
      </c>
      <c r="C1926" t="str">
        <f t="shared" si="30"/>
        <v>10.146.106.58naa.60060e80166221000001622100000107</v>
      </c>
      <c r="D1926" t="s">
        <v>4522</v>
      </c>
    </row>
    <row r="1927" spans="1:4">
      <c r="A1927" t="s">
        <v>1190</v>
      </c>
      <c r="B1927" t="s">
        <v>4319</v>
      </c>
      <c r="C1927" t="str">
        <f t="shared" si="30"/>
        <v>10.146.106.58naa.60060e80166221000001622100001080</v>
      </c>
      <c r="D1927" t="s">
        <v>4523</v>
      </c>
    </row>
    <row r="1928" spans="1:4">
      <c r="A1928" t="s">
        <v>1190</v>
      </c>
      <c r="B1928" t="s">
        <v>4369</v>
      </c>
      <c r="C1928" t="str">
        <f t="shared" si="30"/>
        <v>10.146.106.58naa.60060e8016617700000161770000007a</v>
      </c>
      <c r="D1928" t="s">
        <v>4521</v>
      </c>
    </row>
    <row r="1929" spans="1:4">
      <c r="A1929" t="s">
        <v>1190</v>
      </c>
      <c r="B1929" t="s">
        <v>4289</v>
      </c>
      <c r="C1929" t="str">
        <f t="shared" si="30"/>
        <v>10.146.106.58naa.60060e8016617700000161770000005f</v>
      </c>
      <c r="D1929" t="s">
        <v>4471</v>
      </c>
    </row>
    <row r="1930" spans="1:4">
      <c r="A1930" t="s">
        <v>1190</v>
      </c>
      <c r="B1930" t="s">
        <v>4250</v>
      </c>
      <c r="C1930" t="str">
        <f t="shared" si="30"/>
        <v>10.146.106.58naa.60060e8016617700000161770000006c</v>
      </c>
      <c r="D1930" t="s">
        <v>4487</v>
      </c>
    </row>
    <row r="1931" spans="1:4">
      <c r="A1931" t="s">
        <v>1190</v>
      </c>
      <c r="B1931" t="s">
        <v>4247</v>
      </c>
      <c r="C1931" t="str">
        <f t="shared" si="30"/>
        <v>10.146.106.58naa.60060e8016617700000161770000006b</v>
      </c>
      <c r="D1931" t="s">
        <v>4486</v>
      </c>
    </row>
    <row r="1932" spans="1:4">
      <c r="A1932" t="s">
        <v>1190</v>
      </c>
      <c r="B1932" t="s">
        <v>4308</v>
      </c>
      <c r="C1932" t="str">
        <f t="shared" si="30"/>
        <v>10.146.106.58naa.60060e80166177000001617700000072</v>
      </c>
      <c r="D1932" t="s">
        <v>4488</v>
      </c>
    </row>
    <row r="1933" spans="1:4">
      <c r="A1933" t="s">
        <v>1190</v>
      </c>
      <c r="B1933" t="s">
        <v>1237</v>
      </c>
      <c r="C1933" t="str">
        <f t="shared" si="30"/>
        <v>10.146.106.58naa.60060e80166221000001622100001f1a</v>
      </c>
      <c r="D1933" t="s">
        <v>2462</v>
      </c>
    </row>
    <row r="1934" spans="1:4">
      <c r="A1934" t="s">
        <v>1190</v>
      </c>
      <c r="B1934" t="s">
        <v>4304</v>
      </c>
      <c r="C1934" t="str">
        <f t="shared" si="30"/>
        <v>10.146.106.58naa.60060e80166177000001617700000073</v>
      </c>
      <c r="D1934" t="s">
        <v>4499</v>
      </c>
    </row>
    <row r="1935" spans="1:4">
      <c r="A1935" t="s">
        <v>1190</v>
      </c>
      <c r="B1935" t="s">
        <v>4259</v>
      </c>
      <c r="C1935" t="str">
        <f t="shared" si="30"/>
        <v>10.146.106.58naa.60060e8016617700000161770000006a</v>
      </c>
      <c r="D1935" t="s">
        <v>4489</v>
      </c>
    </row>
    <row r="1936" spans="1:4">
      <c r="A1936" t="s">
        <v>1190</v>
      </c>
      <c r="B1936" t="s">
        <v>4261</v>
      </c>
      <c r="C1936" t="str">
        <f t="shared" si="30"/>
        <v>10.146.106.58naa.60060e80166177000001617700000066</v>
      </c>
      <c r="D1936" t="s">
        <v>4490</v>
      </c>
    </row>
    <row r="1937" spans="1:4">
      <c r="A1937" t="s">
        <v>1190</v>
      </c>
      <c r="B1937" t="s">
        <v>4269</v>
      </c>
      <c r="C1937" t="str">
        <f t="shared" si="30"/>
        <v>10.146.106.58naa.60060e80166177000001617700000065</v>
      </c>
      <c r="D1937" t="s">
        <v>4491</v>
      </c>
    </row>
    <row r="1938" spans="1:4">
      <c r="A1938" t="s">
        <v>1190</v>
      </c>
      <c r="B1938" t="s">
        <v>4244</v>
      </c>
      <c r="C1938" t="str">
        <f t="shared" si="30"/>
        <v>10.146.106.58naa.60060e80166177000001617700000067</v>
      </c>
      <c r="D1938" t="s">
        <v>4492</v>
      </c>
    </row>
    <row r="1939" spans="1:4">
      <c r="A1939" t="s">
        <v>1190</v>
      </c>
      <c r="B1939" t="s">
        <v>4255</v>
      </c>
      <c r="C1939" t="str">
        <f t="shared" si="30"/>
        <v>10.146.106.58naa.60060e80166177000001617700000069</v>
      </c>
      <c r="D1939" t="s">
        <v>4493</v>
      </c>
    </row>
    <row r="1940" spans="1:4">
      <c r="A1940" t="s">
        <v>1190</v>
      </c>
      <c r="B1940" t="s">
        <v>4234</v>
      </c>
      <c r="C1940" t="str">
        <f t="shared" si="30"/>
        <v>10.146.106.58naa.60060e80166177000001617700000068</v>
      </c>
      <c r="D1940" t="s">
        <v>4494</v>
      </c>
    </row>
    <row r="1941" spans="1:4">
      <c r="A1941" t="s">
        <v>1190</v>
      </c>
      <c r="B1941" t="s">
        <v>4297</v>
      </c>
      <c r="C1941" t="str">
        <f t="shared" si="30"/>
        <v>10.146.106.58naa.60060e8016617700000161770000005e</v>
      </c>
      <c r="D1941" t="s">
        <v>4475</v>
      </c>
    </row>
    <row r="1942" spans="1:4">
      <c r="A1942" t="s">
        <v>1190</v>
      </c>
      <c r="B1942" t="s">
        <v>4387</v>
      </c>
      <c r="C1942" t="str">
        <f t="shared" si="30"/>
        <v>10.146.106.58naa.60060e80166221000001622100000078</v>
      </c>
      <c r="D1942" t="s">
        <v>2532</v>
      </c>
    </row>
    <row r="1943" spans="1:4">
      <c r="A1943" t="s">
        <v>1190</v>
      </c>
      <c r="B1943" t="s">
        <v>4388</v>
      </c>
      <c r="C1943" t="str">
        <f t="shared" si="30"/>
        <v>10.146.106.58naa.60060e80166221000001622100000079</v>
      </c>
      <c r="D1943" t="s">
        <v>2524</v>
      </c>
    </row>
    <row r="1944" spans="1:4">
      <c r="A1944" t="s">
        <v>1190</v>
      </c>
      <c r="B1944" t="s">
        <v>4338</v>
      </c>
      <c r="C1944" t="str">
        <f t="shared" si="30"/>
        <v>10.146.106.58naa.60060e8016622100000162210000107c</v>
      </c>
      <c r="D1944" t="s">
        <v>4469</v>
      </c>
    </row>
    <row r="1945" spans="1:4">
      <c r="A1945" t="s">
        <v>1190</v>
      </c>
      <c r="B1945" t="s">
        <v>1391</v>
      </c>
      <c r="C1945" t="str">
        <f t="shared" si="30"/>
        <v>10.146.106.58naa.60060e80166177000001617700001f20</v>
      </c>
      <c r="D1945" t="s">
        <v>4470</v>
      </c>
    </row>
    <row r="1946" spans="1:4">
      <c r="A1946" t="s">
        <v>1190</v>
      </c>
      <c r="B1946" t="s">
        <v>4296</v>
      </c>
      <c r="C1946" t="str">
        <f t="shared" si="30"/>
        <v>10.146.106.58naa.60060e8016617700000161770000005d</v>
      </c>
      <c r="D1946" t="s">
        <v>4474</v>
      </c>
    </row>
    <row r="1947" spans="1:4">
      <c r="A1947" t="s">
        <v>1190</v>
      </c>
      <c r="B1947" t="s">
        <v>4281</v>
      </c>
      <c r="C1947" t="str">
        <f t="shared" si="30"/>
        <v>10.146.106.58naa.60060e8016617700000161770000005b</v>
      </c>
      <c r="D1947" t="s">
        <v>4497</v>
      </c>
    </row>
    <row r="1948" spans="1:4">
      <c r="A1948" t="s">
        <v>1190</v>
      </c>
      <c r="B1948" t="s">
        <v>4379</v>
      </c>
      <c r="C1948" t="str">
        <f t="shared" si="30"/>
        <v>10.146.106.58naa.60060e80166221000001622100000071</v>
      </c>
      <c r="D1948" t="s">
        <v>2529</v>
      </c>
    </row>
    <row r="1949" spans="1:4">
      <c r="A1949" t="s">
        <v>1190</v>
      </c>
      <c r="B1949" t="s">
        <v>4380</v>
      </c>
      <c r="C1949" t="str">
        <f t="shared" si="30"/>
        <v>10.146.106.58naa.60060e8016622100000162210000007c</v>
      </c>
      <c r="D1949" t="s">
        <v>2530</v>
      </c>
    </row>
    <row r="1950" spans="1:4">
      <c r="A1950" t="s">
        <v>1190</v>
      </c>
      <c r="B1950" t="s">
        <v>4381</v>
      </c>
      <c r="C1950" t="str">
        <f t="shared" si="30"/>
        <v>10.146.106.58naa.60060e80166221000001622100000077</v>
      </c>
      <c r="D1950" t="s">
        <v>2531</v>
      </c>
    </row>
    <row r="1951" spans="1:4">
      <c r="A1951" t="s">
        <v>1190</v>
      </c>
      <c r="B1951" t="s">
        <v>4295</v>
      </c>
      <c r="C1951" t="str">
        <f t="shared" si="30"/>
        <v>10.146.106.58naa.60060e8016617700000161770000005c</v>
      </c>
      <c r="D1951" t="s">
        <v>4473</v>
      </c>
    </row>
    <row r="1952" spans="1:4">
      <c r="A1952" t="s">
        <v>1190</v>
      </c>
      <c r="B1952" t="s">
        <v>4344</v>
      </c>
      <c r="C1952" t="str">
        <f t="shared" si="30"/>
        <v>10.146.106.58naa.60060e80166221000001622100000f37</v>
      </c>
      <c r="D1952" t="s">
        <v>2507</v>
      </c>
    </row>
    <row r="1953" spans="1:4">
      <c r="A1953" t="s">
        <v>1190</v>
      </c>
      <c r="B1953" t="s">
        <v>4276</v>
      </c>
      <c r="C1953" t="str">
        <f t="shared" si="30"/>
        <v>10.146.106.58naa.60060e80166221000001622100000f30</v>
      </c>
      <c r="D1953" t="s">
        <v>4507</v>
      </c>
    </row>
    <row r="1954" spans="1:4">
      <c r="A1954" t="s">
        <v>1190</v>
      </c>
      <c r="B1954" t="s">
        <v>4274</v>
      </c>
      <c r="C1954" t="str">
        <f t="shared" si="30"/>
        <v>10.146.106.58naa.60060e80166221000001622100000f2f</v>
      </c>
      <c r="D1954" t="s">
        <v>4511</v>
      </c>
    </row>
    <row r="1955" spans="1:4">
      <c r="A1955" t="s">
        <v>1190</v>
      </c>
      <c r="B1955" t="s">
        <v>4275</v>
      </c>
      <c r="C1955" t="str">
        <f t="shared" si="30"/>
        <v>10.146.106.58naa.60060e80166221000001622100000f31</v>
      </c>
      <c r="D1955" t="s">
        <v>4506</v>
      </c>
    </row>
    <row r="1956" spans="1:4">
      <c r="A1956" t="s">
        <v>1190</v>
      </c>
      <c r="B1956" t="s">
        <v>4267</v>
      </c>
      <c r="C1956" t="str">
        <f t="shared" si="30"/>
        <v>10.146.106.58naa.60060e80166221000001622100000f33</v>
      </c>
      <c r="D1956" t="s">
        <v>4510</v>
      </c>
    </row>
    <row r="1957" spans="1:4">
      <c r="A1957" t="s">
        <v>1190</v>
      </c>
      <c r="B1957" t="s">
        <v>4273</v>
      </c>
      <c r="C1957" t="str">
        <f t="shared" si="30"/>
        <v>10.146.106.58naa.60060e80166221000001622100000f32</v>
      </c>
      <c r="D1957" t="s">
        <v>4508</v>
      </c>
    </row>
    <row r="1958" spans="1:4">
      <c r="A1958" t="s">
        <v>1190</v>
      </c>
      <c r="B1958" t="s">
        <v>4264</v>
      </c>
      <c r="C1958" t="str">
        <f t="shared" si="30"/>
        <v>10.146.106.58naa.60060e80166221000001622100000f2e</v>
      </c>
      <c r="D1958" t="s">
        <v>4515</v>
      </c>
    </row>
    <row r="1959" spans="1:4">
      <c r="A1959" t="s">
        <v>1190</v>
      </c>
      <c r="B1959" t="s">
        <v>4266</v>
      </c>
      <c r="C1959" t="str">
        <f t="shared" si="30"/>
        <v>10.146.106.58naa.60060e80166221000001622100000f43</v>
      </c>
      <c r="D1959" t="s">
        <v>2547</v>
      </c>
    </row>
    <row r="1960" spans="1:4">
      <c r="A1960" t="s">
        <v>1190</v>
      </c>
      <c r="B1960" t="s">
        <v>4263</v>
      </c>
      <c r="C1960" t="str">
        <f t="shared" si="30"/>
        <v>10.146.106.58naa.60060e80166221000001622100000f2d</v>
      </c>
      <c r="D1960" t="s">
        <v>4513</v>
      </c>
    </row>
    <row r="1961" spans="1:4">
      <c r="A1961" t="s">
        <v>1190</v>
      </c>
      <c r="B1961" t="s">
        <v>1263</v>
      </c>
      <c r="C1961" t="str">
        <f t="shared" si="30"/>
        <v>10.146.106.58naa.60060e80166221000001622100001f10</v>
      </c>
      <c r="D1961" t="s">
        <v>4422</v>
      </c>
    </row>
    <row r="1962" spans="1:4">
      <c r="A1962" t="s">
        <v>1190</v>
      </c>
      <c r="B1962" t="s">
        <v>4236</v>
      </c>
      <c r="C1962" t="str">
        <f t="shared" si="30"/>
        <v>10.146.106.58naa.60060e80166221000001622100000f36</v>
      </c>
      <c r="D1962" t="s">
        <v>2515</v>
      </c>
    </row>
    <row r="1963" spans="1:4">
      <c r="A1963" t="s">
        <v>1190</v>
      </c>
      <c r="B1963" t="s">
        <v>1273</v>
      </c>
      <c r="C1963" t="str">
        <f t="shared" si="30"/>
        <v>10.146.106.58naa.60060e80166221000001622100001f11</v>
      </c>
      <c r="D1963" t="s">
        <v>4417</v>
      </c>
    </row>
    <row r="1964" spans="1:4">
      <c r="A1964" t="s">
        <v>1190</v>
      </c>
      <c r="B1964" t="s">
        <v>4271</v>
      </c>
      <c r="C1964" t="str">
        <f t="shared" si="30"/>
        <v>10.146.106.58naa.60060e80166221000001622100000f34</v>
      </c>
      <c r="D1964" t="s">
        <v>4509</v>
      </c>
    </row>
    <row r="1965" spans="1:4">
      <c r="A1965" t="s">
        <v>1190</v>
      </c>
      <c r="B1965" t="s">
        <v>1253</v>
      </c>
      <c r="C1965" t="str">
        <f t="shared" si="30"/>
        <v>10.146.106.58naa.60060e80166221000001622100001f0f</v>
      </c>
      <c r="D1965" t="s">
        <v>4425</v>
      </c>
    </row>
    <row r="1966" spans="1:4">
      <c r="A1966" t="s">
        <v>1190</v>
      </c>
      <c r="B1966" t="s">
        <v>4242</v>
      </c>
      <c r="C1966" t="str">
        <f t="shared" si="30"/>
        <v>10.146.106.58naa.60060e80166221000001622100000f35</v>
      </c>
      <c r="D1966" t="s">
        <v>4423</v>
      </c>
    </row>
    <row r="1967" spans="1:4">
      <c r="A1967" t="s">
        <v>1190</v>
      </c>
      <c r="B1967" t="s">
        <v>4239</v>
      </c>
      <c r="C1967" t="str">
        <f t="shared" si="30"/>
        <v>10.146.106.58naa.60060e80166177000001617700000f10</v>
      </c>
      <c r="D1967" t="s">
        <v>4532</v>
      </c>
    </row>
    <row r="1968" spans="1:4">
      <c r="A1968" t="s">
        <v>1190</v>
      </c>
      <c r="B1968" t="s">
        <v>4353</v>
      </c>
      <c r="C1968" t="str">
        <f t="shared" si="30"/>
        <v>10.146.106.58naa.60060e80166221000001622100000f3b</v>
      </c>
      <c r="D1968" t="s">
        <v>2539</v>
      </c>
    </row>
    <row r="1969" spans="1:4">
      <c r="A1969" t="s">
        <v>1190</v>
      </c>
      <c r="B1969" t="s">
        <v>4238</v>
      </c>
      <c r="C1969" t="str">
        <f t="shared" si="30"/>
        <v>10.146.106.58naa.60060e80166177000001617700000f11</v>
      </c>
      <c r="D1969" t="s">
        <v>4526</v>
      </c>
    </row>
    <row r="1970" spans="1:4">
      <c r="A1970" t="s">
        <v>1190</v>
      </c>
      <c r="B1970" t="s">
        <v>4350</v>
      </c>
      <c r="C1970" t="str">
        <f t="shared" si="30"/>
        <v>10.146.106.58naa.60060e80166221000001622100000f3a</v>
      </c>
      <c r="D1970" t="s">
        <v>2538</v>
      </c>
    </row>
    <row r="1971" spans="1:4">
      <c r="A1971" t="s">
        <v>1190</v>
      </c>
      <c r="B1971" t="s">
        <v>4342</v>
      </c>
      <c r="C1971" t="str">
        <f t="shared" si="30"/>
        <v>10.146.106.58naa.60060e80166221000001622100000f38</v>
      </c>
      <c r="D1971" t="s">
        <v>2508</v>
      </c>
    </row>
    <row r="1972" spans="1:4">
      <c r="A1972" t="s">
        <v>1190</v>
      </c>
      <c r="B1972" t="s">
        <v>4340</v>
      </c>
      <c r="C1972" t="str">
        <f t="shared" si="30"/>
        <v>10.146.106.58naa.60060e80166221000001622100000f39</v>
      </c>
      <c r="D1972" t="s">
        <v>2537</v>
      </c>
    </row>
    <row r="1973" spans="1:4">
      <c r="A1973" t="s">
        <v>1190</v>
      </c>
      <c r="B1973" t="s">
        <v>4240</v>
      </c>
      <c r="C1973" t="str">
        <f t="shared" si="30"/>
        <v>10.146.106.58naa.60060e80166177000001617700000f0f</v>
      </c>
      <c r="D1973" t="s">
        <v>4530</v>
      </c>
    </row>
    <row r="1974" spans="1:4">
      <c r="A1974" t="s">
        <v>1190</v>
      </c>
      <c r="B1974" t="s">
        <v>4252</v>
      </c>
      <c r="C1974" t="str">
        <f t="shared" si="30"/>
        <v>10.146.106.58naa.60060e80166177000001617700000f17</v>
      </c>
      <c r="D1974" t="s">
        <v>4505</v>
      </c>
    </row>
    <row r="1975" spans="1:4">
      <c r="A1975" t="s">
        <v>1190</v>
      </c>
      <c r="B1975" t="s">
        <v>4314</v>
      </c>
      <c r="C1975" t="str">
        <f t="shared" si="30"/>
        <v>10.146.106.58naa.60060e80166221000001622100000f3e</v>
      </c>
      <c r="D1975" t="s">
        <v>2545</v>
      </c>
    </row>
    <row r="1976" spans="1:4">
      <c r="A1976" t="s">
        <v>1190</v>
      </c>
      <c r="B1976" t="s">
        <v>4265</v>
      </c>
      <c r="C1976" t="str">
        <f t="shared" si="30"/>
        <v>10.146.106.58naa.60060e80166221000001622100000f42</v>
      </c>
      <c r="D1976" t="s">
        <v>2546</v>
      </c>
    </row>
    <row r="1977" spans="1:4">
      <c r="A1977" t="s">
        <v>1190</v>
      </c>
      <c r="B1977" t="s">
        <v>4257</v>
      </c>
      <c r="C1977" t="str">
        <f t="shared" si="30"/>
        <v>10.146.106.58naa.60060e80166177000001617700000f15</v>
      </c>
      <c r="D1977" t="s">
        <v>4528</v>
      </c>
    </row>
    <row r="1978" spans="1:4">
      <c r="A1978" t="s">
        <v>1190</v>
      </c>
      <c r="B1978" t="s">
        <v>4349</v>
      </c>
      <c r="C1978" t="str">
        <f t="shared" si="30"/>
        <v>10.146.106.58naa.60060e80166221000001622100000f3c</v>
      </c>
      <c r="D1978" t="s">
        <v>2543</v>
      </c>
    </row>
    <row r="1979" spans="1:4">
      <c r="A1979" t="s">
        <v>1190</v>
      </c>
      <c r="B1979" t="s">
        <v>4253</v>
      </c>
      <c r="C1979" t="str">
        <f t="shared" si="30"/>
        <v>10.146.106.58naa.60060e80166177000001617700000f16</v>
      </c>
      <c r="D1979" t="s">
        <v>4503</v>
      </c>
    </row>
    <row r="1980" spans="1:4">
      <c r="A1980" t="s">
        <v>1190</v>
      </c>
      <c r="B1980" t="s">
        <v>4348</v>
      </c>
      <c r="C1980" t="str">
        <f t="shared" si="30"/>
        <v>10.146.106.58naa.60060e80166221000001622100000f3d</v>
      </c>
      <c r="D1980" t="s">
        <v>2544</v>
      </c>
    </row>
    <row r="1981" spans="1:4">
      <c r="A1981" t="s">
        <v>1190</v>
      </c>
      <c r="B1981" t="s">
        <v>4326</v>
      </c>
      <c r="C1981" t="str">
        <f t="shared" si="30"/>
        <v>10.146.106.58naa.60060e80166221000001622100000066</v>
      </c>
      <c r="D1981" t="s">
        <v>4535</v>
      </c>
    </row>
    <row r="1982" spans="1:4">
      <c r="A1982" t="s">
        <v>1190</v>
      </c>
      <c r="B1982" t="s">
        <v>4316</v>
      </c>
      <c r="C1982" t="str">
        <f t="shared" si="30"/>
        <v>10.146.106.58naa.60060e80166221000001622100000064</v>
      </c>
      <c r="D1982" t="s">
        <v>4536</v>
      </c>
    </row>
    <row r="1983" spans="1:4">
      <c r="A1983" t="s">
        <v>1190</v>
      </c>
      <c r="B1983" t="s">
        <v>4317</v>
      </c>
      <c r="C1983" t="str">
        <f t="shared" si="30"/>
        <v>10.146.106.58naa.60060e80166221000001622100000065</v>
      </c>
      <c r="D1983" t="s">
        <v>4534</v>
      </c>
    </row>
    <row r="1984" spans="1:4">
      <c r="A1984" t="s">
        <v>1190</v>
      </c>
      <c r="B1984" t="s">
        <v>4337</v>
      </c>
      <c r="C1984" t="str">
        <f t="shared" si="30"/>
        <v>10.146.106.58naa.60060e8016622100000162210000005d</v>
      </c>
      <c r="D1984" t="s">
        <v>4538</v>
      </c>
    </row>
    <row r="1985" spans="1:4">
      <c r="A1985" t="s">
        <v>1190</v>
      </c>
      <c r="B1985" t="s">
        <v>4322</v>
      </c>
      <c r="C1985" t="str">
        <f t="shared" si="30"/>
        <v>10.146.106.58naa.60060e80166221000001622100000062</v>
      </c>
      <c r="D1985" t="s">
        <v>4541</v>
      </c>
    </row>
    <row r="1986" spans="1:4">
      <c r="A1986" t="s">
        <v>1190</v>
      </c>
      <c r="B1986" t="s">
        <v>4321</v>
      </c>
      <c r="C1986" t="str">
        <f t="shared" si="30"/>
        <v>10.146.106.58naa.60060e80166221000001622100000061</v>
      </c>
      <c r="D1986" t="s">
        <v>4540</v>
      </c>
    </row>
    <row r="1987" spans="1:4">
      <c r="A1987" t="s">
        <v>1190</v>
      </c>
      <c r="B1987" t="s">
        <v>4315</v>
      </c>
      <c r="C1987" t="str">
        <f t="shared" si="30"/>
        <v>10.146.106.58naa.60060e80166221000001622100000063</v>
      </c>
      <c r="D1987" t="s">
        <v>4537</v>
      </c>
    </row>
    <row r="1988" spans="1:4">
      <c r="A1988" t="s">
        <v>1190</v>
      </c>
      <c r="B1988" t="s">
        <v>4320</v>
      </c>
      <c r="C1988" t="str">
        <f t="shared" ref="C1988:C2051" si="31">CONCATENATE(A1988,B1988)</f>
        <v>10.146.106.58naa.60060e80166221000001622100000060</v>
      </c>
      <c r="D1988" t="s">
        <v>4543</v>
      </c>
    </row>
    <row r="1989" spans="1:4">
      <c r="A1989" t="s">
        <v>1190</v>
      </c>
      <c r="B1989" t="s">
        <v>4332</v>
      </c>
      <c r="C1989" t="str">
        <f t="shared" si="31"/>
        <v>10.146.106.58naa.60060e8016622100000162210000005e</v>
      </c>
      <c r="D1989" t="s">
        <v>4539</v>
      </c>
    </row>
    <row r="1990" spans="1:4">
      <c r="A1990" t="s">
        <v>1190</v>
      </c>
      <c r="B1990" t="s">
        <v>4334</v>
      </c>
      <c r="C1990" t="str">
        <f t="shared" si="31"/>
        <v>10.146.106.58naa.60060e8016622100000162210000005f</v>
      </c>
      <c r="D1990" t="s">
        <v>4542</v>
      </c>
    </row>
    <row r="1991" spans="1:4">
      <c r="A1991" t="s">
        <v>1190</v>
      </c>
      <c r="B1991" t="s">
        <v>4354</v>
      </c>
      <c r="C1991" t="str">
        <f t="shared" si="31"/>
        <v>10.146.106.58naa.60060e8016622100000162210000105f</v>
      </c>
      <c r="D1991" t="s">
        <v>4552</v>
      </c>
    </row>
    <row r="1992" spans="1:4">
      <c r="A1992" t="s">
        <v>1190</v>
      </c>
      <c r="B1992" t="s">
        <v>4366</v>
      </c>
      <c r="C1992" t="str">
        <f t="shared" si="31"/>
        <v>10.146.106.58naa.60060e8016622100000162210000105e</v>
      </c>
      <c r="D1992" t="s">
        <v>4546</v>
      </c>
    </row>
    <row r="1993" spans="1:4">
      <c r="A1993" t="s">
        <v>1190</v>
      </c>
      <c r="B1993" t="s">
        <v>4343</v>
      </c>
      <c r="C1993" t="str">
        <f t="shared" si="31"/>
        <v>10.146.106.58naa.60060e80166221000001622100001060</v>
      </c>
      <c r="D1993" t="s">
        <v>4551</v>
      </c>
    </row>
    <row r="1994" spans="1:4">
      <c r="A1994" t="s">
        <v>1190</v>
      </c>
      <c r="B1994" t="s">
        <v>4345</v>
      </c>
      <c r="C1994" t="str">
        <f t="shared" si="31"/>
        <v>10.146.106.58naa.60060e80166221000001622100001061</v>
      </c>
      <c r="D1994" t="s">
        <v>4553</v>
      </c>
    </row>
    <row r="1995" spans="1:4">
      <c r="A1995" t="s">
        <v>1190</v>
      </c>
      <c r="B1995" t="s">
        <v>4364</v>
      </c>
      <c r="C1995" t="str">
        <f t="shared" si="31"/>
        <v>10.146.106.58naa.60060e8016622100000162210000105d</v>
      </c>
      <c r="D1995" t="s">
        <v>4547</v>
      </c>
    </row>
    <row r="1996" spans="1:4">
      <c r="A1996" t="s">
        <v>1190</v>
      </c>
      <c r="B1996" t="s">
        <v>4341</v>
      </c>
      <c r="C1996" t="str">
        <f t="shared" si="31"/>
        <v>10.146.106.58naa.60060e80166221000001622100001063</v>
      </c>
      <c r="D1996" t="s">
        <v>4548</v>
      </c>
    </row>
    <row r="1997" spans="1:4">
      <c r="A1997" t="s">
        <v>1190</v>
      </c>
      <c r="B1997" t="s">
        <v>4339</v>
      </c>
      <c r="C1997" t="str">
        <f t="shared" si="31"/>
        <v>10.146.106.58naa.60060e80166221000001622100001062</v>
      </c>
      <c r="D1997" t="s">
        <v>4550</v>
      </c>
    </row>
    <row r="1998" spans="1:4">
      <c r="A1998" t="s">
        <v>1190</v>
      </c>
      <c r="B1998" t="s">
        <v>4351</v>
      </c>
      <c r="C1998" t="str">
        <f t="shared" si="31"/>
        <v>10.146.106.58naa.60060e80166221000001622100001064</v>
      </c>
      <c r="D1998" t="s">
        <v>4549</v>
      </c>
    </row>
    <row r="1999" spans="1:4">
      <c r="A1999" t="s">
        <v>1190</v>
      </c>
      <c r="B1999" t="s">
        <v>4346</v>
      </c>
      <c r="C1999" t="str">
        <f t="shared" si="31"/>
        <v>10.146.106.58naa.60060e80166221000001622100001066</v>
      </c>
      <c r="D1999" t="s">
        <v>4544</v>
      </c>
    </row>
    <row r="2000" spans="1:4">
      <c r="A2000" t="s">
        <v>1190</v>
      </c>
      <c r="B2000" t="s">
        <v>4352</v>
      </c>
      <c r="C2000" t="str">
        <f t="shared" si="31"/>
        <v>10.146.106.58naa.60060e80166221000001622100001065</v>
      </c>
      <c r="D2000" t="s">
        <v>4545</v>
      </c>
    </row>
    <row r="2001" spans="1:4">
      <c r="A2001" t="s">
        <v>1190</v>
      </c>
      <c r="B2001" t="s">
        <v>4347</v>
      </c>
      <c r="C2001" t="str">
        <f t="shared" si="31"/>
        <v>10.146.106.58naa.60060e80166221000001622100000f44</v>
      </c>
      <c r="D2001" t="s">
        <v>2548</v>
      </c>
    </row>
    <row r="2002" spans="1:4">
      <c r="A2002" t="s">
        <v>1191</v>
      </c>
      <c r="B2002" t="s">
        <v>1485</v>
      </c>
      <c r="C2002" t="str">
        <f t="shared" si="31"/>
        <v>10.146.106.59naa.600508b1001ced8494704fe6e68472fb</v>
      </c>
      <c r="D2002" t="s">
        <v>4212</v>
      </c>
    </row>
    <row r="2003" spans="1:4">
      <c r="A2003" t="s">
        <v>1191</v>
      </c>
      <c r="B2003" t="s">
        <v>1487</v>
      </c>
      <c r="C2003" t="str">
        <f t="shared" si="31"/>
        <v>10.146.106.59naa.600508b1001cfff0e55b6f270d788a29</v>
      </c>
      <c r="D2003" t="s">
        <v>4213</v>
      </c>
    </row>
    <row r="2004" spans="1:4">
      <c r="A2004" t="s">
        <v>1191</v>
      </c>
      <c r="B2004" t="s">
        <v>4202</v>
      </c>
      <c r="C2004" t="str">
        <f t="shared" si="31"/>
        <v>10.146.106.59naa.60060e80166177000001617700000084</v>
      </c>
      <c r="D2004" t="s">
        <v>4227</v>
      </c>
    </row>
    <row r="2005" spans="1:4">
      <c r="A2005" t="s">
        <v>1191</v>
      </c>
      <c r="B2005" t="s">
        <v>4204</v>
      </c>
      <c r="C2005" t="str">
        <f t="shared" si="31"/>
        <v>10.146.106.59naa.60060e80166177000001617700000085</v>
      </c>
      <c r="D2005" t="s">
        <v>4231</v>
      </c>
    </row>
    <row r="2006" spans="1:4">
      <c r="A2006" t="s">
        <v>1191</v>
      </c>
      <c r="B2006" t="s">
        <v>1301</v>
      </c>
      <c r="C2006" t="str">
        <f t="shared" si="31"/>
        <v>10.146.106.59naa.60060e80166177000001617700001f24</v>
      </c>
      <c r="D2006" t="s">
        <v>4223</v>
      </c>
    </row>
    <row r="2007" spans="1:4">
      <c r="A2007" t="s">
        <v>1191</v>
      </c>
      <c r="B2007" t="s">
        <v>4216</v>
      </c>
      <c r="C2007" t="str">
        <f t="shared" si="31"/>
        <v>10.146.106.59naa.60060e80166177000001617700000f1f</v>
      </c>
      <c r="D2007" t="s">
        <v>4228</v>
      </c>
    </row>
    <row r="2008" spans="1:4">
      <c r="A2008" t="s">
        <v>1191</v>
      </c>
      <c r="B2008" t="s">
        <v>4218</v>
      </c>
      <c r="C2008" t="str">
        <f t="shared" si="31"/>
        <v>10.146.106.59naa.60060e80166177000001617700000f20</v>
      </c>
      <c r="D2008" t="s">
        <v>4229</v>
      </c>
    </row>
    <row r="2009" spans="1:4">
      <c r="A2009" t="s">
        <v>1191</v>
      </c>
      <c r="B2009" t="s">
        <v>4209</v>
      </c>
      <c r="C2009" t="str">
        <f t="shared" si="31"/>
        <v>10.146.106.59naa.60060e80166177000001617700000086</v>
      </c>
      <c r="D2009" t="s">
        <v>4232</v>
      </c>
    </row>
    <row r="2010" spans="1:4">
      <c r="A2010" t="s">
        <v>1191</v>
      </c>
      <c r="B2010" t="s">
        <v>4214</v>
      </c>
      <c r="C2010" t="str">
        <f t="shared" si="31"/>
        <v>10.146.106.59naa.60060e80166177000001617700000f1e</v>
      </c>
      <c r="D2010" t="s">
        <v>4233</v>
      </c>
    </row>
    <row r="2011" spans="1:4">
      <c r="A2011" t="s">
        <v>1192</v>
      </c>
      <c r="B2011" t="s">
        <v>1493</v>
      </c>
      <c r="C2011" t="str">
        <f t="shared" si="31"/>
        <v>10.146.106.60naa.600508b1001c8442107628f56daf1582</v>
      </c>
      <c r="D2011" t="s">
        <v>4652</v>
      </c>
    </row>
    <row r="2012" spans="1:4">
      <c r="A2012" t="s">
        <v>1192</v>
      </c>
      <c r="B2012" t="s">
        <v>1491</v>
      </c>
      <c r="C2012" t="str">
        <f t="shared" si="31"/>
        <v>10.146.106.60naa.600508b1001cd6ce95aba2a9fe674d8a</v>
      </c>
      <c r="D2012" t="s">
        <v>4213</v>
      </c>
    </row>
    <row r="2013" spans="1:4">
      <c r="A2013" t="s">
        <v>1192</v>
      </c>
      <c r="B2013" t="s">
        <v>1489</v>
      </c>
      <c r="C2013" t="str">
        <f t="shared" si="31"/>
        <v>10.146.106.60naa.600508b1001ccea38678292fb47ad144</v>
      </c>
      <c r="D2013" t="s">
        <v>4212</v>
      </c>
    </row>
    <row r="2014" spans="1:4">
      <c r="A2014" t="s">
        <v>1192</v>
      </c>
      <c r="B2014" t="s">
        <v>4298</v>
      </c>
      <c r="C2014" t="str">
        <f t="shared" si="31"/>
        <v>10.146.106.60naa.60060e8016617700000161770000001b</v>
      </c>
      <c r="D2014" t="s">
        <v>4400</v>
      </c>
    </row>
    <row r="2015" spans="1:4">
      <c r="A2015" t="s">
        <v>1192</v>
      </c>
      <c r="B2015" t="s">
        <v>1363</v>
      </c>
      <c r="C2015" t="str">
        <f t="shared" si="31"/>
        <v>10.146.106.60naa.60060e80166177000001617700001f19</v>
      </c>
      <c r="D2015" t="s">
        <v>4401</v>
      </c>
    </row>
    <row r="2016" spans="1:4">
      <c r="A2016" t="s">
        <v>1192</v>
      </c>
      <c r="B2016" t="s">
        <v>1373</v>
      </c>
      <c r="C2016" t="str">
        <f t="shared" si="31"/>
        <v>10.146.106.60naa.60060e80166177000001617700001f1a</v>
      </c>
      <c r="D2016" t="s">
        <v>4402</v>
      </c>
    </row>
    <row r="2017" spans="1:4">
      <c r="A2017" t="s">
        <v>1192</v>
      </c>
      <c r="B2017" t="s">
        <v>1379</v>
      </c>
      <c r="C2017" t="str">
        <f t="shared" si="31"/>
        <v>10.146.106.60naa.60060e80166177000001617700001f1b</v>
      </c>
      <c r="D2017" t="s">
        <v>4403</v>
      </c>
    </row>
    <row r="2018" spans="1:4">
      <c r="A2018" t="s">
        <v>1192</v>
      </c>
      <c r="B2018" t="s">
        <v>4293</v>
      </c>
      <c r="C2018" t="str">
        <f t="shared" si="31"/>
        <v>10.146.106.60naa.60060e80166177000001617700000054</v>
      </c>
      <c r="D2018" t="s">
        <v>4404</v>
      </c>
    </row>
    <row r="2019" spans="1:4">
      <c r="A2019" t="s">
        <v>1192</v>
      </c>
      <c r="B2019" t="s">
        <v>4294</v>
      </c>
      <c r="C2019" t="str">
        <f t="shared" si="31"/>
        <v>10.146.106.60naa.60060e8016617700000161770000001a</v>
      </c>
      <c r="D2019" t="s">
        <v>4416</v>
      </c>
    </row>
    <row r="2020" spans="1:4">
      <c r="A2020" t="s">
        <v>1192</v>
      </c>
      <c r="B2020" t="s">
        <v>1335</v>
      </c>
      <c r="C2020" t="str">
        <f t="shared" si="31"/>
        <v>10.146.106.60naa.60060e80166177000001617700001f16</v>
      </c>
      <c r="D2020" t="s">
        <v>4427</v>
      </c>
    </row>
    <row r="2021" spans="1:4">
      <c r="A2021" t="s">
        <v>1192</v>
      </c>
      <c r="B2021" t="s">
        <v>1329</v>
      </c>
      <c r="C2021" t="str">
        <f t="shared" si="31"/>
        <v>10.146.106.60naa.60060e80166177000001617700001f05</v>
      </c>
      <c r="D2021" t="s">
        <v>4430</v>
      </c>
    </row>
    <row r="2022" spans="1:4">
      <c r="A2022" t="s">
        <v>1192</v>
      </c>
      <c r="B2022" t="s">
        <v>1345</v>
      </c>
      <c r="C2022" t="str">
        <f t="shared" si="31"/>
        <v>10.146.106.60naa.60060e80166177000001617700001f17</v>
      </c>
      <c r="D2022" t="s">
        <v>4428</v>
      </c>
    </row>
    <row r="2023" spans="1:4">
      <c r="A2023" t="s">
        <v>1192</v>
      </c>
      <c r="B2023" t="s">
        <v>1355</v>
      </c>
      <c r="C2023" t="str">
        <f t="shared" si="31"/>
        <v>10.146.106.60naa.60060e80166177000001617700001f18</v>
      </c>
      <c r="D2023" t="s">
        <v>4429</v>
      </c>
    </row>
    <row r="2024" spans="1:4">
      <c r="A2024" t="s">
        <v>1192</v>
      </c>
      <c r="B2024" t="s">
        <v>4280</v>
      </c>
      <c r="C2024" t="str">
        <f t="shared" si="31"/>
        <v>10.146.106.60naa.60060e80166177000001617700000019</v>
      </c>
      <c r="D2024" t="s">
        <v>4221</v>
      </c>
    </row>
    <row r="2025" spans="1:4">
      <c r="A2025" t="s">
        <v>1192</v>
      </c>
      <c r="B2025" t="s">
        <v>4310</v>
      </c>
      <c r="C2025" t="str">
        <f t="shared" si="31"/>
        <v>10.146.106.60naa.60060e80166221000001622100000069</v>
      </c>
      <c r="D2025" t="s">
        <v>4412</v>
      </c>
    </row>
    <row r="2026" spans="1:4">
      <c r="A2026" t="s">
        <v>1192</v>
      </c>
      <c r="B2026" t="s">
        <v>4329</v>
      </c>
      <c r="C2026" t="str">
        <f t="shared" si="31"/>
        <v>10.146.106.60naa.60060e80166177000001617700000057</v>
      </c>
      <c r="D2026" t="s">
        <v>4397</v>
      </c>
    </row>
    <row r="2027" spans="1:4">
      <c r="A2027" t="s">
        <v>1192</v>
      </c>
      <c r="B2027" t="s">
        <v>4301</v>
      </c>
      <c r="C2027" t="str">
        <f t="shared" si="31"/>
        <v>10.146.106.60naa.60060e8016622100000162210000006a</v>
      </c>
      <c r="D2027" t="s">
        <v>4413</v>
      </c>
    </row>
    <row r="2028" spans="1:4">
      <c r="A2028" t="s">
        <v>1192</v>
      </c>
      <c r="B2028" t="s">
        <v>4330</v>
      </c>
      <c r="C2028" t="str">
        <f t="shared" si="31"/>
        <v>10.146.106.60naa.60060e80166177000001617700000058</v>
      </c>
      <c r="D2028" t="s">
        <v>4411</v>
      </c>
    </row>
    <row r="2029" spans="1:4">
      <c r="A2029" t="s">
        <v>1192</v>
      </c>
      <c r="B2029" t="s">
        <v>4249</v>
      </c>
      <c r="C2029" t="str">
        <f t="shared" si="31"/>
        <v>10.146.106.60naa.60060e80166221000001622100000067</v>
      </c>
      <c r="D2029" t="s">
        <v>4395</v>
      </c>
    </row>
    <row r="2030" spans="1:4">
      <c r="A2030" t="s">
        <v>1192</v>
      </c>
      <c r="B2030" t="s">
        <v>4288</v>
      </c>
      <c r="C2030" t="str">
        <f t="shared" si="31"/>
        <v>10.146.106.60naa.60060e80166177000001617700000055</v>
      </c>
      <c r="D2030" t="s">
        <v>4399</v>
      </c>
    </row>
    <row r="2031" spans="1:4">
      <c r="A2031" t="s">
        <v>1192</v>
      </c>
      <c r="B2031" t="s">
        <v>1387</v>
      </c>
      <c r="C2031" t="str">
        <f t="shared" si="31"/>
        <v>10.146.106.60naa.60060e80166177000001617700001f1f</v>
      </c>
      <c r="D2031" t="s">
        <v>4394</v>
      </c>
    </row>
    <row r="2032" spans="1:4">
      <c r="A2032" t="s">
        <v>1192</v>
      </c>
      <c r="B2032" t="s">
        <v>4306</v>
      </c>
      <c r="C2032" t="str">
        <f t="shared" si="31"/>
        <v>10.146.106.60naa.60060e80166221000001622100000068</v>
      </c>
      <c r="D2032" t="s">
        <v>4398</v>
      </c>
    </row>
    <row r="2033" spans="1:4">
      <c r="A2033" t="s">
        <v>1192</v>
      </c>
      <c r="B2033" t="s">
        <v>4292</v>
      </c>
      <c r="C2033" t="str">
        <f t="shared" si="31"/>
        <v>10.146.106.60naa.60060e80166177000001617700000056</v>
      </c>
      <c r="D2033" t="s">
        <v>4396</v>
      </c>
    </row>
    <row r="2034" spans="1:4">
      <c r="A2034" t="s">
        <v>1192</v>
      </c>
      <c r="B2034" t="s">
        <v>1299</v>
      </c>
      <c r="C2034" t="str">
        <f t="shared" si="31"/>
        <v>10.146.106.60naa.60060e80166221000001622100001f1b</v>
      </c>
      <c r="D2034" t="s">
        <v>4434</v>
      </c>
    </row>
    <row r="2035" spans="1:4">
      <c r="A2035" t="s">
        <v>1192</v>
      </c>
      <c r="B2035" t="s">
        <v>1253</v>
      </c>
      <c r="C2035" t="str">
        <f t="shared" si="31"/>
        <v>10.146.106.60naa.60060e80166221000001622100001f0f</v>
      </c>
      <c r="D2035" t="s">
        <v>4425</v>
      </c>
    </row>
    <row r="2036" spans="1:4">
      <c r="A2036" t="s">
        <v>1192</v>
      </c>
      <c r="B2036" t="s">
        <v>1291</v>
      </c>
      <c r="C2036" t="str">
        <f t="shared" si="31"/>
        <v>10.146.106.60naa.60060e80166221000001622100001f13</v>
      </c>
      <c r="D2036" t="s">
        <v>4432</v>
      </c>
    </row>
    <row r="2037" spans="1:4">
      <c r="A2037" t="s">
        <v>1192</v>
      </c>
      <c r="B2037" t="s">
        <v>1303</v>
      </c>
      <c r="C2037" t="str">
        <f t="shared" si="31"/>
        <v>10.146.106.60naa.60060e80166177000001617700001f25</v>
      </c>
      <c r="D2037" t="s">
        <v>4435</v>
      </c>
    </row>
    <row r="2038" spans="1:4">
      <c r="A2038" t="s">
        <v>1192</v>
      </c>
      <c r="B2038" t="s">
        <v>1297</v>
      </c>
      <c r="C2038" t="str">
        <f t="shared" si="31"/>
        <v>10.146.106.60naa.60060e80166221000001622100001f14</v>
      </c>
      <c r="D2038" t="s">
        <v>4433</v>
      </c>
    </row>
    <row r="2039" spans="1:4">
      <c r="A2039" t="s">
        <v>1192</v>
      </c>
      <c r="B2039" t="s">
        <v>1283</v>
      </c>
      <c r="C2039" t="str">
        <f t="shared" si="31"/>
        <v>10.146.106.60naa.60060e80166221000001622100001f12</v>
      </c>
      <c r="D2039" t="s">
        <v>4421</v>
      </c>
    </row>
    <row r="2040" spans="1:4">
      <c r="A2040" t="s">
        <v>1192</v>
      </c>
      <c r="B2040" t="s">
        <v>1263</v>
      </c>
      <c r="C2040" t="str">
        <f t="shared" si="31"/>
        <v>10.146.106.60naa.60060e80166221000001622100001f10</v>
      </c>
      <c r="D2040" t="s">
        <v>4422</v>
      </c>
    </row>
    <row r="2041" spans="1:4">
      <c r="A2041" t="s">
        <v>1192</v>
      </c>
      <c r="B2041" t="s">
        <v>1273</v>
      </c>
      <c r="C2041" t="str">
        <f t="shared" si="31"/>
        <v>10.146.106.60naa.60060e80166221000001622100001f11</v>
      </c>
      <c r="D2041" t="s">
        <v>4417</v>
      </c>
    </row>
    <row r="2042" spans="1:4">
      <c r="A2042" t="s">
        <v>1192</v>
      </c>
      <c r="B2042" t="s">
        <v>4337</v>
      </c>
      <c r="C2042" t="str">
        <f t="shared" si="31"/>
        <v>10.146.106.60naa.60060e8016622100000162210000005d</v>
      </c>
      <c r="D2042" t="s">
        <v>4597</v>
      </c>
    </row>
    <row r="2043" spans="1:4">
      <c r="A2043" t="s">
        <v>1192</v>
      </c>
      <c r="B2043" t="s">
        <v>4332</v>
      </c>
      <c r="C2043" t="str">
        <f t="shared" si="31"/>
        <v>10.146.106.60naa.60060e8016622100000162210000005e</v>
      </c>
      <c r="D2043" t="s">
        <v>4598</v>
      </c>
    </row>
    <row r="2044" spans="1:4">
      <c r="A2044" t="s">
        <v>1192</v>
      </c>
      <c r="B2044" t="s">
        <v>4322</v>
      </c>
      <c r="C2044" t="str">
        <f t="shared" si="31"/>
        <v>10.146.106.60naa.60060e80166221000001622100000062</v>
      </c>
      <c r="D2044" t="s">
        <v>4600</v>
      </c>
    </row>
    <row r="2045" spans="1:4">
      <c r="A2045" t="s">
        <v>1192</v>
      </c>
      <c r="B2045" t="s">
        <v>4321</v>
      </c>
      <c r="C2045" t="str">
        <f t="shared" si="31"/>
        <v>10.146.106.60naa.60060e80166221000001622100000061</v>
      </c>
      <c r="D2045" t="s">
        <v>4599</v>
      </c>
    </row>
    <row r="2046" spans="1:4">
      <c r="A2046" t="s">
        <v>1192</v>
      </c>
      <c r="B2046" t="s">
        <v>4315</v>
      </c>
      <c r="C2046" t="str">
        <f t="shared" si="31"/>
        <v>10.146.106.60naa.60060e80166221000001622100000063</v>
      </c>
      <c r="D2046" t="s">
        <v>4602</v>
      </c>
    </row>
    <row r="2047" spans="1:4">
      <c r="A2047" t="s">
        <v>1192</v>
      </c>
      <c r="B2047" t="s">
        <v>4316</v>
      </c>
      <c r="C2047" t="str">
        <f t="shared" si="31"/>
        <v>10.146.106.60naa.60060e80166221000001622100000064</v>
      </c>
      <c r="D2047" t="s">
        <v>4601</v>
      </c>
    </row>
    <row r="2048" spans="1:4">
      <c r="A2048" t="s">
        <v>1192</v>
      </c>
      <c r="B2048" t="s">
        <v>4334</v>
      </c>
      <c r="C2048" t="str">
        <f t="shared" si="31"/>
        <v>10.146.106.60naa.60060e8016622100000162210000005f</v>
      </c>
      <c r="D2048" t="s">
        <v>4604</v>
      </c>
    </row>
    <row r="2049" spans="1:4">
      <c r="A2049" t="s">
        <v>1192</v>
      </c>
      <c r="B2049" t="s">
        <v>4320</v>
      </c>
      <c r="C2049" t="str">
        <f t="shared" si="31"/>
        <v>10.146.106.60naa.60060e80166221000001622100000060</v>
      </c>
      <c r="D2049" t="s">
        <v>4603</v>
      </c>
    </row>
    <row r="2050" spans="1:4">
      <c r="A2050" t="s">
        <v>1192</v>
      </c>
      <c r="B2050" t="s">
        <v>4303</v>
      </c>
      <c r="C2050" t="str">
        <f t="shared" si="31"/>
        <v>10.146.106.60naa.60060e8016622100000162210000006d</v>
      </c>
      <c r="D2050" t="s">
        <v>4405</v>
      </c>
    </row>
    <row r="2051" spans="1:4">
      <c r="A2051" t="s">
        <v>1192</v>
      </c>
      <c r="B2051" t="s">
        <v>4302</v>
      </c>
      <c r="C2051" t="str">
        <f t="shared" si="31"/>
        <v>10.146.106.60naa.60060e8016622100000162210000006c</v>
      </c>
      <c r="D2051" t="s">
        <v>4406</v>
      </c>
    </row>
    <row r="2052" spans="1:4">
      <c r="A2052" t="s">
        <v>1192</v>
      </c>
      <c r="B2052" t="s">
        <v>4300</v>
      </c>
      <c r="C2052" t="str">
        <f t="shared" ref="C2052:C2115" si="32">CONCATENATE(A2052,B2052)</f>
        <v>10.146.106.60naa.60060e8016622100000162210000006b</v>
      </c>
      <c r="D2052" t="s">
        <v>4414</v>
      </c>
    </row>
    <row r="2053" spans="1:4">
      <c r="A2053" t="s">
        <v>1192</v>
      </c>
      <c r="B2053" t="s">
        <v>4331</v>
      </c>
      <c r="C2053" t="str">
        <f t="shared" si="32"/>
        <v>10.146.106.60naa.60060e80166177000001617700000059</v>
      </c>
      <c r="D2053" t="s">
        <v>4415</v>
      </c>
    </row>
    <row r="2054" spans="1:4">
      <c r="A2054" t="s">
        <v>1192</v>
      </c>
      <c r="B2054" t="s">
        <v>4336</v>
      </c>
      <c r="C2054" t="str">
        <f t="shared" si="32"/>
        <v>10.146.106.60naa.60060e8016617700000161770000005a</v>
      </c>
      <c r="D2054" t="s">
        <v>4410</v>
      </c>
    </row>
    <row r="2055" spans="1:4">
      <c r="A2055" t="s">
        <v>1192</v>
      </c>
      <c r="B2055" t="s">
        <v>4312</v>
      </c>
      <c r="C2055" t="str">
        <f t="shared" si="32"/>
        <v>10.146.106.60naa.60060e8016622100000162210000006f</v>
      </c>
      <c r="D2055" t="s">
        <v>4407</v>
      </c>
    </row>
    <row r="2056" spans="1:4">
      <c r="A2056" t="s">
        <v>1192</v>
      </c>
      <c r="B2056" t="s">
        <v>4313</v>
      </c>
      <c r="C2056" t="str">
        <f t="shared" si="32"/>
        <v>10.146.106.60naa.60060e80166221000001622100000070</v>
      </c>
      <c r="D2056" t="s">
        <v>4409</v>
      </c>
    </row>
    <row r="2057" spans="1:4">
      <c r="A2057" t="s">
        <v>1192</v>
      </c>
      <c r="B2057" t="s">
        <v>4379</v>
      </c>
      <c r="C2057" t="str">
        <f t="shared" si="32"/>
        <v>10.146.106.60naa.60060e80166221000001622100000071</v>
      </c>
      <c r="D2057" t="s">
        <v>2529</v>
      </c>
    </row>
    <row r="2058" spans="1:4">
      <c r="A2058" t="s">
        <v>1192</v>
      </c>
      <c r="B2058" t="s">
        <v>4311</v>
      </c>
      <c r="C2058" t="str">
        <f t="shared" si="32"/>
        <v>10.146.106.60naa.60060e8016622100000162210000005c</v>
      </c>
      <c r="D2058" t="s">
        <v>2485</v>
      </c>
    </row>
    <row r="2059" spans="1:4">
      <c r="A2059" t="s">
        <v>1192</v>
      </c>
      <c r="B2059" t="s">
        <v>4281</v>
      </c>
      <c r="C2059" t="str">
        <f t="shared" si="32"/>
        <v>10.146.106.60naa.60060e8016617700000161770000005b</v>
      </c>
      <c r="D2059" t="s">
        <v>4497</v>
      </c>
    </row>
    <row r="2060" spans="1:4">
      <c r="A2060" t="s">
        <v>1192</v>
      </c>
      <c r="B2060" t="s">
        <v>4295</v>
      </c>
      <c r="C2060" t="str">
        <f t="shared" si="32"/>
        <v>10.146.106.60naa.60060e8016617700000161770000005c</v>
      </c>
      <c r="D2060" t="s">
        <v>4473</v>
      </c>
    </row>
    <row r="2061" spans="1:4">
      <c r="A2061" t="s">
        <v>1192</v>
      </c>
      <c r="B2061" t="s">
        <v>4380</v>
      </c>
      <c r="C2061" t="str">
        <f t="shared" si="32"/>
        <v>10.146.106.60naa.60060e8016622100000162210000007c</v>
      </c>
      <c r="D2061" t="s">
        <v>2530</v>
      </c>
    </row>
    <row r="2062" spans="1:4">
      <c r="A2062" t="s">
        <v>1192</v>
      </c>
      <c r="B2062" t="s">
        <v>4307</v>
      </c>
      <c r="C2062" t="str">
        <f t="shared" si="32"/>
        <v>10.146.106.60naa.60060e8016622100000162210000005b</v>
      </c>
      <c r="D2062" t="s">
        <v>2477</v>
      </c>
    </row>
    <row r="2063" spans="1:4">
      <c r="A2063" t="s">
        <v>1192</v>
      </c>
      <c r="B2063" t="s">
        <v>4277</v>
      </c>
      <c r="C2063" t="str">
        <f t="shared" si="32"/>
        <v>10.146.106.60naa.60060e8016622100000162210000105b</v>
      </c>
      <c r="D2063" t="s">
        <v>2479</v>
      </c>
    </row>
    <row r="2064" spans="1:4">
      <c r="A2064" t="s">
        <v>1192</v>
      </c>
      <c r="B2064" t="s">
        <v>4254</v>
      </c>
      <c r="C2064" t="str">
        <f t="shared" si="32"/>
        <v>10.146.106.60naa.60060e80166221000001622100000058</v>
      </c>
      <c r="D2064" t="s">
        <v>2483</v>
      </c>
    </row>
    <row r="2065" spans="1:4">
      <c r="A2065" t="s">
        <v>1192</v>
      </c>
      <c r="B2065" t="s">
        <v>4258</v>
      </c>
      <c r="C2065" t="str">
        <f t="shared" si="32"/>
        <v>10.146.106.60naa.60060e80166221000001622100000059</v>
      </c>
      <c r="D2065" t="s">
        <v>4613</v>
      </c>
    </row>
    <row r="2066" spans="1:4">
      <c r="A2066" t="s">
        <v>1192</v>
      </c>
      <c r="B2066" t="s">
        <v>4246</v>
      </c>
      <c r="C2066" t="str">
        <f t="shared" si="32"/>
        <v>10.146.106.60naa.60060e8016622100000162210000005a</v>
      </c>
      <c r="D2066" t="s">
        <v>2476</v>
      </c>
    </row>
    <row r="2067" spans="1:4">
      <c r="A2067" t="s">
        <v>1192</v>
      </c>
      <c r="B2067" t="s">
        <v>4279</v>
      </c>
      <c r="C2067" t="str">
        <f t="shared" si="32"/>
        <v>10.146.106.60naa.60060e8016622100000162210000105c</v>
      </c>
      <c r="D2067" t="s">
        <v>2486</v>
      </c>
    </row>
    <row r="2068" spans="1:4">
      <c r="A2068" t="s">
        <v>1192</v>
      </c>
      <c r="B2068" t="s">
        <v>4289</v>
      </c>
      <c r="C2068" t="str">
        <f t="shared" si="32"/>
        <v>10.146.106.60naa.60060e8016617700000161770000005f</v>
      </c>
      <c r="D2068" t="s">
        <v>4471</v>
      </c>
    </row>
    <row r="2069" spans="1:4">
      <c r="A2069" t="s">
        <v>1192</v>
      </c>
      <c r="B2069" t="s">
        <v>4338</v>
      </c>
      <c r="C2069" t="str">
        <f t="shared" si="32"/>
        <v>10.146.106.60naa.60060e8016622100000162210000107c</v>
      </c>
      <c r="D2069" t="s">
        <v>4469</v>
      </c>
    </row>
    <row r="2070" spans="1:4">
      <c r="A2070" t="s">
        <v>1192</v>
      </c>
      <c r="B2070" t="s">
        <v>4390</v>
      </c>
      <c r="C2070" t="str">
        <f t="shared" si="32"/>
        <v>10.146.106.60naa.60060e8016622100000162210000007a</v>
      </c>
      <c r="D2070" t="s">
        <v>2533</v>
      </c>
    </row>
    <row r="2071" spans="1:4">
      <c r="A2071" t="s">
        <v>1192</v>
      </c>
      <c r="B2071" t="s">
        <v>4333</v>
      </c>
      <c r="C2071" t="str">
        <f t="shared" si="32"/>
        <v>10.146.106.60naa.60060e8016622100000162210000107d</v>
      </c>
      <c r="D2071" t="s">
        <v>4483</v>
      </c>
    </row>
    <row r="2072" spans="1:4">
      <c r="A2072" t="s">
        <v>1192</v>
      </c>
      <c r="B2072" t="s">
        <v>1393</v>
      </c>
      <c r="C2072" t="str">
        <f t="shared" si="32"/>
        <v>10.146.106.60naa.60060e80166177000001617700001f23</v>
      </c>
      <c r="D2072" t="s">
        <v>4472</v>
      </c>
    </row>
    <row r="2073" spans="1:4">
      <c r="A2073" t="s">
        <v>1192</v>
      </c>
      <c r="B2073" t="s">
        <v>1391</v>
      </c>
      <c r="C2073" t="str">
        <f t="shared" si="32"/>
        <v>10.146.106.60naa.60060e80166177000001617700001f20</v>
      </c>
      <c r="D2073" t="s">
        <v>4470</v>
      </c>
    </row>
    <row r="2074" spans="1:4">
      <c r="A2074" t="s">
        <v>1192</v>
      </c>
      <c r="B2074" t="s">
        <v>4296</v>
      </c>
      <c r="C2074" t="str">
        <f t="shared" si="32"/>
        <v>10.146.106.60naa.60060e8016617700000161770000005d</v>
      </c>
      <c r="D2074" t="s">
        <v>4474</v>
      </c>
    </row>
    <row r="2075" spans="1:4">
      <c r="A2075" t="s">
        <v>1192</v>
      </c>
      <c r="B2075" t="s">
        <v>4381</v>
      </c>
      <c r="C2075" t="str">
        <f t="shared" si="32"/>
        <v>10.146.106.60naa.60060e80166221000001622100000077</v>
      </c>
      <c r="D2075" t="s">
        <v>2531</v>
      </c>
    </row>
    <row r="2076" spans="1:4">
      <c r="A2076" t="s">
        <v>1192</v>
      </c>
      <c r="B2076" t="s">
        <v>4387</v>
      </c>
      <c r="C2076" t="str">
        <f t="shared" si="32"/>
        <v>10.146.106.60naa.60060e80166221000001622100000078</v>
      </c>
      <c r="D2076" t="s">
        <v>2532</v>
      </c>
    </row>
    <row r="2077" spans="1:4">
      <c r="A2077" t="s">
        <v>1192</v>
      </c>
      <c r="B2077" t="s">
        <v>4388</v>
      </c>
      <c r="C2077" t="str">
        <f t="shared" si="32"/>
        <v>10.146.106.60naa.60060e80166221000001622100000079</v>
      </c>
      <c r="D2077" t="s">
        <v>2524</v>
      </c>
    </row>
    <row r="2078" spans="1:4">
      <c r="A2078" t="s">
        <v>1192</v>
      </c>
      <c r="B2078" t="s">
        <v>4297</v>
      </c>
      <c r="C2078" t="str">
        <f t="shared" si="32"/>
        <v>10.146.106.60naa.60060e8016617700000161770000005e</v>
      </c>
      <c r="D2078" t="s">
        <v>4475</v>
      </c>
    </row>
    <row r="2079" spans="1:4">
      <c r="A2079" t="s">
        <v>1192</v>
      </c>
      <c r="B2079" t="s">
        <v>4278</v>
      </c>
      <c r="C2079" t="str">
        <f t="shared" si="32"/>
        <v>10.146.106.60naa.60060e8016622100000162210000105a</v>
      </c>
      <c r="D2079" t="s">
        <v>2478</v>
      </c>
    </row>
    <row r="2080" spans="1:4">
      <c r="A2080" t="s">
        <v>1192</v>
      </c>
      <c r="B2080" t="s">
        <v>4250</v>
      </c>
      <c r="C2080" t="str">
        <f t="shared" si="32"/>
        <v>10.146.106.60naa.60060e8016617700000161770000006c</v>
      </c>
      <c r="D2080" t="s">
        <v>4487</v>
      </c>
    </row>
    <row r="2081" spans="1:4">
      <c r="A2081" t="s">
        <v>1192</v>
      </c>
      <c r="B2081" t="s">
        <v>4247</v>
      </c>
      <c r="C2081" t="str">
        <f t="shared" si="32"/>
        <v>10.146.106.60naa.60060e8016617700000161770000006b</v>
      </c>
      <c r="D2081" t="s">
        <v>4486</v>
      </c>
    </row>
    <row r="2082" spans="1:4">
      <c r="A2082" t="s">
        <v>1192</v>
      </c>
      <c r="B2082" t="s">
        <v>4308</v>
      </c>
      <c r="C2082" t="str">
        <f t="shared" si="32"/>
        <v>10.146.106.60naa.60060e80166177000001617700000072</v>
      </c>
      <c r="D2082" t="s">
        <v>4488</v>
      </c>
    </row>
    <row r="2083" spans="1:4">
      <c r="A2083" t="s">
        <v>1192</v>
      </c>
      <c r="B2083" t="s">
        <v>4299</v>
      </c>
      <c r="C2083" t="str">
        <f t="shared" si="32"/>
        <v>10.146.106.60naa.60060e80166221000001622100001053</v>
      </c>
      <c r="D2083" t="s">
        <v>4614</v>
      </c>
    </row>
    <row r="2084" spans="1:4">
      <c r="A2084" t="s">
        <v>1192</v>
      </c>
      <c r="B2084" t="s">
        <v>4304</v>
      </c>
      <c r="C2084" t="str">
        <f t="shared" si="32"/>
        <v>10.146.106.60naa.60060e80166177000001617700000073</v>
      </c>
      <c r="D2084" t="s">
        <v>4499</v>
      </c>
    </row>
    <row r="2085" spans="1:4">
      <c r="A2085" t="s">
        <v>1192</v>
      </c>
      <c r="B2085" t="s">
        <v>4259</v>
      </c>
      <c r="C2085" t="str">
        <f t="shared" si="32"/>
        <v>10.146.106.60naa.60060e8016617700000161770000006a</v>
      </c>
      <c r="D2085" t="s">
        <v>4489</v>
      </c>
    </row>
    <row r="2086" spans="1:4">
      <c r="A2086" t="s">
        <v>1192</v>
      </c>
      <c r="B2086" t="s">
        <v>4261</v>
      </c>
      <c r="C2086" t="str">
        <f t="shared" si="32"/>
        <v>10.146.106.60naa.60060e80166177000001617700000066</v>
      </c>
      <c r="D2086" t="s">
        <v>4490</v>
      </c>
    </row>
    <row r="2087" spans="1:4">
      <c r="A2087" t="s">
        <v>1192</v>
      </c>
      <c r="B2087" t="s">
        <v>4269</v>
      </c>
      <c r="C2087" t="str">
        <f t="shared" si="32"/>
        <v>10.146.106.60naa.60060e80166177000001617700000065</v>
      </c>
      <c r="D2087" t="s">
        <v>4491</v>
      </c>
    </row>
    <row r="2088" spans="1:4">
      <c r="A2088" t="s">
        <v>1192</v>
      </c>
      <c r="B2088" t="s">
        <v>4244</v>
      </c>
      <c r="C2088" t="str">
        <f t="shared" si="32"/>
        <v>10.146.106.60naa.60060e80166177000001617700000067</v>
      </c>
      <c r="D2088" t="s">
        <v>4492</v>
      </c>
    </row>
    <row r="2089" spans="1:4">
      <c r="A2089" t="s">
        <v>1192</v>
      </c>
      <c r="B2089" t="s">
        <v>4255</v>
      </c>
      <c r="C2089" t="str">
        <f t="shared" si="32"/>
        <v>10.146.106.60naa.60060e80166177000001617700000069</v>
      </c>
      <c r="D2089" t="s">
        <v>4493</v>
      </c>
    </row>
    <row r="2090" spans="1:4">
      <c r="A2090" t="s">
        <v>1192</v>
      </c>
      <c r="B2090" t="s">
        <v>4234</v>
      </c>
      <c r="C2090" t="str">
        <f t="shared" si="32"/>
        <v>10.146.106.60naa.60060e80166177000001617700000068</v>
      </c>
      <c r="D2090" t="s">
        <v>4494</v>
      </c>
    </row>
    <row r="2091" spans="1:4">
      <c r="A2091" t="s">
        <v>1192</v>
      </c>
      <c r="B2091" t="s">
        <v>4286</v>
      </c>
      <c r="C2091" t="str">
        <f t="shared" si="32"/>
        <v>10.146.106.60naa.60060e80166221000001622100001058</v>
      </c>
      <c r="D2091" t="s">
        <v>2484</v>
      </c>
    </row>
    <row r="2092" spans="1:4">
      <c r="A2092" t="s">
        <v>1192</v>
      </c>
      <c r="B2092" t="s">
        <v>4241</v>
      </c>
      <c r="C2092" t="str">
        <f t="shared" si="32"/>
        <v>10.146.106.60naa.60060e80166221000001622100000055</v>
      </c>
      <c r="D2092" t="s">
        <v>2472</v>
      </c>
    </row>
    <row r="2093" spans="1:4">
      <c r="A2093" t="s">
        <v>1192</v>
      </c>
      <c r="B2093" t="s">
        <v>4243</v>
      </c>
      <c r="C2093" t="str">
        <f t="shared" si="32"/>
        <v>10.146.106.60naa.60060e80166221000001622100000056</v>
      </c>
      <c r="D2093" t="s">
        <v>2464</v>
      </c>
    </row>
    <row r="2094" spans="1:4">
      <c r="A2094" t="s">
        <v>1192</v>
      </c>
      <c r="B2094" t="s">
        <v>4237</v>
      </c>
      <c r="C2094" t="str">
        <f t="shared" si="32"/>
        <v>10.146.106.60naa.60060e80166221000001622100000057</v>
      </c>
      <c r="D2094" t="s">
        <v>2474</v>
      </c>
    </row>
    <row r="2095" spans="1:4">
      <c r="A2095" t="s">
        <v>1192</v>
      </c>
      <c r="B2095" t="s">
        <v>4282</v>
      </c>
      <c r="C2095" t="str">
        <f t="shared" si="32"/>
        <v>10.146.106.60naa.60060e80166221000001622100001059</v>
      </c>
      <c r="D2095" t="s">
        <v>4615</v>
      </c>
    </row>
    <row r="2096" spans="1:4">
      <c r="A2096" t="s">
        <v>1192</v>
      </c>
      <c r="B2096" t="s">
        <v>4287</v>
      </c>
      <c r="C2096" t="str">
        <f t="shared" si="32"/>
        <v>10.146.106.60naa.60060e80166221000001622100001057</v>
      </c>
      <c r="D2096" t="s">
        <v>2475</v>
      </c>
    </row>
    <row r="2097" spans="1:4">
      <c r="A2097" t="s">
        <v>1192</v>
      </c>
      <c r="B2097" t="s">
        <v>4283</v>
      </c>
      <c r="C2097" t="str">
        <f t="shared" si="32"/>
        <v>10.146.106.60naa.60060e80166221000001622100001055</v>
      </c>
      <c r="D2097" t="s">
        <v>2473</v>
      </c>
    </row>
    <row r="2098" spans="1:4">
      <c r="A2098" t="s">
        <v>1192</v>
      </c>
      <c r="B2098" t="s">
        <v>4284</v>
      </c>
      <c r="C2098" t="str">
        <f t="shared" si="32"/>
        <v>10.146.106.60naa.60060e80166221000001622100001054</v>
      </c>
      <c r="D2098" t="s">
        <v>2470</v>
      </c>
    </row>
    <row r="2099" spans="1:4">
      <c r="A2099" t="s">
        <v>1192</v>
      </c>
      <c r="B2099" t="s">
        <v>4268</v>
      </c>
      <c r="C2099" t="str">
        <f t="shared" si="32"/>
        <v>10.146.106.60naa.60060e80166221000001622100000053</v>
      </c>
      <c r="D2099" t="s">
        <v>2462</v>
      </c>
    </row>
    <row r="2100" spans="1:4">
      <c r="A2100" t="s">
        <v>1192</v>
      </c>
      <c r="B2100" t="s">
        <v>4272</v>
      </c>
      <c r="C2100" t="str">
        <f t="shared" si="32"/>
        <v>10.146.106.60naa.60060e80166221000001622100000054</v>
      </c>
      <c r="D2100" t="s">
        <v>2469</v>
      </c>
    </row>
    <row r="2101" spans="1:4">
      <c r="A2101" t="s">
        <v>1192</v>
      </c>
      <c r="B2101" t="s">
        <v>4285</v>
      </c>
      <c r="C2101" t="str">
        <f t="shared" si="32"/>
        <v>10.146.106.60naa.60060e80166221000001622100001056</v>
      </c>
      <c r="D2101" t="s">
        <v>2471</v>
      </c>
    </row>
    <row r="2102" spans="1:4">
      <c r="A2102" t="s">
        <v>1192</v>
      </c>
      <c r="B2102" t="s">
        <v>4290</v>
      </c>
      <c r="C2102" t="str">
        <f t="shared" si="32"/>
        <v>10.146.106.60naa.60060e80166177000001617700000060</v>
      </c>
      <c r="D2102" t="s">
        <v>4482</v>
      </c>
    </row>
    <row r="2103" spans="1:4">
      <c r="A2103" t="s">
        <v>1192</v>
      </c>
      <c r="B2103" t="s">
        <v>4349</v>
      </c>
      <c r="C2103" t="str">
        <f t="shared" si="32"/>
        <v>10.146.106.60naa.60060e80166221000001622100000f3c</v>
      </c>
      <c r="D2103" t="s">
        <v>2543</v>
      </c>
    </row>
    <row r="2104" spans="1:4">
      <c r="A2104" t="s">
        <v>1192</v>
      </c>
      <c r="B2104" t="s">
        <v>4257</v>
      </c>
      <c r="C2104" t="str">
        <f t="shared" si="32"/>
        <v>10.146.106.60naa.60060e80166177000001617700000f15</v>
      </c>
      <c r="D2104" t="s">
        <v>4528</v>
      </c>
    </row>
    <row r="2105" spans="1:4">
      <c r="A2105" t="s">
        <v>1192</v>
      </c>
      <c r="B2105" t="s">
        <v>4348</v>
      </c>
      <c r="C2105" t="str">
        <f t="shared" si="32"/>
        <v>10.146.106.60naa.60060e80166221000001622100000f3d</v>
      </c>
      <c r="D2105" t="s">
        <v>2544</v>
      </c>
    </row>
    <row r="2106" spans="1:4">
      <c r="A2106" t="s">
        <v>1192</v>
      </c>
      <c r="B2106" t="s">
        <v>4238</v>
      </c>
      <c r="C2106" t="str">
        <f t="shared" si="32"/>
        <v>10.146.106.60naa.60060e80166177000001617700000f11</v>
      </c>
      <c r="D2106" t="s">
        <v>4526</v>
      </c>
    </row>
    <row r="2107" spans="1:4">
      <c r="A2107" t="s">
        <v>1192</v>
      </c>
      <c r="B2107" t="s">
        <v>4350</v>
      </c>
      <c r="C2107" t="str">
        <f t="shared" si="32"/>
        <v>10.146.106.60naa.60060e80166221000001622100000f3a</v>
      </c>
      <c r="D2107" t="s">
        <v>2538</v>
      </c>
    </row>
    <row r="2108" spans="1:4">
      <c r="A2108" t="s">
        <v>1192</v>
      </c>
      <c r="B2108" t="s">
        <v>4239</v>
      </c>
      <c r="C2108" t="str">
        <f t="shared" si="32"/>
        <v>10.146.106.60naa.60060e80166177000001617700000f10</v>
      </c>
      <c r="D2108" t="s">
        <v>4532</v>
      </c>
    </row>
    <row r="2109" spans="1:4">
      <c r="A2109" t="s">
        <v>1192</v>
      </c>
      <c r="B2109" t="s">
        <v>4353</v>
      </c>
      <c r="C2109" t="str">
        <f t="shared" si="32"/>
        <v>10.146.106.60naa.60060e80166221000001622100000f3b</v>
      </c>
      <c r="D2109" t="s">
        <v>2539</v>
      </c>
    </row>
    <row r="2110" spans="1:4">
      <c r="A2110" t="s">
        <v>1192</v>
      </c>
      <c r="B2110" t="s">
        <v>4266</v>
      </c>
      <c r="C2110" t="str">
        <f t="shared" si="32"/>
        <v>10.146.106.60naa.60060e80166221000001622100000f43</v>
      </c>
      <c r="D2110" t="s">
        <v>2547</v>
      </c>
    </row>
    <row r="2111" spans="1:4">
      <c r="A2111" t="s">
        <v>1192</v>
      </c>
      <c r="B2111" t="s">
        <v>4265</v>
      </c>
      <c r="C2111" t="str">
        <f t="shared" si="32"/>
        <v>10.146.106.60naa.60060e80166221000001622100000f42</v>
      </c>
      <c r="D2111" t="s">
        <v>2546</v>
      </c>
    </row>
    <row r="2112" spans="1:4">
      <c r="A2112" t="s">
        <v>1192</v>
      </c>
      <c r="B2112" t="s">
        <v>4253</v>
      </c>
      <c r="C2112" t="str">
        <f t="shared" si="32"/>
        <v>10.146.106.60naa.60060e80166177000001617700000f16</v>
      </c>
      <c r="D2112" t="s">
        <v>4503</v>
      </c>
    </row>
    <row r="2113" spans="1:4">
      <c r="A2113" t="s">
        <v>1192</v>
      </c>
      <c r="B2113" t="s">
        <v>4314</v>
      </c>
      <c r="C2113" t="str">
        <f t="shared" si="32"/>
        <v>10.146.106.60naa.60060e80166221000001622100000f3e</v>
      </c>
      <c r="D2113" t="s">
        <v>2545</v>
      </c>
    </row>
    <row r="2114" spans="1:4">
      <c r="A2114" t="s">
        <v>1192</v>
      </c>
      <c r="B2114" t="s">
        <v>4252</v>
      </c>
      <c r="C2114" t="str">
        <f t="shared" si="32"/>
        <v>10.146.106.60naa.60060e80166177000001617700000f17</v>
      </c>
      <c r="D2114" t="s">
        <v>4505</v>
      </c>
    </row>
    <row r="2115" spans="1:4">
      <c r="A2115" t="s">
        <v>1192</v>
      </c>
      <c r="B2115" t="s">
        <v>4240</v>
      </c>
      <c r="C2115" t="str">
        <f t="shared" si="32"/>
        <v>10.146.106.60naa.60060e80166177000001617700000f0f</v>
      </c>
      <c r="D2115" t="s">
        <v>4530</v>
      </c>
    </row>
    <row r="2116" spans="1:4">
      <c r="A2116" t="s">
        <v>1192</v>
      </c>
      <c r="B2116" t="s">
        <v>4328</v>
      </c>
      <c r="C2116" t="str">
        <f t="shared" ref="C2116:C2179" si="33">CONCATENATE(A2116,B2116)</f>
        <v>10.146.106.60naa.60060e8016622100000162210000107f</v>
      </c>
      <c r="D2116" t="s">
        <v>4480</v>
      </c>
    </row>
    <row r="2117" spans="1:4">
      <c r="A2117" t="s">
        <v>1192</v>
      </c>
      <c r="B2117" t="s">
        <v>4356</v>
      </c>
      <c r="C2117" t="str">
        <f t="shared" si="33"/>
        <v>10.146.106.60naa.60060e80166177000001617700000075</v>
      </c>
      <c r="D2117" t="s">
        <v>4478</v>
      </c>
    </row>
    <row r="2118" spans="1:4">
      <c r="A2118" t="s">
        <v>1192</v>
      </c>
      <c r="B2118" t="s">
        <v>4355</v>
      </c>
      <c r="C2118" t="str">
        <f t="shared" si="33"/>
        <v>10.146.106.60naa.60060e80166177000001617700000062</v>
      </c>
      <c r="D2118" t="s">
        <v>4479</v>
      </c>
    </row>
    <row r="2119" spans="1:4">
      <c r="A2119" t="s">
        <v>1192</v>
      </c>
      <c r="B2119" t="s">
        <v>4369</v>
      </c>
      <c r="C2119" t="str">
        <f t="shared" si="33"/>
        <v>10.146.106.60naa.60060e8016617700000161770000007a</v>
      </c>
      <c r="D2119" t="s">
        <v>4521</v>
      </c>
    </row>
    <row r="2120" spans="1:4">
      <c r="A2120" t="s">
        <v>1192</v>
      </c>
      <c r="B2120" t="s">
        <v>4386</v>
      </c>
      <c r="C2120" t="str">
        <f t="shared" si="33"/>
        <v>10.146.106.60naa.60060e80166221000001622100000107</v>
      </c>
      <c r="D2120" t="s">
        <v>4522</v>
      </c>
    </row>
    <row r="2121" spans="1:4">
      <c r="A2121" t="s">
        <v>1192</v>
      </c>
      <c r="B2121" t="s">
        <v>4385</v>
      </c>
      <c r="C2121" t="str">
        <f t="shared" si="33"/>
        <v>10.146.106.60naa.60060e80166221000001622100000106</v>
      </c>
      <c r="D2121" t="s">
        <v>4476</v>
      </c>
    </row>
    <row r="2122" spans="1:4">
      <c r="A2122" t="s">
        <v>1192</v>
      </c>
      <c r="B2122" t="s">
        <v>1395</v>
      </c>
      <c r="C2122" t="str">
        <f t="shared" si="33"/>
        <v>10.146.106.60naa.60060e80166177000001617700001f26</v>
      </c>
      <c r="D2122" t="s">
        <v>4485</v>
      </c>
    </row>
    <row r="2123" spans="1:4">
      <c r="A2123" t="s">
        <v>1192</v>
      </c>
      <c r="B2123" t="s">
        <v>4389</v>
      </c>
      <c r="C2123" t="str">
        <f t="shared" si="33"/>
        <v>10.146.106.60naa.60060e8016622100000162210000007b</v>
      </c>
      <c r="D2123" t="s">
        <v>2542</v>
      </c>
    </row>
    <row r="2124" spans="1:4">
      <c r="A2124" t="s">
        <v>1192</v>
      </c>
      <c r="B2124" t="s">
        <v>4362</v>
      </c>
      <c r="C2124" t="str">
        <f t="shared" si="33"/>
        <v>10.146.106.60naa.60060e80166177000001617700000074</v>
      </c>
      <c r="D2124" t="s">
        <v>4484</v>
      </c>
    </row>
    <row r="2125" spans="1:4">
      <c r="A2125" t="s">
        <v>1192</v>
      </c>
      <c r="B2125" t="s">
        <v>4291</v>
      </c>
      <c r="C2125" t="str">
        <f t="shared" si="33"/>
        <v>10.146.106.60naa.60060e80166177000001617700000061</v>
      </c>
      <c r="D2125" t="s">
        <v>4477</v>
      </c>
    </row>
    <row r="2126" spans="1:4">
      <c r="A2126" t="s">
        <v>1192</v>
      </c>
      <c r="B2126" t="s">
        <v>4335</v>
      </c>
      <c r="C2126" t="str">
        <f t="shared" si="33"/>
        <v>10.146.106.60naa.60060e8016622100000162210000107e</v>
      </c>
      <c r="D2126" t="s">
        <v>4481</v>
      </c>
    </row>
    <row r="2127" spans="1:4">
      <c r="A2127" t="s">
        <v>1192</v>
      </c>
      <c r="B2127" t="s">
        <v>4344</v>
      </c>
      <c r="C2127" t="str">
        <f t="shared" si="33"/>
        <v>10.146.106.60naa.60060e80166221000001622100000f37</v>
      </c>
      <c r="D2127" t="s">
        <v>2507</v>
      </c>
    </row>
    <row r="2128" spans="1:4">
      <c r="A2128" t="s">
        <v>1192</v>
      </c>
      <c r="B2128" t="s">
        <v>4318</v>
      </c>
      <c r="C2128" t="str">
        <f t="shared" si="33"/>
        <v>10.146.106.60naa.60060e80166221000001622100001107</v>
      </c>
      <c r="D2128" t="s">
        <v>4519</v>
      </c>
    </row>
    <row r="2129" spans="1:4">
      <c r="A2129" t="s">
        <v>1192</v>
      </c>
      <c r="B2129" t="s">
        <v>4342</v>
      </c>
      <c r="C2129" t="str">
        <f t="shared" si="33"/>
        <v>10.146.106.60naa.60060e80166221000001622100000f38</v>
      </c>
      <c r="D2129" t="s">
        <v>2508</v>
      </c>
    </row>
    <row r="2130" spans="1:4">
      <c r="A2130" t="s">
        <v>1192</v>
      </c>
      <c r="B2130" t="s">
        <v>4340</v>
      </c>
      <c r="C2130" t="str">
        <f t="shared" si="33"/>
        <v>10.146.106.60naa.60060e80166221000001622100000f39</v>
      </c>
      <c r="D2130" t="s">
        <v>2537</v>
      </c>
    </row>
    <row r="2131" spans="1:4">
      <c r="A2131" t="s">
        <v>1192</v>
      </c>
      <c r="B2131" t="s">
        <v>4372</v>
      </c>
      <c r="C2131" t="str">
        <f t="shared" si="33"/>
        <v>10.146.106.60naa.60060e8016617700000161770000007f</v>
      </c>
      <c r="D2131" t="s">
        <v>4517</v>
      </c>
    </row>
    <row r="2132" spans="1:4">
      <c r="A2132" t="s">
        <v>1192</v>
      </c>
      <c r="B2132" t="s">
        <v>4358</v>
      </c>
      <c r="C2132" t="str">
        <f t="shared" si="33"/>
        <v>10.146.106.60naa.60060e80166177000001617700000063</v>
      </c>
      <c r="D2132" t="s">
        <v>4525</v>
      </c>
    </row>
    <row r="2133" spans="1:4">
      <c r="A2133" t="s">
        <v>1192</v>
      </c>
      <c r="B2133" t="s">
        <v>4319</v>
      </c>
      <c r="C2133" t="str">
        <f t="shared" si="33"/>
        <v>10.146.106.60naa.60060e80166221000001622100001080</v>
      </c>
      <c r="D2133" t="s">
        <v>4523</v>
      </c>
    </row>
    <row r="2134" spans="1:4">
      <c r="A2134" t="s">
        <v>1192</v>
      </c>
      <c r="B2134" t="s">
        <v>4373</v>
      </c>
      <c r="C2134" t="str">
        <f t="shared" si="33"/>
        <v>10.146.106.60naa.60060e8016617700000161770000007e</v>
      </c>
      <c r="D2134" t="s">
        <v>4524</v>
      </c>
    </row>
    <row r="2135" spans="1:4">
      <c r="A2135" t="s">
        <v>1192</v>
      </c>
      <c r="B2135" t="s">
        <v>4371</v>
      </c>
      <c r="C2135" t="str">
        <f t="shared" si="33"/>
        <v>10.146.106.60naa.60060e80166177000001617700000064</v>
      </c>
      <c r="D2135" t="s">
        <v>4518</v>
      </c>
    </row>
    <row r="2136" spans="1:4">
      <c r="A2136" t="s">
        <v>1192</v>
      </c>
      <c r="B2136" t="s">
        <v>4323</v>
      </c>
      <c r="C2136" t="str">
        <f t="shared" si="33"/>
        <v>10.146.106.60naa.60060e80166221000001622100001106</v>
      </c>
      <c r="D2136" t="s">
        <v>4520</v>
      </c>
    </row>
    <row r="2137" spans="1:4">
      <c r="A2137" t="s">
        <v>1192</v>
      </c>
      <c r="B2137" t="s">
        <v>4242</v>
      </c>
      <c r="C2137" t="str">
        <f t="shared" si="33"/>
        <v>10.146.106.60naa.60060e80166221000001622100000f35</v>
      </c>
      <c r="D2137" t="s">
        <v>4580</v>
      </c>
    </row>
    <row r="2138" spans="1:4">
      <c r="A2138" t="s">
        <v>1192</v>
      </c>
      <c r="B2138" t="s">
        <v>4236</v>
      </c>
      <c r="C2138" t="str">
        <f t="shared" si="33"/>
        <v>10.146.106.60naa.60060e80166221000001622100000f36</v>
      </c>
      <c r="D2138" t="s">
        <v>4585</v>
      </c>
    </row>
    <row r="2139" spans="1:4">
      <c r="A2139" t="s">
        <v>1192</v>
      </c>
      <c r="B2139" t="s">
        <v>1237</v>
      </c>
      <c r="C2139" t="str">
        <f t="shared" si="33"/>
        <v>10.146.106.60naa.60060e80166221000001622100001f1a</v>
      </c>
      <c r="D2139" t="s">
        <v>4220</v>
      </c>
    </row>
    <row r="2140" spans="1:4">
      <c r="A2140" t="s">
        <v>1192</v>
      </c>
      <c r="B2140" t="s">
        <v>4365</v>
      </c>
      <c r="C2140" t="str">
        <f t="shared" si="33"/>
        <v>10.146.106.60naa.60060e80166221000001622100001071</v>
      </c>
      <c r="D2140" t="s">
        <v>4566</v>
      </c>
    </row>
    <row r="2141" spans="1:4">
      <c r="A2141" t="s">
        <v>1192</v>
      </c>
      <c r="B2141" t="s">
        <v>4367</v>
      </c>
      <c r="C2141" t="str">
        <f t="shared" si="33"/>
        <v>10.146.106.60naa.60060e80166221000001622100001070</v>
      </c>
      <c r="D2141" t="s">
        <v>4570</v>
      </c>
    </row>
    <row r="2142" spans="1:4">
      <c r="A2142" t="s">
        <v>1192</v>
      </c>
      <c r="B2142" t="s">
        <v>4346</v>
      </c>
      <c r="C2142" t="str">
        <f t="shared" si="33"/>
        <v>10.146.106.60naa.60060e80166221000001622100001066</v>
      </c>
      <c r="D2142" t="s">
        <v>4635</v>
      </c>
    </row>
    <row r="2143" spans="1:4">
      <c r="A2143" t="s">
        <v>1192</v>
      </c>
      <c r="B2143" t="s">
        <v>4361</v>
      </c>
      <c r="C2143" t="str">
        <f t="shared" si="33"/>
        <v>10.146.106.60naa.60060e8016622100000162210000106a</v>
      </c>
      <c r="D2143" t="s">
        <v>4568</v>
      </c>
    </row>
    <row r="2144" spans="1:4">
      <c r="A2144" t="s">
        <v>1192</v>
      </c>
      <c r="B2144" t="s">
        <v>4360</v>
      </c>
      <c r="C2144" t="str">
        <f t="shared" si="33"/>
        <v>10.146.106.60naa.60060e8016622100000162210000106b</v>
      </c>
      <c r="D2144" t="s">
        <v>4567</v>
      </c>
    </row>
    <row r="2145" spans="1:4">
      <c r="A2145" t="s">
        <v>1192</v>
      </c>
      <c r="B2145" t="s">
        <v>4368</v>
      </c>
      <c r="C2145" t="str">
        <f t="shared" si="33"/>
        <v>10.146.106.60naa.60060e8016622100000162210000106d</v>
      </c>
      <c r="D2145" t="s">
        <v>4571</v>
      </c>
    </row>
    <row r="2146" spans="1:4">
      <c r="A2146" t="s">
        <v>1192</v>
      </c>
      <c r="B2146" t="s">
        <v>4359</v>
      </c>
      <c r="C2146" t="str">
        <f t="shared" si="33"/>
        <v>10.146.106.60naa.60060e8016622100000162210000106c</v>
      </c>
      <c r="D2146" t="s">
        <v>4569</v>
      </c>
    </row>
    <row r="2147" spans="1:4">
      <c r="A2147" t="s">
        <v>1192</v>
      </c>
      <c r="B2147" t="s">
        <v>4352</v>
      </c>
      <c r="C2147" t="str">
        <f t="shared" si="33"/>
        <v>10.146.106.60naa.60060e80166221000001622100001065</v>
      </c>
      <c r="D2147" t="s">
        <v>4636</v>
      </c>
    </row>
    <row r="2148" spans="1:4">
      <c r="A2148" t="s">
        <v>1192</v>
      </c>
      <c r="B2148" t="s">
        <v>4317</v>
      </c>
      <c r="C2148" t="str">
        <f t="shared" si="33"/>
        <v>10.146.106.60naa.60060e80166221000001622100000065</v>
      </c>
      <c r="D2148" t="s">
        <v>4637</v>
      </c>
    </row>
    <row r="2149" spans="1:4">
      <c r="A2149" t="s">
        <v>1192</v>
      </c>
      <c r="B2149" t="s">
        <v>4326</v>
      </c>
      <c r="C2149" t="str">
        <f t="shared" si="33"/>
        <v>10.146.106.60naa.60060e80166221000001622100000066</v>
      </c>
      <c r="D2149" t="s">
        <v>4638</v>
      </c>
    </row>
    <row r="2150" spans="1:4">
      <c r="A2150" t="s">
        <v>1192</v>
      </c>
      <c r="B2150" t="s">
        <v>4341</v>
      </c>
      <c r="C2150" t="str">
        <f t="shared" si="33"/>
        <v>10.146.106.60naa.60060e80166221000001622100001063</v>
      </c>
      <c r="D2150" t="s">
        <v>4639</v>
      </c>
    </row>
    <row r="2151" spans="1:4">
      <c r="A2151" t="s">
        <v>1192</v>
      </c>
      <c r="B2151" t="s">
        <v>4327</v>
      </c>
      <c r="C2151" t="str">
        <f t="shared" si="33"/>
        <v>10.146.106.60naa.60060e80166221000001622100001067</v>
      </c>
      <c r="D2151" t="s">
        <v>4443</v>
      </c>
    </row>
    <row r="2152" spans="1:4">
      <c r="A2152" t="s">
        <v>1192</v>
      </c>
      <c r="B2152" t="s">
        <v>4324</v>
      </c>
      <c r="C2152" t="str">
        <f t="shared" si="33"/>
        <v>10.146.106.60naa.60060e80166221000001622100001068</v>
      </c>
      <c r="D2152" t="s">
        <v>4442</v>
      </c>
    </row>
    <row r="2153" spans="1:4">
      <c r="A2153" t="s">
        <v>1192</v>
      </c>
      <c r="B2153" t="s">
        <v>4325</v>
      </c>
      <c r="C2153" t="str">
        <f t="shared" si="33"/>
        <v>10.146.106.60naa.60060e80166221000001622100001069</v>
      </c>
      <c r="D2153" t="s">
        <v>4533</v>
      </c>
    </row>
    <row r="2154" spans="1:4">
      <c r="A2154" t="s">
        <v>1192</v>
      </c>
      <c r="B2154" t="s">
        <v>4351</v>
      </c>
      <c r="C2154" t="str">
        <f t="shared" si="33"/>
        <v>10.146.106.60naa.60060e80166221000001622100001064</v>
      </c>
      <c r="D2154" t="s">
        <v>4640</v>
      </c>
    </row>
    <row r="2155" spans="1:4">
      <c r="A2155" t="s">
        <v>1192</v>
      </c>
      <c r="B2155" t="s">
        <v>4339</v>
      </c>
      <c r="C2155" t="str">
        <f t="shared" si="33"/>
        <v>10.146.106.60naa.60060e80166221000001622100001062</v>
      </c>
      <c r="D2155" t="s">
        <v>4641</v>
      </c>
    </row>
    <row r="2156" spans="1:4">
      <c r="A2156" t="s">
        <v>1192</v>
      </c>
      <c r="B2156" t="s">
        <v>4366</v>
      </c>
      <c r="C2156" t="str">
        <f t="shared" si="33"/>
        <v>10.146.106.60naa.60060e8016622100000162210000105e</v>
      </c>
      <c r="D2156" t="s">
        <v>4642</v>
      </c>
    </row>
    <row r="2157" spans="1:4">
      <c r="A2157" t="s">
        <v>1192</v>
      </c>
      <c r="B2157" t="s">
        <v>4364</v>
      </c>
      <c r="C2157" t="str">
        <f t="shared" si="33"/>
        <v>10.146.106.60naa.60060e8016622100000162210000105d</v>
      </c>
      <c r="D2157" t="s">
        <v>4643</v>
      </c>
    </row>
    <row r="2158" spans="1:4">
      <c r="A2158" t="s">
        <v>1192</v>
      </c>
      <c r="B2158" t="s">
        <v>4354</v>
      </c>
      <c r="C2158" t="str">
        <f t="shared" si="33"/>
        <v>10.146.106.60naa.60060e8016622100000162210000105f</v>
      </c>
      <c r="D2158" t="s">
        <v>4644</v>
      </c>
    </row>
    <row r="2159" spans="1:4">
      <c r="A2159" t="s">
        <v>1192</v>
      </c>
      <c r="B2159" t="s">
        <v>4345</v>
      </c>
      <c r="C2159" t="str">
        <f t="shared" si="33"/>
        <v>10.146.106.60naa.60060e80166221000001622100001061</v>
      </c>
      <c r="D2159" t="s">
        <v>4645</v>
      </c>
    </row>
    <row r="2160" spans="1:4">
      <c r="A2160" t="s">
        <v>1192</v>
      </c>
      <c r="B2160" t="s">
        <v>4343</v>
      </c>
      <c r="C2160" t="str">
        <f t="shared" si="33"/>
        <v>10.146.106.60naa.60060e80166221000001622100001060</v>
      </c>
      <c r="D2160" t="s">
        <v>4646</v>
      </c>
    </row>
    <row r="2161" spans="1:4">
      <c r="A2161" t="s">
        <v>1192</v>
      </c>
      <c r="B2161" t="s">
        <v>4274</v>
      </c>
      <c r="C2161" t="str">
        <f t="shared" si="33"/>
        <v>10.146.106.60naa.60060e80166221000001622100000f2f</v>
      </c>
      <c r="D2161" t="s">
        <v>4593</v>
      </c>
    </row>
    <row r="2162" spans="1:4">
      <c r="A2162" t="s">
        <v>1192</v>
      </c>
      <c r="B2162" t="s">
        <v>4264</v>
      </c>
      <c r="C2162" t="str">
        <f t="shared" si="33"/>
        <v>10.146.106.60naa.60060e80166221000001622100000f2e</v>
      </c>
      <c r="D2162" t="s">
        <v>4587</v>
      </c>
    </row>
    <row r="2163" spans="1:4">
      <c r="A2163" t="s">
        <v>1192</v>
      </c>
      <c r="B2163" t="s">
        <v>4263</v>
      </c>
      <c r="C2163" t="str">
        <f t="shared" si="33"/>
        <v>10.146.106.60naa.60060e80166221000001622100000f2d</v>
      </c>
      <c r="D2163" t="s">
        <v>4589</v>
      </c>
    </row>
    <row r="2164" spans="1:4">
      <c r="A2164" t="s">
        <v>1192</v>
      </c>
      <c r="B2164" t="s">
        <v>4273</v>
      </c>
      <c r="C2164" t="str">
        <f t="shared" si="33"/>
        <v>10.146.106.60naa.60060e80166221000001622100000f32</v>
      </c>
      <c r="D2164" t="s">
        <v>4582</v>
      </c>
    </row>
    <row r="2165" spans="1:4">
      <c r="A2165" t="s">
        <v>1192</v>
      </c>
      <c r="B2165" t="s">
        <v>4267</v>
      </c>
      <c r="C2165" t="str">
        <f t="shared" si="33"/>
        <v>10.146.106.60naa.60060e80166221000001622100000f33</v>
      </c>
      <c r="D2165" t="s">
        <v>4583</v>
      </c>
    </row>
    <row r="2166" spans="1:4">
      <c r="A2166" t="s">
        <v>1192</v>
      </c>
      <c r="B2166" t="s">
        <v>4271</v>
      </c>
      <c r="C2166" t="str">
        <f t="shared" si="33"/>
        <v>10.146.106.60naa.60060e80166221000001622100000f34</v>
      </c>
      <c r="D2166" t="s">
        <v>4578</v>
      </c>
    </row>
    <row r="2167" spans="1:4">
      <c r="A2167" t="s">
        <v>1192</v>
      </c>
      <c r="B2167" t="s">
        <v>4276</v>
      </c>
      <c r="C2167" t="str">
        <f t="shared" si="33"/>
        <v>10.146.106.60naa.60060e80166221000001622100000f30</v>
      </c>
      <c r="D2167" t="s">
        <v>4591</v>
      </c>
    </row>
    <row r="2168" spans="1:4">
      <c r="A2168" t="s">
        <v>1192</v>
      </c>
      <c r="B2168" t="s">
        <v>4275</v>
      </c>
      <c r="C2168" t="str">
        <f t="shared" si="33"/>
        <v>10.146.106.60naa.60060e80166221000001622100000f31</v>
      </c>
      <c r="D2168" t="s">
        <v>4592</v>
      </c>
    </row>
    <row r="2169" spans="1:4">
      <c r="A2169" t="s">
        <v>1192</v>
      </c>
      <c r="B2169" t="s">
        <v>4347</v>
      </c>
      <c r="C2169" t="str">
        <f t="shared" si="33"/>
        <v>10.146.106.60naa.60060e80166221000001622100000f44</v>
      </c>
      <c r="D2169" t="s">
        <v>2548</v>
      </c>
    </row>
    <row r="2170" spans="1:4">
      <c r="A2170" t="s">
        <v>1193</v>
      </c>
      <c r="B2170" t="s">
        <v>1497</v>
      </c>
      <c r="C2170" t="str">
        <f t="shared" si="33"/>
        <v>10.146.106.61naa.600508b1001c04c15ffdccc92bbcc751</v>
      </c>
      <c r="D2170" t="s">
        <v>4213</v>
      </c>
    </row>
    <row r="2171" spans="1:4">
      <c r="A2171" t="s">
        <v>1193</v>
      </c>
      <c r="B2171" t="s">
        <v>1495</v>
      </c>
      <c r="C2171" t="str">
        <f t="shared" si="33"/>
        <v>10.146.106.61naa.600508b1001c71c85608919edeedc682</v>
      </c>
      <c r="D2171" t="s">
        <v>4212</v>
      </c>
    </row>
    <row r="2172" spans="1:4">
      <c r="A2172" t="s">
        <v>1193</v>
      </c>
      <c r="B2172" t="s">
        <v>4714</v>
      </c>
      <c r="C2172" t="str">
        <f t="shared" si="33"/>
        <v>10.146.106.61naa.60060e80166177000001617700000014</v>
      </c>
      <c r="D2172" t="s">
        <v>4824</v>
      </c>
    </row>
    <row r="2173" spans="1:4">
      <c r="A2173" t="s">
        <v>1193</v>
      </c>
      <c r="B2173" t="s">
        <v>4778</v>
      </c>
      <c r="C2173" t="str">
        <f t="shared" si="33"/>
        <v>10.146.106.61naa.60060e80166177000001617700000f08</v>
      </c>
      <c r="D2173" t="s">
        <v>4825</v>
      </c>
    </row>
    <row r="2174" spans="1:4">
      <c r="A2174" t="s">
        <v>1193</v>
      </c>
      <c r="B2174" t="s">
        <v>4204</v>
      </c>
      <c r="C2174" t="str">
        <f t="shared" si="33"/>
        <v>10.146.106.61naa.60060e80166177000001617700000085</v>
      </c>
      <c r="D2174" t="s">
        <v>4687</v>
      </c>
    </row>
    <row r="2175" spans="1:4">
      <c r="A2175" t="s">
        <v>1193</v>
      </c>
      <c r="B2175" t="s">
        <v>1327</v>
      </c>
      <c r="C2175" t="str">
        <f t="shared" si="33"/>
        <v>10.146.106.61naa.60060e80166177000001617700001f00</v>
      </c>
      <c r="D2175" t="s">
        <v>4430</v>
      </c>
    </row>
    <row r="2176" spans="1:4">
      <c r="A2176" t="s">
        <v>1193</v>
      </c>
      <c r="B2176" t="s">
        <v>4733</v>
      </c>
      <c r="C2176" t="str">
        <f t="shared" si="33"/>
        <v>10.146.106.61naa.60060e80166177000001617700000015</v>
      </c>
      <c r="D2176" t="s">
        <v>4826</v>
      </c>
    </row>
    <row r="2177" spans="1:4">
      <c r="A2177" t="s">
        <v>1193</v>
      </c>
      <c r="B2177" t="s">
        <v>4767</v>
      </c>
      <c r="C2177" t="str">
        <f t="shared" si="33"/>
        <v>10.146.106.61naa.60060e80166177000001617700000f09</v>
      </c>
      <c r="D2177" t="s">
        <v>4827</v>
      </c>
    </row>
    <row r="2178" spans="1:4">
      <c r="A2178" t="s">
        <v>1193</v>
      </c>
      <c r="B2178" t="s">
        <v>4209</v>
      </c>
      <c r="C2178" t="str">
        <f t="shared" si="33"/>
        <v>10.146.106.61naa.60060e80166177000001617700000086</v>
      </c>
      <c r="D2178" t="s">
        <v>4689</v>
      </c>
    </row>
    <row r="2179" spans="1:4">
      <c r="A2179" t="s">
        <v>1193</v>
      </c>
      <c r="B2179" t="s">
        <v>4779</v>
      </c>
      <c r="C2179" t="str">
        <f t="shared" si="33"/>
        <v>10.146.106.61naa.60060e80166177000001617700000f05</v>
      </c>
      <c r="D2179" t="s">
        <v>4431</v>
      </c>
    </row>
    <row r="2180" spans="1:4">
      <c r="A2180" t="s">
        <v>1193</v>
      </c>
      <c r="B2180" t="s">
        <v>4769</v>
      </c>
      <c r="C2180" t="str">
        <f t="shared" ref="C2180:C2243" si="34">CONCATENATE(A2180,B2180)</f>
        <v>10.146.106.61naa.60060e80166177000001617700000f04</v>
      </c>
      <c r="D2180" t="s">
        <v>4420</v>
      </c>
    </row>
    <row r="2181" spans="1:4">
      <c r="A2181" t="s">
        <v>1193</v>
      </c>
      <c r="B2181" t="s">
        <v>4773</v>
      </c>
      <c r="C2181" t="str">
        <f t="shared" si="34"/>
        <v>10.146.106.61naa.60060e80166177000001617700000f03</v>
      </c>
      <c r="D2181" t="s">
        <v>4419</v>
      </c>
    </row>
    <row r="2182" spans="1:4">
      <c r="A2182" t="s">
        <v>1193</v>
      </c>
      <c r="B2182" t="s">
        <v>1301</v>
      </c>
      <c r="C2182" t="str">
        <f t="shared" si="34"/>
        <v>10.146.106.61naa.60060e80166177000001617700001f24</v>
      </c>
      <c r="D2182" t="s">
        <v>4435</v>
      </c>
    </row>
    <row r="2183" spans="1:4">
      <c r="A2183" t="s">
        <v>1193</v>
      </c>
      <c r="B2183" t="s">
        <v>4775</v>
      </c>
      <c r="C2183" t="str">
        <f t="shared" si="34"/>
        <v>10.146.106.61naa.60060e80166177000001617700000f07</v>
      </c>
      <c r="D2183" t="s">
        <v>4828</v>
      </c>
    </row>
    <row r="2184" spans="1:4">
      <c r="A2184" t="s">
        <v>1193</v>
      </c>
      <c r="B2184" t="s">
        <v>4202</v>
      </c>
      <c r="C2184" t="str">
        <f t="shared" si="34"/>
        <v>10.146.106.61naa.60060e80166177000001617700000084</v>
      </c>
      <c r="D2184" t="s">
        <v>4688</v>
      </c>
    </row>
    <row r="2185" spans="1:4">
      <c r="A2185" t="s">
        <v>1193</v>
      </c>
      <c r="B2185" t="s">
        <v>4781</v>
      </c>
      <c r="C2185" t="str">
        <f t="shared" si="34"/>
        <v>10.146.106.61naa.60060e80166177000001617700000f06</v>
      </c>
      <c r="D2185" t="s">
        <v>4829</v>
      </c>
    </row>
    <row r="2186" spans="1:4">
      <c r="A2186" t="s">
        <v>1193</v>
      </c>
      <c r="B2186" t="s">
        <v>4218</v>
      </c>
      <c r="C2186" t="str">
        <f t="shared" si="34"/>
        <v>10.146.106.61naa.60060e80166177000001617700000f20</v>
      </c>
      <c r="D2186" t="s">
        <v>4690</v>
      </c>
    </row>
    <row r="2187" spans="1:4">
      <c r="A2187" t="s">
        <v>1193</v>
      </c>
      <c r="B2187" t="s">
        <v>4805</v>
      </c>
      <c r="C2187" t="str">
        <f t="shared" si="34"/>
        <v>10.146.106.61naa.60060e80166177000001617700000001</v>
      </c>
      <c r="D2187" t="s">
        <v>4416</v>
      </c>
    </row>
    <row r="2188" spans="1:4">
      <c r="A2188" t="s">
        <v>1193</v>
      </c>
      <c r="B2188" t="s">
        <v>1359</v>
      </c>
      <c r="C2188" t="str">
        <f t="shared" si="34"/>
        <v>10.146.106.61naa.60060e80166177000001617700001f03</v>
      </c>
      <c r="D2188" t="s">
        <v>4429</v>
      </c>
    </row>
    <row r="2189" spans="1:4">
      <c r="A2189" t="s">
        <v>1193</v>
      </c>
      <c r="B2189" t="s">
        <v>4751</v>
      </c>
      <c r="C2189" t="str">
        <f t="shared" si="34"/>
        <v>10.146.106.61naa.60060e80166177000001617700000018</v>
      </c>
      <c r="D2189" t="s">
        <v>4830</v>
      </c>
    </row>
    <row r="2190" spans="1:4">
      <c r="A2190" t="s">
        <v>1193</v>
      </c>
      <c r="B2190" t="s">
        <v>4750</v>
      </c>
      <c r="C2190" t="str">
        <f t="shared" si="34"/>
        <v>10.146.106.61naa.60060e80166177000001617700000087</v>
      </c>
      <c r="D2190" t="s">
        <v>4831</v>
      </c>
    </row>
    <row r="2191" spans="1:4">
      <c r="A2191" t="s">
        <v>1193</v>
      </c>
      <c r="B2191" t="s">
        <v>4808</v>
      </c>
      <c r="C2191" t="str">
        <f t="shared" si="34"/>
        <v>10.146.106.61naa.60060e80166177000001617700000002</v>
      </c>
      <c r="D2191" t="s">
        <v>4400</v>
      </c>
    </row>
    <row r="2192" spans="1:4">
      <c r="A2192" t="s">
        <v>1193</v>
      </c>
      <c r="B2192" t="s">
        <v>1369</v>
      </c>
      <c r="C2192" t="str">
        <f t="shared" si="34"/>
        <v>10.146.106.61naa.60060e80166177000001617700001f04</v>
      </c>
      <c r="D2192" t="s">
        <v>4401</v>
      </c>
    </row>
    <row r="2193" spans="1:4">
      <c r="A2193" t="s">
        <v>1193</v>
      </c>
      <c r="B2193" t="s">
        <v>4723</v>
      </c>
      <c r="C2193" t="str">
        <f t="shared" si="34"/>
        <v>10.146.106.61naa.60060e80166177000001617700000016</v>
      </c>
      <c r="D2193" t="s">
        <v>4832</v>
      </c>
    </row>
    <row r="2194" spans="1:4">
      <c r="A2194" t="s">
        <v>1193</v>
      </c>
      <c r="B2194" t="s">
        <v>4214</v>
      </c>
      <c r="C2194" t="str">
        <f t="shared" si="34"/>
        <v>10.146.106.61naa.60060e80166177000001617700000f1e</v>
      </c>
      <c r="D2194" t="s">
        <v>4692</v>
      </c>
    </row>
    <row r="2195" spans="1:4">
      <c r="A2195" t="s">
        <v>1193</v>
      </c>
      <c r="B2195" t="s">
        <v>1337</v>
      </c>
      <c r="C2195" t="str">
        <f t="shared" si="34"/>
        <v>10.146.106.61naa.60060e80166177000001617700001f01</v>
      </c>
      <c r="D2195" t="s">
        <v>4427</v>
      </c>
    </row>
    <row r="2196" spans="1:4">
      <c r="A2196" t="s">
        <v>1193</v>
      </c>
      <c r="B2196" t="s">
        <v>1347</v>
      </c>
      <c r="C2196" t="str">
        <f t="shared" si="34"/>
        <v>10.146.106.61naa.60060e80166177000001617700001f02</v>
      </c>
      <c r="D2196" t="s">
        <v>4428</v>
      </c>
    </row>
    <row r="2197" spans="1:4">
      <c r="A2197" t="s">
        <v>1193</v>
      </c>
      <c r="B2197" t="s">
        <v>4747</v>
      </c>
      <c r="C2197" t="str">
        <f t="shared" si="34"/>
        <v>10.146.106.61naa.60060e80166177000001617700000017</v>
      </c>
      <c r="D2197" t="s">
        <v>4833</v>
      </c>
    </row>
    <row r="2198" spans="1:4">
      <c r="A2198" t="s">
        <v>1193</v>
      </c>
      <c r="B2198" t="s">
        <v>4216</v>
      </c>
      <c r="C2198" t="str">
        <f t="shared" si="34"/>
        <v>10.146.106.61naa.60060e80166177000001617700000f1f</v>
      </c>
      <c r="D2198" t="s">
        <v>4693</v>
      </c>
    </row>
    <row r="2199" spans="1:4">
      <c r="A2199" t="s">
        <v>1193</v>
      </c>
      <c r="B2199" t="s">
        <v>4806</v>
      </c>
      <c r="C2199" t="str">
        <f t="shared" si="34"/>
        <v>10.146.106.61naa.60060e80166177000001617700000000</v>
      </c>
      <c r="D2199" t="s">
        <v>4221</v>
      </c>
    </row>
    <row r="2200" spans="1:4">
      <c r="A2200" t="s">
        <v>1193</v>
      </c>
      <c r="B2200" t="s">
        <v>4770</v>
      </c>
      <c r="C2200" t="str">
        <f t="shared" si="34"/>
        <v>10.146.106.61naa.60060e80166177000001617700000f02</v>
      </c>
      <c r="D2200" t="s">
        <v>4418</v>
      </c>
    </row>
    <row r="2201" spans="1:4">
      <c r="A2201" t="s">
        <v>1193</v>
      </c>
      <c r="B2201" t="s">
        <v>4719</v>
      </c>
      <c r="C2201" t="str">
        <f t="shared" si="34"/>
        <v>10.146.106.61naa.60060e8016622100000162210000100e</v>
      </c>
      <c r="D2201" t="s">
        <v>2492</v>
      </c>
    </row>
    <row r="2202" spans="1:4">
      <c r="A2202" t="s">
        <v>1193</v>
      </c>
      <c r="B2202" t="s">
        <v>4721</v>
      </c>
      <c r="C2202" t="str">
        <f t="shared" si="34"/>
        <v>10.146.106.61naa.60060e8016622100000162210000100f</v>
      </c>
      <c r="D2202" t="s">
        <v>2499</v>
      </c>
    </row>
    <row r="2203" spans="1:4">
      <c r="A2203" t="s">
        <v>1193</v>
      </c>
      <c r="B2203" t="s">
        <v>4739</v>
      </c>
      <c r="C2203" t="str">
        <f t="shared" si="34"/>
        <v>10.146.106.61naa.60060e8016622100000162210000100c</v>
      </c>
      <c r="D2203" t="s">
        <v>2490</v>
      </c>
    </row>
    <row r="2204" spans="1:4">
      <c r="A2204" t="s">
        <v>1193</v>
      </c>
      <c r="B2204" t="s">
        <v>4717</v>
      </c>
      <c r="C2204" t="str">
        <f t="shared" si="34"/>
        <v>10.146.106.61naa.60060e8016622100000162210000100d</v>
      </c>
      <c r="D2204" t="s">
        <v>2491</v>
      </c>
    </row>
    <row r="2205" spans="1:4">
      <c r="A2205" t="s">
        <v>1193</v>
      </c>
      <c r="B2205" t="s">
        <v>4734</v>
      </c>
      <c r="C2205" t="str">
        <f t="shared" si="34"/>
        <v>10.146.106.61naa.60060e80166177000001617700000f00</v>
      </c>
      <c r="D2205" t="s">
        <v>4424</v>
      </c>
    </row>
    <row r="2206" spans="1:4">
      <c r="A2206" t="s">
        <v>1193</v>
      </c>
      <c r="B2206" t="s">
        <v>4728</v>
      </c>
      <c r="C2206" t="str">
        <f t="shared" si="34"/>
        <v>10.146.106.61naa.60060e80166177000001617700000f01</v>
      </c>
      <c r="D2206" t="s">
        <v>4426</v>
      </c>
    </row>
    <row r="2207" spans="1:4">
      <c r="A2207" t="s">
        <v>1193</v>
      </c>
      <c r="B2207" t="s">
        <v>4715</v>
      </c>
      <c r="C2207" t="str">
        <f t="shared" si="34"/>
        <v>10.146.106.61naa.60060e80166221000001622100001011</v>
      </c>
      <c r="D2207" t="s">
        <v>2519</v>
      </c>
    </row>
    <row r="2208" spans="1:4">
      <c r="A2208" t="s">
        <v>1193</v>
      </c>
      <c r="B2208" t="s">
        <v>4711</v>
      </c>
      <c r="C2208" t="str">
        <f t="shared" si="34"/>
        <v>10.146.106.61naa.60060e80166221000001622100001010</v>
      </c>
      <c r="D2208" t="s">
        <v>4839</v>
      </c>
    </row>
    <row r="2209" spans="1:4">
      <c r="A2209" t="s">
        <v>1193</v>
      </c>
      <c r="B2209" t="s">
        <v>4724</v>
      </c>
      <c r="C2209" t="str">
        <f t="shared" si="34"/>
        <v>10.146.106.61naa.60060e80166221000001622100001013</v>
      </c>
      <c r="D2209" t="s">
        <v>2504</v>
      </c>
    </row>
    <row r="2210" spans="1:4">
      <c r="A2210" t="s">
        <v>1193</v>
      </c>
      <c r="B2210" t="s">
        <v>4730</v>
      </c>
      <c r="C2210" t="str">
        <f t="shared" si="34"/>
        <v>10.146.106.61naa.60060e80166221000001622100001012</v>
      </c>
      <c r="D2210" t="s">
        <v>2503</v>
      </c>
    </row>
    <row r="2211" spans="1:4">
      <c r="A2211" t="s">
        <v>1193</v>
      </c>
      <c r="B2211" t="s">
        <v>4807</v>
      </c>
      <c r="C2211" t="str">
        <f t="shared" si="34"/>
        <v>10.146.106.61naa.60060e80166177000001617700000003</v>
      </c>
      <c r="D2211" t="s">
        <v>4404</v>
      </c>
    </row>
    <row r="2212" spans="1:4">
      <c r="A2212" t="s">
        <v>1193</v>
      </c>
      <c r="B2212" t="s">
        <v>1235</v>
      </c>
      <c r="C2212" t="str">
        <f t="shared" si="34"/>
        <v>10.146.106.61naa.60060e80166221000001622100001f19</v>
      </c>
      <c r="D2212" t="s">
        <v>4848</v>
      </c>
    </row>
    <row r="2213" spans="1:4">
      <c r="A2213" t="s">
        <v>1193</v>
      </c>
      <c r="B2213" t="s">
        <v>4786</v>
      </c>
      <c r="C2213" t="str">
        <f t="shared" si="34"/>
        <v>10.146.106.61naa.60060e80166177000001617700000008</v>
      </c>
      <c r="D2213" t="s">
        <v>4415</v>
      </c>
    </row>
    <row r="2214" spans="1:4">
      <c r="A2214" t="s">
        <v>1193</v>
      </c>
      <c r="B2214" t="s">
        <v>1277</v>
      </c>
      <c r="C2214" t="str">
        <f t="shared" si="34"/>
        <v>10.146.106.61naa.60060e80166221000001622100001f02</v>
      </c>
      <c r="D2214" t="s">
        <v>4608</v>
      </c>
    </row>
    <row r="2215" spans="1:4">
      <c r="A2215" t="s">
        <v>1193</v>
      </c>
      <c r="B2215" t="s">
        <v>1287</v>
      </c>
      <c r="C2215" t="str">
        <f t="shared" si="34"/>
        <v>10.146.106.61naa.60060e80166221000001622100001f03</v>
      </c>
      <c r="D2215" t="s">
        <v>4609</v>
      </c>
    </row>
    <row r="2216" spans="1:4">
      <c r="A2216" t="s">
        <v>1193</v>
      </c>
      <c r="B2216" t="s">
        <v>1295</v>
      </c>
      <c r="C2216" t="str">
        <f t="shared" si="34"/>
        <v>10.146.106.61naa.60060e80166221000001622100001f04</v>
      </c>
      <c r="D2216" t="s">
        <v>4606</v>
      </c>
    </row>
    <row r="2217" spans="1:4">
      <c r="A2217" t="s">
        <v>1193</v>
      </c>
      <c r="B2217" t="s">
        <v>4788</v>
      </c>
      <c r="C2217" t="str">
        <f t="shared" si="34"/>
        <v>10.146.106.61naa.60060e80166177000001617700000009</v>
      </c>
      <c r="D2217" t="s">
        <v>4410</v>
      </c>
    </row>
    <row r="2218" spans="1:4">
      <c r="A2218" t="s">
        <v>1193</v>
      </c>
      <c r="B2218" t="s">
        <v>4790</v>
      </c>
      <c r="C2218" t="str">
        <f t="shared" si="34"/>
        <v>10.146.106.61naa.60060e80166177000001617700000005</v>
      </c>
      <c r="D2218" t="s">
        <v>4396</v>
      </c>
    </row>
    <row r="2219" spans="1:4">
      <c r="A2219" t="s">
        <v>1193</v>
      </c>
      <c r="B2219" t="s">
        <v>4792</v>
      </c>
      <c r="C2219" t="str">
        <f t="shared" si="34"/>
        <v>10.146.106.61naa.60060e80166177000001617700000004</v>
      </c>
      <c r="D2219" t="s">
        <v>4399</v>
      </c>
    </row>
    <row r="2220" spans="1:4">
      <c r="A2220" t="s">
        <v>1193</v>
      </c>
      <c r="B2220" t="s">
        <v>4765</v>
      </c>
      <c r="C2220" t="str">
        <f t="shared" si="34"/>
        <v>10.146.106.61naa.60060e80166177000001617700000088</v>
      </c>
      <c r="D2220" t="s">
        <v>4850</v>
      </c>
    </row>
    <row r="2221" spans="1:4">
      <c r="A2221" t="s">
        <v>1193</v>
      </c>
      <c r="B2221" t="s">
        <v>1259</v>
      </c>
      <c r="C2221" t="str">
        <f t="shared" si="34"/>
        <v>10.146.106.61naa.60060e80166221000001622100001f00</v>
      </c>
      <c r="D2221" t="s">
        <v>4596</v>
      </c>
    </row>
    <row r="2222" spans="1:4">
      <c r="A2222" t="s">
        <v>1193</v>
      </c>
      <c r="B2222" t="s">
        <v>4785</v>
      </c>
      <c r="C2222" t="str">
        <f t="shared" si="34"/>
        <v>10.146.106.61naa.60060e80166177000001617700000007</v>
      </c>
      <c r="D2222" t="s">
        <v>4411</v>
      </c>
    </row>
    <row r="2223" spans="1:4">
      <c r="A2223" t="s">
        <v>1193</v>
      </c>
      <c r="B2223" t="s">
        <v>1269</v>
      </c>
      <c r="C2223" t="str">
        <f t="shared" si="34"/>
        <v>10.146.106.61naa.60060e80166221000001622100001f01</v>
      </c>
      <c r="D2223" t="s">
        <v>4595</v>
      </c>
    </row>
    <row r="2224" spans="1:4">
      <c r="A2224" t="s">
        <v>1193</v>
      </c>
      <c r="B2224" t="s">
        <v>4796</v>
      </c>
      <c r="C2224" t="str">
        <f t="shared" si="34"/>
        <v>10.146.106.61naa.60060e80166177000001617700000006</v>
      </c>
      <c r="D2224" t="s">
        <v>4397</v>
      </c>
    </row>
    <row r="2225" spans="1:4">
      <c r="A2225" t="s">
        <v>1193</v>
      </c>
      <c r="B2225" t="s">
        <v>4738</v>
      </c>
      <c r="C2225" t="str">
        <f t="shared" si="34"/>
        <v>10.146.106.61naa.60060e8016622100000162210000100b</v>
      </c>
      <c r="D2225" t="s">
        <v>4852</v>
      </c>
    </row>
    <row r="2226" spans="1:4">
      <c r="A2226" t="s">
        <v>1193</v>
      </c>
      <c r="B2226" t="s">
        <v>4726</v>
      </c>
      <c r="C2226" t="str">
        <f t="shared" si="34"/>
        <v>10.146.106.61naa.60060e80166221000001622100000003</v>
      </c>
      <c r="D2226" t="s">
        <v>2464</v>
      </c>
    </row>
    <row r="2227" spans="1:4">
      <c r="A2227" t="s">
        <v>1193</v>
      </c>
      <c r="B2227" t="s">
        <v>4736</v>
      </c>
      <c r="C2227" t="str">
        <f t="shared" si="34"/>
        <v>10.146.106.61naa.60060e80166221000001622100000002</v>
      </c>
      <c r="D2227" t="s">
        <v>2472</v>
      </c>
    </row>
    <row r="2228" spans="1:4">
      <c r="A2228" t="s">
        <v>1193</v>
      </c>
      <c r="B2228" t="s">
        <v>4774</v>
      </c>
      <c r="C2228" t="str">
        <f t="shared" si="34"/>
        <v>10.146.106.61naa.60060e80166221000001622100000005</v>
      </c>
      <c r="D2228" t="s">
        <v>2483</v>
      </c>
    </row>
    <row r="2229" spans="1:4">
      <c r="A2229" t="s">
        <v>1193</v>
      </c>
      <c r="B2229" t="s">
        <v>4772</v>
      </c>
      <c r="C2229" t="str">
        <f t="shared" si="34"/>
        <v>10.146.106.61naa.60060e80166221000001622100000004</v>
      </c>
      <c r="D2229" t="s">
        <v>2474</v>
      </c>
    </row>
    <row r="2230" spans="1:4">
      <c r="A2230" t="s">
        <v>1193</v>
      </c>
      <c r="B2230" t="s">
        <v>4797</v>
      </c>
      <c r="C2230" t="str">
        <f t="shared" si="34"/>
        <v>10.146.106.61naa.60060e80166221000001622100001101</v>
      </c>
      <c r="D2230" t="s">
        <v>2536</v>
      </c>
    </row>
    <row r="2231" spans="1:4">
      <c r="A2231" t="s">
        <v>1193</v>
      </c>
      <c r="B2231" t="s">
        <v>4710</v>
      </c>
      <c r="C2231" t="str">
        <f t="shared" si="34"/>
        <v>10.146.106.61naa.60060e80166221000001622100000000</v>
      </c>
      <c r="D2231" t="s">
        <v>2462</v>
      </c>
    </row>
    <row r="2232" spans="1:4">
      <c r="A2232" t="s">
        <v>1193</v>
      </c>
      <c r="B2232" t="s">
        <v>4713</v>
      </c>
      <c r="C2232" t="str">
        <f t="shared" si="34"/>
        <v>10.146.106.61naa.60060e80166221000001622100000001</v>
      </c>
      <c r="D2232" t="s">
        <v>2469</v>
      </c>
    </row>
    <row r="2233" spans="1:4">
      <c r="A2233" t="s">
        <v>1193</v>
      </c>
      <c r="B2233" t="s">
        <v>4709</v>
      </c>
      <c r="C2233" t="str">
        <f t="shared" si="34"/>
        <v>10.146.106.61naa.60060e80166221000001622100000f0a</v>
      </c>
      <c r="D2233" t="s">
        <v>2516</v>
      </c>
    </row>
    <row r="2234" spans="1:4">
      <c r="A2234" t="s">
        <v>1193</v>
      </c>
      <c r="B2234" t="s">
        <v>4760</v>
      </c>
      <c r="C2234" t="str">
        <f t="shared" si="34"/>
        <v>10.146.106.61naa.60060e8016622100000162210000000b</v>
      </c>
      <c r="D2234" t="s">
        <v>4853</v>
      </c>
    </row>
    <row r="2235" spans="1:4">
      <c r="A2235" t="s">
        <v>1193</v>
      </c>
      <c r="B2235" t="s">
        <v>4759</v>
      </c>
      <c r="C2235" t="str">
        <f t="shared" si="34"/>
        <v>10.146.106.61naa.60060e8016622100000162210000000c</v>
      </c>
      <c r="D2235" t="s">
        <v>2487</v>
      </c>
    </row>
    <row r="2236" spans="1:4">
      <c r="A2236" t="s">
        <v>1193</v>
      </c>
      <c r="B2236" t="s">
        <v>4758</v>
      </c>
      <c r="C2236" t="str">
        <f t="shared" si="34"/>
        <v>10.146.106.61naa.60060e8016622100000162210000000d</v>
      </c>
      <c r="D2236" t="s">
        <v>2488</v>
      </c>
    </row>
    <row r="2237" spans="1:4">
      <c r="A2237" t="s">
        <v>1193</v>
      </c>
      <c r="B2237" t="s">
        <v>4732</v>
      </c>
      <c r="C2237" t="str">
        <f t="shared" si="34"/>
        <v>10.146.106.61naa.60060e80166221000001622100000f0b</v>
      </c>
      <c r="D2237" t="s">
        <v>2517</v>
      </c>
    </row>
    <row r="2238" spans="1:4">
      <c r="A2238" t="s">
        <v>1193</v>
      </c>
      <c r="B2238" t="s">
        <v>4768</v>
      </c>
      <c r="C2238" t="str">
        <f t="shared" si="34"/>
        <v>10.146.106.61naa.60060e80166221000001622100000006</v>
      </c>
      <c r="D2238" t="s">
        <v>4613</v>
      </c>
    </row>
    <row r="2239" spans="1:4">
      <c r="A2239" t="s">
        <v>1193</v>
      </c>
      <c r="B2239" t="s">
        <v>4754</v>
      </c>
      <c r="C2239" t="str">
        <f t="shared" si="34"/>
        <v>10.146.106.61naa.60060e80166221000001622100000007</v>
      </c>
      <c r="D2239" t="s">
        <v>2476</v>
      </c>
    </row>
    <row r="2240" spans="1:4">
      <c r="A2240" t="s">
        <v>1193</v>
      </c>
      <c r="B2240" t="s">
        <v>4766</v>
      </c>
      <c r="C2240" t="str">
        <f t="shared" si="34"/>
        <v>10.146.106.61naa.60060e8016622100000162210000000a</v>
      </c>
      <c r="D2240" t="s">
        <v>2496</v>
      </c>
    </row>
    <row r="2241" spans="1:4">
      <c r="A2241" t="s">
        <v>1193</v>
      </c>
      <c r="B2241" t="s">
        <v>4757</v>
      </c>
      <c r="C2241" t="str">
        <f t="shared" si="34"/>
        <v>10.146.106.61naa.60060e80166221000001622100000009</v>
      </c>
      <c r="D2241" t="s">
        <v>2485</v>
      </c>
    </row>
    <row r="2242" spans="1:4">
      <c r="A2242" t="s">
        <v>1193</v>
      </c>
      <c r="B2242" t="s">
        <v>4752</v>
      </c>
      <c r="C2242" t="str">
        <f t="shared" si="34"/>
        <v>10.146.106.61naa.60060e80166221000001622100000008</v>
      </c>
      <c r="D2242" t="s">
        <v>2477</v>
      </c>
    </row>
    <row r="2243" spans="1:4">
      <c r="A2243" t="s">
        <v>1193</v>
      </c>
      <c r="B2243" t="s">
        <v>4798</v>
      </c>
      <c r="C2243" t="str">
        <f t="shared" si="34"/>
        <v>10.146.106.61naa.60060e80166221000001622100001100</v>
      </c>
      <c r="D2243" t="s">
        <v>2535</v>
      </c>
    </row>
    <row r="2244" spans="1:4">
      <c r="A2244" t="s">
        <v>1193</v>
      </c>
      <c r="B2244" t="s">
        <v>4753</v>
      </c>
      <c r="C2244" t="str">
        <f t="shared" ref="C2244:C2307" si="35">CONCATENATE(A2244,B2244)</f>
        <v>10.146.106.61naa.60060e80166221000001622100000019</v>
      </c>
      <c r="D2244" t="s">
        <v>4500</v>
      </c>
    </row>
    <row r="2245" spans="1:4">
      <c r="A2245" t="s">
        <v>1193</v>
      </c>
      <c r="B2245" t="s">
        <v>4804</v>
      </c>
      <c r="C2245" t="str">
        <f t="shared" si="35"/>
        <v>10.146.106.61naa.60060e80166221000001622100001000</v>
      </c>
      <c r="D2245" t="s">
        <v>2463</v>
      </c>
    </row>
    <row r="2246" spans="1:4">
      <c r="A2246" t="s">
        <v>1193</v>
      </c>
      <c r="B2246" t="s">
        <v>4777</v>
      </c>
      <c r="C2246" t="str">
        <f t="shared" si="35"/>
        <v>10.146.106.61naa.60060e80166221000001622100000018</v>
      </c>
      <c r="D2246" t="s">
        <v>2523</v>
      </c>
    </row>
    <row r="2247" spans="1:4">
      <c r="A2247" t="s">
        <v>1193</v>
      </c>
      <c r="B2247" t="s">
        <v>4802</v>
      </c>
      <c r="C2247" t="str">
        <f t="shared" si="35"/>
        <v>10.146.106.61naa.60060e80166221000001622100001001</v>
      </c>
      <c r="D2247" t="s">
        <v>4855</v>
      </c>
    </row>
    <row r="2248" spans="1:4">
      <c r="A2248" t="s">
        <v>1193</v>
      </c>
      <c r="B2248" t="s">
        <v>4801</v>
      </c>
      <c r="C2248" t="str">
        <f t="shared" si="35"/>
        <v>10.146.106.61naa.60060e80166221000001622100001002</v>
      </c>
      <c r="D2248" t="s">
        <v>4857</v>
      </c>
    </row>
    <row r="2249" spans="1:4">
      <c r="A2249" t="s">
        <v>1193</v>
      </c>
      <c r="B2249" t="s">
        <v>4748</v>
      </c>
      <c r="C2249" t="str">
        <f t="shared" si="35"/>
        <v>10.146.106.61naa.60060e8016622100000162210000001c</v>
      </c>
      <c r="D2249" t="s">
        <v>2527</v>
      </c>
    </row>
    <row r="2250" spans="1:4">
      <c r="A2250" t="s">
        <v>1193</v>
      </c>
      <c r="B2250" t="s">
        <v>4756</v>
      </c>
      <c r="C2250" t="str">
        <f t="shared" si="35"/>
        <v>10.146.106.61naa.60060e8016622100000162210000001b</v>
      </c>
      <c r="D2250" t="s">
        <v>2526</v>
      </c>
    </row>
    <row r="2251" spans="1:4">
      <c r="A2251" t="s">
        <v>1193</v>
      </c>
      <c r="B2251" t="s">
        <v>4755</v>
      </c>
      <c r="C2251" t="str">
        <f t="shared" si="35"/>
        <v>10.146.106.61naa.60060e8016622100000162210000001a</v>
      </c>
      <c r="D2251" t="s">
        <v>2525</v>
      </c>
    </row>
    <row r="2252" spans="1:4">
      <c r="A2252" t="s">
        <v>1193</v>
      </c>
      <c r="B2252" t="s">
        <v>4749</v>
      </c>
      <c r="C2252" t="str">
        <f t="shared" si="35"/>
        <v>10.146.106.61naa.60060e8016622100000162210000001d</v>
      </c>
      <c r="D2252" t="s">
        <v>2528</v>
      </c>
    </row>
    <row r="2253" spans="1:4">
      <c r="A2253" t="s">
        <v>1193</v>
      </c>
      <c r="B2253" t="s">
        <v>4776</v>
      </c>
      <c r="C2253" t="str">
        <f t="shared" si="35"/>
        <v>10.146.106.61naa.60060e80166221000001622100000016</v>
      </c>
      <c r="D2253" t="s">
        <v>2540</v>
      </c>
    </row>
    <row r="2254" spans="1:4">
      <c r="A2254" t="s">
        <v>1193</v>
      </c>
      <c r="B2254" t="s">
        <v>4782</v>
      </c>
      <c r="C2254" t="str">
        <f t="shared" si="35"/>
        <v>10.146.106.61naa.60060e80166221000001622100000015</v>
      </c>
      <c r="D2254" t="s">
        <v>2520</v>
      </c>
    </row>
    <row r="2255" spans="1:4">
      <c r="A2255" t="s">
        <v>1193</v>
      </c>
      <c r="B2255" t="s">
        <v>4780</v>
      </c>
      <c r="C2255" t="str">
        <f t="shared" si="35"/>
        <v>10.146.106.61naa.60060e80166221000001622100000014</v>
      </c>
      <c r="D2255" t="s">
        <v>2502</v>
      </c>
    </row>
    <row r="2256" spans="1:4">
      <c r="A2256" t="s">
        <v>1193</v>
      </c>
      <c r="B2256" t="s">
        <v>4795</v>
      </c>
      <c r="C2256" t="str">
        <f t="shared" si="35"/>
        <v>10.146.106.61naa.60060e80166221000001622100001014</v>
      </c>
      <c r="D2256" t="s">
        <v>2505</v>
      </c>
    </row>
    <row r="2257" spans="1:4">
      <c r="A2257" t="s">
        <v>1193</v>
      </c>
      <c r="B2257" t="s">
        <v>4789</v>
      </c>
      <c r="C2257" t="str">
        <f t="shared" si="35"/>
        <v>10.146.106.61naa.60060e80166221000001622100001009</v>
      </c>
      <c r="D2257" t="s">
        <v>4858</v>
      </c>
    </row>
    <row r="2258" spans="1:4">
      <c r="A2258" t="s">
        <v>1193</v>
      </c>
      <c r="B2258" t="s">
        <v>4783</v>
      </c>
      <c r="C2258" t="str">
        <f t="shared" si="35"/>
        <v>10.146.106.61naa.60060e80166221000001622100001008</v>
      </c>
      <c r="D2258" t="s">
        <v>4859</v>
      </c>
    </row>
    <row r="2259" spans="1:4">
      <c r="A2259" t="s">
        <v>1193</v>
      </c>
      <c r="B2259" t="s">
        <v>4784</v>
      </c>
      <c r="C2259" t="str">
        <f t="shared" si="35"/>
        <v>10.146.106.61naa.60060e80166221000001622100001015</v>
      </c>
      <c r="D2259" t="s">
        <v>2521</v>
      </c>
    </row>
    <row r="2260" spans="1:4">
      <c r="A2260" t="s">
        <v>1193</v>
      </c>
      <c r="B2260" t="s">
        <v>4799</v>
      </c>
      <c r="C2260" t="str">
        <f t="shared" si="35"/>
        <v>10.146.106.61naa.60060e8016622100000162210000101d</v>
      </c>
      <c r="D2260" t="s">
        <v>4860</v>
      </c>
    </row>
    <row r="2261" spans="1:4">
      <c r="A2261" t="s">
        <v>1193</v>
      </c>
      <c r="B2261" t="s">
        <v>4787</v>
      </c>
      <c r="C2261" t="str">
        <f t="shared" si="35"/>
        <v>10.146.106.61naa.60060e80166221000001622100001019</v>
      </c>
      <c r="D2261" t="s">
        <v>2534</v>
      </c>
    </row>
    <row r="2262" spans="1:4">
      <c r="A2262" t="s">
        <v>1193</v>
      </c>
      <c r="B2262" t="s">
        <v>4800</v>
      </c>
      <c r="C2262" t="str">
        <f t="shared" si="35"/>
        <v>10.146.106.61naa.60060e80166221000001622100001004</v>
      </c>
      <c r="D2262" t="s">
        <v>4861</v>
      </c>
    </row>
    <row r="2263" spans="1:4">
      <c r="A2263" t="s">
        <v>1193</v>
      </c>
      <c r="B2263" t="s">
        <v>4803</v>
      </c>
      <c r="C2263" t="str">
        <f t="shared" si="35"/>
        <v>10.146.106.61naa.60060e80166221000001622100001003</v>
      </c>
      <c r="D2263" t="s">
        <v>2465</v>
      </c>
    </row>
    <row r="2264" spans="1:4">
      <c r="A2264" t="s">
        <v>1193</v>
      </c>
      <c r="B2264" t="s">
        <v>4794</v>
      </c>
      <c r="C2264" t="str">
        <f t="shared" si="35"/>
        <v>10.146.106.61naa.60060e80166221000001622100001007</v>
      </c>
      <c r="D2264" t="s">
        <v>4862</v>
      </c>
    </row>
    <row r="2265" spans="1:4">
      <c r="A2265" t="s">
        <v>1193</v>
      </c>
      <c r="B2265" t="s">
        <v>4793</v>
      </c>
      <c r="C2265" t="str">
        <f t="shared" si="35"/>
        <v>10.146.106.61naa.60060e80166221000001622100001006</v>
      </c>
      <c r="D2265" t="s">
        <v>4863</v>
      </c>
    </row>
    <row r="2266" spans="1:4">
      <c r="A2266" t="s">
        <v>1193</v>
      </c>
      <c r="B2266" t="s">
        <v>4791</v>
      </c>
      <c r="C2266" t="str">
        <f t="shared" si="35"/>
        <v>10.146.106.61naa.60060e80166221000001622100001005</v>
      </c>
      <c r="D2266" t="s">
        <v>4864</v>
      </c>
    </row>
    <row r="2267" spans="1:4">
      <c r="A2267" t="s">
        <v>1193</v>
      </c>
      <c r="B2267" t="s">
        <v>4810</v>
      </c>
      <c r="C2267" t="str">
        <f t="shared" si="35"/>
        <v>10.146.106.61naa.60060e80166177000001617700000013</v>
      </c>
      <c r="D2267" t="s">
        <v>4518</v>
      </c>
    </row>
    <row r="2268" spans="1:4">
      <c r="A2268" t="s">
        <v>1193</v>
      </c>
      <c r="B2268" t="s">
        <v>4722</v>
      </c>
      <c r="C2268" t="str">
        <f t="shared" si="35"/>
        <v>10.146.106.61naa.60060e80166221000001622100000f04</v>
      </c>
      <c r="D2268" t="s">
        <v>2481</v>
      </c>
    </row>
    <row r="2269" spans="1:4">
      <c r="A2269" t="s">
        <v>1193</v>
      </c>
      <c r="B2269" t="s">
        <v>4809</v>
      </c>
      <c r="C2269" t="str">
        <f t="shared" si="35"/>
        <v>10.146.106.61naa.60060e80166177000001617700000012</v>
      </c>
      <c r="D2269" t="s">
        <v>4525</v>
      </c>
    </row>
    <row r="2270" spans="1:4">
      <c r="A2270" t="s">
        <v>1193</v>
      </c>
      <c r="B2270" t="s">
        <v>4720</v>
      </c>
      <c r="C2270" t="str">
        <f t="shared" si="35"/>
        <v>10.146.106.61naa.60060e80166221000001622100000f05</v>
      </c>
      <c r="D2270" t="s">
        <v>2482</v>
      </c>
    </row>
    <row r="2271" spans="1:4">
      <c r="A2271" t="s">
        <v>1193</v>
      </c>
      <c r="B2271" t="s">
        <v>4712</v>
      </c>
      <c r="C2271" t="str">
        <f t="shared" si="35"/>
        <v>10.146.106.61naa.60060e80166221000001622100000f06</v>
      </c>
      <c r="D2271" t="s">
        <v>2493</v>
      </c>
    </row>
    <row r="2272" spans="1:4">
      <c r="A2272" t="s">
        <v>1193</v>
      </c>
      <c r="B2272" t="s">
        <v>4821</v>
      </c>
      <c r="C2272" t="str">
        <f t="shared" si="35"/>
        <v>10.146.106.61naa.60060e80166177000001617700000010</v>
      </c>
      <c r="D2272" t="s">
        <v>4477</v>
      </c>
    </row>
    <row r="2273" spans="1:4">
      <c r="A2273" t="s">
        <v>1193</v>
      </c>
      <c r="B2273" t="s">
        <v>4742</v>
      </c>
      <c r="C2273" t="str">
        <f t="shared" si="35"/>
        <v>10.146.106.61naa.60060e80166221000001622100000f01</v>
      </c>
      <c r="D2273" t="s">
        <v>2467</v>
      </c>
    </row>
    <row r="2274" spans="1:4">
      <c r="A2274" t="s">
        <v>1193</v>
      </c>
      <c r="B2274" t="s">
        <v>4743</v>
      </c>
      <c r="C2274" t="str">
        <f t="shared" si="35"/>
        <v>10.146.106.61naa.60060e80166177000001617700000f0d</v>
      </c>
      <c r="D2274" t="s">
        <v>4866</v>
      </c>
    </row>
    <row r="2275" spans="1:4">
      <c r="A2275" t="s">
        <v>1193</v>
      </c>
      <c r="B2275" t="s">
        <v>4737</v>
      </c>
      <c r="C2275" t="str">
        <f t="shared" si="35"/>
        <v>10.146.106.61naa.60060e80166177000001617700000f0e</v>
      </c>
      <c r="D2275" t="s">
        <v>4867</v>
      </c>
    </row>
    <row r="2276" spans="1:4">
      <c r="A2276" t="s">
        <v>1193</v>
      </c>
      <c r="B2276" t="s">
        <v>4716</v>
      </c>
      <c r="C2276" t="str">
        <f t="shared" si="35"/>
        <v>10.146.106.61naa.60060e80166221000001622100000f03</v>
      </c>
      <c r="D2276" t="s">
        <v>2480</v>
      </c>
    </row>
    <row r="2277" spans="1:4">
      <c r="A2277" t="s">
        <v>1193</v>
      </c>
      <c r="B2277" t="s">
        <v>4811</v>
      </c>
      <c r="C2277" t="str">
        <f t="shared" si="35"/>
        <v>10.146.106.61naa.60060e80166177000001617700000011</v>
      </c>
      <c r="D2277" t="s">
        <v>4479</v>
      </c>
    </row>
    <row r="2278" spans="1:4">
      <c r="A2278" t="s">
        <v>1193</v>
      </c>
      <c r="B2278" t="s">
        <v>4718</v>
      </c>
      <c r="C2278" t="str">
        <f t="shared" si="35"/>
        <v>10.146.106.61naa.60060e80166221000001622100000f02</v>
      </c>
      <c r="D2278" t="s">
        <v>2468</v>
      </c>
    </row>
    <row r="2279" spans="1:4">
      <c r="A2279" t="s">
        <v>1193</v>
      </c>
      <c r="B2279" t="s">
        <v>4727</v>
      </c>
      <c r="C2279" t="str">
        <f t="shared" si="35"/>
        <v>10.146.106.61naa.60060e80166221000001622100000f09</v>
      </c>
      <c r="D2279" t="s">
        <v>2506</v>
      </c>
    </row>
    <row r="2280" spans="1:4">
      <c r="A2280" t="s">
        <v>1193</v>
      </c>
      <c r="B2280" t="s">
        <v>4745</v>
      </c>
      <c r="C2280" t="str">
        <f t="shared" si="35"/>
        <v>10.146.106.61naa.60060e8016622100000162210000100a</v>
      </c>
      <c r="D2280" t="s">
        <v>2497</v>
      </c>
    </row>
    <row r="2281" spans="1:4">
      <c r="A2281" t="s">
        <v>1193</v>
      </c>
      <c r="B2281" t="s">
        <v>4731</v>
      </c>
      <c r="C2281" t="str">
        <f t="shared" si="35"/>
        <v>10.146.106.61naa.60060e80166221000001622100000f07</v>
      </c>
      <c r="D2281" t="s">
        <v>2494</v>
      </c>
    </row>
    <row r="2282" spans="1:4">
      <c r="A2282" t="s">
        <v>1193</v>
      </c>
      <c r="B2282" t="s">
        <v>4725</v>
      </c>
      <c r="C2282" t="str">
        <f t="shared" si="35"/>
        <v>10.146.106.61naa.60060e80166221000001622100000f08</v>
      </c>
      <c r="D2282" t="s">
        <v>2495</v>
      </c>
    </row>
    <row r="2283" spans="1:4">
      <c r="A2283" t="s">
        <v>1193</v>
      </c>
      <c r="B2283" t="s">
        <v>4820</v>
      </c>
      <c r="C2283" t="str">
        <f t="shared" si="35"/>
        <v>10.146.106.61naa.60060e8016617700000161770000000f</v>
      </c>
      <c r="D2283" t="s">
        <v>4482</v>
      </c>
    </row>
    <row r="2284" spans="1:4">
      <c r="A2284" t="s">
        <v>1193</v>
      </c>
      <c r="B2284" t="s">
        <v>4763</v>
      </c>
      <c r="C2284" t="str">
        <f t="shared" si="35"/>
        <v>10.146.106.61naa.60060e8016622100000162210000001e</v>
      </c>
      <c r="D2284" t="s">
        <v>2529</v>
      </c>
    </row>
    <row r="2285" spans="1:4">
      <c r="A2285" t="s">
        <v>1193</v>
      </c>
      <c r="B2285" t="s">
        <v>4762</v>
      </c>
      <c r="C2285" t="str">
        <f t="shared" si="35"/>
        <v>10.146.106.61naa.60060e80166221000001622100000010</v>
      </c>
      <c r="D2285" t="s">
        <v>4869</v>
      </c>
    </row>
    <row r="2286" spans="1:4">
      <c r="A2286" t="s">
        <v>1193</v>
      </c>
      <c r="B2286" t="s">
        <v>4812</v>
      </c>
      <c r="C2286" t="str">
        <f t="shared" si="35"/>
        <v>10.146.106.61naa.60060e80166221000001622100000011</v>
      </c>
      <c r="D2286" t="s">
        <v>2518</v>
      </c>
    </row>
    <row r="2287" spans="1:4">
      <c r="A2287" t="s">
        <v>1193</v>
      </c>
      <c r="B2287" t="s">
        <v>4818</v>
      </c>
      <c r="C2287" t="str">
        <f t="shared" si="35"/>
        <v>10.146.106.61naa.60060e80166221000001622100000100</v>
      </c>
      <c r="D2287" t="s">
        <v>2530</v>
      </c>
    </row>
    <row r="2288" spans="1:4">
      <c r="A2288" t="s">
        <v>1193</v>
      </c>
      <c r="B2288" t="s">
        <v>4817</v>
      </c>
      <c r="C2288" t="str">
        <f t="shared" si="35"/>
        <v>10.146.106.61naa.60060e8016617700000161770000000a</v>
      </c>
      <c r="D2288" t="s">
        <v>4497</v>
      </c>
    </row>
    <row r="2289" spans="1:4">
      <c r="A2289" t="s">
        <v>1193</v>
      </c>
      <c r="B2289" t="s">
        <v>4761</v>
      </c>
      <c r="C2289" t="str">
        <f t="shared" si="35"/>
        <v>10.146.106.61naa.60060e8016622100000162210000000e</v>
      </c>
      <c r="D2289" t="s">
        <v>2489</v>
      </c>
    </row>
    <row r="2290" spans="1:4">
      <c r="A2290" t="s">
        <v>1193</v>
      </c>
      <c r="B2290" t="s">
        <v>4735</v>
      </c>
      <c r="C2290" t="str">
        <f t="shared" si="35"/>
        <v>10.146.106.61naa.60060e80166221000001622100000f0c</v>
      </c>
      <c r="D2290" t="s">
        <v>4872</v>
      </c>
    </row>
    <row r="2291" spans="1:4">
      <c r="A2291" t="s">
        <v>1193</v>
      </c>
      <c r="B2291" t="s">
        <v>4729</v>
      </c>
      <c r="C2291" t="str">
        <f t="shared" si="35"/>
        <v>10.146.106.61naa.60060e80166221000001622100000f0d</v>
      </c>
      <c r="D2291" t="s">
        <v>4873</v>
      </c>
    </row>
    <row r="2292" spans="1:4">
      <c r="A2292" t="s">
        <v>1193</v>
      </c>
      <c r="B2292" t="s">
        <v>4771</v>
      </c>
      <c r="C2292" t="str">
        <f t="shared" si="35"/>
        <v>10.146.106.61naa.60060e80166221000001622100000f0e</v>
      </c>
      <c r="D2292" t="s">
        <v>4874</v>
      </c>
    </row>
    <row r="2293" spans="1:4">
      <c r="A2293" t="s">
        <v>1193</v>
      </c>
      <c r="B2293" t="s">
        <v>4764</v>
      </c>
      <c r="C2293" t="str">
        <f t="shared" si="35"/>
        <v>10.146.106.61naa.60060e8016622100000162210000000f</v>
      </c>
      <c r="D2293" t="s">
        <v>2498</v>
      </c>
    </row>
    <row r="2294" spans="1:4">
      <c r="A2294" t="s">
        <v>1193</v>
      </c>
      <c r="B2294" t="s">
        <v>4822</v>
      </c>
      <c r="C2294" t="str">
        <f t="shared" si="35"/>
        <v>10.146.106.61naa.60060e8016617700000161770000000d</v>
      </c>
      <c r="D2294" t="s">
        <v>4475</v>
      </c>
    </row>
    <row r="2295" spans="1:4">
      <c r="A2295" t="s">
        <v>1193</v>
      </c>
      <c r="B2295" t="s">
        <v>4744</v>
      </c>
      <c r="C2295" t="str">
        <f t="shared" si="35"/>
        <v>10.146.106.61naa.60060e80166177000001617700000f0a</v>
      </c>
      <c r="D2295" t="s">
        <v>4877</v>
      </c>
    </row>
    <row r="2296" spans="1:4">
      <c r="A2296" t="s">
        <v>1193</v>
      </c>
      <c r="B2296" t="s">
        <v>4746</v>
      </c>
      <c r="C2296" t="str">
        <f t="shared" si="35"/>
        <v>10.146.106.61naa.60060e80166177000001617700000f0b</v>
      </c>
      <c r="D2296" t="s">
        <v>4878</v>
      </c>
    </row>
    <row r="2297" spans="1:4">
      <c r="A2297" t="s">
        <v>1193</v>
      </c>
      <c r="B2297" t="s">
        <v>4740</v>
      </c>
      <c r="C2297" t="str">
        <f t="shared" si="35"/>
        <v>10.146.106.61naa.60060e80166221000001622100000f00</v>
      </c>
      <c r="D2297" t="s">
        <v>2466</v>
      </c>
    </row>
    <row r="2298" spans="1:4">
      <c r="A2298" t="s">
        <v>1193</v>
      </c>
      <c r="B2298" t="s">
        <v>4741</v>
      </c>
      <c r="C2298" t="str">
        <f t="shared" si="35"/>
        <v>10.146.106.61naa.60060e80166177000001617700000f0c</v>
      </c>
      <c r="D2298" t="s">
        <v>4879</v>
      </c>
    </row>
    <row r="2299" spans="1:4">
      <c r="A2299" t="s">
        <v>1193</v>
      </c>
      <c r="B2299" t="s">
        <v>4823</v>
      </c>
      <c r="C2299" t="str">
        <f t="shared" si="35"/>
        <v>10.146.106.61naa.60060e8016617700000161770000000e</v>
      </c>
      <c r="D2299" t="s">
        <v>4471</v>
      </c>
    </row>
    <row r="2300" spans="1:4">
      <c r="A2300" t="s">
        <v>1193</v>
      </c>
      <c r="B2300" t="s">
        <v>4819</v>
      </c>
      <c r="C2300" t="str">
        <f t="shared" si="35"/>
        <v>10.146.106.61naa.60060e8016617700000161770000000b</v>
      </c>
      <c r="D2300" t="s">
        <v>4473</v>
      </c>
    </row>
    <row r="2301" spans="1:4">
      <c r="A2301" t="s">
        <v>1193</v>
      </c>
      <c r="B2301" t="s">
        <v>4814</v>
      </c>
      <c r="C2301" t="str">
        <f t="shared" si="35"/>
        <v>10.146.106.61naa.60060e80166221000001622100000012</v>
      </c>
      <c r="D2301" t="s">
        <v>2500</v>
      </c>
    </row>
    <row r="2302" spans="1:4">
      <c r="A2302" t="s">
        <v>1193</v>
      </c>
      <c r="B2302" t="s">
        <v>4815</v>
      </c>
      <c r="C2302" t="str">
        <f t="shared" si="35"/>
        <v>10.146.106.61naa.60060e80166221000001622100000101</v>
      </c>
      <c r="D2302" t="s">
        <v>2531</v>
      </c>
    </row>
    <row r="2303" spans="1:4">
      <c r="A2303" t="s">
        <v>1193</v>
      </c>
      <c r="B2303" t="s">
        <v>4816</v>
      </c>
      <c r="C2303" t="str">
        <f t="shared" si="35"/>
        <v>10.146.106.61naa.60060e8016617700000161770000000c</v>
      </c>
      <c r="D2303" t="s">
        <v>4474</v>
      </c>
    </row>
    <row r="2304" spans="1:4">
      <c r="A2304" t="s">
        <v>1193</v>
      </c>
      <c r="B2304" t="s">
        <v>4813</v>
      </c>
      <c r="C2304" t="str">
        <f t="shared" si="35"/>
        <v>10.146.106.61naa.60060e80166221000001622100000013</v>
      </c>
      <c r="D2304" t="s">
        <v>2501</v>
      </c>
    </row>
    <row r="2305" spans="1:4">
      <c r="A2305" t="s">
        <v>1194</v>
      </c>
      <c r="B2305" t="s">
        <v>1499</v>
      </c>
      <c r="C2305" t="str">
        <f t="shared" si="35"/>
        <v>10.146.106.62naa.600508b1001c55695c796ed92ccc0ea3</v>
      </c>
      <c r="D2305" t="s">
        <v>4212</v>
      </c>
    </row>
    <row r="2306" spans="1:4">
      <c r="A2306" t="s">
        <v>1194</v>
      </c>
      <c r="B2306" t="s">
        <v>1501</v>
      </c>
      <c r="C2306" t="str">
        <f t="shared" si="35"/>
        <v>10.146.106.62naa.600508b1001c0964ec6faa29b54f66c0</v>
      </c>
      <c r="D2306" t="s">
        <v>4213</v>
      </c>
    </row>
    <row r="2307" spans="1:4">
      <c r="A2307" t="s">
        <v>1194</v>
      </c>
      <c r="B2307" t="s">
        <v>4790</v>
      </c>
      <c r="C2307" t="str">
        <f t="shared" si="35"/>
        <v>10.146.106.62naa.60060e80166177000001617700000005</v>
      </c>
      <c r="D2307" t="s">
        <v>4396</v>
      </c>
    </row>
    <row r="2308" spans="1:4">
      <c r="A2308" t="s">
        <v>1194</v>
      </c>
      <c r="B2308" t="s">
        <v>4792</v>
      </c>
      <c r="C2308" t="str">
        <f t="shared" ref="C2308:C2371" si="36">CONCATENATE(A2308,B2308)</f>
        <v>10.146.106.62naa.60060e80166177000001617700000004</v>
      </c>
      <c r="D2308" t="s">
        <v>4399</v>
      </c>
    </row>
    <row r="2309" spans="1:4">
      <c r="A2309" t="s">
        <v>1194</v>
      </c>
      <c r="B2309" t="s">
        <v>4796</v>
      </c>
      <c r="C2309" t="str">
        <f t="shared" si="36"/>
        <v>10.146.106.62naa.60060e80166177000001617700000006</v>
      </c>
      <c r="D2309" t="s">
        <v>4397</v>
      </c>
    </row>
    <row r="2310" spans="1:4">
      <c r="A2310" t="s">
        <v>1194</v>
      </c>
      <c r="B2310" t="s">
        <v>4805</v>
      </c>
      <c r="C2310" t="str">
        <f t="shared" si="36"/>
        <v>10.146.106.62naa.60060e80166177000001617700000001</v>
      </c>
      <c r="D2310" t="s">
        <v>4416</v>
      </c>
    </row>
    <row r="2311" spans="1:4">
      <c r="A2311" t="s">
        <v>1194</v>
      </c>
      <c r="B2311" t="s">
        <v>1359</v>
      </c>
      <c r="C2311" t="str">
        <f t="shared" si="36"/>
        <v>10.146.106.62naa.60060e80166177000001617700001f03</v>
      </c>
      <c r="D2311" t="s">
        <v>4429</v>
      </c>
    </row>
    <row r="2312" spans="1:4">
      <c r="A2312" t="s">
        <v>1194</v>
      </c>
      <c r="B2312" t="s">
        <v>4218</v>
      </c>
      <c r="C2312" t="str">
        <f t="shared" si="36"/>
        <v>10.146.106.62naa.60060e80166177000001617700000f20</v>
      </c>
      <c r="D2312" t="s">
        <v>4690</v>
      </c>
    </row>
    <row r="2313" spans="1:4">
      <c r="A2313" t="s">
        <v>1194</v>
      </c>
      <c r="B2313" t="s">
        <v>4807</v>
      </c>
      <c r="C2313" t="str">
        <f t="shared" si="36"/>
        <v>10.146.106.62naa.60060e80166177000001617700000003</v>
      </c>
      <c r="D2313" t="s">
        <v>4404</v>
      </c>
    </row>
    <row r="2314" spans="1:4">
      <c r="A2314" t="s">
        <v>1194</v>
      </c>
      <c r="B2314" t="s">
        <v>4808</v>
      </c>
      <c r="C2314" t="str">
        <f t="shared" si="36"/>
        <v>10.146.106.62naa.60060e80166177000001617700000002</v>
      </c>
      <c r="D2314" t="s">
        <v>4400</v>
      </c>
    </row>
    <row r="2315" spans="1:4">
      <c r="A2315" t="s">
        <v>1194</v>
      </c>
      <c r="B2315" t="s">
        <v>1369</v>
      </c>
      <c r="C2315" t="str">
        <f t="shared" si="36"/>
        <v>10.146.106.62naa.60060e80166177000001617700001f04</v>
      </c>
      <c r="D2315" t="s">
        <v>4401</v>
      </c>
    </row>
    <row r="2316" spans="1:4">
      <c r="A2316" t="s">
        <v>1194</v>
      </c>
      <c r="B2316" t="s">
        <v>4788</v>
      </c>
      <c r="C2316" t="str">
        <f t="shared" si="36"/>
        <v>10.146.106.62naa.60060e80166177000001617700000009</v>
      </c>
      <c r="D2316" t="s">
        <v>4410</v>
      </c>
    </row>
    <row r="2317" spans="1:4">
      <c r="A2317" t="s">
        <v>1194</v>
      </c>
      <c r="B2317" t="s">
        <v>4785</v>
      </c>
      <c r="C2317" t="str">
        <f t="shared" si="36"/>
        <v>10.146.106.62naa.60060e80166177000001617700000007</v>
      </c>
      <c r="D2317" t="s">
        <v>4411</v>
      </c>
    </row>
    <row r="2318" spans="1:4">
      <c r="A2318" t="s">
        <v>1194</v>
      </c>
      <c r="B2318" t="s">
        <v>4786</v>
      </c>
      <c r="C2318" t="str">
        <f t="shared" si="36"/>
        <v>10.146.106.62naa.60060e80166177000001617700000008</v>
      </c>
      <c r="D2318" t="s">
        <v>4415</v>
      </c>
    </row>
    <row r="2319" spans="1:4">
      <c r="A2319" t="s">
        <v>1194</v>
      </c>
      <c r="B2319" t="s">
        <v>4216</v>
      </c>
      <c r="C2319" t="str">
        <f t="shared" si="36"/>
        <v>10.146.106.62naa.60060e80166177000001617700000f1f</v>
      </c>
      <c r="D2319" t="s">
        <v>4693</v>
      </c>
    </row>
    <row r="2320" spans="1:4">
      <c r="A2320" t="s">
        <v>1194</v>
      </c>
      <c r="B2320" t="s">
        <v>1301</v>
      </c>
      <c r="C2320" t="str">
        <f t="shared" si="36"/>
        <v>10.146.106.62naa.60060e80166177000001617700001f24</v>
      </c>
      <c r="D2320" t="s">
        <v>4435</v>
      </c>
    </row>
    <row r="2321" spans="1:4">
      <c r="A2321" t="s">
        <v>1194</v>
      </c>
      <c r="B2321" t="s">
        <v>4202</v>
      </c>
      <c r="C2321" t="str">
        <f t="shared" si="36"/>
        <v>10.146.106.62naa.60060e80166177000001617700000084</v>
      </c>
      <c r="D2321" t="s">
        <v>4688</v>
      </c>
    </row>
    <row r="2322" spans="1:4">
      <c r="A2322" t="s">
        <v>1194</v>
      </c>
      <c r="B2322" t="s">
        <v>1337</v>
      </c>
      <c r="C2322" t="str">
        <f t="shared" si="36"/>
        <v>10.146.106.62naa.60060e80166177000001617700001f01</v>
      </c>
      <c r="D2322" t="s">
        <v>4427</v>
      </c>
    </row>
    <row r="2323" spans="1:4">
      <c r="A2323" t="s">
        <v>1194</v>
      </c>
      <c r="B2323" t="s">
        <v>4214</v>
      </c>
      <c r="C2323" t="str">
        <f t="shared" si="36"/>
        <v>10.146.106.62naa.60060e80166177000001617700000f1e</v>
      </c>
      <c r="D2323" t="s">
        <v>4692</v>
      </c>
    </row>
    <row r="2324" spans="1:4">
      <c r="A2324" t="s">
        <v>1194</v>
      </c>
      <c r="B2324" t="s">
        <v>4806</v>
      </c>
      <c r="C2324" t="str">
        <f t="shared" si="36"/>
        <v>10.146.106.62naa.60060e80166177000001617700000000</v>
      </c>
      <c r="D2324" t="s">
        <v>4221</v>
      </c>
    </row>
    <row r="2325" spans="1:4">
      <c r="A2325" t="s">
        <v>1194</v>
      </c>
      <c r="B2325" t="s">
        <v>1347</v>
      </c>
      <c r="C2325" t="str">
        <f t="shared" si="36"/>
        <v>10.146.106.62naa.60060e80166177000001617700001f02</v>
      </c>
      <c r="D2325" t="s">
        <v>4428</v>
      </c>
    </row>
    <row r="2326" spans="1:4">
      <c r="A2326" t="s">
        <v>1194</v>
      </c>
      <c r="B2326" t="s">
        <v>4204</v>
      </c>
      <c r="C2326" t="str">
        <f t="shared" si="36"/>
        <v>10.146.106.62naa.60060e80166177000001617700000085</v>
      </c>
      <c r="D2326" t="s">
        <v>4687</v>
      </c>
    </row>
    <row r="2327" spans="1:4">
      <c r="A2327" t="s">
        <v>1194</v>
      </c>
      <c r="B2327" t="s">
        <v>4209</v>
      </c>
      <c r="C2327" t="str">
        <f t="shared" si="36"/>
        <v>10.146.106.62naa.60060e80166177000001617700000086</v>
      </c>
      <c r="D2327" t="s">
        <v>4689</v>
      </c>
    </row>
    <row r="2328" spans="1:4">
      <c r="A2328" t="s">
        <v>1194</v>
      </c>
      <c r="B2328" t="s">
        <v>1327</v>
      </c>
      <c r="C2328" t="str">
        <f t="shared" si="36"/>
        <v>10.146.106.62naa.60060e80166177000001617700001f00</v>
      </c>
      <c r="D2328" t="s">
        <v>4430</v>
      </c>
    </row>
    <row r="2329" spans="1:4">
      <c r="A2329" t="s">
        <v>1194</v>
      </c>
      <c r="B2329" t="s">
        <v>4766</v>
      </c>
      <c r="C2329" t="str">
        <f t="shared" si="36"/>
        <v>10.146.106.62naa.60060e8016622100000162210000000a</v>
      </c>
      <c r="D2329" t="s">
        <v>4851</v>
      </c>
    </row>
    <row r="2330" spans="1:4">
      <c r="A2330" t="s">
        <v>1194</v>
      </c>
      <c r="B2330" t="s">
        <v>4812</v>
      </c>
      <c r="C2330" t="str">
        <f t="shared" si="36"/>
        <v>10.146.106.62naa.60060e80166221000001622100000011</v>
      </c>
      <c r="D2330" t="s">
        <v>4846</v>
      </c>
    </row>
    <row r="2331" spans="1:4">
      <c r="A2331" t="s">
        <v>1194</v>
      </c>
      <c r="B2331" t="s">
        <v>4814</v>
      </c>
      <c r="C2331" t="str">
        <f t="shared" si="36"/>
        <v>10.146.106.62naa.60060e80166221000001622100000012</v>
      </c>
      <c r="D2331" t="s">
        <v>2511</v>
      </c>
    </row>
    <row r="2332" spans="1:4">
      <c r="A2332" t="s">
        <v>1194</v>
      </c>
      <c r="B2332" t="s">
        <v>4813</v>
      </c>
      <c r="C2332" t="str">
        <f t="shared" si="36"/>
        <v>10.146.106.62naa.60060e80166221000001622100000013</v>
      </c>
      <c r="D2332" t="s">
        <v>2512</v>
      </c>
    </row>
    <row r="2333" spans="1:4">
      <c r="A2333" t="s">
        <v>1194</v>
      </c>
      <c r="B2333" t="s">
        <v>4758</v>
      </c>
      <c r="C2333" t="str">
        <f t="shared" si="36"/>
        <v>10.146.106.62naa.60060e8016622100000162210000000d</v>
      </c>
      <c r="D2333" t="s">
        <v>4843</v>
      </c>
    </row>
    <row r="2334" spans="1:4">
      <c r="A2334" t="s">
        <v>1194</v>
      </c>
      <c r="B2334" t="s">
        <v>4759</v>
      </c>
      <c r="C2334" t="str">
        <f t="shared" si="36"/>
        <v>10.146.106.62naa.60060e8016622100000162210000000c</v>
      </c>
      <c r="D2334" t="s">
        <v>4844</v>
      </c>
    </row>
    <row r="2335" spans="1:4">
      <c r="A2335" t="s">
        <v>1194</v>
      </c>
      <c r="B2335" t="s">
        <v>4760</v>
      </c>
      <c r="C2335" t="str">
        <f t="shared" si="36"/>
        <v>10.146.106.62naa.60060e8016622100000162210000000b</v>
      </c>
      <c r="D2335" t="s">
        <v>4849</v>
      </c>
    </row>
    <row r="2336" spans="1:4">
      <c r="A2336" t="s">
        <v>1194</v>
      </c>
      <c r="B2336" t="s">
        <v>4761</v>
      </c>
      <c r="C2336" t="str">
        <f t="shared" si="36"/>
        <v>10.146.106.62naa.60060e8016622100000162210000000e</v>
      </c>
      <c r="D2336" t="s">
        <v>4842</v>
      </c>
    </row>
    <row r="2337" spans="1:4">
      <c r="A2337" t="s">
        <v>1194</v>
      </c>
      <c r="B2337" t="s">
        <v>4762</v>
      </c>
      <c r="C2337" t="str">
        <f t="shared" si="36"/>
        <v>10.146.106.62naa.60060e80166221000001622100000010</v>
      </c>
      <c r="D2337" t="s">
        <v>2509</v>
      </c>
    </row>
    <row r="2338" spans="1:4">
      <c r="A2338" t="s">
        <v>1194</v>
      </c>
      <c r="B2338" t="s">
        <v>4764</v>
      </c>
      <c r="C2338" t="str">
        <f t="shared" si="36"/>
        <v>10.146.106.62naa.60060e8016622100000162210000000f</v>
      </c>
      <c r="D2338" t="s">
        <v>4845</v>
      </c>
    </row>
    <row r="2339" spans="1:4">
      <c r="A2339" t="s">
        <v>1194</v>
      </c>
      <c r="B2339" t="s">
        <v>4797</v>
      </c>
      <c r="C2339" t="str">
        <f t="shared" si="36"/>
        <v>10.146.106.62naa.60060e80166221000001622100001101</v>
      </c>
      <c r="D2339" t="s">
        <v>2536</v>
      </c>
    </row>
    <row r="2340" spans="1:4">
      <c r="A2340" t="s">
        <v>1194</v>
      </c>
      <c r="B2340" t="s">
        <v>4710</v>
      </c>
      <c r="C2340" t="str">
        <f t="shared" si="36"/>
        <v>10.146.106.62naa.60060e80166221000001622100000000</v>
      </c>
      <c r="D2340" t="s">
        <v>2462</v>
      </c>
    </row>
    <row r="2341" spans="1:4">
      <c r="A2341" t="s">
        <v>1194</v>
      </c>
      <c r="B2341" t="s">
        <v>4713</v>
      </c>
      <c r="C2341" t="str">
        <f t="shared" si="36"/>
        <v>10.146.106.62naa.60060e80166221000001622100000001</v>
      </c>
      <c r="D2341" t="s">
        <v>2469</v>
      </c>
    </row>
    <row r="2342" spans="1:4">
      <c r="A2342" t="s">
        <v>1194</v>
      </c>
      <c r="B2342" t="s">
        <v>4784</v>
      </c>
      <c r="C2342" t="str">
        <f t="shared" si="36"/>
        <v>10.146.106.62naa.60060e80166221000001622100001015</v>
      </c>
      <c r="D2342" t="s">
        <v>2521</v>
      </c>
    </row>
    <row r="2343" spans="1:4">
      <c r="A2343" t="s">
        <v>1194</v>
      </c>
      <c r="B2343" t="s">
        <v>4795</v>
      </c>
      <c r="C2343" t="str">
        <f t="shared" si="36"/>
        <v>10.146.106.62naa.60060e80166221000001622100001014</v>
      </c>
      <c r="D2343" t="s">
        <v>2505</v>
      </c>
    </row>
    <row r="2344" spans="1:4">
      <c r="A2344" t="s">
        <v>1194</v>
      </c>
      <c r="B2344" t="s">
        <v>4789</v>
      </c>
      <c r="C2344" t="str">
        <f t="shared" si="36"/>
        <v>10.146.106.62naa.60060e80166221000001622100001009</v>
      </c>
      <c r="D2344" t="s">
        <v>4858</v>
      </c>
    </row>
    <row r="2345" spans="1:4">
      <c r="A2345" t="s">
        <v>1194</v>
      </c>
      <c r="B2345" t="s">
        <v>4787</v>
      </c>
      <c r="C2345" t="str">
        <f t="shared" si="36"/>
        <v>10.146.106.62naa.60060e80166221000001622100001019</v>
      </c>
      <c r="D2345" t="s">
        <v>2534</v>
      </c>
    </row>
    <row r="2346" spans="1:4">
      <c r="A2346" t="s">
        <v>1194</v>
      </c>
      <c r="B2346" t="s">
        <v>4798</v>
      </c>
      <c r="C2346" t="str">
        <f t="shared" si="36"/>
        <v>10.146.106.62naa.60060e80166221000001622100001100</v>
      </c>
      <c r="D2346" t="s">
        <v>2535</v>
      </c>
    </row>
    <row r="2347" spans="1:4">
      <c r="A2347" t="s">
        <v>1194</v>
      </c>
      <c r="B2347" t="s">
        <v>4799</v>
      </c>
      <c r="C2347" t="str">
        <f t="shared" si="36"/>
        <v>10.146.106.62naa.60060e8016622100000162210000101d</v>
      </c>
      <c r="D2347" t="s">
        <v>4860</v>
      </c>
    </row>
    <row r="2348" spans="1:4">
      <c r="A2348" t="s">
        <v>1194</v>
      </c>
      <c r="B2348" t="s">
        <v>4768</v>
      </c>
      <c r="C2348" t="str">
        <f t="shared" si="36"/>
        <v>10.146.106.62naa.60060e80166221000001622100000006</v>
      </c>
      <c r="D2348" t="s">
        <v>4613</v>
      </c>
    </row>
    <row r="2349" spans="1:4">
      <c r="A2349" t="s">
        <v>1194</v>
      </c>
      <c r="B2349" t="s">
        <v>4754</v>
      </c>
      <c r="C2349" t="str">
        <f t="shared" si="36"/>
        <v>10.146.106.62naa.60060e80166221000001622100000007</v>
      </c>
      <c r="D2349" t="s">
        <v>2476</v>
      </c>
    </row>
    <row r="2350" spans="1:4">
      <c r="A2350" t="s">
        <v>1194</v>
      </c>
      <c r="B2350" t="s">
        <v>1259</v>
      </c>
      <c r="C2350" t="str">
        <f t="shared" si="36"/>
        <v>10.146.106.62naa.60060e80166221000001622100001f00</v>
      </c>
      <c r="D2350" t="s">
        <v>4890</v>
      </c>
    </row>
    <row r="2351" spans="1:4">
      <c r="A2351" t="s">
        <v>1194</v>
      </c>
      <c r="B2351" t="s">
        <v>4757</v>
      </c>
      <c r="C2351" t="str">
        <f t="shared" si="36"/>
        <v>10.146.106.62naa.60060e80166221000001622100000009</v>
      </c>
      <c r="D2351" t="s">
        <v>2485</v>
      </c>
    </row>
    <row r="2352" spans="1:4">
      <c r="A2352" t="s">
        <v>1194</v>
      </c>
      <c r="B2352" t="s">
        <v>4752</v>
      </c>
      <c r="C2352" t="str">
        <f t="shared" si="36"/>
        <v>10.146.106.62naa.60060e80166221000001622100000008</v>
      </c>
      <c r="D2352" t="s">
        <v>2477</v>
      </c>
    </row>
    <row r="2353" spans="1:4">
      <c r="A2353" t="s">
        <v>1194</v>
      </c>
      <c r="B2353" t="s">
        <v>4726</v>
      </c>
      <c r="C2353" t="str">
        <f t="shared" si="36"/>
        <v>10.146.106.62naa.60060e80166221000001622100000003</v>
      </c>
      <c r="D2353" t="s">
        <v>2464</v>
      </c>
    </row>
    <row r="2354" spans="1:4">
      <c r="A2354" t="s">
        <v>1194</v>
      </c>
      <c r="B2354" t="s">
        <v>4736</v>
      </c>
      <c r="C2354" t="str">
        <f t="shared" si="36"/>
        <v>10.146.106.62naa.60060e80166221000001622100000002</v>
      </c>
      <c r="D2354" t="s">
        <v>2472</v>
      </c>
    </row>
    <row r="2355" spans="1:4">
      <c r="A2355" t="s">
        <v>1194</v>
      </c>
      <c r="B2355" t="s">
        <v>4774</v>
      </c>
      <c r="C2355" t="str">
        <f t="shared" si="36"/>
        <v>10.146.106.62naa.60060e80166221000001622100000005</v>
      </c>
      <c r="D2355" t="s">
        <v>2483</v>
      </c>
    </row>
    <row r="2356" spans="1:4">
      <c r="A2356" t="s">
        <v>1194</v>
      </c>
      <c r="B2356" t="s">
        <v>4772</v>
      </c>
      <c r="C2356" t="str">
        <f t="shared" si="36"/>
        <v>10.146.106.62naa.60060e80166221000001622100000004</v>
      </c>
      <c r="D2356" t="s">
        <v>2474</v>
      </c>
    </row>
    <row r="2357" spans="1:4">
      <c r="A2357" t="s">
        <v>1194</v>
      </c>
      <c r="B2357" t="s">
        <v>4783</v>
      </c>
      <c r="C2357" t="str">
        <f t="shared" si="36"/>
        <v>10.146.106.62naa.60060e80166221000001622100001008</v>
      </c>
      <c r="D2357" t="s">
        <v>4859</v>
      </c>
    </row>
    <row r="2358" spans="1:4">
      <c r="A2358" t="s">
        <v>1194</v>
      </c>
      <c r="B2358" t="s">
        <v>4750</v>
      </c>
      <c r="C2358" t="str">
        <f t="shared" si="36"/>
        <v>10.146.106.62naa.60060e80166177000001617700000087</v>
      </c>
      <c r="D2358" t="s">
        <v>4489</v>
      </c>
    </row>
    <row r="2359" spans="1:4">
      <c r="A2359" t="s">
        <v>1194</v>
      </c>
      <c r="B2359" t="s">
        <v>4751</v>
      </c>
      <c r="C2359" t="str">
        <f t="shared" si="36"/>
        <v>10.146.106.62naa.60060e80166177000001617700000018</v>
      </c>
      <c r="D2359" t="s">
        <v>4493</v>
      </c>
    </row>
    <row r="2360" spans="1:4">
      <c r="A2360" t="s">
        <v>1194</v>
      </c>
      <c r="B2360" t="s">
        <v>4747</v>
      </c>
      <c r="C2360" t="str">
        <f t="shared" si="36"/>
        <v>10.146.106.62naa.60060e80166177000001617700000017</v>
      </c>
      <c r="D2360" t="s">
        <v>4494</v>
      </c>
    </row>
    <row r="2361" spans="1:4">
      <c r="A2361" t="s">
        <v>1194</v>
      </c>
      <c r="B2361" t="s">
        <v>4765</v>
      </c>
      <c r="C2361" t="str">
        <f t="shared" si="36"/>
        <v>10.146.106.62naa.60060e80166177000001617700000088</v>
      </c>
      <c r="D2361" t="s">
        <v>4486</v>
      </c>
    </row>
    <row r="2362" spans="1:4">
      <c r="A2362" t="s">
        <v>1194</v>
      </c>
      <c r="B2362" t="s">
        <v>4776</v>
      </c>
      <c r="C2362" t="str">
        <f t="shared" si="36"/>
        <v>10.146.106.62naa.60060e80166221000001622100000016</v>
      </c>
      <c r="D2362" t="s">
        <v>2540</v>
      </c>
    </row>
    <row r="2363" spans="1:4">
      <c r="A2363" t="s">
        <v>1194</v>
      </c>
      <c r="B2363" t="s">
        <v>4782</v>
      </c>
      <c r="C2363" t="str">
        <f t="shared" si="36"/>
        <v>10.146.106.62naa.60060e80166221000001622100000015</v>
      </c>
      <c r="D2363" t="s">
        <v>2520</v>
      </c>
    </row>
    <row r="2364" spans="1:4">
      <c r="A2364" t="s">
        <v>1194</v>
      </c>
      <c r="B2364" t="s">
        <v>4780</v>
      </c>
      <c r="C2364" t="str">
        <f t="shared" si="36"/>
        <v>10.146.106.62naa.60060e80166221000001622100000014</v>
      </c>
      <c r="D2364" t="s">
        <v>2502</v>
      </c>
    </row>
    <row r="2365" spans="1:4">
      <c r="A2365" t="s">
        <v>1194</v>
      </c>
      <c r="B2365" t="s">
        <v>4756</v>
      </c>
      <c r="C2365" t="str">
        <f t="shared" si="36"/>
        <v>10.146.106.62naa.60060e8016622100000162210000001b</v>
      </c>
      <c r="D2365" t="s">
        <v>2526</v>
      </c>
    </row>
    <row r="2366" spans="1:4">
      <c r="A2366" t="s">
        <v>1194</v>
      </c>
      <c r="B2366" t="s">
        <v>4714</v>
      </c>
      <c r="C2366" t="str">
        <f t="shared" si="36"/>
        <v>10.146.106.62naa.60060e80166177000001617700000014</v>
      </c>
      <c r="D2366" t="s">
        <v>4491</v>
      </c>
    </row>
    <row r="2367" spans="1:4">
      <c r="A2367" t="s">
        <v>1194</v>
      </c>
      <c r="B2367" t="s">
        <v>4755</v>
      </c>
      <c r="C2367" t="str">
        <f t="shared" si="36"/>
        <v>10.146.106.62naa.60060e8016622100000162210000001a</v>
      </c>
      <c r="D2367" t="s">
        <v>2525</v>
      </c>
    </row>
    <row r="2368" spans="1:4">
      <c r="A2368" t="s">
        <v>1194</v>
      </c>
      <c r="B2368" t="s">
        <v>4733</v>
      </c>
      <c r="C2368" t="str">
        <f t="shared" si="36"/>
        <v>10.146.106.62naa.60060e80166177000001617700000015</v>
      </c>
      <c r="D2368" t="s">
        <v>4490</v>
      </c>
    </row>
    <row r="2369" spans="1:4">
      <c r="A2369" t="s">
        <v>1194</v>
      </c>
      <c r="B2369" t="s">
        <v>4749</v>
      </c>
      <c r="C2369" t="str">
        <f t="shared" si="36"/>
        <v>10.146.106.62naa.60060e8016622100000162210000001d</v>
      </c>
      <c r="D2369" t="s">
        <v>2528</v>
      </c>
    </row>
    <row r="2370" spans="1:4">
      <c r="A2370" t="s">
        <v>1194</v>
      </c>
      <c r="B2370" t="s">
        <v>4723</v>
      </c>
      <c r="C2370" t="str">
        <f t="shared" si="36"/>
        <v>10.146.106.62naa.60060e80166177000001617700000016</v>
      </c>
      <c r="D2370" t="s">
        <v>4492</v>
      </c>
    </row>
    <row r="2371" spans="1:4">
      <c r="A2371" t="s">
        <v>1194</v>
      </c>
      <c r="B2371" t="s">
        <v>4748</v>
      </c>
      <c r="C2371" t="str">
        <f t="shared" si="36"/>
        <v>10.146.106.62naa.60060e8016622100000162210000001c</v>
      </c>
      <c r="D2371" t="s">
        <v>2527</v>
      </c>
    </row>
    <row r="2372" spans="1:4">
      <c r="A2372" t="s">
        <v>1194</v>
      </c>
      <c r="B2372" t="s">
        <v>4800</v>
      </c>
      <c r="C2372" t="str">
        <f t="shared" ref="C2372:C2435" si="37">CONCATENATE(A2372,B2372)</f>
        <v>10.146.106.62naa.60060e80166221000001622100001004</v>
      </c>
      <c r="D2372" t="s">
        <v>4861</v>
      </c>
    </row>
    <row r="2373" spans="1:4">
      <c r="A2373" t="s">
        <v>1194</v>
      </c>
      <c r="B2373" t="s">
        <v>4803</v>
      </c>
      <c r="C2373" t="str">
        <f t="shared" si="37"/>
        <v>10.146.106.62naa.60060e80166221000001622100001003</v>
      </c>
      <c r="D2373" t="s">
        <v>2465</v>
      </c>
    </row>
    <row r="2374" spans="1:4">
      <c r="A2374" t="s">
        <v>1194</v>
      </c>
      <c r="B2374" t="s">
        <v>4794</v>
      </c>
      <c r="C2374" t="str">
        <f t="shared" si="37"/>
        <v>10.146.106.62naa.60060e80166221000001622100001007</v>
      </c>
      <c r="D2374" t="s">
        <v>4862</v>
      </c>
    </row>
    <row r="2375" spans="1:4">
      <c r="A2375" t="s">
        <v>1194</v>
      </c>
      <c r="B2375" t="s">
        <v>4793</v>
      </c>
      <c r="C2375" t="str">
        <f t="shared" si="37"/>
        <v>10.146.106.62naa.60060e80166221000001622100001006</v>
      </c>
      <c r="D2375" t="s">
        <v>4863</v>
      </c>
    </row>
    <row r="2376" spans="1:4">
      <c r="A2376" t="s">
        <v>1194</v>
      </c>
      <c r="B2376" t="s">
        <v>4791</v>
      </c>
      <c r="C2376" t="str">
        <f t="shared" si="37"/>
        <v>10.146.106.62naa.60060e80166221000001622100001005</v>
      </c>
      <c r="D2376" t="s">
        <v>4864</v>
      </c>
    </row>
    <row r="2377" spans="1:4">
      <c r="A2377" t="s">
        <v>1194</v>
      </c>
      <c r="B2377" t="s">
        <v>4753</v>
      </c>
      <c r="C2377" t="str">
        <f t="shared" si="37"/>
        <v>10.146.106.62naa.60060e80166221000001622100000019</v>
      </c>
      <c r="D2377" t="s">
        <v>4500</v>
      </c>
    </row>
    <row r="2378" spans="1:4">
      <c r="A2378" t="s">
        <v>1194</v>
      </c>
      <c r="B2378" t="s">
        <v>4804</v>
      </c>
      <c r="C2378" t="str">
        <f t="shared" si="37"/>
        <v>10.146.106.62naa.60060e80166221000001622100001000</v>
      </c>
      <c r="D2378" t="s">
        <v>2463</v>
      </c>
    </row>
    <row r="2379" spans="1:4">
      <c r="A2379" t="s">
        <v>1194</v>
      </c>
      <c r="B2379" t="s">
        <v>4777</v>
      </c>
      <c r="C2379" t="str">
        <f t="shared" si="37"/>
        <v>10.146.106.62naa.60060e80166221000001622100000018</v>
      </c>
      <c r="D2379" t="s">
        <v>2523</v>
      </c>
    </row>
    <row r="2380" spans="1:4">
      <c r="A2380" t="s">
        <v>1194</v>
      </c>
      <c r="B2380" t="s">
        <v>4802</v>
      </c>
      <c r="C2380" t="str">
        <f t="shared" si="37"/>
        <v>10.146.106.62naa.60060e80166221000001622100001001</v>
      </c>
      <c r="D2380" t="s">
        <v>4855</v>
      </c>
    </row>
    <row r="2381" spans="1:4">
      <c r="A2381" t="s">
        <v>1194</v>
      </c>
      <c r="B2381" t="s">
        <v>4801</v>
      </c>
      <c r="C2381" t="str">
        <f t="shared" si="37"/>
        <v>10.146.106.62naa.60060e80166221000001622100001002</v>
      </c>
      <c r="D2381" t="s">
        <v>4857</v>
      </c>
    </row>
    <row r="2382" spans="1:4">
      <c r="A2382" t="s">
        <v>1194</v>
      </c>
      <c r="B2382" t="s">
        <v>1269</v>
      </c>
      <c r="C2382" t="str">
        <f t="shared" si="37"/>
        <v>10.146.106.62naa.60060e80166221000001622100001f01</v>
      </c>
      <c r="D2382" t="s">
        <v>4891</v>
      </c>
    </row>
    <row r="2383" spans="1:4">
      <c r="A2383" t="s">
        <v>1194</v>
      </c>
      <c r="B2383" t="s">
        <v>4741</v>
      </c>
      <c r="C2383" t="str">
        <f t="shared" si="37"/>
        <v>10.146.106.62naa.60060e80166177000001617700000f0c</v>
      </c>
      <c r="D2383" t="s">
        <v>4837</v>
      </c>
    </row>
    <row r="2384" spans="1:4">
      <c r="A2384" t="s">
        <v>1194</v>
      </c>
      <c r="B2384" t="s">
        <v>4775</v>
      </c>
      <c r="C2384" t="str">
        <f t="shared" si="37"/>
        <v>10.146.106.62naa.60060e80166177000001617700000f07</v>
      </c>
      <c r="D2384" t="s">
        <v>4892</v>
      </c>
    </row>
    <row r="2385" spans="1:4">
      <c r="A2385" t="s">
        <v>1194</v>
      </c>
      <c r="B2385" t="s">
        <v>4746</v>
      </c>
      <c r="C2385" t="str">
        <f t="shared" si="37"/>
        <v>10.146.106.62naa.60060e80166177000001617700000f0b</v>
      </c>
      <c r="D2385" t="s">
        <v>4838</v>
      </c>
    </row>
    <row r="2386" spans="1:4">
      <c r="A2386" t="s">
        <v>1194</v>
      </c>
      <c r="B2386" t="s">
        <v>4740</v>
      </c>
      <c r="C2386" t="str">
        <f t="shared" si="37"/>
        <v>10.146.106.62naa.60060e80166221000001622100000f00</v>
      </c>
      <c r="D2386" t="s">
        <v>4513</v>
      </c>
    </row>
    <row r="2387" spans="1:4">
      <c r="A2387" t="s">
        <v>1194</v>
      </c>
      <c r="B2387" t="s">
        <v>4742</v>
      </c>
      <c r="C2387" t="str">
        <f t="shared" si="37"/>
        <v>10.146.106.62naa.60060e80166221000001622100000f01</v>
      </c>
      <c r="D2387" t="s">
        <v>4515</v>
      </c>
    </row>
    <row r="2388" spans="1:4">
      <c r="A2388" t="s">
        <v>1194</v>
      </c>
      <c r="B2388" t="s">
        <v>4743</v>
      </c>
      <c r="C2388" t="str">
        <f t="shared" si="37"/>
        <v>10.146.106.62naa.60060e80166177000001617700000f0d</v>
      </c>
      <c r="D2388" t="s">
        <v>4834</v>
      </c>
    </row>
    <row r="2389" spans="1:4">
      <c r="A2389" t="s">
        <v>1194</v>
      </c>
      <c r="B2389" t="s">
        <v>4778</v>
      </c>
      <c r="C2389" t="str">
        <f t="shared" si="37"/>
        <v>10.146.106.62naa.60060e80166177000001617700000f08</v>
      </c>
      <c r="D2389" t="s">
        <v>4893</v>
      </c>
    </row>
    <row r="2390" spans="1:4">
      <c r="A2390" t="s">
        <v>1194</v>
      </c>
      <c r="B2390" t="s">
        <v>4779</v>
      </c>
      <c r="C2390" t="str">
        <f t="shared" si="37"/>
        <v>10.146.106.62naa.60060e80166177000001617700000f05</v>
      </c>
      <c r="D2390" t="s">
        <v>4505</v>
      </c>
    </row>
    <row r="2391" spans="1:4">
      <c r="A2391" t="s">
        <v>1194</v>
      </c>
      <c r="B2391" t="s">
        <v>4769</v>
      </c>
      <c r="C2391" t="str">
        <f t="shared" si="37"/>
        <v>10.146.106.62naa.60060e80166177000001617700000f04</v>
      </c>
      <c r="D2391" t="s">
        <v>4503</v>
      </c>
    </row>
    <row r="2392" spans="1:4">
      <c r="A2392" t="s">
        <v>1194</v>
      </c>
      <c r="B2392" t="s">
        <v>4781</v>
      </c>
      <c r="C2392" t="str">
        <f t="shared" si="37"/>
        <v>10.146.106.62naa.60060e80166177000001617700000f06</v>
      </c>
      <c r="D2392" t="s">
        <v>4894</v>
      </c>
    </row>
    <row r="2393" spans="1:4">
      <c r="A2393" t="s">
        <v>1194</v>
      </c>
      <c r="B2393" t="s">
        <v>4744</v>
      </c>
      <c r="C2393" t="str">
        <f t="shared" si="37"/>
        <v>10.146.106.62naa.60060e80166177000001617700000f0a</v>
      </c>
      <c r="D2393" t="s">
        <v>4836</v>
      </c>
    </row>
    <row r="2394" spans="1:4">
      <c r="A2394" t="s">
        <v>1194</v>
      </c>
      <c r="B2394" t="s">
        <v>4731</v>
      </c>
      <c r="C2394" t="str">
        <f t="shared" si="37"/>
        <v>10.146.106.62naa.60060e80166221000001622100000f07</v>
      </c>
      <c r="D2394" t="s">
        <v>4509</v>
      </c>
    </row>
    <row r="2395" spans="1:4">
      <c r="A2395" t="s">
        <v>1194</v>
      </c>
      <c r="B2395" t="s">
        <v>4725</v>
      </c>
      <c r="C2395" t="str">
        <f t="shared" si="37"/>
        <v>10.146.106.62naa.60060e80166221000001622100000f08</v>
      </c>
      <c r="D2395" t="s">
        <v>4423</v>
      </c>
    </row>
    <row r="2396" spans="1:4">
      <c r="A2396" t="s">
        <v>1194</v>
      </c>
      <c r="B2396" t="s">
        <v>4727</v>
      </c>
      <c r="C2396" t="str">
        <f t="shared" si="37"/>
        <v>10.146.106.62naa.60060e80166221000001622100000f09</v>
      </c>
      <c r="D2396" t="s">
        <v>2515</v>
      </c>
    </row>
    <row r="2397" spans="1:4">
      <c r="A2397" t="s">
        <v>1194</v>
      </c>
      <c r="B2397" t="s">
        <v>4718</v>
      </c>
      <c r="C2397" t="str">
        <f t="shared" si="37"/>
        <v>10.146.106.62naa.60060e80166221000001622100000f02</v>
      </c>
      <c r="D2397" t="s">
        <v>4511</v>
      </c>
    </row>
    <row r="2398" spans="1:4">
      <c r="A2398" t="s">
        <v>1194</v>
      </c>
      <c r="B2398" t="s">
        <v>4737</v>
      </c>
      <c r="C2398" t="str">
        <f t="shared" si="37"/>
        <v>10.146.106.62naa.60060e80166177000001617700000f0e</v>
      </c>
      <c r="D2398" t="s">
        <v>4835</v>
      </c>
    </row>
    <row r="2399" spans="1:4">
      <c r="A2399" t="s">
        <v>1194</v>
      </c>
      <c r="B2399" t="s">
        <v>4767</v>
      </c>
      <c r="C2399" t="str">
        <f t="shared" si="37"/>
        <v>10.146.106.62naa.60060e80166177000001617700000f09</v>
      </c>
      <c r="D2399" t="s">
        <v>4895</v>
      </c>
    </row>
    <row r="2400" spans="1:4">
      <c r="A2400" t="s">
        <v>1194</v>
      </c>
      <c r="B2400" t="s">
        <v>4716</v>
      </c>
      <c r="C2400" t="str">
        <f t="shared" si="37"/>
        <v>10.146.106.62naa.60060e80166221000001622100000f03</v>
      </c>
      <c r="D2400" t="s">
        <v>4507</v>
      </c>
    </row>
    <row r="2401" spans="1:4">
      <c r="A2401" t="s">
        <v>1194</v>
      </c>
      <c r="B2401" t="s">
        <v>4712</v>
      </c>
      <c r="C2401" t="str">
        <f t="shared" si="37"/>
        <v>10.146.106.62naa.60060e80166221000001622100000f06</v>
      </c>
      <c r="D2401" t="s">
        <v>4510</v>
      </c>
    </row>
    <row r="2402" spans="1:4">
      <c r="A2402" t="s">
        <v>1194</v>
      </c>
      <c r="B2402" t="s">
        <v>4720</v>
      </c>
      <c r="C2402" t="str">
        <f t="shared" si="37"/>
        <v>10.146.106.62naa.60060e80166221000001622100000f05</v>
      </c>
      <c r="D2402" t="s">
        <v>4508</v>
      </c>
    </row>
    <row r="2403" spans="1:4">
      <c r="A2403" t="s">
        <v>1194</v>
      </c>
      <c r="B2403" t="s">
        <v>4722</v>
      </c>
      <c r="C2403" t="str">
        <f t="shared" si="37"/>
        <v>10.146.106.62naa.60060e80166221000001622100000f04</v>
      </c>
      <c r="D2403" t="s">
        <v>4506</v>
      </c>
    </row>
    <row r="2404" spans="1:4">
      <c r="A2404" t="s">
        <v>1194</v>
      </c>
      <c r="B2404" t="s">
        <v>4817</v>
      </c>
      <c r="C2404" t="str">
        <f t="shared" si="37"/>
        <v>10.146.106.62naa.60060e8016617700000161770000000a</v>
      </c>
      <c r="D2404" t="s">
        <v>4497</v>
      </c>
    </row>
    <row r="2405" spans="1:4">
      <c r="A2405" t="s">
        <v>1194</v>
      </c>
      <c r="B2405" t="s">
        <v>4771</v>
      </c>
      <c r="C2405" t="str">
        <f t="shared" si="37"/>
        <v>10.146.106.62naa.60060e80166221000001622100000f0e</v>
      </c>
      <c r="D2405" t="s">
        <v>4874</v>
      </c>
    </row>
    <row r="2406" spans="1:4">
      <c r="A2406" t="s">
        <v>1194</v>
      </c>
      <c r="B2406" t="s">
        <v>4729</v>
      </c>
      <c r="C2406" t="str">
        <f t="shared" si="37"/>
        <v>10.146.106.62naa.60060e80166221000001622100000f0d</v>
      </c>
      <c r="D2406" t="s">
        <v>4873</v>
      </c>
    </row>
    <row r="2407" spans="1:4">
      <c r="A2407" t="s">
        <v>1194</v>
      </c>
      <c r="B2407" t="s">
        <v>4819</v>
      </c>
      <c r="C2407" t="str">
        <f t="shared" si="37"/>
        <v>10.146.106.62naa.60060e8016617700000161770000000b</v>
      </c>
      <c r="D2407" t="s">
        <v>4473</v>
      </c>
    </row>
    <row r="2408" spans="1:4">
      <c r="A2408" t="s">
        <v>1194</v>
      </c>
      <c r="B2408" t="s">
        <v>4823</v>
      </c>
      <c r="C2408" t="str">
        <f t="shared" si="37"/>
        <v>10.146.106.62naa.60060e8016617700000161770000000e</v>
      </c>
      <c r="D2408" t="s">
        <v>4471</v>
      </c>
    </row>
    <row r="2409" spans="1:4">
      <c r="A2409" t="s">
        <v>1194</v>
      </c>
      <c r="B2409" t="s">
        <v>4822</v>
      </c>
      <c r="C2409" t="str">
        <f t="shared" si="37"/>
        <v>10.146.106.62naa.60060e8016617700000161770000000d</v>
      </c>
      <c r="D2409" t="s">
        <v>4475</v>
      </c>
    </row>
    <row r="2410" spans="1:4">
      <c r="A2410" t="s">
        <v>1194</v>
      </c>
      <c r="B2410" t="s">
        <v>4816</v>
      </c>
      <c r="C2410" t="str">
        <f t="shared" si="37"/>
        <v>10.146.106.62naa.60060e8016617700000161770000000c</v>
      </c>
      <c r="D2410" t="s">
        <v>4474</v>
      </c>
    </row>
    <row r="2411" spans="1:4">
      <c r="A2411" t="s">
        <v>1194</v>
      </c>
      <c r="B2411" t="s">
        <v>4709</v>
      </c>
      <c r="C2411" t="str">
        <f t="shared" si="37"/>
        <v>10.146.106.62naa.60060e80166221000001622100000f0a</v>
      </c>
      <c r="D2411" t="s">
        <v>2516</v>
      </c>
    </row>
    <row r="2412" spans="1:4">
      <c r="A2412" t="s">
        <v>1194</v>
      </c>
      <c r="B2412" t="s">
        <v>1277</v>
      </c>
      <c r="C2412" t="str">
        <f t="shared" si="37"/>
        <v>10.146.106.62naa.60060e80166221000001622100001f02</v>
      </c>
      <c r="D2412" t="s">
        <v>4896</v>
      </c>
    </row>
    <row r="2413" spans="1:4">
      <c r="A2413" t="s">
        <v>1194</v>
      </c>
      <c r="B2413" t="s">
        <v>1235</v>
      </c>
      <c r="C2413" t="str">
        <f t="shared" si="37"/>
        <v>10.146.106.62naa.60060e80166221000001622100001f19</v>
      </c>
      <c r="D2413" t="s">
        <v>4224</v>
      </c>
    </row>
    <row r="2414" spans="1:4">
      <c r="A2414" t="s">
        <v>1194</v>
      </c>
      <c r="B2414" t="s">
        <v>1287</v>
      </c>
      <c r="C2414" t="str">
        <f t="shared" si="37"/>
        <v>10.146.106.62naa.60060e80166221000001622100001f03</v>
      </c>
      <c r="D2414" t="s">
        <v>4897</v>
      </c>
    </row>
    <row r="2415" spans="1:4">
      <c r="A2415" t="s">
        <v>1194</v>
      </c>
      <c r="B2415" t="s">
        <v>4735</v>
      </c>
      <c r="C2415" t="str">
        <f t="shared" si="37"/>
        <v>10.146.106.62naa.60060e80166221000001622100000f0c</v>
      </c>
      <c r="D2415" t="s">
        <v>4872</v>
      </c>
    </row>
    <row r="2416" spans="1:4">
      <c r="A2416" t="s">
        <v>1194</v>
      </c>
      <c r="B2416" t="s">
        <v>1295</v>
      </c>
      <c r="C2416" t="str">
        <f t="shared" si="37"/>
        <v>10.146.106.62naa.60060e80166221000001622100001f04</v>
      </c>
      <c r="D2416" t="s">
        <v>4898</v>
      </c>
    </row>
    <row r="2417" spans="1:4">
      <c r="A2417" t="s">
        <v>1194</v>
      </c>
      <c r="B2417" t="s">
        <v>4732</v>
      </c>
      <c r="C2417" t="str">
        <f t="shared" si="37"/>
        <v>10.146.106.62naa.60060e80166221000001622100000f0b</v>
      </c>
      <c r="D2417" t="s">
        <v>2517</v>
      </c>
    </row>
    <row r="2418" spans="1:4">
      <c r="A2418" t="s">
        <v>1194</v>
      </c>
      <c r="B2418" t="s">
        <v>4728</v>
      </c>
      <c r="C2418" t="str">
        <f t="shared" si="37"/>
        <v>10.146.106.62naa.60060e80166177000001617700000f01</v>
      </c>
      <c r="D2418" t="s">
        <v>4532</v>
      </c>
    </row>
    <row r="2419" spans="1:4">
      <c r="A2419" t="s">
        <v>1194</v>
      </c>
      <c r="B2419" t="s">
        <v>4818</v>
      </c>
      <c r="C2419" t="str">
        <f t="shared" si="37"/>
        <v>10.146.106.62naa.60060e80166221000001622100000100</v>
      </c>
      <c r="D2419" t="s">
        <v>4616</v>
      </c>
    </row>
    <row r="2420" spans="1:4">
      <c r="A2420" t="s">
        <v>1194</v>
      </c>
      <c r="B2420" t="s">
        <v>4773</v>
      </c>
      <c r="C2420" t="str">
        <f t="shared" si="37"/>
        <v>10.146.106.62naa.60060e80166177000001617700000f03</v>
      </c>
      <c r="D2420" t="s">
        <v>4528</v>
      </c>
    </row>
    <row r="2421" spans="1:4">
      <c r="A2421" t="s">
        <v>1194</v>
      </c>
      <c r="B2421" t="s">
        <v>4770</v>
      </c>
      <c r="C2421" t="str">
        <f t="shared" si="37"/>
        <v>10.146.106.62naa.60060e80166177000001617700000f02</v>
      </c>
      <c r="D2421" t="s">
        <v>4526</v>
      </c>
    </row>
    <row r="2422" spans="1:4">
      <c r="A2422" t="s">
        <v>1194</v>
      </c>
      <c r="B2422" t="s">
        <v>4815</v>
      </c>
      <c r="C2422" t="str">
        <f t="shared" si="37"/>
        <v>10.146.106.62naa.60060e80166221000001622100000101</v>
      </c>
      <c r="D2422" t="s">
        <v>4617</v>
      </c>
    </row>
    <row r="2423" spans="1:4">
      <c r="A2423" t="s">
        <v>1194</v>
      </c>
      <c r="B2423" t="s">
        <v>4811</v>
      </c>
      <c r="C2423" t="str">
        <f t="shared" si="37"/>
        <v>10.146.106.62naa.60060e80166177000001617700000011</v>
      </c>
      <c r="D2423" t="s">
        <v>4479</v>
      </c>
    </row>
    <row r="2424" spans="1:4">
      <c r="A2424" t="s">
        <v>1194</v>
      </c>
      <c r="B2424" t="s">
        <v>4821</v>
      </c>
      <c r="C2424" t="str">
        <f t="shared" si="37"/>
        <v>10.146.106.62naa.60060e80166177000001617700000010</v>
      </c>
      <c r="D2424" t="s">
        <v>4477</v>
      </c>
    </row>
    <row r="2425" spans="1:4">
      <c r="A2425" t="s">
        <v>1194</v>
      </c>
      <c r="B2425" t="s">
        <v>4820</v>
      </c>
      <c r="C2425" t="str">
        <f t="shared" si="37"/>
        <v>10.146.106.62naa.60060e8016617700000161770000000f</v>
      </c>
      <c r="D2425" t="s">
        <v>4482</v>
      </c>
    </row>
    <row r="2426" spans="1:4">
      <c r="A2426" t="s">
        <v>1194</v>
      </c>
      <c r="B2426" t="s">
        <v>4809</v>
      </c>
      <c r="C2426" t="str">
        <f t="shared" si="37"/>
        <v>10.146.106.62naa.60060e80166177000001617700000012</v>
      </c>
      <c r="D2426" t="s">
        <v>4525</v>
      </c>
    </row>
    <row r="2427" spans="1:4">
      <c r="A2427" t="s">
        <v>1194</v>
      </c>
      <c r="B2427" t="s">
        <v>4734</v>
      </c>
      <c r="C2427" t="str">
        <f t="shared" si="37"/>
        <v>10.146.106.62naa.60060e80166177000001617700000f00</v>
      </c>
      <c r="D2427" t="s">
        <v>4530</v>
      </c>
    </row>
    <row r="2428" spans="1:4">
      <c r="A2428" t="s">
        <v>1194</v>
      </c>
      <c r="B2428" t="s">
        <v>4763</v>
      </c>
      <c r="C2428" t="str">
        <f t="shared" si="37"/>
        <v>10.146.106.62naa.60060e8016622100000162210000001e</v>
      </c>
      <c r="D2428" t="s">
        <v>4618</v>
      </c>
    </row>
    <row r="2429" spans="1:4">
      <c r="A2429" t="s">
        <v>1194</v>
      </c>
      <c r="B2429" t="s">
        <v>4810</v>
      </c>
      <c r="C2429" t="str">
        <f t="shared" si="37"/>
        <v>10.146.106.62naa.60060e80166177000001617700000013</v>
      </c>
      <c r="D2429" t="s">
        <v>4518</v>
      </c>
    </row>
    <row r="2430" spans="1:4">
      <c r="A2430" t="s">
        <v>1194</v>
      </c>
      <c r="B2430" t="s">
        <v>4739</v>
      </c>
      <c r="C2430" t="str">
        <f t="shared" si="37"/>
        <v>10.146.106.62naa.60060e8016622100000162210000100c</v>
      </c>
      <c r="D2430" t="s">
        <v>4884</v>
      </c>
    </row>
    <row r="2431" spans="1:4">
      <c r="A2431" t="s">
        <v>1194</v>
      </c>
      <c r="B2431" t="s">
        <v>4717</v>
      </c>
      <c r="C2431" t="str">
        <f t="shared" si="37"/>
        <v>10.146.106.62naa.60060e8016622100000162210000100d</v>
      </c>
      <c r="D2431" t="s">
        <v>4886</v>
      </c>
    </row>
    <row r="2432" spans="1:4">
      <c r="A2432" t="s">
        <v>1194</v>
      </c>
      <c r="B2432" t="s">
        <v>4745</v>
      </c>
      <c r="C2432" t="str">
        <f t="shared" si="37"/>
        <v>10.146.106.62naa.60060e8016622100000162210000100a</v>
      </c>
      <c r="D2432" t="s">
        <v>4883</v>
      </c>
    </row>
    <row r="2433" spans="1:4">
      <c r="A2433" t="s">
        <v>1194</v>
      </c>
      <c r="B2433" t="s">
        <v>4738</v>
      </c>
      <c r="C2433" t="str">
        <f t="shared" si="37"/>
        <v>10.146.106.62naa.60060e8016622100000162210000100b</v>
      </c>
      <c r="D2433" t="s">
        <v>4882</v>
      </c>
    </row>
    <row r="2434" spans="1:4">
      <c r="A2434" t="s">
        <v>1194</v>
      </c>
      <c r="B2434" t="s">
        <v>4715</v>
      </c>
      <c r="C2434" t="str">
        <f t="shared" si="37"/>
        <v>10.146.106.62naa.60060e80166221000001622100001011</v>
      </c>
      <c r="D2434" t="s">
        <v>4888</v>
      </c>
    </row>
    <row r="2435" spans="1:4">
      <c r="A2435" t="s">
        <v>1194</v>
      </c>
      <c r="B2435" t="s">
        <v>4730</v>
      </c>
      <c r="C2435" t="str">
        <f t="shared" si="37"/>
        <v>10.146.106.62naa.60060e80166221000001622100001012</v>
      </c>
      <c r="D2435" t="s">
        <v>2513</v>
      </c>
    </row>
    <row r="2436" spans="1:4">
      <c r="A2436" t="s">
        <v>1194</v>
      </c>
      <c r="B2436" t="s">
        <v>4724</v>
      </c>
      <c r="C2436" t="str">
        <f t="shared" ref="C2436:C2499" si="38">CONCATENATE(A2436,B2436)</f>
        <v>10.146.106.62naa.60060e80166221000001622100001013</v>
      </c>
      <c r="D2436" t="s">
        <v>2514</v>
      </c>
    </row>
    <row r="2437" spans="1:4">
      <c r="A2437" t="s">
        <v>1194</v>
      </c>
      <c r="B2437" t="s">
        <v>4719</v>
      </c>
      <c r="C2437" t="str">
        <f t="shared" si="38"/>
        <v>10.146.106.62naa.60060e8016622100000162210000100e</v>
      </c>
      <c r="D2437" t="s">
        <v>4885</v>
      </c>
    </row>
    <row r="2438" spans="1:4">
      <c r="A2438" t="s">
        <v>1194</v>
      </c>
      <c r="B2438" t="s">
        <v>4721</v>
      </c>
      <c r="C2438" t="str">
        <f t="shared" si="38"/>
        <v>10.146.106.62naa.60060e8016622100000162210000100f</v>
      </c>
      <c r="D2438" t="s">
        <v>4887</v>
      </c>
    </row>
    <row r="2439" spans="1:4">
      <c r="A2439" t="s">
        <v>1194</v>
      </c>
      <c r="B2439" t="s">
        <v>4711</v>
      </c>
      <c r="C2439" t="str">
        <f t="shared" si="38"/>
        <v>10.146.106.62naa.60060e80166221000001622100001010</v>
      </c>
      <c r="D2439" t="s">
        <v>2510</v>
      </c>
    </row>
    <row r="2440" spans="1:4">
      <c r="A2440" t="s">
        <v>1195</v>
      </c>
      <c r="B2440" t="s">
        <v>1235</v>
      </c>
      <c r="C2440" t="str">
        <f t="shared" si="38"/>
        <v>10.146.106.63naa.60060e80166221000001622100001f19</v>
      </c>
      <c r="D2440" t="s">
        <v>4207</v>
      </c>
    </row>
    <row r="2441" spans="1:4">
      <c r="A2441" t="s">
        <v>1195</v>
      </c>
      <c r="B2441" t="s">
        <v>1503</v>
      </c>
      <c r="C2441" t="str">
        <f t="shared" si="38"/>
        <v>10.146.106.63naa.600508b1001ce28e7e481b41082edad5</v>
      </c>
      <c r="D2441" t="s">
        <v>4212</v>
      </c>
    </row>
    <row r="2442" spans="1:4">
      <c r="A2442" t="s">
        <v>1195</v>
      </c>
      <c r="B2442" t="s">
        <v>1505</v>
      </c>
      <c r="C2442" t="str">
        <f t="shared" si="38"/>
        <v>10.146.106.63naa.600508b1001c346a42c581f005a96ccf</v>
      </c>
      <c r="D2442" t="s">
        <v>4213</v>
      </c>
    </row>
    <row r="2443" spans="1:4">
      <c r="A2443" t="s">
        <v>1195</v>
      </c>
      <c r="B2443" t="s">
        <v>4724</v>
      </c>
      <c r="C2443" t="str">
        <f t="shared" si="38"/>
        <v>10.146.106.63naa.60060e80166221000001622100001013</v>
      </c>
      <c r="D2443" t="s">
        <v>2504</v>
      </c>
    </row>
    <row r="2444" spans="1:4">
      <c r="A2444" t="s">
        <v>1195</v>
      </c>
      <c r="B2444" t="s">
        <v>4730</v>
      </c>
      <c r="C2444" t="str">
        <f t="shared" si="38"/>
        <v>10.146.106.63naa.60060e80166221000001622100001012</v>
      </c>
      <c r="D2444" t="s">
        <v>2503</v>
      </c>
    </row>
    <row r="2445" spans="1:4">
      <c r="A2445" t="s">
        <v>1195</v>
      </c>
      <c r="B2445" t="s">
        <v>4806</v>
      </c>
      <c r="C2445" t="str">
        <f t="shared" si="38"/>
        <v>10.146.106.63naa.60060e80166177000001617700000000</v>
      </c>
      <c r="D2445" t="s">
        <v>4435</v>
      </c>
    </row>
    <row r="2446" spans="1:4">
      <c r="A2446" t="s">
        <v>1195</v>
      </c>
      <c r="B2446" t="s">
        <v>4805</v>
      </c>
      <c r="C2446" t="str">
        <f t="shared" si="38"/>
        <v>10.146.106.63naa.60060e80166177000001617700000001</v>
      </c>
      <c r="D2446" t="s">
        <v>4688</v>
      </c>
    </row>
    <row r="2447" spans="1:4">
      <c r="A2447" t="s">
        <v>1195</v>
      </c>
      <c r="B2447" t="s">
        <v>4781</v>
      </c>
      <c r="C2447" t="str">
        <f t="shared" si="38"/>
        <v>10.146.106.63naa.60060e80166177000001617700000f06</v>
      </c>
      <c r="D2447" t="s">
        <v>4894</v>
      </c>
    </row>
    <row r="2448" spans="1:4">
      <c r="A2448" t="s">
        <v>1195</v>
      </c>
      <c r="B2448" t="s">
        <v>4744</v>
      </c>
      <c r="C2448" t="str">
        <f t="shared" si="38"/>
        <v>10.146.106.63naa.60060e80166177000001617700000f0a</v>
      </c>
      <c r="D2448" t="s">
        <v>4836</v>
      </c>
    </row>
    <row r="2449" spans="1:4">
      <c r="A2449" t="s">
        <v>1195</v>
      </c>
      <c r="B2449" t="s">
        <v>4739</v>
      </c>
      <c r="C2449" t="str">
        <f t="shared" si="38"/>
        <v>10.146.106.63naa.60060e8016622100000162210000100c</v>
      </c>
      <c r="D2449" t="s">
        <v>2490</v>
      </c>
    </row>
    <row r="2450" spans="1:4">
      <c r="A2450" t="s">
        <v>1195</v>
      </c>
      <c r="B2450" t="s">
        <v>4775</v>
      </c>
      <c r="C2450" t="str">
        <f t="shared" si="38"/>
        <v>10.146.106.63naa.60060e80166177000001617700000f07</v>
      </c>
      <c r="D2450" t="s">
        <v>4892</v>
      </c>
    </row>
    <row r="2451" spans="1:4">
      <c r="A2451" t="s">
        <v>1195</v>
      </c>
      <c r="B2451" t="s">
        <v>4746</v>
      </c>
      <c r="C2451" t="str">
        <f t="shared" si="38"/>
        <v>10.146.106.63naa.60060e80166177000001617700000f0b</v>
      </c>
      <c r="D2451" t="s">
        <v>4838</v>
      </c>
    </row>
    <row r="2452" spans="1:4">
      <c r="A2452" t="s">
        <v>1195</v>
      </c>
      <c r="B2452" t="s">
        <v>4769</v>
      </c>
      <c r="C2452" t="str">
        <f t="shared" si="38"/>
        <v>10.146.106.63naa.60060e80166177000001617700000f04</v>
      </c>
      <c r="D2452" t="s">
        <v>4503</v>
      </c>
    </row>
    <row r="2453" spans="1:4">
      <c r="A2453" t="s">
        <v>1195</v>
      </c>
      <c r="B2453" t="s">
        <v>4773</v>
      </c>
      <c r="C2453" t="str">
        <f t="shared" si="38"/>
        <v>10.146.106.63naa.60060e80166177000001617700000f03</v>
      </c>
      <c r="D2453" t="s">
        <v>4528</v>
      </c>
    </row>
    <row r="2454" spans="1:4">
      <c r="A2454" t="s">
        <v>1195</v>
      </c>
      <c r="B2454" t="s">
        <v>4745</v>
      </c>
      <c r="C2454" t="str">
        <f t="shared" si="38"/>
        <v>10.146.106.63naa.60060e8016622100000162210000100a</v>
      </c>
      <c r="D2454" t="s">
        <v>2497</v>
      </c>
    </row>
    <row r="2455" spans="1:4">
      <c r="A2455" t="s">
        <v>1195</v>
      </c>
      <c r="B2455" t="s">
        <v>4738</v>
      </c>
      <c r="C2455" t="str">
        <f t="shared" si="38"/>
        <v>10.146.106.63naa.60060e8016622100000162210000100b</v>
      </c>
      <c r="D2455" t="s">
        <v>4852</v>
      </c>
    </row>
    <row r="2456" spans="1:4">
      <c r="A2456" t="s">
        <v>1195</v>
      </c>
      <c r="B2456" t="s">
        <v>4779</v>
      </c>
      <c r="C2456" t="str">
        <f t="shared" si="38"/>
        <v>10.146.106.63naa.60060e80166177000001617700000f05</v>
      </c>
      <c r="D2456" t="s">
        <v>4505</v>
      </c>
    </row>
    <row r="2457" spans="1:4">
      <c r="A2457" t="s">
        <v>1195</v>
      </c>
      <c r="B2457" t="s">
        <v>4737</v>
      </c>
      <c r="C2457" t="str">
        <f t="shared" si="38"/>
        <v>10.146.106.63naa.60060e80166177000001617700000f0e</v>
      </c>
      <c r="D2457" t="s">
        <v>4835</v>
      </c>
    </row>
    <row r="2458" spans="1:4">
      <c r="A2458" t="s">
        <v>1195</v>
      </c>
      <c r="B2458" t="s">
        <v>4721</v>
      </c>
      <c r="C2458" t="str">
        <f t="shared" si="38"/>
        <v>10.146.106.63naa.60060e8016622100000162210000100f</v>
      </c>
      <c r="D2458" t="s">
        <v>2499</v>
      </c>
    </row>
    <row r="2459" spans="1:4">
      <c r="A2459" t="s">
        <v>1195</v>
      </c>
      <c r="B2459" t="s">
        <v>4767</v>
      </c>
      <c r="C2459" t="str">
        <f t="shared" si="38"/>
        <v>10.146.106.63naa.60060e80166177000001617700000f09</v>
      </c>
      <c r="D2459" t="s">
        <v>4895</v>
      </c>
    </row>
    <row r="2460" spans="1:4">
      <c r="A2460" t="s">
        <v>1195</v>
      </c>
      <c r="B2460" t="s">
        <v>4715</v>
      </c>
      <c r="C2460" t="str">
        <f t="shared" si="38"/>
        <v>10.146.106.63naa.60060e80166221000001622100001011</v>
      </c>
      <c r="D2460" t="s">
        <v>2519</v>
      </c>
    </row>
    <row r="2461" spans="1:4">
      <c r="A2461" t="s">
        <v>1195</v>
      </c>
      <c r="B2461" t="s">
        <v>4711</v>
      </c>
      <c r="C2461" t="str">
        <f t="shared" si="38"/>
        <v>10.146.106.63naa.60060e80166221000001622100001010</v>
      </c>
      <c r="D2461" t="s">
        <v>4839</v>
      </c>
    </row>
    <row r="2462" spans="1:4">
      <c r="A2462" t="s">
        <v>1195</v>
      </c>
      <c r="B2462" t="s">
        <v>4741</v>
      </c>
      <c r="C2462" t="str">
        <f t="shared" si="38"/>
        <v>10.146.106.63naa.60060e80166177000001617700000f0c</v>
      </c>
      <c r="D2462" t="s">
        <v>4837</v>
      </c>
    </row>
    <row r="2463" spans="1:4">
      <c r="A2463" t="s">
        <v>1195</v>
      </c>
      <c r="B2463" t="s">
        <v>4717</v>
      </c>
      <c r="C2463" t="str">
        <f t="shared" si="38"/>
        <v>10.146.106.63naa.60060e8016622100000162210000100d</v>
      </c>
      <c r="D2463" t="s">
        <v>2491</v>
      </c>
    </row>
    <row r="2464" spans="1:4">
      <c r="A2464" t="s">
        <v>1195</v>
      </c>
      <c r="B2464" t="s">
        <v>4778</v>
      </c>
      <c r="C2464" t="str">
        <f t="shared" si="38"/>
        <v>10.146.106.63naa.60060e80166177000001617700000f08</v>
      </c>
      <c r="D2464" t="s">
        <v>4893</v>
      </c>
    </row>
    <row r="2465" spans="1:4">
      <c r="A2465" t="s">
        <v>1195</v>
      </c>
      <c r="B2465" t="s">
        <v>4743</v>
      </c>
      <c r="C2465" t="str">
        <f t="shared" si="38"/>
        <v>10.146.106.63naa.60060e80166177000001617700000f0d</v>
      </c>
      <c r="D2465" t="s">
        <v>4834</v>
      </c>
    </row>
    <row r="2466" spans="1:4">
      <c r="A2466" t="s">
        <v>1195</v>
      </c>
      <c r="B2466" t="s">
        <v>4719</v>
      </c>
      <c r="C2466" t="str">
        <f t="shared" si="38"/>
        <v>10.146.106.63naa.60060e8016622100000162210000100e</v>
      </c>
      <c r="D2466" t="s">
        <v>2492</v>
      </c>
    </row>
    <row r="2467" spans="1:4">
      <c r="A2467" t="s">
        <v>1195</v>
      </c>
      <c r="B2467" t="s">
        <v>4808</v>
      </c>
      <c r="C2467" t="str">
        <f t="shared" si="38"/>
        <v>10.146.106.63naa.60060e80166177000001617700000002</v>
      </c>
      <c r="D2467" t="s">
        <v>4687</v>
      </c>
    </row>
    <row r="2468" spans="1:4">
      <c r="A2468" t="s">
        <v>1195</v>
      </c>
      <c r="B2468" t="s">
        <v>4792</v>
      </c>
      <c r="C2468" t="str">
        <f t="shared" si="38"/>
        <v>10.146.106.63naa.60060e80166177000001617700000004</v>
      </c>
      <c r="D2468" t="s">
        <v>4692</v>
      </c>
    </row>
    <row r="2469" spans="1:4">
      <c r="A2469" t="s">
        <v>1195</v>
      </c>
      <c r="B2469" t="s">
        <v>4790</v>
      </c>
      <c r="C2469" t="str">
        <f t="shared" si="38"/>
        <v>10.146.106.63naa.60060e80166177000001617700000005</v>
      </c>
      <c r="D2469" t="s">
        <v>4693</v>
      </c>
    </row>
    <row r="2470" spans="1:4">
      <c r="A2470" t="s">
        <v>1195</v>
      </c>
      <c r="B2470" t="s">
        <v>4807</v>
      </c>
      <c r="C2470" t="str">
        <f t="shared" si="38"/>
        <v>10.146.106.63naa.60060e80166177000001617700000003</v>
      </c>
      <c r="D2470" t="s">
        <v>4689</v>
      </c>
    </row>
    <row r="2471" spans="1:4">
      <c r="A2471" t="s">
        <v>1195</v>
      </c>
      <c r="B2471" t="s">
        <v>4788</v>
      </c>
      <c r="C2471" t="str">
        <f t="shared" si="38"/>
        <v>10.146.106.63naa.60060e80166177000001617700000009</v>
      </c>
      <c r="D2471" t="s">
        <v>4694</v>
      </c>
    </row>
    <row r="2472" spans="1:4">
      <c r="A2472" t="s">
        <v>1195</v>
      </c>
      <c r="B2472" t="s">
        <v>4796</v>
      </c>
      <c r="C2472" t="str">
        <f t="shared" si="38"/>
        <v>10.146.106.63naa.60060e80166177000001617700000006</v>
      </c>
      <c r="D2472" t="s">
        <v>4690</v>
      </c>
    </row>
    <row r="2473" spans="1:4">
      <c r="A2473" t="s">
        <v>1195</v>
      </c>
      <c r="B2473" t="s">
        <v>4786</v>
      </c>
      <c r="C2473" t="str">
        <f t="shared" si="38"/>
        <v>10.146.106.63naa.60060e80166177000001617700000008</v>
      </c>
      <c r="D2473" t="s">
        <v>4695</v>
      </c>
    </row>
    <row r="2474" spans="1:4">
      <c r="A2474" t="s">
        <v>1195</v>
      </c>
      <c r="B2474" t="s">
        <v>4785</v>
      </c>
      <c r="C2474" t="str">
        <f t="shared" si="38"/>
        <v>10.146.106.63naa.60060e80166177000001617700000007</v>
      </c>
      <c r="D2474" t="s">
        <v>4691</v>
      </c>
    </row>
    <row r="2475" spans="1:4">
      <c r="A2475" t="s">
        <v>1195</v>
      </c>
      <c r="B2475" t="s">
        <v>4770</v>
      </c>
      <c r="C2475" t="str">
        <f t="shared" si="38"/>
        <v>10.146.106.63naa.60060e80166177000001617700000f02</v>
      </c>
      <c r="D2475" t="s">
        <v>4526</v>
      </c>
    </row>
    <row r="2476" spans="1:4">
      <c r="A2476" t="s">
        <v>1195</v>
      </c>
      <c r="B2476" t="s">
        <v>4797</v>
      </c>
      <c r="C2476" t="str">
        <f t="shared" si="38"/>
        <v>10.146.106.63naa.60060e80166221000001622100001101</v>
      </c>
      <c r="D2476" t="s">
        <v>2536</v>
      </c>
    </row>
    <row r="2477" spans="1:4">
      <c r="A2477" t="s">
        <v>1195</v>
      </c>
      <c r="B2477" t="s">
        <v>4710</v>
      </c>
      <c r="C2477" t="str">
        <f t="shared" si="38"/>
        <v>10.146.106.63naa.60060e80166221000001622100000000</v>
      </c>
      <c r="D2477" t="s">
        <v>2462</v>
      </c>
    </row>
    <row r="2478" spans="1:4">
      <c r="A2478" t="s">
        <v>1195</v>
      </c>
      <c r="B2478" t="s">
        <v>4713</v>
      </c>
      <c r="C2478" t="str">
        <f t="shared" si="38"/>
        <v>10.146.106.63naa.60060e80166221000001622100000001</v>
      </c>
      <c r="D2478" t="s">
        <v>2469</v>
      </c>
    </row>
    <row r="2479" spans="1:4">
      <c r="A2479" t="s">
        <v>1195</v>
      </c>
      <c r="B2479" t="s">
        <v>4784</v>
      </c>
      <c r="C2479" t="str">
        <f t="shared" si="38"/>
        <v>10.146.106.63naa.60060e80166221000001622100001015</v>
      </c>
      <c r="D2479" t="s">
        <v>2521</v>
      </c>
    </row>
    <row r="2480" spans="1:4">
      <c r="A2480" t="s">
        <v>1195</v>
      </c>
      <c r="B2480" t="s">
        <v>4795</v>
      </c>
      <c r="C2480" t="str">
        <f t="shared" si="38"/>
        <v>10.146.106.63naa.60060e80166221000001622100001014</v>
      </c>
      <c r="D2480" t="s">
        <v>2505</v>
      </c>
    </row>
    <row r="2481" spans="1:4">
      <c r="A2481" t="s">
        <v>1195</v>
      </c>
      <c r="B2481" t="s">
        <v>4789</v>
      </c>
      <c r="C2481" t="str">
        <f t="shared" si="38"/>
        <v>10.146.106.63naa.60060e80166221000001622100001009</v>
      </c>
      <c r="D2481" t="s">
        <v>4858</v>
      </c>
    </row>
    <row r="2482" spans="1:4">
      <c r="A2482" t="s">
        <v>1195</v>
      </c>
      <c r="B2482" t="s">
        <v>4787</v>
      </c>
      <c r="C2482" t="str">
        <f t="shared" si="38"/>
        <v>10.146.106.63naa.60060e80166221000001622100001019</v>
      </c>
      <c r="D2482" t="s">
        <v>2534</v>
      </c>
    </row>
    <row r="2483" spans="1:4">
      <c r="A2483" t="s">
        <v>1195</v>
      </c>
      <c r="B2483" t="s">
        <v>4798</v>
      </c>
      <c r="C2483" t="str">
        <f t="shared" si="38"/>
        <v>10.146.106.63naa.60060e80166221000001622100001100</v>
      </c>
      <c r="D2483" t="s">
        <v>2535</v>
      </c>
    </row>
    <row r="2484" spans="1:4">
      <c r="A2484" t="s">
        <v>1195</v>
      </c>
      <c r="B2484" t="s">
        <v>4799</v>
      </c>
      <c r="C2484" t="str">
        <f t="shared" si="38"/>
        <v>10.146.106.63naa.60060e8016622100000162210000101d</v>
      </c>
      <c r="D2484" t="s">
        <v>4860</v>
      </c>
    </row>
    <row r="2485" spans="1:4">
      <c r="A2485" t="s">
        <v>1195</v>
      </c>
      <c r="B2485" t="s">
        <v>4768</v>
      </c>
      <c r="C2485" t="str">
        <f t="shared" si="38"/>
        <v>10.146.106.63naa.60060e80166221000001622100000006</v>
      </c>
      <c r="D2485" t="s">
        <v>4613</v>
      </c>
    </row>
    <row r="2486" spans="1:4">
      <c r="A2486" t="s">
        <v>1195</v>
      </c>
      <c r="B2486" t="s">
        <v>4754</v>
      </c>
      <c r="C2486" t="str">
        <f t="shared" si="38"/>
        <v>10.146.106.63naa.60060e80166221000001622100000007</v>
      </c>
      <c r="D2486" t="s">
        <v>2476</v>
      </c>
    </row>
    <row r="2487" spans="1:4">
      <c r="A2487" t="s">
        <v>1195</v>
      </c>
      <c r="B2487" t="s">
        <v>1259</v>
      </c>
      <c r="C2487" t="str">
        <f t="shared" si="38"/>
        <v>10.146.106.63naa.60060e80166221000001622100001f00</v>
      </c>
      <c r="D2487" t="s">
        <v>4890</v>
      </c>
    </row>
    <row r="2488" spans="1:4">
      <c r="A2488" t="s">
        <v>1195</v>
      </c>
      <c r="B2488" t="s">
        <v>4757</v>
      </c>
      <c r="C2488" t="str">
        <f t="shared" si="38"/>
        <v>10.146.106.63naa.60060e80166221000001622100000009</v>
      </c>
      <c r="D2488" t="s">
        <v>2485</v>
      </c>
    </row>
    <row r="2489" spans="1:4">
      <c r="A2489" t="s">
        <v>1195</v>
      </c>
      <c r="B2489" t="s">
        <v>4752</v>
      </c>
      <c r="C2489" t="str">
        <f t="shared" si="38"/>
        <v>10.146.106.63naa.60060e80166221000001622100000008</v>
      </c>
      <c r="D2489" t="s">
        <v>2477</v>
      </c>
    </row>
    <row r="2490" spans="1:4">
      <c r="A2490" t="s">
        <v>1195</v>
      </c>
      <c r="B2490" t="s">
        <v>4726</v>
      </c>
      <c r="C2490" t="str">
        <f t="shared" si="38"/>
        <v>10.146.106.63naa.60060e80166221000001622100000003</v>
      </c>
      <c r="D2490" t="s">
        <v>2464</v>
      </c>
    </row>
    <row r="2491" spans="1:4">
      <c r="A2491" t="s">
        <v>1195</v>
      </c>
      <c r="B2491" t="s">
        <v>4736</v>
      </c>
      <c r="C2491" t="str">
        <f t="shared" si="38"/>
        <v>10.146.106.63naa.60060e80166221000001622100000002</v>
      </c>
      <c r="D2491" t="s">
        <v>2472</v>
      </c>
    </row>
    <row r="2492" spans="1:4">
      <c r="A2492" t="s">
        <v>1195</v>
      </c>
      <c r="B2492" t="s">
        <v>4774</v>
      </c>
      <c r="C2492" t="str">
        <f t="shared" si="38"/>
        <v>10.146.106.63naa.60060e80166221000001622100000005</v>
      </c>
      <c r="D2492" t="s">
        <v>2483</v>
      </c>
    </row>
    <row r="2493" spans="1:4">
      <c r="A2493" t="s">
        <v>1195</v>
      </c>
      <c r="B2493" t="s">
        <v>4772</v>
      </c>
      <c r="C2493" t="str">
        <f t="shared" si="38"/>
        <v>10.146.106.63naa.60060e80166221000001622100000004</v>
      </c>
      <c r="D2493" t="s">
        <v>2474</v>
      </c>
    </row>
    <row r="2494" spans="1:4">
      <c r="A2494" t="s">
        <v>1195</v>
      </c>
      <c r="B2494" t="s">
        <v>4783</v>
      </c>
      <c r="C2494" t="str">
        <f t="shared" si="38"/>
        <v>10.146.106.63naa.60060e80166221000001622100001008</v>
      </c>
      <c r="D2494" t="s">
        <v>4859</v>
      </c>
    </row>
    <row r="2495" spans="1:4">
      <c r="A2495" t="s">
        <v>1195</v>
      </c>
      <c r="B2495" t="s">
        <v>4750</v>
      </c>
      <c r="C2495" t="str">
        <f t="shared" si="38"/>
        <v>10.146.106.63naa.60060e80166177000001617700000087</v>
      </c>
      <c r="D2495" t="s">
        <v>4489</v>
      </c>
    </row>
    <row r="2496" spans="1:4">
      <c r="A2496" t="s">
        <v>1195</v>
      </c>
      <c r="B2496" t="s">
        <v>4751</v>
      </c>
      <c r="C2496" t="str">
        <f t="shared" si="38"/>
        <v>10.146.106.63naa.60060e80166177000001617700000018</v>
      </c>
      <c r="D2496" t="s">
        <v>4493</v>
      </c>
    </row>
    <row r="2497" spans="1:4">
      <c r="A2497" t="s">
        <v>1195</v>
      </c>
      <c r="B2497" t="s">
        <v>4747</v>
      </c>
      <c r="C2497" t="str">
        <f t="shared" si="38"/>
        <v>10.146.106.63naa.60060e80166177000001617700000017</v>
      </c>
      <c r="D2497" t="s">
        <v>4494</v>
      </c>
    </row>
    <row r="2498" spans="1:4">
      <c r="A2498" t="s">
        <v>1195</v>
      </c>
      <c r="B2498" t="s">
        <v>4765</v>
      </c>
      <c r="C2498" t="str">
        <f t="shared" si="38"/>
        <v>10.146.106.63naa.60060e80166177000001617700000088</v>
      </c>
      <c r="D2498" t="s">
        <v>4486</v>
      </c>
    </row>
    <row r="2499" spans="1:4">
      <c r="A2499" t="s">
        <v>1195</v>
      </c>
      <c r="B2499" t="s">
        <v>4776</v>
      </c>
      <c r="C2499" t="str">
        <f t="shared" si="38"/>
        <v>10.146.106.63naa.60060e80166221000001622100000016</v>
      </c>
      <c r="D2499" t="s">
        <v>2540</v>
      </c>
    </row>
    <row r="2500" spans="1:4">
      <c r="A2500" t="s">
        <v>1195</v>
      </c>
      <c r="B2500" t="s">
        <v>4782</v>
      </c>
      <c r="C2500" t="str">
        <f t="shared" ref="C2500:C2563" si="39">CONCATENATE(A2500,B2500)</f>
        <v>10.146.106.63naa.60060e80166221000001622100000015</v>
      </c>
      <c r="D2500" t="s">
        <v>2520</v>
      </c>
    </row>
    <row r="2501" spans="1:4">
      <c r="A2501" t="s">
        <v>1195</v>
      </c>
      <c r="B2501" t="s">
        <v>4780</v>
      </c>
      <c r="C2501" t="str">
        <f t="shared" si="39"/>
        <v>10.146.106.63naa.60060e80166221000001622100000014</v>
      </c>
      <c r="D2501" t="s">
        <v>2502</v>
      </c>
    </row>
    <row r="2502" spans="1:4">
      <c r="A2502" t="s">
        <v>1195</v>
      </c>
      <c r="B2502" t="s">
        <v>4756</v>
      </c>
      <c r="C2502" t="str">
        <f t="shared" si="39"/>
        <v>10.146.106.63naa.60060e8016622100000162210000001b</v>
      </c>
      <c r="D2502" t="s">
        <v>2526</v>
      </c>
    </row>
    <row r="2503" spans="1:4">
      <c r="A2503" t="s">
        <v>1195</v>
      </c>
      <c r="B2503" t="s">
        <v>4714</v>
      </c>
      <c r="C2503" t="str">
        <f t="shared" si="39"/>
        <v>10.146.106.63naa.60060e80166177000001617700000014</v>
      </c>
      <c r="D2503" t="s">
        <v>4491</v>
      </c>
    </row>
    <row r="2504" spans="1:4">
      <c r="A2504" t="s">
        <v>1195</v>
      </c>
      <c r="B2504" t="s">
        <v>4755</v>
      </c>
      <c r="C2504" t="str">
        <f t="shared" si="39"/>
        <v>10.146.106.63naa.60060e8016622100000162210000001a</v>
      </c>
      <c r="D2504" t="s">
        <v>2525</v>
      </c>
    </row>
    <row r="2505" spans="1:4">
      <c r="A2505" t="s">
        <v>1195</v>
      </c>
      <c r="B2505" t="s">
        <v>4733</v>
      </c>
      <c r="C2505" t="str">
        <f t="shared" si="39"/>
        <v>10.146.106.63naa.60060e80166177000001617700000015</v>
      </c>
      <c r="D2505" t="s">
        <v>4490</v>
      </c>
    </row>
    <row r="2506" spans="1:4">
      <c r="A2506" t="s">
        <v>1195</v>
      </c>
      <c r="B2506" t="s">
        <v>4749</v>
      </c>
      <c r="C2506" t="str">
        <f t="shared" si="39"/>
        <v>10.146.106.63naa.60060e8016622100000162210000001d</v>
      </c>
      <c r="D2506" t="s">
        <v>2528</v>
      </c>
    </row>
    <row r="2507" spans="1:4">
      <c r="A2507" t="s">
        <v>1195</v>
      </c>
      <c r="B2507" t="s">
        <v>4723</v>
      </c>
      <c r="C2507" t="str">
        <f t="shared" si="39"/>
        <v>10.146.106.63naa.60060e80166177000001617700000016</v>
      </c>
      <c r="D2507" t="s">
        <v>4492</v>
      </c>
    </row>
    <row r="2508" spans="1:4">
      <c r="A2508" t="s">
        <v>1195</v>
      </c>
      <c r="B2508" t="s">
        <v>4748</v>
      </c>
      <c r="C2508" t="str">
        <f t="shared" si="39"/>
        <v>10.146.106.63naa.60060e8016622100000162210000001c</v>
      </c>
      <c r="D2508" t="s">
        <v>2527</v>
      </c>
    </row>
    <row r="2509" spans="1:4">
      <c r="A2509" t="s">
        <v>1195</v>
      </c>
      <c r="B2509" t="s">
        <v>4800</v>
      </c>
      <c r="C2509" t="str">
        <f t="shared" si="39"/>
        <v>10.146.106.63naa.60060e80166221000001622100001004</v>
      </c>
      <c r="D2509" t="s">
        <v>4861</v>
      </c>
    </row>
    <row r="2510" spans="1:4">
      <c r="A2510" t="s">
        <v>1195</v>
      </c>
      <c r="B2510" t="s">
        <v>4803</v>
      </c>
      <c r="C2510" t="str">
        <f t="shared" si="39"/>
        <v>10.146.106.63naa.60060e80166221000001622100001003</v>
      </c>
      <c r="D2510" t="s">
        <v>2465</v>
      </c>
    </row>
    <row r="2511" spans="1:4">
      <c r="A2511" t="s">
        <v>1195</v>
      </c>
      <c r="B2511" t="s">
        <v>4794</v>
      </c>
      <c r="C2511" t="str">
        <f t="shared" si="39"/>
        <v>10.146.106.63naa.60060e80166221000001622100001007</v>
      </c>
      <c r="D2511" t="s">
        <v>4862</v>
      </c>
    </row>
    <row r="2512" spans="1:4">
      <c r="A2512" t="s">
        <v>1195</v>
      </c>
      <c r="B2512" t="s">
        <v>4793</v>
      </c>
      <c r="C2512" t="str">
        <f t="shared" si="39"/>
        <v>10.146.106.63naa.60060e80166221000001622100001006</v>
      </c>
      <c r="D2512" t="s">
        <v>4863</v>
      </c>
    </row>
    <row r="2513" spans="1:4">
      <c r="A2513" t="s">
        <v>1195</v>
      </c>
      <c r="B2513" t="s">
        <v>4791</v>
      </c>
      <c r="C2513" t="str">
        <f t="shared" si="39"/>
        <v>10.146.106.63naa.60060e80166221000001622100001005</v>
      </c>
      <c r="D2513" t="s">
        <v>4864</v>
      </c>
    </row>
    <row r="2514" spans="1:4">
      <c r="A2514" t="s">
        <v>1195</v>
      </c>
      <c r="B2514" t="s">
        <v>4753</v>
      </c>
      <c r="C2514" t="str">
        <f t="shared" si="39"/>
        <v>10.146.106.63naa.60060e80166221000001622100000019</v>
      </c>
      <c r="D2514" t="s">
        <v>4500</v>
      </c>
    </row>
    <row r="2515" spans="1:4">
      <c r="A2515" t="s">
        <v>1195</v>
      </c>
      <c r="B2515" t="s">
        <v>4804</v>
      </c>
      <c r="C2515" t="str">
        <f t="shared" si="39"/>
        <v>10.146.106.63naa.60060e80166221000001622100001000</v>
      </c>
      <c r="D2515" t="s">
        <v>2463</v>
      </c>
    </row>
    <row r="2516" spans="1:4">
      <c r="A2516" t="s">
        <v>1195</v>
      </c>
      <c r="B2516" t="s">
        <v>4777</v>
      </c>
      <c r="C2516" t="str">
        <f t="shared" si="39"/>
        <v>10.146.106.63naa.60060e80166221000001622100000018</v>
      </c>
      <c r="D2516" t="s">
        <v>2523</v>
      </c>
    </row>
    <row r="2517" spans="1:4">
      <c r="A2517" t="s">
        <v>1195</v>
      </c>
      <c r="B2517" t="s">
        <v>4802</v>
      </c>
      <c r="C2517" t="str">
        <f t="shared" si="39"/>
        <v>10.146.106.63naa.60060e80166221000001622100001001</v>
      </c>
      <c r="D2517" t="s">
        <v>4855</v>
      </c>
    </row>
    <row r="2518" spans="1:4">
      <c r="A2518" t="s">
        <v>1195</v>
      </c>
      <c r="B2518" t="s">
        <v>4801</v>
      </c>
      <c r="C2518" t="str">
        <f t="shared" si="39"/>
        <v>10.146.106.63naa.60060e80166221000001622100001002</v>
      </c>
      <c r="D2518" t="s">
        <v>4857</v>
      </c>
    </row>
    <row r="2519" spans="1:4">
      <c r="A2519" t="s">
        <v>1195</v>
      </c>
      <c r="B2519" t="s">
        <v>4766</v>
      </c>
      <c r="C2519" t="str">
        <f t="shared" si="39"/>
        <v>10.146.106.63naa.60060e8016622100000162210000000a</v>
      </c>
      <c r="D2519" t="s">
        <v>2496</v>
      </c>
    </row>
    <row r="2520" spans="1:4">
      <c r="A2520" t="s">
        <v>1195</v>
      </c>
      <c r="B2520" t="s">
        <v>4740</v>
      </c>
      <c r="C2520" t="str">
        <f t="shared" si="39"/>
        <v>10.146.106.63naa.60060e80166221000001622100000f00</v>
      </c>
      <c r="D2520" t="s">
        <v>2466</v>
      </c>
    </row>
    <row r="2521" spans="1:4">
      <c r="A2521" t="s">
        <v>1195</v>
      </c>
      <c r="B2521" t="s">
        <v>4823</v>
      </c>
      <c r="C2521" t="str">
        <f t="shared" si="39"/>
        <v>10.146.106.63naa.60060e8016617700000161770000000e</v>
      </c>
      <c r="D2521" t="s">
        <v>4471</v>
      </c>
    </row>
    <row r="2522" spans="1:4">
      <c r="A2522" t="s">
        <v>1195</v>
      </c>
      <c r="B2522" t="s">
        <v>1369</v>
      </c>
      <c r="C2522" t="str">
        <f t="shared" si="39"/>
        <v>10.146.106.63naa.60060e80166177000001617700001f04</v>
      </c>
      <c r="D2522" t="s">
        <v>4701</v>
      </c>
    </row>
    <row r="2523" spans="1:4">
      <c r="A2523" t="s">
        <v>1195</v>
      </c>
      <c r="B2523" t="s">
        <v>4820</v>
      </c>
      <c r="C2523" t="str">
        <f t="shared" si="39"/>
        <v>10.146.106.63naa.60060e8016617700000161770000000f</v>
      </c>
      <c r="D2523" t="s">
        <v>4482</v>
      </c>
    </row>
    <row r="2524" spans="1:4">
      <c r="A2524" t="s">
        <v>1195</v>
      </c>
      <c r="B2524" t="s">
        <v>4718</v>
      </c>
      <c r="C2524" t="str">
        <f t="shared" si="39"/>
        <v>10.146.106.63naa.60060e80166221000001622100000f02</v>
      </c>
      <c r="D2524" t="s">
        <v>2468</v>
      </c>
    </row>
    <row r="2525" spans="1:4">
      <c r="A2525" t="s">
        <v>1195</v>
      </c>
      <c r="B2525" t="s">
        <v>4821</v>
      </c>
      <c r="C2525" t="str">
        <f t="shared" si="39"/>
        <v>10.146.106.63naa.60060e80166177000001617700000010</v>
      </c>
      <c r="D2525" t="s">
        <v>4477</v>
      </c>
    </row>
    <row r="2526" spans="1:4">
      <c r="A2526" t="s">
        <v>1195</v>
      </c>
      <c r="B2526" t="s">
        <v>4742</v>
      </c>
      <c r="C2526" t="str">
        <f t="shared" si="39"/>
        <v>10.146.106.63naa.60060e80166221000001622100000f01</v>
      </c>
      <c r="D2526" t="s">
        <v>2467</v>
      </c>
    </row>
    <row r="2527" spans="1:4">
      <c r="A2527" t="s">
        <v>1195</v>
      </c>
      <c r="B2527" t="s">
        <v>1347</v>
      </c>
      <c r="C2527" t="str">
        <f t="shared" si="39"/>
        <v>10.146.106.63naa.60060e80166177000001617700001f02</v>
      </c>
      <c r="D2527" t="s">
        <v>4697</v>
      </c>
    </row>
    <row r="2528" spans="1:4">
      <c r="A2528" t="s">
        <v>1195</v>
      </c>
      <c r="B2528" t="s">
        <v>4813</v>
      </c>
      <c r="C2528" t="str">
        <f t="shared" si="39"/>
        <v>10.146.106.63naa.60060e80166221000001622100000013</v>
      </c>
      <c r="D2528" t="s">
        <v>2501</v>
      </c>
    </row>
    <row r="2529" spans="1:4">
      <c r="A2529" t="s">
        <v>1195</v>
      </c>
      <c r="B2529" t="s">
        <v>4816</v>
      </c>
      <c r="C2529" t="str">
        <f t="shared" si="39"/>
        <v>10.146.106.63naa.60060e8016617700000161770000000c</v>
      </c>
      <c r="D2529" t="s">
        <v>4474</v>
      </c>
    </row>
    <row r="2530" spans="1:4">
      <c r="A2530" t="s">
        <v>1195</v>
      </c>
      <c r="B2530" t="s">
        <v>4822</v>
      </c>
      <c r="C2530" t="str">
        <f t="shared" si="39"/>
        <v>10.146.106.63naa.60060e8016617700000161770000000d</v>
      </c>
      <c r="D2530" t="s">
        <v>4475</v>
      </c>
    </row>
    <row r="2531" spans="1:4">
      <c r="A2531" t="s">
        <v>1195</v>
      </c>
      <c r="B2531" t="s">
        <v>1359</v>
      </c>
      <c r="C2531" t="str">
        <f t="shared" si="39"/>
        <v>10.146.106.63naa.60060e80166177000001617700001f03</v>
      </c>
      <c r="D2531" t="s">
        <v>4702</v>
      </c>
    </row>
    <row r="2532" spans="1:4">
      <c r="A2532" t="s">
        <v>1195</v>
      </c>
      <c r="B2532" t="s">
        <v>4725</v>
      </c>
      <c r="C2532" t="str">
        <f t="shared" si="39"/>
        <v>10.146.106.63naa.60060e80166221000001622100000f08</v>
      </c>
      <c r="D2532" t="s">
        <v>2495</v>
      </c>
    </row>
    <row r="2533" spans="1:4">
      <c r="A2533" t="s">
        <v>1195</v>
      </c>
      <c r="B2533" t="s">
        <v>4734</v>
      </c>
      <c r="C2533" t="str">
        <f t="shared" si="39"/>
        <v>10.146.106.63naa.60060e80166177000001617700000f00</v>
      </c>
      <c r="D2533" t="s">
        <v>4530</v>
      </c>
    </row>
    <row r="2534" spans="1:4">
      <c r="A2534" t="s">
        <v>1195</v>
      </c>
      <c r="B2534" t="s">
        <v>4731</v>
      </c>
      <c r="C2534" t="str">
        <f t="shared" si="39"/>
        <v>10.146.106.63naa.60060e80166221000001622100000f07</v>
      </c>
      <c r="D2534" t="s">
        <v>2494</v>
      </c>
    </row>
    <row r="2535" spans="1:4">
      <c r="A2535" t="s">
        <v>1195</v>
      </c>
      <c r="B2535" t="s">
        <v>4727</v>
      </c>
      <c r="C2535" t="str">
        <f t="shared" si="39"/>
        <v>10.146.106.63naa.60060e80166221000001622100000f09</v>
      </c>
      <c r="D2535" t="s">
        <v>2506</v>
      </c>
    </row>
    <row r="2536" spans="1:4">
      <c r="A2536" t="s">
        <v>1195</v>
      </c>
      <c r="B2536" t="s">
        <v>4728</v>
      </c>
      <c r="C2536" t="str">
        <f t="shared" si="39"/>
        <v>10.146.106.63naa.60060e80166177000001617700000f01</v>
      </c>
      <c r="D2536" t="s">
        <v>4532</v>
      </c>
    </row>
    <row r="2537" spans="1:4">
      <c r="A2537" t="s">
        <v>1195</v>
      </c>
      <c r="B2537" t="s">
        <v>4809</v>
      </c>
      <c r="C2537" t="str">
        <f t="shared" si="39"/>
        <v>10.146.106.63naa.60060e80166177000001617700000012</v>
      </c>
      <c r="D2537" t="s">
        <v>4525</v>
      </c>
    </row>
    <row r="2538" spans="1:4">
      <c r="A2538" t="s">
        <v>1195</v>
      </c>
      <c r="B2538" t="s">
        <v>4716</v>
      </c>
      <c r="C2538" t="str">
        <f t="shared" si="39"/>
        <v>10.146.106.63naa.60060e80166221000001622100000f03</v>
      </c>
      <c r="D2538" t="s">
        <v>2480</v>
      </c>
    </row>
    <row r="2539" spans="1:4">
      <c r="A2539" t="s">
        <v>1195</v>
      </c>
      <c r="B2539" t="s">
        <v>4811</v>
      </c>
      <c r="C2539" t="str">
        <f t="shared" si="39"/>
        <v>10.146.106.63naa.60060e80166177000001617700000011</v>
      </c>
      <c r="D2539" t="s">
        <v>4479</v>
      </c>
    </row>
    <row r="2540" spans="1:4">
      <c r="A2540" t="s">
        <v>1195</v>
      </c>
      <c r="B2540" t="s">
        <v>4722</v>
      </c>
      <c r="C2540" t="str">
        <f t="shared" si="39"/>
        <v>10.146.106.63naa.60060e80166221000001622100000f04</v>
      </c>
      <c r="D2540" t="s">
        <v>2481</v>
      </c>
    </row>
    <row r="2541" spans="1:4">
      <c r="A2541" t="s">
        <v>1195</v>
      </c>
      <c r="B2541" t="s">
        <v>4712</v>
      </c>
      <c r="C2541" t="str">
        <f t="shared" si="39"/>
        <v>10.146.106.63naa.60060e80166221000001622100000f06</v>
      </c>
      <c r="D2541" t="s">
        <v>2493</v>
      </c>
    </row>
    <row r="2542" spans="1:4">
      <c r="A2542" t="s">
        <v>1195</v>
      </c>
      <c r="B2542" t="s">
        <v>4720</v>
      </c>
      <c r="C2542" t="str">
        <f t="shared" si="39"/>
        <v>10.146.106.63naa.60060e80166221000001622100000f05</v>
      </c>
      <c r="D2542" t="s">
        <v>2482</v>
      </c>
    </row>
    <row r="2543" spans="1:4">
      <c r="A2543" t="s">
        <v>1195</v>
      </c>
      <c r="B2543" t="s">
        <v>4810</v>
      </c>
      <c r="C2543" t="str">
        <f t="shared" si="39"/>
        <v>10.146.106.63naa.60060e80166177000001617700000013</v>
      </c>
      <c r="D2543" t="s">
        <v>4518</v>
      </c>
    </row>
    <row r="2544" spans="1:4">
      <c r="A2544" t="s">
        <v>1195</v>
      </c>
      <c r="B2544" t="s">
        <v>4819</v>
      </c>
      <c r="C2544" t="str">
        <f t="shared" si="39"/>
        <v>10.146.106.63naa.60060e8016617700000161770000000b</v>
      </c>
      <c r="D2544" t="s">
        <v>4473</v>
      </c>
    </row>
    <row r="2545" spans="1:4">
      <c r="A2545" t="s">
        <v>1195</v>
      </c>
      <c r="B2545" t="s">
        <v>4758</v>
      </c>
      <c r="C2545" t="str">
        <f t="shared" si="39"/>
        <v>10.146.106.63naa.60060e8016622100000162210000000d</v>
      </c>
      <c r="D2545" t="s">
        <v>2488</v>
      </c>
    </row>
    <row r="2546" spans="1:4">
      <c r="A2546" t="s">
        <v>1195</v>
      </c>
      <c r="B2546" t="s">
        <v>4732</v>
      </c>
      <c r="C2546" t="str">
        <f t="shared" si="39"/>
        <v>10.146.106.63naa.60060e80166221000001622100000f0b</v>
      </c>
      <c r="D2546" t="s">
        <v>2517</v>
      </c>
    </row>
    <row r="2547" spans="1:4">
      <c r="A2547" t="s">
        <v>1195</v>
      </c>
      <c r="B2547" t="s">
        <v>1287</v>
      </c>
      <c r="C2547" t="str">
        <f t="shared" si="39"/>
        <v>10.146.106.63naa.60060e80166221000001622100001f03</v>
      </c>
      <c r="D2547" t="s">
        <v>4897</v>
      </c>
    </row>
    <row r="2548" spans="1:4">
      <c r="A2548" t="s">
        <v>1195</v>
      </c>
      <c r="B2548" t="s">
        <v>4761</v>
      </c>
      <c r="C2548" t="str">
        <f t="shared" si="39"/>
        <v>10.146.106.63naa.60060e8016622100000162210000000e</v>
      </c>
      <c r="D2548" t="s">
        <v>2489</v>
      </c>
    </row>
    <row r="2549" spans="1:4">
      <c r="A2549" t="s">
        <v>1195</v>
      </c>
      <c r="B2549" t="s">
        <v>4735</v>
      </c>
      <c r="C2549" t="str">
        <f t="shared" si="39"/>
        <v>10.146.106.63naa.60060e80166221000001622100000f0c</v>
      </c>
      <c r="D2549" t="s">
        <v>4872</v>
      </c>
    </row>
    <row r="2550" spans="1:4">
      <c r="A2550" t="s">
        <v>1195</v>
      </c>
      <c r="B2550" t="s">
        <v>1295</v>
      </c>
      <c r="C2550" t="str">
        <f t="shared" si="39"/>
        <v>10.146.106.63naa.60060e80166221000001622100001f04</v>
      </c>
      <c r="D2550" t="s">
        <v>4898</v>
      </c>
    </row>
    <row r="2551" spans="1:4">
      <c r="A2551" t="s">
        <v>1195</v>
      </c>
      <c r="B2551" t="s">
        <v>4760</v>
      </c>
      <c r="C2551" t="str">
        <f t="shared" si="39"/>
        <v>10.146.106.63naa.60060e8016622100000162210000000b</v>
      </c>
      <c r="D2551" t="s">
        <v>4853</v>
      </c>
    </row>
    <row r="2552" spans="1:4">
      <c r="A2552" t="s">
        <v>1195</v>
      </c>
      <c r="B2552" t="s">
        <v>1269</v>
      </c>
      <c r="C2552" t="str">
        <f t="shared" si="39"/>
        <v>10.146.106.63naa.60060e80166221000001622100001f01</v>
      </c>
      <c r="D2552" t="s">
        <v>4891</v>
      </c>
    </row>
    <row r="2553" spans="1:4">
      <c r="A2553" t="s">
        <v>1195</v>
      </c>
      <c r="B2553" t="s">
        <v>1277</v>
      </c>
      <c r="C2553" t="str">
        <f t="shared" si="39"/>
        <v>10.146.106.63naa.60060e80166221000001622100001f02</v>
      </c>
      <c r="D2553" t="s">
        <v>4896</v>
      </c>
    </row>
    <row r="2554" spans="1:4">
      <c r="A2554" t="s">
        <v>1195</v>
      </c>
      <c r="B2554" t="s">
        <v>4759</v>
      </c>
      <c r="C2554" t="str">
        <f t="shared" si="39"/>
        <v>10.146.106.63naa.60060e8016622100000162210000000c</v>
      </c>
      <c r="D2554" t="s">
        <v>2487</v>
      </c>
    </row>
    <row r="2555" spans="1:4">
      <c r="A2555" t="s">
        <v>1195</v>
      </c>
      <c r="B2555" t="s">
        <v>4709</v>
      </c>
      <c r="C2555" t="str">
        <f t="shared" si="39"/>
        <v>10.146.106.63naa.60060e80166221000001622100000f0a</v>
      </c>
      <c r="D2555" t="s">
        <v>2516</v>
      </c>
    </row>
    <row r="2556" spans="1:4">
      <c r="A2556" t="s">
        <v>1195</v>
      </c>
      <c r="B2556" t="s">
        <v>1327</v>
      </c>
      <c r="C2556" t="str">
        <f t="shared" si="39"/>
        <v>10.146.106.63naa.60060e80166177000001617700001f00</v>
      </c>
      <c r="D2556" t="s">
        <v>4700</v>
      </c>
    </row>
    <row r="2557" spans="1:4">
      <c r="A2557" t="s">
        <v>1195</v>
      </c>
      <c r="B2557" t="s">
        <v>4812</v>
      </c>
      <c r="C2557" t="str">
        <f t="shared" si="39"/>
        <v>10.146.106.63naa.60060e80166221000001622100000011</v>
      </c>
      <c r="D2557" t="s">
        <v>2518</v>
      </c>
    </row>
    <row r="2558" spans="1:4">
      <c r="A2558" t="s">
        <v>1195</v>
      </c>
      <c r="B2558" t="s">
        <v>4817</v>
      </c>
      <c r="C2558" t="str">
        <f t="shared" si="39"/>
        <v>10.146.106.63naa.60060e8016617700000161770000000a</v>
      </c>
      <c r="D2558" t="s">
        <v>4497</v>
      </c>
    </row>
    <row r="2559" spans="1:4">
      <c r="A2559" t="s">
        <v>1195</v>
      </c>
      <c r="B2559" t="s">
        <v>1337</v>
      </c>
      <c r="C2559" t="str">
        <f t="shared" si="39"/>
        <v>10.146.106.63naa.60060e80166177000001617700001f01</v>
      </c>
      <c r="D2559" t="s">
        <v>4696</v>
      </c>
    </row>
    <row r="2560" spans="1:4">
      <c r="A2560" t="s">
        <v>1195</v>
      </c>
      <c r="B2560" t="s">
        <v>4814</v>
      </c>
      <c r="C2560" t="str">
        <f t="shared" si="39"/>
        <v>10.146.106.63naa.60060e80166221000001622100000012</v>
      </c>
      <c r="D2560" t="s">
        <v>2500</v>
      </c>
    </row>
    <row r="2561" spans="1:4">
      <c r="A2561" t="s">
        <v>1195</v>
      </c>
      <c r="B2561" t="s">
        <v>4764</v>
      </c>
      <c r="C2561" t="str">
        <f t="shared" si="39"/>
        <v>10.146.106.63naa.60060e8016622100000162210000000f</v>
      </c>
      <c r="D2561" t="s">
        <v>2498</v>
      </c>
    </row>
    <row r="2562" spans="1:4">
      <c r="A2562" t="s">
        <v>1195</v>
      </c>
      <c r="B2562" t="s">
        <v>4729</v>
      </c>
      <c r="C2562" t="str">
        <f t="shared" si="39"/>
        <v>10.146.106.63naa.60060e80166221000001622100000f0d</v>
      </c>
      <c r="D2562" t="s">
        <v>4873</v>
      </c>
    </row>
    <row r="2563" spans="1:4">
      <c r="A2563" t="s">
        <v>1195</v>
      </c>
      <c r="B2563" t="s">
        <v>4762</v>
      </c>
      <c r="C2563" t="str">
        <f t="shared" si="39"/>
        <v>10.146.106.63naa.60060e80166221000001622100000010</v>
      </c>
      <c r="D2563" t="s">
        <v>4869</v>
      </c>
    </row>
    <row r="2564" spans="1:4">
      <c r="A2564" t="s">
        <v>1195</v>
      </c>
      <c r="B2564" t="s">
        <v>4771</v>
      </c>
      <c r="C2564" t="str">
        <f t="shared" ref="C2564:C2627" si="40">CONCATENATE(A2564,B2564)</f>
        <v>10.146.106.63naa.60060e80166221000001622100000f0e</v>
      </c>
      <c r="D2564" t="s">
        <v>4874</v>
      </c>
    </row>
    <row r="2565" spans="1:4">
      <c r="A2565" t="s">
        <v>1195</v>
      </c>
      <c r="B2565" t="s">
        <v>4209</v>
      </c>
      <c r="C2565" t="str">
        <f t="shared" si="40"/>
        <v>10.146.106.63naa.60060e80166177000001617700000086</v>
      </c>
      <c r="D2565" t="s">
        <v>4574</v>
      </c>
    </row>
    <row r="2566" spans="1:4">
      <c r="A2566" t="s">
        <v>1195</v>
      </c>
      <c r="B2566" t="s">
        <v>4214</v>
      </c>
      <c r="C2566" t="str">
        <f t="shared" si="40"/>
        <v>10.146.106.63naa.60060e80166177000001617700000f1e</v>
      </c>
      <c r="D2566" t="s">
        <v>4572</v>
      </c>
    </row>
    <row r="2567" spans="1:4">
      <c r="A2567" t="s">
        <v>1195</v>
      </c>
      <c r="B2567" t="s">
        <v>4216</v>
      </c>
      <c r="C2567" t="str">
        <f t="shared" si="40"/>
        <v>10.146.106.63naa.60060e80166177000001617700000f1f</v>
      </c>
      <c r="D2567" t="s">
        <v>4573</v>
      </c>
    </row>
    <row r="2568" spans="1:4">
      <c r="A2568" t="s">
        <v>1195</v>
      </c>
      <c r="B2568" t="s">
        <v>4202</v>
      </c>
      <c r="C2568" t="str">
        <f t="shared" si="40"/>
        <v>10.146.106.63naa.60060e80166177000001617700000084</v>
      </c>
      <c r="D2568" t="s">
        <v>4575</v>
      </c>
    </row>
    <row r="2569" spans="1:4">
      <c r="A2569" t="s">
        <v>1195</v>
      </c>
      <c r="B2569" t="s">
        <v>4204</v>
      </c>
      <c r="C2569" t="str">
        <f t="shared" si="40"/>
        <v>10.146.106.63naa.60060e80166177000001617700000085</v>
      </c>
      <c r="D2569" t="s">
        <v>4576</v>
      </c>
    </row>
    <row r="2570" spans="1:4">
      <c r="A2570" t="s">
        <v>1195</v>
      </c>
      <c r="B2570" t="s">
        <v>4218</v>
      </c>
      <c r="C2570" t="str">
        <f t="shared" si="40"/>
        <v>10.146.106.63naa.60060e80166177000001617700000f20</v>
      </c>
      <c r="D2570" t="s">
        <v>4559</v>
      </c>
    </row>
    <row r="2571" spans="1:4">
      <c r="A2571" t="s">
        <v>1195</v>
      </c>
      <c r="B2571" t="s">
        <v>4815</v>
      </c>
      <c r="C2571" t="str">
        <f t="shared" si="40"/>
        <v>10.146.106.63naa.60060e80166221000001622100000101</v>
      </c>
      <c r="D2571" t="s">
        <v>4841</v>
      </c>
    </row>
    <row r="2572" spans="1:4">
      <c r="A2572" t="s">
        <v>1195</v>
      </c>
      <c r="B2572" t="s">
        <v>4763</v>
      </c>
      <c r="C2572" t="str">
        <f t="shared" si="40"/>
        <v>10.146.106.63naa.60060e8016622100000162210000001e</v>
      </c>
      <c r="D2572" t="s">
        <v>4847</v>
      </c>
    </row>
    <row r="2573" spans="1:4">
      <c r="A2573" t="s">
        <v>1195</v>
      </c>
      <c r="B2573" t="s">
        <v>4818</v>
      </c>
      <c r="C2573" t="str">
        <f t="shared" si="40"/>
        <v>10.146.106.63naa.60060e80166221000001622100000100</v>
      </c>
      <c r="D2573" t="s">
        <v>4840</v>
      </c>
    </row>
    <row r="2574" spans="1:4">
      <c r="A2574" t="s">
        <v>1195</v>
      </c>
      <c r="B2574" t="s">
        <v>1301</v>
      </c>
      <c r="C2574" t="str">
        <f t="shared" si="40"/>
        <v>10.146.106.63naa.60060e80166177000001617700001f24</v>
      </c>
      <c r="D2574" t="s">
        <v>4565</v>
      </c>
    </row>
    <row r="2575" spans="1:4">
      <c r="A2575" t="s">
        <v>1196</v>
      </c>
      <c r="B2575" t="s">
        <v>1507</v>
      </c>
      <c r="C2575" t="str">
        <f t="shared" si="40"/>
        <v>10.146.106.64naa.600508b1001c4cca58e0236d02a8b36d</v>
      </c>
      <c r="D2575" t="s">
        <v>4212</v>
      </c>
    </row>
    <row r="2576" spans="1:4">
      <c r="A2576" t="s">
        <v>1196</v>
      </c>
      <c r="B2576" t="s">
        <v>1509</v>
      </c>
      <c r="C2576" t="str">
        <f t="shared" si="40"/>
        <v>10.146.106.64naa.600508b1001c0f33f498c7d57cee5373</v>
      </c>
      <c r="D2576" t="s">
        <v>4213</v>
      </c>
    </row>
    <row r="2577" spans="1:4">
      <c r="A2577" t="s">
        <v>1196</v>
      </c>
      <c r="B2577" t="s">
        <v>1301</v>
      </c>
      <c r="C2577" t="str">
        <f t="shared" si="40"/>
        <v>10.146.106.64naa.60060e80166177000001617700001f24</v>
      </c>
      <c r="D2577" t="s">
        <v>4435</v>
      </c>
    </row>
    <row r="2578" spans="1:4">
      <c r="A2578" t="s">
        <v>1196</v>
      </c>
      <c r="B2578" t="s">
        <v>4209</v>
      </c>
      <c r="C2578" t="str">
        <f t="shared" si="40"/>
        <v>10.146.106.64naa.60060e80166177000001617700000086</v>
      </c>
      <c r="D2578" t="s">
        <v>4689</v>
      </c>
    </row>
    <row r="2579" spans="1:4">
      <c r="A2579" t="s">
        <v>1196</v>
      </c>
      <c r="B2579" t="s">
        <v>1327</v>
      </c>
      <c r="C2579" t="str">
        <f t="shared" si="40"/>
        <v>10.146.106.64naa.60060e80166177000001617700001f00</v>
      </c>
      <c r="D2579" t="s">
        <v>4430</v>
      </c>
    </row>
    <row r="2580" spans="1:4">
      <c r="A2580" t="s">
        <v>1196</v>
      </c>
      <c r="B2580" t="s">
        <v>4214</v>
      </c>
      <c r="C2580" t="str">
        <f t="shared" si="40"/>
        <v>10.146.106.64naa.60060e80166177000001617700000f1e</v>
      </c>
      <c r="D2580" t="s">
        <v>4692</v>
      </c>
    </row>
    <row r="2581" spans="1:4">
      <c r="A2581" t="s">
        <v>1196</v>
      </c>
      <c r="B2581" t="s">
        <v>1337</v>
      </c>
      <c r="C2581" t="str">
        <f t="shared" si="40"/>
        <v>10.146.106.64naa.60060e80166177000001617700001f01</v>
      </c>
      <c r="D2581" t="s">
        <v>4427</v>
      </c>
    </row>
    <row r="2582" spans="1:4">
      <c r="A2582" t="s">
        <v>1196</v>
      </c>
      <c r="B2582" t="s">
        <v>4202</v>
      </c>
      <c r="C2582" t="str">
        <f t="shared" si="40"/>
        <v>10.146.106.64naa.60060e80166177000001617700000084</v>
      </c>
      <c r="D2582" t="s">
        <v>4688</v>
      </c>
    </row>
    <row r="2583" spans="1:4">
      <c r="A2583" t="s">
        <v>1196</v>
      </c>
      <c r="B2583" t="s">
        <v>4204</v>
      </c>
      <c r="C2583" t="str">
        <f t="shared" si="40"/>
        <v>10.146.106.64naa.60060e80166177000001617700000085</v>
      </c>
      <c r="D2583" t="s">
        <v>4687</v>
      </c>
    </row>
    <row r="2584" spans="1:4">
      <c r="A2584" t="s">
        <v>1196</v>
      </c>
      <c r="B2584" t="s">
        <v>4775</v>
      </c>
      <c r="C2584" t="str">
        <f t="shared" si="40"/>
        <v>10.146.106.64naa.60060e80166177000001617700000f07</v>
      </c>
      <c r="D2584" t="s">
        <v>4892</v>
      </c>
    </row>
    <row r="2585" spans="1:4">
      <c r="A2585" t="s">
        <v>1196</v>
      </c>
      <c r="B2585" t="s">
        <v>4746</v>
      </c>
      <c r="C2585" t="str">
        <f t="shared" si="40"/>
        <v>10.146.106.64naa.60060e80166177000001617700000f0b</v>
      </c>
      <c r="D2585" t="s">
        <v>4838</v>
      </c>
    </row>
    <row r="2586" spans="1:4">
      <c r="A2586" t="s">
        <v>1196</v>
      </c>
      <c r="B2586" t="s">
        <v>4797</v>
      </c>
      <c r="C2586" t="str">
        <f t="shared" si="40"/>
        <v>10.146.106.64naa.60060e80166221000001622100001101</v>
      </c>
      <c r="D2586" t="s">
        <v>4501</v>
      </c>
    </row>
    <row r="2587" spans="1:4">
      <c r="A2587" t="s">
        <v>1196</v>
      </c>
      <c r="B2587" t="s">
        <v>4717</v>
      </c>
      <c r="C2587" t="str">
        <f t="shared" si="40"/>
        <v>10.146.106.64naa.60060e8016622100000162210000100d</v>
      </c>
      <c r="D2587" t="s">
        <v>2491</v>
      </c>
    </row>
    <row r="2588" spans="1:4">
      <c r="A2588" t="s">
        <v>1196</v>
      </c>
      <c r="B2588" t="s">
        <v>4778</v>
      </c>
      <c r="C2588" t="str">
        <f t="shared" si="40"/>
        <v>10.146.106.64naa.60060e80166177000001617700000f08</v>
      </c>
      <c r="D2588" t="s">
        <v>4893</v>
      </c>
    </row>
    <row r="2589" spans="1:4">
      <c r="A2589" t="s">
        <v>1196</v>
      </c>
      <c r="B2589" t="s">
        <v>4741</v>
      </c>
      <c r="C2589" t="str">
        <f t="shared" si="40"/>
        <v>10.146.106.64naa.60060e80166177000001617700000f0c</v>
      </c>
      <c r="D2589" t="s">
        <v>4837</v>
      </c>
    </row>
    <row r="2590" spans="1:4">
      <c r="A2590" t="s">
        <v>1196</v>
      </c>
      <c r="B2590" t="s">
        <v>4738</v>
      </c>
      <c r="C2590" t="str">
        <f t="shared" si="40"/>
        <v>10.146.106.64naa.60060e8016622100000162210000100b</v>
      </c>
      <c r="D2590" t="s">
        <v>4852</v>
      </c>
    </row>
    <row r="2591" spans="1:4">
      <c r="A2591" t="s">
        <v>1196</v>
      </c>
      <c r="B2591" t="s">
        <v>4779</v>
      </c>
      <c r="C2591" t="str">
        <f t="shared" si="40"/>
        <v>10.146.106.64naa.60060e80166177000001617700000f05</v>
      </c>
      <c r="D2591" t="s">
        <v>4505</v>
      </c>
    </row>
    <row r="2592" spans="1:4">
      <c r="A2592" t="s">
        <v>1196</v>
      </c>
      <c r="B2592" t="s">
        <v>4799</v>
      </c>
      <c r="C2592" t="str">
        <f t="shared" si="40"/>
        <v>10.146.106.64naa.60060e8016622100000162210000101d</v>
      </c>
      <c r="D2592" t="s">
        <v>4504</v>
      </c>
    </row>
    <row r="2593" spans="1:4">
      <c r="A2593" t="s">
        <v>1196</v>
      </c>
      <c r="B2593" t="s">
        <v>4798</v>
      </c>
      <c r="C2593" t="str">
        <f t="shared" si="40"/>
        <v>10.146.106.64naa.60060e80166221000001622100001100</v>
      </c>
      <c r="D2593" t="s">
        <v>4502</v>
      </c>
    </row>
    <row r="2594" spans="1:4">
      <c r="A2594" t="s">
        <v>1196</v>
      </c>
      <c r="B2594" t="s">
        <v>4739</v>
      </c>
      <c r="C2594" t="str">
        <f t="shared" si="40"/>
        <v>10.146.106.64naa.60060e8016622100000162210000100c</v>
      </c>
      <c r="D2594" t="s">
        <v>2490</v>
      </c>
    </row>
    <row r="2595" spans="1:4">
      <c r="A2595" t="s">
        <v>1196</v>
      </c>
      <c r="B2595" t="s">
        <v>4781</v>
      </c>
      <c r="C2595" t="str">
        <f t="shared" si="40"/>
        <v>10.146.106.64naa.60060e80166177000001617700000f06</v>
      </c>
      <c r="D2595" t="s">
        <v>4894</v>
      </c>
    </row>
    <row r="2596" spans="1:4">
      <c r="A2596" t="s">
        <v>1196</v>
      </c>
      <c r="B2596" t="s">
        <v>4744</v>
      </c>
      <c r="C2596" t="str">
        <f t="shared" si="40"/>
        <v>10.146.106.64naa.60060e80166177000001617700000f0a</v>
      </c>
      <c r="D2596" t="s">
        <v>4836</v>
      </c>
    </row>
    <row r="2597" spans="1:4">
      <c r="A2597" t="s">
        <v>1196</v>
      </c>
      <c r="B2597" t="s">
        <v>4715</v>
      </c>
      <c r="C2597" t="str">
        <f t="shared" si="40"/>
        <v>10.146.106.64naa.60060e80166221000001622100001011</v>
      </c>
      <c r="D2597" t="s">
        <v>2519</v>
      </c>
    </row>
    <row r="2598" spans="1:4">
      <c r="A2598" t="s">
        <v>1196</v>
      </c>
      <c r="B2598" t="s">
        <v>4711</v>
      </c>
      <c r="C2598" t="str">
        <f t="shared" si="40"/>
        <v>10.146.106.64naa.60060e80166221000001622100001010</v>
      </c>
      <c r="D2598" t="s">
        <v>4839</v>
      </c>
    </row>
    <row r="2599" spans="1:4">
      <c r="A2599" t="s">
        <v>1196</v>
      </c>
      <c r="B2599" t="s">
        <v>4724</v>
      </c>
      <c r="C2599" t="str">
        <f t="shared" si="40"/>
        <v>10.146.106.64naa.60060e80166221000001622100001013</v>
      </c>
      <c r="D2599" t="s">
        <v>2504</v>
      </c>
    </row>
    <row r="2600" spans="1:4">
      <c r="A2600" t="s">
        <v>1196</v>
      </c>
      <c r="B2600" t="s">
        <v>4730</v>
      </c>
      <c r="C2600" t="str">
        <f t="shared" si="40"/>
        <v>10.146.106.64naa.60060e80166221000001622100001012</v>
      </c>
      <c r="D2600" t="s">
        <v>2503</v>
      </c>
    </row>
    <row r="2601" spans="1:4">
      <c r="A2601" t="s">
        <v>1196</v>
      </c>
      <c r="B2601" t="s">
        <v>4743</v>
      </c>
      <c r="C2601" t="str">
        <f t="shared" si="40"/>
        <v>10.146.106.64naa.60060e80166177000001617700000f0d</v>
      </c>
      <c r="D2601" t="s">
        <v>4834</v>
      </c>
    </row>
    <row r="2602" spans="1:4">
      <c r="A2602" t="s">
        <v>1196</v>
      </c>
      <c r="B2602" t="s">
        <v>4719</v>
      </c>
      <c r="C2602" t="str">
        <f t="shared" si="40"/>
        <v>10.146.106.64naa.60060e8016622100000162210000100e</v>
      </c>
      <c r="D2602" t="s">
        <v>2492</v>
      </c>
    </row>
    <row r="2603" spans="1:4">
      <c r="A2603" t="s">
        <v>1196</v>
      </c>
      <c r="B2603" t="s">
        <v>4767</v>
      </c>
      <c r="C2603" t="str">
        <f t="shared" si="40"/>
        <v>10.146.106.64naa.60060e80166177000001617700000f09</v>
      </c>
      <c r="D2603" t="s">
        <v>4895</v>
      </c>
    </row>
    <row r="2604" spans="1:4">
      <c r="A2604" t="s">
        <v>1196</v>
      </c>
      <c r="B2604" t="s">
        <v>4737</v>
      </c>
      <c r="C2604" t="str">
        <f t="shared" si="40"/>
        <v>10.146.106.64naa.60060e80166177000001617700000f0e</v>
      </c>
      <c r="D2604" t="s">
        <v>4835</v>
      </c>
    </row>
    <row r="2605" spans="1:4">
      <c r="A2605" t="s">
        <v>1196</v>
      </c>
      <c r="B2605" t="s">
        <v>4721</v>
      </c>
      <c r="C2605" t="str">
        <f t="shared" si="40"/>
        <v>10.146.106.64naa.60060e8016622100000162210000100f</v>
      </c>
      <c r="D2605" t="s">
        <v>2499</v>
      </c>
    </row>
    <row r="2606" spans="1:4">
      <c r="A2606" t="s">
        <v>1196</v>
      </c>
      <c r="B2606" t="s">
        <v>4807</v>
      </c>
      <c r="C2606" t="str">
        <f t="shared" si="40"/>
        <v>10.146.106.64naa.60060e80166177000001617700000003</v>
      </c>
      <c r="D2606" t="s">
        <v>4404</v>
      </c>
    </row>
    <row r="2607" spans="1:4">
      <c r="A2607" t="s">
        <v>1196</v>
      </c>
      <c r="B2607" t="s">
        <v>4808</v>
      </c>
      <c r="C2607" t="str">
        <f t="shared" si="40"/>
        <v>10.146.106.64naa.60060e80166177000001617700000002</v>
      </c>
      <c r="D2607" t="s">
        <v>4400</v>
      </c>
    </row>
    <row r="2608" spans="1:4">
      <c r="A2608" t="s">
        <v>1196</v>
      </c>
      <c r="B2608" t="s">
        <v>1369</v>
      </c>
      <c r="C2608" t="str">
        <f t="shared" si="40"/>
        <v>10.146.106.64naa.60060e80166177000001617700001f04</v>
      </c>
      <c r="D2608" t="s">
        <v>4401</v>
      </c>
    </row>
    <row r="2609" spans="1:4">
      <c r="A2609" t="s">
        <v>1196</v>
      </c>
      <c r="B2609" t="s">
        <v>4792</v>
      </c>
      <c r="C2609" t="str">
        <f t="shared" si="40"/>
        <v>10.146.106.64naa.60060e80166177000001617700000004</v>
      </c>
      <c r="D2609" t="s">
        <v>4399</v>
      </c>
    </row>
    <row r="2610" spans="1:4">
      <c r="A2610" t="s">
        <v>1196</v>
      </c>
      <c r="B2610" t="s">
        <v>4796</v>
      </c>
      <c r="C2610" t="str">
        <f t="shared" si="40"/>
        <v>10.146.106.64naa.60060e80166177000001617700000006</v>
      </c>
      <c r="D2610" t="s">
        <v>4397</v>
      </c>
    </row>
    <row r="2611" spans="1:4">
      <c r="A2611" t="s">
        <v>1196</v>
      </c>
      <c r="B2611" t="s">
        <v>4790</v>
      </c>
      <c r="C2611" t="str">
        <f t="shared" si="40"/>
        <v>10.146.106.64naa.60060e80166177000001617700000005</v>
      </c>
      <c r="D2611" t="s">
        <v>4396</v>
      </c>
    </row>
    <row r="2612" spans="1:4">
      <c r="A2612" t="s">
        <v>1196</v>
      </c>
      <c r="B2612" t="s">
        <v>4216</v>
      </c>
      <c r="C2612" t="str">
        <f t="shared" si="40"/>
        <v>10.146.106.64naa.60060e80166177000001617700000f1f</v>
      </c>
      <c r="D2612" t="s">
        <v>4693</v>
      </c>
    </row>
    <row r="2613" spans="1:4">
      <c r="A2613" t="s">
        <v>1196</v>
      </c>
      <c r="B2613" t="s">
        <v>4806</v>
      </c>
      <c r="C2613" t="str">
        <f t="shared" si="40"/>
        <v>10.146.106.64naa.60060e80166177000001617700000000</v>
      </c>
      <c r="D2613" t="s">
        <v>4221</v>
      </c>
    </row>
    <row r="2614" spans="1:4">
      <c r="A2614" t="s">
        <v>1196</v>
      </c>
      <c r="B2614" t="s">
        <v>1347</v>
      </c>
      <c r="C2614" t="str">
        <f t="shared" si="40"/>
        <v>10.146.106.64naa.60060e80166177000001617700001f02</v>
      </c>
      <c r="D2614" t="s">
        <v>4428</v>
      </c>
    </row>
    <row r="2615" spans="1:4">
      <c r="A2615" t="s">
        <v>1196</v>
      </c>
      <c r="B2615" t="s">
        <v>4218</v>
      </c>
      <c r="C2615" t="str">
        <f t="shared" si="40"/>
        <v>10.146.106.64naa.60060e80166177000001617700000f20</v>
      </c>
      <c r="D2615" t="s">
        <v>4690</v>
      </c>
    </row>
    <row r="2616" spans="1:4">
      <c r="A2616" t="s">
        <v>1196</v>
      </c>
      <c r="B2616" t="s">
        <v>4805</v>
      </c>
      <c r="C2616" t="str">
        <f t="shared" si="40"/>
        <v>10.146.106.64naa.60060e80166177000001617700000001</v>
      </c>
      <c r="D2616" t="s">
        <v>4416</v>
      </c>
    </row>
    <row r="2617" spans="1:4">
      <c r="A2617" t="s">
        <v>1196</v>
      </c>
      <c r="B2617" t="s">
        <v>1359</v>
      </c>
      <c r="C2617" t="str">
        <f t="shared" si="40"/>
        <v>10.146.106.64naa.60060e80166177000001617700001f03</v>
      </c>
      <c r="D2617" t="s">
        <v>4429</v>
      </c>
    </row>
    <row r="2618" spans="1:4">
      <c r="A2618" t="s">
        <v>1196</v>
      </c>
      <c r="B2618" t="s">
        <v>4785</v>
      </c>
      <c r="C2618" t="str">
        <f t="shared" si="40"/>
        <v>10.146.106.64naa.60060e80166177000001617700000007</v>
      </c>
      <c r="D2618" t="s">
        <v>4411</v>
      </c>
    </row>
    <row r="2619" spans="1:4">
      <c r="A2619" t="s">
        <v>1196</v>
      </c>
      <c r="B2619" t="s">
        <v>4786</v>
      </c>
      <c r="C2619" t="str">
        <f t="shared" si="40"/>
        <v>10.146.106.64naa.60060e80166177000001617700000008</v>
      </c>
      <c r="D2619" t="s">
        <v>4415</v>
      </c>
    </row>
    <row r="2620" spans="1:4">
      <c r="A2620" t="s">
        <v>1196</v>
      </c>
      <c r="B2620" t="s">
        <v>4788</v>
      </c>
      <c r="C2620" t="str">
        <f t="shared" si="40"/>
        <v>10.146.106.64naa.60060e80166177000001617700000009</v>
      </c>
      <c r="D2620" t="s">
        <v>4410</v>
      </c>
    </row>
    <row r="2621" spans="1:4">
      <c r="A2621" t="s">
        <v>1196</v>
      </c>
      <c r="B2621" t="s">
        <v>4745</v>
      </c>
      <c r="C2621" t="str">
        <f t="shared" si="40"/>
        <v>10.146.106.64naa.60060e8016622100000162210000100a</v>
      </c>
      <c r="D2621" t="s">
        <v>2497</v>
      </c>
    </row>
    <row r="2622" spans="1:4">
      <c r="A2622" t="s">
        <v>1196</v>
      </c>
      <c r="B2622" t="s">
        <v>4772</v>
      </c>
      <c r="C2622" t="str">
        <f t="shared" si="40"/>
        <v>10.146.106.64naa.60060e80166221000001622100000004</v>
      </c>
      <c r="D2622" t="s">
        <v>2474</v>
      </c>
    </row>
    <row r="2623" spans="1:4">
      <c r="A2623" t="s">
        <v>1196</v>
      </c>
      <c r="B2623" t="s">
        <v>4774</v>
      </c>
      <c r="C2623" t="str">
        <f t="shared" si="40"/>
        <v>10.146.106.64naa.60060e80166221000001622100000005</v>
      </c>
      <c r="D2623" t="s">
        <v>2483</v>
      </c>
    </row>
    <row r="2624" spans="1:4">
      <c r="A2624" t="s">
        <v>1196</v>
      </c>
      <c r="B2624" t="s">
        <v>4768</v>
      </c>
      <c r="C2624" t="str">
        <f t="shared" si="40"/>
        <v>10.146.106.64naa.60060e80166221000001622100000006</v>
      </c>
      <c r="D2624" t="s">
        <v>4613</v>
      </c>
    </row>
    <row r="2625" spans="1:4">
      <c r="A2625" t="s">
        <v>1196</v>
      </c>
      <c r="B2625" t="s">
        <v>4713</v>
      </c>
      <c r="C2625" t="str">
        <f t="shared" si="40"/>
        <v>10.146.106.64naa.60060e80166221000001622100000001</v>
      </c>
      <c r="D2625" t="s">
        <v>2469</v>
      </c>
    </row>
    <row r="2626" spans="1:4">
      <c r="A2626" t="s">
        <v>1196</v>
      </c>
      <c r="B2626" t="s">
        <v>4710</v>
      </c>
      <c r="C2626" t="str">
        <f t="shared" si="40"/>
        <v>10.146.106.64naa.60060e80166221000001622100000000</v>
      </c>
      <c r="D2626" t="s">
        <v>2462</v>
      </c>
    </row>
    <row r="2627" spans="1:4">
      <c r="A2627" t="s">
        <v>1196</v>
      </c>
      <c r="B2627" t="s">
        <v>4726</v>
      </c>
      <c r="C2627" t="str">
        <f t="shared" si="40"/>
        <v>10.146.106.64naa.60060e80166221000001622100000003</v>
      </c>
      <c r="D2627" t="s">
        <v>2464</v>
      </c>
    </row>
    <row r="2628" spans="1:4">
      <c r="A2628" t="s">
        <v>1196</v>
      </c>
      <c r="B2628" t="s">
        <v>4736</v>
      </c>
      <c r="C2628" t="str">
        <f t="shared" ref="C2628:C2691" si="41">CONCATENATE(A2628,B2628)</f>
        <v>10.146.106.64naa.60060e80166221000001622100000002</v>
      </c>
      <c r="D2628" t="s">
        <v>2472</v>
      </c>
    </row>
    <row r="2629" spans="1:4">
      <c r="A2629" t="s">
        <v>1196</v>
      </c>
      <c r="B2629" t="s">
        <v>4709</v>
      </c>
      <c r="C2629" t="str">
        <f t="shared" si="41"/>
        <v>10.146.106.64naa.60060e80166221000001622100000f0a</v>
      </c>
      <c r="D2629" t="s">
        <v>2516</v>
      </c>
    </row>
    <row r="2630" spans="1:4">
      <c r="A2630" t="s">
        <v>1196</v>
      </c>
      <c r="B2630" t="s">
        <v>1277</v>
      </c>
      <c r="C2630" t="str">
        <f t="shared" si="41"/>
        <v>10.146.106.64naa.60060e80166221000001622100001f02</v>
      </c>
      <c r="D2630" t="s">
        <v>4896</v>
      </c>
    </row>
    <row r="2631" spans="1:4">
      <c r="A2631" t="s">
        <v>1196</v>
      </c>
      <c r="B2631" t="s">
        <v>4759</v>
      </c>
      <c r="C2631" t="str">
        <f t="shared" si="41"/>
        <v>10.146.106.64naa.60060e8016622100000162210000000c</v>
      </c>
      <c r="D2631" t="s">
        <v>2487</v>
      </c>
    </row>
    <row r="2632" spans="1:4">
      <c r="A2632" t="s">
        <v>1196</v>
      </c>
      <c r="B2632" t="s">
        <v>4732</v>
      </c>
      <c r="C2632" t="str">
        <f t="shared" si="41"/>
        <v>10.146.106.64naa.60060e80166221000001622100000f0b</v>
      </c>
      <c r="D2632" t="s">
        <v>2517</v>
      </c>
    </row>
    <row r="2633" spans="1:4">
      <c r="A2633" t="s">
        <v>1196</v>
      </c>
      <c r="B2633" t="s">
        <v>1287</v>
      </c>
      <c r="C2633" t="str">
        <f t="shared" si="41"/>
        <v>10.146.106.64naa.60060e80166221000001622100001f03</v>
      </c>
      <c r="D2633" t="s">
        <v>4897</v>
      </c>
    </row>
    <row r="2634" spans="1:4">
      <c r="A2634" t="s">
        <v>1196</v>
      </c>
      <c r="B2634" t="s">
        <v>4757</v>
      </c>
      <c r="C2634" t="str">
        <f t="shared" si="41"/>
        <v>10.146.106.64naa.60060e80166221000001622100000009</v>
      </c>
      <c r="D2634" t="s">
        <v>2485</v>
      </c>
    </row>
    <row r="2635" spans="1:4">
      <c r="A2635" t="s">
        <v>1196</v>
      </c>
      <c r="B2635" t="s">
        <v>4752</v>
      </c>
      <c r="C2635" t="str">
        <f t="shared" si="41"/>
        <v>10.146.106.64naa.60060e80166221000001622100000008</v>
      </c>
      <c r="D2635" t="s">
        <v>2477</v>
      </c>
    </row>
    <row r="2636" spans="1:4">
      <c r="A2636" t="s">
        <v>1196</v>
      </c>
      <c r="B2636" t="s">
        <v>4754</v>
      </c>
      <c r="C2636" t="str">
        <f t="shared" si="41"/>
        <v>10.146.106.64naa.60060e80166221000001622100000007</v>
      </c>
      <c r="D2636" t="s">
        <v>2476</v>
      </c>
    </row>
    <row r="2637" spans="1:4">
      <c r="A2637" t="s">
        <v>1196</v>
      </c>
      <c r="B2637" t="s">
        <v>1259</v>
      </c>
      <c r="C2637" t="str">
        <f t="shared" si="41"/>
        <v>10.146.106.64naa.60060e80166221000001622100001f00</v>
      </c>
      <c r="D2637" t="s">
        <v>4890</v>
      </c>
    </row>
    <row r="2638" spans="1:4">
      <c r="A2638" t="s">
        <v>1196</v>
      </c>
      <c r="B2638" t="s">
        <v>4760</v>
      </c>
      <c r="C2638" t="str">
        <f t="shared" si="41"/>
        <v>10.146.106.64naa.60060e8016622100000162210000000b</v>
      </c>
      <c r="D2638" t="s">
        <v>4853</v>
      </c>
    </row>
    <row r="2639" spans="1:4">
      <c r="A2639" t="s">
        <v>1196</v>
      </c>
      <c r="B2639" t="s">
        <v>1269</v>
      </c>
      <c r="C2639" t="str">
        <f t="shared" si="41"/>
        <v>10.146.106.64naa.60060e80166221000001622100001f01</v>
      </c>
      <c r="D2639" t="s">
        <v>4891</v>
      </c>
    </row>
    <row r="2640" spans="1:4">
      <c r="A2640" t="s">
        <v>1196</v>
      </c>
      <c r="B2640" t="s">
        <v>4766</v>
      </c>
      <c r="C2640" t="str">
        <f t="shared" si="41"/>
        <v>10.146.106.64naa.60060e8016622100000162210000000a</v>
      </c>
      <c r="D2640" t="s">
        <v>2496</v>
      </c>
    </row>
    <row r="2641" spans="1:4">
      <c r="A2641" t="s">
        <v>1196</v>
      </c>
      <c r="B2641" t="s">
        <v>4776</v>
      </c>
      <c r="C2641" t="str">
        <f t="shared" si="41"/>
        <v>10.146.106.64naa.60060e80166221000001622100000016</v>
      </c>
      <c r="D2641" t="s">
        <v>2540</v>
      </c>
    </row>
    <row r="2642" spans="1:4">
      <c r="A2642" t="s">
        <v>1196</v>
      </c>
      <c r="B2642" t="s">
        <v>4782</v>
      </c>
      <c r="C2642" t="str">
        <f t="shared" si="41"/>
        <v>10.146.106.64naa.60060e80166221000001622100000015</v>
      </c>
      <c r="D2642" t="s">
        <v>2520</v>
      </c>
    </row>
    <row r="2643" spans="1:4">
      <c r="A2643" t="s">
        <v>1196</v>
      </c>
      <c r="B2643" t="s">
        <v>4780</v>
      </c>
      <c r="C2643" t="str">
        <f t="shared" si="41"/>
        <v>10.146.106.64naa.60060e80166221000001622100000014</v>
      </c>
      <c r="D2643" t="s">
        <v>2502</v>
      </c>
    </row>
    <row r="2644" spans="1:4">
      <c r="A2644" t="s">
        <v>1196</v>
      </c>
      <c r="B2644" t="s">
        <v>4777</v>
      </c>
      <c r="C2644" t="str">
        <f t="shared" si="41"/>
        <v>10.146.106.64naa.60060e80166221000001622100000018</v>
      </c>
      <c r="D2644" t="s">
        <v>2523</v>
      </c>
    </row>
    <row r="2645" spans="1:4">
      <c r="A2645" t="s">
        <v>1196</v>
      </c>
      <c r="B2645" t="s">
        <v>4802</v>
      </c>
      <c r="C2645" t="str">
        <f t="shared" si="41"/>
        <v>10.146.106.64naa.60060e80166221000001622100001001</v>
      </c>
      <c r="D2645" t="s">
        <v>4855</v>
      </c>
    </row>
    <row r="2646" spans="1:4">
      <c r="A2646" t="s">
        <v>1196</v>
      </c>
      <c r="B2646" t="s">
        <v>4753</v>
      </c>
      <c r="C2646" t="str">
        <f t="shared" si="41"/>
        <v>10.146.106.64naa.60060e80166221000001622100000019</v>
      </c>
      <c r="D2646" t="s">
        <v>4500</v>
      </c>
    </row>
    <row r="2647" spans="1:4">
      <c r="A2647" t="s">
        <v>1196</v>
      </c>
      <c r="B2647" t="s">
        <v>4804</v>
      </c>
      <c r="C2647" t="str">
        <f t="shared" si="41"/>
        <v>10.146.106.64naa.60060e80166221000001622100001000</v>
      </c>
      <c r="D2647" t="s">
        <v>2463</v>
      </c>
    </row>
    <row r="2648" spans="1:4">
      <c r="A2648" t="s">
        <v>1196</v>
      </c>
      <c r="B2648" t="s">
        <v>4723</v>
      </c>
      <c r="C2648" t="str">
        <f t="shared" si="41"/>
        <v>10.146.106.64naa.60060e80166177000001617700000016</v>
      </c>
      <c r="D2648" t="s">
        <v>4492</v>
      </c>
    </row>
    <row r="2649" spans="1:4">
      <c r="A2649" t="s">
        <v>1196</v>
      </c>
      <c r="B2649" t="s">
        <v>4733</v>
      </c>
      <c r="C2649" t="str">
        <f t="shared" si="41"/>
        <v>10.146.106.64naa.60060e80166177000001617700000015</v>
      </c>
      <c r="D2649" t="s">
        <v>4490</v>
      </c>
    </row>
    <row r="2650" spans="1:4">
      <c r="A2650" t="s">
        <v>1196</v>
      </c>
      <c r="B2650" t="s">
        <v>4714</v>
      </c>
      <c r="C2650" t="str">
        <f t="shared" si="41"/>
        <v>10.146.106.64naa.60060e80166177000001617700000014</v>
      </c>
      <c r="D2650" t="s">
        <v>4491</v>
      </c>
    </row>
    <row r="2651" spans="1:4">
      <c r="A2651" t="s">
        <v>1196</v>
      </c>
      <c r="B2651" t="s">
        <v>4747</v>
      </c>
      <c r="C2651" t="str">
        <f t="shared" si="41"/>
        <v>10.146.106.64naa.60060e80166177000001617700000017</v>
      </c>
      <c r="D2651" t="s">
        <v>4494</v>
      </c>
    </row>
    <row r="2652" spans="1:4">
      <c r="A2652" t="s">
        <v>1196</v>
      </c>
      <c r="B2652" t="s">
        <v>4765</v>
      </c>
      <c r="C2652" t="str">
        <f t="shared" si="41"/>
        <v>10.146.106.64naa.60060e80166177000001617700000088</v>
      </c>
      <c r="D2652" t="s">
        <v>4486</v>
      </c>
    </row>
    <row r="2653" spans="1:4">
      <c r="A2653" t="s">
        <v>1196</v>
      </c>
      <c r="B2653" t="s">
        <v>4750</v>
      </c>
      <c r="C2653" t="str">
        <f t="shared" si="41"/>
        <v>10.146.106.64naa.60060e80166177000001617700000087</v>
      </c>
      <c r="D2653" t="s">
        <v>4489</v>
      </c>
    </row>
    <row r="2654" spans="1:4">
      <c r="A2654" t="s">
        <v>1196</v>
      </c>
      <c r="B2654" t="s">
        <v>4751</v>
      </c>
      <c r="C2654" t="str">
        <f t="shared" si="41"/>
        <v>10.146.106.64naa.60060e80166177000001617700000018</v>
      </c>
      <c r="D2654" t="s">
        <v>4493</v>
      </c>
    </row>
    <row r="2655" spans="1:4">
      <c r="A2655" t="s">
        <v>1196</v>
      </c>
      <c r="B2655" t="s">
        <v>4794</v>
      </c>
      <c r="C2655" t="str">
        <f t="shared" si="41"/>
        <v>10.146.106.64naa.60060e80166221000001622100001007</v>
      </c>
      <c r="D2655" t="s">
        <v>4862</v>
      </c>
    </row>
    <row r="2656" spans="1:4">
      <c r="A2656" t="s">
        <v>1196</v>
      </c>
      <c r="B2656" t="s">
        <v>4793</v>
      </c>
      <c r="C2656" t="str">
        <f t="shared" si="41"/>
        <v>10.146.106.64naa.60060e80166221000001622100001006</v>
      </c>
      <c r="D2656" t="s">
        <v>4863</v>
      </c>
    </row>
    <row r="2657" spans="1:4">
      <c r="A2657" t="s">
        <v>1196</v>
      </c>
      <c r="B2657" t="s">
        <v>4791</v>
      </c>
      <c r="C2657" t="str">
        <f t="shared" si="41"/>
        <v>10.146.106.64naa.60060e80166221000001622100001005</v>
      </c>
      <c r="D2657" t="s">
        <v>4864</v>
      </c>
    </row>
    <row r="2658" spans="1:4">
      <c r="A2658" t="s">
        <v>1196</v>
      </c>
      <c r="B2658" t="s">
        <v>4783</v>
      </c>
      <c r="C2658" t="str">
        <f t="shared" si="41"/>
        <v>10.146.106.64naa.60060e80166221000001622100001008</v>
      </c>
      <c r="D2658" t="s">
        <v>4859</v>
      </c>
    </row>
    <row r="2659" spans="1:4">
      <c r="A2659" t="s">
        <v>1196</v>
      </c>
      <c r="B2659" t="s">
        <v>4789</v>
      </c>
      <c r="C2659" t="str">
        <f t="shared" si="41"/>
        <v>10.146.106.64naa.60060e80166221000001622100001009</v>
      </c>
      <c r="D2659" t="s">
        <v>4858</v>
      </c>
    </row>
    <row r="2660" spans="1:4">
      <c r="A2660" t="s">
        <v>1196</v>
      </c>
      <c r="B2660" t="s">
        <v>4756</v>
      </c>
      <c r="C2660" t="str">
        <f t="shared" si="41"/>
        <v>10.146.106.64naa.60060e8016622100000162210000001b</v>
      </c>
      <c r="D2660" t="s">
        <v>4856</v>
      </c>
    </row>
    <row r="2661" spans="1:4">
      <c r="A2661" t="s">
        <v>1196</v>
      </c>
      <c r="B2661" t="s">
        <v>4801</v>
      </c>
      <c r="C2661" t="str">
        <f t="shared" si="41"/>
        <v>10.146.106.64naa.60060e80166221000001622100001002</v>
      </c>
      <c r="D2661" t="s">
        <v>4857</v>
      </c>
    </row>
    <row r="2662" spans="1:4">
      <c r="A2662" t="s">
        <v>1196</v>
      </c>
      <c r="B2662" t="s">
        <v>4755</v>
      </c>
      <c r="C2662" t="str">
        <f t="shared" si="41"/>
        <v>10.146.106.64naa.60060e8016622100000162210000001a</v>
      </c>
      <c r="D2662" t="s">
        <v>4498</v>
      </c>
    </row>
    <row r="2663" spans="1:4">
      <c r="A2663" t="s">
        <v>1196</v>
      </c>
      <c r="B2663" t="s">
        <v>4803</v>
      </c>
      <c r="C2663" t="str">
        <f t="shared" si="41"/>
        <v>10.146.106.64naa.60060e80166221000001622100001003</v>
      </c>
      <c r="D2663" t="s">
        <v>2465</v>
      </c>
    </row>
    <row r="2664" spans="1:4">
      <c r="A2664" t="s">
        <v>1196</v>
      </c>
      <c r="B2664" t="s">
        <v>4749</v>
      </c>
      <c r="C2664" t="str">
        <f t="shared" si="41"/>
        <v>10.146.106.64naa.60060e8016622100000162210000001d</v>
      </c>
      <c r="D2664" t="s">
        <v>4495</v>
      </c>
    </row>
    <row r="2665" spans="1:4">
      <c r="A2665" t="s">
        <v>1196</v>
      </c>
      <c r="B2665" t="s">
        <v>4800</v>
      </c>
      <c r="C2665" t="str">
        <f t="shared" si="41"/>
        <v>10.146.106.64naa.60060e80166221000001622100001004</v>
      </c>
      <c r="D2665" t="s">
        <v>4861</v>
      </c>
    </row>
    <row r="2666" spans="1:4">
      <c r="A2666" t="s">
        <v>1196</v>
      </c>
      <c r="B2666" t="s">
        <v>4748</v>
      </c>
      <c r="C2666" t="str">
        <f t="shared" si="41"/>
        <v>10.146.106.64naa.60060e8016622100000162210000001c</v>
      </c>
      <c r="D2666" t="s">
        <v>4496</v>
      </c>
    </row>
    <row r="2667" spans="1:4">
      <c r="A2667" t="s">
        <v>1196</v>
      </c>
      <c r="B2667" t="s">
        <v>4758</v>
      </c>
      <c r="C2667" t="str">
        <f t="shared" si="41"/>
        <v>10.146.106.64naa.60060e8016622100000162210000000d</v>
      </c>
      <c r="D2667" t="s">
        <v>2488</v>
      </c>
    </row>
    <row r="2668" spans="1:4">
      <c r="A2668" t="s">
        <v>1196</v>
      </c>
      <c r="B2668" t="s">
        <v>4712</v>
      </c>
      <c r="C2668" t="str">
        <f t="shared" si="41"/>
        <v>10.146.106.64naa.60060e80166221000001622100000f06</v>
      </c>
      <c r="D2668" t="s">
        <v>2493</v>
      </c>
    </row>
    <row r="2669" spans="1:4">
      <c r="A2669" t="s">
        <v>1196</v>
      </c>
      <c r="B2669" t="s">
        <v>4720</v>
      </c>
      <c r="C2669" t="str">
        <f t="shared" si="41"/>
        <v>10.146.106.64naa.60060e80166221000001622100000f05</v>
      </c>
      <c r="D2669" t="s">
        <v>2482</v>
      </c>
    </row>
    <row r="2670" spans="1:4">
      <c r="A2670" t="s">
        <v>1196</v>
      </c>
      <c r="B2670" t="s">
        <v>4731</v>
      </c>
      <c r="C2670" t="str">
        <f t="shared" si="41"/>
        <v>10.146.106.64naa.60060e80166221000001622100000f07</v>
      </c>
      <c r="D2670" t="s">
        <v>2494</v>
      </c>
    </row>
    <row r="2671" spans="1:4">
      <c r="A2671" t="s">
        <v>1196</v>
      </c>
      <c r="B2671" t="s">
        <v>4811</v>
      </c>
      <c r="C2671" t="str">
        <f t="shared" si="41"/>
        <v>10.146.106.64naa.60060e80166177000001617700000011</v>
      </c>
      <c r="D2671" t="s">
        <v>4479</v>
      </c>
    </row>
    <row r="2672" spans="1:4">
      <c r="A2672" t="s">
        <v>1196</v>
      </c>
      <c r="B2672" t="s">
        <v>4718</v>
      </c>
      <c r="C2672" t="str">
        <f t="shared" si="41"/>
        <v>10.146.106.64naa.60060e80166221000001622100000f02</v>
      </c>
      <c r="D2672" t="s">
        <v>2468</v>
      </c>
    </row>
    <row r="2673" spans="1:4">
      <c r="A2673" t="s">
        <v>1196</v>
      </c>
      <c r="B2673" t="s">
        <v>4821</v>
      </c>
      <c r="C2673" t="str">
        <f t="shared" si="41"/>
        <v>10.146.106.64naa.60060e80166177000001617700000010</v>
      </c>
      <c r="D2673" t="s">
        <v>4477</v>
      </c>
    </row>
    <row r="2674" spans="1:4">
      <c r="A2674" t="s">
        <v>1196</v>
      </c>
      <c r="B2674" t="s">
        <v>4716</v>
      </c>
      <c r="C2674" t="str">
        <f t="shared" si="41"/>
        <v>10.146.106.64naa.60060e80166221000001622100000f03</v>
      </c>
      <c r="D2674" t="s">
        <v>2480</v>
      </c>
    </row>
    <row r="2675" spans="1:4">
      <c r="A2675" t="s">
        <v>1196</v>
      </c>
      <c r="B2675" t="s">
        <v>4810</v>
      </c>
      <c r="C2675" t="str">
        <f t="shared" si="41"/>
        <v>10.146.106.64naa.60060e80166177000001617700000013</v>
      </c>
      <c r="D2675" t="s">
        <v>4518</v>
      </c>
    </row>
    <row r="2676" spans="1:4">
      <c r="A2676" t="s">
        <v>1196</v>
      </c>
      <c r="B2676" t="s">
        <v>4722</v>
      </c>
      <c r="C2676" t="str">
        <f t="shared" si="41"/>
        <v>10.146.106.64naa.60060e80166221000001622100000f04</v>
      </c>
      <c r="D2676" t="s">
        <v>2481</v>
      </c>
    </row>
    <row r="2677" spans="1:4">
      <c r="A2677" t="s">
        <v>1196</v>
      </c>
      <c r="B2677" t="s">
        <v>4809</v>
      </c>
      <c r="C2677" t="str">
        <f t="shared" si="41"/>
        <v>10.146.106.64naa.60060e80166177000001617700000012</v>
      </c>
      <c r="D2677" t="s">
        <v>4525</v>
      </c>
    </row>
    <row r="2678" spans="1:4">
      <c r="A2678" t="s">
        <v>1196</v>
      </c>
      <c r="B2678" t="s">
        <v>4784</v>
      </c>
      <c r="C2678" t="str">
        <f t="shared" si="41"/>
        <v>10.146.106.64naa.60060e80166221000001622100001015</v>
      </c>
      <c r="D2678" t="s">
        <v>4529</v>
      </c>
    </row>
    <row r="2679" spans="1:4">
      <c r="A2679" t="s">
        <v>1196</v>
      </c>
      <c r="B2679" t="s">
        <v>4770</v>
      </c>
      <c r="C2679" t="str">
        <f t="shared" si="41"/>
        <v>10.146.106.64naa.60060e80166177000001617700000f02</v>
      </c>
      <c r="D2679" t="s">
        <v>4526</v>
      </c>
    </row>
    <row r="2680" spans="1:4">
      <c r="A2680" t="s">
        <v>1196</v>
      </c>
      <c r="B2680" t="s">
        <v>4769</v>
      </c>
      <c r="C2680" t="str">
        <f t="shared" si="41"/>
        <v>10.146.106.64naa.60060e80166177000001617700000f04</v>
      </c>
      <c r="D2680" t="s">
        <v>4503</v>
      </c>
    </row>
    <row r="2681" spans="1:4">
      <c r="A2681" t="s">
        <v>1196</v>
      </c>
      <c r="B2681" t="s">
        <v>4787</v>
      </c>
      <c r="C2681" t="str">
        <f t="shared" si="41"/>
        <v>10.146.106.64naa.60060e80166221000001622100001019</v>
      </c>
      <c r="D2681" t="s">
        <v>4516</v>
      </c>
    </row>
    <row r="2682" spans="1:4">
      <c r="A2682" t="s">
        <v>1196</v>
      </c>
      <c r="B2682" t="s">
        <v>4773</v>
      </c>
      <c r="C2682" t="str">
        <f t="shared" si="41"/>
        <v>10.146.106.64naa.60060e80166177000001617700000f03</v>
      </c>
      <c r="D2682" t="s">
        <v>4528</v>
      </c>
    </row>
    <row r="2683" spans="1:4">
      <c r="A2683" t="s">
        <v>1196</v>
      </c>
      <c r="B2683" t="s">
        <v>4795</v>
      </c>
      <c r="C2683" t="str">
        <f t="shared" si="41"/>
        <v>10.146.106.64naa.60060e80166221000001622100001014</v>
      </c>
      <c r="D2683" t="s">
        <v>4531</v>
      </c>
    </row>
    <row r="2684" spans="1:4">
      <c r="A2684" t="s">
        <v>1196</v>
      </c>
      <c r="B2684" t="s">
        <v>4725</v>
      </c>
      <c r="C2684" t="str">
        <f t="shared" si="41"/>
        <v>10.146.106.64naa.60060e80166221000001622100000f08</v>
      </c>
      <c r="D2684" t="s">
        <v>2495</v>
      </c>
    </row>
    <row r="2685" spans="1:4">
      <c r="A2685" t="s">
        <v>1196</v>
      </c>
      <c r="B2685" t="s">
        <v>4734</v>
      </c>
      <c r="C2685" t="str">
        <f t="shared" si="41"/>
        <v>10.146.106.64naa.60060e80166177000001617700000f00</v>
      </c>
      <c r="D2685" t="s">
        <v>4530</v>
      </c>
    </row>
    <row r="2686" spans="1:4">
      <c r="A2686" t="s">
        <v>1196</v>
      </c>
      <c r="B2686" t="s">
        <v>4727</v>
      </c>
      <c r="C2686" t="str">
        <f t="shared" si="41"/>
        <v>10.146.106.64naa.60060e80166221000001622100000f09</v>
      </c>
      <c r="D2686" t="s">
        <v>2506</v>
      </c>
    </row>
    <row r="2687" spans="1:4">
      <c r="A2687" t="s">
        <v>1196</v>
      </c>
      <c r="B2687" t="s">
        <v>4728</v>
      </c>
      <c r="C2687" t="str">
        <f t="shared" si="41"/>
        <v>10.146.106.64naa.60060e80166177000001617700000f01</v>
      </c>
      <c r="D2687" t="s">
        <v>4532</v>
      </c>
    </row>
    <row r="2688" spans="1:4">
      <c r="A2688" t="s">
        <v>1196</v>
      </c>
      <c r="B2688" t="s">
        <v>4742</v>
      </c>
      <c r="C2688" t="str">
        <f t="shared" si="41"/>
        <v>10.146.106.64naa.60060e80166221000001622100000f01</v>
      </c>
      <c r="D2688" t="s">
        <v>2467</v>
      </c>
    </row>
    <row r="2689" spans="1:4">
      <c r="A2689" t="s">
        <v>1196</v>
      </c>
      <c r="B2689" t="s">
        <v>4762</v>
      </c>
      <c r="C2689" t="str">
        <f t="shared" si="41"/>
        <v>10.146.106.64naa.60060e80166221000001622100000010</v>
      </c>
      <c r="D2689" t="s">
        <v>4869</v>
      </c>
    </row>
    <row r="2690" spans="1:4">
      <c r="A2690" t="s">
        <v>1196</v>
      </c>
      <c r="B2690" t="s">
        <v>4771</v>
      </c>
      <c r="C2690" t="str">
        <f t="shared" si="41"/>
        <v>10.146.106.64naa.60060e80166221000001622100000f0e</v>
      </c>
      <c r="D2690" t="s">
        <v>4874</v>
      </c>
    </row>
    <row r="2691" spans="1:4">
      <c r="A2691" t="s">
        <v>1196</v>
      </c>
      <c r="B2691" t="s">
        <v>4812</v>
      </c>
      <c r="C2691" t="str">
        <f t="shared" si="41"/>
        <v>10.146.106.64naa.60060e80166221000001622100000011</v>
      </c>
      <c r="D2691" t="s">
        <v>2518</v>
      </c>
    </row>
    <row r="2692" spans="1:4">
      <c r="A2692" t="s">
        <v>1196</v>
      </c>
      <c r="B2692" t="s">
        <v>4763</v>
      </c>
      <c r="C2692" t="str">
        <f t="shared" ref="C2692:C2755" si="42">CONCATENATE(A2692,B2692)</f>
        <v>10.146.106.64naa.60060e8016622100000162210000001e</v>
      </c>
      <c r="D2692" t="s">
        <v>2529</v>
      </c>
    </row>
    <row r="2693" spans="1:4">
      <c r="A2693" t="s">
        <v>1196</v>
      </c>
      <c r="B2693" t="s">
        <v>4735</v>
      </c>
      <c r="C2693" t="str">
        <f t="shared" si="42"/>
        <v>10.146.106.64naa.60060e80166221000001622100000f0c</v>
      </c>
      <c r="D2693" t="s">
        <v>4872</v>
      </c>
    </row>
    <row r="2694" spans="1:4">
      <c r="A2694" t="s">
        <v>1196</v>
      </c>
      <c r="B2694" t="s">
        <v>1295</v>
      </c>
      <c r="C2694" t="str">
        <f t="shared" si="42"/>
        <v>10.146.106.64naa.60060e80166221000001622100001f04</v>
      </c>
      <c r="D2694" t="s">
        <v>4898</v>
      </c>
    </row>
    <row r="2695" spans="1:4">
      <c r="A2695" t="s">
        <v>1196</v>
      </c>
      <c r="B2695" t="s">
        <v>4761</v>
      </c>
      <c r="C2695" t="str">
        <f t="shared" si="42"/>
        <v>10.146.106.64naa.60060e8016622100000162210000000e</v>
      </c>
      <c r="D2695" t="s">
        <v>2489</v>
      </c>
    </row>
    <row r="2696" spans="1:4">
      <c r="A2696" t="s">
        <v>1196</v>
      </c>
      <c r="B2696" t="s">
        <v>4764</v>
      </c>
      <c r="C2696" t="str">
        <f t="shared" si="42"/>
        <v>10.146.106.64naa.60060e8016622100000162210000000f</v>
      </c>
      <c r="D2696" t="s">
        <v>2498</v>
      </c>
    </row>
    <row r="2697" spans="1:4">
      <c r="A2697" t="s">
        <v>1196</v>
      </c>
      <c r="B2697" t="s">
        <v>4729</v>
      </c>
      <c r="C2697" t="str">
        <f t="shared" si="42"/>
        <v>10.146.106.64naa.60060e80166221000001622100000f0d</v>
      </c>
      <c r="D2697" t="s">
        <v>4873</v>
      </c>
    </row>
    <row r="2698" spans="1:4">
      <c r="A2698" t="s">
        <v>1196</v>
      </c>
      <c r="B2698" t="s">
        <v>4816</v>
      </c>
      <c r="C2698" t="str">
        <f t="shared" si="42"/>
        <v>10.146.106.64naa.60060e8016617700000161770000000c</v>
      </c>
      <c r="D2698" t="s">
        <v>4474</v>
      </c>
    </row>
    <row r="2699" spans="1:4">
      <c r="A2699" t="s">
        <v>1196</v>
      </c>
      <c r="B2699" t="s">
        <v>4822</v>
      </c>
      <c r="C2699" t="str">
        <f t="shared" si="42"/>
        <v>10.146.106.64naa.60060e8016617700000161770000000d</v>
      </c>
      <c r="D2699" t="s">
        <v>4475</v>
      </c>
    </row>
    <row r="2700" spans="1:4">
      <c r="A2700" t="s">
        <v>1196</v>
      </c>
      <c r="B2700" t="s">
        <v>4820</v>
      </c>
      <c r="C2700" t="str">
        <f t="shared" si="42"/>
        <v>10.146.106.64naa.60060e8016617700000161770000000f</v>
      </c>
      <c r="D2700" t="s">
        <v>4482</v>
      </c>
    </row>
    <row r="2701" spans="1:4">
      <c r="A2701" t="s">
        <v>1196</v>
      </c>
      <c r="B2701" t="s">
        <v>4740</v>
      </c>
      <c r="C2701" t="str">
        <f t="shared" si="42"/>
        <v>10.146.106.64naa.60060e80166221000001622100000f00</v>
      </c>
      <c r="D2701" t="s">
        <v>2466</v>
      </c>
    </row>
    <row r="2702" spans="1:4">
      <c r="A2702" t="s">
        <v>1196</v>
      </c>
      <c r="B2702" t="s">
        <v>4823</v>
      </c>
      <c r="C2702" t="str">
        <f t="shared" si="42"/>
        <v>10.146.106.64naa.60060e8016617700000161770000000e</v>
      </c>
      <c r="D2702" t="s">
        <v>4471</v>
      </c>
    </row>
    <row r="2703" spans="1:4">
      <c r="A2703" t="s">
        <v>1196</v>
      </c>
      <c r="B2703" t="s">
        <v>4814</v>
      </c>
      <c r="C2703" t="str">
        <f t="shared" si="42"/>
        <v>10.146.106.64naa.60060e80166221000001622100000012</v>
      </c>
      <c r="D2703" t="s">
        <v>2500</v>
      </c>
    </row>
    <row r="2704" spans="1:4">
      <c r="A2704" t="s">
        <v>1196</v>
      </c>
      <c r="B2704" t="s">
        <v>4818</v>
      </c>
      <c r="C2704" t="str">
        <f t="shared" si="42"/>
        <v>10.146.106.64naa.60060e80166221000001622100000100</v>
      </c>
      <c r="D2704" t="s">
        <v>2530</v>
      </c>
    </row>
    <row r="2705" spans="1:4">
      <c r="A2705" t="s">
        <v>1196</v>
      </c>
      <c r="B2705" t="s">
        <v>4817</v>
      </c>
      <c r="C2705" t="str">
        <f t="shared" si="42"/>
        <v>10.146.106.64naa.60060e8016617700000161770000000a</v>
      </c>
      <c r="D2705" t="s">
        <v>4497</v>
      </c>
    </row>
    <row r="2706" spans="1:4">
      <c r="A2706" t="s">
        <v>1196</v>
      </c>
      <c r="B2706" t="s">
        <v>4813</v>
      </c>
      <c r="C2706" t="str">
        <f t="shared" si="42"/>
        <v>10.146.106.64naa.60060e80166221000001622100000013</v>
      </c>
      <c r="D2706" t="s">
        <v>2501</v>
      </c>
    </row>
    <row r="2707" spans="1:4">
      <c r="A2707" t="s">
        <v>1196</v>
      </c>
      <c r="B2707" t="s">
        <v>4815</v>
      </c>
      <c r="C2707" t="str">
        <f t="shared" si="42"/>
        <v>10.146.106.64naa.60060e80166221000001622100000101</v>
      </c>
      <c r="D2707" t="s">
        <v>2531</v>
      </c>
    </row>
    <row r="2708" spans="1:4">
      <c r="A2708" t="s">
        <v>1196</v>
      </c>
      <c r="B2708" t="s">
        <v>4819</v>
      </c>
      <c r="C2708" t="str">
        <f t="shared" si="42"/>
        <v>10.146.106.64naa.60060e8016617700000161770000000b</v>
      </c>
      <c r="D2708" t="s">
        <v>4473</v>
      </c>
    </row>
    <row r="2709" spans="1:4">
      <c r="A2709" t="s">
        <v>1196</v>
      </c>
      <c r="B2709" t="s">
        <v>1235</v>
      </c>
      <c r="C2709" t="str">
        <f t="shared" si="42"/>
        <v>10.146.106.64naa.60060e80166221000001622100001f19</v>
      </c>
      <c r="D2709" t="s">
        <v>4222</v>
      </c>
    </row>
    <row r="2710" spans="1:4">
      <c r="A2710" t="s">
        <v>1197</v>
      </c>
      <c r="B2710" t="s">
        <v>1511</v>
      </c>
      <c r="C2710" t="str">
        <f t="shared" si="42"/>
        <v>10.146.106.65naa.600508b1001c3bf6471f5bd6edab0fea</v>
      </c>
      <c r="D2710" t="s">
        <v>4212</v>
      </c>
    </row>
    <row r="2711" spans="1:4">
      <c r="A2711" t="s">
        <v>1197</v>
      </c>
      <c r="B2711" t="s">
        <v>1513</v>
      </c>
      <c r="C2711" t="str">
        <f t="shared" si="42"/>
        <v>10.146.106.65naa.600508b1001cdb432532c7f8eb9bf758</v>
      </c>
      <c r="D2711" t="s">
        <v>4213</v>
      </c>
    </row>
    <row r="2712" spans="1:4">
      <c r="A2712" t="s">
        <v>1197</v>
      </c>
      <c r="B2712" t="s">
        <v>4807</v>
      </c>
      <c r="C2712" t="str">
        <f t="shared" si="42"/>
        <v>10.146.106.65naa.60060e80166177000001617700000003</v>
      </c>
      <c r="D2712" t="s">
        <v>4689</v>
      </c>
    </row>
    <row r="2713" spans="1:4">
      <c r="A2713" t="s">
        <v>1197</v>
      </c>
      <c r="B2713" t="s">
        <v>4792</v>
      </c>
      <c r="C2713" t="str">
        <f t="shared" si="42"/>
        <v>10.146.106.65naa.60060e80166177000001617700000004</v>
      </c>
      <c r="D2713" t="s">
        <v>4692</v>
      </c>
    </row>
    <row r="2714" spans="1:4">
      <c r="A2714" t="s">
        <v>1197</v>
      </c>
      <c r="B2714" t="s">
        <v>4805</v>
      </c>
      <c r="C2714" t="str">
        <f t="shared" si="42"/>
        <v>10.146.106.65naa.60060e80166177000001617700000001</v>
      </c>
      <c r="D2714" t="s">
        <v>4688</v>
      </c>
    </row>
    <row r="2715" spans="1:4">
      <c r="A2715" t="s">
        <v>1197</v>
      </c>
      <c r="B2715" t="s">
        <v>4808</v>
      </c>
      <c r="C2715" t="str">
        <f t="shared" si="42"/>
        <v>10.146.106.65naa.60060e80166177000001617700000002</v>
      </c>
      <c r="D2715" t="s">
        <v>4687</v>
      </c>
    </row>
    <row r="2716" spans="1:4">
      <c r="A2716" t="s">
        <v>1197</v>
      </c>
      <c r="B2716" t="s">
        <v>4204</v>
      </c>
      <c r="C2716" t="str">
        <f t="shared" si="42"/>
        <v>10.146.106.65naa.60060e80166177000001617700000085</v>
      </c>
      <c r="D2716" t="s">
        <v>4400</v>
      </c>
    </row>
    <row r="2717" spans="1:4">
      <c r="A2717" t="s">
        <v>1197</v>
      </c>
      <c r="B2717" t="s">
        <v>4796</v>
      </c>
      <c r="C2717" t="str">
        <f t="shared" si="42"/>
        <v>10.146.106.65naa.60060e80166177000001617700000006</v>
      </c>
      <c r="D2717" t="s">
        <v>4690</v>
      </c>
    </row>
    <row r="2718" spans="1:4">
      <c r="A2718" t="s">
        <v>1197</v>
      </c>
      <c r="B2718" t="s">
        <v>4785</v>
      </c>
      <c r="C2718" t="str">
        <f t="shared" si="42"/>
        <v>10.146.106.65naa.60060e80166177000001617700000007</v>
      </c>
      <c r="D2718" t="s">
        <v>4691</v>
      </c>
    </row>
    <row r="2719" spans="1:4">
      <c r="A2719" t="s">
        <v>1197</v>
      </c>
      <c r="B2719" t="s">
        <v>4786</v>
      </c>
      <c r="C2719" t="str">
        <f t="shared" si="42"/>
        <v>10.146.106.65naa.60060e80166177000001617700000008</v>
      </c>
      <c r="D2719" t="s">
        <v>4695</v>
      </c>
    </row>
    <row r="2720" spans="1:4">
      <c r="A2720" t="s">
        <v>1197</v>
      </c>
      <c r="B2720" t="s">
        <v>4209</v>
      </c>
      <c r="C2720" t="str">
        <f t="shared" si="42"/>
        <v>10.146.106.65naa.60060e80166177000001617700000086</v>
      </c>
      <c r="D2720" t="s">
        <v>4404</v>
      </c>
    </row>
    <row r="2721" spans="1:4">
      <c r="A2721" t="s">
        <v>1197</v>
      </c>
      <c r="B2721" t="s">
        <v>1301</v>
      </c>
      <c r="C2721" t="str">
        <f t="shared" si="42"/>
        <v>10.146.106.65naa.60060e80166177000001617700001f24</v>
      </c>
      <c r="D2721" t="s">
        <v>4221</v>
      </c>
    </row>
    <row r="2722" spans="1:4">
      <c r="A2722" t="s">
        <v>1197</v>
      </c>
      <c r="B2722" t="s">
        <v>4790</v>
      </c>
      <c r="C2722" t="str">
        <f t="shared" si="42"/>
        <v>10.146.106.65naa.60060e80166177000001617700000005</v>
      </c>
      <c r="D2722" t="s">
        <v>4693</v>
      </c>
    </row>
    <row r="2723" spans="1:4">
      <c r="A2723" t="s">
        <v>1197</v>
      </c>
      <c r="B2723" t="s">
        <v>4202</v>
      </c>
      <c r="C2723" t="str">
        <f t="shared" si="42"/>
        <v>10.146.106.65naa.60060e80166177000001617700000084</v>
      </c>
      <c r="D2723" t="s">
        <v>4416</v>
      </c>
    </row>
    <row r="2724" spans="1:4">
      <c r="A2724" t="s">
        <v>1197</v>
      </c>
      <c r="B2724" t="s">
        <v>4806</v>
      </c>
      <c r="C2724" t="str">
        <f t="shared" si="42"/>
        <v>10.146.106.65naa.60060e80166177000001617700000000</v>
      </c>
      <c r="D2724" t="s">
        <v>4435</v>
      </c>
    </row>
    <row r="2725" spans="1:4">
      <c r="A2725" t="s">
        <v>1197</v>
      </c>
      <c r="B2725" t="s">
        <v>4724</v>
      </c>
      <c r="C2725" t="str">
        <f t="shared" si="42"/>
        <v>10.146.106.65naa.60060e80166221000001622100001013</v>
      </c>
      <c r="D2725" t="s">
        <v>2504</v>
      </c>
    </row>
    <row r="2726" spans="1:4">
      <c r="A2726" t="s">
        <v>1197</v>
      </c>
      <c r="B2726" t="s">
        <v>4711</v>
      </c>
      <c r="C2726" t="str">
        <f t="shared" si="42"/>
        <v>10.146.106.65naa.60060e80166221000001622100001010</v>
      </c>
      <c r="D2726" t="s">
        <v>4839</v>
      </c>
    </row>
    <row r="2727" spans="1:4">
      <c r="A2727" t="s">
        <v>1197</v>
      </c>
      <c r="B2727" t="s">
        <v>4721</v>
      </c>
      <c r="C2727" t="str">
        <f t="shared" si="42"/>
        <v>10.146.106.65naa.60060e8016622100000162210000100f</v>
      </c>
      <c r="D2727" t="s">
        <v>2499</v>
      </c>
    </row>
    <row r="2728" spans="1:4">
      <c r="A2728" t="s">
        <v>1197</v>
      </c>
      <c r="B2728" t="s">
        <v>4730</v>
      </c>
      <c r="C2728" t="str">
        <f t="shared" si="42"/>
        <v>10.146.106.65naa.60060e80166221000001622100001012</v>
      </c>
      <c r="D2728" t="s">
        <v>2503</v>
      </c>
    </row>
    <row r="2729" spans="1:4">
      <c r="A2729" t="s">
        <v>1197</v>
      </c>
      <c r="B2729" t="s">
        <v>4715</v>
      </c>
      <c r="C2729" t="str">
        <f t="shared" si="42"/>
        <v>10.146.106.65naa.60060e80166221000001622100001011</v>
      </c>
      <c r="D2729" t="s">
        <v>2519</v>
      </c>
    </row>
    <row r="2730" spans="1:4">
      <c r="A2730" t="s">
        <v>1197</v>
      </c>
      <c r="B2730" t="s">
        <v>4788</v>
      </c>
      <c r="C2730" t="str">
        <f t="shared" si="42"/>
        <v>10.146.106.65naa.60060e80166177000001617700000009</v>
      </c>
      <c r="D2730" t="s">
        <v>4694</v>
      </c>
    </row>
    <row r="2731" spans="1:4">
      <c r="A2731" t="s">
        <v>1197</v>
      </c>
      <c r="B2731" t="s">
        <v>4214</v>
      </c>
      <c r="C2731" t="str">
        <f t="shared" si="42"/>
        <v>10.146.106.65naa.60060e80166177000001617700000f1e</v>
      </c>
      <c r="D2731" t="s">
        <v>4399</v>
      </c>
    </row>
    <row r="2732" spans="1:4">
      <c r="A2732" t="s">
        <v>1197</v>
      </c>
      <c r="B2732" t="s">
        <v>4216</v>
      </c>
      <c r="C2732" t="str">
        <f t="shared" si="42"/>
        <v>10.146.106.65naa.60060e80166177000001617700000f1f</v>
      </c>
      <c r="D2732" t="s">
        <v>4396</v>
      </c>
    </row>
    <row r="2733" spans="1:4">
      <c r="A2733" t="s">
        <v>1197</v>
      </c>
      <c r="B2733" t="s">
        <v>4218</v>
      </c>
      <c r="C2733" t="str">
        <f t="shared" si="42"/>
        <v>10.146.106.65naa.60060e80166177000001617700000f20</v>
      </c>
      <c r="D2733" t="s">
        <v>4397</v>
      </c>
    </row>
    <row r="2734" spans="1:4">
      <c r="A2734" t="s">
        <v>1197</v>
      </c>
      <c r="B2734" t="s">
        <v>4791</v>
      </c>
      <c r="C2734" t="str">
        <f t="shared" si="42"/>
        <v>10.146.106.65naa.60060e80166221000001622100001005</v>
      </c>
      <c r="D2734" t="s">
        <v>4457</v>
      </c>
    </row>
    <row r="2735" spans="1:4">
      <c r="A2735" t="s">
        <v>1197</v>
      </c>
      <c r="B2735" t="s">
        <v>4800</v>
      </c>
      <c r="C2735" t="str">
        <f t="shared" si="42"/>
        <v>10.146.106.65naa.60060e80166221000001622100001004</v>
      </c>
      <c r="D2735" t="s">
        <v>4458</v>
      </c>
    </row>
    <row r="2736" spans="1:4">
      <c r="A2736" t="s">
        <v>1197</v>
      </c>
      <c r="B2736" t="s">
        <v>4803</v>
      </c>
      <c r="C2736" t="str">
        <f t="shared" si="42"/>
        <v>10.146.106.65naa.60060e80166221000001622100001003</v>
      </c>
      <c r="D2736" t="s">
        <v>4456</v>
      </c>
    </row>
    <row r="2737" spans="1:4">
      <c r="A2737" t="s">
        <v>1197</v>
      </c>
      <c r="B2737" t="s">
        <v>4793</v>
      </c>
      <c r="C2737" t="str">
        <f t="shared" si="42"/>
        <v>10.146.106.65naa.60060e80166221000001622100001006</v>
      </c>
      <c r="D2737" t="s">
        <v>4453</v>
      </c>
    </row>
    <row r="2738" spans="1:4">
      <c r="A2738" t="s">
        <v>1197</v>
      </c>
      <c r="B2738" t="s">
        <v>4789</v>
      </c>
      <c r="C2738" t="str">
        <f t="shared" si="42"/>
        <v>10.146.106.65naa.60060e80166221000001622100001009</v>
      </c>
      <c r="D2738" t="s">
        <v>4450</v>
      </c>
    </row>
    <row r="2739" spans="1:4">
      <c r="A2739" t="s">
        <v>1197</v>
      </c>
      <c r="B2739" t="s">
        <v>4783</v>
      </c>
      <c r="C2739" t="str">
        <f t="shared" si="42"/>
        <v>10.146.106.65naa.60060e80166221000001622100001008</v>
      </c>
      <c r="D2739" t="s">
        <v>4448</v>
      </c>
    </row>
    <row r="2740" spans="1:4">
      <c r="A2740" t="s">
        <v>1197</v>
      </c>
      <c r="B2740" t="s">
        <v>4794</v>
      </c>
      <c r="C2740" t="str">
        <f t="shared" si="42"/>
        <v>10.146.106.65naa.60060e80166221000001622100001007</v>
      </c>
      <c r="D2740" t="s">
        <v>4449</v>
      </c>
    </row>
    <row r="2741" spans="1:4">
      <c r="A2741" t="s">
        <v>1197</v>
      </c>
      <c r="B2741" t="s">
        <v>4801</v>
      </c>
      <c r="C2741" t="str">
        <f t="shared" si="42"/>
        <v>10.146.106.65naa.60060e80166221000001622100001002</v>
      </c>
      <c r="D2741" t="s">
        <v>4454</v>
      </c>
    </row>
    <row r="2742" spans="1:4">
      <c r="A2742" t="s">
        <v>1197</v>
      </c>
      <c r="B2742" t="s">
        <v>4802</v>
      </c>
      <c r="C2742" t="str">
        <f t="shared" si="42"/>
        <v>10.146.106.65naa.60060e80166221000001622100001001</v>
      </c>
      <c r="D2742" t="s">
        <v>4455</v>
      </c>
    </row>
    <row r="2743" spans="1:4">
      <c r="A2743" t="s">
        <v>1197</v>
      </c>
      <c r="B2743" t="s">
        <v>4804</v>
      </c>
      <c r="C2743" t="str">
        <f t="shared" si="42"/>
        <v>10.146.106.65naa.60060e80166221000001622100001000</v>
      </c>
      <c r="D2743" t="s">
        <v>4408</v>
      </c>
    </row>
    <row r="2744" spans="1:4">
      <c r="A2744" t="s">
        <v>1197</v>
      </c>
      <c r="B2744" t="s">
        <v>4767</v>
      </c>
      <c r="C2744" t="str">
        <f t="shared" si="42"/>
        <v>10.146.106.65naa.60060e80166177000001617700000f09</v>
      </c>
      <c r="D2744" t="s">
        <v>4895</v>
      </c>
    </row>
    <row r="2745" spans="1:4">
      <c r="A2745" t="s">
        <v>1197</v>
      </c>
      <c r="B2745" t="s">
        <v>1295</v>
      </c>
      <c r="C2745" t="str">
        <f t="shared" si="42"/>
        <v>10.146.106.65naa.60060e80166221000001622100001f04</v>
      </c>
      <c r="D2745" t="s">
        <v>4898</v>
      </c>
    </row>
    <row r="2746" spans="1:4">
      <c r="A2746" t="s">
        <v>1197</v>
      </c>
      <c r="B2746" t="s">
        <v>4736</v>
      </c>
      <c r="C2746" t="str">
        <f t="shared" si="42"/>
        <v>10.146.106.65naa.60060e80166221000001622100000002</v>
      </c>
      <c r="D2746" t="s">
        <v>4865</v>
      </c>
    </row>
    <row r="2747" spans="1:4">
      <c r="A2747" t="s">
        <v>1197</v>
      </c>
      <c r="B2747" t="s">
        <v>4758</v>
      </c>
      <c r="C2747" t="str">
        <f t="shared" si="42"/>
        <v>10.146.106.65naa.60060e8016622100000162210000000d</v>
      </c>
      <c r="D2747" t="s">
        <v>2488</v>
      </c>
    </row>
    <row r="2748" spans="1:4">
      <c r="A2748" t="s">
        <v>1197</v>
      </c>
      <c r="B2748" t="s">
        <v>4761</v>
      </c>
      <c r="C2748" t="str">
        <f t="shared" si="42"/>
        <v>10.146.106.65naa.60060e8016622100000162210000000e</v>
      </c>
      <c r="D2748" t="s">
        <v>2489</v>
      </c>
    </row>
    <row r="2749" spans="1:4">
      <c r="A2749" t="s">
        <v>1197</v>
      </c>
      <c r="B2749" t="s">
        <v>4772</v>
      </c>
      <c r="C2749" t="str">
        <f t="shared" si="42"/>
        <v>10.146.106.65naa.60060e80166221000001622100000004</v>
      </c>
      <c r="D2749" t="s">
        <v>4875</v>
      </c>
    </row>
    <row r="2750" spans="1:4">
      <c r="A2750" t="s">
        <v>1197</v>
      </c>
      <c r="B2750" t="s">
        <v>4764</v>
      </c>
      <c r="C2750" t="str">
        <f t="shared" si="42"/>
        <v>10.146.106.65naa.60060e8016622100000162210000000f</v>
      </c>
      <c r="D2750" t="s">
        <v>2498</v>
      </c>
    </row>
    <row r="2751" spans="1:4">
      <c r="A2751" t="s">
        <v>1197</v>
      </c>
      <c r="B2751" t="s">
        <v>4726</v>
      </c>
      <c r="C2751" t="str">
        <f t="shared" si="42"/>
        <v>10.146.106.65naa.60060e80166221000001622100000003</v>
      </c>
      <c r="D2751" t="s">
        <v>4871</v>
      </c>
    </row>
    <row r="2752" spans="1:4">
      <c r="A2752" t="s">
        <v>1197</v>
      </c>
      <c r="B2752" t="s">
        <v>4710</v>
      </c>
      <c r="C2752" t="str">
        <f t="shared" si="42"/>
        <v>10.146.106.65naa.60060e80166221000001622100000000</v>
      </c>
      <c r="D2752" t="s">
        <v>4224</v>
      </c>
    </row>
    <row r="2753" spans="1:4">
      <c r="A2753" t="s">
        <v>1197</v>
      </c>
      <c r="B2753" t="s">
        <v>4760</v>
      </c>
      <c r="C2753" t="str">
        <f t="shared" si="42"/>
        <v>10.146.106.65naa.60060e8016622100000162210000000b</v>
      </c>
      <c r="D2753" t="s">
        <v>4853</v>
      </c>
    </row>
    <row r="2754" spans="1:4">
      <c r="A2754" t="s">
        <v>1197</v>
      </c>
      <c r="B2754" t="s">
        <v>1269</v>
      </c>
      <c r="C2754" t="str">
        <f t="shared" si="42"/>
        <v>10.146.106.65naa.60060e80166221000001622100001f01</v>
      </c>
      <c r="D2754" t="s">
        <v>4891</v>
      </c>
    </row>
    <row r="2755" spans="1:4">
      <c r="A2755" t="s">
        <v>1197</v>
      </c>
      <c r="B2755" t="s">
        <v>1277</v>
      </c>
      <c r="C2755" t="str">
        <f t="shared" si="42"/>
        <v>10.146.106.65naa.60060e80166221000001622100001f02</v>
      </c>
      <c r="D2755" t="s">
        <v>4896</v>
      </c>
    </row>
    <row r="2756" spans="1:4">
      <c r="A2756" t="s">
        <v>1197</v>
      </c>
      <c r="B2756" t="s">
        <v>1287</v>
      </c>
      <c r="C2756" t="str">
        <f t="shared" ref="C2756:C2819" si="43">CONCATENATE(A2756,B2756)</f>
        <v>10.146.106.65naa.60060e80166221000001622100001f03</v>
      </c>
      <c r="D2756" t="s">
        <v>4897</v>
      </c>
    </row>
    <row r="2757" spans="1:4">
      <c r="A2757" t="s">
        <v>1197</v>
      </c>
      <c r="B2757" t="s">
        <v>4713</v>
      </c>
      <c r="C2757" t="str">
        <f t="shared" si="43"/>
        <v>10.146.106.65naa.60060e80166221000001622100000001</v>
      </c>
      <c r="D2757" t="s">
        <v>4854</v>
      </c>
    </row>
    <row r="2758" spans="1:4">
      <c r="A2758" t="s">
        <v>1197</v>
      </c>
      <c r="B2758" t="s">
        <v>4759</v>
      </c>
      <c r="C2758" t="str">
        <f t="shared" si="43"/>
        <v>10.146.106.65naa.60060e8016622100000162210000000c</v>
      </c>
      <c r="D2758" t="s">
        <v>2487</v>
      </c>
    </row>
    <row r="2759" spans="1:4">
      <c r="A2759" t="s">
        <v>1197</v>
      </c>
      <c r="B2759" t="s">
        <v>4754</v>
      </c>
      <c r="C2759" t="str">
        <f t="shared" si="43"/>
        <v>10.146.106.65naa.60060e80166221000001622100000007</v>
      </c>
      <c r="D2759" t="s">
        <v>4880</v>
      </c>
    </row>
    <row r="2760" spans="1:4">
      <c r="A2760" t="s">
        <v>1197</v>
      </c>
      <c r="B2760" t="s">
        <v>4814</v>
      </c>
      <c r="C2760" t="str">
        <f t="shared" si="43"/>
        <v>10.146.106.65naa.60060e80166221000001622100000012</v>
      </c>
      <c r="D2760" t="s">
        <v>2500</v>
      </c>
    </row>
    <row r="2761" spans="1:4">
      <c r="A2761" t="s">
        <v>1197</v>
      </c>
      <c r="B2761" t="s">
        <v>4818</v>
      </c>
      <c r="C2761" t="str">
        <f t="shared" si="43"/>
        <v>10.146.106.65naa.60060e80166221000001622100000100</v>
      </c>
      <c r="D2761" t="s">
        <v>2530</v>
      </c>
    </row>
    <row r="2762" spans="1:4">
      <c r="A2762" t="s">
        <v>1197</v>
      </c>
      <c r="B2762" t="s">
        <v>1337</v>
      </c>
      <c r="C2762" t="str">
        <f t="shared" si="43"/>
        <v>10.146.106.65naa.60060e80166177000001617700001f01</v>
      </c>
      <c r="D2762" t="s">
        <v>4696</v>
      </c>
    </row>
    <row r="2763" spans="1:4">
      <c r="A2763" t="s">
        <v>1197</v>
      </c>
      <c r="B2763" t="s">
        <v>4813</v>
      </c>
      <c r="C2763" t="str">
        <f t="shared" si="43"/>
        <v>10.146.106.65naa.60060e80166221000001622100000013</v>
      </c>
      <c r="D2763" t="s">
        <v>2501</v>
      </c>
    </row>
    <row r="2764" spans="1:4">
      <c r="A2764" t="s">
        <v>1197</v>
      </c>
      <c r="B2764" t="s">
        <v>4815</v>
      </c>
      <c r="C2764" t="str">
        <f t="shared" si="43"/>
        <v>10.146.106.65naa.60060e80166221000001622100000101</v>
      </c>
      <c r="D2764" t="s">
        <v>2531</v>
      </c>
    </row>
    <row r="2765" spans="1:4">
      <c r="A2765" t="s">
        <v>1197</v>
      </c>
      <c r="B2765" t="s">
        <v>4819</v>
      </c>
      <c r="C2765" t="str">
        <f t="shared" si="43"/>
        <v>10.146.106.65naa.60060e8016617700000161770000000b</v>
      </c>
      <c r="D2765" t="s">
        <v>4473</v>
      </c>
    </row>
    <row r="2766" spans="1:4">
      <c r="A2766" t="s">
        <v>1197</v>
      </c>
      <c r="B2766" t="s">
        <v>4763</v>
      </c>
      <c r="C2766" t="str">
        <f t="shared" si="43"/>
        <v>10.146.106.65naa.60060e8016622100000162210000001e</v>
      </c>
      <c r="D2766" t="s">
        <v>2529</v>
      </c>
    </row>
    <row r="2767" spans="1:4">
      <c r="A2767" t="s">
        <v>1197</v>
      </c>
      <c r="B2767" t="s">
        <v>4774</v>
      </c>
      <c r="C2767" t="str">
        <f t="shared" si="43"/>
        <v>10.146.106.65naa.60060e80166221000001622100000005</v>
      </c>
      <c r="D2767" t="s">
        <v>4868</v>
      </c>
    </row>
    <row r="2768" spans="1:4">
      <c r="A2768" t="s">
        <v>1197</v>
      </c>
      <c r="B2768" t="s">
        <v>4762</v>
      </c>
      <c r="C2768" t="str">
        <f t="shared" si="43"/>
        <v>10.146.106.65naa.60060e80166221000001622100000010</v>
      </c>
      <c r="D2768" t="s">
        <v>4869</v>
      </c>
    </row>
    <row r="2769" spans="1:4">
      <c r="A2769" t="s">
        <v>1197</v>
      </c>
      <c r="B2769" t="s">
        <v>4812</v>
      </c>
      <c r="C2769" t="str">
        <f t="shared" si="43"/>
        <v>10.146.106.65naa.60060e80166221000001622100000011</v>
      </c>
      <c r="D2769" t="s">
        <v>2518</v>
      </c>
    </row>
    <row r="2770" spans="1:4">
      <c r="A2770" t="s">
        <v>1197</v>
      </c>
      <c r="B2770" t="s">
        <v>4817</v>
      </c>
      <c r="C2770" t="str">
        <f t="shared" si="43"/>
        <v>10.146.106.65naa.60060e8016617700000161770000000a</v>
      </c>
      <c r="D2770" t="s">
        <v>4497</v>
      </c>
    </row>
    <row r="2771" spans="1:4">
      <c r="A2771" t="s">
        <v>1197</v>
      </c>
      <c r="B2771" t="s">
        <v>1327</v>
      </c>
      <c r="C2771" t="str">
        <f t="shared" si="43"/>
        <v>10.146.106.65naa.60060e80166177000001617700001f00</v>
      </c>
      <c r="D2771" t="s">
        <v>4700</v>
      </c>
    </row>
    <row r="2772" spans="1:4">
      <c r="A2772" t="s">
        <v>1197</v>
      </c>
      <c r="B2772" t="s">
        <v>4768</v>
      </c>
      <c r="C2772" t="str">
        <f t="shared" si="43"/>
        <v>10.146.106.65naa.60060e80166221000001622100000006</v>
      </c>
      <c r="D2772" t="s">
        <v>4870</v>
      </c>
    </row>
    <row r="2773" spans="1:4">
      <c r="A2773" t="s">
        <v>1197</v>
      </c>
      <c r="B2773" t="s">
        <v>4766</v>
      </c>
      <c r="C2773" t="str">
        <f t="shared" si="43"/>
        <v>10.146.106.65naa.60060e8016622100000162210000000a</v>
      </c>
      <c r="D2773" t="s">
        <v>2496</v>
      </c>
    </row>
    <row r="2774" spans="1:4">
      <c r="A2774" t="s">
        <v>1197</v>
      </c>
      <c r="B2774" t="s">
        <v>4750</v>
      </c>
      <c r="C2774" t="str">
        <f t="shared" si="43"/>
        <v>10.146.106.65naa.60060e80166177000001617700000087</v>
      </c>
      <c r="D2774" t="s">
        <v>4489</v>
      </c>
    </row>
    <row r="2775" spans="1:4">
      <c r="A2775" t="s">
        <v>1197</v>
      </c>
      <c r="B2775" t="s">
        <v>4751</v>
      </c>
      <c r="C2775" t="str">
        <f t="shared" si="43"/>
        <v>10.146.106.65naa.60060e80166177000001617700000018</v>
      </c>
      <c r="D2775" t="s">
        <v>4493</v>
      </c>
    </row>
    <row r="2776" spans="1:4">
      <c r="A2776" t="s">
        <v>1197</v>
      </c>
      <c r="B2776" t="s">
        <v>4747</v>
      </c>
      <c r="C2776" t="str">
        <f t="shared" si="43"/>
        <v>10.146.106.65naa.60060e80166177000001617700000017</v>
      </c>
      <c r="D2776" t="s">
        <v>4494</v>
      </c>
    </row>
    <row r="2777" spans="1:4">
      <c r="A2777" t="s">
        <v>1197</v>
      </c>
      <c r="B2777" t="s">
        <v>4765</v>
      </c>
      <c r="C2777" t="str">
        <f t="shared" si="43"/>
        <v>10.146.106.65naa.60060e80166177000001617700000088</v>
      </c>
      <c r="D2777" t="s">
        <v>4486</v>
      </c>
    </row>
    <row r="2778" spans="1:4">
      <c r="A2778" t="s">
        <v>1197</v>
      </c>
      <c r="B2778" t="s">
        <v>4776</v>
      </c>
      <c r="C2778" t="str">
        <f t="shared" si="43"/>
        <v>10.146.106.65naa.60060e80166221000001622100000016</v>
      </c>
      <c r="D2778" t="s">
        <v>2540</v>
      </c>
    </row>
    <row r="2779" spans="1:4">
      <c r="A2779" t="s">
        <v>1197</v>
      </c>
      <c r="B2779" t="s">
        <v>4782</v>
      </c>
      <c r="C2779" t="str">
        <f t="shared" si="43"/>
        <v>10.146.106.65naa.60060e80166221000001622100000015</v>
      </c>
      <c r="D2779" t="s">
        <v>2520</v>
      </c>
    </row>
    <row r="2780" spans="1:4">
      <c r="A2780" t="s">
        <v>1197</v>
      </c>
      <c r="B2780" t="s">
        <v>4780</v>
      </c>
      <c r="C2780" t="str">
        <f t="shared" si="43"/>
        <v>10.146.106.65naa.60060e80166221000001622100000014</v>
      </c>
      <c r="D2780" t="s">
        <v>2502</v>
      </c>
    </row>
    <row r="2781" spans="1:4">
      <c r="A2781" t="s">
        <v>1197</v>
      </c>
      <c r="B2781" t="s">
        <v>4756</v>
      </c>
      <c r="C2781" t="str">
        <f t="shared" si="43"/>
        <v>10.146.106.65naa.60060e8016622100000162210000001b</v>
      </c>
      <c r="D2781" t="s">
        <v>2526</v>
      </c>
    </row>
    <row r="2782" spans="1:4">
      <c r="A2782" t="s">
        <v>1197</v>
      </c>
      <c r="B2782" t="s">
        <v>4714</v>
      </c>
      <c r="C2782" t="str">
        <f t="shared" si="43"/>
        <v>10.146.106.65naa.60060e80166177000001617700000014</v>
      </c>
      <c r="D2782" t="s">
        <v>4491</v>
      </c>
    </row>
    <row r="2783" spans="1:4">
      <c r="A2783" t="s">
        <v>1197</v>
      </c>
      <c r="B2783" t="s">
        <v>4755</v>
      </c>
      <c r="C2783" t="str">
        <f t="shared" si="43"/>
        <v>10.146.106.65naa.60060e8016622100000162210000001a</v>
      </c>
      <c r="D2783" t="s">
        <v>2525</v>
      </c>
    </row>
    <row r="2784" spans="1:4">
      <c r="A2784" t="s">
        <v>1197</v>
      </c>
      <c r="B2784" t="s">
        <v>4733</v>
      </c>
      <c r="C2784" t="str">
        <f t="shared" si="43"/>
        <v>10.146.106.65naa.60060e80166177000001617700000015</v>
      </c>
      <c r="D2784" t="s">
        <v>4490</v>
      </c>
    </row>
    <row r="2785" spans="1:4">
      <c r="A2785" t="s">
        <v>1197</v>
      </c>
      <c r="B2785" t="s">
        <v>4749</v>
      </c>
      <c r="C2785" t="str">
        <f t="shared" si="43"/>
        <v>10.146.106.65naa.60060e8016622100000162210000001d</v>
      </c>
      <c r="D2785" t="s">
        <v>2528</v>
      </c>
    </row>
    <row r="2786" spans="1:4">
      <c r="A2786" t="s">
        <v>1197</v>
      </c>
      <c r="B2786" t="s">
        <v>4723</v>
      </c>
      <c r="C2786" t="str">
        <f t="shared" si="43"/>
        <v>10.146.106.65naa.60060e80166177000001617700000016</v>
      </c>
      <c r="D2786" t="s">
        <v>4492</v>
      </c>
    </row>
    <row r="2787" spans="1:4">
      <c r="A2787" t="s">
        <v>1197</v>
      </c>
      <c r="B2787" t="s">
        <v>4748</v>
      </c>
      <c r="C2787" t="str">
        <f t="shared" si="43"/>
        <v>10.146.106.65naa.60060e8016622100000162210000001c</v>
      </c>
      <c r="D2787" t="s">
        <v>2527</v>
      </c>
    </row>
    <row r="2788" spans="1:4">
      <c r="A2788" t="s">
        <v>1197</v>
      </c>
      <c r="B2788" t="s">
        <v>4799</v>
      </c>
      <c r="C2788" t="str">
        <f t="shared" si="43"/>
        <v>10.146.106.65naa.60060e8016622100000162210000101d</v>
      </c>
      <c r="D2788" t="s">
        <v>4860</v>
      </c>
    </row>
    <row r="2789" spans="1:4">
      <c r="A2789" t="s">
        <v>1197</v>
      </c>
      <c r="B2789" t="s">
        <v>4787</v>
      </c>
      <c r="C2789" t="str">
        <f t="shared" si="43"/>
        <v>10.146.106.65naa.60060e80166221000001622100001019</v>
      </c>
      <c r="D2789" t="s">
        <v>2534</v>
      </c>
    </row>
    <row r="2790" spans="1:4">
      <c r="A2790" t="s">
        <v>1197</v>
      </c>
      <c r="B2790" t="s">
        <v>4784</v>
      </c>
      <c r="C2790" t="str">
        <f t="shared" si="43"/>
        <v>10.146.106.65naa.60060e80166221000001622100001015</v>
      </c>
      <c r="D2790" t="s">
        <v>2521</v>
      </c>
    </row>
    <row r="2791" spans="1:4">
      <c r="A2791" t="s">
        <v>1197</v>
      </c>
      <c r="B2791" t="s">
        <v>4798</v>
      </c>
      <c r="C2791" t="str">
        <f t="shared" si="43"/>
        <v>10.146.106.65naa.60060e80166221000001622100001100</v>
      </c>
      <c r="D2791" t="s">
        <v>2535</v>
      </c>
    </row>
    <row r="2792" spans="1:4">
      <c r="A2792" t="s">
        <v>1197</v>
      </c>
      <c r="B2792" t="s">
        <v>1259</v>
      </c>
      <c r="C2792" t="str">
        <f t="shared" si="43"/>
        <v>10.146.106.65naa.60060e80166221000001622100001f00</v>
      </c>
      <c r="D2792" t="s">
        <v>4890</v>
      </c>
    </row>
    <row r="2793" spans="1:4">
      <c r="A2793" t="s">
        <v>1197</v>
      </c>
      <c r="B2793" t="s">
        <v>1235</v>
      </c>
      <c r="C2793" t="str">
        <f t="shared" si="43"/>
        <v>10.146.106.65naa.60060e80166221000001622100001f19</v>
      </c>
      <c r="D2793" t="s">
        <v>2462</v>
      </c>
    </row>
    <row r="2794" spans="1:4">
      <c r="A2794" t="s">
        <v>1197</v>
      </c>
      <c r="B2794" t="s">
        <v>4797</v>
      </c>
      <c r="C2794" t="str">
        <f t="shared" si="43"/>
        <v>10.146.106.65naa.60060e80166221000001622100001101</v>
      </c>
      <c r="D2794" t="s">
        <v>2536</v>
      </c>
    </row>
    <row r="2795" spans="1:4">
      <c r="A2795" t="s">
        <v>1197</v>
      </c>
      <c r="B2795" t="s">
        <v>4753</v>
      </c>
      <c r="C2795" t="str">
        <f t="shared" si="43"/>
        <v>10.146.106.65naa.60060e80166221000001622100000019</v>
      </c>
      <c r="D2795" t="s">
        <v>4500</v>
      </c>
    </row>
    <row r="2796" spans="1:4">
      <c r="A2796" t="s">
        <v>1197</v>
      </c>
      <c r="B2796" t="s">
        <v>4777</v>
      </c>
      <c r="C2796" t="str">
        <f t="shared" si="43"/>
        <v>10.146.106.65naa.60060e80166221000001622100000018</v>
      </c>
      <c r="D2796" t="s">
        <v>2523</v>
      </c>
    </row>
    <row r="2797" spans="1:4">
      <c r="A2797" t="s">
        <v>1197</v>
      </c>
      <c r="B2797" t="s">
        <v>4795</v>
      </c>
      <c r="C2797" t="str">
        <f t="shared" si="43"/>
        <v>10.146.106.65naa.60060e80166221000001622100001014</v>
      </c>
      <c r="D2797" t="s">
        <v>2505</v>
      </c>
    </row>
    <row r="2798" spans="1:4">
      <c r="A2798" t="s">
        <v>1197</v>
      </c>
      <c r="B2798" t="s">
        <v>4752</v>
      </c>
      <c r="C2798" t="str">
        <f t="shared" si="43"/>
        <v>10.146.106.65naa.60060e80166221000001622100000008</v>
      </c>
      <c r="D2798" t="s">
        <v>4881</v>
      </c>
    </row>
    <row r="2799" spans="1:4">
      <c r="A2799" t="s">
        <v>1197</v>
      </c>
      <c r="B2799" t="s">
        <v>4771</v>
      </c>
      <c r="C2799" t="str">
        <f t="shared" si="43"/>
        <v>10.146.106.65naa.60060e80166221000001622100000f0e</v>
      </c>
      <c r="D2799" t="s">
        <v>2539</v>
      </c>
    </row>
    <row r="2800" spans="1:4">
      <c r="A2800" t="s">
        <v>1197</v>
      </c>
      <c r="B2800" t="s">
        <v>4770</v>
      </c>
      <c r="C2800" t="str">
        <f t="shared" si="43"/>
        <v>10.146.106.65naa.60060e80166177000001617700000f02</v>
      </c>
      <c r="D2800" t="s">
        <v>4526</v>
      </c>
    </row>
    <row r="2801" spans="1:4">
      <c r="A2801" t="s">
        <v>1197</v>
      </c>
      <c r="B2801" t="s">
        <v>4769</v>
      </c>
      <c r="C2801" t="str">
        <f t="shared" si="43"/>
        <v>10.146.106.65naa.60060e80166177000001617700000f04</v>
      </c>
      <c r="D2801" t="s">
        <v>4503</v>
      </c>
    </row>
    <row r="2802" spans="1:4">
      <c r="A2802" t="s">
        <v>1197</v>
      </c>
      <c r="B2802" t="s">
        <v>4773</v>
      </c>
      <c r="C2802" t="str">
        <f t="shared" si="43"/>
        <v>10.146.106.65naa.60060e80166177000001617700000f03</v>
      </c>
      <c r="D2802" t="s">
        <v>4528</v>
      </c>
    </row>
    <row r="2803" spans="1:4">
      <c r="A2803" t="s">
        <v>1197</v>
      </c>
      <c r="B2803" t="s">
        <v>4725</v>
      </c>
      <c r="C2803" t="str">
        <f t="shared" si="43"/>
        <v>10.146.106.65naa.60060e80166221000001622100000f08</v>
      </c>
      <c r="D2803" t="s">
        <v>2495</v>
      </c>
    </row>
    <row r="2804" spans="1:4">
      <c r="A2804" t="s">
        <v>1197</v>
      </c>
      <c r="B2804" t="s">
        <v>4734</v>
      </c>
      <c r="C2804" t="str">
        <f t="shared" si="43"/>
        <v>10.146.106.65naa.60060e80166177000001617700000f00</v>
      </c>
      <c r="D2804" t="s">
        <v>4530</v>
      </c>
    </row>
    <row r="2805" spans="1:4">
      <c r="A2805" t="s">
        <v>1197</v>
      </c>
      <c r="B2805" t="s">
        <v>4727</v>
      </c>
      <c r="C2805" t="str">
        <f t="shared" si="43"/>
        <v>10.146.106.65naa.60060e80166221000001622100000f09</v>
      </c>
      <c r="D2805" t="s">
        <v>2506</v>
      </c>
    </row>
    <row r="2806" spans="1:4">
      <c r="A2806" t="s">
        <v>1197</v>
      </c>
      <c r="B2806" t="s">
        <v>4728</v>
      </c>
      <c r="C2806" t="str">
        <f t="shared" si="43"/>
        <v>10.146.106.65naa.60060e80166177000001617700000f01</v>
      </c>
      <c r="D2806" t="s">
        <v>4532</v>
      </c>
    </row>
    <row r="2807" spans="1:4">
      <c r="A2807" t="s">
        <v>1197</v>
      </c>
      <c r="B2807" t="s">
        <v>4729</v>
      </c>
      <c r="C2807" t="str">
        <f t="shared" si="43"/>
        <v>10.146.106.65naa.60060e80166221000001622100000f0d</v>
      </c>
      <c r="D2807" t="s">
        <v>2538</v>
      </c>
    </row>
    <row r="2808" spans="1:4">
      <c r="A2808" t="s">
        <v>1197</v>
      </c>
      <c r="B2808" t="s">
        <v>4717</v>
      </c>
      <c r="C2808" t="str">
        <f t="shared" si="43"/>
        <v>10.146.106.65naa.60060e8016622100000162210000100d</v>
      </c>
      <c r="D2808" t="s">
        <v>2491</v>
      </c>
    </row>
    <row r="2809" spans="1:4">
      <c r="A2809" t="s">
        <v>1197</v>
      </c>
      <c r="B2809" t="s">
        <v>4775</v>
      </c>
      <c r="C2809" t="str">
        <f t="shared" si="43"/>
        <v>10.146.106.65naa.60060e80166177000001617700000f07</v>
      </c>
      <c r="D2809" t="s">
        <v>4892</v>
      </c>
    </row>
    <row r="2810" spans="1:4">
      <c r="A2810" t="s">
        <v>1197</v>
      </c>
      <c r="B2810" t="s">
        <v>4719</v>
      </c>
      <c r="C2810" t="str">
        <f t="shared" si="43"/>
        <v>10.146.106.65naa.60060e8016622100000162210000100e</v>
      </c>
      <c r="D2810" t="s">
        <v>2492</v>
      </c>
    </row>
    <row r="2811" spans="1:4">
      <c r="A2811" t="s">
        <v>1197</v>
      </c>
      <c r="B2811" t="s">
        <v>4778</v>
      </c>
      <c r="C2811" t="str">
        <f t="shared" si="43"/>
        <v>10.146.106.65naa.60060e80166177000001617700000f08</v>
      </c>
      <c r="D2811" t="s">
        <v>4893</v>
      </c>
    </row>
    <row r="2812" spans="1:4">
      <c r="A2812" t="s">
        <v>1197</v>
      </c>
      <c r="B2812" t="s">
        <v>4779</v>
      </c>
      <c r="C2812" t="str">
        <f t="shared" si="43"/>
        <v>10.146.106.65naa.60060e80166177000001617700000f05</v>
      </c>
      <c r="D2812" t="s">
        <v>4505</v>
      </c>
    </row>
    <row r="2813" spans="1:4">
      <c r="A2813" t="s">
        <v>1197</v>
      </c>
      <c r="B2813" t="s">
        <v>4745</v>
      </c>
      <c r="C2813" t="str">
        <f t="shared" si="43"/>
        <v>10.146.106.65naa.60060e8016622100000162210000100a</v>
      </c>
      <c r="D2813" t="s">
        <v>2497</v>
      </c>
    </row>
    <row r="2814" spans="1:4">
      <c r="A2814" t="s">
        <v>1197</v>
      </c>
      <c r="B2814" t="s">
        <v>4738</v>
      </c>
      <c r="C2814" t="str">
        <f t="shared" si="43"/>
        <v>10.146.106.65naa.60060e8016622100000162210000100b</v>
      </c>
      <c r="D2814" t="s">
        <v>4852</v>
      </c>
    </row>
    <row r="2815" spans="1:4">
      <c r="A2815" t="s">
        <v>1197</v>
      </c>
      <c r="B2815" t="s">
        <v>4739</v>
      </c>
      <c r="C2815" t="str">
        <f t="shared" si="43"/>
        <v>10.146.106.65naa.60060e8016622100000162210000100c</v>
      </c>
      <c r="D2815" t="s">
        <v>2490</v>
      </c>
    </row>
    <row r="2816" spans="1:4">
      <c r="A2816" t="s">
        <v>1197</v>
      </c>
      <c r="B2816" t="s">
        <v>4781</v>
      </c>
      <c r="C2816" t="str">
        <f t="shared" si="43"/>
        <v>10.146.106.65naa.60060e80166177000001617700000f06</v>
      </c>
      <c r="D2816" t="s">
        <v>4894</v>
      </c>
    </row>
    <row r="2817" spans="1:4">
      <c r="A2817" t="s">
        <v>1197</v>
      </c>
      <c r="B2817" t="s">
        <v>4735</v>
      </c>
      <c r="C2817" t="str">
        <f t="shared" si="43"/>
        <v>10.146.106.65naa.60060e80166221000001622100000f0c</v>
      </c>
      <c r="D2817" t="s">
        <v>2537</v>
      </c>
    </row>
    <row r="2818" spans="1:4">
      <c r="A2818" t="s">
        <v>1197</v>
      </c>
      <c r="B2818" t="s">
        <v>4741</v>
      </c>
      <c r="C2818" t="str">
        <f t="shared" si="43"/>
        <v>10.146.106.65naa.60060e80166177000001617700000f0c</v>
      </c>
      <c r="D2818" t="s">
        <v>4879</v>
      </c>
    </row>
    <row r="2819" spans="1:4">
      <c r="A2819" t="s">
        <v>1197</v>
      </c>
      <c r="B2819" t="s">
        <v>4823</v>
      </c>
      <c r="C2819" t="str">
        <f t="shared" si="43"/>
        <v>10.146.106.65naa.60060e8016617700000161770000000e</v>
      </c>
      <c r="D2819" t="s">
        <v>4471</v>
      </c>
    </row>
    <row r="2820" spans="1:4">
      <c r="A2820" t="s">
        <v>1197</v>
      </c>
      <c r="B2820" t="s">
        <v>1369</v>
      </c>
      <c r="C2820" t="str">
        <f t="shared" ref="C2820:C2883" si="44">CONCATENATE(A2820,B2820)</f>
        <v>10.146.106.65naa.60060e80166177000001617700001f04</v>
      </c>
      <c r="D2820" t="s">
        <v>4701</v>
      </c>
    </row>
    <row r="2821" spans="1:4">
      <c r="A2821" t="s">
        <v>1197</v>
      </c>
      <c r="B2821" t="s">
        <v>4740</v>
      </c>
      <c r="C2821" t="str">
        <f t="shared" si="44"/>
        <v>10.146.106.65naa.60060e80166221000001622100000f00</v>
      </c>
      <c r="D2821" t="s">
        <v>2466</v>
      </c>
    </row>
    <row r="2822" spans="1:4">
      <c r="A2822" t="s">
        <v>1197</v>
      </c>
      <c r="B2822" t="s">
        <v>4742</v>
      </c>
      <c r="C2822" t="str">
        <f t="shared" si="44"/>
        <v>10.146.106.65naa.60060e80166221000001622100000f01</v>
      </c>
      <c r="D2822" t="s">
        <v>2467</v>
      </c>
    </row>
    <row r="2823" spans="1:4">
      <c r="A2823" t="s">
        <v>1197</v>
      </c>
      <c r="B2823" t="s">
        <v>4743</v>
      </c>
      <c r="C2823" t="str">
        <f t="shared" si="44"/>
        <v>10.146.106.65naa.60060e80166177000001617700000f0d</v>
      </c>
      <c r="D2823" t="s">
        <v>4866</v>
      </c>
    </row>
    <row r="2824" spans="1:4">
      <c r="A2824" t="s">
        <v>1197</v>
      </c>
      <c r="B2824" t="s">
        <v>4820</v>
      </c>
      <c r="C2824" t="str">
        <f t="shared" si="44"/>
        <v>10.146.106.65naa.60060e8016617700000161770000000f</v>
      </c>
      <c r="D2824" t="s">
        <v>4482</v>
      </c>
    </row>
    <row r="2825" spans="1:4">
      <c r="A2825" t="s">
        <v>1197</v>
      </c>
      <c r="B2825" t="s">
        <v>4744</v>
      </c>
      <c r="C2825" t="str">
        <f t="shared" si="44"/>
        <v>10.146.106.65naa.60060e80166177000001617700000f0a</v>
      </c>
      <c r="D2825" t="s">
        <v>4877</v>
      </c>
    </row>
    <row r="2826" spans="1:4">
      <c r="A2826" t="s">
        <v>1197</v>
      </c>
      <c r="B2826" t="s">
        <v>4816</v>
      </c>
      <c r="C2826" t="str">
        <f t="shared" si="44"/>
        <v>10.146.106.65naa.60060e8016617700000161770000000c</v>
      </c>
      <c r="D2826" t="s">
        <v>4474</v>
      </c>
    </row>
    <row r="2827" spans="1:4">
      <c r="A2827" t="s">
        <v>1197</v>
      </c>
      <c r="B2827" t="s">
        <v>1347</v>
      </c>
      <c r="C2827" t="str">
        <f t="shared" si="44"/>
        <v>10.146.106.65naa.60060e80166177000001617700001f02</v>
      </c>
      <c r="D2827" t="s">
        <v>4697</v>
      </c>
    </row>
    <row r="2828" spans="1:4">
      <c r="A2828" t="s">
        <v>1197</v>
      </c>
      <c r="B2828" t="s">
        <v>4757</v>
      </c>
      <c r="C2828" t="str">
        <f t="shared" si="44"/>
        <v>10.146.106.65naa.60060e80166221000001622100000009</v>
      </c>
      <c r="D2828" t="s">
        <v>4876</v>
      </c>
    </row>
    <row r="2829" spans="1:4">
      <c r="A2829" t="s">
        <v>1197</v>
      </c>
      <c r="B2829" t="s">
        <v>4746</v>
      </c>
      <c r="C2829" t="str">
        <f t="shared" si="44"/>
        <v>10.146.106.65naa.60060e80166177000001617700000f0b</v>
      </c>
      <c r="D2829" t="s">
        <v>4878</v>
      </c>
    </row>
    <row r="2830" spans="1:4">
      <c r="A2830" t="s">
        <v>1197</v>
      </c>
      <c r="B2830" t="s">
        <v>4822</v>
      </c>
      <c r="C2830" t="str">
        <f t="shared" si="44"/>
        <v>10.146.106.65naa.60060e8016617700000161770000000d</v>
      </c>
      <c r="D2830" t="s">
        <v>4475</v>
      </c>
    </row>
    <row r="2831" spans="1:4">
      <c r="A2831" t="s">
        <v>1197</v>
      </c>
      <c r="B2831" t="s">
        <v>1359</v>
      </c>
      <c r="C2831" t="str">
        <f t="shared" si="44"/>
        <v>10.146.106.65naa.60060e80166177000001617700001f03</v>
      </c>
      <c r="D2831" t="s">
        <v>4702</v>
      </c>
    </row>
    <row r="2832" spans="1:4">
      <c r="A2832" t="s">
        <v>1197</v>
      </c>
      <c r="B2832" t="s">
        <v>4709</v>
      </c>
      <c r="C2832" t="str">
        <f t="shared" si="44"/>
        <v>10.146.106.65naa.60060e80166221000001622100000f0a</v>
      </c>
      <c r="D2832" t="s">
        <v>2507</v>
      </c>
    </row>
    <row r="2833" spans="1:4">
      <c r="A2833" t="s">
        <v>1197</v>
      </c>
      <c r="B2833" t="s">
        <v>4720</v>
      </c>
      <c r="C2833" t="str">
        <f t="shared" si="44"/>
        <v>10.146.106.65naa.60060e80166221000001622100000f05</v>
      </c>
      <c r="D2833" t="s">
        <v>2482</v>
      </c>
    </row>
    <row r="2834" spans="1:4">
      <c r="A2834" t="s">
        <v>1197</v>
      </c>
      <c r="B2834" t="s">
        <v>4810</v>
      </c>
      <c r="C2834" t="str">
        <f t="shared" si="44"/>
        <v>10.146.106.65naa.60060e80166177000001617700000013</v>
      </c>
      <c r="D2834" t="s">
        <v>4518</v>
      </c>
    </row>
    <row r="2835" spans="1:4">
      <c r="A2835" t="s">
        <v>1197</v>
      </c>
      <c r="B2835" t="s">
        <v>4712</v>
      </c>
      <c r="C2835" t="str">
        <f t="shared" si="44"/>
        <v>10.146.106.65naa.60060e80166221000001622100000f06</v>
      </c>
      <c r="D2835" t="s">
        <v>2493</v>
      </c>
    </row>
    <row r="2836" spans="1:4">
      <c r="A2836" t="s">
        <v>1197</v>
      </c>
      <c r="B2836" t="s">
        <v>4731</v>
      </c>
      <c r="C2836" t="str">
        <f t="shared" si="44"/>
        <v>10.146.106.65naa.60060e80166221000001622100000f07</v>
      </c>
      <c r="D2836" t="s">
        <v>2494</v>
      </c>
    </row>
    <row r="2837" spans="1:4">
      <c r="A2837" t="s">
        <v>1197</v>
      </c>
      <c r="B2837" t="s">
        <v>4732</v>
      </c>
      <c r="C2837" t="str">
        <f t="shared" si="44"/>
        <v>10.146.106.65naa.60060e80166221000001622100000f0b</v>
      </c>
      <c r="D2837" t="s">
        <v>2508</v>
      </c>
    </row>
    <row r="2838" spans="1:4">
      <c r="A2838" t="s">
        <v>1197</v>
      </c>
      <c r="B2838" t="s">
        <v>4718</v>
      </c>
      <c r="C2838" t="str">
        <f t="shared" si="44"/>
        <v>10.146.106.65naa.60060e80166221000001622100000f02</v>
      </c>
      <c r="D2838" t="s">
        <v>2468</v>
      </c>
    </row>
    <row r="2839" spans="1:4">
      <c r="A2839" t="s">
        <v>1197</v>
      </c>
      <c r="B2839" t="s">
        <v>4737</v>
      </c>
      <c r="C2839" t="str">
        <f t="shared" si="44"/>
        <v>10.146.106.65naa.60060e80166177000001617700000f0e</v>
      </c>
      <c r="D2839" t="s">
        <v>4867</v>
      </c>
    </row>
    <row r="2840" spans="1:4">
      <c r="A2840" t="s">
        <v>1197</v>
      </c>
      <c r="B2840" t="s">
        <v>4821</v>
      </c>
      <c r="C2840" t="str">
        <f t="shared" si="44"/>
        <v>10.146.106.65naa.60060e80166177000001617700000010</v>
      </c>
      <c r="D2840" t="s">
        <v>4477</v>
      </c>
    </row>
    <row r="2841" spans="1:4">
      <c r="A2841" t="s">
        <v>1197</v>
      </c>
      <c r="B2841" t="s">
        <v>4811</v>
      </c>
      <c r="C2841" t="str">
        <f t="shared" si="44"/>
        <v>10.146.106.65naa.60060e80166177000001617700000011</v>
      </c>
      <c r="D2841" t="s">
        <v>4479</v>
      </c>
    </row>
    <row r="2842" spans="1:4">
      <c r="A2842" t="s">
        <v>1197</v>
      </c>
      <c r="B2842" t="s">
        <v>4722</v>
      </c>
      <c r="C2842" t="str">
        <f t="shared" si="44"/>
        <v>10.146.106.65naa.60060e80166221000001622100000f04</v>
      </c>
      <c r="D2842" t="s">
        <v>2481</v>
      </c>
    </row>
    <row r="2843" spans="1:4">
      <c r="A2843" t="s">
        <v>1197</v>
      </c>
      <c r="B2843" t="s">
        <v>4809</v>
      </c>
      <c r="C2843" t="str">
        <f t="shared" si="44"/>
        <v>10.146.106.65naa.60060e80166177000001617700000012</v>
      </c>
      <c r="D2843" t="s">
        <v>4525</v>
      </c>
    </row>
    <row r="2844" spans="1:4">
      <c r="A2844" t="s">
        <v>1197</v>
      </c>
      <c r="B2844" t="s">
        <v>4716</v>
      </c>
      <c r="C2844" t="str">
        <f t="shared" si="44"/>
        <v>10.146.106.65naa.60060e80166221000001622100000f03</v>
      </c>
      <c r="D2844" t="s">
        <v>2480</v>
      </c>
    </row>
    <row r="2845" spans="1:4">
      <c r="A2845" t="s">
        <v>1198</v>
      </c>
      <c r="B2845" t="s">
        <v>1515</v>
      </c>
      <c r="C2845" t="str">
        <f t="shared" si="44"/>
        <v>10.146.106.66naa.600508b1001cae824dace58951e83657</v>
      </c>
      <c r="D2845" t="s">
        <v>4212</v>
      </c>
    </row>
    <row r="2846" spans="1:4">
      <c r="A2846" t="s">
        <v>1198</v>
      </c>
      <c r="B2846" t="s">
        <v>1517</v>
      </c>
      <c r="C2846" t="str">
        <f t="shared" si="44"/>
        <v>10.146.106.66naa.600508b1001c24019bbdf021b448511b</v>
      </c>
      <c r="D2846" t="s">
        <v>4213</v>
      </c>
    </row>
    <row r="2847" spans="1:4">
      <c r="A2847" t="s">
        <v>1198</v>
      </c>
      <c r="B2847" t="s">
        <v>4724</v>
      </c>
      <c r="C2847" t="str">
        <f t="shared" si="44"/>
        <v>10.146.106.66naa.60060e80166221000001622100001013</v>
      </c>
      <c r="D2847" t="s">
        <v>2504</v>
      </c>
    </row>
    <row r="2848" spans="1:4">
      <c r="A2848" t="s">
        <v>1198</v>
      </c>
      <c r="B2848" t="s">
        <v>4204</v>
      </c>
      <c r="C2848" t="str">
        <f t="shared" si="44"/>
        <v>10.146.106.66naa.60060e80166177000001617700000085</v>
      </c>
      <c r="D2848" t="s">
        <v>4687</v>
      </c>
    </row>
    <row r="2849" spans="1:4">
      <c r="A2849" t="s">
        <v>1198</v>
      </c>
      <c r="B2849" t="s">
        <v>1327</v>
      </c>
      <c r="C2849" t="str">
        <f t="shared" si="44"/>
        <v>10.146.106.66naa.60060e80166177000001617700001f00</v>
      </c>
      <c r="D2849" t="s">
        <v>4430</v>
      </c>
    </row>
    <row r="2850" spans="1:4">
      <c r="A2850" t="s">
        <v>1198</v>
      </c>
      <c r="B2850" t="s">
        <v>4209</v>
      </c>
      <c r="C2850" t="str">
        <f t="shared" si="44"/>
        <v>10.146.106.66naa.60060e80166177000001617700000086</v>
      </c>
      <c r="D2850" t="s">
        <v>4689</v>
      </c>
    </row>
    <row r="2851" spans="1:4">
      <c r="A2851" t="s">
        <v>1198</v>
      </c>
      <c r="B2851" t="s">
        <v>1301</v>
      </c>
      <c r="C2851" t="str">
        <f t="shared" si="44"/>
        <v>10.146.106.66naa.60060e80166177000001617700001f24</v>
      </c>
      <c r="D2851" t="s">
        <v>4435</v>
      </c>
    </row>
    <row r="2852" spans="1:4">
      <c r="A2852" t="s">
        <v>1198</v>
      </c>
      <c r="B2852" t="s">
        <v>4202</v>
      </c>
      <c r="C2852" t="str">
        <f t="shared" si="44"/>
        <v>10.146.106.66naa.60060e80166177000001617700000084</v>
      </c>
      <c r="D2852" t="s">
        <v>4688</v>
      </c>
    </row>
    <row r="2853" spans="1:4">
      <c r="A2853" t="s">
        <v>1198</v>
      </c>
      <c r="B2853" t="s">
        <v>4739</v>
      </c>
      <c r="C2853" t="str">
        <f t="shared" si="44"/>
        <v>10.146.106.66naa.60060e8016622100000162210000100c</v>
      </c>
      <c r="D2853" t="s">
        <v>2490</v>
      </c>
    </row>
    <row r="2854" spans="1:4">
      <c r="A2854" t="s">
        <v>1198</v>
      </c>
      <c r="B2854" t="s">
        <v>4781</v>
      </c>
      <c r="C2854" t="str">
        <f t="shared" si="44"/>
        <v>10.146.106.66naa.60060e80166177000001617700000f06</v>
      </c>
      <c r="D2854" t="s">
        <v>4894</v>
      </c>
    </row>
    <row r="2855" spans="1:4">
      <c r="A2855" t="s">
        <v>1198</v>
      </c>
      <c r="B2855" t="s">
        <v>4746</v>
      </c>
      <c r="C2855" t="str">
        <f t="shared" si="44"/>
        <v>10.146.106.66naa.60060e80166177000001617700000f0b</v>
      </c>
      <c r="D2855" t="s">
        <v>4838</v>
      </c>
    </row>
    <row r="2856" spans="1:4">
      <c r="A2856" t="s">
        <v>1198</v>
      </c>
      <c r="B2856" t="s">
        <v>4741</v>
      </c>
      <c r="C2856" t="str">
        <f t="shared" si="44"/>
        <v>10.146.106.66naa.60060e80166177000001617700000f0c</v>
      </c>
      <c r="D2856" t="s">
        <v>4837</v>
      </c>
    </row>
    <row r="2857" spans="1:4">
      <c r="A2857" t="s">
        <v>1198</v>
      </c>
      <c r="B2857" t="s">
        <v>4717</v>
      </c>
      <c r="C2857" t="str">
        <f t="shared" si="44"/>
        <v>10.146.106.66naa.60060e8016622100000162210000100d</v>
      </c>
      <c r="D2857" t="s">
        <v>2491</v>
      </c>
    </row>
    <row r="2858" spans="1:4">
      <c r="A2858" t="s">
        <v>1198</v>
      </c>
      <c r="B2858" t="s">
        <v>4775</v>
      </c>
      <c r="C2858" t="str">
        <f t="shared" si="44"/>
        <v>10.146.106.66naa.60060e80166177000001617700000f07</v>
      </c>
      <c r="D2858" t="s">
        <v>4892</v>
      </c>
    </row>
    <row r="2859" spans="1:4">
      <c r="A2859" t="s">
        <v>1198</v>
      </c>
      <c r="B2859" t="s">
        <v>4745</v>
      </c>
      <c r="C2859" t="str">
        <f t="shared" si="44"/>
        <v>10.146.106.66naa.60060e8016622100000162210000100a</v>
      </c>
      <c r="D2859" t="s">
        <v>2497</v>
      </c>
    </row>
    <row r="2860" spans="1:4">
      <c r="A2860" t="s">
        <v>1198</v>
      </c>
      <c r="B2860" t="s">
        <v>4769</v>
      </c>
      <c r="C2860" t="str">
        <f t="shared" si="44"/>
        <v>10.146.106.66naa.60060e80166177000001617700000f04</v>
      </c>
      <c r="D2860" t="s">
        <v>4503</v>
      </c>
    </row>
    <row r="2861" spans="1:4">
      <c r="A2861" t="s">
        <v>1198</v>
      </c>
      <c r="B2861" t="s">
        <v>4779</v>
      </c>
      <c r="C2861" t="str">
        <f t="shared" si="44"/>
        <v>10.146.106.66naa.60060e80166177000001617700000f05</v>
      </c>
      <c r="D2861" t="s">
        <v>4505</v>
      </c>
    </row>
    <row r="2862" spans="1:4">
      <c r="A2862" t="s">
        <v>1198</v>
      </c>
      <c r="B2862" t="s">
        <v>4744</v>
      </c>
      <c r="C2862" t="str">
        <f t="shared" si="44"/>
        <v>10.146.106.66naa.60060e80166177000001617700000f0a</v>
      </c>
      <c r="D2862" t="s">
        <v>4836</v>
      </c>
    </row>
    <row r="2863" spans="1:4">
      <c r="A2863" t="s">
        <v>1198</v>
      </c>
      <c r="B2863" t="s">
        <v>4738</v>
      </c>
      <c r="C2863" t="str">
        <f t="shared" si="44"/>
        <v>10.146.106.66naa.60060e8016622100000162210000100b</v>
      </c>
      <c r="D2863" t="s">
        <v>4852</v>
      </c>
    </row>
    <row r="2864" spans="1:4">
      <c r="A2864" t="s">
        <v>1198</v>
      </c>
      <c r="B2864" t="s">
        <v>4711</v>
      </c>
      <c r="C2864" t="str">
        <f t="shared" si="44"/>
        <v>10.146.106.66naa.60060e80166221000001622100001010</v>
      </c>
      <c r="D2864" t="s">
        <v>4839</v>
      </c>
    </row>
    <row r="2865" spans="1:4">
      <c r="A2865" t="s">
        <v>1198</v>
      </c>
      <c r="B2865" t="s">
        <v>4737</v>
      </c>
      <c r="C2865" t="str">
        <f t="shared" si="44"/>
        <v>10.146.106.66naa.60060e80166177000001617700000f0e</v>
      </c>
      <c r="D2865" t="s">
        <v>4835</v>
      </c>
    </row>
    <row r="2866" spans="1:4">
      <c r="A2866" t="s">
        <v>1198</v>
      </c>
      <c r="B2866" t="s">
        <v>4730</v>
      </c>
      <c r="C2866" t="str">
        <f t="shared" si="44"/>
        <v>10.146.106.66naa.60060e80166221000001622100001012</v>
      </c>
      <c r="D2866" t="s">
        <v>2503</v>
      </c>
    </row>
    <row r="2867" spans="1:4">
      <c r="A2867" t="s">
        <v>1198</v>
      </c>
      <c r="B2867" t="s">
        <v>4715</v>
      </c>
      <c r="C2867" t="str">
        <f t="shared" si="44"/>
        <v>10.146.106.66naa.60060e80166221000001622100001011</v>
      </c>
      <c r="D2867" t="s">
        <v>2519</v>
      </c>
    </row>
    <row r="2868" spans="1:4">
      <c r="A2868" t="s">
        <v>1198</v>
      </c>
      <c r="B2868" t="s">
        <v>4719</v>
      </c>
      <c r="C2868" t="str">
        <f t="shared" si="44"/>
        <v>10.146.106.66naa.60060e8016622100000162210000100e</v>
      </c>
      <c r="D2868" t="s">
        <v>2492</v>
      </c>
    </row>
    <row r="2869" spans="1:4">
      <c r="A2869" t="s">
        <v>1198</v>
      </c>
      <c r="B2869" t="s">
        <v>4778</v>
      </c>
      <c r="C2869" t="str">
        <f t="shared" si="44"/>
        <v>10.146.106.66naa.60060e80166177000001617700000f08</v>
      </c>
      <c r="D2869" t="s">
        <v>4893</v>
      </c>
    </row>
    <row r="2870" spans="1:4">
      <c r="A2870" t="s">
        <v>1198</v>
      </c>
      <c r="B2870" t="s">
        <v>4743</v>
      </c>
      <c r="C2870" t="str">
        <f t="shared" si="44"/>
        <v>10.146.106.66naa.60060e80166177000001617700000f0d</v>
      </c>
      <c r="D2870" t="s">
        <v>4834</v>
      </c>
    </row>
    <row r="2871" spans="1:4">
      <c r="A2871" t="s">
        <v>1198</v>
      </c>
      <c r="B2871" t="s">
        <v>4721</v>
      </c>
      <c r="C2871" t="str">
        <f t="shared" si="44"/>
        <v>10.146.106.66naa.60060e8016622100000162210000100f</v>
      </c>
      <c r="D2871" t="s">
        <v>2499</v>
      </c>
    </row>
    <row r="2872" spans="1:4">
      <c r="A2872" t="s">
        <v>1198</v>
      </c>
      <c r="B2872" t="s">
        <v>4767</v>
      </c>
      <c r="C2872" t="str">
        <f t="shared" si="44"/>
        <v>10.146.106.66naa.60060e80166177000001617700000f09</v>
      </c>
      <c r="D2872" t="s">
        <v>4895</v>
      </c>
    </row>
    <row r="2873" spans="1:4">
      <c r="A2873" t="s">
        <v>1198</v>
      </c>
      <c r="B2873" t="s">
        <v>1337</v>
      </c>
      <c r="C2873" t="str">
        <f t="shared" si="44"/>
        <v>10.146.106.66naa.60060e80166177000001617700001f01</v>
      </c>
      <c r="D2873" t="s">
        <v>4427</v>
      </c>
    </row>
    <row r="2874" spans="1:4">
      <c r="A2874" t="s">
        <v>1198</v>
      </c>
      <c r="B2874" t="s">
        <v>1369</v>
      </c>
      <c r="C2874" t="str">
        <f t="shared" si="44"/>
        <v>10.146.106.66naa.60060e80166177000001617700001f04</v>
      </c>
      <c r="D2874" t="s">
        <v>4401</v>
      </c>
    </row>
    <row r="2875" spans="1:4">
      <c r="A2875" t="s">
        <v>1198</v>
      </c>
      <c r="B2875" t="s">
        <v>4218</v>
      </c>
      <c r="C2875" t="str">
        <f t="shared" si="44"/>
        <v>10.146.106.66naa.60060e80166177000001617700000f20</v>
      </c>
      <c r="D2875" t="s">
        <v>4690</v>
      </c>
    </row>
    <row r="2876" spans="1:4">
      <c r="A2876" t="s">
        <v>1198</v>
      </c>
      <c r="B2876" t="s">
        <v>4805</v>
      </c>
      <c r="C2876" t="str">
        <f t="shared" si="44"/>
        <v>10.146.106.66naa.60060e80166177000001617700000001</v>
      </c>
      <c r="D2876" t="s">
        <v>4416</v>
      </c>
    </row>
    <row r="2877" spans="1:4">
      <c r="A2877" t="s">
        <v>1198</v>
      </c>
      <c r="B2877" t="s">
        <v>4808</v>
      </c>
      <c r="C2877" t="str">
        <f t="shared" si="44"/>
        <v>10.146.106.66naa.60060e80166177000001617700000002</v>
      </c>
      <c r="D2877" t="s">
        <v>4400</v>
      </c>
    </row>
    <row r="2878" spans="1:4">
      <c r="A2878" t="s">
        <v>1198</v>
      </c>
      <c r="B2878" t="s">
        <v>4790</v>
      </c>
      <c r="C2878" t="str">
        <f t="shared" si="44"/>
        <v>10.146.106.66naa.60060e80166177000001617700000005</v>
      </c>
      <c r="D2878" t="s">
        <v>4396</v>
      </c>
    </row>
    <row r="2879" spans="1:4">
      <c r="A2879" t="s">
        <v>1198</v>
      </c>
      <c r="B2879" t="s">
        <v>4792</v>
      </c>
      <c r="C2879" t="str">
        <f t="shared" si="44"/>
        <v>10.146.106.66naa.60060e80166177000001617700000004</v>
      </c>
      <c r="D2879" t="s">
        <v>4399</v>
      </c>
    </row>
    <row r="2880" spans="1:4">
      <c r="A2880" t="s">
        <v>1198</v>
      </c>
      <c r="B2880" t="s">
        <v>4807</v>
      </c>
      <c r="C2880" t="str">
        <f t="shared" si="44"/>
        <v>10.146.106.66naa.60060e80166177000001617700000003</v>
      </c>
      <c r="D2880" t="s">
        <v>4404</v>
      </c>
    </row>
    <row r="2881" spans="1:4">
      <c r="A2881" t="s">
        <v>1198</v>
      </c>
      <c r="B2881" t="s">
        <v>1347</v>
      </c>
      <c r="C2881" t="str">
        <f t="shared" si="44"/>
        <v>10.146.106.66naa.60060e80166177000001617700001f02</v>
      </c>
      <c r="D2881" t="s">
        <v>4428</v>
      </c>
    </row>
    <row r="2882" spans="1:4">
      <c r="A2882" t="s">
        <v>1198</v>
      </c>
      <c r="B2882" t="s">
        <v>4214</v>
      </c>
      <c r="C2882" t="str">
        <f t="shared" si="44"/>
        <v>10.146.106.66naa.60060e80166177000001617700000f1e</v>
      </c>
      <c r="D2882" t="s">
        <v>4692</v>
      </c>
    </row>
    <row r="2883" spans="1:4">
      <c r="A2883" t="s">
        <v>1198</v>
      </c>
      <c r="B2883" t="s">
        <v>4806</v>
      </c>
      <c r="C2883" t="str">
        <f t="shared" si="44"/>
        <v>10.146.106.66naa.60060e80166177000001617700000000</v>
      </c>
      <c r="D2883" t="s">
        <v>4221</v>
      </c>
    </row>
    <row r="2884" spans="1:4">
      <c r="A2884" t="s">
        <v>1198</v>
      </c>
      <c r="B2884" t="s">
        <v>1359</v>
      </c>
      <c r="C2884" t="str">
        <f t="shared" ref="C2884:C2947" si="45">CONCATENATE(A2884,B2884)</f>
        <v>10.146.106.66naa.60060e80166177000001617700001f03</v>
      </c>
      <c r="D2884" t="s">
        <v>4429</v>
      </c>
    </row>
    <row r="2885" spans="1:4">
      <c r="A2885" t="s">
        <v>1198</v>
      </c>
      <c r="B2885" t="s">
        <v>4216</v>
      </c>
      <c r="C2885" t="str">
        <f t="shared" si="45"/>
        <v>10.146.106.66naa.60060e80166177000001617700000f1f</v>
      </c>
      <c r="D2885" t="s">
        <v>4693</v>
      </c>
    </row>
    <row r="2886" spans="1:4">
      <c r="A2886" t="s">
        <v>1198</v>
      </c>
      <c r="B2886" t="s">
        <v>4788</v>
      </c>
      <c r="C2886" t="str">
        <f t="shared" si="45"/>
        <v>10.146.106.66naa.60060e80166177000001617700000009</v>
      </c>
      <c r="D2886" t="s">
        <v>4410</v>
      </c>
    </row>
    <row r="2887" spans="1:4">
      <c r="A2887" t="s">
        <v>1198</v>
      </c>
      <c r="B2887" t="s">
        <v>4796</v>
      </c>
      <c r="C2887" t="str">
        <f t="shared" si="45"/>
        <v>10.146.106.66naa.60060e80166177000001617700000006</v>
      </c>
      <c r="D2887" t="s">
        <v>4397</v>
      </c>
    </row>
    <row r="2888" spans="1:4">
      <c r="A2888" t="s">
        <v>1198</v>
      </c>
      <c r="B2888" t="s">
        <v>4785</v>
      </c>
      <c r="C2888" t="str">
        <f t="shared" si="45"/>
        <v>10.146.106.66naa.60060e80166177000001617700000007</v>
      </c>
      <c r="D2888" t="s">
        <v>4411</v>
      </c>
    </row>
    <row r="2889" spans="1:4">
      <c r="A2889" t="s">
        <v>1198</v>
      </c>
      <c r="B2889" t="s">
        <v>4786</v>
      </c>
      <c r="C2889" t="str">
        <f t="shared" si="45"/>
        <v>10.146.106.66naa.60060e80166177000001617700000008</v>
      </c>
      <c r="D2889" t="s">
        <v>4415</v>
      </c>
    </row>
    <row r="2890" spans="1:4">
      <c r="A2890" t="s">
        <v>1198</v>
      </c>
      <c r="B2890" t="s">
        <v>4797</v>
      </c>
      <c r="C2890" t="str">
        <f t="shared" si="45"/>
        <v>10.146.106.66naa.60060e80166221000001622100001101</v>
      </c>
      <c r="D2890" t="s">
        <v>2536</v>
      </c>
    </row>
    <row r="2891" spans="1:4">
      <c r="A2891" t="s">
        <v>1198</v>
      </c>
      <c r="B2891" t="s">
        <v>4710</v>
      </c>
      <c r="C2891" t="str">
        <f t="shared" si="45"/>
        <v>10.146.106.66naa.60060e80166221000001622100000000</v>
      </c>
      <c r="D2891" t="s">
        <v>2462</v>
      </c>
    </row>
    <row r="2892" spans="1:4">
      <c r="A2892" t="s">
        <v>1198</v>
      </c>
      <c r="B2892" t="s">
        <v>4713</v>
      </c>
      <c r="C2892" t="str">
        <f t="shared" si="45"/>
        <v>10.146.106.66naa.60060e80166221000001622100000001</v>
      </c>
      <c r="D2892" t="s">
        <v>2469</v>
      </c>
    </row>
    <row r="2893" spans="1:4">
      <c r="A2893" t="s">
        <v>1198</v>
      </c>
      <c r="B2893" t="s">
        <v>4784</v>
      </c>
      <c r="C2893" t="str">
        <f t="shared" si="45"/>
        <v>10.146.106.66naa.60060e80166221000001622100001015</v>
      </c>
      <c r="D2893" t="s">
        <v>2521</v>
      </c>
    </row>
    <row r="2894" spans="1:4">
      <c r="A2894" t="s">
        <v>1198</v>
      </c>
      <c r="B2894" t="s">
        <v>4795</v>
      </c>
      <c r="C2894" t="str">
        <f t="shared" si="45"/>
        <v>10.146.106.66naa.60060e80166221000001622100001014</v>
      </c>
      <c r="D2894" t="s">
        <v>2505</v>
      </c>
    </row>
    <row r="2895" spans="1:4">
      <c r="A2895" t="s">
        <v>1198</v>
      </c>
      <c r="B2895" t="s">
        <v>4789</v>
      </c>
      <c r="C2895" t="str">
        <f t="shared" si="45"/>
        <v>10.146.106.66naa.60060e80166221000001622100001009</v>
      </c>
      <c r="D2895" t="s">
        <v>4858</v>
      </c>
    </row>
    <row r="2896" spans="1:4">
      <c r="A2896" t="s">
        <v>1198</v>
      </c>
      <c r="B2896" t="s">
        <v>4787</v>
      </c>
      <c r="C2896" t="str">
        <f t="shared" si="45"/>
        <v>10.146.106.66naa.60060e80166221000001622100001019</v>
      </c>
      <c r="D2896" t="s">
        <v>2534</v>
      </c>
    </row>
    <row r="2897" spans="1:4">
      <c r="A2897" t="s">
        <v>1198</v>
      </c>
      <c r="B2897" t="s">
        <v>4798</v>
      </c>
      <c r="C2897" t="str">
        <f t="shared" si="45"/>
        <v>10.146.106.66naa.60060e80166221000001622100001100</v>
      </c>
      <c r="D2897" t="s">
        <v>2535</v>
      </c>
    </row>
    <row r="2898" spans="1:4">
      <c r="A2898" t="s">
        <v>1198</v>
      </c>
      <c r="B2898" t="s">
        <v>4799</v>
      </c>
      <c r="C2898" t="str">
        <f t="shared" si="45"/>
        <v>10.146.106.66naa.60060e8016622100000162210000101d</v>
      </c>
      <c r="D2898" t="s">
        <v>4860</v>
      </c>
    </row>
    <row r="2899" spans="1:4">
      <c r="A2899" t="s">
        <v>1198</v>
      </c>
      <c r="B2899" t="s">
        <v>4768</v>
      </c>
      <c r="C2899" t="str">
        <f t="shared" si="45"/>
        <v>10.146.106.66naa.60060e80166221000001622100000006</v>
      </c>
      <c r="D2899" t="s">
        <v>4613</v>
      </c>
    </row>
    <row r="2900" spans="1:4">
      <c r="A2900" t="s">
        <v>1198</v>
      </c>
      <c r="B2900" t="s">
        <v>4754</v>
      </c>
      <c r="C2900" t="str">
        <f t="shared" si="45"/>
        <v>10.146.106.66naa.60060e80166221000001622100000007</v>
      </c>
      <c r="D2900" t="s">
        <v>2476</v>
      </c>
    </row>
    <row r="2901" spans="1:4">
      <c r="A2901" t="s">
        <v>1198</v>
      </c>
      <c r="B2901" t="s">
        <v>1259</v>
      </c>
      <c r="C2901" t="str">
        <f t="shared" si="45"/>
        <v>10.146.106.66naa.60060e80166221000001622100001f00</v>
      </c>
      <c r="D2901" t="s">
        <v>4890</v>
      </c>
    </row>
    <row r="2902" spans="1:4">
      <c r="A2902" t="s">
        <v>1198</v>
      </c>
      <c r="B2902" t="s">
        <v>4757</v>
      </c>
      <c r="C2902" t="str">
        <f t="shared" si="45"/>
        <v>10.146.106.66naa.60060e80166221000001622100000009</v>
      </c>
      <c r="D2902" t="s">
        <v>2485</v>
      </c>
    </row>
    <row r="2903" spans="1:4">
      <c r="A2903" t="s">
        <v>1198</v>
      </c>
      <c r="B2903" t="s">
        <v>4752</v>
      </c>
      <c r="C2903" t="str">
        <f t="shared" si="45"/>
        <v>10.146.106.66naa.60060e80166221000001622100000008</v>
      </c>
      <c r="D2903" t="s">
        <v>2477</v>
      </c>
    </row>
    <row r="2904" spans="1:4">
      <c r="A2904" t="s">
        <v>1198</v>
      </c>
      <c r="B2904" t="s">
        <v>4726</v>
      </c>
      <c r="C2904" t="str">
        <f t="shared" si="45"/>
        <v>10.146.106.66naa.60060e80166221000001622100000003</v>
      </c>
      <c r="D2904" t="s">
        <v>2464</v>
      </c>
    </row>
    <row r="2905" spans="1:4">
      <c r="A2905" t="s">
        <v>1198</v>
      </c>
      <c r="B2905" t="s">
        <v>4736</v>
      </c>
      <c r="C2905" t="str">
        <f t="shared" si="45"/>
        <v>10.146.106.66naa.60060e80166221000001622100000002</v>
      </c>
      <c r="D2905" t="s">
        <v>2472</v>
      </c>
    </row>
    <row r="2906" spans="1:4">
      <c r="A2906" t="s">
        <v>1198</v>
      </c>
      <c r="B2906" t="s">
        <v>4774</v>
      </c>
      <c r="C2906" t="str">
        <f t="shared" si="45"/>
        <v>10.146.106.66naa.60060e80166221000001622100000005</v>
      </c>
      <c r="D2906" t="s">
        <v>2483</v>
      </c>
    </row>
    <row r="2907" spans="1:4">
      <c r="A2907" t="s">
        <v>1198</v>
      </c>
      <c r="B2907" t="s">
        <v>4772</v>
      </c>
      <c r="C2907" t="str">
        <f t="shared" si="45"/>
        <v>10.146.106.66naa.60060e80166221000001622100000004</v>
      </c>
      <c r="D2907" t="s">
        <v>2474</v>
      </c>
    </row>
    <row r="2908" spans="1:4">
      <c r="A2908" t="s">
        <v>1198</v>
      </c>
      <c r="B2908" t="s">
        <v>4783</v>
      </c>
      <c r="C2908" t="str">
        <f t="shared" si="45"/>
        <v>10.146.106.66naa.60060e80166221000001622100001008</v>
      </c>
      <c r="D2908" t="s">
        <v>4859</v>
      </c>
    </row>
    <row r="2909" spans="1:4">
      <c r="A2909" t="s">
        <v>1198</v>
      </c>
      <c r="B2909" t="s">
        <v>4750</v>
      </c>
      <c r="C2909" t="str">
        <f t="shared" si="45"/>
        <v>10.146.106.66naa.60060e80166177000001617700000087</v>
      </c>
      <c r="D2909" t="s">
        <v>4489</v>
      </c>
    </row>
    <row r="2910" spans="1:4">
      <c r="A2910" t="s">
        <v>1198</v>
      </c>
      <c r="B2910" t="s">
        <v>4751</v>
      </c>
      <c r="C2910" t="str">
        <f t="shared" si="45"/>
        <v>10.146.106.66naa.60060e80166177000001617700000018</v>
      </c>
      <c r="D2910" t="s">
        <v>4493</v>
      </c>
    </row>
    <row r="2911" spans="1:4">
      <c r="A2911" t="s">
        <v>1198</v>
      </c>
      <c r="B2911" t="s">
        <v>4747</v>
      </c>
      <c r="C2911" t="str">
        <f t="shared" si="45"/>
        <v>10.146.106.66naa.60060e80166177000001617700000017</v>
      </c>
      <c r="D2911" t="s">
        <v>4494</v>
      </c>
    </row>
    <row r="2912" spans="1:4">
      <c r="A2912" t="s">
        <v>1198</v>
      </c>
      <c r="B2912" t="s">
        <v>4765</v>
      </c>
      <c r="C2912" t="str">
        <f t="shared" si="45"/>
        <v>10.146.106.66naa.60060e80166177000001617700000088</v>
      </c>
      <c r="D2912" t="s">
        <v>4486</v>
      </c>
    </row>
    <row r="2913" spans="1:4">
      <c r="A2913" t="s">
        <v>1198</v>
      </c>
      <c r="B2913" t="s">
        <v>4776</v>
      </c>
      <c r="C2913" t="str">
        <f t="shared" si="45"/>
        <v>10.146.106.66naa.60060e80166221000001622100000016</v>
      </c>
      <c r="D2913" t="s">
        <v>2540</v>
      </c>
    </row>
    <row r="2914" spans="1:4">
      <c r="A2914" t="s">
        <v>1198</v>
      </c>
      <c r="B2914" t="s">
        <v>4782</v>
      </c>
      <c r="C2914" t="str">
        <f t="shared" si="45"/>
        <v>10.146.106.66naa.60060e80166221000001622100000015</v>
      </c>
      <c r="D2914" t="s">
        <v>2520</v>
      </c>
    </row>
    <row r="2915" spans="1:4">
      <c r="A2915" t="s">
        <v>1198</v>
      </c>
      <c r="B2915" t="s">
        <v>4780</v>
      </c>
      <c r="C2915" t="str">
        <f t="shared" si="45"/>
        <v>10.146.106.66naa.60060e80166221000001622100000014</v>
      </c>
      <c r="D2915" t="s">
        <v>2502</v>
      </c>
    </row>
    <row r="2916" spans="1:4">
      <c r="A2916" t="s">
        <v>1198</v>
      </c>
      <c r="B2916" t="s">
        <v>4756</v>
      </c>
      <c r="C2916" t="str">
        <f t="shared" si="45"/>
        <v>10.146.106.66naa.60060e8016622100000162210000001b</v>
      </c>
      <c r="D2916" t="s">
        <v>2526</v>
      </c>
    </row>
    <row r="2917" spans="1:4">
      <c r="A2917" t="s">
        <v>1198</v>
      </c>
      <c r="B2917" t="s">
        <v>4714</v>
      </c>
      <c r="C2917" t="str">
        <f t="shared" si="45"/>
        <v>10.146.106.66naa.60060e80166177000001617700000014</v>
      </c>
      <c r="D2917" t="s">
        <v>4491</v>
      </c>
    </row>
    <row r="2918" spans="1:4">
      <c r="A2918" t="s">
        <v>1198</v>
      </c>
      <c r="B2918" t="s">
        <v>4755</v>
      </c>
      <c r="C2918" t="str">
        <f t="shared" si="45"/>
        <v>10.146.106.66naa.60060e8016622100000162210000001a</v>
      </c>
      <c r="D2918" t="s">
        <v>2525</v>
      </c>
    </row>
    <row r="2919" spans="1:4">
      <c r="A2919" t="s">
        <v>1198</v>
      </c>
      <c r="B2919" t="s">
        <v>4733</v>
      </c>
      <c r="C2919" t="str">
        <f t="shared" si="45"/>
        <v>10.146.106.66naa.60060e80166177000001617700000015</v>
      </c>
      <c r="D2919" t="s">
        <v>4490</v>
      </c>
    </row>
    <row r="2920" spans="1:4">
      <c r="A2920" t="s">
        <v>1198</v>
      </c>
      <c r="B2920" t="s">
        <v>4749</v>
      </c>
      <c r="C2920" t="str">
        <f t="shared" si="45"/>
        <v>10.146.106.66naa.60060e8016622100000162210000001d</v>
      </c>
      <c r="D2920" t="s">
        <v>2528</v>
      </c>
    </row>
    <row r="2921" spans="1:4">
      <c r="A2921" t="s">
        <v>1198</v>
      </c>
      <c r="B2921" t="s">
        <v>4723</v>
      </c>
      <c r="C2921" t="str">
        <f t="shared" si="45"/>
        <v>10.146.106.66naa.60060e80166177000001617700000016</v>
      </c>
      <c r="D2921" t="s">
        <v>4492</v>
      </c>
    </row>
    <row r="2922" spans="1:4">
      <c r="A2922" t="s">
        <v>1198</v>
      </c>
      <c r="B2922" t="s">
        <v>4748</v>
      </c>
      <c r="C2922" t="str">
        <f t="shared" si="45"/>
        <v>10.146.106.66naa.60060e8016622100000162210000001c</v>
      </c>
      <c r="D2922" t="s">
        <v>2527</v>
      </c>
    </row>
    <row r="2923" spans="1:4">
      <c r="A2923" t="s">
        <v>1198</v>
      </c>
      <c r="B2923" t="s">
        <v>4800</v>
      </c>
      <c r="C2923" t="str">
        <f t="shared" si="45"/>
        <v>10.146.106.66naa.60060e80166221000001622100001004</v>
      </c>
      <c r="D2923" t="s">
        <v>4861</v>
      </c>
    </row>
    <row r="2924" spans="1:4">
      <c r="A2924" t="s">
        <v>1198</v>
      </c>
      <c r="B2924" t="s">
        <v>4803</v>
      </c>
      <c r="C2924" t="str">
        <f t="shared" si="45"/>
        <v>10.146.106.66naa.60060e80166221000001622100001003</v>
      </c>
      <c r="D2924" t="s">
        <v>2465</v>
      </c>
    </row>
    <row r="2925" spans="1:4">
      <c r="A2925" t="s">
        <v>1198</v>
      </c>
      <c r="B2925" t="s">
        <v>4794</v>
      </c>
      <c r="C2925" t="str">
        <f t="shared" si="45"/>
        <v>10.146.106.66naa.60060e80166221000001622100001007</v>
      </c>
      <c r="D2925" t="s">
        <v>4862</v>
      </c>
    </row>
    <row r="2926" spans="1:4">
      <c r="A2926" t="s">
        <v>1198</v>
      </c>
      <c r="B2926" t="s">
        <v>4793</v>
      </c>
      <c r="C2926" t="str">
        <f t="shared" si="45"/>
        <v>10.146.106.66naa.60060e80166221000001622100001006</v>
      </c>
      <c r="D2926" t="s">
        <v>4863</v>
      </c>
    </row>
    <row r="2927" spans="1:4">
      <c r="A2927" t="s">
        <v>1198</v>
      </c>
      <c r="B2927" t="s">
        <v>4791</v>
      </c>
      <c r="C2927" t="str">
        <f t="shared" si="45"/>
        <v>10.146.106.66naa.60060e80166221000001622100001005</v>
      </c>
      <c r="D2927" t="s">
        <v>4864</v>
      </c>
    </row>
    <row r="2928" spans="1:4">
      <c r="A2928" t="s">
        <v>1198</v>
      </c>
      <c r="B2928" t="s">
        <v>4753</v>
      </c>
      <c r="C2928" t="str">
        <f t="shared" si="45"/>
        <v>10.146.106.66naa.60060e80166221000001622100000019</v>
      </c>
      <c r="D2928" t="s">
        <v>4500</v>
      </c>
    </row>
    <row r="2929" spans="1:4">
      <c r="A2929" t="s">
        <v>1198</v>
      </c>
      <c r="B2929" t="s">
        <v>4804</v>
      </c>
      <c r="C2929" t="str">
        <f t="shared" si="45"/>
        <v>10.146.106.66naa.60060e80166221000001622100001000</v>
      </c>
      <c r="D2929" t="s">
        <v>2463</v>
      </c>
    </row>
    <row r="2930" spans="1:4">
      <c r="A2930" t="s">
        <v>1198</v>
      </c>
      <c r="B2930" t="s">
        <v>4777</v>
      </c>
      <c r="C2930" t="str">
        <f t="shared" si="45"/>
        <v>10.146.106.66naa.60060e80166221000001622100000018</v>
      </c>
      <c r="D2930" t="s">
        <v>2523</v>
      </c>
    </row>
    <row r="2931" spans="1:4">
      <c r="A2931" t="s">
        <v>1198</v>
      </c>
      <c r="B2931" t="s">
        <v>4802</v>
      </c>
      <c r="C2931" t="str">
        <f t="shared" si="45"/>
        <v>10.146.106.66naa.60060e80166221000001622100001001</v>
      </c>
      <c r="D2931" t="s">
        <v>4855</v>
      </c>
    </row>
    <row r="2932" spans="1:4">
      <c r="A2932" t="s">
        <v>1198</v>
      </c>
      <c r="B2932" t="s">
        <v>4801</v>
      </c>
      <c r="C2932" t="str">
        <f t="shared" si="45"/>
        <v>10.146.106.66naa.60060e80166221000001622100001002</v>
      </c>
      <c r="D2932" t="s">
        <v>4857</v>
      </c>
    </row>
    <row r="2933" spans="1:4">
      <c r="A2933" t="s">
        <v>1198</v>
      </c>
      <c r="B2933" t="s">
        <v>4766</v>
      </c>
      <c r="C2933" t="str">
        <f t="shared" si="45"/>
        <v>10.146.106.66naa.60060e8016622100000162210000000a</v>
      </c>
      <c r="D2933" t="s">
        <v>2496</v>
      </c>
    </row>
    <row r="2934" spans="1:4">
      <c r="A2934" t="s">
        <v>1198</v>
      </c>
      <c r="B2934" t="s">
        <v>4811</v>
      </c>
      <c r="C2934" t="str">
        <f t="shared" si="45"/>
        <v>10.146.106.66naa.60060e80166177000001617700000011</v>
      </c>
      <c r="D2934" t="s">
        <v>4479</v>
      </c>
    </row>
    <row r="2935" spans="1:4">
      <c r="A2935" t="s">
        <v>1198</v>
      </c>
      <c r="B2935" t="s">
        <v>4718</v>
      </c>
      <c r="C2935" t="str">
        <f t="shared" si="45"/>
        <v>10.146.106.66naa.60060e80166221000001622100000f02</v>
      </c>
      <c r="D2935" t="s">
        <v>2468</v>
      </c>
    </row>
    <row r="2936" spans="1:4">
      <c r="A2936" t="s">
        <v>1198</v>
      </c>
      <c r="B2936" t="s">
        <v>4821</v>
      </c>
      <c r="C2936" t="str">
        <f t="shared" si="45"/>
        <v>10.146.106.66naa.60060e80166177000001617700000010</v>
      </c>
      <c r="D2936" t="s">
        <v>4477</v>
      </c>
    </row>
    <row r="2937" spans="1:4">
      <c r="A2937" t="s">
        <v>1198</v>
      </c>
      <c r="B2937" t="s">
        <v>4716</v>
      </c>
      <c r="C2937" t="str">
        <f t="shared" si="45"/>
        <v>10.146.106.66naa.60060e80166221000001622100000f03</v>
      </c>
      <c r="D2937" t="s">
        <v>2480</v>
      </c>
    </row>
    <row r="2938" spans="1:4">
      <c r="A2938" t="s">
        <v>1198</v>
      </c>
      <c r="B2938" t="s">
        <v>4810</v>
      </c>
      <c r="C2938" t="str">
        <f t="shared" si="45"/>
        <v>10.146.106.66naa.60060e80166177000001617700000013</v>
      </c>
      <c r="D2938" t="s">
        <v>4518</v>
      </c>
    </row>
    <row r="2939" spans="1:4">
      <c r="A2939" t="s">
        <v>1198</v>
      </c>
      <c r="B2939" t="s">
        <v>4722</v>
      </c>
      <c r="C2939" t="str">
        <f t="shared" si="45"/>
        <v>10.146.106.66naa.60060e80166221000001622100000f04</v>
      </c>
      <c r="D2939" t="s">
        <v>2481</v>
      </c>
    </row>
    <row r="2940" spans="1:4">
      <c r="A2940" t="s">
        <v>1198</v>
      </c>
      <c r="B2940" t="s">
        <v>4809</v>
      </c>
      <c r="C2940" t="str">
        <f t="shared" si="45"/>
        <v>10.146.106.66naa.60060e80166177000001617700000012</v>
      </c>
      <c r="D2940" t="s">
        <v>4525</v>
      </c>
    </row>
    <row r="2941" spans="1:4">
      <c r="A2941" t="s">
        <v>1198</v>
      </c>
      <c r="B2941" t="s">
        <v>4822</v>
      </c>
      <c r="C2941" t="str">
        <f t="shared" si="45"/>
        <v>10.146.106.66naa.60060e8016617700000161770000000d</v>
      </c>
      <c r="D2941" t="s">
        <v>4475</v>
      </c>
    </row>
    <row r="2942" spans="1:4">
      <c r="A2942" t="s">
        <v>1198</v>
      </c>
      <c r="B2942" t="s">
        <v>4816</v>
      </c>
      <c r="C2942" t="str">
        <f t="shared" si="45"/>
        <v>10.146.106.66naa.60060e8016617700000161770000000c</v>
      </c>
      <c r="D2942" t="s">
        <v>4474</v>
      </c>
    </row>
    <row r="2943" spans="1:4">
      <c r="A2943" t="s">
        <v>1198</v>
      </c>
      <c r="B2943" t="s">
        <v>4823</v>
      </c>
      <c r="C2943" t="str">
        <f t="shared" si="45"/>
        <v>10.146.106.66naa.60060e8016617700000161770000000e</v>
      </c>
      <c r="D2943" t="s">
        <v>4471</v>
      </c>
    </row>
    <row r="2944" spans="1:4">
      <c r="A2944" t="s">
        <v>1198</v>
      </c>
      <c r="B2944" t="s">
        <v>4742</v>
      </c>
      <c r="C2944" t="str">
        <f t="shared" si="45"/>
        <v>10.146.106.66naa.60060e80166221000001622100000f01</v>
      </c>
      <c r="D2944" t="s">
        <v>2467</v>
      </c>
    </row>
    <row r="2945" spans="1:4">
      <c r="A2945" t="s">
        <v>1198</v>
      </c>
      <c r="B2945" t="s">
        <v>4820</v>
      </c>
      <c r="C2945" t="str">
        <f t="shared" si="45"/>
        <v>10.146.106.66naa.60060e8016617700000161770000000f</v>
      </c>
      <c r="D2945" t="s">
        <v>4482</v>
      </c>
    </row>
    <row r="2946" spans="1:4">
      <c r="A2946" t="s">
        <v>1198</v>
      </c>
      <c r="B2946" t="s">
        <v>4740</v>
      </c>
      <c r="C2946" t="str">
        <f t="shared" si="45"/>
        <v>10.146.106.66naa.60060e80166221000001622100000f00</v>
      </c>
      <c r="D2946" t="s">
        <v>2466</v>
      </c>
    </row>
    <row r="2947" spans="1:4">
      <c r="A2947" t="s">
        <v>1198</v>
      </c>
      <c r="B2947" t="s">
        <v>4727</v>
      </c>
      <c r="C2947" t="str">
        <f t="shared" si="45"/>
        <v>10.146.106.66naa.60060e80166221000001622100000f09</v>
      </c>
      <c r="D2947" t="s">
        <v>2506</v>
      </c>
    </row>
    <row r="2948" spans="1:4">
      <c r="A2948" t="s">
        <v>1198</v>
      </c>
      <c r="B2948" t="s">
        <v>4728</v>
      </c>
      <c r="C2948" t="str">
        <f t="shared" ref="C2948:C3011" si="46">CONCATENATE(A2948,B2948)</f>
        <v>10.146.106.66naa.60060e80166177000001617700000f01</v>
      </c>
      <c r="D2948" t="s">
        <v>4532</v>
      </c>
    </row>
    <row r="2949" spans="1:4">
      <c r="A2949" t="s">
        <v>1198</v>
      </c>
      <c r="B2949" t="s">
        <v>4818</v>
      </c>
      <c r="C2949" t="str">
        <f t="shared" si="46"/>
        <v>10.146.106.66naa.60060e80166221000001622100000100</v>
      </c>
      <c r="D2949" t="s">
        <v>4616</v>
      </c>
    </row>
    <row r="2950" spans="1:4">
      <c r="A2950" t="s">
        <v>1198</v>
      </c>
      <c r="B2950" t="s">
        <v>4773</v>
      </c>
      <c r="C2950" t="str">
        <f t="shared" si="46"/>
        <v>10.146.106.66naa.60060e80166177000001617700000f03</v>
      </c>
      <c r="D2950" t="s">
        <v>4528</v>
      </c>
    </row>
    <row r="2951" spans="1:4">
      <c r="A2951" t="s">
        <v>1198</v>
      </c>
      <c r="B2951" t="s">
        <v>4770</v>
      </c>
      <c r="C2951" t="str">
        <f t="shared" si="46"/>
        <v>10.146.106.66naa.60060e80166177000001617700000f02</v>
      </c>
      <c r="D2951" t="s">
        <v>4526</v>
      </c>
    </row>
    <row r="2952" spans="1:4">
      <c r="A2952" t="s">
        <v>1198</v>
      </c>
      <c r="B2952" t="s">
        <v>4815</v>
      </c>
      <c r="C2952" t="str">
        <f t="shared" si="46"/>
        <v>10.146.106.66naa.60060e80166221000001622100000101</v>
      </c>
      <c r="D2952" t="s">
        <v>4617</v>
      </c>
    </row>
    <row r="2953" spans="1:4">
      <c r="A2953" t="s">
        <v>1198</v>
      </c>
      <c r="B2953" t="s">
        <v>4731</v>
      </c>
      <c r="C2953" t="str">
        <f t="shared" si="46"/>
        <v>10.146.106.66naa.60060e80166221000001622100000f07</v>
      </c>
      <c r="D2953" t="s">
        <v>2494</v>
      </c>
    </row>
    <row r="2954" spans="1:4">
      <c r="A2954" t="s">
        <v>1198</v>
      </c>
      <c r="B2954" t="s">
        <v>4712</v>
      </c>
      <c r="C2954" t="str">
        <f t="shared" si="46"/>
        <v>10.146.106.66naa.60060e80166221000001622100000f06</v>
      </c>
      <c r="D2954" t="s">
        <v>2493</v>
      </c>
    </row>
    <row r="2955" spans="1:4">
      <c r="A2955" t="s">
        <v>1198</v>
      </c>
      <c r="B2955" t="s">
        <v>4720</v>
      </c>
      <c r="C2955" t="str">
        <f t="shared" si="46"/>
        <v>10.146.106.66naa.60060e80166221000001622100000f05</v>
      </c>
      <c r="D2955" t="s">
        <v>2482</v>
      </c>
    </row>
    <row r="2956" spans="1:4">
      <c r="A2956" t="s">
        <v>1198</v>
      </c>
      <c r="B2956" t="s">
        <v>4763</v>
      </c>
      <c r="C2956" t="str">
        <f t="shared" si="46"/>
        <v>10.146.106.66naa.60060e8016622100000162210000001e</v>
      </c>
      <c r="D2956" t="s">
        <v>4618</v>
      </c>
    </row>
    <row r="2957" spans="1:4">
      <c r="A2957" t="s">
        <v>1198</v>
      </c>
      <c r="B2957" t="s">
        <v>4725</v>
      </c>
      <c r="C2957" t="str">
        <f t="shared" si="46"/>
        <v>10.146.106.66naa.60060e80166221000001622100000f08</v>
      </c>
      <c r="D2957" t="s">
        <v>2495</v>
      </c>
    </row>
    <row r="2958" spans="1:4">
      <c r="A2958" t="s">
        <v>1198</v>
      </c>
      <c r="B2958" t="s">
        <v>4734</v>
      </c>
      <c r="C2958" t="str">
        <f t="shared" si="46"/>
        <v>10.146.106.66naa.60060e80166177000001617700000f00</v>
      </c>
      <c r="D2958" t="s">
        <v>4530</v>
      </c>
    </row>
    <row r="2959" spans="1:4">
      <c r="A2959" t="s">
        <v>1198</v>
      </c>
      <c r="B2959" t="s">
        <v>4758</v>
      </c>
      <c r="C2959" t="str">
        <f t="shared" si="46"/>
        <v>10.146.106.66naa.60060e8016622100000162210000000d</v>
      </c>
      <c r="D2959" t="s">
        <v>2488</v>
      </c>
    </row>
    <row r="2960" spans="1:4">
      <c r="A2960" t="s">
        <v>1198</v>
      </c>
      <c r="B2960" t="s">
        <v>4732</v>
      </c>
      <c r="C2960" t="str">
        <f t="shared" si="46"/>
        <v>10.146.106.66naa.60060e80166221000001622100000f0b</v>
      </c>
      <c r="D2960" t="s">
        <v>2517</v>
      </c>
    </row>
    <row r="2961" spans="1:4">
      <c r="A2961" t="s">
        <v>1198</v>
      </c>
      <c r="B2961" t="s">
        <v>1287</v>
      </c>
      <c r="C2961" t="str">
        <f t="shared" si="46"/>
        <v>10.146.106.66naa.60060e80166221000001622100001f03</v>
      </c>
      <c r="D2961" t="s">
        <v>4897</v>
      </c>
    </row>
    <row r="2962" spans="1:4">
      <c r="A2962" t="s">
        <v>1198</v>
      </c>
      <c r="B2962" t="s">
        <v>4761</v>
      </c>
      <c r="C2962" t="str">
        <f t="shared" si="46"/>
        <v>10.146.106.66naa.60060e8016622100000162210000000e</v>
      </c>
      <c r="D2962" t="s">
        <v>2489</v>
      </c>
    </row>
    <row r="2963" spans="1:4">
      <c r="A2963" t="s">
        <v>1198</v>
      </c>
      <c r="B2963" t="s">
        <v>4735</v>
      </c>
      <c r="C2963" t="str">
        <f t="shared" si="46"/>
        <v>10.146.106.66naa.60060e80166221000001622100000f0c</v>
      </c>
      <c r="D2963" t="s">
        <v>4872</v>
      </c>
    </row>
    <row r="2964" spans="1:4">
      <c r="A2964" t="s">
        <v>1198</v>
      </c>
      <c r="B2964" t="s">
        <v>1295</v>
      </c>
      <c r="C2964" t="str">
        <f t="shared" si="46"/>
        <v>10.146.106.66naa.60060e80166221000001622100001f04</v>
      </c>
      <c r="D2964" t="s">
        <v>4898</v>
      </c>
    </row>
    <row r="2965" spans="1:4">
      <c r="A2965" t="s">
        <v>1198</v>
      </c>
      <c r="B2965" t="s">
        <v>4760</v>
      </c>
      <c r="C2965" t="str">
        <f t="shared" si="46"/>
        <v>10.146.106.66naa.60060e8016622100000162210000000b</v>
      </c>
      <c r="D2965" t="s">
        <v>4853</v>
      </c>
    </row>
    <row r="2966" spans="1:4">
      <c r="A2966" t="s">
        <v>1198</v>
      </c>
      <c r="B2966" t="s">
        <v>1269</v>
      </c>
      <c r="C2966" t="str">
        <f t="shared" si="46"/>
        <v>10.146.106.66naa.60060e80166221000001622100001f01</v>
      </c>
      <c r="D2966" t="s">
        <v>4891</v>
      </c>
    </row>
    <row r="2967" spans="1:4">
      <c r="A2967" t="s">
        <v>1198</v>
      </c>
      <c r="B2967" t="s">
        <v>1277</v>
      </c>
      <c r="C2967" t="str">
        <f t="shared" si="46"/>
        <v>10.146.106.66naa.60060e80166221000001622100001f02</v>
      </c>
      <c r="D2967" t="s">
        <v>4896</v>
      </c>
    </row>
    <row r="2968" spans="1:4">
      <c r="A2968" t="s">
        <v>1198</v>
      </c>
      <c r="B2968" t="s">
        <v>4759</v>
      </c>
      <c r="C2968" t="str">
        <f t="shared" si="46"/>
        <v>10.146.106.66naa.60060e8016622100000162210000000c</v>
      </c>
      <c r="D2968" t="s">
        <v>2487</v>
      </c>
    </row>
    <row r="2969" spans="1:4">
      <c r="A2969" t="s">
        <v>1198</v>
      </c>
      <c r="B2969" t="s">
        <v>4709</v>
      </c>
      <c r="C2969" t="str">
        <f t="shared" si="46"/>
        <v>10.146.106.66naa.60060e80166221000001622100000f0a</v>
      </c>
      <c r="D2969" t="s">
        <v>2516</v>
      </c>
    </row>
    <row r="2970" spans="1:4">
      <c r="A2970" t="s">
        <v>1198</v>
      </c>
      <c r="B2970" t="s">
        <v>4817</v>
      </c>
      <c r="C2970" t="str">
        <f t="shared" si="46"/>
        <v>10.146.106.66naa.60060e8016617700000161770000000a</v>
      </c>
      <c r="D2970" t="s">
        <v>4497</v>
      </c>
    </row>
    <row r="2971" spans="1:4">
      <c r="A2971" t="s">
        <v>1198</v>
      </c>
      <c r="B2971" t="s">
        <v>4812</v>
      </c>
      <c r="C2971" t="str">
        <f t="shared" si="46"/>
        <v>10.146.106.66naa.60060e80166221000001622100000011</v>
      </c>
      <c r="D2971" t="s">
        <v>2518</v>
      </c>
    </row>
    <row r="2972" spans="1:4">
      <c r="A2972" t="s">
        <v>1198</v>
      </c>
      <c r="B2972" t="s">
        <v>4814</v>
      </c>
      <c r="C2972" t="str">
        <f t="shared" si="46"/>
        <v>10.146.106.66naa.60060e80166221000001622100000012</v>
      </c>
      <c r="D2972" t="s">
        <v>2500</v>
      </c>
    </row>
    <row r="2973" spans="1:4">
      <c r="A2973" t="s">
        <v>1198</v>
      </c>
      <c r="B2973" t="s">
        <v>4813</v>
      </c>
      <c r="C2973" t="str">
        <f t="shared" si="46"/>
        <v>10.146.106.66naa.60060e80166221000001622100000013</v>
      </c>
      <c r="D2973" t="s">
        <v>2501</v>
      </c>
    </row>
    <row r="2974" spans="1:4">
      <c r="A2974" t="s">
        <v>1198</v>
      </c>
      <c r="B2974" t="s">
        <v>4819</v>
      </c>
      <c r="C2974" t="str">
        <f t="shared" si="46"/>
        <v>10.146.106.66naa.60060e8016617700000161770000000b</v>
      </c>
      <c r="D2974" t="s">
        <v>4473</v>
      </c>
    </row>
    <row r="2975" spans="1:4">
      <c r="A2975" t="s">
        <v>1198</v>
      </c>
      <c r="B2975" t="s">
        <v>4764</v>
      </c>
      <c r="C2975" t="str">
        <f t="shared" si="46"/>
        <v>10.146.106.66naa.60060e8016622100000162210000000f</v>
      </c>
      <c r="D2975" t="s">
        <v>2498</v>
      </c>
    </row>
    <row r="2976" spans="1:4">
      <c r="A2976" t="s">
        <v>1198</v>
      </c>
      <c r="B2976" t="s">
        <v>4729</v>
      </c>
      <c r="C2976" t="str">
        <f t="shared" si="46"/>
        <v>10.146.106.66naa.60060e80166221000001622100000f0d</v>
      </c>
      <c r="D2976" t="s">
        <v>4873</v>
      </c>
    </row>
    <row r="2977" spans="1:4">
      <c r="A2977" t="s">
        <v>1198</v>
      </c>
      <c r="B2977" t="s">
        <v>4762</v>
      </c>
      <c r="C2977" t="str">
        <f t="shared" si="46"/>
        <v>10.146.106.66naa.60060e80166221000001622100000010</v>
      </c>
      <c r="D2977" t="s">
        <v>4869</v>
      </c>
    </row>
    <row r="2978" spans="1:4">
      <c r="A2978" t="s">
        <v>1198</v>
      </c>
      <c r="B2978" t="s">
        <v>4771</v>
      </c>
      <c r="C2978" t="str">
        <f t="shared" si="46"/>
        <v>10.146.106.66naa.60060e80166221000001622100000f0e</v>
      </c>
      <c r="D2978" t="s">
        <v>4874</v>
      </c>
    </row>
    <row r="2979" spans="1:4">
      <c r="A2979" t="s">
        <v>1198</v>
      </c>
      <c r="B2979" t="s">
        <v>1235</v>
      </c>
      <c r="C2979" t="str">
        <f t="shared" si="46"/>
        <v>10.146.106.66naa.60060e80166221000001622100001f19</v>
      </c>
      <c r="D2979" t="s">
        <v>4222</v>
      </c>
    </row>
    <row r="2980" spans="1:4">
      <c r="A2980" t="s">
        <v>1199</v>
      </c>
      <c r="B2980" t="s">
        <v>1519</v>
      </c>
      <c r="C2980" t="str">
        <f t="shared" si="46"/>
        <v>10.146.106.67naa.600508b1001c168ad66af8dc899eb3d4</v>
      </c>
      <c r="D2980" t="s">
        <v>4212</v>
      </c>
    </row>
    <row r="2981" spans="1:4">
      <c r="A2981" t="s">
        <v>1199</v>
      </c>
      <c r="B2981" t="s">
        <v>1521</v>
      </c>
      <c r="C2981" t="str">
        <f t="shared" si="46"/>
        <v>10.146.106.67naa.600508b1001cf2ff4608b2c30a5e19ee</v>
      </c>
      <c r="D2981" t="s">
        <v>4213</v>
      </c>
    </row>
    <row r="2982" spans="1:4">
      <c r="A2982" t="s">
        <v>1199</v>
      </c>
      <c r="B2982" t="s">
        <v>4715</v>
      </c>
      <c r="C2982" t="str">
        <f t="shared" si="46"/>
        <v>10.146.106.67naa.60060e80166221000001622100001011</v>
      </c>
      <c r="D2982" t="s">
        <v>2519</v>
      </c>
    </row>
    <row r="2983" spans="1:4">
      <c r="A2983" t="s">
        <v>1199</v>
      </c>
      <c r="B2983" t="s">
        <v>4730</v>
      </c>
      <c r="C2983" t="str">
        <f t="shared" si="46"/>
        <v>10.146.106.67naa.60060e80166221000001622100001012</v>
      </c>
      <c r="D2983" t="s">
        <v>2503</v>
      </c>
    </row>
    <row r="2984" spans="1:4">
      <c r="A2984" t="s">
        <v>1199</v>
      </c>
      <c r="B2984" t="s">
        <v>4724</v>
      </c>
      <c r="C2984" t="str">
        <f t="shared" si="46"/>
        <v>10.146.106.67naa.60060e80166221000001622100001013</v>
      </c>
      <c r="D2984" t="s">
        <v>2504</v>
      </c>
    </row>
    <row r="2985" spans="1:4">
      <c r="A2985" t="s">
        <v>1199</v>
      </c>
      <c r="B2985" t="s">
        <v>4805</v>
      </c>
      <c r="C2985" t="str">
        <f t="shared" si="46"/>
        <v>10.146.106.67naa.60060e80166177000001617700000001</v>
      </c>
      <c r="D2985" t="s">
        <v>4688</v>
      </c>
    </row>
    <row r="2986" spans="1:4">
      <c r="A2986" t="s">
        <v>1199</v>
      </c>
      <c r="B2986" t="s">
        <v>4808</v>
      </c>
      <c r="C2986" t="str">
        <f t="shared" si="46"/>
        <v>10.146.106.67naa.60060e80166177000001617700000002</v>
      </c>
      <c r="D2986" t="s">
        <v>4687</v>
      </c>
    </row>
    <row r="2987" spans="1:4">
      <c r="A2987" t="s">
        <v>1199</v>
      </c>
      <c r="B2987" t="s">
        <v>4806</v>
      </c>
      <c r="C2987" t="str">
        <f t="shared" si="46"/>
        <v>10.146.106.67naa.60060e80166177000001617700000000</v>
      </c>
      <c r="D2987" t="s">
        <v>4435</v>
      </c>
    </row>
    <row r="2988" spans="1:4">
      <c r="A2988" t="s">
        <v>1199</v>
      </c>
      <c r="B2988" t="s">
        <v>4711</v>
      </c>
      <c r="C2988" t="str">
        <f t="shared" si="46"/>
        <v>10.146.106.67naa.60060e80166221000001622100001010</v>
      </c>
      <c r="D2988" t="s">
        <v>4839</v>
      </c>
    </row>
    <row r="2989" spans="1:4">
      <c r="A2989" t="s">
        <v>1199</v>
      </c>
      <c r="B2989" t="s">
        <v>4738</v>
      </c>
      <c r="C2989" t="str">
        <f t="shared" si="46"/>
        <v>10.146.106.67naa.60060e8016622100000162210000100b</v>
      </c>
      <c r="D2989" t="s">
        <v>4852</v>
      </c>
    </row>
    <row r="2990" spans="1:4">
      <c r="A2990" t="s">
        <v>1199</v>
      </c>
      <c r="B2990" t="s">
        <v>4779</v>
      </c>
      <c r="C2990" t="str">
        <f t="shared" si="46"/>
        <v>10.146.106.67naa.60060e80166177000001617700000f05</v>
      </c>
      <c r="D2990" t="s">
        <v>4505</v>
      </c>
    </row>
    <row r="2991" spans="1:4">
      <c r="A2991" t="s">
        <v>1199</v>
      </c>
      <c r="B2991" t="s">
        <v>4739</v>
      </c>
      <c r="C2991" t="str">
        <f t="shared" si="46"/>
        <v>10.146.106.67naa.60060e8016622100000162210000100c</v>
      </c>
      <c r="D2991" t="s">
        <v>2490</v>
      </c>
    </row>
    <row r="2992" spans="1:4">
      <c r="A2992" t="s">
        <v>1199</v>
      </c>
      <c r="B2992" t="s">
        <v>4781</v>
      </c>
      <c r="C2992" t="str">
        <f t="shared" si="46"/>
        <v>10.146.106.67naa.60060e80166177000001617700000f06</v>
      </c>
      <c r="D2992" t="s">
        <v>4894</v>
      </c>
    </row>
    <row r="2993" spans="1:4">
      <c r="A2993" t="s">
        <v>1199</v>
      </c>
      <c r="B2993" t="s">
        <v>4744</v>
      </c>
      <c r="C2993" t="str">
        <f t="shared" si="46"/>
        <v>10.146.106.67naa.60060e80166177000001617700000f0a</v>
      </c>
      <c r="D2993" t="s">
        <v>4836</v>
      </c>
    </row>
    <row r="2994" spans="1:4">
      <c r="A2994" t="s">
        <v>1199</v>
      </c>
      <c r="B2994" t="s">
        <v>4770</v>
      </c>
      <c r="C2994" t="str">
        <f t="shared" si="46"/>
        <v>10.146.106.67naa.60060e80166177000001617700000f02</v>
      </c>
      <c r="D2994" t="s">
        <v>4526</v>
      </c>
    </row>
    <row r="2995" spans="1:4">
      <c r="A2995" t="s">
        <v>1199</v>
      </c>
      <c r="B2995" t="s">
        <v>4815</v>
      </c>
      <c r="C2995" t="str">
        <f t="shared" si="46"/>
        <v>10.146.106.67naa.60060e80166221000001622100000101</v>
      </c>
      <c r="D2995" t="s">
        <v>4617</v>
      </c>
    </row>
    <row r="2996" spans="1:4">
      <c r="A2996" t="s">
        <v>1199</v>
      </c>
      <c r="B2996" t="s">
        <v>4773</v>
      </c>
      <c r="C2996" t="str">
        <f t="shared" si="46"/>
        <v>10.146.106.67naa.60060e80166177000001617700000f03</v>
      </c>
      <c r="D2996" t="s">
        <v>4528</v>
      </c>
    </row>
    <row r="2997" spans="1:4">
      <c r="A2997" t="s">
        <v>1199</v>
      </c>
      <c r="B2997" t="s">
        <v>4745</v>
      </c>
      <c r="C2997" t="str">
        <f t="shared" si="46"/>
        <v>10.146.106.67naa.60060e8016622100000162210000100a</v>
      </c>
      <c r="D2997" t="s">
        <v>2497</v>
      </c>
    </row>
    <row r="2998" spans="1:4">
      <c r="A2998" t="s">
        <v>1199</v>
      </c>
      <c r="B2998" t="s">
        <v>4769</v>
      </c>
      <c r="C2998" t="str">
        <f t="shared" si="46"/>
        <v>10.146.106.67naa.60060e80166177000001617700000f04</v>
      </c>
      <c r="D2998" t="s">
        <v>4503</v>
      </c>
    </row>
    <row r="2999" spans="1:4">
      <c r="A2999" t="s">
        <v>1199</v>
      </c>
      <c r="B2999" t="s">
        <v>4743</v>
      </c>
      <c r="C2999" t="str">
        <f t="shared" si="46"/>
        <v>10.146.106.67naa.60060e80166177000001617700000f0d</v>
      </c>
      <c r="D2999" t="s">
        <v>4834</v>
      </c>
    </row>
    <row r="3000" spans="1:4">
      <c r="A3000" t="s">
        <v>1199</v>
      </c>
      <c r="B3000" t="s">
        <v>4719</v>
      </c>
      <c r="C3000" t="str">
        <f t="shared" si="46"/>
        <v>10.146.106.67naa.60060e8016622100000162210000100e</v>
      </c>
      <c r="D3000" t="s">
        <v>2492</v>
      </c>
    </row>
    <row r="3001" spans="1:4">
      <c r="A3001" t="s">
        <v>1199</v>
      </c>
      <c r="B3001" t="s">
        <v>4767</v>
      </c>
      <c r="C3001" t="str">
        <f t="shared" si="46"/>
        <v>10.146.106.67naa.60060e80166177000001617700000f09</v>
      </c>
      <c r="D3001" t="s">
        <v>4895</v>
      </c>
    </row>
    <row r="3002" spans="1:4">
      <c r="A3002" t="s">
        <v>1199</v>
      </c>
      <c r="B3002" t="s">
        <v>4737</v>
      </c>
      <c r="C3002" t="str">
        <f t="shared" si="46"/>
        <v>10.146.106.67naa.60060e80166177000001617700000f0e</v>
      </c>
      <c r="D3002" t="s">
        <v>4835</v>
      </c>
    </row>
    <row r="3003" spans="1:4">
      <c r="A3003" t="s">
        <v>1199</v>
      </c>
      <c r="B3003" t="s">
        <v>4721</v>
      </c>
      <c r="C3003" t="str">
        <f t="shared" si="46"/>
        <v>10.146.106.67naa.60060e8016622100000162210000100f</v>
      </c>
      <c r="D3003" t="s">
        <v>2499</v>
      </c>
    </row>
    <row r="3004" spans="1:4">
      <c r="A3004" t="s">
        <v>1199</v>
      </c>
      <c r="B3004" t="s">
        <v>4775</v>
      </c>
      <c r="C3004" t="str">
        <f t="shared" si="46"/>
        <v>10.146.106.67naa.60060e80166177000001617700000f07</v>
      </c>
      <c r="D3004" t="s">
        <v>4892</v>
      </c>
    </row>
    <row r="3005" spans="1:4">
      <c r="A3005" t="s">
        <v>1199</v>
      </c>
      <c r="B3005" t="s">
        <v>4746</v>
      </c>
      <c r="C3005" t="str">
        <f t="shared" si="46"/>
        <v>10.146.106.67naa.60060e80166177000001617700000f0b</v>
      </c>
      <c r="D3005" t="s">
        <v>4838</v>
      </c>
    </row>
    <row r="3006" spans="1:4">
      <c r="A3006" t="s">
        <v>1199</v>
      </c>
      <c r="B3006" t="s">
        <v>4717</v>
      </c>
      <c r="C3006" t="str">
        <f t="shared" si="46"/>
        <v>10.146.106.67naa.60060e8016622100000162210000100d</v>
      </c>
      <c r="D3006" t="s">
        <v>2491</v>
      </c>
    </row>
    <row r="3007" spans="1:4">
      <c r="A3007" t="s">
        <v>1199</v>
      </c>
      <c r="B3007" t="s">
        <v>4778</v>
      </c>
      <c r="C3007" t="str">
        <f t="shared" si="46"/>
        <v>10.146.106.67naa.60060e80166177000001617700000f08</v>
      </c>
      <c r="D3007" t="s">
        <v>4893</v>
      </c>
    </row>
    <row r="3008" spans="1:4">
      <c r="A3008" t="s">
        <v>1199</v>
      </c>
      <c r="B3008" t="s">
        <v>4741</v>
      </c>
      <c r="C3008" t="str">
        <f t="shared" si="46"/>
        <v>10.146.106.67naa.60060e80166177000001617700000f0c</v>
      </c>
      <c r="D3008" t="s">
        <v>4837</v>
      </c>
    </row>
    <row r="3009" spans="1:4">
      <c r="A3009" t="s">
        <v>1199</v>
      </c>
      <c r="B3009" t="s">
        <v>4790</v>
      </c>
      <c r="C3009" t="str">
        <f t="shared" si="46"/>
        <v>10.146.106.67naa.60060e80166177000001617700000005</v>
      </c>
      <c r="D3009" t="s">
        <v>4693</v>
      </c>
    </row>
    <row r="3010" spans="1:4">
      <c r="A3010" t="s">
        <v>1199</v>
      </c>
      <c r="B3010" t="s">
        <v>4796</v>
      </c>
      <c r="C3010" t="str">
        <f t="shared" si="46"/>
        <v>10.146.106.67naa.60060e80166177000001617700000006</v>
      </c>
      <c r="D3010" t="s">
        <v>4690</v>
      </c>
    </row>
    <row r="3011" spans="1:4">
      <c r="A3011" t="s">
        <v>1199</v>
      </c>
      <c r="B3011" t="s">
        <v>4807</v>
      </c>
      <c r="C3011" t="str">
        <f t="shared" si="46"/>
        <v>10.146.106.67naa.60060e80166177000001617700000003</v>
      </c>
      <c r="D3011" t="s">
        <v>4689</v>
      </c>
    </row>
    <row r="3012" spans="1:4">
      <c r="A3012" t="s">
        <v>1199</v>
      </c>
      <c r="B3012" t="s">
        <v>4792</v>
      </c>
      <c r="C3012" t="str">
        <f t="shared" ref="C3012:C3075" si="47">CONCATENATE(A3012,B3012)</f>
        <v>10.146.106.67naa.60060e80166177000001617700000004</v>
      </c>
      <c r="D3012" t="s">
        <v>4692</v>
      </c>
    </row>
    <row r="3013" spans="1:4">
      <c r="A3013" t="s">
        <v>1199</v>
      </c>
      <c r="B3013" t="s">
        <v>4785</v>
      </c>
      <c r="C3013" t="str">
        <f t="shared" si="47"/>
        <v>10.146.106.67naa.60060e80166177000001617700000007</v>
      </c>
      <c r="D3013" t="s">
        <v>4691</v>
      </c>
    </row>
    <row r="3014" spans="1:4">
      <c r="A3014" t="s">
        <v>1199</v>
      </c>
      <c r="B3014" t="s">
        <v>4788</v>
      </c>
      <c r="C3014" t="str">
        <f t="shared" si="47"/>
        <v>10.146.106.67naa.60060e80166177000001617700000009</v>
      </c>
      <c r="D3014" t="s">
        <v>4694</v>
      </c>
    </row>
    <row r="3015" spans="1:4">
      <c r="A3015" t="s">
        <v>1199</v>
      </c>
      <c r="B3015" t="s">
        <v>4786</v>
      </c>
      <c r="C3015" t="str">
        <f t="shared" si="47"/>
        <v>10.146.106.67naa.60060e80166177000001617700000008</v>
      </c>
      <c r="D3015" t="s">
        <v>4695</v>
      </c>
    </row>
    <row r="3016" spans="1:4">
      <c r="A3016" t="s">
        <v>1199</v>
      </c>
      <c r="B3016" t="s">
        <v>4727</v>
      </c>
      <c r="C3016" t="str">
        <f t="shared" si="47"/>
        <v>10.146.106.67naa.60060e80166221000001622100000f09</v>
      </c>
      <c r="D3016" t="s">
        <v>2506</v>
      </c>
    </row>
    <row r="3017" spans="1:4">
      <c r="A3017" t="s">
        <v>1199</v>
      </c>
      <c r="B3017" t="s">
        <v>4797</v>
      </c>
      <c r="C3017" t="str">
        <f t="shared" si="47"/>
        <v>10.146.106.67naa.60060e80166221000001622100001101</v>
      </c>
      <c r="D3017" t="s">
        <v>2536</v>
      </c>
    </row>
    <row r="3018" spans="1:4">
      <c r="A3018" t="s">
        <v>1199</v>
      </c>
      <c r="B3018" t="s">
        <v>4710</v>
      </c>
      <c r="C3018" t="str">
        <f t="shared" si="47"/>
        <v>10.146.106.67naa.60060e80166221000001622100000000</v>
      </c>
      <c r="D3018" t="s">
        <v>2462</v>
      </c>
    </row>
    <row r="3019" spans="1:4">
      <c r="A3019" t="s">
        <v>1199</v>
      </c>
      <c r="B3019" t="s">
        <v>4713</v>
      </c>
      <c r="C3019" t="str">
        <f t="shared" si="47"/>
        <v>10.146.106.67naa.60060e80166221000001622100000001</v>
      </c>
      <c r="D3019" t="s">
        <v>2469</v>
      </c>
    </row>
    <row r="3020" spans="1:4">
      <c r="A3020" t="s">
        <v>1199</v>
      </c>
      <c r="B3020" t="s">
        <v>4784</v>
      </c>
      <c r="C3020" t="str">
        <f t="shared" si="47"/>
        <v>10.146.106.67naa.60060e80166221000001622100001015</v>
      </c>
      <c r="D3020" t="s">
        <v>2521</v>
      </c>
    </row>
    <row r="3021" spans="1:4">
      <c r="A3021" t="s">
        <v>1199</v>
      </c>
      <c r="B3021" t="s">
        <v>4795</v>
      </c>
      <c r="C3021" t="str">
        <f t="shared" si="47"/>
        <v>10.146.106.67naa.60060e80166221000001622100001014</v>
      </c>
      <c r="D3021" t="s">
        <v>2505</v>
      </c>
    </row>
    <row r="3022" spans="1:4">
      <c r="A3022" t="s">
        <v>1199</v>
      </c>
      <c r="B3022" t="s">
        <v>4789</v>
      </c>
      <c r="C3022" t="str">
        <f t="shared" si="47"/>
        <v>10.146.106.67naa.60060e80166221000001622100001009</v>
      </c>
      <c r="D3022" t="s">
        <v>4858</v>
      </c>
    </row>
    <row r="3023" spans="1:4">
      <c r="A3023" t="s">
        <v>1199</v>
      </c>
      <c r="B3023" t="s">
        <v>4787</v>
      </c>
      <c r="C3023" t="str">
        <f t="shared" si="47"/>
        <v>10.146.106.67naa.60060e80166221000001622100001019</v>
      </c>
      <c r="D3023" t="s">
        <v>2534</v>
      </c>
    </row>
    <row r="3024" spans="1:4">
      <c r="A3024" t="s">
        <v>1199</v>
      </c>
      <c r="B3024" t="s">
        <v>4798</v>
      </c>
      <c r="C3024" t="str">
        <f t="shared" si="47"/>
        <v>10.146.106.67naa.60060e80166221000001622100001100</v>
      </c>
      <c r="D3024" t="s">
        <v>2535</v>
      </c>
    </row>
    <row r="3025" spans="1:4">
      <c r="A3025" t="s">
        <v>1199</v>
      </c>
      <c r="B3025" t="s">
        <v>4799</v>
      </c>
      <c r="C3025" t="str">
        <f t="shared" si="47"/>
        <v>10.146.106.67naa.60060e8016622100000162210000101d</v>
      </c>
      <c r="D3025" t="s">
        <v>4860</v>
      </c>
    </row>
    <row r="3026" spans="1:4">
      <c r="A3026" t="s">
        <v>1199</v>
      </c>
      <c r="B3026" t="s">
        <v>4768</v>
      </c>
      <c r="C3026" t="str">
        <f t="shared" si="47"/>
        <v>10.146.106.67naa.60060e80166221000001622100000006</v>
      </c>
      <c r="D3026" t="s">
        <v>4613</v>
      </c>
    </row>
    <row r="3027" spans="1:4">
      <c r="A3027" t="s">
        <v>1199</v>
      </c>
      <c r="B3027" t="s">
        <v>4754</v>
      </c>
      <c r="C3027" t="str">
        <f t="shared" si="47"/>
        <v>10.146.106.67naa.60060e80166221000001622100000007</v>
      </c>
      <c r="D3027" t="s">
        <v>2476</v>
      </c>
    </row>
    <row r="3028" spans="1:4">
      <c r="A3028" t="s">
        <v>1199</v>
      </c>
      <c r="B3028" t="s">
        <v>1259</v>
      </c>
      <c r="C3028" t="str">
        <f t="shared" si="47"/>
        <v>10.146.106.67naa.60060e80166221000001622100001f00</v>
      </c>
      <c r="D3028" t="s">
        <v>4890</v>
      </c>
    </row>
    <row r="3029" spans="1:4">
      <c r="A3029" t="s">
        <v>1199</v>
      </c>
      <c r="B3029" t="s">
        <v>4757</v>
      </c>
      <c r="C3029" t="str">
        <f t="shared" si="47"/>
        <v>10.146.106.67naa.60060e80166221000001622100000009</v>
      </c>
      <c r="D3029" t="s">
        <v>2485</v>
      </c>
    </row>
    <row r="3030" spans="1:4">
      <c r="A3030" t="s">
        <v>1199</v>
      </c>
      <c r="B3030" t="s">
        <v>4752</v>
      </c>
      <c r="C3030" t="str">
        <f t="shared" si="47"/>
        <v>10.146.106.67naa.60060e80166221000001622100000008</v>
      </c>
      <c r="D3030" t="s">
        <v>2477</v>
      </c>
    </row>
    <row r="3031" spans="1:4">
      <c r="A3031" t="s">
        <v>1199</v>
      </c>
      <c r="B3031" t="s">
        <v>4726</v>
      </c>
      <c r="C3031" t="str">
        <f t="shared" si="47"/>
        <v>10.146.106.67naa.60060e80166221000001622100000003</v>
      </c>
      <c r="D3031" t="s">
        <v>2464</v>
      </c>
    </row>
    <row r="3032" spans="1:4">
      <c r="A3032" t="s">
        <v>1199</v>
      </c>
      <c r="B3032" t="s">
        <v>4736</v>
      </c>
      <c r="C3032" t="str">
        <f t="shared" si="47"/>
        <v>10.146.106.67naa.60060e80166221000001622100000002</v>
      </c>
      <c r="D3032" t="s">
        <v>2472</v>
      </c>
    </row>
    <row r="3033" spans="1:4">
      <c r="A3033" t="s">
        <v>1199</v>
      </c>
      <c r="B3033" t="s">
        <v>4774</v>
      </c>
      <c r="C3033" t="str">
        <f t="shared" si="47"/>
        <v>10.146.106.67naa.60060e80166221000001622100000005</v>
      </c>
      <c r="D3033" t="s">
        <v>2483</v>
      </c>
    </row>
    <row r="3034" spans="1:4">
      <c r="A3034" t="s">
        <v>1199</v>
      </c>
      <c r="B3034" t="s">
        <v>4772</v>
      </c>
      <c r="C3034" t="str">
        <f t="shared" si="47"/>
        <v>10.146.106.67naa.60060e80166221000001622100000004</v>
      </c>
      <c r="D3034" t="s">
        <v>2474</v>
      </c>
    </row>
    <row r="3035" spans="1:4">
      <c r="A3035" t="s">
        <v>1199</v>
      </c>
      <c r="B3035" t="s">
        <v>4783</v>
      </c>
      <c r="C3035" t="str">
        <f t="shared" si="47"/>
        <v>10.146.106.67naa.60060e80166221000001622100001008</v>
      </c>
      <c r="D3035" t="s">
        <v>4859</v>
      </c>
    </row>
    <row r="3036" spans="1:4">
      <c r="A3036" t="s">
        <v>1199</v>
      </c>
      <c r="B3036" t="s">
        <v>4750</v>
      </c>
      <c r="C3036" t="str">
        <f t="shared" si="47"/>
        <v>10.146.106.67naa.60060e80166177000001617700000087</v>
      </c>
      <c r="D3036" t="s">
        <v>4489</v>
      </c>
    </row>
    <row r="3037" spans="1:4">
      <c r="A3037" t="s">
        <v>1199</v>
      </c>
      <c r="B3037" t="s">
        <v>4751</v>
      </c>
      <c r="C3037" t="str">
        <f t="shared" si="47"/>
        <v>10.146.106.67naa.60060e80166177000001617700000018</v>
      </c>
      <c r="D3037" t="s">
        <v>4493</v>
      </c>
    </row>
    <row r="3038" spans="1:4">
      <c r="A3038" t="s">
        <v>1199</v>
      </c>
      <c r="B3038" t="s">
        <v>4747</v>
      </c>
      <c r="C3038" t="str">
        <f t="shared" si="47"/>
        <v>10.146.106.67naa.60060e80166177000001617700000017</v>
      </c>
      <c r="D3038" t="s">
        <v>4494</v>
      </c>
    </row>
    <row r="3039" spans="1:4">
      <c r="A3039" t="s">
        <v>1199</v>
      </c>
      <c r="B3039" t="s">
        <v>4765</v>
      </c>
      <c r="C3039" t="str">
        <f t="shared" si="47"/>
        <v>10.146.106.67naa.60060e80166177000001617700000088</v>
      </c>
      <c r="D3039" t="s">
        <v>4486</v>
      </c>
    </row>
    <row r="3040" spans="1:4">
      <c r="A3040" t="s">
        <v>1199</v>
      </c>
      <c r="B3040" t="s">
        <v>4776</v>
      </c>
      <c r="C3040" t="str">
        <f t="shared" si="47"/>
        <v>10.146.106.67naa.60060e80166221000001622100000016</v>
      </c>
      <c r="D3040" t="s">
        <v>2540</v>
      </c>
    </row>
    <row r="3041" spans="1:4">
      <c r="A3041" t="s">
        <v>1199</v>
      </c>
      <c r="B3041" t="s">
        <v>4782</v>
      </c>
      <c r="C3041" t="str">
        <f t="shared" si="47"/>
        <v>10.146.106.67naa.60060e80166221000001622100000015</v>
      </c>
      <c r="D3041" t="s">
        <v>2520</v>
      </c>
    </row>
    <row r="3042" spans="1:4">
      <c r="A3042" t="s">
        <v>1199</v>
      </c>
      <c r="B3042" t="s">
        <v>4780</v>
      </c>
      <c r="C3042" t="str">
        <f t="shared" si="47"/>
        <v>10.146.106.67naa.60060e80166221000001622100000014</v>
      </c>
      <c r="D3042" t="s">
        <v>2502</v>
      </c>
    </row>
    <row r="3043" spans="1:4">
      <c r="A3043" t="s">
        <v>1199</v>
      </c>
      <c r="B3043" t="s">
        <v>4756</v>
      </c>
      <c r="C3043" t="str">
        <f t="shared" si="47"/>
        <v>10.146.106.67naa.60060e8016622100000162210000001b</v>
      </c>
      <c r="D3043" t="s">
        <v>2526</v>
      </c>
    </row>
    <row r="3044" spans="1:4">
      <c r="A3044" t="s">
        <v>1199</v>
      </c>
      <c r="B3044" t="s">
        <v>4714</v>
      </c>
      <c r="C3044" t="str">
        <f t="shared" si="47"/>
        <v>10.146.106.67naa.60060e80166177000001617700000014</v>
      </c>
      <c r="D3044" t="s">
        <v>4491</v>
      </c>
    </row>
    <row r="3045" spans="1:4">
      <c r="A3045" t="s">
        <v>1199</v>
      </c>
      <c r="B3045" t="s">
        <v>4755</v>
      </c>
      <c r="C3045" t="str">
        <f t="shared" si="47"/>
        <v>10.146.106.67naa.60060e8016622100000162210000001a</v>
      </c>
      <c r="D3045" t="s">
        <v>2525</v>
      </c>
    </row>
    <row r="3046" spans="1:4">
      <c r="A3046" t="s">
        <v>1199</v>
      </c>
      <c r="B3046" t="s">
        <v>4733</v>
      </c>
      <c r="C3046" t="str">
        <f t="shared" si="47"/>
        <v>10.146.106.67naa.60060e80166177000001617700000015</v>
      </c>
      <c r="D3046" t="s">
        <v>4490</v>
      </c>
    </row>
    <row r="3047" spans="1:4">
      <c r="A3047" t="s">
        <v>1199</v>
      </c>
      <c r="B3047" t="s">
        <v>4749</v>
      </c>
      <c r="C3047" t="str">
        <f t="shared" si="47"/>
        <v>10.146.106.67naa.60060e8016622100000162210000001d</v>
      </c>
      <c r="D3047" t="s">
        <v>2528</v>
      </c>
    </row>
    <row r="3048" spans="1:4">
      <c r="A3048" t="s">
        <v>1199</v>
      </c>
      <c r="B3048" t="s">
        <v>4723</v>
      </c>
      <c r="C3048" t="str">
        <f t="shared" si="47"/>
        <v>10.146.106.67naa.60060e80166177000001617700000016</v>
      </c>
      <c r="D3048" t="s">
        <v>4492</v>
      </c>
    </row>
    <row r="3049" spans="1:4">
      <c r="A3049" t="s">
        <v>1199</v>
      </c>
      <c r="B3049" t="s">
        <v>4748</v>
      </c>
      <c r="C3049" t="str">
        <f t="shared" si="47"/>
        <v>10.146.106.67naa.60060e8016622100000162210000001c</v>
      </c>
      <c r="D3049" t="s">
        <v>2527</v>
      </c>
    </row>
    <row r="3050" spans="1:4">
      <c r="A3050" t="s">
        <v>1199</v>
      </c>
      <c r="B3050" t="s">
        <v>4800</v>
      </c>
      <c r="C3050" t="str">
        <f t="shared" si="47"/>
        <v>10.146.106.67naa.60060e80166221000001622100001004</v>
      </c>
      <c r="D3050" t="s">
        <v>4861</v>
      </c>
    </row>
    <row r="3051" spans="1:4">
      <c r="A3051" t="s">
        <v>1199</v>
      </c>
      <c r="B3051" t="s">
        <v>4803</v>
      </c>
      <c r="C3051" t="str">
        <f t="shared" si="47"/>
        <v>10.146.106.67naa.60060e80166221000001622100001003</v>
      </c>
      <c r="D3051" t="s">
        <v>2465</v>
      </c>
    </row>
    <row r="3052" spans="1:4">
      <c r="A3052" t="s">
        <v>1199</v>
      </c>
      <c r="B3052" t="s">
        <v>4794</v>
      </c>
      <c r="C3052" t="str">
        <f t="shared" si="47"/>
        <v>10.146.106.67naa.60060e80166221000001622100001007</v>
      </c>
      <c r="D3052" t="s">
        <v>4862</v>
      </c>
    </row>
    <row r="3053" spans="1:4">
      <c r="A3053" t="s">
        <v>1199</v>
      </c>
      <c r="B3053" t="s">
        <v>4793</v>
      </c>
      <c r="C3053" t="str">
        <f t="shared" si="47"/>
        <v>10.146.106.67naa.60060e80166221000001622100001006</v>
      </c>
      <c r="D3053" t="s">
        <v>4863</v>
      </c>
    </row>
    <row r="3054" spans="1:4">
      <c r="A3054" t="s">
        <v>1199</v>
      </c>
      <c r="B3054" t="s">
        <v>4791</v>
      </c>
      <c r="C3054" t="str">
        <f t="shared" si="47"/>
        <v>10.146.106.67naa.60060e80166221000001622100001005</v>
      </c>
      <c r="D3054" t="s">
        <v>4864</v>
      </c>
    </row>
    <row r="3055" spans="1:4">
      <c r="A3055" t="s">
        <v>1199</v>
      </c>
      <c r="B3055" t="s">
        <v>4753</v>
      </c>
      <c r="C3055" t="str">
        <f t="shared" si="47"/>
        <v>10.146.106.67naa.60060e80166221000001622100000019</v>
      </c>
      <c r="D3055" t="s">
        <v>4500</v>
      </c>
    </row>
    <row r="3056" spans="1:4">
      <c r="A3056" t="s">
        <v>1199</v>
      </c>
      <c r="B3056" t="s">
        <v>4804</v>
      </c>
      <c r="C3056" t="str">
        <f t="shared" si="47"/>
        <v>10.146.106.67naa.60060e80166221000001622100001000</v>
      </c>
      <c r="D3056" t="s">
        <v>2463</v>
      </c>
    </row>
    <row r="3057" spans="1:4">
      <c r="A3057" t="s">
        <v>1199</v>
      </c>
      <c r="B3057" t="s">
        <v>4777</v>
      </c>
      <c r="C3057" t="str">
        <f t="shared" si="47"/>
        <v>10.146.106.67naa.60060e80166221000001622100000018</v>
      </c>
      <c r="D3057" t="s">
        <v>2523</v>
      </c>
    </row>
    <row r="3058" spans="1:4">
      <c r="A3058" t="s">
        <v>1199</v>
      </c>
      <c r="B3058" t="s">
        <v>4802</v>
      </c>
      <c r="C3058" t="str">
        <f t="shared" si="47"/>
        <v>10.146.106.67naa.60060e80166221000001622100001001</v>
      </c>
      <c r="D3058" t="s">
        <v>4855</v>
      </c>
    </row>
    <row r="3059" spans="1:4">
      <c r="A3059" t="s">
        <v>1199</v>
      </c>
      <c r="B3059" t="s">
        <v>4801</v>
      </c>
      <c r="C3059" t="str">
        <f t="shared" si="47"/>
        <v>10.146.106.67naa.60060e80166221000001622100001002</v>
      </c>
      <c r="D3059" t="s">
        <v>4857</v>
      </c>
    </row>
    <row r="3060" spans="1:4">
      <c r="A3060" t="s">
        <v>1199</v>
      </c>
      <c r="B3060" t="s">
        <v>4766</v>
      </c>
      <c r="C3060" t="str">
        <f t="shared" si="47"/>
        <v>10.146.106.67naa.60060e8016622100000162210000000a</v>
      </c>
      <c r="D3060" t="s">
        <v>2496</v>
      </c>
    </row>
    <row r="3061" spans="1:4">
      <c r="A3061" t="s">
        <v>1199</v>
      </c>
      <c r="B3061" t="s">
        <v>4740</v>
      </c>
      <c r="C3061" t="str">
        <f t="shared" si="47"/>
        <v>10.146.106.67naa.60060e80166221000001622100000f00</v>
      </c>
      <c r="D3061" t="s">
        <v>2466</v>
      </c>
    </row>
    <row r="3062" spans="1:4">
      <c r="A3062" t="s">
        <v>1199</v>
      </c>
      <c r="B3062" t="s">
        <v>4823</v>
      </c>
      <c r="C3062" t="str">
        <f t="shared" si="47"/>
        <v>10.146.106.67naa.60060e8016617700000161770000000e</v>
      </c>
      <c r="D3062" t="s">
        <v>4471</v>
      </c>
    </row>
    <row r="3063" spans="1:4">
      <c r="A3063" t="s">
        <v>1199</v>
      </c>
      <c r="B3063" t="s">
        <v>1369</v>
      </c>
      <c r="C3063" t="str">
        <f t="shared" si="47"/>
        <v>10.146.106.67naa.60060e80166177000001617700001f04</v>
      </c>
      <c r="D3063" t="s">
        <v>4701</v>
      </c>
    </row>
    <row r="3064" spans="1:4">
      <c r="A3064" t="s">
        <v>1199</v>
      </c>
      <c r="B3064" t="s">
        <v>4820</v>
      </c>
      <c r="C3064" t="str">
        <f t="shared" si="47"/>
        <v>10.146.106.67naa.60060e8016617700000161770000000f</v>
      </c>
      <c r="D3064" t="s">
        <v>4482</v>
      </c>
    </row>
    <row r="3065" spans="1:4">
      <c r="A3065" t="s">
        <v>1199</v>
      </c>
      <c r="B3065" t="s">
        <v>4718</v>
      </c>
      <c r="C3065" t="str">
        <f t="shared" si="47"/>
        <v>10.146.106.67naa.60060e80166221000001622100000f02</v>
      </c>
      <c r="D3065" t="s">
        <v>2468</v>
      </c>
    </row>
    <row r="3066" spans="1:4">
      <c r="A3066" t="s">
        <v>1199</v>
      </c>
      <c r="B3066" t="s">
        <v>4821</v>
      </c>
      <c r="C3066" t="str">
        <f t="shared" si="47"/>
        <v>10.146.106.67naa.60060e80166177000001617700000010</v>
      </c>
      <c r="D3066" t="s">
        <v>4477</v>
      </c>
    </row>
    <row r="3067" spans="1:4">
      <c r="A3067" t="s">
        <v>1199</v>
      </c>
      <c r="B3067" t="s">
        <v>4742</v>
      </c>
      <c r="C3067" t="str">
        <f t="shared" si="47"/>
        <v>10.146.106.67naa.60060e80166221000001622100000f01</v>
      </c>
      <c r="D3067" t="s">
        <v>2467</v>
      </c>
    </row>
    <row r="3068" spans="1:4">
      <c r="A3068" t="s">
        <v>1199</v>
      </c>
      <c r="B3068" t="s">
        <v>1347</v>
      </c>
      <c r="C3068" t="str">
        <f t="shared" si="47"/>
        <v>10.146.106.67naa.60060e80166177000001617700001f02</v>
      </c>
      <c r="D3068" t="s">
        <v>4697</v>
      </c>
    </row>
    <row r="3069" spans="1:4">
      <c r="A3069" t="s">
        <v>1199</v>
      </c>
      <c r="B3069" t="s">
        <v>4813</v>
      </c>
      <c r="C3069" t="str">
        <f t="shared" si="47"/>
        <v>10.146.106.67naa.60060e80166221000001622100000013</v>
      </c>
      <c r="D3069" t="s">
        <v>2501</v>
      </c>
    </row>
    <row r="3070" spans="1:4">
      <c r="A3070" t="s">
        <v>1199</v>
      </c>
      <c r="B3070" t="s">
        <v>4816</v>
      </c>
      <c r="C3070" t="str">
        <f t="shared" si="47"/>
        <v>10.146.106.67naa.60060e8016617700000161770000000c</v>
      </c>
      <c r="D3070" t="s">
        <v>4474</v>
      </c>
    </row>
    <row r="3071" spans="1:4">
      <c r="A3071" t="s">
        <v>1199</v>
      </c>
      <c r="B3071" t="s">
        <v>4822</v>
      </c>
      <c r="C3071" t="str">
        <f t="shared" si="47"/>
        <v>10.146.106.67naa.60060e8016617700000161770000000d</v>
      </c>
      <c r="D3071" t="s">
        <v>4475</v>
      </c>
    </row>
    <row r="3072" spans="1:4">
      <c r="A3072" t="s">
        <v>1199</v>
      </c>
      <c r="B3072" t="s">
        <v>1359</v>
      </c>
      <c r="C3072" t="str">
        <f t="shared" si="47"/>
        <v>10.146.106.67naa.60060e80166177000001617700001f03</v>
      </c>
      <c r="D3072" t="s">
        <v>4702</v>
      </c>
    </row>
    <row r="3073" spans="1:4">
      <c r="A3073" t="s">
        <v>1199</v>
      </c>
      <c r="B3073" t="s">
        <v>4734</v>
      </c>
      <c r="C3073" t="str">
        <f t="shared" si="47"/>
        <v>10.146.106.67naa.60060e80166177000001617700000f00</v>
      </c>
      <c r="D3073" t="s">
        <v>4530</v>
      </c>
    </row>
    <row r="3074" spans="1:4">
      <c r="A3074" t="s">
        <v>1199</v>
      </c>
      <c r="B3074" t="s">
        <v>4763</v>
      </c>
      <c r="C3074" t="str">
        <f t="shared" si="47"/>
        <v>10.146.106.67naa.60060e8016622100000162210000001e</v>
      </c>
      <c r="D3074" t="s">
        <v>4618</v>
      </c>
    </row>
    <row r="3075" spans="1:4">
      <c r="A3075" t="s">
        <v>1199</v>
      </c>
      <c r="B3075" t="s">
        <v>4731</v>
      </c>
      <c r="C3075" t="str">
        <f t="shared" si="47"/>
        <v>10.146.106.67naa.60060e80166221000001622100000f07</v>
      </c>
      <c r="D3075" t="s">
        <v>2494</v>
      </c>
    </row>
    <row r="3076" spans="1:4">
      <c r="A3076" t="s">
        <v>1199</v>
      </c>
      <c r="B3076" t="s">
        <v>4725</v>
      </c>
      <c r="C3076" t="str">
        <f t="shared" ref="C3076:C3139" si="48">CONCATENATE(A3076,B3076)</f>
        <v>10.146.106.67naa.60060e80166221000001622100000f08</v>
      </c>
      <c r="D3076" t="s">
        <v>2495</v>
      </c>
    </row>
    <row r="3077" spans="1:4">
      <c r="A3077" t="s">
        <v>1199</v>
      </c>
      <c r="B3077" t="s">
        <v>4728</v>
      </c>
      <c r="C3077" t="str">
        <f t="shared" si="48"/>
        <v>10.146.106.67naa.60060e80166177000001617700000f01</v>
      </c>
      <c r="D3077" t="s">
        <v>4532</v>
      </c>
    </row>
    <row r="3078" spans="1:4">
      <c r="A3078" t="s">
        <v>1199</v>
      </c>
      <c r="B3078" t="s">
        <v>4818</v>
      </c>
      <c r="C3078" t="str">
        <f t="shared" si="48"/>
        <v>10.146.106.67naa.60060e80166221000001622100000100</v>
      </c>
      <c r="D3078" t="s">
        <v>4616</v>
      </c>
    </row>
    <row r="3079" spans="1:4">
      <c r="A3079" t="s">
        <v>1199</v>
      </c>
      <c r="B3079" t="s">
        <v>4809</v>
      </c>
      <c r="C3079" t="str">
        <f t="shared" si="48"/>
        <v>10.146.106.67naa.60060e80166177000001617700000012</v>
      </c>
      <c r="D3079" t="s">
        <v>4525</v>
      </c>
    </row>
    <row r="3080" spans="1:4">
      <c r="A3080" t="s">
        <v>1199</v>
      </c>
      <c r="B3080" t="s">
        <v>4716</v>
      </c>
      <c r="C3080" t="str">
        <f t="shared" si="48"/>
        <v>10.146.106.67naa.60060e80166221000001622100000f03</v>
      </c>
      <c r="D3080" t="s">
        <v>2480</v>
      </c>
    </row>
    <row r="3081" spans="1:4">
      <c r="A3081" t="s">
        <v>1199</v>
      </c>
      <c r="B3081" t="s">
        <v>4811</v>
      </c>
      <c r="C3081" t="str">
        <f t="shared" si="48"/>
        <v>10.146.106.67naa.60060e80166177000001617700000011</v>
      </c>
      <c r="D3081" t="s">
        <v>4479</v>
      </c>
    </row>
    <row r="3082" spans="1:4">
      <c r="A3082" t="s">
        <v>1199</v>
      </c>
      <c r="B3082" t="s">
        <v>4722</v>
      </c>
      <c r="C3082" t="str">
        <f t="shared" si="48"/>
        <v>10.146.106.67naa.60060e80166221000001622100000f04</v>
      </c>
      <c r="D3082" t="s">
        <v>2481</v>
      </c>
    </row>
    <row r="3083" spans="1:4">
      <c r="A3083" t="s">
        <v>1199</v>
      </c>
      <c r="B3083" t="s">
        <v>4712</v>
      </c>
      <c r="C3083" t="str">
        <f t="shared" si="48"/>
        <v>10.146.106.67naa.60060e80166221000001622100000f06</v>
      </c>
      <c r="D3083" t="s">
        <v>2493</v>
      </c>
    </row>
    <row r="3084" spans="1:4">
      <c r="A3084" t="s">
        <v>1199</v>
      </c>
      <c r="B3084" t="s">
        <v>4720</v>
      </c>
      <c r="C3084" t="str">
        <f t="shared" si="48"/>
        <v>10.146.106.67naa.60060e80166221000001622100000f05</v>
      </c>
      <c r="D3084" t="s">
        <v>2482</v>
      </c>
    </row>
    <row r="3085" spans="1:4">
      <c r="A3085" t="s">
        <v>1199</v>
      </c>
      <c r="B3085" t="s">
        <v>4810</v>
      </c>
      <c r="C3085" t="str">
        <f t="shared" si="48"/>
        <v>10.146.106.67naa.60060e80166177000001617700000013</v>
      </c>
      <c r="D3085" t="s">
        <v>4518</v>
      </c>
    </row>
    <row r="3086" spans="1:4">
      <c r="A3086" t="s">
        <v>1199</v>
      </c>
      <c r="B3086" t="s">
        <v>4819</v>
      </c>
      <c r="C3086" t="str">
        <f t="shared" si="48"/>
        <v>10.146.106.67naa.60060e8016617700000161770000000b</v>
      </c>
      <c r="D3086" t="s">
        <v>4473</v>
      </c>
    </row>
    <row r="3087" spans="1:4">
      <c r="A3087" t="s">
        <v>1199</v>
      </c>
      <c r="B3087" t="s">
        <v>4758</v>
      </c>
      <c r="C3087" t="str">
        <f t="shared" si="48"/>
        <v>10.146.106.67naa.60060e8016622100000162210000000d</v>
      </c>
      <c r="D3087" t="s">
        <v>2488</v>
      </c>
    </row>
    <row r="3088" spans="1:4">
      <c r="A3088" t="s">
        <v>1199</v>
      </c>
      <c r="B3088" t="s">
        <v>4732</v>
      </c>
      <c r="C3088" t="str">
        <f t="shared" si="48"/>
        <v>10.146.106.67naa.60060e80166221000001622100000f0b</v>
      </c>
      <c r="D3088" t="s">
        <v>2517</v>
      </c>
    </row>
    <row r="3089" spans="1:4">
      <c r="A3089" t="s">
        <v>1199</v>
      </c>
      <c r="B3089" t="s">
        <v>1287</v>
      </c>
      <c r="C3089" t="str">
        <f t="shared" si="48"/>
        <v>10.146.106.67naa.60060e80166221000001622100001f03</v>
      </c>
      <c r="D3089" t="s">
        <v>4897</v>
      </c>
    </row>
    <row r="3090" spans="1:4">
      <c r="A3090" t="s">
        <v>1199</v>
      </c>
      <c r="B3090" t="s">
        <v>4761</v>
      </c>
      <c r="C3090" t="str">
        <f t="shared" si="48"/>
        <v>10.146.106.67naa.60060e8016622100000162210000000e</v>
      </c>
      <c r="D3090" t="s">
        <v>2489</v>
      </c>
    </row>
    <row r="3091" spans="1:4">
      <c r="A3091" t="s">
        <v>1199</v>
      </c>
      <c r="B3091" t="s">
        <v>4735</v>
      </c>
      <c r="C3091" t="str">
        <f t="shared" si="48"/>
        <v>10.146.106.67naa.60060e80166221000001622100000f0c</v>
      </c>
      <c r="D3091" t="s">
        <v>4872</v>
      </c>
    </row>
    <row r="3092" spans="1:4">
      <c r="A3092" t="s">
        <v>1199</v>
      </c>
      <c r="B3092" t="s">
        <v>1295</v>
      </c>
      <c r="C3092" t="str">
        <f t="shared" si="48"/>
        <v>10.146.106.67naa.60060e80166221000001622100001f04</v>
      </c>
      <c r="D3092" t="s">
        <v>4898</v>
      </c>
    </row>
    <row r="3093" spans="1:4">
      <c r="A3093" t="s">
        <v>1199</v>
      </c>
      <c r="B3093" t="s">
        <v>4760</v>
      </c>
      <c r="C3093" t="str">
        <f t="shared" si="48"/>
        <v>10.146.106.67naa.60060e8016622100000162210000000b</v>
      </c>
      <c r="D3093" t="s">
        <v>4853</v>
      </c>
    </row>
    <row r="3094" spans="1:4">
      <c r="A3094" t="s">
        <v>1199</v>
      </c>
      <c r="B3094" t="s">
        <v>1269</v>
      </c>
      <c r="C3094" t="str">
        <f t="shared" si="48"/>
        <v>10.146.106.67naa.60060e80166221000001622100001f01</v>
      </c>
      <c r="D3094" t="s">
        <v>4891</v>
      </c>
    </row>
    <row r="3095" spans="1:4">
      <c r="A3095" t="s">
        <v>1199</v>
      </c>
      <c r="B3095" t="s">
        <v>1277</v>
      </c>
      <c r="C3095" t="str">
        <f t="shared" si="48"/>
        <v>10.146.106.67naa.60060e80166221000001622100001f02</v>
      </c>
      <c r="D3095" t="s">
        <v>4896</v>
      </c>
    </row>
    <row r="3096" spans="1:4">
      <c r="A3096" t="s">
        <v>1199</v>
      </c>
      <c r="B3096" t="s">
        <v>4759</v>
      </c>
      <c r="C3096" t="str">
        <f t="shared" si="48"/>
        <v>10.146.106.67naa.60060e8016622100000162210000000c</v>
      </c>
      <c r="D3096" t="s">
        <v>2487</v>
      </c>
    </row>
    <row r="3097" spans="1:4">
      <c r="A3097" t="s">
        <v>1199</v>
      </c>
      <c r="B3097" t="s">
        <v>4709</v>
      </c>
      <c r="C3097" t="str">
        <f t="shared" si="48"/>
        <v>10.146.106.67naa.60060e80166221000001622100000f0a</v>
      </c>
      <c r="D3097" t="s">
        <v>2516</v>
      </c>
    </row>
    <row r="3098" spans="1:4">
      <c r="A3098" t="s">
        <v>1199</v>
      </c>
      <c r="B3098" t="s">
        <v>1327</v>
      </c>
      <c r="C3098" t="str">
        <f t="shared" si="48"/>
        <v>10.146.106.67naa.60060e80166177000001617700001f00</v>
      </c>
      <c r="D3098" t="s">
        <v>4700</v>
      </c>
    </row>
    <row r="3099" spans="1:4">
      <c r="A3099" t="s">
        <v>1199</v>
      </c>
      <c r="B3099" t="s">
        <v>4812</v>
      </c>
      <c r="C3099" t="str">
        <f t="shared" si="48"/>
        <v>10.146.106.67naa.60060e80166221000001622100000011</v>
      </c>
      <c r="D3099" t="s">
        <v>2518</v>
      </c>
    </row>
    <row r="3100" spans="1:4">
      <c r="A3100" t="s">
        <v>1199</v>
      </c>
      <c r="B3100" t="s">
        <v>4817</v>
      </c>
      <c r="C3100" t="str">
        <f t="shared" si="48"/>
        <v>10.146.106.67naa.60060e8016617700000161770000000a</v>
      </c>
      <c r="D3100" t="s">
        <v>4497</v>
      </c>
    </row>
    <row r="3101" spans="1:4">
      <c r="A3101" t="s">
        <v>1199</v>
      </c>
      <c r="B3101" t="s">
        <v>1337</v>
      </c>
      <c r="C3101" t="str">
        <f t="shared" si="48"/>
        <v>10.146.106.67naa.60060e80166177000001617700001f01</v>
      </c>
      <c r="D3101" t="s">
        <v>4696</v>
      </c>
    </row>
    <row r="3102" spans="1:4">
      <c r="A3102" t="s">
        <v>1199</v>
      </c>
      <c r="B3102" t="s">
        <v>4814</v>
      </c>
      <c r="C3102" t="str">
        <f t="shared" si="48"/>
        <v>10.146.106.67naa.60060e80166221000001622100000012</v>
      </c>
      <c r="D3102" t="s">
        <v>2500</v>
      </c>
    </row>
    <row r="3103" spans="1:4">
      <c r="A3103" t="s">
        <v>1199</v>
      </c>
      <c r="B3103" t="s">
        <v>4764</v>
      </c>
      <c r="C3103" t="str">
        <f t="shared" si="48"/>
        <v>10.146.106.67naa.60060e8016622100000162210000000f</v>
      </c>
      <c r="D3103" t="s">
        <v>2498</v>
      </c>
    </row>
    <row r="3104" spans="1:4">
      <c r="A3104" t="s">
        <v>1199</v>
      </c>
      <c r="B3104" t="s">
        <v>4729</v>
      </c>
      <c r="C3104" t="str">
        <f t="shared" si="48"/>
        <v>10.146.106.67naa.60060e80166221000001622100000f0d</v>
      </c>
      <c r="D3104" t="s">
        <v>4873</v>
      </c>
    </row>
    <row r="3105" spans="1:4">
      <c r="A3105" t="s">
        <v>1199</v>
      </c>
      <c r="B3105" t="s">
        <v>4762</v>
      </c>
      <c r="C3105" t="str">
        <f t="shared" si="48"/>
        <v>10.146.106.67naa.60060e80166221000001622100000010</v>
      </c>
      <c r="D3105" t="s">
        <v>4869</v>
      </c>
    </row>
    <row r="3106" spans="1:4">
      <c r="A3106" t="s">
        <v>1199</v>
      </c>
      <c r="B3106" t="s">
        <v>4771</v>
      </c>
      <c r="C3106" t="str">
        <f t="shared" si="48"/>
        <v>10.146.106.67naa.60060e80166221000001622100000f0e</v>
      </c>
      <c r="D3106" t="s">
        <v>4874</v>
      </c>
    </row>
    <row r="3107" spans="1:4">
      <c r="A3107" t="s">
        <v>1199</v>
      </c>
      <c r="B3107" t="s">
        <v>4218</v>
      </c>
      <c r="C3107" t="str">
        <f t="shared" si="48"/>
        <v>10.146.106.67naa.60060e80166177000001617700000f20</v>
      </c>
      <c r="D3107" t="s">
        <v>4559</v>
      </c>
    </row>
    <row r="3108" spans="1:4">
      <c r="A3108" t="s">
        <v>1199</v>
      </c>
      <c r="B3108" t="s">
        <v>1235</v>
      </c>
      <c r="C3108" t="str">
        <f t="shared" si="48"/>
        <v>10.146.106.67naa.60060e80166221000001622100001f19</v>
      </c>
      <c r="D3108" t="s">
        <v>4222</v>
      </c>
    </row>
    <row r="3109" spans="1:4">
      <c r="A3109" t="s">
        <v>1199</v>
      </c>
      <c r="B3109" t="s">
        <v>1301</v>
      </c>
      <c r="C3109" t="str">
        <f t="shared" si="48"/>
        <v>10.146.106.67naa.60060e80166177000001617700001f24</v>
      </c>
      <c r="D3109" t="s">
        <v>4565</v>
      </c>
    </row>
    <row r="3110" spans="1:4">
      <c r="A3110" t="s">
        <v>1199</v>
      </c>
      <c r="B3110" t="s">
        <v>4209</v>
      </c>
      <c r="C3110" t="str">
        <f t="shared" si="48"/>
        <v>10.146.106.67naa.60060e80166177000001617700000086</v>
      </c>
      <c r="D3110" t="s">
        <v>4574</v>
      </c>
    </row>
    <row r="3111" spans="1:4">
      <c r="A3111" t="s">
        <v>1199</v>
      </c>
      <c r="B3111" t="s">
        <v>4214</v>
      </c>
      <c r="C3111" t="str">
        <f t="shared" si="48"/>
        <v>10.146.106.67naa.60060e80166177000001617700000f1e</v>
      </c>
      <c r="D3111" t="s">
        <v>4572</v>
      </c>
    </row>
    <row r="3112" spans="1:4">
      <c r="A3112" t="s">
        <v>1199</v>
      </c>
      <c r="B3112" t="s">
        <v>4216</v>
      </c>
      <c r="C3112" t="str">
        <f t="shared" si="48"/>
        <v>10.146.106.67naa.60060e80166177000001617700000f1f</v>
      </c>
      <c r="D3112" t="s">
        <v>4573</v>
      </c>
    </row>
    <row r="3113" spans="1:4">
      <c r="A3113" t="s">
        <v>1199</v>
      </c>
      <c r="B3113" t="s">
        <v>4202</v>
      </c>
      <c r="C3113" t="str">
        <f t="shared" si="48"/>
        <v>10.146.106.67naa.60060e80166177000001617700000084</v>
      </c>
      <c r="D3113" t="s">
        <v>4575</v>
      </c>
    </row>
    <row r="3114" spans="1:4">
      <c r="A3114" t="s">
        <v>1199</v>
      </c>
      <c r="B3114" t="s">
        <v>4204</v>
      </c>
      <c r="C3114" t="str">
        <f t="shared" si="48"/>
        <v>10.146.106.67naa.60060e80166177000001617700000085</v>
      </c>
      <c r="D3114" t="s">
        <v>4576</v>
      </c>
    </row>
    <row r="3115" spans="1:4">
      <c r="A3115" t="s">
        <v>1200</v>
      </c>
      <c r="B3115" t="s">
        <v>1523</v>
      </c>
      <c r="C3115" t="str">
        <f t="shared" si="48"/>
        <v>10.146.106.68naa.600508b1001cf796153d8f88f355d372</v>
      </c>
      <c r="D3115" t="s">
        <v>4212</v>
      </c>
    </row>
    <row r="3116" spans="1:4">
      <c r="A3116" t="s">
        <v>1200</v>
      </c>
      <c r="B3116" t="s">
        <v>1525</v>
      </c>
      <c r="C3116" t="str">
        <f t="shared" si="48"/>
        <v>10.146.106.68naa.600508b1001c207e28ab7baf6a50e58a</v>
      </c>
      <c r="D3116" t="s">
        <v>4213</v>
      </c>
    </row>
    <row r="3117" spans="1:4">
      <c r="A3117" t="s">
        <v>1200</v>
      </c>
      <c r="B3117" t="s">
        <v>4724</v>
      </c>
      <c r="C3117" t="str">
        <f t="shared" si="48"/>
        <v>10.146.106.68naa.60060e80166221000001622100001013</v>
      </c>
      <c r="D3117" t="s">
        <v>2504</v>
      </c>
    </row>
    <row r="3118" spans="1:4">
      <c r="A3118" t="s">
        <v>1200</v>
      </c>
      <c r="B3118" t="s">
        <v>4204</v>
      </c>
      <c r="C3118" t="str">
        <f t="shared" si="48"/>
        <v>10.146.106.68naa.60060e80166177000001617700000085</v>
      </c>
      <c r="D3118" t="s">
        <v>4687</v>
      </c>
    </row>
    <row r="3119" spans="1:4">
      <c r="A3119" t="s">
        <v>1200</v>
      </c>
      <c r="B3119" t="s">
        <v>1327</v>
      </c>
      <c r="C3119" t="str">
        <f t="shared" si="48"/>
        <v>10.146.106.68naa.60060e80166177000001617700001f00</v>
      </c>
      <c r="D3119" t="s">
        <v>4430</v>
      </c>
    </row>
    <row r="3120" spans="1:4">
      <c r="A3120" t="s">
        <v>1200</v>
      </c>
      <c r="B3120" t="s">
        <v>4209</v>
      </c>
      <c r="C3120" t="str">
        <f t="shared" si="48"/>
        <v>10.146.106.68naa.60060e80166177000001617700000086</v>
      </c>
      <c r="D3120" t="s">
        <v>4689</v>
      </c>
    </row>
    <row r="3121" spans="1:4">
      <c r="A3121" t="s">
        <v>1200</v>
      </c>
      <c r="B3121" t="s">
        <v>1301</v>
      </c>
      <c r="C3121" t="str">
        <f t="shared" si="48"/>
        <v>10.146.106.68naa.60060e80166177000001617700001f24</v>
      </c>
      <c r="D3121" t="s">
        <v>4435</v>
      </c>
    </row>
    <row r="3122" spans="1:4">
      <c r="A3122" t="s">
        <v>1200</v>
      </c>
      <c r="B3122" t="s">
        <v>4202</v>
      </c>
      <c r="C3122" t="str">
        <f t="shared" si="48"/>
        <v>10.146.106.68naa.60060e80166177000001617700000084</v>
      </c>
      <c r="D3122" t="s">
        <v>4688</v>
      </c>
    </row>
    <row r="3123" spans="1:4">
      <c r="A3123" t="s">
        <v>1200</v>
      </c>
      <c r="B3123" t="s">
        <v>4739</v>
      </c>
      <c r="C3123" t="str">
        <f t="shared" si="48"/>
        <v>10.146.106.68naa.60060e8016622100000162210000100c</v>
      </c>
      <c r="D3123" t="s">
        <v>2490</v>
      </c>
    </row>
    <row r="3124" spans="1:4">
      <c r="A3124" t="s">
        <v>1200</v>
      </c>
      <c r="B3124" t="s">
        <v>4781</v>
      </c>
      <c r="C3124" t="str">
        <f t="shared" si="48"/>
        <v>10.146.106.68naa.60060e80166177000001617700000f06</v>
      </c>
      <c r="D3124" t="s">
        <v>4894</v>
      </c>
    </row>
    <row r="3125" spans="1:4">
      <c r="A3125" t="s">
        <v>1200</v>
      </c>
      <c r="B3125" t="s">
        <v>4746</v>
      </c>
      <c r="C3125" t="str">
        <f t="shared" si="48"/>
        <v>10.146.106.68naa.60060e80166177000001617700000f0b</v>
      </c>
      <c r="D3125" t="s">
        <v>4838</v>
      </c>
    </row>
    <row r="3126" spans="1:4">
      <c r="A3126" t="s">
        <v>1200</v>
      </c>
      <c r="B3126" t="s">
        <v>4741</v>
      </c>
      <c r="C3126" t="str">
        <f t="shared" si="48"/>
        <v>10.146.106.68naa.60060e80166177000001617700000f0c</v>
      </c>
      <c r="D3126" t="s">
        <v>4837</v>
      </c>
    </row>
    <row r="3127" spans="1:4">
      <c r="A3127" t="s">
        <v>1200</v>
      </c>
      <c r="B3127" t="s">
        <v>4717</v>
      </c>
      <c r="C3127" t="str">
        <f t="shared" si="48"/>
        <v>10.146.106.68naa.60060e8016622100000162210000100d</v>
      </c>
      <c r="D3127" t="s">
        <v>2491</v>
      </c>
    </row>
    <row r="3128" spans="1:4">
      <c r="A3128" t="s">
        <v>1200</v>
      </c>
      <c r="B3128" t="s">
        <v>4775</v>
      </c>
      <c r="C3128" t="str">
        <f t="shared" si="48"/>
        <v>10.146.106.68naa.60060e80166177000001617700000f07</v>
      </c>
      <c r="D3128" t="s">
        <v>4892</v>
      </c>
    </row>
    <row r="3129" spans="1:4">
      <c r="A3129" t="s">
        <v>1200</v>
      </c>
      <c r="B3129" t="s">
        <v>4745</v>
      </c>
      <c r="C3129" t="str">
        <f t="shared" si="48"/>
        <v>10.146.106.68naa.60060e8016622100000162210000100a</v>
      </c>
      <c r="D3129" t="s">
        <v>2497</v>
      </c>
    </row>
    <row r="3130" spans="1:4">
      <c r="A3130" t="s">
        <v>1200</v>
      </c>
      <c r="B3130" t="s">
        <v>4769</v>
      </c>
      <c r="C3130" t="str">
        <f t="shared" si="48"/>
        <v>10.146.106.68naa.60060e80166177000001617700000f04</v>
      </c>
      <c r="D3130" t="s">
        <v>4503</v>
      </c>
    </row>
    <row r="3131" spans="1:4">
      <c r="A3131" t="s">
        <v>1200</v>
      </c>
      <c r="B3131" t="s">
        <v>4779</v>
      </c>
      <c r="C3131" t="str">
        <f t="shared" si="48"/>
        <v>10.146.106.68naa.60060e80166177000001617700000f05</v>
      </c>
      <c r="D3131" t="s">
        <v>4505</v>
      </c>
    </row>
    <row r="3132" spans="1:4">
      <c r="A3132" t="s">
        <v>1200</v>
      </c>
      <c r="B3132" t="s">
        <v>4744</v>
      </c>
      <c r="C3132" t="str">
        <f t="shared" si="48"/>
        <v>10.146.106.68naa.60060e80166177000001617700000f0a</v>
      </c>
      <c r="D3132" t="s">
        <v>4836</v>
      </c>
    </row>
    <row r="3133" spans="1:4">
      <c r="A3133" t="s">
        <v>1200</v>
      </c>
      <c r="B3133" t="s">
        <v>4738</v>
      </c>
      <c r="C3133" t="str">
        <f t="shared" si="48"/>
        <v>10.146.106.68naa.60060e8016622100000162210000100b</v>
      </c>
      <c r="D3133" t="s">
        <v>4852</v>
      </c>
    </row>
    <row r="3134" spans="1:4">
      <c r="A3134" t="s">
        <v>1200</v>
      </c>
      <c r="B3134" t="s">
        <v>4711</v>
      </c>
      <c r="C3134" t="str">
        <f t="shared" si="48"/>
        <v>10.146.106.68naa.60060e80166221000001622100001010</v>
      </c>
      <c r="D3134" t="s">
        <v>4839</v>
      </c>
    </row>
    <row r="3135" spans="1:4">
      <c r="A3135" t="s">
        <v>1200</v>
      </c>
      <c r="B3135" t="s">
        <v>4737</v>
      </c>
      <c r="C3135" t="str">
        <f t="shared" si="48"/>
        <v>10.146.106.68naa.60060e80166177000001617700000f0e</v>
      </c>
      <c r="D3135" t="s">
        <v>4835</v>
      </c>
    </row>
    <row r="3136" spans="1:4">
      <c r="A3136" t="s">
        <v>1200</v>
      </c>
      <c r="B3136" t="s">
        <v>4730</v>
      </c>
      <c r="C3136" t="str">
        <f t="shared" si="48"/>
        <v>10.146.106.68naa.60060e80166221000001622100001012</v>
      </c>
      <c r="D3136" t="s">
        <v>2503</v>
      </c>
    </row>
    <row r="3137" spans="1:4">
      <c r="A3137" t="s">
        <v>1200</v>
      </c>
      <c r="B3137" t="s">
        <v>4715</v>
      </c>
      <c r="C3137" t="str">
        <f t="shared" si="48"/>
        <v>10.146.106.68naa.60060e80166221000001622100001011</v>
      </c>
      <c r="D3137" t="s">
        <v>2519</v>
      </c>
    </row>
    <row r="3138" spans="1:4">
      <c r="A3138" t="s">
        <v>1200</v>
      </c>
      <c r="B3138" t="s">
        <v>4719</v>
      </c>
      <c r="C3138" t="str">
        <f t="shared" si="48"/>
        <v>10.146.106.68naa.60060e8016622100000162210000100e</v>
      </c>
      <c r="D3138" t="s">
        <v>2492</v>
      </c>
    </row>
    <row r="3139" spans="1:4">
      <c r="A3139" t="s">
        <v>1200</v>
      </c>
      <c r="B3139" t="s">
        <v>4778</v>
      </c>
      <c r="C3139" t="str">
        <f t="shared" si="48"/>
        <v>10.146.106.68naa.60060e80166177000001617700000f08</v>
      </c>
      <c r="D3139" t="s">
        <v>4893</v>
      </c>
    </row>
    <row r="3140" spans="1:4">
      <c r="A3140" t="s">
        <v>1200</v>
      </c>
      <c r="B3140" t="s">
        <v>4743</v>
      </c>
      <c r="C3140" t="str">
        <f t="shared" ref="C3140:C3203" si="49">CONCATENATE(A3140,B3140)</f>
        <v>10.146.106.68naa.60060e80166177000001617700000f0d</v>
      </c>
      <c r="D3140" t="s">
        <v>4834</v>
      </c>
    </row>
    <row r="3141" spans="1:4">
      <c r="A3141" t="s">
        <v>1200</v>
      </c>
      <c r="B3141" t="s">
        <v>4721</v>
      </c>
      <c r="C3141" t="str">
        <f t="shared" si="49"/>
        <v>10.146.106.68naa.60060e8016622100000162210000100f</v>
      </c>
      <c r="D3141" t="s">
        <v>2499</v>
      </c>
    </row>
    <row r="3142" spans="1:4">
      <c r="A3142" t="s">
        <v>1200</v>
      </c>
      <c r="B3142" t="s">
        <v>4767</v>
      </c>
      <c r="C3142" t="str">
        <f t="shared" si="49"/>
        <v>10.146.106.68naa.60060e80166177000001617700000f09</v>
      </c>
      <c r="D3142" t="s">
        <v>4895</v>
      </c>
    </row>
    <row r="3143" spans="1:4">
      <c r="A3143" t="s">
        <v>1200</v>
      </c>
      <c r="B3143" t="s">
        <v>1337</v>
      </c>
      <c r="C3143" t="str">
        <f t="shared" si="49"/>
        <v>10.146.106.68naa.60060e80166177000001617700001f01</v>
      </c>
      <c r="D3143" t="s">
        <v>4427</v>
      </c>
    </row>
    <row r="3144" spans="1:4">
      <c r="A3144" t="s">
        <v>1200</v>
      </c>
      <c r="B3144" t="s">
        <v>1369</v>
      </c>
      <c r="C3144" t="str">
        <f t="shared" si="49"/>
        <v>10.146.106.68naa.60060e80166177000001617700001f04</v>
      </c>
      <c r="D3144" t="s">
        <v>4401</v>
      </c>
    </row>
    <row r="3145" spans="1:4">
      <c r="A3145" t="s">
        <v>1200</v>
      </c>
      <c r="B3145" t="s">
        <v>4218</v>
      </c>
      <c r="C3145" t="str">
        <f t="shared" si="49"/>
        <v>10.146.106.68naa.60060e80166177000001617700000f20</v>
      </c>
      <c r="D3145" t="s">
        <v>4690</v>
      </c>
    </row>
    <row r="3146" spans="1:4">
      <c r="A3146" t="s">
        <v>1200</v>
      </c>
      <c r="B3146" t="s">
        <v>4805</v>
      </c>
      <c r="C3146" t="str">
        <f t="shared" si="49"/>
        <v>10.146.106.68naa.60060e80166177000001617700000001</v>
      </c>
      <c r="D3146" t="s">
        <v>4416</v>
      </c>
    </row>
    <row r="3147" spans="1:4">
      <c r="A3147" t="s">
        <v>1200</v>
      </c>
      <c r="B3147" t="s">
        <v>4808</v>
      </c>
      <c r="C3147" t="str">
        <f t="shared" si="49"/>
        <v>10.146.106.68naa.60060e80166177000001617700000002</v>
      </c>
      <c r="D3147" t="s">
        <v>4400</v>
      </c>
    </row>
    <row r="3148" spans="1:4">
      <c r="A3148" t="s">
        <v>1200</v>
      </c>
      <c r="B3148" t="s">
        <v>4790</v>
      </c>
      <c r="C3148" t="str">
        <f t="shared" si="49"/>
        <v>10.146.106.68naa.60060e80166177000001617700000005</v>
      </c>
      <c r="D3148" t="s">
        <v>4396</v>
      </c>
    </row>
    <row r="3149" spans="1:4">
      <c r="A3149" t="s">
        <v>1200</v>
      </c>
      <c r="B3149" t="s">
        <v>4792</v>
      </c>
      <c r="C3149" t="str">
        <f t="shared" si="49"/>
        <v>10.146.106.68naa.60060e80166177000001617700000004</v>
      </c>
      <c r="D3149" t="s">
        <v>4399</v>
      </c>
    </row>
    <row r="3150" spans="1:4">
      <c r="A3150" t="s">
        <v>1200</v>
      </c>
      <c r="B3150" t="s">
        <v>4807</v>
      </c>
      <c r="C3150" t="str">
        <f t="shared" si="49"/>
        <v>10.146.106.68naa.60060e80166177000001617700000003</v>
      </c>
      <c r="D3150" t="s">
        <v>4404</v>
      </c>
    </row>
    <row r="3151" spans="1:4">
      <c r="A3151" t="s">
        <v>1200</v>
      </c>
      <c r="B3151" t="s">
        <v>1347</v>
      </c>
      <c r="C3151" t="str">
        <f t="shared" si="49"/>
        <v>10.146.106.68naa.60060e80166177000001617700001f02</v>
      </c>
      <c r="D3151" t="s">
        <v>4428</v>
      </c>
    </row>
    <row r="3152" spans="1:4">
      <c r="A3152" t="s">
        <v>1200</v>
      </c>
      <c r="B3152" t="s">
        <v>4214</v>
      </c>
      <c r="C3152" t="str">
        <f t="shared" si="49"/>
        <v>10.146.106.68naa.60060e80166177000001617700000f1e</v>
      </c>
      <c r="D3152" t="s">
        <v>4692</v>
      </c>
    </row>
    <row r="3153" spans="1:4">
      <c r="A3153" t="s">
        <v>1200</v>
      </c>
      <c r="B3153" t="s">
        <v>4806</v>
      </c>
      <c r="C3153" t="str">
        <f t="shared" si="49"/>
        <v>10.146.106.68naa.60060e80166177000001617700000000</v>
      </c>
      <c r="D3153" t="s">
        <v>4221</v>
      </c>
    </row>
    <row r="3154" spans="1:4">
      <c r="A3154" t="s">
        <v>1200</v>
      </c>
      <c r="B3154" t="s">
        <v>1359</v>
      </c>
      <c r="C3154" t="str">
        <f t="shared" si="49"/>
        <v>10.146.106.68naa.60060e80166177000001617700001f03</v>
      </c>
      <c r="D3154" t="s">
        <v>4429</v>
      </c>
    </row>
    <row r="3155" spans="1:4">
      <c r="A3155" t="s">
        <v>1200</v>
      </c>
      <c r="B3155" t="s">
        <v>4216</v>
      </c>
      <c r="C3155" t="str">
        <f t="shared" si="49"/>
        <v>10.146.106.68naa.60060e80166177000001617700000f1f</v>
      </c>
      <c r="D3155" t="s">
        <v>4693</v>
      </c>
    </row>
    <row r="3156" spans="1:4">
      <c r="A3156" t="s">
        <v>1200</v>
      </c>
      <c r="B3156" t="s">
        <v>4788</v>
      </c>
      <c r="C3156" t="str">
        <f t="shared" si="49"/>
        <v>10.146.106.68naa.60060e80166177000001617700000009</v>
      </c>
      <c r="D3156" t="s">
        <v>4410</v>
      </c>
    </row>
    <row r="3157" spans="1:4">
      <c r="A3157" t="s">
        <v>1200</v>
      </c>
      <c r="B3157" t="s">
        <v>4796</v>
      </c>
      <c r="C3157" t="str">
        <f t="shared" si="49"/>
        <v>10.146.106.68naa.60060e80166177000001617700000006</v>
      </c>
      <c r="D3157" t="s">
        <v>4397</v>
      </c>
    </row>
    <row r="3158" spans="1:4">
      <c r="A3158" t="s">
        <v>1200</v>
      </c>
      <c r="B3158" t="s">
        <v>4785</v>
      </c>
      <c r="C3158" t="str">
        <f t="shared" si="49"/>
        <v>10.146.106.68naa.60060e80166177000001617700000007</v>
      </c>
      <c r="D3158" t="s">
        <v>4411</v>
      </c>
    </row>
    <row r="3159" spans="1:4">
      <c r="A3159" t="s">
        <v>1200</v>
      </c>
      <c r="B3159" t="s">
        <v>4786</v>
      </c>
      <c r="C3159" t="str">
        <f t="shared" si="49"/>
        <v>10.146.106.68naa.60060e80166177000001617700000008</v>
      </c>
      <c r="D3159" t="s">
        <v>4415</v>
      </c>
    </row>
    <row r="3160" spans="1:4">
      <c r="A3160" t="s">
        <v>1200</v>
      </c>
      <c r="B3160" t="s">
        <v>4797</v>
      </c>
      <c r="C3160" t="str">
        <f t="shared" si="49"/>
        <v>10.146.106.68naa.60060e80166221000001622100001101</v>
      </c>
      <c r="D3160" t="s">
        <v>2536</v>
      </c>
    </row>
    <row r="3161" spans="1:4">
      <c r="A3161" t="s">
        <v>1200</v>
      </c>
      <c r="B3161" t="s">
        <v>4710</v>
      </c>
      <c r="C3161" t="str">
        <f t="shared" si="49"/>
        <v>10.146.106.68naa.60060e80166221000001622100000000</v>
      </c>
      <c r="D3161" t="s">
        <v>2462</v>
      </c>
    </row>
    <row r="3162" spans="1:4">
      <c r="A3162" t="s">
        <v>1200</v>
      </c>
      <c r="B3162" t="s">
        <v>4713</v>
      </c>
      <c r="C3162" t="str">
        <f t="shared" si="49"/>
        <v>10.146.106.68naa.60060e80166221000001622100000001</v>
      </c>
      <c r="D3162" t="s">
        <v>2469</v>
      </c>
    </row>
    <row r="3163" spans="1:4">
      <c r="A3163" t="s">
        <v>1200</v>
      </c>
      <c r="B3163" t="s">
        <v>4784</v>
      </c>
      <c r="C3163" t="str">
        <f t="shared" si="49"/>
        <v>10.146.106.68naa.60060e80166221000001622100001015</v>
      </c>
      <c r="D3163" t="s">
        <v>2521</v>
      </c>
    </row>
    <row r="3164" spans="1:4">
      <c r="A3164" t="s">
        <v>1200</v>
      </c>
      <c r="B3164" t="s">
        <v>4795</v>
      </c>
      <c r="C3164" t="str">
        <f t="shared" si="49"/>
        <v>10.146.106.68naa.60060e80166221000001622100001014</v>
      </c>
      <c r="D3164" t="s">
        <v>2505</v>
      </c>
    </row>
    <row r="3165" spans="1:4">
      <c r="A3165" t="s">
        <v>1200</v>
      </c>
      <c r="B3165" t="s">
        <v>4789</v>
      </c>
      <c r="C3165" t="str">
        <f t="shared" si="49"/>
        <v>10.146.106.68naa.60060e80166221000001622100001009</v>
      </c>
      <c r="D3165" t="s">
        <v>4858</v>
      </c>
    </row>
    <row r="3166" spans="1:4">
      <c r="A3166" t="s">
        <v>1200</v>
      </c>
      <c r="B3166" t="s">
        <v>4787</v>
      </c>
      <c r="C3166" t="str">
        <f t="shared" si="49"/>
        <v>10.146.106.68naa.60060e80166221000001622100001019</v>
      </c>
      <c r="D3166" t="s">
        <v>2534</v>
      </c>
    </row>
    <row r="3167" spans="1:4">
      <c r="A3167" t="s">
        <v>1200</v>
      </c>
      <c r="B3167" t="s">
        <v>4798</v>
      </c>
      <c r="C3167" t="str">
        <f t="shared" si="49"/>
        <v>10.146.106.68naa.60060e80166221000001622100001100</v>
      </c>
      <c r="D3167" t="s">
        <v>2535</v>
      </c>
    </row>
    <row r="3168" spans="1:4">
      <c r="A3168" t="s">
        <v>1200</v>
      </c>
      <c r="B3168" t="s">
        <v>4799</v>
      </c>
      <c r="C3168" t="str">
        <f t="shared" si="49"/>
        <v>10.146.106.68naa.60060e8016622100000162210000101d</v>
      </c>
      <c r="D3168" t="s">
        <v>4860</v>
      </c>
    </row>
    <row r="3169" spans="1:4">
      <c r="A3169" t="s">
        <v>1200</v>
      </c>
      <c r="B3169" t="s">
        <v>4768</v>
      </c>
      <c r="C3169" t="str">
        <f t="shared" si="49"/>
        <v>10.146.106.68naa.60060e80166221000001622100000006</v>
      </c>
      <c r="D3169" t="s">
        <v>4613</v>
      </c>
    </row>
    <row r="3170" spans="1:4">
      <c r="A3170" t="s">
        <v>1200</v>
      </c>
      <c r="B3170" t="s">
        <v>4754</v>
      </c>
      <c r="C3170" t="str">
        <f t="shared" si="49"/>
        <v>10.146.106.68naa.60060e80166221000001622100000007</v>
      </c>
      <c r="D3170" t="s">
        <v>2476</v>
      </c>
    </row>
    <row r="3171" spans="1:4">
      <c r="A3171" t="s">
        <v>1200</v>
      </c>
      <c r="B3171" t="s">
        <v>1259</v>
      </c>
      <c r="C3171" t="str">
        <f t="shared" si="49"/>
        <v>10.146.106.68naa.60060e80166221000001622100001f00</v>
      </c>
      <c r="D3171" t="s">
        <v>4890</v>
      </c>
    </row>
    <row r="3172" spans="1:4">
      <c r="A3172" t="s">
        <v>1200</v>
      </c>
      <c r="B3172" t="s">
        <v>4757</v>
      </c>
      <c r="C3172" t="str">
        <f t="shared" si="49"/>
        <v>10.146.106.68naa.60060e80166221000001622100000009</v>
      </c>
      <c r="D3172" t="s">
        <v>2485</v>
      </c>
    </row>
    <row r="3173" spans="1:4">
      <c r="A3173" t="s">
        <v>1200</v>
      </c>
      <c r="B3173" t="s">
        <v>4752</v>
      </c>
      <c r="C3173" t="str">
        <f t="shared" si="49"/>
        <v>10.146.106.68naa.60060e80166221000001622100000008</v>
      </c>
      <c r="D3173" t="s">
        <v>2477</v>
      </c>
    </row>
    <row r="3174" spans="1:4">
      <c r="A3174" t="s">
        <v>1200</v>
      </c>
      <c r="B3174" t="s">
        <v>4726</v>
      </c>
      <c r="C3174" t="str">
        <f t="shared" si="49"/>
        <v>10.146.106.68naa.60060e80166221000001622100000003</v>
      </c>
      <c r="D3174" t="s">
        <v>2464</v>
      </c>
    </row>
    <row r="3175" spans="1:4">
      <c r="A3175" t="s">
        <v>1200</v>
      </c>
      <c r="B3175" t="s">
        <v>4736</v>
      </c>
      <c r="C3175" t="str">
        <f t="shared" si="49"/>
        <v>10.146.106.68naa.60060e80166221000001622100000002</v>
      </c>
      <c r="D3175" t="s">
        <v>2472</v>
      </c>
    </row>
    <row r="3176" spans="1:4">
      <c r="A3176" t="s">
        <v>1200</v>
      </c>
      <c r="B3176" t="s">
        <v>4774</v>
      </c>
      <c r="C3176" t="str">
        <f t="shared" si="49"/>
        <v>10.146.106.68naa.60060e80166221000001622100000005</v>
      </c>
      <c r="D3176" t="s">
        <v>2483</v>
      </c>
    </row>
    <row r="3177" spans="1:4">
      <c r="A3177" t="s">
        <v>1200</v>
      </c>
      <c r="B3177" t="s">
        <v>4772</v>
      </c>
      <c r="C3177" t="str">
        <f t="shared" si="49"/>
        <v>10.146.106.68naa.60060e80166221000001622100000004</v>
      </c>
      <c r="D3177" t="s">
        <v>2474</v>
      </c>
    </row>
    <row r="3178" spans="1:4">
      <c r="A3178" t="s">
        <v>1200</v>
      </c>
      <c r="B3178" t="s">
        <v>4783</v>
      </c>
      <c r="C3178" t="str">
        <f t="shared" si="49"/>
        <v>10.146.106.68naa.60060e80166221000001622100001008</v>
      </c>
      <c r="D3178" t="s">
        <v>4859</v>
      </c>
    </row>
    <row r="3179" spans="1:4">
      <c r="A3179" t="s">
        <v>1200</v>
      </c>
      <c r="B3179" t="s">
        <v>4750</v>
      </c>
      <c r="C3179" t="str">
        <f t="shared" si="49"/>
        <v>10.146.106.68naa.60060e80166177000001617700000087</v>
      </c>
      <c r="D3179" t="s">
        <v>4489</v>
      </c>
    </row>
    <row r="3180" spans="1:4">
      <c r="A3180" t="s">
        <v>1200</v>
      </c>
      <c r="B3180" t="s">
        <v>4751</v>
      </c>
      <c r="C3180" t="str">
        <f t="shared" si="49"/>
        <v>10.146.106.68naa.60060e80166177000001617700000018</v>
      </c>
      <c r="D3180" t="s">
        <v>4493</v>
      </c>
    </row>
    <row r="3181" spans="1:4">
      <c r="A3181" t="s">
        <v>1200</v>
      </c>
      <c r="B3181" t="s">
        <v>4747</v>
      </c>
      <c r="C3181" t="str">
        <f t="shared" si="49"/>
        <v>10.146.106.68naa.60060e80166177000001617700000017</v>
      </c>
      <c r="D3181" t="s">
        <v>4494</v>
      </c>
    </row>
    <row r="3182" spans="1:4">
      <c r="A3182" t="s">
        <v>1200</v>
      </c>
      <c r="B3182" t="s">
        <v>4765</v>
      </c>
      <c r="C3182" t="str">
        <f t="shared" si="49"/>
        <v>10.146.106.68naa.60060e80166177000001617700000088</v>
      </c>
      <c r="D3182" t="s">
        <v>4486</v>
      </c>
    </row>
    <row r="3183" spans="1:4">
      <c r="A3183" t="s">
        <v>1200</v>
      </c>
      <c r="B3183" t="s">
        <v>4776</v>
      </c>
      <c r="C3183" t="str">
        <f t="shared" si="49"/>
        <v>10.146.106.68naa.60060e80166221000001622100000016</v>
      </c>
      <c r="D3183" t="s">
        <v>2540</v>
      </c>
    </row>
    <row r="3184" spans="1:4">
      <c r="A3184" t="s">
        <v>1200</v>
      </c>
      <c r="B3184" t="s">
        <v>4782</v>
      </c>
      <c r="C3184" t="str">
        <f t="shared" si="49"/>
        <v>10.146.106.68naa.60060e80166221000001622100000015</v>
      </c>
      <c r="D3184" t="s">
        <v>2520</v>
      </c>
    </row>
    <row r="3185" spans="1:4">
      <c r="A3185" t="s">
        <v>1200</v>
      </c>
      <c r="B3185" t="s">
        <v>4780</v>
      </c>
      <c r="C3185" t="str">
        <f t="shared" si="49"/>
        <v>10.146.106.68naa.60060e80166221000001622100000014</v>
      </c>
      <c r="D3185" t="s">
        <v>2502</v>
      </c>
    </row>
    <row r="3186" spans="1:4">
      <c r="A3186" t="s">
        <v>1200</v>
      </c>
      <c r="B3186" t="s">
        <v>4756</v>
      </c>
      <c r="C3186" t="str">
        <f t="shared" si="49"/>
        <v>10.146.106.68naa.60060e8016622100000162210000001b</v>
      </c>
      <c r="D3186" t="s">
        <v>2526</v>
      </c>
    </row>
    <row r="3187" spans="1:4">
      <c r="A3187" t="s">
        <v>1200</v>
      </c>
      <c r="B3187" t="s">
        <v>4714</v>
      </c>
      <c r="C3187" t="str">
        <f t="shared" si="49"/>
        <v>10.146.106.68naa.60060e80166177000001617700000014</v>
      </c>
      <c r="D3187" t="s">
        <v>4491</v>
      </c>
    </row>
    <row r="3188" spans="1:4">
      <c r="A3188" t="s">
        <v>1200</v>
      </c>
      <c r="B3188" t="s">
        <v>4755</v>
      </c>
      <c r="C3188" t="str">
        <f t="shared" si="49"/>
        <v>10.146.106.68naa.60060e8016622100000162210000001a</v>
      </c>
      <c r="D3188" t="s">
        <v>2525</v>
      </c>
    </row>
    <row r="3189" spans="1:4">
      <c r="A3189" t="s">
        <v>1200</v>
      </c>
      <c r="B3189" t="s">
        <v>4733</v>
      </c>
      <c r="C3189" t="str">
        <f t="shared" si="49"/>
        <v>10.146.106.68naa.60060e80166177000001617700000015</v>
      </c>
      <c r="D3189" t="s">
        <v>4490</v>
      </c>
    </row>
    <row r="3190" spans="1:4">
      <c r="A3190" t="s">
        <v>1200</v>
      </c>
      <c r="B3190" t="s">
        <v>4749</v>
      </c>
      <c r="C3190" t="str">
        <f t="shared" si="49"/>
        <v>10.146.106.68naa.60060e8016622100000162210000001d</v>
      </c>
      <c r="D3190" t="s">
        <v>2528</v>
      </c>
    </row>
    <row r="3191" spans="1:4">
      <c r="A3191" t="s">
        <v>1200</v>
      </c>
      <c r="B3191" t="s">
        <v>4723</v>
      </c>
      <c r="C3191" t="str">
        <f t="shared" si="49"/>
        <v>10.146.106.68naa.60060e80166177000001617700000016</v>
      </c>
      <c r="D3191" t="s">
        <v>4492</v>
      </c>
    </row>
    <row r="3192" spans="1:4">
      <c r="A3192" t="s">
        <v>1200</v>
      </c>
      <c r="B3192" t="s">
        <v>4748</v>
      </c>
      <c r="C3192" t="str">
        <f t="shared" si="49"/>
        <v>10.146.106.68naa.60060e8016622100000162210000001c</v>
      </c>
      <c r="D3192" t="s">
        <v>2527</v>
      </c>
    </row>
    <row r="3193" spans="1:4">
      <c r="A3193" t="s">
        <v>1200</v>
      </c>
      <c r="B3193" t="s">
        <v>4800</v>
      </c>
      <c r="C3193" t="str">
        <f t="shared" si="49"/>
        <v>10.146.106.68naa.60060e80166221000001622100001004</v>
      </c>
      <c r="D3193" t="s">
        <v>4861</v>
      </c>
    </row>
    <row r="3194" spans="1:4">
      <c r="A3194" t="s">
        <v>1200</v>
      </c>
      <c r="B3194" t="s">
        <v>4803</v>
      </c>
      <c r="C3194" t="str">
        <f t="shared" si="49"/>
        <v>10.146.106.68naa.60060e80166221000001622100001003</v>
      </c>
      <c r="D3194" t="s">
        <v>2465</v>
      </c>
    </row>
    <row r="3195" spans="1:4">
      <c r="A3195" t="s">
        <v>1200</v>
      </c>
      <c r="B3195" t="s">
        <v>4794</v>
      </c>
      <c r="C3195" t="str">
        <f t="shared" si="49"/>
        <v>10.146.106.68naa.60060e80166221000001622100001007</v>
      </c>
      <c r="D3195" t="s">
        <v>4862</v>
      </c>
    </row>
    <row r="3196" spans="1:4">
      <c r="A3196" t="s">
        <v>1200</v>
      </c>
      <c r="B3196" t="s">
        <v>4793</v>
      </c>
      <c r="C3196" t="str">
        <f t="shared" si="49"/>
        <v>10.146.106.68naa.60060e80166221000001622100001006</v>
      </c>
      <c r="D3196" t="s">
        <v>4863</v>
      </c>
    </row>
    <row r="3197" spans="1:4">
      <c r="A3197" t="s">
        <v>1200</v>
      </c>
      <c r="B3197" t="s">
        <v>4791</v>
      </c>
      <c r="C3197" t="str">
        <f t="shared" si="49"/>
        <v>10.146.106.68naa.60060e80166221000001622100001005</v>
      </c>
      <c r="D3197" t="s">
        <v>4864</v>
      </c>
    </row>
    <row r="3198" spans="1:4">
      <c r="A3198" t="s">
        <v>1200</v>
      </c>
      <c r="B3198" t="s">
        <v>4753</v>
      </c>
      <c r="C3198" t="str">
        <f t="shared" si="49"/>
        <v>10.146.106.68naa.60060e80166221000001622100000019</v>
      </c>
      <c r="D3198" t="s">
        <v>4500</v>
      </c>
    </row>
    <row r="3199" spans="1:4">
      <c r="A3199" t="s">
        <v>1200</v>
      </c>
      <c r="B3199" t="s">
        <v>4804</v>
      </c>
      <c r="C3199" t="str">
        <f t="shared" si="49"/>
        <v>10.146.106.68naa.60060e80166221000001622100001000</v>
      </c>
      <c r="D3199" t="s">
        <v>2463</v>
      </c>
    </row>
    <row r="3200" spans="1:4">
      <c r="A3200" t="s">
        <v>1200</v>
      </c>
      <c r="B3200" t="s">
        <v>4777</v>
      </c>
      <c r="C3200" t="str">
        <f t="shared" si="49"/>
        <v>10.146.106.68naa.60060e80166221000001622100000018</v>
      </c>
      <c r="D3200" t="s">
        <v>2523</v>
      </c>
    </row>
    <row r="3201" spans="1:4">
      <c r="A3201" t="s">
        <v>1200</v>
      </c>
      <c r="B3201" t="s">
        <v>4802</v>
      </c>
      <c r="C3201" t="str">
        <f t="shared" si="49"/>
        <v>10.146.106.68naa.60060e80166221000001622100001001</v>
      </c>
      <c r="D3201" t="s">
        <v>4855</v>
      </c>
    </row>
    <row r="3202" spans="1:4">
      <c r="A3202" t="s">
        <v>1200</v>
      </c>
      <c r="B3202" t="s">
        <v>4801</v>
      </c>
      <c r="C3202" t="str">
        <f t="shared" si="49"/>
        <v>10.146.106.68naa.60060e80166221000001622100001002</v>
      </c>
      <c r="D3202" t="s">
        <v>4857</v>
      </c>
    </row>
    <row r="3203" spans="1:4">
      <c r="A3203" t="s">
        <v>1200</v>
      </c>
      <c r="B3203" t="s">
        <v>4766</v>
      </c>
      <c r="C3203" t="str">
        <f t="shared" si="49"/>
        <v>10.146.106.68naa.60060e8016622100000162210000000a</v>
      </c>
      <c r="D3203" t="s">
        <v>2496</v>
      </c>
    </row>
    <row r="3204" spans="1:4">
      <c r="A3204" t="s">
        <v>1200</v>
      </c>
      <c r="B3204" t="s">
        <v>4811</v>
      </c>
      <c r="C3204" t="str">
        <f t="shared" ref="C3204:C3267" si="50">CONCATENATE(A3204,B3204)</f>
        <v>10.146.106.68naa.60060e80166177000001617700000011</v>
      </c>
      <c r="D3204" t="s">
        <v>4479</v>
      </c>
    </row>
    <row r="3205" spans="1:4">
      <c r="A3205" t="s">
        <v>1200</v>
      </c>
      <c r="B3205" t="s">
        <v>4718</v>
      </c>
      <c r="C3205" t="str">
        <f t="shared" si="50"/>
        <v>10.146.106.68naa.60060e80166221000001622100000f02</v>
      </c>
      <c r="D3205" t="s">
        <v>2468</v>
      </c>
    </row>
    <row r="3206" spans="1:4">
      <c r="A3206" t="s">
        <v>1200</v>
      </c>
      <c r="B3206" t="s">
        <v>4821</v>
      </c>
      <c r="C3206" t="str">
        <f t="shared" si="50"/>
        <v>10.146.106.68naa.60060e80166177000001617700000010</v>
      </c>
      <c r="D3206" t="s">
        <v>4477</v>
      </c>
    </row>
    <row r="3207" spans="1:4">
      <c r="A3207" t="s">
        <v>1200</v>
      </c>
      <c r="B3207" t="s">
        <v>4716</v>
      </c>
      <c r="C3207" t="str">
        <f t="shared" si="50"/>
        <v>10.146.106.68naa.60060e80166221000001622100000f03</v>
      </c>
      <c r="D3207" t="s">
        <v>2480</v>
      </c>
    </row>
    <row r="3208" spans="1:4">
      <c r="A3208" t="s">
        <v>1200</v>
      </c>
      <c r="B3208" t="s">
        <v>4810</v>
      </c>
      <c r="C3208" t="str">
        <f t="shared" si="50"/>
        <v>10.146.106.68naa.60060e80166177000001617700000013</v>
      </c>
      <c r="D3208" t="s">
        <v>4518</v>
      </c>
    </row>
    <row r="3209" spans="1:4">
      <c r="A3209" t="s">
        <v>1200</v>
      </c>
      <c r="B3209" t="s">
        <v>4722</v>
      </c>
      <c r="C3209" t="str">
        <f t="shared" si="50"/>
        <v>10.146.106.68naa.60060e80166221000001622100000f04</v>
      </c>
      <c r="D3209" t="s">
        <v>2481</v>
      </c>
    </row>
    <row r="3210" spans="1:4">
      <c r="A3210" t="s">
        <v>1200</v>
      </c>
      <c r="B3210" t="s">
        <v>4809</v>
      </c>
      <c r="C3210" t="str">
        <f t="shared" si="50"/>
        <v>10.146.106.68naa.60060e80166177000001617700000012</v>
      </c>
      <c r="D3210" t="s">
        <v>4525</v>
      </c>
    </row>
    <row r="3211" spans="1:4">
      <c r="A3211" t="s">
        <v>1200</v>
      </c>
      <c r="B3211" t="s">
        <v>4822</v>
      </c>
      <c r="C3211" t="str">
        <f t="shared" si="50"/>
        <v>10.146.106.68naa.60060e8016617700000161770000000d</v>
      </c>
      <c r="D3211" t="s">
        <v>4475</v>
      </c>
    </row>
    <row r="3212" spans="1:4">
      <c r="A3212" t="s">
        <v>1200</v>
      </c>
      <c r="B3212" t="s">
        <v>4816</v>
      </c>
      <c r="C3212" t="str">
        <f t="shared" si="50"/>
        <v>10.146.106.68naa.60060e8016617700000161770000000c</v>
      </c>
      <c r="D3212" t="s">
        <v>4474</v>
      </c>
    </row>
    <row r="3213" spans="1:4">
      <c r="A3213" t="s">
        <v>1200</v>
      </c>
      <c r="B3213" t="s">
        <v>4823</v>
      </c>
      <c r="C3213" t="str">
        <f t="shared" si="50"/>
        <v>10.146.106.68naa.60060e8016617700000161770000000e</v>
      </c>
      <c r="D3213" t="s">
        <v>4471</v>
      </c>
    </row>
    <row r="3214" spans="1:4">
      <c r="A3214" t="s">
        <v>1200</v>
      </c>
      <c r="B3214" t="s">
        <v>4742</v>
      </c>
      <c r="C3214" t="str">
        <f t="shared" si="50"/>
        <v>10.146.106.68naa.60060e80166221000001622100000f01</v>
      </c>
      <c r="D3214" t="s">
        <v>2467</v>
      </c>
    </row>
    <row r="3215" spans="1:4">
      <c r="A3215" t="s">
        <v>1200</v>
      </c>
      <c r="B3215" t="s">
        <v>4820</v>
      </c>
      <c r="C3215" t="str">
        <f t="shared" si="50"/>
        <v>10.146.106.68naa.60060e8016617700000161770000000f</v>
      </c>
      <c r="D3215" t="s">
        <v>4482</v>
      </c>
    </row>
    <row r="3216" spans="1:4">
      <c r="A3216" t="s">
        <v>1200</v>
      </c>
      <c r="B3216" t="s">
        <v>4740</v>
      </c>
      <c r="C3216" t="str">
        <f t="shared" si="50"/>
        <v>10.146.106.68naa.60060e80166221000001622100000f00</v>
      </c>
      <c r="D3216" t="s">
        <v>2466</v>
      </c>
    </row>
    <row r="3217" spans="1:4">
      <c r="A3217" t="s">
        <v>1200</v>
      </c>
      <c r="B3217" t="s">
        <v>4727</v>
      </c>
      <c r="C3217" t="str">
        <f t="shared" si="50"/>
        <v>10.146.106.68naa.60060e80166221000001622100000f09</v>
      </c>
      <c r="D3217" t="s">
        <v>2506</v>
      </c>
    </row>
    <row r="3218" spans="1:4">
      <c r="A3218" t="s">
        <v>1200</v>
      </c>
      <c r="B3218" t="s">
        <v>4728</v>
      </c>
      <c r="C3218" t="str">
        <f t="shared" si="50"/>
        <v>10.146.106.68naa.60060e80166177000001617700000f01</v>
      </c>
      <c r="D3218" t="s">
        <v>4532</v>
      </c>
    </row>
    <row r="3219" spans="1:4">
      <c r="A3219" t="s">
        <v>1200</v>
      </c>
      <c r="B3219" t="s">
        <v>4818</v>
      </c>
      <c r="C3219" t="str">
        <f t="shared" si="50"/>
        <v>10.146.106.68naa.60060e80166221000001622100000100</v>
      </c>
      <c r="D3219" t="s">
        <v>4616</v>
      </c>
    </row>
    <row r="3220" spans="1:4">
      <c r="A3220" t="s">
        <v>1200</v>
      </c>
      <c r="B3220" t="s">
        <v>4773</v>
      </c>
      <c r="C3220" t="str">
        <f t="shared" si="50"/>
        <v>10.146.106.68naa.60060e80166177000001617700000f03</v>
      </c>
      <c r="D3220" t="s">
        <v>4528</v>
      </c>
    </row>
    <row r="3221" spans="1:4">
      <c r="A3221" t="s">
        <v>1200</v>
      </c>
      <c r="B3221" t="s">
        <v>4770</v>
      </c>
      <c r="C3221" t="str">
        <f t="shared" si="50"/>
        <v>10.146.106.68naa.60060e80166177000001617700000f02</v>
      </c>
      <c r="D3221" t="s">
        <v>4526</v>
      </c>
    </row>
    <row r="3222" spans="1:4">
      <c r="A3222" t="s">
        <v>1200</v>
      </c>
      <c r="B3222" t="s">
        <v>4815</v>
      </c>
      <c r="C3222" t="str">
        <f t="shared" si="50"/>
        <v>10.146.106.68naa.60060e80166221000001622100000101</v>
      </c>
      <c r="D3222" t="s">
        <v>4617</v>
      </c>
    </row>
    <row r="3223" spans="1:4">
      <c r="A3223" t="s">
        <v>1200</v>
      </c>
      <c r="B3223" t="s">
        <v>4731</v>
      </c>
      <c r="C3223" t="str">
        <f t="shared" si="50"/>
        <v>10.146.106.68naa.60060e80166221000001622100000f07</v>
      </c>
      <c r="D3223" t="s">
        <v>2494</v>
      </c>
    </row>
    <row r="3224" spans="1:4">
      <c r="A3224" t="s">
        <v>1200</v>
      </c>
      <c r="B3224" t="s">
        <v>4712</v>
      </c>
      <c r="C3224" t="str">
        <f t="shared" si="50"/>
        <v>10.146.106.68naa.60060e80166221000001622100000f06</v>
      </c>
      <c r="D3224" t="s">
        <v>2493</v>
      </c>
    </row>
    <row r="3225" spans="1:4">
      <c r="A3225" t="s">
        <v>1200</v>
      </c>
      <c r="B3225" t="s">
        <v>4720</v>
      </c>
      <c r="C3225" t="str">
        <f t="shared" si="50"/>
        <v>10.146.106.68naa.60060e80166221000001622100000f05</v>
      </c>
      <c r="D3225" t="s">
        <v>2482</v>
      </c>
    </row>
    <row r="3226" spans="1:4">
      <c r="A3226" t="s">
        <v>1200</v>
      </c>
      <c r="B3226" t="s">
        <v>4763</v>
      </c>
      <c r="C3226" t="str">
        <f t="shared" si="50"/>
        <v>10.146.106.68naa.60060e8016622100000162210000001e</v>
      </c>
      <c r="D3226" t="s">
        <v>4618</v>
      </c>
    </row>
    <row r="3227" spans="1:4">
      <c r="A3227" t="s">
        <v>1200</v>
      </c>
      <c r="B3227" t="s">
        <v>4725</v>
      </c>
      <c r="C3227" t="str">
        <f t="shared" si="50"/>
        <v>10.146.106.68naa.60060e80166221000001622100000f08</v>
      </c>
      <c r="D3227" t="s">
        <v>2495</v>
      </c>
    </row>
    <row r="3228" spans="1:4">
      <c r="A3228" t="s">
        <v>1200</v>
      </c>
      <c r="B3228" t="s">
        <v>4734</v>
      </c>
      <c r="C3228" t="str">
        <f t="shared" si="50"/>
        <v>10.146.106.68naa.60060e80166177000001617700000f00</v>
      </c>
      <c r="D3228" t="s">
        <v>4530</v>
      </c>
    </row>
    <row r="3229" spans="1:4">
      <c r="A3229" t="s">
        <v>1200</v>
      </c>
      <c r="B3229" t="s">
        <v>4758</v>
      </c>
      <c r="C3229" t="str">
        <f t="shared" si="50"/>
        <v>10.146.106.68naa.60060e8016622100000162210000000d</v>
      </c>
      <c r="D3229" t="s">
        <v>2488</v>
      </c>
    </row>
    <row r="3230" spans="1:4">
      <c r="A3230" t="s">
        <v>1200</v>
      </c>
      <c r="B3230" t="s">
        <v>4732</v>
      </c>
      <c r="C3230" t="str">
        <f t="shared" si="50"/>
        <v>10.146.106.68naa.60060e80166221000001622100000f0b</v>
      </c>
      <c r="D3230" t="s">
        <v>2517</v>
      </c>
    </row>
    <row r="3231" spans="1:4">
      <c r="A3231" t="s">
        <v>1200</v>
      </c>
      <c r="B3231" t="s">
        <v>1287</v>
      </c>
      <c r="C3231" t="str">
        <f t="shared" si="50"/>
        <v>10.146.106.68naa.60060e80166221000001622100001f03</v>
      </c>
      <c r="D3231" t="s">
        <v>4897</v>
      </c>
    </row>
    <row r="3232" spans="1:4">
      <c r="A3232" t="s">
        <v>1200</v>
      </c>
      <c r="B3232" t="s">
        <v>4761</v>
      </c>
      <c r="C3232" t="str">
        <f t="shared" si="50"/>
        <v>10.146.106.68naa.60060e8016622100000162210000000e</v>
      </c>
      <c r="D3232" t="s">
        <v>2489</v>
      </c>
    </row>
    <row r="3233" spans="1:4">
      <c r="A3233" t="s">
        <v>1200</v>
      </c>
      <c r="B3233" t="s">
        <v>4735</v>
      </c>
      <c r="C3233" t="str">
        <f t="shared" si="50"/>
        <v>10.146.106.68naa.60060e80166221000001622100000f0c</v>
      </c>
      <c r="D3233" t="s">
        <v>4872</v>
      </c>
    </row>
    <row r="3234" spans="1:4">
      <c r="A3234" t="s">
        <v>1200</v>
      </c>
      <c r="B3234" t="s">
        <v>1295</v>
      </c>
      <c r="C3234" t="str">
        <f t="shared" si="50"/>
        <v>10.146.106.68naa.60060e80166221000001622100001f04</v>
      </c>
      <c r="D3234" t="s">
        <v>4898</v>
      </c>
    </row>
    <row r="3235" spans="1:4">
      <c r="A3235" t="s">
        <v>1200</v>
      </c>
      <c r="B3235" t="s">
        <v>4760</v>
      </c>
      <c r="C3235" t="str">
        <f t="shared" si="50"/>
        <v>10.146.106.68naa.60060e8016622100000162210000000b</v>
      </c>
      <c r="D3235" t="s">
        <v>4853</v>
      </c>
    </row>
    <row r="3236" spans="1:4">
      <c r="A3236" t="s">
        <v>1200</v>
      </c>
      <c r="B3236" t="s">
        <v>1269</v>
      </c>
      <c r="C3236" t="str">
        <f t="shared" si="50"/>
        <v>10.146.106.68naa.60060e80166221000001622100001f01</v>
      </c>
      <c r="D3236" t="s">
        <v>4891</v>
      </c>
    </row>
    <row r="3237" spans="1:4">
      <c r="A3237" t="s">
        <v>1200</v>
      </c>
      <c r="B3237" t="s">
        <v>1277</v>
      </c>
      <c r="C3237" t="str">
        <f t="shared" si="50"/>
        <v>10.146.106.68naa.60060e80166221000001622100001f02</v>
      </c>
      <c r="D3237" t="s">
        <v>4896</v>
      </c>
    </row>
    <row r="3238" spans="1:4">
      <c r="A3238" t="s">
        <v>1200</v>
      </c>
      <c r="B3238" t="s">
        <v>4759</v>
      </c>
      <c r="C3238" t="str">
        <f t="shared" si="50"/>
        <v>10.146.106.68naa.60060e8016622100000162210000000c</v>
      </c>
      <c r="D3238" t="s">
        <v>2487</v>
      </c>
    </row>
    <row r="3239" spans="1:4">
      <c r="A3239" t="s">
        <v>1200</v>
      </c>
      <c r="B3239" t="s">
        <v>4709</v>
      </c>
      <c r="C3239" t="str">
        <f t="shared" si="50"/>
        <v>10.146.106.68naa.60060e80166221000001622100000f0a</v>
      </c>
      <c r="D3239" t="s">
        <v>2516</v>
      </c>
    </row>
    <row r="3240" spans="1:4">
      <c r="A3240" t="s">
        <v>1200</v>
      </c>
      <c r="B3240" t="s">
        <v>4817</v>
      </c>
      <c r="C3240" t="str">
        <f t="shared" si="50"/>
        <v>10.146.106.68naa.60060e8016617700000161770000000a</v>
      </c>
      <c r="D3240" t="s">
        <v>4497</v>
      </c>
    </row>
    <row r="3241" spans="1:4">
      <c r="A3241" t="s">
        <v>1200</v>
      </c>
      <c r="B3241" t="s">
        <v>4812</v>
      </c>
      <c r="C3241" t="str">
        <f t="shared" si="50"/>
        <v>10.146.106.68naa.60060e80166221000001622100000011</v>
      </c>
      <c r="D3241" t="s">
        <v>2518</v>
      </c>
    </row>
    <row r="3242" spans="1:4">
      <c r="A3242" t="s">
        <v>1200</v>
      </c>
      <c r="B3242" t="s">
        <v>4814</v>
      </c>
      <c r="C3242" t="str">
        <f t="shared" si="50"/>
        <v>10.146.106.68naa.60060e80166221000001622100000012</v>
      </c>
      <c r="D3242" t="s">
        <v>2500</v>
      </c>
    </row>
    <row r="3243" spans="1:4">
      <c r="A3243" t="s">
        <v>1200</v>
      </c>
      <c r="B3243" t="s">
        <v>4813</v>
      </c>
      <c r="C3243" t="str">
        <f t="shared" si="50"/>
        <v>10.146.106.68naa.60060e80166221000001622100000013</v>
      </c>
      <c r="D3243" t="s">
        <v>2501</v>
      </c>
    </row>
    <row r="3244" spans="1:4">
      <c r="A3244" t="s">
        <v>1200</v>
      </c>
      <c r="B3244" t="s">
        <v>4819</v>
      </c>
      <c r="C3244" t="str">
        <f t="shared" si="50"/>
        <v>10.146.106.68naa.60060e8016617700000161770000000b</v>
      </c>
      <c r="D3244" t="s">
        <v>4473</v>
      </c>
    </row>
    <row r="3245" spans="1:4">
      <c r="A3245" t="s">
        <v>1200</v>
      </c>
      <c r="B3245" t="s">
        <v>4764</v>
      </c>
      <c r="C3245" t="str">
        <f t="shared" si="50"/>
        <v>10.146.106.68naa.60060e8016622100000162210000000f</v>
      </c>
      <c r="D3245" t="s">
        <v>2498</v>
      </c>
    </row>
    <row r="3246" spans="1:4">
      <c r="A3246" t="s">
        <v>1200</v>
      </c>
      <c r="B3246" t="s">
        <v>4729</v>
      </c>
      <c r="C3246" t="str">
        <f t="shared" si="50"/>
        <v>10.146.106.68naa.60060e80166221000001622100000f0d</v>
      </c>
      <c r="D3246" t="s">
        <v>4873</v>
      </c>
    </row>
    <row r="3247" spans="1:4">
      <c r="A3247" t="s">
        <v>1200</v>
      </c>
      <c r="B3247" t="s">
        <v>4762</v>
      </c>
      <c r="C3247" t="str">
        <f t="shared" si="50"/>
        <v>10.146.106.68naa.60060e80166221000001622100000010</v>
      </c>
      <c r="D3247" t="s">
        <v>4869</v>
      </c>
    </row>
    <row r="3248" spans="1:4">
      <c r="A3248" t="s">
        <v>1200</v>
      </c>
      <c r="B3248" t="s">
        <v>4771</v>
      </c>
      <c r="C3248" t="str">
        <f t="shared" si="50"/>
        <v>10.146.106.68naa.60060e80166221000001622100000f0e</v>
      </c>
      <c r="D3248" t="s">
        <v>4874</v>
      </c>
    </row>
    <row r="3249" spans="1:4">
      <c r="A3249" t="s">
        <v>1200</v>
      </c>
      <c r="B3249" t="s">
        <v>1235</v>
      </c>
      <c r="C3249" t="str">
        <f t="shared" si="50"/>
        <v>10.146.106.68naa.60060e80166221000001622100001f19</v>
      </c>
      <c r="D3249" t="s">
        <v>4222</v>
      </c>
    </row>
    <row r="3250" spans="1:4">
      <c r="A3250" t="s">
        <v>1201</v>
      </c>
      <c r="B3250" t="s">
        <v>1527</v>
      </c>
      <c r="C3250" t="str">
        <f t="shared" si="50"/>
        <v>10.146.106.69naa.600508b1001c6921722cb14a61f99b33</v>
      </c>
      <c r="D3250" t="s">
        <v>4212</v>
      </c>
    </row>
    <row r="3251" spans="1:4">
      <c r="A3251" t="s">
        <v>1201</v>
      </c>
      <c r="B3251" t="s">
        <v>1531</v>
      </c>
      <c r="C3251" t="str">
        <f t="shared" si="50"/>
        <v>10.146.106.69naa.600508b1001c5239436cbe818fbd8125</v>
      </c>
      <c r="D3251" t="s">
        <v>4652</v>
      </c>
    </row>
    <row r="3252" spans="1:4">
      <c r="A3252" t="s">
        <v>1201</v>
      </c>
      <c r="B3252" t="s">
        <v>1529</v>
      </c>
      <c r="C3252" t="str">
        <f t="shared" si="50"/>
        <v>10.146.106.69naa.600508b1001c2061034cedcd5089830e</v>
      </c>
      <c r="D3252" t="s">
        <v>4213</v>
      </c>
    </row>
    <row r="3253" spans="1:4">
      <c r="A3253" t="s">
        <v>1201</v>
      </c>
      <c r="B3253" t="s">
        <v>4715</v>
      </c>
      <c r="C3253" t="str">
        <f t="shared" si="50"/>
        <v>10.146.106.69naa.60060e80166221000001622100001011</v>
      </c>
      <c r="D3253" t="s">
        <v>2519</v>
      </c>
    </row>
    <row r="3254" spans="1:4">
      <c r="A3254" t="s">
        <v>1201</v>
      </c>
      <c r="B3254" t="s">
        <v>4730</v>
      </c>
      <c r="C3254" t="str">
        <f t="shared" si="50"/>
        <v>10.146.106.69naa.60060e80166221000001622100001012</v>
      </c>
      <c r="D3254" t="s">
        <v>2503</v>
      </c>
    </row>
    <row r="3255" spans="1:4">
      <c r="A3255" t="s">
        <v>1201</v>
      </c>
      <c r="B3255" t="s">
        <v>4724</v>
      </c>
      <c r="C3255" t="str">
        <f t="shared" si="50"/>
        <v>10.146.106.69naa.60060e80166221000001622100001013</v>
      </c>
      <c r="D3255" t="s">
        <v>2504</v>
      </c>
    </row>
    <row r="3256" spans="1:4">
      <c r="A3256" t="s">
        <v>1201</v>
      </c>
      <c r="B3256" t="s">
        <v>4805</v>
      </c>
      <c r="C3256" t="str">
        <f t="shared" si="50"/>
        <v>10.146.106.69naa.60060e80166177000001617700000001</v>
      </c>
      <c r="D3256" t="s">
        <v>4688</v>
      </c>
    </row>
    <row r="3257" spans="1:4">
      <c r="A3257" t="s">
        <v>1201</v>
      </c>
      <c r="B3257" t="s">
        <v>4808</v>
      </c>
      <c r="C3257" t="str">
        <f t="shared" si="50"/>
        <v>10.146.106.69naa.60060e80166177000001617700000002</v>
      </c>
      <c r="D3257" t="s">
        <v>4687</v>
      </c>
    </row>
    <row r="3258" spans="1:4">
      <c r="A3258" t="s">
        <v>1201</v>
      </c>
      <c r="B3258" t="s">
        <v>4806</v>
      </c>
      <c r="C3258" t="str">
        <f t="shared" si="50"/>
        <v>10.146.106.69naa.60060e80166177000001617700000000</v>
      </c>
      <c r="D3258" t="s">
        <v>4435</v>
      </c>
    </row>
    <row r="3259" spans="1:4">
      <c r="A3259" t="s">
        <v>1201</v>
      </c>
      <c r="B3259" t="s">
        <v>4711</v>
      </c>
      <c r="C3259" t="str">
        <f t="shared" si="50"/>
        <v>10.146.106.69naa.60060e80166221000001622100001010</v>
      </c>
      <c r="D3259" t="s">
        <v>4839</v>
      </c>
    </row>
    <row r="3260" spans="1:4">
      <c r="A3260" t="s">
        <v>1201</v>
      </c>
      <c r="B3260" t="s">
        <v>4738</v>
      </c>
      <c r="C3260" t="str">
        <f t="shared" si="50"/>
        <v>10.146.106.69naa.60060e8016622100000162210000100b</v>
      </c>
      <c r="D3260" t="s">
        <v>4852</v>
      </c>
    </row>
    <row r="3261" spans="1:4">
      <c r="A3261" t="s">
        <v>1201</v>
      </c>
      <c r="B3261" t="s">
        <v>4779</v>
      </c>
      <c r="C3261" t="str">
        <f t="shared" si="50"/>
        <v>10.146.106.69naa.60060e80166177000001617700000f05</v>
      </c>
      <c r="D3261" t="s">
        <v>4505</v>
      </c>
    </row>
    <row r="3262" spans="1:4">
      <c r="A3262" t="s">
        <v>1201</v>
      </c>
      <c r="B3262" t="s">
        <v>4739</v>
      </c>
      <c r="C3262" t="str">
        <f t="shared" si="50"/>
        <v>10.146.106.69naa.60060e8016622100000162210000100c</v>
      </c>
      <c r="D3262" t="s">
        <v>2490</v>
      </c>
    </row>
    <row r="3263" spans="1:4">
      <c r="A3263" t="s">
        <v>1201</v>
      </c>
      <c r="B3263" t="s">
        <v>4781</v>
      </c>
      <c r="C3263" t="str">
        <f t="shared" si="50"/>
        <v>10.146.106.69naa.60060e80166177000001617700000f06</v>
      </c>
      <c r="D3263" t="s">
        <v>4894</v>
      </c>
    </row>
    <row r="3264" spans="1:4">
      <c r="A3264" t="s">
        <v>1201</v>
      </c>
      <c r="B3264" t="s">
        <v>4744</v>
      </c>
      <c r="C3264" t="str">
        <f t="shared" si="50"/>
        <v>10.146.106.69naa.60060e80166177000001617700000f0a</v>
      </c>
      <c r="D3264" t="s">
        <v>4836</v>
      </c>
    </row>
    <row r="3265" spans="1:4">
      <c r="A3265" t="s">
        <v>1201</v>
      </c>
      <c r="B3265" t="s">
        <v>4770</v>
      </c>
      <c r="C3265" t="str">
        <f t="shared" si="50"/>
        <v>10.146.106.69naa.60060e80166177000001617700000f02</v>
      </c>
      <c r="D3265" t="s">
        <v>4526</v>
      </c>
    </row>
    <row r="3266" spans="1:4">
      <c r="A3266" t="s">
        <v>1201</v>
      </c>
      <c r="B3266" t="s">
        <v>4815</v>
      </c>
      <c r="C3266" t="str">
        <f t="shared" si="50"/>
        <v>10.146.106.69naa.60060e80166221000001622100000101</v>
      </c>
      <c r="D3266" t="s">
        <v>4617</v>
      </c>
    </row>
    <row r="3267" spans="1:4">
      <c r="A3267" t="s">
        <v>1201</v>
      </c>
      <c r="B3267" t="s">
        <v>4773</v>
      </c>
      <c r="C3267" t="str">
        <f t="shared" si="50"/>
        <v>10.146.106.69naa.60060e80166177000001617700000f03</v>
      </c>
      <c r="D3267" t="s">
        <v>4528</v>
      </c>
    </row>
    <row r="3268" spans="1:4">
      <c r="A3268" t="s">
        <v>1201</v>
      </c>
      <c r="B3268" t="s">
        <v>4745</v>
      </c>
      <c r="C3268" t="str">
        <f t="shared" ref="C3268:C3331" si="51">CONCATENATE(A3268,B3268)</f>
        <v>10.146.106.69naa.60060e8016622100000162210000100a</v>
      </c>
      <c r="D3268" t="s">
        <v>2497</v>
      </c>
    </row>
    <row r="3269" spans="1:4">
      <c r="A3269" t="s">
        <v>1201</v>
      </c>
      <c r="B3269" t="s">
        <v>4769</v>
      </c>
      <c r="C3269" t="str">
        <f t="shared" si="51"/>
        <v>10.146.106.69naa.60060e80166177000001617700000f04</v>
      </c>
      <c r="D3269" t="s">
        <v>4503</v>
      </c>
    </row>
    <row r="3270" spans="1:4">
      <c r="A3270" t="s">
        <v>1201</v>
      </c>
      <c r="B3270" t="s">
        <v>4743</v>
      </c>
      <c r="C3270" t="str">
        <f t="shared" si="51"/>
        <v>10.146.106.69naa.60060e80166177000001617700000f0d</v>
      </c>
      <c r="D3270" t="s">
        <v>4834</v>
      </c>
    </row>
    <row r="3271" spans="1:4">
      <c r="A3271" t="s">
        <v>1201</v>
      </c>
      <c r="B3271" t="s">
        <v>4719</v>
      </c>
      <c r="C3271" t="str">
        <f t="shared" si="51"/>
        <v>10.146.106.69naa.60060e8016622100000162210000100e</v>
      </c>
      <c r="D3271" t="s">
        <v>2492</v>
      </c>
    </row>
    <row r="3272" spans="1:4">
      <c r="A3272" t="s">
        <v>1201</v>
      </c>
      <c r="B3272" t="s">
        <v>4767</v>
      </c>
      <c r="C3272" t="str">
        <f t="shared" si="51"/>
        <v>10.146.106.69naa.60060e80166177000001617700000f09</v>
      </c>
      <c r="D3272" t="s">
        <v>4895</v>
      </c>
    </row>
    <row r="3273" spans="1:4">
      <c r="A3273" t="s">
        <v>1201</v>
      </c>
      <c r="B3273" t="s">
        <v>4737</v>
      </c>
      <c r="C3273" t="str">
        <f t="shared" si="51"/>
        <v>10.146.106.69naa.60060e80166177000001617700000f0e</v>
      </c>
      <c r="D3273" t="s">
        <v>4835</v>
      </c>
    </row>
    <row r="3274" spans="1:4">
      <c r="A3274" t="s">
        <v>1201</v>
      </c>
      <c r="B3274" t="s">
        <v>4721</v>
      </c>
      <c r="C3274" t="str">
        <f t="shared" si="51"/>
        <v>10.146.106.69naa.60060e8016622100000162210000100f</v>
      </c>
      <c r="D3274" t="s">
        <v>2499</v>
      </c>
    </row>
    <row r="3275" spans="1:4">
      <c r="A3275" t="s">
        <v>1201</v>
      </c>
      <c r="B3275" t="s">
        <v>4775</v>
      </c>
      <c r="C3275" t="str">
        <f t="shared" si="51"/>
        <v>10.146.106.69naa.60060e80166177000001617700000f07</v>
      </c>
      <c r="D3275" t="s">
        <v>4892</v>
      </c>
    </row>
    <row r="3276" spans="1:4">
      <c r="A3276" t="s">
        <v>1201</v>
      </c>
      <c r="B3276" t="s">
        <v>4746</v>
      </c>
      <c r="C3276" t="str">
        <f t="shared" si="51"/>
        <v>10.146.106.69naa.60060e80166177000001617700000f0b</v>
      </c>
      <c r="D3276" t="s">
        <v>4838</v>
      </c>
    </row>
    <row r="3277" spans="1:4">
      <c r="A3277" t="s">
        <v>1201</v>
      </c>
      <c r="B3277" t="s">
        <v>4717</v>
      </c>
      <c r="C3277" t="str">
        <f t="shared" si="51"/>
        <v>10.146.106.69naa.60060e8016622100000162210000100d</v>
      </c>
      <c r="D3277" t="s">
        <v>2491</v>
      </c>
    </row>
    <row r="3278" spans="1:4">
      <c r="A3278" t="s">
        <v>1201</v>
      </c>
      <c r="B3278" t="s">
        <v>4778</v>
      </c>
      <c r="C3278" t="str">
        <f t="shared" si="51"/>
        <v>10.146.106.69naa.60060e80166177000001617700000f08</v>
      </c>
      <c r="D3278" t="s">
        <v>4893</v>
      </c>
    </row>
    <row r="3279" spans="1:4">
      <c r="A3279" t="s">
        <v>1201</v>
      </c>
      <c r="B3279" t="s">
        <v>4741</v>
      </c>
      <c r="C3279" t="str">
        <f t="shared" si="51"/>
        <v>10.146.106.69naa.60060e80166177000001617700000f0c</v>
      </c>
      <c r="D3279" t="s">
        <v>4837</v>
      </c>
    </row>
    <row r="3280" spans="1:4">
      <c r="A3280" t="s">
        <v>1201</v>
      </c>
      <c r="B3280" t="s">
        <v>4790</v>
      </c>
      <c r="C3280" t="str">
        <f t="shared" si="51"/>
        <v>10.146.106.69naa.60060e80166177000001617700000005</v>
      </c>
      <c r="D3280" t="s">
        <v>4693</v>
      </c>
    </row>
    <row r="3281" spans="1:4">
      <c r="A3281" t="s">
        <v>1201</v>
      </c>
      <c r="B3281" t="s">
        <v>4796</v>
      </c>
      <c r="C3281" t="str">
        <f t="shared" si="51"/>
        <v>10.146.106.69naa.60060e80166177000001617700000006</v>
      </c>
      <c r="D3281" t="s">
        <v>4690</v>
      </c>
    </row>
    <row r="3282" spans="1:4">
      <c r="A3282" t="s">
        <v>1201</v>
      </c>
      <c r="B3282" t="s">
        <v>4807</v>
      </c>
      <c r="C3282" t="str">
        <f t="shared" si="51"/>
        <v>10.146.106.69naa.60060e80166177000001617700000003</v>
      </c>
      <c r="D3282" t="s">
        <v>4689</v>
      </c>
    </row>
    <row r="3283" spans="1:4">
      <c r="A3283" t="s">
        <v>1201</v>
      </c>
      <c r="B3283" t="s">
        <v>4792</v>
      </c>
      <c r="C3283" t="str">
        <f t="shared" si="51"/>
        <v>10.146.106.69naa.60060e80166177000001617700000004</v>
      </c>
      <c r="D3283" t="s">
        <v>4692</v>
      </c>
    </row>
    <row r="3284" spans="1:4">
      <c r="A3284" t="s">
        <v>1201</v>
      </c>
      <c r="B3284" t="s">
        <v>4785</v>
      </c>
      <c r="C3284" t="str">
        <f t="shared" si="51"/>
        <v>10.146.106.69naa.60060e80166177000001617700000007</v>
      </c>
      <c r="D3284" t="s">
        <v>4691</v>
      </c>
    </row>
    <row r="3285" spans="1:4">
      <c r="A3285" t="s">
        <v>1201</v>
      </c>
      <c r="B3285" t="s">
        <v>4788</v>
      </c>
      <c r="C3285" t="str">
        <f t="shared" si="51"/>
        <v>10.146.106.69naa.60060e80166177000001617700000009</v>
      </c>
      <c r="D3285" t="s">
        <v>4694</v>
      </c>
    </row>
    <row r="3286" spans="1:4">
      <c r="A3286" t="s">
        <v>1201</v>
      </c>
      <c r="B3286" t="s">
        <v>4786</v>
      </c>
      <c r="C3286" t="str">
        <f t="shared" si="51"/>
        <v>10.146.106.69naa.60060e80166177000001617700000008</v>
      </c>
      <c r="D3286" t="s">
        <v>4695</v>
      </c>
    </row>
    <row r="3287" spans="1:4">
      <c r="A3287" t="s">
        <v>1201</v>
      </c>
      <c r="B3287" t="s">
        <v>4727</v>
      </c>
      <c r="C3287" t="str">
        <f t="shared" si="51"/>
        <v>10.146.106.69naa.60060e80166221000001622100000f09</v>
      </c>
      <c r="D3287" t="s">
        <v>2506</v>
      </c>
    </row>
    <row r="3288" spans="1:4">
      <c r="A3288" t="s">
        <v>1201</v>
      </c>
      <c r="B3288" t="s">
        <v>4797</v>
      </c>
      <c r="C3288" t="str">
        <f t="shared" si="51"/>
        <v>10.146.106.69naa.60060e80166221000001622100001101</v>
      </c>
      <c r="D3288" t="s">
        <v>2536</v>
      </c>
    </row>
    <row r="3289" spans="1:4">
      <c r="A3289" t="s">
        <v>1201</v>
      </c>
      <c r="B3289" t="s">
        <v>4710</v>
      </c>
      <c r="C3289" t="str">
        <f t="shared" si="51"/>
        <v>10.146.106.69naa.60060e80166221000001622100000000</v>
      </c>
      <c r="D3289" t="s">
        <v>2462</v>
      </c>
    </row>
    <row r="3290" spans="1:4">
      <c r="A3290" t="s">
        <v>1201</v>
      </c>
      <c r="B3290" t="s">
        <v>4713</v>
      </c>
      <c r="C3290" t="str">
        <f t="shared" si="51"/>
        <v>10.146.106.69naa.60060e80166221000001622100000001</v>
      </c>
      <c r="D3290" t="s">
        <v>2469</v>
      </c>
    </row>
    <row r="3291" spans="1:4">
      <c r="A3291" t="s">
        <v>1201</v>
      </c>
      <c r="B3291" t="s">
        <v>4784</v>
      </c>
      <c r="C3291" t="str">
        <f t="shared" si="51"/>
        <v>10.146.106.69naa.60060e80166221000001622100001015</v>
      </c>
      <c r="D3291" t="s">
        <v>2521</v>
      </c>
    </row>
    <row r="3292" spans="1:4">
      <c r="A3292" t="s">
        <v>1201</v>
      </c>
      <c r="B3292" t="s">
        <v>4795</v>
      </c>
      <c r="C3292" t="str">
        <f t="shared" si="51"/>
        <v>10.146.106.69naa.60060e80166221000001622100001014</v>
      </c>
      <c r="D3292" t="s">
        <v>2505</v>
      </c>
    </row>
    <row r="3293" spans="1:4">
      <c r="A3293" t="s">
        <v>1201</v>
      </c>
      <c r="B3293" t="s">
        <v>4789</v>
      </c>
      <c r="C3293" t="str">
        <f t="shared" si="51"/>
        <v>10.146.106.69naa.60060e80166221000001622100001009</v>
      </c>
      <c r="D3293" t="s">
        <v>4858</v>
      </c>
    </row>
    <row r="3294" spans="1:4">
      <c r="A3294" t="s">
        <v>1201</v>
      </c>
      <c r="B3294" t="s">
        <v>4787</v>
      </c>
      <c r="C3294" t="str">
        <f t="shared" si="51"/>
        <v>10.146.106.69naa.60060e80166221000001622100001019</v>
      </c>
      <c r="D3294" t="s">
        <v>2534</v>
      </c>
    </row>
    <row r="3295" spans="1:4">
      <c r="A3295" t="s">
        <v>1201</v>
      </c>
      <c r="B3295" t="s">
        <v>4798</v>
      </c>
      <c r="C3295" t="str">
        <f t="shared" si="51"/>
        <v>10.146.106.69naa.60060e80166221000001622100001100</v>
      </c>
      <c r="D3295" t="s">
        <v>2535</v>
      </c>
    </row>
    <row r="3296" spans="1:4">
      <c r="A3296" t="s">
        <v>1201</v>
      </c>
      <c r="B3296" t="s">
        <v>4799</v>
      </c>
      <c r="C3296" t="str">
        <f t="shared" si="51"/>
        <v>10.146.106.69naa.60060e8016622100000162210000101d</v>
      </c>
      <c r="D3296" t="s">
        <v>4860</v>
      </c>
    </row>
    <row r="3297" spans="1:4">
      <c r="A3297" t="s">
        <v>1201</v>
      </c>
      <c r="B3297" t="s">
        <v>4768</v>
      </c>
      <c r="C3297" t="str">
        <f t="shared" si="51"/>
        <v>10.146.106.69naa.60060e80166221000001622100000006</v>
      </c>
      <c r="D3297" t="s">
        <v>4613</v>
      </c>
    </row>
    <row r="3298" spans="1:4">
      <c r="A3298" t="s">
        <v>1201</v>
      </c>
      <c r="B3298" t="s">
        <v>4754</v>
      </c>
      <c r="C3298" t="str">
        <f t="shared" si="51"/>
        <v>10.146.106.69naa.60060e80166221000001622100000007</v>
      </c>
      <c r="D3298" t="s">
        <v>2476</v>
      </c>
    </row>
    <row r="3299" spans="1:4">
      <c r="A3299" t="s">
        <v>1201</v>
      </c>
      <c r="B3299" t="s">
        <v>1259</v>
      </c>
      <c r="C3299" t="str">
        <f t="shared" si="51"/>
        <v>10.146.106.69naa.60060e80166221000001622100001f00</v>
      </c>
      <c r="D3299" t="s">
        <v>4890</v>
      </c>
    </row>
    <row r="3300" spans="1:4">
      <c r="A3300" t="s">
        <v>1201</v>
      </c>
      <c r="B3300" t="s">
        <v>4757</v>
      </c>
      <c r="C3300" t="str">
        <f t="shared" si="51"/>
        <v>10.146.106.69naa.60060e80166221000001622100000009</v>
      </c>
      <c r="D3300" t="s">
        <v>2485</v>
      </c>
    </row>
    <row r="3301" spans="1:4">
      <c r="A3301" t="s">
        <v>1201</v>
      </c>
      <c r="B3301" t="s">
        <v>4752</v>
      </c>
      <c r="C3301" t="str">
        <f t="shared" si="51"/>
        <v>10.146.106.69naa.60060e80166221000001622100000008</v>
      </c>
      <c r="D3301" t="s">
        <v>2477</v>
      </c>
    </row>
    <row r="3302" spans="1:4">
      <c r="A3302" t="s">
        <v>1201</v>
      </c>
      <c r="B3302" t="s">
        <v>4726</v>
      </c>
      <c r="C3302" t="str">
        <f t="shared" si="51"/>
        <v>10.146.106.69naa.60060e80166221000001622100000003</v>
      </c>
      <c r="D3302" t="s">
        <v>2464</v>
      </c>
    </row>
    <row r="3303" spans="1:4">
      <c r="A3303" t="s">
        <v>1201</v>
      </c>
      <c r="B3303" t="s">
        <v>4736</v>
      </c>
      <c r="C3303" t="str">
        <f t="shared" si="51"/>
        <v>10.146.106.69naa.60060e80166221000001622100000002</v>
      </c>
      <c r="D3303" t="s">
        <v>2472</v>
      </c>
    </row>
    <row r="3304" spans="1:4">
      <c r="A3304" t="s">
        <v>1201</v>
      </c>
      <c r="B3304" t="s">
        <v>4774</v>
      </c>
      <c r="C3304" t="str">
        <f t="shared" si="51"/>
        <v>10.146.106.69naa.60060e80166221000001622100000005</v>
      </c>
      <c r="D3304" t="s">
        <v>2483</v>
      </c>
    </row>
    <row r="3305" spans="1:4">
      <c r="A3305" t="s">
        <v>1201</v>
      </c>
      <c r="B3305" t="s">
        <v>4772</v>
      </c>
      <c r="C3305" t="str">
        <f t="shared" si="51"/>
        <v>10.146.106.69naa.60060e80166221000001622100000004</v>
      </c>
      <c r="D3305" t="s">
        <v>2474</v>
      </c>
    </row>
    <row r="3306" spans="1:4">
      <c r="A3306" t="s">
        <v>1201</v>
      </c>
      <c r="B3306" t="s">
        <v>4783</v>
      </c>
      <c r="C3306" t="str">
        <f t="shared" si="51"/>
        <v>10.146.106.69naa.60060e80166221000001622100001008</v>
      </c>
      <c r="D3306" t="s">
        <v>4859</v>
      </c>
    </row>
    <row r="3307" spans="1:4">
      <c r="A3307" t="s">
        <v>1201</v>
      </c>
      <c r="B3307" t="s">
        <v>4750</v>
      </c>
      <c r="C3307" t="str">
        <f t="shared" si="51"/>
        <v>10.146.106.69naa.60060e80166177000001617700000087</v>
      </c>
      <c r="D3307" t="s">
        <v>4489</v>
      </c>
    </row>
    <row r="3308" spans="1:4">
      <c r="A3308" t="s">
        <v>1201</v>
      </c>
      <c r="B3308" t="s">
        <v>4751</v>
      </c>
      <c r="C3308" t="str">
        <f t="shared" si="51"/>
        <v>10.146.106.69naa.60060e80166177000001617700000018</v>
      </c>
      <c r="D3308" t="s">
        <v>4493</v>
      </c>
    </row>
    <row r="3309" spans="1:4">
      <c r="A3309" t="s">
        <v>1201</v>
      </c>
      <c r="B3309" t="s">
        <v>4747</v>
      </c>
      <c r="C3309" t="str">
        <f t="shared" si="51"/>
        <v>10.146.106.69naa.60060e80166177000001617700000017</v>
      </c>
      <c r="D3309" t="s">
        <v>4494</v>
      </c>
    </row>
    <row r="3310" spans="1:4">
      <c r="A3310" t="s">
        <v>1201</v>
      </c>
      <c r="B3310" t="s">
        <v>4765</v>
      </c>
      <c r="C3310" t="str">
        <f t="shared" si="51"/>
        <v>10.146.106.69naa.60060e80166177000001617700000088</v>
      </c>
      <c r="D3310" t="s">
        <v>4486</v>
      </c>
    </row>
    <row r="3311" spans="1:4">
      <c r="A3311" t="s">
        <v>1201</v>
      </c>
      <c r="B3311" t="s">
        <v>4776</v>
      </c>
      <c r="C3311" t="str">
        <f t="shared" si="51"/>
        <v>10.146.106.69naa.60060e80166221000001622100000016</v>
      </c>
      <c r="D3311" t="s">
        <v>2540</v>
      </c>
    </row>
    <row r="3312" spans="1:4">
      <c r="A3312" t="s">
        <v>1201</v>
      </c>
      <c r="B3312" t="s">
        <v>4782</v>
      </c>
      <c r="C3312" t="str">
        <f t="shared" si="51"/>
        <v>10.146.106.69naa.60060e80166221000001622100000015</v>
      </c>
      <c r="D3312" t="s">
        <v>2520</v>
      </c>
    </row>
    <row r="3313" spans="1:4">
      <c r="A3313" t="s">
        <v>1201</v>
      </c>
      <c r="B3313" t="s">
        <v>4780</v>
      </c>
      <c r="C3313" t="str">
        <f t="shared" si="51"/>
        <v>10.146.106.69naa.60060e80166221000001622100000014</v>
      </c>
      <c r="D3313" t="s">
        <v>2502</v>
      </c>
    </row>
    <row r="3314" spans="1:4">
      <c r="A3314" t="s">
        <v>1201</v>
      </c>
      <c r="B3314" t="s">
        <v>4756</v>
      </c>
      <c r="C3314" t="str">
        <f t="shared" si="51"/>
        <v>10.146.106.69naa.60060e8016622100000162210000001b</v>
      </c>
      <c r="D3314" t="s">
        <v>2526</v>
      </c>
    </row>
    <row r="3315" spans="1:4">
      <c r="A3315" t="s">
        <v>1201</v>
      </c>
      <c r="B3315" t="s">
        <v>4714</v>
      </c>
      <c r="C3315" t="str">
        <f t="shared" si="51"/>
        <v>10.146.106.69naa.60060e80166177000001617700000014</v>
      </c>
      <c r="D3315" t="s">
        <v>4491</v>
      </c>
    </row>
    <row r="3316" spans="1:4">
      <c r="A3316" t="s">
        <v>1201</v>
      </c>
      <c r="B3316" t="s">
        <v>4755</v>
      </c>
      <c r="C3316" t="str">
        <f t="shared" si="51"/>
        <v>10.146.106.69naa.60060e8016622100000162210000001a</v>
      </c>
      <c r="D3316" t="s">
        <v>2525</v>
      </c>
    </row>
    <row r="3317" spans="1:4">
      <c r="A3317" t="s">
        <v>1201</v>
      </c>
      <c r="B3317" t="s">
        <v>4733</v>
      </c>
      <c r="C3317" t="str">
        <f t="shared" si="51"/>
        <v>10.146.106.69naa.60060e80166177000001617700000015</v>
      </c>
      <c r="D3317" t="s">
        <v>4490</v>
      </c>
    </row>
    <row r="3318" spans="1:4">
      <c r="A3318" t="s">
        <v>1201</v>
      </c>
      <c r="B3318" t="s">
        <v>4749</v>
      </c>
      <c r="C3318" t="str">
        <f t="shared" si="51"/>
        <v>10.146.106.69naa.60060e8016622100000162210000001d</v>
      </c>
      <c r="D3318" t="s">
        <v>2528</v>
      </c>
    </row>
    <row r="3319" spans="1:4">
      <c r="A3319" t="s">
        <v>1201</v>
      </c>
      <c r="B3319" t="s">
        <v>4723</v>
      </c>
      <c r="C3319" t="str">
        <f t="shared" si="51"/>
        <v>10.146.106.69naa.60060e80166177000001617700000016</v>
      </c>
      <c r="D3319" t="s">
        <v>4492</v>
      </c>
    </row>
    <row r="3320" spans="1:4">
      <c r="A3320" t="s">
        <v>1201</v>
      </c>
      <c r="B3320" t="s">
        <v>4748</v>
      </c>
      <c r="C3320" t="str">
        <f t="shared" si="51"/>
        <v>10.146.106.69naa.60060e8016622100000162210000001c</v>
      </c>
      <c r="D3320" t="s">
        <v>2527</v>
      </c>
    </row>
    <row r="3321" spans="1:4">
      <c r="A3321" t="s">
        <v>1201</v>
      </c>
      <c r="B3321" t="s">
        <v>4800</v>
      </c>
      <c r="C3321" t="str">
        <f t="shared" si="51"/>
        <v>10.146.106.69naa.60060e80166221000001622100001004</v>
      </c>
      <c r="D3321" t="s">
        <v>4861</v>
      </c>
    </row>
    <row r="3322" spans="1:4">
      <c r="A3322" t="s">
        <v>1201</v>
      </c>
      <c r="B3322" t="s">
        <v>4803</v>
      </c>
      <c r="C3322" t="str">
        <f t="shared" si="51"/>
        <v>10.146.106.69naa.60060e80166221000001622100001003</v>
      </c>
      <c r="D3322" t="s">
        <v>2465</v>
      </c>
    </row>
    <row r="3323" spans="1:4">
      <c r="A3323" t="s">
        <v>1201</v>
      </c>
      <c r="B3323" t="s">
        <v>4794</v>
      </c>
      <c r="C3323" t="str">
        <f t="shared" si="51"/>
        <v>10.146.106.69naa.60060e80166221000001622100001007</v>
      </c>
      <c r="D3323" t="s">
        <v>4862</v>
      </c>
    </row>
    <row r="3324" spans="1:4">
      <c r="A3324" t="s">
        <v>1201</v>
      </c>
      <c r="B3324" t="s">
        <v>4793</v>
      </c>
      <c r="C3324" t="str">
        <f t="shared" si="51"/>
        <v>10.146.106.69naa.60060e80166221000001622100001006</v>
      </c>
      <c r="D3324" t="s">
        <v>4863</v>
      </c>
    </row>
    <row r="3325" spans="1:4">
      <c r="A3325" t="s">
        <v>1201</v>
      </c>
      <c r="B3325" t="s">
        <v>4791</v>
      </c>
      <c r="C3325" t="str">
        <f t="shared" si="51"/>
        <v>10.146.106.69naa.60060e80166221000001622100001005</v>
      </c>
      <c r="D3325" t="s">
        <v>4864</v>
      </c>
    </row>
    <row r="3326" spans="1:4">
      <c r="A3326" t="s">
        <v>1201</v>
      </c>
      <c r="B3326" t="s">
        <v>4753</v>
      </c>
      <c r="C3326" t="str">
        <f t="shared" si="51"/>
        <v>10.146.106.69naa.60060e80166221000001622100000019</v>
      </c>
      <c r="D3326" t="s">
        <v>4500</v>
      </c>
    </row>
    <row r="3327" spans="1:4">
      <c r="A3327" t="s">
        <v>1201</v>
      </c>
      <c r="B3327" t="s">
        <v>4804</v>
      </c>
      <c r="C3327" t="str">
        <f t="shared" si="51"/>
        <v>10.146.106.69naa.60060e80166221000001622100001000</v>
      </c>
      <c r="D3327" t="s">
        <v>2463</v>
      </c>
    </row>
    <row r="3328" spans="1:4">
      <c r="A3328" t="s">
        <v>1201</v>
      </c>
      <c r="B3328" t="s">
        <v>4777</v>
      </c>
      <c r="C3328" t="str">
        <f t="shared" si="51"/>
        <v>10.146.106.69naa.60060e80166221000001622100000018</v>
      </c>
      <c r="D3328" t="s">
        <v>2523</v>
      </c>
    </row>
    <row r="3329" spans="1:4">
      <c r="A3329" t="s">
        <v>1201</v>
      </c>
      <c r="B3329" t="s">
        <v>4802</v>
      </c>
      <c r="C3329" t="str">
        <f t="shared" si="51"/>
        <v>10.146.106.69naa.60060e80166221000001622100001001</v>
      </c>
      <c r="D3329" t="s">
        <v>4855</v>
      </c>
    </row>
    <row r="3330" spans="1:4">
      <c r="A3330" t="s">
        <v>1201</v>
      </c>
      <c r="B3330" t="s">
        <v>4801</v>
      </c>
      <c r="C3330" t="str">
        <f t="shared" si="51"/>
        <v>10.146.106.69naa.60060e80166221000001622100001002</v>
      </c>
      <c r="D3330" t="s">
        <v>4857</v>
      </c>
    </row>
    <row r="3331" spans="1:4">
      <c r="A3331" t="s">
        <v>1201</v>
      </c>
      <c r="B3331" t="s">
        <v>4766</v>
      </c>
      <c r="C3331" t="str">
        <f t="shared" si="51"/>
        <v>10.146.106.69naa.60060e8016622100000162210000000a</v>
      </c>
      <c r="D3331" t="s">
        <v>2496</v>
      </c>
    </row>
    <row r="3332" spans="1:4">
      <c r="A3332" t="s">
        <v>1201</v>
      </c>
      <c r="B3332" t="s">
        <v>4740</v>
      </c>
      <c r="C3332" t="str">
        <f t="shared" ref="C3332:C3395" si="52">CONCATENATE(A3332,B3332)</f>
        <v>10.146.106.69naa.60060e80166221000001622100000f00</v>
      </c>
      <c r="D3332" t="s">
        <v>2466</v>
      </c>
    </row>
    <row r="3333" spans="1:4">
      <c r="A3333" t="s">
        <v>1201</v>
      </c>
      <c r="B3333" t="s">
        <v>4823</v>
      </c>
      <c r="C3333" t="str">
        <f t="shared" si="52"/>
        <v>10.146.106.69naa.60060e8016617700000161770000000e</v>
      </c>
      <c r="D3333" t="s">
        <v>4471</v>
      </c>
    </row>
    <row r="3334" spans="1:4">
      <c r="A3334" t="s">
        <v>1201</v>
      </c>
      <c r="B3334" t="s">
        <v>1369</v>
      </c>
      <c r="C3334" t="str">
        <f t="shared" si="52"/>
        <v>10.146.106.69naa.60060e80166177000001617700001f04</v>
      </c>
      <c r="D3334" t="s">
        <v>4701</v>
      </c>
    </row>
    <row r="3335" spans="1:4">
      <c r="A3335" t="s">
        <v>1201</v>
      </c>
      <c r="B3335" t="s">
        <v>4820</v>
      </c>
      <c r="C3335" t="str">
        <f t="shared" si="52"/>
        <v>10.146.106.69naa.60060e8016617700000161770000000f</v>
      </c>
      <c r="D3335" t="s">
        <v>4482</v>
      </c>
    </row>
    <row r="3336" spans="1:4">
      <c r="A3336" t="s">
        <v>1201</v>
      </c>
      <c r="B3336" t="s">
        <v>4718</v>
      </c>
      <c r="C3336" t="str">
        <f t="shared" si="52"/>
        <v>10.146.106.69naa.60060e80166221000001622100000f02</v>
      </c>
      <c r="D3336" t="s">
        <v>2468</v>
      </c>
    </row>
    <row r="3337" spans="1:4">
      <c r="A3337" t="s">
        <v>1201</v>
      </c>
      <c r="B3337" t="s">
        <v>4821</v>
      </c>
      <c r="C3337" t="str">
        <f t="shared" si="52"/>
        <v>10.146.106.69naa.60060e80166177000001617700000010</v>
      </c>
      <c r="D3337" t="s">
        <v>4477</v>
      </c>
    </row>
    <row r="3338" spans="1:4">
      <c r="A3338" t="s">
        <v>1201</v>
      </c>
      <c r="B3338" t="s">
        <v>4742</v>
      </c>
      <c r="C3338" t="str">
        <f t="shared" si="52"/>
        <v>10.146.106.69naa.60060e80166221000001622100000f01</v>
      </c>
      <c r="D3338" t="s">
        <v>2467</v>
      </c>
    </row>
    <row r="3339" spans="1:4">
      <c r="A3339" t="s">
        <v>1201</v>
      </c>
      <c r="B3339" t="s">
        <v>1347</v>
      </c>
      <c r="C3339" t="str">
        <f t="shared" si="52"/>
        <v>10.146.106.69naa.60060e80166177000001617700001f02</v>
      </c>
      <c r="D3339" t="s">
        <v>4697</v>
      </c>
    </row>
    <row r="3340" spans="1:4">
      <c r="A3340" t="s">
        <v>1201</v>
      </c>
      <c r="B3340" t="s">
        <v>4813</v>
      </c>
      <c r="C3340" t="str">
        <f t="shared" si="52"/>
        <v>10.146.106.69naa.60060e80166221000001622100000013</v>
      </c>
      <c r="D3340" t="s">
        <v>2501</v>
      </c>
    </row>
    <row r="3341" spans="1:4">
      <c r="A3341" t="s">
        <v>1201</v>
      </c>
      <c r="B3341" t="s">
        <v>4816</v>
      </c>
      <c r="C3341" t="str">
        <f t="shared" si="52"/>
        <v>10.146.106.69naa.60060e8016617700000161770000000c</v>
      </c>
      <c r="D3341" t="s">
        <v>4474</v>
      </c>
    </row>
    <row r="3342" spans="1:4">
      <c r="A3342" t="s">
        <v>1201</v>
      </c>
      <c r="B3342" t="s">
        <v>4822</v>
      </c>
      <c r="C3342" t="str">
        <f t="shared" si="52"/>
        <v>10.146.106.69naa.60060e8016617700000161770000000d</v>
      </c>
      <c r="D3342" t="s">
        <v>4475</v>
      </c>
    </row>
    <row r="3343" spans="1:4">
      <c r="A3343" t="s">
        <v>1201</v>
      </c>
      <c r="B3343" t="s">
        <v>1359</v>
      </c>
      <c r="C3343" t="str">
        <f t="shared" si="52"/>
        <v>10.146.106.69naa.60060e80166177000001617700001f03</v>
      </c>
      <c r="D3343" t="s">
        <v>4702</v>
      </c>
    </row>
    <row r="3344" spans="1:4">
      <c r="A3344" t="s">
        <v>1201</v>
      </c>
      <c r="B3344" t="s">
        <v>4734</v>
      </c>
      <c r="C3344" t="str">
        <f t="shared" si="52"/>
        <v>10.146.106.69naa.60060e80166177000001617700000f00</v>
      </c>
      <c r="D3344" t="s">
        <v>4530</v>
      </c>
    </row>
    <row r="3345" spans="1:4">
      <c r="A3345" t="s">
        <v>1201</v>
      </c>
      <c r="B3345" t="s">
        <v>4763</v>
      </c>
      <c r="C3345" t="str">
        <f t="shared" si="52"/>
        <v>10.146.106.69naa.60060e8016622100000162210000001e</v>
      </c>
      <c r="D3345" t="s">
        <v>4618</v>
      </c>
    </row>
    <row r="3346" spans="1:4">
      <c r="A3346" t="s">
        <v>1201</v>
      </c>
      <c r="B3346" t="s">
        <v>4731</v>
      </c>
      <c r="C3346" t="str">
        <f t="shared" si="52"/>
        <v>10.146.106.69naa.60060e80166221000001622100000f07</v>
      </c>
      <c r="D3346" t="s">
        <v>2494</v>
      </c>
    </row>
    <row r="3347" spans="1:4">
      <c r="A3347" t="s">
        <v>1201</v>
      </c>
      <c r="B3347" t="s">
        <v>4725</v>
      </c>
      <c r="C3347" t="str">
        <f t="shared" si="52"/>
        <v>10.146.106.69naa.60060e80166221000001622100000f08</v>
      </c>
      <c r="D3347" t="s">
        <v>2495</v>
      </c>
    </row>
    <row r="3348" spans="1:4">
      <c r="A3348" t="s">
        <v>1201</v>
      </c>
      <c r="B3348" t="s">
        <v>4728</v>
      </c>
      <c r="C3348" t="str">
        <f t="shared" si="52"/>
        <v>10.146.106.69naa.60060e80166177000001617700000f01</v>
      </c>
      <c r="D3348" t="s">
        <v>4532</v>
      </c>
    </row>
    <row r="3349" spans="1:4">
      <c r="A3349" t="s">
        <v>1201</v>
      </c>
      <c r="B3349" t="s">
        <v>4818</v>
      </c>
      <c r="C3349" t="str">
        <f t="shared" si="52"/>
        <v>10.146.106.69naa.60060e80166221000001622100000100</v>
      </c>
      <c r="D3349" t="s">
        <v>4616</v>
      </c>
    </row>
    <row r="3350" spans="1:4">
      <c r="A3350" t="s">
        <v>1201</v>
      </c>
      <c r="B3350" t="s">
        <v>4809</v>
      </c>
      <c r="C3350" t="str">
        <f t="shared" si="52"/>
        <v>10.146.106.69naa.60060e80166177000001617700000012</v>
      </c>
      <c r="D3350" t="s">
        <v>4525</v>
      </c>
    </row>
    <row r="3351" spans="1:4">
      <c r="A3351" t="s">
        <v>1201</v>
      </c>
      <c r="B3351" t="s">
        <v>4716</v>
      </c>
      <c r="C3351" t="str">
        <f t="shared" si="52"/>
        <v>10.146.106.69naa.60060e80166221000001622100000f03</v>
      </c>
      <c r="D3351" t="s">
        <v>2480</v>
      </c>
    </row>
    <row r="3352" spans="1:4">
      <c r="A3352" t="s">
        <v>1201</v>
      </c>
      <c r="B3352" t="s">
        <v>4811</v>
      </c>
      <c r="C3352" t="str">
        <f t="shared" si="52"/>
        <v>10.146.106.69naa.60060e80166177000001617700000011</v>
      </c>
      <c r="D3352" t="s">
        <v>4479</v>
      </c>
    </row>
    <row r="3353" spans="1:4">
      <c r="A3353" t="s">
        <v>1201</v>
      </c>
      <c r="B3353" t="s">
        <v>4722</v>
      </c>
      <c r="C3353" t="str">
        <f t="shared" si="52"/>
        <v>10.146.106.69naa.60060e80166221000001622100000f04</v>
      </c>
      <c r="D3353" t="s">
        <v>2481</v>
      </c>
    </row>
    <row r="3354" spans="1:4">
      <c r="A3354" t="s">
        <v>1201</v>
      </c>
      <c r="B3354" t="s">
        <v>4712</v>
      </c>
      <c r="C3354" t="str">
        <f t="shared" si="52"/>
        <v>10.146.106.69naa.60060e80166221000001622100000f06</v>
      </c>
      <c r="D3354" t="s">
        <v>2493</v>
      </c>
    </row>
    <row r="3355" spans="1:4">
      <c r="A3355" t="s">
        <v>1201</v>
      </c>
      <c r="B3355" t="s">
        <v>4720</v>
      </c>
      <c r="C3355" t="str">
        <f t="shared" si="52"/>
        <v>10.146.106.69naa.60060e80166221000001622100000f05</v>
      </c>
      <c r="D3355" t="s">
        <v>2482</v>
      </c>
    </row>
    <row r="3356" spans="1:4">
      <c r="A3356" t="s">
        <v>1201</v>
      </c>
      <c r="B3356" t="s">
        <v>4810</v>
      </c>
      <c r="C3356" t="str">
        <f t="shared" si="52"/>
        <v>10.146.106.69naa.60060e80166177000001617700000013</v>
      </c>
      <c r="D3356" t="s">
        <v>4518</v>
      </c>
    </row>
    <row r="3357" spans="1:4">
      <c r="A3357" t="s">
        <v>1201</v>
      </c>
      <c r="B3357" t="s">
        <v>4819</v>
      </c>
      <c r="C3357" t="str">
        <f t="shared" si="52"/>
        <v>10.146.106.69naa.60060e8016617700000161770000000b</v>
      </c>
      <c r="D3357" t="s">
        <v>4473</v>
      </c>
    </row>
    <row r="3358" spans="1:4">
      <c r="A3358" t="s">
        <v>1201</v>
      </c>
      <c r="B3358" t="s">
        <v>4758</v>
      </c>
      <c r="C3358" t="str">
        <f t="shared" si="52"/>
        <v>10.146.106.69naa.60060e8016622100000162210000000d</v>
      </c>
      <c r="D3358" t="s">
        <v>2488</v>
      </c>
    </row>
    <row r="3359" spans="1:4">
      <c r="A3359" t="s">
        <v>1201</v>
      </c>
      <c r="B3359" t="s">
        <v>4732</v>
      </c>
      <c r="C3359" t="str">
        <f t="shared" si="52"/>
        <v>10.146.106.69naa.60060e80166221000001622100000f0b</v>
      </c>
      <c r="D3359" t="s">
        <v>2517</v>
      </c>
    </row>
    <row r="3360" spans="1:4">
      <c r="A3360" t="s">
        <v>1201</v>
      </c>
      <c r="B3360" t="s">
        <v>1287</v>
      </c>
      <c r="C3360" t="str">
        <f t="shared" si="52"/>
        <v>10.146.106.69naa.60060e80166221000001622100001f03</v>
      </c>
      <c r="D3360" t="s">
        <v>4897</v>
      </c>
    </row>
    <row r="3361" spans="1:4">
      <c r="A3361" t="s">
        <v>1201</v>
      </c>
      <c r="B3361" t="s">
        <v>4761</v>
      </c>
      <c r="C3361" t="str">
        <f t="shared" si="52"/>
        <v>10.146.106.69naa.60060e8016622100000162210000000e</v>
      </c>
      <c r="D3361" t="s">
        <v>2489</v>
      </c>
    </row>
    <row r="3362" spans="1:4">
      <c r="A3362" t="s">
        <v>1201</v>
      </c>
      <c r="B3362" t="s">
        <v>4735</v>
      </c>
      <c r="C3362" t="str">
        <f t="shared" si="52"/>
        <v>10.146.106.69naa.60060e80166221000001622100000f0c</v>
      </c>
      <c r="D3362" t="s">
        <v>4872</v>
      </c>
    </row>
    <row r="3363" spans="1:4">
      <c r="A3363" t="s">
        <v>1201</v>
      </c>
      <c r="B3363" t="s">
        <v>1295</v>
      </c>
      <c r="C3363" t="str">
        <f t="shared" si="52"/>
        <v>10.146.106.69naa.60060e80166221000001622100001f04</v>
      </c>
      <c r="D3363" t="s">
        <v>4898</v>
      </c>
    </row>
    <row r="3364" spans="1:4">
      <c r="A3364" t="s">
        <v>1201</v>
      </c>
      <c r="B3364" t="s">
        <v>4760</v>
      </c>
      <c r="C3364" t="str">
        <f t="shared" si="52"/>
        <v>10.146.106.69naa.60060e8016622100000162210000000b</v>
      </c>
      <c r="D3364" t="s">
        <v>4853</v>
      </c>
    </row>
    <row r="3365" spans="1:4">
      <c r="A3365" t="s">
        <v>1201</v>
      </c>
      <c r="B3365" t="s">
        <v>1269</v>
      </c>
      <c r="C3365" t="str">
        <f t="shared" si="52"/>
        <v>10.146.106.69naa.60060e80166221000001622100001f01</v>
      </c>
      <c r="D3365" t="s">
        <v>4891</v>
      </c>
    </row>
    <row r="3366" spans="1:4">
      <c r="A3366" t="s">
        <v>1201</v>
      </c>
      <c r="B3366" t="s">
        <v>1277</v>
      </c>
      <c r="C3366" t="str">
        <f t="shared" si="52"/>
        <v>10.146.106.69naa.60060e80166221000001622100001f02</v>
      </c>
      <c r="D3366" t="s">
        <v>4896</v>
      </c>
    </row>
    <row r="3367" spans="1:4">
      <c r="A3367" t="s">
        <v>1201</v>
      </c>
      <c r="B3367" t="s">
        <v>4759</v>
      </c>
      <c r="C3367" t="str">
        <f t="shared" si="52"/>
        <v>10.146.106.69naa.60060e8016622100000162210000000c</v>
      </c>
      <c r="D3367" t="s">
        <v>2487</v>
      </c>
    </row>
    <row r="3368" spans="1:4">
      <c r="A3368" t="s">
        <v>1201</v>
      </c>
      <c r="B3368" t="s">
        <v>4709</v>
      </c>
      <c r="C3368" t="str">
        <f t="shared" si="52"/>
        <v>10.146.106.69naa.60060e80166221000001622100000f0a</v>
      </c>
      <c r="D3368" t="s">
        <v>2516</v>
      </c>
    </row>
    <row r="3369" spans="1:4">
      <c r="A3369" t="s">
        <v>1201</v>
      </c>
      <c r="B3369" t="s">
        <v>1327</v>
      </c>
      <c r="C3369" t="str">
        <f t="shared" si="52"/>
        <v>10.146.106.69naa.60060e80166177000001617700001f00</v>
      </c>
      <c r="D3369" t="s">
        <v>4700</v>
      </c>
    </row>
    <row r="3370" spans="1:4">
      <c r="A3370" t="s">
        <v>1201</v>
      </c>
      <c r="B3370" t="s">
        <v>4812</v>
      </c>
      <c r="C3370" t="str">
        <f t="shared" si="52"/>
        <v>10.146.106.69naa.60060e80166221000001622100000011</v>
      </c>
      <c r="D3370" t="s">
        <v>2518</v>
      </c>
    </row>
    <row r="3371" spans="1:4">
      <c r="A3371" t="s">
        <v>1201</v>
      </c>
      <c r="B3371" t="s">
        <v>4817</v>
      </c>
      <c r="C3371" t="str">
        <f t="shared" si="52"/>
        <v>10.146.106.69naa.60060e8016617700000161770000000a</v>
      </c>
      <c r="D3371" t="s">
        <v>4497</v>
      </c>
    </row>
    <row r="3372" spans="1:4">
      <c r="A3372" t="s">
        <v>1201</v>
      </c>
      <c r="B3372" t="s">
        <v>1337</v>
      </c>
      <c r="C3372" t="str">
        <f t="shared" si="52"/>
        <v>10.146.106.69naa.60060e80166177000001617700001f01</v>
      </c>
      <c r="D3372" t="s">
        <v>4696</v>
      </c>
    </row>
    <row r="3373" spans="1:4">
      <c r="A3373" t="s">
        <v>1201</v>
      </c>
      <c r="B3373" t="s">
        <v>4814</v>
      </c>
      <c r="C3373" t="str">
        <f t="shared" si="52"/>
        <v>10.146.106.69naa.60060e80166221000001622100000012</v>
      </c>
      <c r="D3373" t="s">
        <v>2500</v>
      </c>
    </row>
    <row r="3374" spans="1:4">
      <c r="A3374" t="s">
        <v>1201</v>
      </c>
      <c r="B3374" t="s">
        <v>4764</v>
      </c>
      <c r="C3374" t="str">
        <f t="shared" si="52"/>
        <v>10.146.106.69naa.60060e8016622100000162210000000f</v>
      </c>
      <c r="D3374" t="s">
        <v>2498</v>
      </c>
    </row>
    <row r="3375" spans="1:4">
      <c r="A3375" t="s">
        <v>1201</v>
      </c>
      <c r="B3375" t="s">
        <v>4729</v>
      </c>
      <c r="C3375" t="str">
        <f t="shared" si="52"/>
        <v>10.146.106.69naa.60060e80166221000001622100000f0d</v>
      </c>
      <c r="D3375" t="s">
        <v>4873</v>
      </c>
    </row>
    <row r="3376" spans="1:4">
      <c r="A3376" t="s">
        <v>1201</v>
      </c>
      <c r="B3376" t="s">
        <v>4762</v>
      </c>
      <c r="C3376" t="str">
        <f t="shared" si="52"/>
        <v>10.146.106.69naa.60060e80166221000001622100000010</v>
      </c>
      <c r="D3376" t="s">
        <v>4869</v>
      </c>
    </row>
    <row r="3377" spans="1:4">
      <c r="A3377" t="s">
        <v>1201</v>
      </c>
      <c r="B3377" t="s">
        <v>4771</v>
      </c>
      <c r="C3377" t="str">
        <f t="shared" si="52"/>
        <v>10.146.106.69naa.60060e80166221000001622100000f0e</v>
      </c>
      <c r="D3377" t="s">
        <v>4874</v>
      </c>
    </row>
    <row r="3378" spans="1:4">
      <c r="A3378" t="s">
        <v>1201</v>
      </c>
      <c r="B3378" t="s">
        <v>4218</v>
      </c>
      <c r="C3378" t="str">
        <f t="shared" si="52"/>
        <v>10.146.106.69naa.60060e80166177000001617700000f20</v>
      </c>
      <c r="D3378" t="s">
        <v>4559</v>
      </c>
    </row>
    <row r="3379" spans="1:4">
      <c r="A3379" t="s">
        <v>1201</v>
      </c>
      <c r="B3379" t="s">
        <v>1235</v>
      </c>
      <c r="C3379" t="str">
        <f t="shared" si="52"/>
        <v>10.146.106.69naa.60060e80166221000001622100001f19</v>
      </c>
      <c r="D3379" t="s">
        <v>4222</v>
      </c>
    </row>
    <row r="3380" spans="1:4">
      <c r="A3380" t="s">
        <v>1201</v>
      </c>
      <c r="B3380" t="s">
        <v>1301</v>
      </c>
      <c r="C3380" t="str">
        <f t="shared" si="52"/>
        <v>10.146.106.69naa.60060e80166177000001617700001f24</v>
      </c>
      <c r="D3380" t="s">
        <v>4565</v>
      </c>
    </row>
    <row r="3381" spans="1:4">
      <c r="A3381" t="s">
        <v>1201</v>
      </c>
      <c r="B3381" t="s">
        <v>4202</v>
      </c>
      <c r="C3381" t="str">
        <f t="shared" si="52"/>
        <v>10.146.106.69naa.60060e80166177000001617700000084</v>
      </c>
      <c r="D3381" t="s">
        <v>4575</v>
      </c>
    </row>
    <row r="3382" spans="1:4">
      <c r="A3382" t="s">
        <v>1201</v>
      </c>
      <c r="B3382" t="s">
        <v>4214</v>
      </c>
      <c r="C3382" t="str">
        <f t="shared" si="52"/>
        <v>10.146.106.69naa.60060e80166177000001617700000f1e</v>
      </c>
      <c r="D3382" t="s">
        <v>4572</v>
      </c>
    </row>
    <row r="3383" spans="1:4">
      <c r="A3383" t="s">
        <v>1201</v>
      </c>
      <c r="B3383" t="s">
        <v>4209</v>
      </c>
      <c r="C3383" t="str">
        <f t="shared" si="52"/>
        <v>10.146.106.69naa.60060e80166177000001617700000086</v>
      </c>
      <c r="D3383" t="s">
        <v>4574</v>
      </c>
    </row>
    <row r="3384" spans="1:4">
      <c r="A3384" t="s">
        <v>1201</v>
      </c>
      <c r="B3384" t="s">
        <v>4216</v>
      </c>
      <c r="C3384" t="str">
        <f t="shared" si="52"/>
        <v>10.146.106.69naa.60060e80166177000001617700000f1f</v>
      </c>
      <c r="D3384" t="s">
        <v>4573</v>
      </c>
    </row>
    <row r="3385" spans="1:4">
      <c r="A3385" t="s">
        <v>1201</v>
      </c>
      <c r="B3385" t="s">
        <v>4204</v>
      </c>
      <c r="C3385" t="str">
        <f t="shared" si="52"/>
        <v>10.146.106.69naa.60060e80166177000001617700000085</v>
      </c>
      <c r="D3385" t="s">
        <v>4576</v>
      </c>
    </row>
    <row r="3386" spans="1:4">
      <c r="A3386" t="s">
        <v>1202</v>
      </c>
      <c r="B3386" t="s">
        <v>1533</v>
      </c>
      <c r="C3386" t="str">
        <f t="shared" si="52"/>
        <v>10.146.106.70naa.600508b1001c7b87601918f80f4c15ac</v>
      </c>
      <c r="D3386" t="s">
        <v>4212</v>
      </c>
    </row>
    <row r="3387" spans="1:4">
      <c r="A3387" t="s">
        <v>1202</v>
      </c>
      <c r="B3387" t="s">
        <v>1535</v>
      </c>
      <c r="C3387" t="str">
        <f t="shared" si="52"/>
        <v>10.146.106.70naa.600508b1001c8bb98d00aac61244298b</v>
      </c>
      <c r="D3387" t="s">
        <v>4213</v>
      </c>
    </row>
    <row r="3388" spans="1:4">
      <c r="A3388" t="s">
        <v>1202</v>
      </c>
      <c r="B3388" t="s">
        <v>1537</v>
      </c>
      <c r="C3388" t="str">
        <f t="shared" si="52"/>
        <v>10.146.106.70naa.600508b1001cfcd80c7ffac4971101b1</v>
      </c>
      <c r="D3388" t="s">
        <v>4652</v>
      </c>
    </row>
    <row r="3389" spans="1:4">
      <c r="A3389" t="s">
        <v>1202</v>
      </c>
      <c r="B3389" t="s">
        <v>1235</v>
      </c>
      <c r="C3389" t="str">
        <f t="shared" si="52"/>
        <v>10.146.106.70naa.60060e80166221000001622100001f19</v>
      </c>
      <c r="D3389" t="s">
        <v>4211</v>
      </c>
    </row>
    <row r="3390" spans="1:4">
      <c r="A3390" t="s">
        <v>1202</v>
      </c>
      <c r="B3390" t="s">
        <v>4204</v>
      </c>
      <c r="C3390" t="str">
        <f t="shared" si="52"/>
        <v>10.146.106.70naa.60060e80166177000001617700000085</v>
      </c>
      <c r="D3390" t="s">
        <v>4687</v>
      </c>
    </row>
    <row r="3391" spans="1:4">
      <c r="A3391" t="s">
        <v>1202</v>
      </c>
      <c r="B3391" t="s">
        <v>4209</v>
      </c>
      <c r="C3391" t="str">
        <f t="shared" si="52"/>
        <v>10.146.106.70naa.60060e80166177000001617700000086</v>
      </c>
      <c r="D3391" t="s">
        <v>4689</v>
      </c>
    </row>
    <row r="3392" spans="1:4">
      <c r="A3392" t="s">
        <v>1202</v>
      </c>
      <c r="B3392" t="s">
        <v>1327</v>
      </c>
      <c r="C3392" t="str">
        <f t="shared" si="52"/>
        <v>10.146.106.70naa.60060e80166177000001617700001f00</v>
      </c>
      <c r="D3392" t="s">
        <v>4430</v>
      </c>
    </row>
    <row r="3393" spans="1:4">
      <c r="A3393" t="s">
        <v>1202</v>
      </c>
      <c r="B3393" t="s">
        <v>1301</v>
      </c>
      <c r="C3393" t="str">
        <f t="shared" si="52"/>
        <v>10.146.106.70naa.60060e80166177000001617700001f24</v>
      </c>
      <c r="D3393" t="s">
        <v>4435</v>
      </c>
    </row>
    <row r="3394" spans="1:4">
      <c r="A3394" t="s">
        <v>1202</v>
      </c>
      <c r="B3394" t="s">
        <v>4202</v>
      </c>
      <c r="C3394" t="str">
        <f t="shared" si="52"/>
        <v>10.146.106.70naa.60060e80166177000001617700000084</v>
      </c>
      <c r="D3394" t="s">
        <v>4688</v>
      </c>
    </row>
    <row r="3395" spans="1:4">
      <c r="A3395" t="s">
        <v>1202</v>
      </c>
      <c r="B3395" t="s">
        <v>1359</v>
      </c>
      <c r="C3395" t="str">
        <f t="shared" si="52"/>
        <v>10.146.106.70naa.60060e80166177000001617700001f03</v>
      </c>
      <c r="D3395" t="s">
        <v>4429</v>
      </c>
    </row>
    <row r="3396" spans="1:4">
      <c r="A3396" t="s">
        <v>1202</v>
      </c>
      <c r="B3396" t="s">
        <v>4216</v>
      </c>
      <c r="C3396" t="str">
        <f t="shared" ref="C3396:C3459" si="53">CONCATENATE(A3396,B3396)</f>
        <v>10.146.106.70naa.60060e80166177000001617700000f1f</v>
      </c>
      <c r="D3396" t="s">
        <v>4693</v>
      </c>
    </row>
    <row r="3397" spans="1:4">
      <c r="A3397" t="s">
        <v>1202</v>
      </c>
      <c r="B3397" t="s">
        <v>4805</v>
      </c>
      <c r="C3397" t="str">
        <f t="shared" si="53"/>
        <v>10.146.106.70naa.60060e80166177000001617700000001</v>
      </c>
      <c r="D3397" t="s">
        <v>4416</v>
      </c>
    </row>
    <row r="3398" spans="1:4">
      <c r="A3398" t="s">
        <v>1202</v>
      </c>
      <c r="B3398" t="s">
        <v>4808</v>
      </c>
      <c r="C3398" t="str">
        <f t="shared" si="53"/>
        <v>10.146.106.70naa.60060e80166177000001617700000002</v>
      </c>
      <c r="D3398" t="s">
        <v>4400</v>
      </c>
    </row>
    <row r="3399" spans="1:4">
      <c r="A3399" t="s">
        <v>1202</v>
      </c>
      <c r="B3399" t="s">
        <v>1369</v>
      </c>
      <c r="C3399" t="str">
        <f t="shared" si="53"/>
        <v>10.146.106.70naa.60060e80166177000001617700001f04</v>
      </c>
      <c r="D3399" t="s">
        <v>4401</v>
      </c>
    </row>
    <row r="3400" spans="1:4">
      <c r="A3400" t="s">
        <v>1202</v>
      </c>
      <c r="B3400" t="s">
        <v>4218</v>
      </c>
      <c r="C3400" t="str">
        <f t="shared" si="53"/>
        <v>10.146.106.70naa.60060e80166177000001617700000f20</v>
      </c>
      <c r="D3400" t="s">
        <v>4690</v>
      </c>
    </row>
    <row r="3401" spans="1:4">
      <c r="A3401" t="s">
        <v>1202</v>
      </c>
      <c r="B3401" t="s">
        <v>1337</v>
      </c>
      <c r="C3401" t="str">
        <f t="shared" si="53"/>
        <v>10.146.106.70naa.60060e80166177000001617700001f01</v>
      </c>
      <c r="D3401" t="s">
        <v>4427</v>
      </c>
    </row>
    <row r="3402" spans="1:4">
      <c r="A3402" t="s">
        <v>1202</v>
      </c>
      <c r="B3402" t="s">
        <v>4214</v>
      </c>
      <c r="C3402" t="str">
        <f t="shared" si="53"/>
        <v>10.146.106.70naa.60060e80166177000001617700000f1e</v>
      </c>
      <c r="D3402" t="s">
        <v>4692</v>
      </c>
    </row>
    <row r="3403" spans="1:4">
      <c r="A3403" t="s">
        <v>1202</v>
      </c>
      <c r="B3403" t="s">
        <v>4806</v>
      </c>
      <c r="C3403" t="str">
        <f t="shared" si="53"/>
        <v>10.146.106.70naa.60060e80166177000001617700000000</v>
      </c>
      <c r="D3403" t="s">
        <v>4221</v>
      </c>
    </row>
    <row r="3404" spans="1:4">
      <c r="A3404" t="s">
        <v>1202</v>
      </c>
      <c r="B3404" t="s">
        <v>1347</v>
      </c>
      <c r="C3404" t="str">
        <f t="shared" si="53"/>
        <v>10.146.106.70naa.60060e80166177000001617700001f02</v>
      </c>
      <c r="D3404" t="s">
        <v>4428</v>
      </c>
    </row>
    <row r="3405" spans="1:4">
      <c r="A3405" t="s">
        <v>1202</v>
      </c>
      <c r="B3405" t="s">
        <v>4743</v>
      </c>
      <c r="C3405" t="str">
        <f t="shared" si="53"/>
        <v>10.146.106.70naa.60060e80166177000001617700000f0d</v>
      </c>
      <c r="D3405" t="s">
        <v>4834</v>
      </c>
    </row>
    <row r="3406" spans="1:4">
      <c r="A3406" t="s">
        <v>1202</v>
      </c>
      <c r="B3406" t="s">
        <v>4719</v>
      </c>
      <c r="C3406" t="str">
        <f t="shared" si="53"/>
        <v>10.146.106.70naa.60060e8016622100000162210000100e</v>
      </c>
      <c r="D3406" t="s">
        <v>2492</v>
      </c>
    </row>
    <row r="3407" spans="1:4">
      <c r="A3407" t="s">
        <v>1202</v>
      </c>
      <c r="B3407" t="s">
        <v>4778</v>
      </c>
      <c r="C3407" t="str">
        <f t="shared" si="53"/>
        <v>10.146.106.70naa.60060e80166177000001617700000f08</v>
      </c>
      <c r="D3407" t="s">
        <v>4893</v>
      </c>
    </row>
    <row r="3408" spans="1:4">
      <c r="A3408" t="s">
        <v>1202</v>
      </c>
      <c r="B3408" t="s">
        <v>4767</v>
      </c>
      <c r="C3408" t="str">
        <f t="shared" si="53"/>
        <v>10.146.106.70naa.60060e80166177000001617700000f09</v>
      </c>
      <c r="D3408" t="s">
        <v>4895</v>
      </c>
    </row>
    <row r="3409" spans="1:4">
      <c r="A3409" t="s">
        <v>1202</v>
      </c>
      <c r="B3409" t="s">
        <v>4711</v>
      </c>
      <c r="C3409" t="str">
        <f t="shared" si="53"/>
        <v>10.146.106.70naa.60060e80166221000001622100001010</v>
      </c>
      <c r="D3409" t="s">
        <v>4839</v>
      </c>
    </row>
    <row r="3410" spans="1:4">
      <c r="A3410" t="s">
        <v>1202</v>
      </c>
      <c r="B3410" t="s">
        <v>4737</v>
      </c>
      <c r="C3410" t="str">
        <f t="shared" si="53"/>
        <v>10.146.106.70naa.60060e80166177000001617700000f0e</v>
      </c>
      <c r="D3410" t="s">
        <v>4835</v>
      </c>
    </row>
    <row r="3411" spans="1:4">
      <c r="A3411" t="s">
        <v>1202</v>
      </c>
      <c r="B3411" t="s">
        <v>4721</v>
      </c>
      <c r="C3411" t="str">
        <f t="shared" si="53"/>
        <v>10.146.106.70naa.60060e8016622100000162210000100f</v>
      </c>
      <c r="D3411" t="s">
        <v>2499</v>
      </c>
    </row>
    <row r="3412" spans="1:4">
      <c r="A3412" t="s">
        <v>1202</v>
      </c>
      <c r="B3412" t="s">
        <v>4739</v>
      </c>
      <c r="C3412" t="str">
        <f t="shared" si="53"/>
        <v>10.146.106.70naa.60060e8016622100000162210000100c</v>
      </c>
      <c r="D3412" t="s">
        <v>2490</v>
      </c>
    </row>
    <row r="3413" spans="1:4">
      <c r="A3413" t="s">
        <v>1202</v>
      </c>
      <c r="B3413" t="s">
        <v>4781</v>
      </c>
      <c r="C3413" t="str">
        <f t="shared" si="53"/>
        <v>10.146.106.70naa.60060e80166177000001617700000f06</v>
      </c>
      <c r="D3413" t="s">
        <v>4894</v>
      </c>
    </row>
    <row r="3414" spans="1:4">
      <c r="A3414" t="s">
        <v>1202</v>
      </c>
      <c r="B3414" t="s">
        <v>4746</v>
      </c>
      <c r="C3414" t="str">
        <f t="shared" si="53"/>
        <v>10.146.106.70naa.60060e80166177000001617700000f0b</v>
      </c>
      <c r="D3414" t="s">
        <v>4838</v>
      </c>
    </row>
    <row r="3415" spans="1:4">
      <c r="A3415" t="s">
        <v>1202</v>
      </c>
      <c r="B3415" t="s">
        <v>4741</v>
      </c>
      <c r="C3415" t="str">
        <f t="shared" si="53"/>
        <v>10.146.106.70naa.60060e80166177000001617700000f0c</v>
      </c>
      <c r="D3415" t="s">
        <v>4837</v>
      </c>
    </row>
    <row r="3416" spans="1:4">
      <c r="A3416" t="s">
        <v>1202</v>
      </c>
      <c r="B3416" t="s">
        <v>4717</v>
      </c>
      <c r="C3416" t="str">
        <f t="shared" si="53"/>
        <v>10.146.106.70naa.60060e8016622100000162210000100d</v>
      </c>
      <c r="D3416" t="s">
        <v>2491</v>
      </c>
    </row>
    <row r="3417" spans="1:4">
      <c r="A3417" t="s">
        <v>1202</v>
      </c>
      <c r="B3417" t="s">
        <v>4775</v>
      </c>
      <c r="C3417" t="str">
        <f t="shared" si="53"/>
        <v>10.146.106.70naa.60060e80166177000001617700000f07</v>
      </c>
      <c r="D3417" t="s">
        <v>4892</v>
      </c>
    </row>
    <row r="3418" spans="1:4">
      <c r="A3418" t="s">
        <v>1202</v>
      </c>
      <c r="B3418" t="s">
        <v>4724</v>
      </c>
      <c r="C3418" t="str">
        <f t="shared" si="53"/>
        <v>10.146.106.70naa.60060e80166221000001622100001013</v>
      </c>
      <c r="D3418" t="s">
        <v>2504</v>
      </c>
    </row>
    <row r="3419" spans="1:4">
      <c r="A3419" t="s">
        <v>1202</v>
      </c>
      <c r="B3419" t="s">
        <v>4730</v>
      </c>
      <c r="C3419" t="str">
        <f t="shared" si="53"/>
        <v>10.146.106.70naa.60060e80166221000001622100001012</v>
      </c>
      <c r="D3419" t="s">
        <v>2503</v>
      </c>
    </row>
    <row r="3420" spans="1:4">
      <c r="A3420" t="s">
        <v>1202</v>
      </c>
      <c r="B3420" t="s">
        <v>4715</v>
      </c>
      <c r="C3420" t="str">
        <f t="shared" si="53"/>
        <v>10.146.106.70naa.60060e80166221000001622100001011</v>
      </c>
      <c r="D3420" t="s">
        <v>2519</v>
      </c>
    </row>
    <row r="3421" spans="1:4">
      <c r="A3421" t="s">
        <v>1202</v>
      </c>
      <c r="B3421" t="s">
        <v>4807</v>
      </c>
      <c r="C3421" t="str">
        <f t="shared" si="53"/>
        <v>10.146.106.70naa.60060e80166177000001617700000003</v>
      </c>
      <c r="D3421" t="s">
        <v>4404</v>
      </c>
    </row>
    <row r="3422" spans="1:4">
      <c r="A3422" t="s">
        <v>1202</v>
      </c>
      <c r="B3422" t="s">
        <v>4785</v>
      </c>
      <c r="C3422" t="str">
        <f t="shared" si="53"/>
        <v>10.146.106.70naa.60060e80166177000001617700000007</v>
      </c>
      <c r="D3422" t="s">
        <v>4411</v>
      </c>
    </row>
    <row r="3423" spans="1:4">
      <c r="A3423" t="s">
        <v>1202</v>
      </c>
      <c r="B3423" t="s">
        <v>4786</v>
      </c>
      <c r="C3423" t="str">
        <f t="shared" si="53"/>
        <v>10.146.106.70naa.60060e80166177000001617700000008</v>
      </c>
      <c r="D3423" t="s">
        <v>4415</v>
      </c>
    </row>
    <row r="3424" spans="1:4">
      <c r="A3424" t="s">
        <v>1202</v>
      </c>
      <c r="B3424" t="s">
        <v>4790</v>
      </c>
      <c r="C3424" t="str">
        <f t="shared" si="53"/>
        <v>10.146.106.70naa.60060e80166177000001617700000005</v>
      </c>
      <c r="D3424" t="s">
        <v>4396</v>
      </c>
    </row>
    <row r="3425" spans="1:4">
      <c r="A3425" t="s">
        <v>1202</v>
      </c>
      <c r="B3425" t="s">
        <v>4792</v>
      </c>
      <c r="C3425" t="str">
        <f t="shared" si="53"/>
        <v>10.146.106.70naa.60060e80166177000001617700000004</v>
      </c>
      <c r="D3425" t="s">
        <v>4399</v>
      </c>
    </row>
    <row r="3426" spans="1:4">
      <c r="A3426" t="s">
        <v>1202</v>
      </c>
      <c r="B3426" t="s">
        <v>4796</v>
      </c>
      <c r="C3426" t="str">
        <f t="shared" si="53"/>
        <v>10.146.106.70naa.60060e80166177000001617700000006</v>
      </c>
      <c r="D3426" t="s">
        <v>4397</v>
      </c>
    </row>
    <row r="3427" spans="1:4">
      <c r="A3427" t="s">
        <v>1202</v>
      </c>
      <c r="B3427" t="s">
        <v>4788</v>
      </c>
      <c r="C3427" t="str">
        <f t="shared" si="53"/>
        <v>10.146.106.70naa.60060e80166177000001617700000009</v>
      </c>
      <c r="D3427" t="s">
        <v>4410</v>
      </c>
    </row>
    <row r="3428" spans="1:4">
      <c r="A3428" t="s">
        <v>1202</v>
      </c>
      <c r="B3428" t="s">
        <v>4744</v>
      </c>
      <c r="C3428" t="str">
        <f t="shared" si="53"/>
        <v>10.146.106.70naa.60060e80166177000001617700000f0a</v>
      </c>
      <c r="D3428" t="s">
        <v>4836</v>
      </c>
    </row>
    <row r="3429" spans="1:4">
      <c r="A3429" t="s">
        <v>1202</v>
      </c>
      <c r="B3429" t="s">
        <v>4794</v>
      </c>
      <c r="C3429" t="str">
        <f t="shared" si="53"/>
        <v>10.146.106.70naa.60060e80166221000001622100001007</v>
      </c>
      <c r="D3429" t="s">
        <v>2478</v>
      </c>
    </row>
    <row r="3430" spans="1:4">
      <c r="A3430" t="s">
        <v>1202</v>
      </c>
      <c r="B3430" t="s">
        <v>4772</v>
      </c>
      <c r="C3430" t="str">
        <f t="shared" si="53"/>
        <v>10.146.106.70naa.60060e80166221000001622100000004</v>
      </c>
      <c r="D3430" t="s">
        <v>2474</v>
      </c>
    </row>
    <row r="3431" spans="1:4">
      <c r="A3431" t="s">
        <v>1202</v>
      </c>
      <c r="B3431" t="s">
        <v>4793</v>
      </c>
      <c r="C3431" t="str">
        <f t="shared" si="53"/>
        <v>10.146.106.70naa.60060e80166221000001622100001006</v>
      </c>
      <c r="D3431" t="s">
        <v>4615</v>
      </c>
    </row>
    <row r="3432" spans="1:4">
      <c r="A3432" t="s">
        <v>1202</v>
      </c>
      <c r="B3432" t="s">
        <v>4774</v>
      </c>
      <c r="C3432" t="str">
        <f t="shared" si="53"/>
        <v>10.146.106.70naa.60060e80166221000001622100000005</v>
      </c>
      <c r="D3432" t="s">
        <v>2483</v>
      </c>
    </row>
    <row r="3433" spans="1:4">
      <c r="A3433" t="s">
        <v>1202</v>
      </c>
      <c r="B3433" t="s">
        <v>4789</v>
      </c>
      <c r="C3433" t="str">
        <f t="shared" si="53"/>
        <v>10.146.106.70naa.60060e80166221000001622100001009</v>
      </c>
      <c r="D3433" t="s">
        <v>2486</v>
      </c>
    </row>
    <row r="3434" spans="1:4">
      <c r="A3434" t="s">
        <v>1202</v>
      </c>
      <c r="B3434" t="s">
        <v>4768</v>
      </c>
      <c r="C3434" t="str">
        <f t="shared" si="53"/>
        <v>10.146.106.70naa.60060e80166221000001622100000006</v>
      </c>
      <c r="D3434" t="s">
        <v>4613</v>
      </c>
    </row>
    <row r="3435" spans="1:4">
      <c r="A3435" t="s">
        <v>1202</v>
      </c>
      <c r="B3435" t="s">
        <v>4783</v>
      </c>
      <c r="C3435" t="str">
        <f t="shared" si="53"/>
        <v>10.146.106.70naa.60060e80166221000001622100001008</v>
      </c>
      <c r="D3435" t="s">
        <v>2479</v>
      </c>
    </row>
    <row r="3436" spans="1:4">
      <c r="A3436" t="s">
        <v>1202</v>
      </c>
      <c r="B3436" t="s">
        <v>4713</v>
      </c>
      <c r="C3436" t="str">
        <f t="shared" si="53"/>
        <v>10.146.106.70naa.60060e80166221000001622100000001</v>
      </c>
      <c r="D3436" t="s">
        <v>2469</v>
      </c>
    </row>
    <row r="3437" spans="1:4">
      <c r="A3437" t="s">
        <v>1202</v>
      </c>
      <c r="B3437" t="s">
        <v>4803</v>
      </c>
      <c r="C3437" t="str">
        <f t="shared" si="53"/>
        <v>10.146.106.70naa.60060e80166221000001622100001003</v>
      </c>
      <c r="D3437" t="s">
        <v>2471</v>
      </c>
    </row>
    <row r="3438" spans="1:4">
      <c r="A3438" t="s">
        <v>1202</v>
      </c>
      <c r="B3438" t="s">
        <v>4710</v>
      </c>
      <c r="C3438" t="str">
        <f t="shared" si="53"/>
        <v>10.146.106.70naa.60060e80166221000001622100000000</v>
      </c>
      <c r="D3438" t="s">
        <v>2462</v>
      </c>
    </row>
    <row r="3439" spans="1:4">
      <c r="A3439" t="s">
        <v>1202</v>
      </c>
      <c r="B3439" t="s">
        <v>4800</v>
      </c>
      <c r="C3439" t="str">
        <f t="shared" si="53"/>
        <v>10.146.106.70naa.60060e80166221000001622100001004</v>
      </c>
      <c r="D3439" t="s">
        <v>2475</v>
      </c>
    </row>
    <row r="3440" spans="1:4">
      <c r="A3440" t="s">
        <v>1202</v>
      </c>
      <c r="B3440" t="s">
        <v>4726</v>
      </c>
      <c r="C3440" t="str">
        <f t="shared" si="53"/>
        <v>10.146.106.70naa.60060e80166221000001622100000003</v>
      </c>
      <c r="D3440" t="s">
        <v>2464</v>
      </c>
    </row>
    <row r="3441" spans="1:4">
      <c r="A3441" t="s">
        <v>1202</v>
      </c>
      <c r="B3441" t="s">
        <v>4791</v>
      </c>
      <c r="C3441" t="str">
        <f t="shared" si="53"/>
        <v>10.146.106.70naa.60060e80166221000001622100001005</v>
      </c>
      <c r="D3441" t="s">
        <v>2484</v>
      </c>
    </row>
    <row r="3442" spans="1:4">
      <c r="A3442" t="s">
        <v>1202</v>
      </c>
      <c r="B3442" t="s">
        <v>4736</v>
      </c>
      <c r="C3442" t="str">
        <f t="shared" si="53"/>
        <v>10.146.106.70naa.60060e80166221000001622100000002</v>
      </c>
      <c r="D3442" t="s">
        <v>2472</v>
      </c>
    </row>
    <row r="3443" spans="1:4">
      <c r="A3443" t="s">
        <v>1202</v>
      </c>
      <c r="B3443" t="s">
        <v>4759</v>
      </c>
      <c r="C3443" t="str">
        <f t="shared" si="53"/>
        <v>10.146.106.70naa.60060e8016622100000162210000000c</v>
      </c>
      <c r="D3443" t="s">
        <v>2487</v>
      </c>
    </row>
    <row r="3444" spans="1:4">
      <c r="A3444" t="s">
        <v>1202</v>
      </c>
      <c r="B3444" t="s">
        <v>1277</v>
      </c>
      <c r="C3444" t="str">
        <f t="shared" si="53"/>
        <v>10.146.106.70naa.60060e80166221000001622100001f02</v>
      </c>
      <c r="D3444" t="s">
        <v>4896</v>
      </c>
    </row>
    <row r="3445" spans="1:4">
      <c r="A3445" t="s">
        <v>1202</v>
      </c>
      <c r="B3445" t="s">
        <v>4758</v>
      </c>
      <c r="C3445" t="str">
        <f t="shared" si="53"/>
        <v>10.146.106.70naa.60060e8016622100000162210000000d</v>
      </c>
      <c r="D3445" t="s">
        <v>2488</v>
      </c>
    </row>
    <row r="3446" spans="1:4">
      <c r="A3446" t="s">
        <v>1202</v>
      </c>
      <c r="B3446" t="s">
        <v>1287</v>
      </c>
      <c r="C3446" t="str">
        <f t="shared" si="53"/>
        <v>10.146.106.70naa.60060e80166221000001622100001f03</v>
      </c>
      <c r="D3446" t="s">
        <v>4897</v>
      </c>
    </row>
    <row r="3447" spans="1:4">
      <c r="A3447" t="s">
        <v>1202</v>
      </c>
      <c r="B3447" t="s">
        <v>4757</v>
      </c>
      <c r="C3447" t="str">
        <f t="shared" si="53"/>
        <v>10.146.106.70naa.60060e80166221000001622100000009</v>
      </c>
      <c r="D3447" t="s">
        <v>2485</v>
      </c>
    </row>
    <row r="3448" spans="1:4">
      <c r="A3448" t="s">
        <v>1202</v>
      </c>
      <c r="B3448" t="s">
        <v>4752</v>
      </c>
      <c r="C3448" t="str">
        <f t="shared" si="53"/>
        <v>10.146.106.70naa.60060e80166221000001622100000008</v>
      </c>
      <c r="D3448" t="s">
        <v>2477</v>
      </c>
    </row>
    <row r="3449" spans="1:4">
      <c r="A3449" t="s">
        <v>1202</v>
      </c>
      <c r="B3449" t="s">
        <v>4754</v>
      </c>
      <c r="C3449" t="str">
        <f t="shared" si="53"/>
        <v>10.146.106.70naa.60060e80166221000001622100000007</v>
      </c>
      <c r="D3449" t="s">
        <v>2476</v>
      </c>
    </row>
    <row r="3450" spans="1:4">
      <c r="A3450" t="s">
        <v>1202</v>
      </c>
      <c r="B3450" t="s">
        <v>1259</v>
      </c>
      <c r="C3450" t="str">
        <f t="shared" si="53"/>
        <v>10.146.106.70naa.60060e80166221000001622100001f00</v>
      </c>
      <c r="D3450" t="s">
        <v>4890</v>
      </c>
    </row>
    <row r="3451" spans="1:4">
      <c r="A3451" t="s">
        <v>1202</v>
      </c>
      <c r="B3451" t="s">
        <v>4760</v>
      </c>
      <c r="C3451" t="str">
        <f t="shared" si="53"/>
        <v>10.146.106.70naa.60060e8016622100000162210000000b</v>
      </c>
      <c r="D3451" t="s">
        <v>4853</v>
      </c>
    </row>
    <row r="3452" spans="1:4">
      <c r="A3452" t="s">
        <v>1202</v>
      </c>
      <c r="B3452" t="s">
        <v>1269</v>
      </c>
      <c r="C3452" t="str">
        <f t="shared" si="53"/>
        <v>10.146.106.70naa.60060e80166221000001622100001f01</v>
      </c>
      <c r="D3452" t="s">
        <v>4891</v>
      </c>
    </row>
    <row r="3453" spans="1:4">
      <c r="A3453" t="s">
        <v>1202</v>
      </c>
      <c r="B3453" t="s">
        <v>4766</v>
      </c>
      <c r="C3453" t="str">
        <f t="shared" si="53"/>
        <v>10.146.106.70naa.60060e8016622100000162210000000a</v>
      </c>
      <c r="D3453" t="s">
        <v>2496</v>
      </c>
    </row>
    <row r="3454" spans="1:4">
      <c r="A3454" t="s">
        <v>1202</v>
      </c>
      <c r="B3454" t="s">
        <v>4801</v>
      </c>
      <c r="C3454" t="str">
        <f t="shared" si="53"/>
        <v>10.146.106.70naa.60060e80166221000001622100001002</v>
      </c>
      <c r="D3454" t="s">
        <v>2473</v>
      </c>
    </row>
    <row r="3455" spans="1:4">
      <c r="A3455" t="s">
        <v>1202</v>
      </c>
      <c r="B3455" t="s">
        <v>4750</v>
      </c>
      <c r="C3455" t="str">
        <f t="shared" si="53"/>
        <v>10.146.106.70naa.60060e80166177000001617700000087</v>
      </c>
      <c r="D3455" t="s">
        <v>4489</v>
      </c>
    </row>
    <row r="3456" spans="1:4">
      <c r="A3456" t="s">
        <v>1202</v>
      </c>
      <c r="B3456" t="s">
        <v>4751</v>
      </c>
      <c r="C3456" t="str">
        <f t="shared" si="53"/>
        <v>10.146.106.70naa.60060e80166177000001617700000018</v>
      </c>
      <c r="D3456" t="s">
        <v>4493</v>
      </c>
    </row>
    <row r="3457" spans="1:4">
      <c r="A3457" t="s">
        <v>1202</v>
      </c>
      <c r="B3457" t="s">
        <v>4747</v>
      </c>
      <c r="C3457" t="str">
        <f t="shared" si="53"/>
        <v>10.146.106.70naa.60060e80166177000001617700000017</v>
      </c>
      <c r="D3457" t="s">
        <v>4494</v>
      </c>
    </row>
    <row r="3458" spans="1:4">
      <c r="A3458" t="s">
        <v>1202</v>
      </c>
      <c r="B3458" t="s">
        <v>4765</v>
      </c>
      <c r="C3458" t="str">
        <f t="shared" si="53"/>
        <v>10.146.106.70naa.60060e80166177000001617700000088</v>
      </c>
      <c r="D3458" t="s">
        <v>4486</v>
      </c>
    </row>
    <row r="3459" spans="1:4">
      <c r="A3459" t="s">
        <v>1202</v>
      </c>
      <c r="B3459" t="s">
        <v>4776</v>
      </c>
      <c r="C3459" t="str">
        <f t="shared" si="53"/>
        <v>10.146.106.70naa.60060e80166221000001622100000016</v>
      </c>
      <c r="D3459" t="s">
        <v>2540</v>
      </c>
    </row>
    <row r="3460" spans="1:4">
      <c r="A3460" t="s">
        <v>1202</v>
      </c>
      <c r="B3460" t="s">
        <v>4782</v>
      </c>
      <c r="C3460" t="str">
        <f t="shared" ref="C3460:C3523" si="54">CONCATENATE(A3460,B3460)</f>
        <v>10.146.106.70naa.60060e80166221000001622100000015</v>
      </c>
      <c r="D3460" t="s">
        <v>2520</v>
      </c>
    </row>
    <row r="3461" spans="1:4">
      <c r="A3461" t="s">
        <v>1202</v>
      </c>
      <c r="B3461" t="s">
        <v>4780</v>
      </c>
      <c r="C3461" t="str">
        <f t="shared" si="54"/>
        <v>10.146.106.70naa.60060e80166221000001622100000014</v>
      </c>
      <c r="D3461" t="s">
        <v>2502</v>
      </c>
    </row>
    <row r="3462" spans="1:4">
      <c r="A3462" t="s">
        <v>1202</v>
      </c>
      <c r="B3462" t="s">
        <v>4756</v>
      </c>
      <c r="C3462" t="str">
        <f t="shared" si="54"/>
        <v>10.146.106.70naa.60060e8016622100000162210000001b</v>
      </c>
      <c r="D3462" t="s">
        <v>2526</v>
      </c>
    </row>
    <row r="3463" spans="1:4">
      <c r="A3463" t="s">
        <v>1202</v>
      </c>
      <c r="B3463" t="s">
        <v>4714</v>
      </c>
      <c r="C3463" t="str">
        <f t="shared" si="54"/>
        <v>10.146.106.70naa.60060e80166177000001617700000014</v>
      </c>
      <c r="D3463" t="s">
        <v>4491</v>
      </c>
    </row>
    <row r="3464" spans="1:4">
      <c r="A3464" t="s">
        <v>1202</v>
      </c>
      <c r="B3464" t="s">
        <v>4755</v>
      </c>
      <c r="C3464" t="str">
        <f t="shared" si="54"/>
        <v>10.146.106.70naa.60060e8016622100000162210000001a</v>
      </c>
      <c r="D3464" t="s">
        <v>2525</v>
      </c>
    </row>
    <row r="3465" spans="1:4">
      <c r="A3465" t="s">
        <v>1202</v>
      </c>
      <c r="B3465" t="s">
        <v>4733</v>
      </c>
      <c r="C3465" t="str">
        <f t="shared" si="54"/>
        <v>10.146.106.70naa.60060e80166177000001617700000015</v>
      </c>
      <c r="D3465" t="s">
        <v>4490</v>
      </c>
    </row>
    <row r="3466" spans="1:4">
      <c r="A3466" t="s">
        <v>1202</v>
      </c>
      <c r="B3466" t="s">
        <v>4749</v>
      </c>
      <c r="C3466" t="str">
        <f t="shared" si="54"/>
        <v>10.146.106.70naa.60060e8016622100000162210000001d</v>
      </c>
      <c r="D3466" t="s">
        <v>2528</v>
      </c>
    </row>
    <row r="3467" spans="1:4">
      <c r="A3467" t="s">
        <v>1202</v>
      </c>
      <c r="B3467" t="s">
        <v>4723</v>
      </c>
      <c r="C3467" t="str">
        <f t="shared" si="54"/>
        <v>10.146.106.70naa.60060e80166177000001617700000016</v>
      </c>
      <c r="D3467" t="s">
        <v>4492</v>
      </c>
    </row>
    <row r="3468" spans="1:4">
      <c r="A3468" t="s">
        <v>1202</v>
      </c>
      <c r="B3468" t="s">
        <v>4748</v>
      </c>
      <c r="C3468" t="str">
        <f t="shared" si="54"/>
        <v>10.146.106.70naa.60060e8016622100000162210000001c</v>
      </c>
      <c r="D3468" t="s">
        <v>2527</v>
      </c>
    </row>
    <row r="3469" spans="1:4">
      <c r="A3469" t="s">
        <v>1202</v>
      </c>
      <c r="B3469" t="s">
        <v>4799</v>
      </c>
      <c r="C3469" t="str">
        <f t="shared" si="54"/>
        <v>10.146.106.70naa.60060e8016622100000162210000101d</v>
      </c>
      <c r="D3469" t="s">
        <v>4860</v>
      </c>
    </row>
    <row r="3470" spans="1:4">
      <c r="A3470" t="s">
        <v>1202</v>
      </c>
      <c r="B3470" t="s">
        <v>4787</v>
      </c>
      <c r="C3470" t="str">
        <f t="shared" si="54"/>
        <v>10.146.106.70naa.60060e80166221000001622100001019</v>
      </c>
      <c r="D3470" t="s">
        <v>2534</v>
      </c>
    </row>
    <row r="3471" spans="1:4">
      <c r="A3471" t="s">
        <v>1202</v>
      </c>
      <c r="B3471" t="s">
        <v>4784</v>
      </c>
      <c r="C3471" t="str">
        <f t="shared" si="54"/>
        <v>10.146.106.70naa.60060e80166221000001622100001015</v>
      </c>
      <c r="D3471" t="s">
        <v>2521</v>
      </c>
    </row>
    <row r="3472" spans="1:4">
      <c r="A3472" t="s">
        <v>1202</v>
      </c>
      <c r="B3472" t="s">
        <v>4804</v>
      </c>
      <c r="C3472" t="str">
        <f t="shared" si="54"/>
        <v>10.146.106.70naa.60060e80166221000001622100001000</v>
      </c>
      <c r="D3472" t="s">
        <v>4614</v>
      </c>
    </row>
    <row r="3473" spans="1:4">
      <c r="A3473" t="s">
        <v>1202</v>
      </c>
      <c r="B3473" t="s">
        <v>4797</v>
      </c>
      <c r="C3473" t="str">
        <f t="shared" si="54"/>
        <v>10.146.106.70naa.60060e80166221000001622100001101</v>
      </c>
      <c r="D3473" t="s">
        <v>2536</v>
      </c>
    </row>
    <row r="3474" spans="1:4">
      <c r="A3474" t="s">
        <v>1202</v>
      </c>
      <c r="B3474" t="s">
        <v>4802</v>
      </c>
      <c r="C3474" t="str">
        <f t="shared" si="54"/>
        <v>10.146.106.70naa.60060e80166221000001622100001001</v>
      </c>
      <c r="D3474" t="s">
        <v>2470</v>
      </c>
    </row>
    <row r="3475" spans="1:4">
      <c r="A3475" t="s">
        <v>1202</v>
      </c>
      <c r="B3475" t="s">
        <v>4798</v>
      </c>
      <c r="C3475" t="str">
        <f t="shared" si="54"/>
        <v>10.146.106.70naa.60060e80166221000001622100001100</v>
      </c>
      <c r="D3475" t="s">
        <v>2535</v>
      </c>
    </row>
    <row r="3476" spans="1:4">
      <c r="A3476" t="s">
        <v>1202</v>
      </c>
      <c r="B3476" t="s">
        <v>4753</v>
      </c>
      <c r="C3476" t="str">
        <f t="shared" si="54"/>
        <v>10.146.106.70naa.60060e80166221000001622100000019</v>
      </c>
      <c r="D3476" t="s">
        <v>4500</v>
      </c>
    </row>
    <row r="3477" spans="1:4">
      <c r="A3477" t="s">
        <v>1202</v>
      </c>
      <c r="B3477" t="s">
        <v>4777</v>
      </c>
      <c r="C3477" t="str">
        <f t="shared" si="54"/>
        <v>10.146.106.70naa.60060e80166221000001622100000018</v>
      </c>
      <c r="D3477" t="s">
        <v>2523</v>
      </c>
    </row>
    <row r="3478" spans="1:4">
      <c r="A3478" t="s">
        <v>1202</v>
      </c>
      <c r="B3478" t="s">
        <v>4795</v>
      </c>
      <c r="C3478" t="str">
        <f t="shared" si="54"/>
        <v>10.146.106.70naa.60060e80166221000001622100001014</v>
      </c>
      <c r="D3478" t="s">
        <v>2505</v>
      </c>
    </row>
    <row r="3479" spans="1:4">
      <c r="A3479" t="s">
        <v>1202</v>
      </c>
      <c r="B3479" t="s">
        <v>1295</v>
      </c>
      <c r="C3479" t="str">
        <f t="shared" si="54"/>
        <v>10.146.106.70naa.60060e80166221000001622100001f04</v>
      </c>
      <c r="D3479" t="s">
        <v>4898</v>
      </c>
    </row>
    <row r="3480" spans="1:4">
      <c r="A3480" t="s">
        <v>1202</v>
      </c>
      <c r="B3480" t="s">
        <v>4734</v>
      </c>
      <c r="C3480" t="str">
        <f t="shared" si="54"/>
        <v>10.146.106.70naa.60060e80166177000001617700000f00</v>
      </c>
      <c r="D3480" t="s">
        <v>4530</v>
      </c>
    </row>
    <row r="3481" spans="1:4">
      <c r="A3481" t="s">
        <v>1202</v>
      </c>
      <c r="B3481" t="s">
        <v>4735</v>
      </c>
      <c r="C3481" t="str">
        <f t="shared" si="54"/>
        <v>10.146.106.70naa.60060e80166221000001622100000f0c</v>
      </c>
      <c r="D3481" t="s">
        <v>2537</v>
      </c>
    </row>
    <row r="3482" spans="1:4">
      <c r="A3482" t="s">
        <v>1202</v>
      </c>
      <c r="B3482" t="s">
        <v>4725</v>
      </c>
      <c r="C3482" t="str">
        <f t="shared" si="54"/>
        <v>10.146.106.70naa.60060e80166221000001622100000f08</v>
      </c>
      <c r="D3482" t="s">
        <v>2495</v>
      </c>
    </row>
    <row r="3483" spans="1:4">
      <c r="A3483" t="s">
        <v>1202</v>
      </c>
      <c r="B3483" t="s">
        <v>4729</v>
      </c>
      <c r="C3483" t="str">
        <f t="shared" si="54"/>
        <v>10.146.106.70naa.60060e80166221000001622100000f0d</v>
      </c>
      <c r="D3483" t="s">
        <v>2538</v>
      </c>
    </row>
    <row r="3484" spans="1:4">
      <c r="A3484" t="s">
        <v>1202</v>
      </c>
      <c r="B3484" t="s">
        <v>4720</v>
      </c>
      <c r="C3484" t="str">
        <f t="shared" si="54"/>
        <v>10.146.106.70naa.60060e80166221000001622100000f05</v>
      </c>
      <c r="D3484" t="s">
        <v>2482</v>
      </c>
    </row>
    <row r="3485" spans="1:4">
      <c r="A3485" t="s">
        <v>1202</v>
      </c>
      <c r="B3485" t="s">
        <v>4810</v>
      </c>
      <c r="C3485" t="str">
        <f t="shared" si="54"/>
        <v>10.146.106.70naa.60060e80166177000001617700000013</v>
      </c>
      <c r="D3485" t="s">
        <v>4518</v>
      </c>
    </row>
    <row r="3486" spans="1:4">
      <c r="A3486" t="s">
        <v>1202</v>
      </c>
      <c r="B3486" t="s">
        <v>4722</v>
      </c>
      <c r="C3486" t="str">
        <f t="shared" si="54"/>
        <v>10.146.106.70naa.60060e80166221000001622100000f04</v>
      </c>
      <c r="D3486" t="s">
        <v>2481</v>
      </c>
    </row>
    <row r="3487" spans="1:4">
      <c r="A3487" t="s">
        <v>1202</v>
      </c>
      <c r="B3487" t="s">
        <v>4709</v>
      </c>
      <c r="C3487" t="str">
        <f t="shared" si="54"/>
        <v>10.146.106.70naa.60060e80166221000001622100000f0a</v>
      </c>
      <c r="D3487" t="s">
        <v>2507</v>
      </c>
    </row>
    <row r="3488" spans="1:4">
      <c r="A3488" t="s">
        <v>1202</v>
      </c>
      <c r="B3488" t="s">
        <v>4731</v>
      </c>
      <c r="C3488" t="str">
        <f t="shared" si="54"/>
        <v>10.146.106.70naa.60060e80166221000001622100000f07</v>
      </c>
      <c r="D3488" t="s">
        <v>2494</v>
      </c>
    </row>
    <row r="3489" spans="1:4">
      <c r="A3489" t="s">
        <v>1202</v>
      </c>
      <c r="B3489" t="s">
        <v>4732</v>
      </c>
      <c r="C3489" t="str">
        <f t="shared" si="54"/>
        <v>10.146.106.70naa.60060e80166221000001622100000f0b</v>
      </c>
      <c r="D3489" t="s">
        <v>2508</v>
      </c>
    </row>
    <row r="3490" spans="1:4">
      <c r="A3490" t="s">
        <v>1202</v>
      </c>
      <c r="B3490" t="s">
        <v>4712</v>
      </c>
      <c r="C3490" t="str">
        <f t="shared" si="54"/>
        <v>10.146.106.70naa.60060e80166221000001622100000f06</v>
      </c>
      <c r="D3490" t="s">
        <v>2493</v>
      </c>
    </row>
    <row r="3491" spans="1:4">
      <c r="A3491" t="s">
        <v>1202</v>
      </c>
      <c r="B3491" t="s">
        <v>4745</v>
      </c>
      <c r="C3491" t="str">
        <f t="shared" si="54"/>
        <v>10.146.106.70naa.60060e8016622100000162210000100a</v>
      </c>
      <c r="D3491" t="s">
        <v>2497</v>
      </c>
    </row>
    <row r="3492" spans="1:4">
      <c r="A3492" t="s">
        <v>1202</v>
      </c>
      <c r="B3492" t="s">
        <v>4769</v>
      </c>
      <c r="C3492" t="str">
        <f t="shared" si="54"/>
        <v>10.146.106.70naa.60060e80166177000001617700000f04</v>
      </c>
      <c r="D3492" t="s">
        <v>4503</v>
      </c>
    </row>
    <row r="3493" spans="1:4">
      <c r="A3493" t="s">
        <v>1202</v>
      </c>
      <c r="B3493" t="s">
        <v>4738</v>
      </c>
      <c r="C3493" t="str">
        <f t="shared" si="54"/>
        <v>10.146.106.70naa.60060e8016622100000162210000100b</v>
      </c>
      <c r="D3493" t="s">
        <v>4852</v>
      </c>
    </row>
    <row r="3494" spans="1:4">
      <c r="A3494" t="s">
        <v>1202</v>
      </c>
      <c r="B3494" t="s">
        <v>4779</v>
      </c>
      <c r="C3494" t="str">
        <f t="shared" si="54"/>
        <v>10.146.106.70naa.60060e80166177000001617700000f05</v>
      </c>
      <c r="D3494" t="s">
        <v>4505</v>
      </c>
    </row>
    <row r="3495" spans="1:4">
      <c r="A3495" t="s">
        <v>1202</v>
      </c>
      <c r="B3495" t="s">
        <v>4727</v>
      </c>
      <c r="C3495" t="str">
        <f t="shared" si="54"/>
        <v>10.146.106.70naa.60060e80166221000001622100000f09</v>
      </c>
      <c r="D3495" t="s">
        <v>2506</v>
      </c>
    </row>
    <row r="3496" spans="1:4">
      <c r="A3496" t="s">
        <v>1202</v>
      </c>
      <c r="B3496" t="s">
        <v>4728</v>
      </c>
      <c r="C3496" t="str">
        <f t="shared" si="54"/>
        <v>10.146.106.70naa.60060e80166177000001617700000f01</v>
      </c>
      <c r="D3496" t="s">
        <v>4532</v>
      </c>
    </row>
    <row r="3497" spans="1:4">
      <c r="A3497" t="s">
        <v>1202</v>
      </c>
      <c r="B3497" t="s">
        <v>4773</v>
      </c>
      <c r="C3497" t="str">
        <f t="shared" si="54"/>
        <v>10.146.106.70naa.60060e80166177000001617700000f03</v>
      </c>
      <c r="D3497" t="s">
        <v>4528</v>
      </c>
    </row>
    <row r="3498" spans="1:4">
      <c r="A3498" t="s">
        <v>1202</v>
      </c>
      <c r="B3498" t="s">
        <v>4770</v>
      </c>
      <c r="C3498" t="str">
        <f t="shared" si="54"/>
        <v>10.146.106.70naa.60060e80166177000001617700000f02</v>
      </c>
      <c r="D3498" t="s">
        <v>4526</v>
      </c>
    </row>
    <row r="3499" spans="1:4">
      <c r="A3499" t="s">
        <v>1202</v>
      </c>
      <c r="B3499" t="s">
        <v>4771</v>
      </c>
      <c r="C3499" t="str">
        <f t="shared" si="54"/>
        <v>10.146.106.70naa.60060e80166221000001622100000f0e</v>
      </c>
      <c r="D3499" t="s">
        <v>2539</v>
      </c>
    </row>
    <row r="3500" spans="1:4">
      <c r="A3500" t="s">
        <v>1202</v>
      </c>
      <c r="B3500" t="s">
        <v>4809</v>
      </c>
      <c r="C3500" t="str">
        <f t="shared" si="54"/>
        <v>10.146.106.70naa.60060e80166177000001617700000012</v>
      </c>
      <c r="D3500" t="s">
        <v>4525</v>
      </c>
    </row>
    <row r="3501" spans="1:4">
      <c r="A3501" t="s">
        <v>1202</v>
      </c>
      <c r="B3501" t="s">
        <v>4817</v>
      </c>
      <c r="C3501" t="str">
        <f t="shared" si="54"/>
        <v>10.146.106.70naa.60060e8016617700000161770000000a</v>
      </c>
      <c r="D3501" t="s">
        <v>4497</v>
      </c>
    </row>
    <row r="3502" spans="1:4">
      <c r="A3502" t="s">
        <v>1202</v>
      </c>
      <c r="B3502" t="s">
        <v>4812</v>
      </c>
      <c r="C3502" t="str">
        <f t="shared" si="54"/>
        <v>10.146.106.70naa.60060e80166221000001622100000011</v>
      </c>
      <c r="D3502" t="s">
        <v>2518</v>
      </c>
    </row>
    <row r="3503" spans="1:4">
      <c r="A3503" t="s">
        <v>1202</v>
      </c>
      <c r="B3503" t="s">
        <v>4818</v>
      </c>
      <c r="C3503" t="str">
        <f t="shared" si="54"/>
        <v>10.146.106.70naa.60060e80166221000001622100000100</v>
      </c>
      <c r="D3503" t="s">
        <v>2530</v>
      </c>
    </row>
    <row r="3504" spans="1:4">
      <c r="A3504" t="s">
        <v>1202</v>
      </c>
      <c r="B3504" t="s">
        <v>4819</v>
      </c>
      <c r="C3504" t="str">
        <f t="shared" si="54"/>
        <v>10.146.106.70naa.60060e8016617700000161770000000b</v>
      </c>
      <c r="D3504" t="s">
        <v>4473</v>
      </c>
    </row>
    <row r="3505" spans="1:4">
      <c r="A3505" t="s">
        <v>1202</v>
      </c>
      <c r="B3505" t="s">
        <v>4814</v>
      </c>
      <c r="C3505" t="str">
        <f t="shared" si="54"/>
        <v>10.146.106.70naa.60060e80166221000001622100000012</v>
      </c>
      <c r="D3505" t="s">
        <v>2500</v>
      </c>
    </row>
    <row r="3506" spans="1:4">
      <c r="A3506" t="s">
        <v>1202</v>
      </c>
      <c r="B3506" t="s">
        <v>4764</v>
      </c>
      <c r="C3506" t="str">
        <f t="shared" si="54"/>
        <v>10.146.106.70naa.60060e8016622100000162210000000f</v>
      </c>
      <c r="D3506" t="s">
        <v>2498</v>
      </c>
    </row>
    <row r="3507" spans="1:4">
      <c r="A3507" t="s">
        <v>1202</v>
      </c>
      <c r="B3507" t="s">
        <v>4761</v>
      </c>
      <c r="C3507" t="str">
        <f t="shared" si="54"/>
        <v>10.146.106.70naa.60060e8016622100000162210000000e</v>
      </c>
      <c r="D3507" t="s">
        <v>2489</v>
      </c>
    </row>
    <row r="3508" spans="1:4">
      <c r="A3508" t="s">
        <v>1202</v>
      </c>
      <c r="B3508" t="s">
        <v>4763</v>
      </c>
      <c r="C3508" t="str">
        <f t="shared" si="54"/>
        <v>10.146.106.70naa.60060e8016622100000162210000001e</v>
      </c>
      <c r="D3508" t="s">
        <v>2529</v>
      </c>
    </row>
    <row r="3509" spans="1:4">
      <c r="A3509" t="s">
        <v>1202</v>
      </c>
      <c r="B3509" t="s">
        <v>4762</v>
      </c>
      <c r="C3509" t="str">
        <f t="shared" si="54"/>
        <v>10.146.106.70naa.60060e80166221000001622100000010</v>
      </c>
      <c r="D3509" t="s">
        <v>4869</v>
      </c>
    </row>
    <row r="3510" spans="1:4">
      <c r="A3510" t="s">
        <v>1202</v>
      </c>
      <c r="B3510" t="s">
        <v>4742</v>
      </c>
      <c r="C3510" t="str">
        <f t="shared" si="54"/>
        <v>10.146.106.70naa.60060e80166221000001622100000f01</v>
      </c>
      <c r="D3510" t="s">
        <v>2467</v>
      </c>
    </row>
    <row r="3511" spans="1:4">
      <c r="A3511" t="s">
        <v>1202</v>
      </c>
      <c r="B3511" t="s">
        <v>4820</v>
      </c>
      <c r="C3511" t="str">
        <f t="shared" si="54"/>
        <v>10.146.106.70naa.60060e8016617700000161770000000f</v>
      </c>
      <c r="D3511" t="s">
        <v>4482</v>
      </c>
    </row>
    <row r="3512" spans="1:4">
      <c r="A3512" t="s">
        <v>1202</v>
      </c>
      <c r="B3512" t="s">
        <v>4740</v>
      </c>
      <c r="C3512" t="str">
        <f t="shared" si="54"/>
        <v>10.146.106.70naa.60060e80166221000001622100000f00</v>
      </c>
      <c r="D3512" t="s">
        <v>2466</v>
      </c>
    </row>
    <row r="3513" spans="1:4">
      <c r="A3513" t="s">
        <v>1202</v>
      </c>
      <c r="B3513" t="s">
        <v>4821</v>
      </c>
      <c r="C3513" t="str">
        <f t="shared" si="54"/>
        <v>10.146.106.70naa.60060e80166177000001617700000010</v>
      </c>
      <c r="D3513" t="s">
        <v>4477</v>
      </c>
    </row>
    <row r="3514" spans="1:4">
      <c r="A3514" t="s">
        <v>1202</v>
      </c>
      <c r="B3514" t="s">
        <v>4716</v>
      </c>
      <c r="C3514" t="str">
        <f t="shared" si="54"/>
        <v>10.146.106.70naa.60060e80166221000001622100000f03</v>
      </c>
      <c r="D3514" t="s">
        <v>2480</v>
      </c>
    </row>
    <row r="3515" spans="1:4">
      <c r="A3515" t="s">
        <v>1202</v>
      </c>
      <c r="B3515" t="s">
        <v>4811</v>
      </c>
      <c r="C3515" t="str">
        <f t="shared" si="54"/>
        <v>10.146.106.70naa.60060e80166177000001617700000011</v>
      </c>
      <c r="D3515" t="s">
        <v>4479</v>
      </c>
    </row>
    <row r="3516" spans="1:4">
      <c r="A3516" t="s">
        <v>1202</v>
      </c>
      <c r="B3516" t="s">
        <v>4718</v>
      </c>
      <c r="C3516" t="str">
        <f t="shared" si="54"/>
        <v>10.146.106.70naa.60060e80166221000001622100000f02</v>
      </c>
      <c r="D3516" t="s">
        <v>2468</v>
      </c>
    </row>
    <row r="3517" spans="1:4">
      <c r="A3517" t="s">
        <v>1202</v>
      </c>
      <c r="B3517" t="s">
        <v>4813</v>
      </c>
      <c r="C3517" t="str">
        <f t="shared" si="54"/>
        <v>10.146.106.70naa.60060e80166221000001622100000013</v>
      </c>
      <c r="D3517" t="s">
        <v>2501</v>
      </c>
    </row>
    <row r="3518" spans="1:4">
      <c r="A3518" t="s">
        <v>1202</v>
      </c>
      <c r="B3518" t="s">
        <v>4815</v>
      </c>
      <c r="C3518" t="str">
        <f t="shared" si="54"/>
        <v>10.146.106.70naa.60060e80166221000001622100000101</v>
      </c>
      <c r="D3518" t="s">
        <v>2531</v>
      </c>
    </row>
    <row r="3519" spans="1:4">
      <c r="A3519" t="s">
        <v>1202</v>
      </c>
      <c r="B3519" t="s">
        <v>4816</v>
      </c>
      <c r="C3519" t="str">
        <f t="shared" si="54"/>
        <v>10.146.106.70naa.60060e8016617700000161770000000c</v>
      </c>
      <c r="D3519" t="s">
        <v>4474</v>
      </c>
    </row>
    <row r="3520" spans="1:4">
      <c r="A3520" t="s">
        <v>1202</v>
      </c>
      <c r="B3520" t="s">
        <v>4823</v>
      </c>
      <c r="C3520" t="str">
        <f t="shared" si="54"/>
        <v>10.146.106.70naa.60060e8016617700000161770000000e</v>
      </c>
      <c r="D3520" t="s">
        <v>4471</v>
      </c>
    </row>
    <row r="3521" spans="1:4">
      <c r="A3521" t="s">
        <v>1202</v>
      </c>
      <c r="B3521" t="s">
        <v>4822</v>
      </c>
      <c r="C3521" t="str">
        <f t="shared" si="54"/>
        <v>10.146.106.70naa.60060e8016617700000161770000000d</v>
      </c>
      <c r="D3521" t="s">
        <v>4475</v>
      </c>
    </row>
    <row r="3522" spans="1:4">
      <c r="A3522" t="s">
        <v>1203</v>
      </c>
      <c r="B3522" t="s">
        <v>1539</v>
      </c>
      <c r="C3522" t="str">
        <f t="shared" si="54"/>
        <v>10.146.106.71naa.600508b1001cb5445305983505eeafdf</v>
      </c>
      <c r="D3522" t="s">
        <v>4212</v>
      </c>
    </row>
    <row r="3523" spans="1:4">
      <c r="A3523" t="s">
        <v>1203</v>
      </c>
      <c r="B3523" t="s">
        <v>1541</v>
      </c>
      <c r="C3523" t="str">
        <f t="shared" si="54"/>
        <v>10.146.106.71naa.600508b1001c8c064d3598abbc766349</v>
      </c>
      <c r="D3523" t="s">
        <v>4213</v>
      </c>
    </row>
    <row r="3524" spans="1:4">
      <c r="A3524" t="s">
        <v>1203</v>
      </c>
      <c r="B3524" t="s">
        <v>4724</v>
      </c>
      <c r="C3524" t="str">
        <f t="shared" ref="C3524:C3587" si="55">CONCATENATE(A3524,B3524)</f>
        <v>10.146.106.71naa.60060e80166221000001622100001013</v>
      </c>
      <c r="D3524" t="s">
        <v>2504</v>
      </c>
    </row>
    <row r="3525" spans="1:4">
      <c r="A3525" t="s">
        <v>1203</v>
      </c>
      <c r="B3525" t="s">
        <v>4204</v>
      </c>
      <c r="C3525" t="str">
        <f t="shared" si="55"/>
        <v>10.146.106.71naa.60060e80166177000001617700000085</v>
      </c>
      <c r="D3525" t="s">
        <v>4687</v>
      </c>
    </row>
    <row r="3526" spans="1:4">
      <c r="A3526" t="s">
        <v>1203</v>
      </c>
      <c r="B3526" t="s">
        <v>1327</v>
      </c>
      <c r="C3526" t="str">
        <f t="shared" si="55"/>
        <v>10.146.106.71naa.60060e80166177000001617700001f00</v>
      </c>
      <c r="D3526" t="s">
        <v>4430</v>
      </c>
    </row>
    <row r="3527" spans="1:4">
      <c r="A3527" t="s">
        <v>1203</v>
      </c>
      <c r="B3527" t="s">
        <v>4209</v>
      </c>
      <c r="C3527" t="str">
        <f t="shared" si="55"/>
        <v>10.146.106.71naa.60060e80166177000001617700000086</v>
      </c>
      <c r="D3527" t="s">
        <v>4689</v>
      </c>
    </row>
    <row r="3528" spans="1:4">
      <c r="A3528" t="s">
        <v>1203</v>
      </c>
      <c r="B3528" t="s">
        <v>1301</v>
      </c>
      <c r="C3528" t="str">
        <f t="shared" si="55"/>
        <v>10.146.106.71naa.60060e80166177000001617700001f24</v>
      </c>
      <c r="D3528" t="s">
        <v>4435</v>
      </c>
    </row>
    <row r="3529" spans="1:4">
      <c r="A3529" t="s">
        <v>1203</v>
      </c>
      <c r="B3529" t="s">
        <v>4202</v>
      </c>
      <c r="C3529" t="str">
        <f t="shared" si="55"/>
        <v>10.146.106.71naa.60060e80166177000001617700000084</v>
      </c>
      <c r="D3529" t="s">
        <v>4688</v>
      </c>
    </row>
    <row r="3530" spans="1:4">
      <c r="A3530" t="s">
        <v>1203</v>
      </c>
      <c r="B3530" t="s">
        <v>4739</v>
      </c>
      <c r="C3530" t="str">
        <f t="shared" si="55"/>
        <v>10.146.106.71naa.60060e8016622100000162210000100c</v>
      </c>
      <c r="D3530" t="s">
        <v>2490</v>
      </c>
    </row>
    <row r="3531" spans="1:4">
      <c r="A3531" t="s">
        <v>1203</v>
      </c>
      <c r="B3531" t="s">
        <v>4781</v>
      </c>
      <c r="C3531" t="str">
        <f t="shared" si="55"/>
        <v>10.146.106.71naa.60060e80166177000001617700000f06</v>
      </c>
      <c r="D3531" t="s">
        <v>4894</v>
      </c>
    </row>
    <row r="3532" spans="1:4">
      <c r="A3532" t="s">
        <v>1203</v>
      </c>
      <c r="B3532" t="s">
        <v>4746</v>
      </c>
      <c r="C3532" t="str">
        <f t="shared" si="55"/>
        <v>10.146.106.71naa.60060e80166177000001617700000f0b</v>
      </c>
      <c r="D3532" t="s">
        <v>4838</v>
      </c>
    </row>
    <row r="3533" spans="1:4">
      <c r="A3533" t="s">
        <v>1203</v>
      </c>
      <c r="B3533" t="s">
        <v>4741</v>
      </c>
      <c r="C3533" t="str">
        <f t="shared" si="55"/>
        <v>10.146.106.71naa.60060e80166177000001617700000f0c</v>
      </c>
      <c r="D3533" t="s">
        <v>4837</v>
      </c>
    </row>
    <row r="3534" spans="1:4">
      <c r="A3534" t="s">
        <v>1203</v>
      </c>
      <c r="B3534" t="s">
        <v>4717</v>
      </c>
      <c r="C3534" t="str">
        <f t="shared" si="55"/>
        <v>10.146.106.71naa.60060e8016622100000162210000100d</v>
      </c>
      <c r="D3534" t="s">
        <v>2491</v>
      </c>
    </row>
    <row r="3535" spans="1:4">
      <c r="A3535" t="s">
        <v>1203</v>
      </c>
      <c r="B3535" t="s">
        <v>4775</v>
      </c>
      <c r="C3535" t="str">
        <f t="shared" si="55"/>
        <v>10.146.106.71naa.60060e80166177000001617700000f07</v>
      </c>
      <c r="D3535" t="s">
        <v>4892</v>
      </c>
    </row>
    <row r="3536" spans="1:4">
      <c r="A3536" t="s">
        <v>1203</v>
      </c>
      <c r="B3536" t="s">
        <v>4745</v>
      </c>
      <c r="C3536" t="str">
        <f t="shared" si="55"/>
        <v>10.146.106.71naa.60060e8016622100000162210000100a</v>
      </c>
      <c r="D3536" t="s">
        <v>2497</v>
      </c>
    </row>
    <row r="3537" spans="1:4">
      <c r="A3537" t="s">
        <v>1203</v>
      </c>
      <c r="B3537" t="s">
        <v>4769</v>
      </c>
      <c r="C3537" t="str">
        <f t="shared" si="55"/>
        <v>10.146.106.71naa.60060e80166177000001617700000f04</v>
      </c>
      <c r="D3537" t="s">
        <v>4503</v>
      </c>
    </row>
    <row r="3538" spans="1:4">
      <c r="A3538" t="s">
        <v>1203</v>
      </c>
      <c r="B3538" t="s">
        <v>4779</v>
      </c>
      <c r="C3538" t="str">
        <f t="shared" si="55"/>
        <v>10.146.106.71naa.60060e80166177000001617700000f05</v>
      </c>
      <c r="D3538" t="s">
        <v>4505</v>
      </c>
    </row>
    <row r="3539" spans="1:4">
      <c r="A3539" t="s">
        <v>1203</v>
      </c>
      <c r="B3539" t="s">
        <v>4744</v>
      </c>
      <c r="C3539" t="str">
        <f t="shared" si="55"/>
        <v>10.146.106.71naa.60060e80166177000001617700000f0a</v>
      </c>
      <c r="D3539" t="s">
        <v>4836</v>
      </c>
    </row>
    <row r="3540" spans="1:4">
      <c r="A3540" t="s">
        <v>1203</v>
      </c>
      <c r="B3540" t="s">
        <v>4738</v>
      </c>
      <c r="C3540" t="str">
        <f t="shared" si="55"/>
        <v>10.146.106.71naa.60060e8016622100000162210000100b</v>
      </c>
      <c r="D3540" t="s">
        <v>4852</v>
      </c>
    </row>
    <row r="3541" spans="1:4">
      <c r="A3541" t="s">
        <v>1203</v>
      </c>
      <c r="B3541" t="s">
        <v>4711</v>
      </c>
      <c r="C3541" t="str">
        <f t="shared" si="55"/>
        <v>10.146.106.71naa.60060e80166221000001622100001010</v>
      </c>
      <c r="D3541" t="s">
        <v>4839</v>
      </c>
    </row>
    <row r="3542" spans="1:4">
      <c r="A3542" t="s">
        <v>1203</v>
      </c>
      <c r="B3542" t="s">
        <v>4737</v>
      </c>
      <c r="C3542" t="str">
        <f t="shared" si="55"/>
        <v>10.146.106.71naa.60060e80166177000001617700000f0e</v>
      </c>
      <c r="D3542" t="s">
        <v>4835</v>
      </c>
    </row>
    <row r="3543" spans="1:4">
      <c r="A3543" t="s">
        <v>1203</v>
      </c>
      <c r="B3543" t="s">
        <v>4730</v>
      </c>
      <c r="C3543" t="str">
        <f t="shared" si="55"/>
        <v>10.146.106.71naa.60060e80166221000001622100001012</v>
      </c>
      <c r="D3543" t="s">
        <v>2503</v>
      </c>
    </row>
    <row r="3544" spans="1:4">
      <c r="A3544" t="s">
        <v>1203</v>
      </c>
      <c r="B3544" t="s">
        <v>4715</v>
      </c>
      <c r="C3544" t="str">
        <f t="shared" si="55"/>
        <v>10.146.106.71naa.60060e80166221000001622100001011</v>
      </c>
      <c r="D3544" t="s">
        <v>2519</v>
      </c>
    </row>
    <row r="3545" spans="1:4">
      <c r="A3545" t="s">
        <v>1203</v>
      </c>
      <c r="B3545" t="s">
        <v>4719</v>
      </c>
      <c r="C3545" t="str">
        <f t="shared" si="55"/>
        <v>10.146.106.71naa.60060e8016622100000162210000100e</v>
      </c>
      <c r="D3545" t="s">
        <v>2492</v>
      </c>
    </row>
    <row r="3546" spans="1:4">
      <c r="A3546" t="s">
        <v>1203</v>
      </c>
      <c r="B3546" t="s">
        <v>4778</v>
      </c>
      <c r="C3546" t="str">
        <f t="shared" si="55"/>
        <v>10.146.106.71naa.60060e80166177000001617700000f08</v>
      </c>
      <c r="D3546" t="s">
        <v>4893</v>
      </c>
    </row>
    <row r="3547" spans="1:4">
      <c r="A3547" t="s">
        <v>1203</v>
      </c>
      <c r="B3547" t="s">
        <v>4743</v>
      </c>
      <c r="C3547" t="str">
        <f t="shared" si="55"/>
        <v>10.146.106.71naa.60060e80166177000001617700000f0d</v>
      </c>
      <c r="D3547" t="s">
        <v>4834</v>
      </c>
    </row>
    <row r="3548" spans="1:4">
      <c r="A3548" t="s">
        <v>1203</v>
      </c>
      <c r="B3548" t="s">
        <v>4721</v>
      </c>
      <c r="C3548" t="str">
        <f t="shared" si="55"/>
        <v>10.146.106.71naa.60060e8016622100000162210000100f</v>
      </c>
      <c r="D3548" t="s">
        <v>2499</v>
      </c>
    </row>
    <row r="3549" spans="1:4">
      <c r="A3549" t="s">
        <v>1203</v>
      </c>
      <c r="B3549" t="s">
        <v>4767</v>
      </c>
      <c r="C3549" t="str">
        <f t="shared" si="55"/>
        <v>10.146.106.71naa.60060e80166177000001617700000f09</v>
      </c>
      <c r="D3549" t="s">
        <v>4895</v>
      </c>
    </row>
    <row r="3550" spans="1:4">
      <c r="A3550" t="s">
        <v>1203</v>
      </c>
      <c r="B3550" t="s">
        <v>1337</v>
      </c>
      <c r="C3550" t="str">
        <f t="shared" si="55"/>
        <v>10.146.106.71naa.60060e80166177000001617700001f01</v>
      </c>
      <c r="D3550" t="s">
        <v>4427</v>
      </c>
    </row>
    <row r="3551" spans="1:4">
      <c r="A3551" t="s">
        <v>1203</v>
      </c>
      <c r="B3551" t="s">
        <v>1369</v>
      </c>
      <c r="C3551" t="str">
        <f t="shared" si="55"/>
        <v>10.146.106.71naa.60060e80166177000001617700001f04</v>
      </c>
      <c r="D3551" t="s">
        <v>4401</v>
      </c>
    </row>
    <row r="3552" spans="1:4">
      <c r="A3552" t="s">
        <v>1203</v>
      </c>
      <c r="B3552" t="s">
        <v>4218</v>
      </c>
      <c r="C3552" t="str">
        <f t="shared" si="55"/>
        <v>10.146.106.71naa.60060e80166177000001617700000f20</v>
      </c>
      <c r="D3552" t="s">
        <v>4690</v>
      </c>
    </row>
    <row r="3553" spans="1:4">
      <c r="A3553" t="s">
        <v>1203</v>
      </c>
      <c r="B3553" t="s">
        <v>4805</v>
      </c>
      <c r="C3553" t="str">
        <f t="shared" si="55"/>
        <v>10.146.106.71naa.60060e80166177000001617700000001</v>
      </c>
      <c r="D3553" t="s">
        <v>4416</v>
      </c>
    </row>
    <row r="3554" spans="1:4">
      <c r="A3554" t="s">
        <v>1203</v>
      </c>
      <c r="B3554" t="s">
        <v>4808</v>
      </c>
      <c r="C3554" t="str">
        <f t="shared" si="55"/>
        <v>10.146.106.71naa.60060e80166177000001617700000002</v>
      </c>
      <c r="D3554" t="s">
        <v>4400</v>
      </c>
    </row>
    <row r="3555" spans="1:4">
      <c r="A3555" t="s">
        <v>1203</v>
      </c>
      <c r="B3555" t="s">
        <v>4790</v>
      </c>
      <c r="C3555" t="str">
        <f t="shared" si="55"/>
        <v>10.146.106.71naa.60060e80166177000001617700000005</v>
      </c>
      <c r="D3555" t="s">
        <v>4396</v>
      </c>
    </row>
    <row r="3556" spans="1:4">
      <c r="A3556" t="s">
        <v>1203</v>
      </c>
      <c r="B3556" t="s">
        <v>4792</v>
      </c>
      <c r="C3556" t="str">
        <f t="shared" si="55"/>
        <v>10.146.106.71naa.60060e80166177000001617700000004</v>
      </c>
      <c r="D3556" t="s">
        <v>4399</v>
      </c>
    </row>
    <row r="3557" spans="1:4">
      <c r="A3557" t="s">
        <v>1203</v>
      </c>
      <c r="B3557" t="s">
        <v>4807</v>
      </c>
      <c r="C3557" t="str">
        <f t="shared" si="55"/>
        <v>10.146.106.71naa.60060e80166177000001617700000003</v>
      </c>
      <c r="D3557" t="s">
        <v>4404</v>
      </c>
    </row>
    <row r="3558" spans="1:4">
      <c r="A3558" t="s">
        <v>1203</v>
      </c>
      <c r="B3558" t="s">
        <v>1347</v>
      </c>
      <c r="C3558" t="str">
        <f t="shared" si="55"/>
        <v>10.146.106.71naa.60060e80166177000001617700001f02</v>
      </c>
      <c r="D3558" t="s">
        <v>4428</v>
      </c>
    </row>
    <row r="3559" spans="1:4">
      <c r="A3559" t="s">
        <v>1203</v>
      </c>
      <c r="B3559" t="s">
        <v>4214</v>
      </c>
      <c r="C3559" t="str">
        <f t="shared" si="55"/>
        <v>10.146.106.71naa.60060e80166177000001617700000f1e</v>
      </c>
      <c r="D3559" t="s">
        <v>4692</v>
      </c>
    </row>
    <row r="3560" spans="1:4">
      <c r="A3560" t="s">
        <v>1203</v>
      </c>
      <c r="B3560" t="s">
        <v>4806</v>
      </c>
      <c r="C3560" t="str">
        <f t="shared" si="55"/>
        <v>10.146.106.71naa.60060e80166177000001617700000000</v>
      </c>
      <c r="D3560" t="s">
        <v>4221</v>
      </c>
    </row>
    <row r="3561" spans="1:4">
      <c r="A3561" t="s">
        <v>1203</v>
      </c>
      <c r="B3561" t="s">
        <v>1359</v>
      </c>
      <c r="C3561" t="str">
        <f t="shared" si="55"/>
        <v>10.146.106.71naa.60060e80166177000001617700001f03</v>
      </c>
      <c r="D3561" t="s">
        <v>4429</v>
      </c>
    </row>
    <row r="3562" spans="1:4">
      <c r="A3562" t="s">
        <v>1203</v>
      </c>
      <c r="B3562" t="s">
        <v>4216</v>
      </c>
      <c r="C3562" t="str">
        <f t="shared" si="55"/>
        <v>10.146.106.71naa.60060e80166177000001617700000f1f</v>
      </c>
      <c r="D3562" t="s">
        <v>4693</v>
      </c>
    </row>
    <row r="3563" spans="1:4">
      <c r="A3563" t="s">
        <v>1203</v>
      </c>
      <c r="B3563" t="s">
        <v>4788</v>
      </c>
      <c r="C3563" t="str">
        <f t="shared" si="55"/>
        <v>10.146.106.71naa.60060e80166177000001617700000009</v>
      </c>
      <c r="D3563" t="s">
        <v>4410</v>
      </c>
    </row>
    <row r="3564" spans="1:4">
      <c r="A3564" t="s">
        <v>1203</v>
      </c>
      <c r="B3564" t="s">
        <v>4796</v>
      </c>
      <c r="C3564" t="str">
        <f t="shared" si="55"/>
        <v>10.146.106.71naa.60060e80166177000001617700000006</v>
      </c>
      <c r="D3564" t="s">
        <v>4397</v>
      </c>
    </row>
    <row r="3565" spans="1:4">
      <c r="A3565" t="s">
        <v>1203</v>
      </c>
      <c r="B3565" t="s">
        <v>4785</v>
      </c>
      <c r="C3565" t="str">
        <f t="shared" si="55"/>
        <v>10.146.106.71naa.60060e80166177000001617700000007</v>
      </c>
      <c r="D3565" t="s">
        <v>4411</v>
      </c>
    </row>
    <row r="3566" spans="1:4">
      <c r="A3566" t="s">
        <v>1203</v>
      </c>
      <c r="B3566" t="s">
        <v>4786</v>
      </c>
      <c r="C3566" t="str">
        <f t="shared" si="55"/>
        <v>10.146.106.71naa.60060e80166177000001617700000008</v>
      </c>
      <c r="D3566" t="s">
        <v>4415</v>
      </c>
    </row>
    <row r="3567" spans="1:4">
      <c r="A3567" t="s">
        <v>1203</v>
      </c>
      <c r="B3567" t="s">
        <v>4797</v>
      </c>
      <c r="C3567" t="str">
        <f t="shared" si="55"/>
        <v>10.146.106.71naa.60060e80166221000001622100001101</v>
      </c>
      <c r="D3567" t="s">
        <v>2536</v>
      </c>
    </row>
    <row r="3568" spans="1:4">
      <c r="A3568" t="s">
        <v>1203</v>
      </c>
      <c r="B3568" t="s">
        <v>4710</v>
      </c>
      <c r="C3568" t="str">
        <f t="shared" si="55"/>
        <v>10.146.106.71naa.60060e80166221000001622100000000</v>
      </c>
      <c r="D3568" t="s">
        <v>2462</v>
      </c>
    </row>
    <row r="3569" spans="1:4">
      <c r="A3569" t="s">
        <v>1203</v>
      </c>
      <c r="B3569" t="s">
        <v>4713</v>
      </c>
      <c r="C3569" t="str">
        <f t="shared" si="55"/>
        <v>10.146.106.71naa.60060e80166221000001622100000001</v>
      </c>
      <c r="D3569" t="s">
        <v>2469</v>
      </c>
    </row>
    <row r="3570" spans="1:4">
      <c r="A3570" t="s">
        <v>1203</v>
      </c>
      <c r="B3570" t="s">
        <v>4784</v>
      </c>
      <c r="C3570" t="str">
        <f t="shared" si="55"/>
        <v>10.146.106.71naa.60060e80166221000001622100001015</v>
      </c>
      <c r="D3570" t="s">
        <v>2521</v>
      </c>
    </row>
    <row r="3571" spans="1:4">
      <c r="A3571" t="s">
        <v>1203</v>
      </c>
      <c r="B3571" t="s">
        <v>4795</v>
      </c>
      <c r="C3571" t="str">
        <f t="shared" si="55"/>
        <v>10.146.106.71naa.60060e80166221000001622100001014</v>
      </c>
      <c r="D3571" t="s">
        <v>2505</v>
      </c>
    </row>
    <row r="3572" spans="1:4">
      <c r="A3572" t="s">
        <v>1203</v>
      </c>
      <c r="B3572" t="s">
        <v>4789</v>
      </c>
      <c r="C3572" t="str">
        <f t="shared" si="55"/>
        <v>10.146.106.71naa.60060e80166221000001622100001009</v>
      </c>
      <c r="D3572" t="s">
        <v>4858</v>
      </c>
    </row>
    <row r="3573" spans="1:4">
      <c r="A3573" t="s">
        <v>1203</v>
      </c>
      <c r="B3573" t="s">
        <v>4787</v>
      </c>
      <c r="C3573" t="str">
        <f t="shared" si="55"/>
        <v>10.146.106.71naa.60060e80166221000001622100001019</v>
      </c>
      <c r="D3573" t="s">
        <v>2534</v>
      </c>
    </row>
    <row r="3574" spans="1:4">
      <c r="A3574" t="s">
        <v>1203</v>
      </c>
      <c r="B3574" t="s">
        <v>4798</v>
      </c>
      <c r="C3574" t="str">
        <f t="shared" si="55"/>
        <v>10.146.106.71naa.60060e80166221000001622100001100</v>
      </c>
      <c r="D3574" t="s">
        <v>2535</v>
      </c>
    </row>
    <row r="3575" spans="1:4">
      <c r="A3575" t="s">
        <v>1203</v>
      </c>
      <c r="B3575" t="s">
        <v>4799</v>
      </c>
      <c r="C3575" t="str">
        <f t="shared" si="55"/>
        <v>10.146.106.71naa.60060e8016622100000162210000101d</v>
      </c>
      <c r="D3575" t="s">
        <v>4860</v>
      </c>
    </row>
    <row r="3576" spans="1:4">
      <c r="A3576" t="s">
        <v>1203</v>
      </c>
      <c r="B3576" t="s">
        <v>4768</v>
      </c>
      <c r="C3576" t="str">
        <f t="shared" si="55"/>
        <v>10.146.106.71naa.60060e80166221000001622100000006</v>
      </c>
      <c r="D3576" t="s">
        <v>4613</v>
      </c>
    </row>
    <row r="3577" spans="1:4">
      <c r="A3577" t="s">
        <v>1203</v>
      </c>
      <c r="B3577" t="s">
        <v>4754</v>
      </c>
      <c r="C3577" t="str">
        <f t="shared" si="55"/>
        <v>10.146.106.71naa.60060e80166221000001622100000007</v>
      </c>
      <c r="D3577" t="s">
        <v>2476</v>
      </c>
    </row>
    <row r="3578" spans="1:4">
      <c r="A3578" t="s">
        <v>1203</v>
      </c>
      <c r="B3578" t="s">
        <v>1259</v>
      </c>
      <c r="C3578" t="str">
        <f t="shared" si="55"/>
        <v>10.146.106.71naa.60060e80166221000001622100001f00</v>
      </c>
      <c r="D3578" t="s">
        <v>4890</v>
      </c>
    </row>
    <row r="3579" spans="1:4">
      <c r="A3579" t="s">
        <v>1203</v>
      </c>
      <c r="B3579" t="s">
        <v>4757</v>
      </c>
      <c r="C3579" t="str">
        <f t="shared" si="55"/>
        <v>10.146.106.71naa.60060e80166221000001622100000009</v>
      </c>
      <c r="D3579" t="s">
        <v>2485</v>
      </c>
    </row>
    <row r="3580" spans="1:4">
      <c r="A3580" t="s">
        <v>1203</v>
      </c>
      <c r="B3580" t="s">
        <v>4752</v>
      </c>
      <c r="C3580" t="str">
        <f t="shared" si="55"/>
        <v>10.146.106.71naa.60060e80166221000001622100000008</v>
      </c>
      <c r="D3580" t="s">
        <v>2477</v>
      </c>
    </row>
    <row r="3581" spans="1:4">
      <c r="A3581" t="s">
        <v>1203</v>
      </c>
      <c r="B3581" t="s">
        <v>4726</v>
      </c>
      <c r="C3581" t="str">
        <f t="shared" si="55"/>
        <v>10.146.106.71naa.60060e80166221000001622100000003</v>
      </c>
      <c r="D3581" t="s">
        <v>2464</v>
      </c>
    </row>
    <row r="3582" spans="1:4">
      <c r="A3582" t="s">
        <v>1203</v>
      </c>
      <c r="B3582" t="s">
        <v>4736</v>
      </c>
      <c r="C3582" t="str">
        <f t="shared" si="55"/>
        <v>10.146.106.71naa.60060e80166221000001622100000002</v>
      </c>
      <c r="D3582" t="s">
        <v>2472</v>
      </c>
    </row>
    <row r="3583" spans="1:4">
      <c r="A3583" t="s">
        <v>1203</v>
      </c>
      <c r="B3583" t="s">
        <v>4774</v>
      </c>
      <c r="C3583" t="str">
        <f t="shared" si="55"/>
        <v>10.146.106.71naa.60060e80166221000001622100000005</v>
      </c>
      <c r="D3583" t="s">
        <v>2483</v>
      </c>
    </row>
    <row r="3584" spans="1:4">
      <c r="A3584" t="s">
        <v>1203</v>
      </c>
      <c r="B3584" t="s">
        <v>4772</v>
      </c>
      <c r="C3584" t="str">
        <f t="shared" si="55"/>
        <v>10.146.106.71naa.60060e80166221000001622100000004</v>
      </c>
      <c r="D3584" t="s">
        <v>2474</v>
      </c>
    </row>
    <row r="3585" spans="1:4">
      <c r="A3585" t="s">
        <v>1203</v>
      </c>
      <c r="B3585" t="s">
        <v>4783</v>
      </c>
      <c r="C3585" t="str">
        <f t="shared" si="55"/>
        <v>10.146.106.71naa.60060e80166221000001622100001008</v>
      </c>
      <c r="D3585" t="s">
        <v>4859</v>
      </c>
    </row>
    <row r="3586" spans="1:4">
      <c r="A3586" t="s">
        <v>1203</v>
      </c>
      <c r="B3586" t="s">
        <v>4750</v>
      </c>
      <c r="C3586" t="str">
        <f t="shared" si="55"/>
        <v>10.146.106.71naa.60060e80166177000001617700000087</v>
      </c>
      <c r="D3586" t="s">
        <v>4489</v>
      </c>
    </row>
    <row r="3587" spans="1:4">
      <c r="A3587" t="s">
        <v>1203</v>
      </c>
      <c r="B3587" t="s">
        <v>4751</v>
      </c>
      <c r="C3587" t="str">
        <f t="shared" si="55"/>
        <v>10.146.106.71naa.60060e80166177000001617700000018</v>
      </c>
      <c r="D3587" t="s">
        <v>4493</v>
      </c>
    </row>
    <row r="3588" spans="1:4">
      <c r="A3588" t="s">
        <v>1203</v>
      </c>
      <c r="B3588" t="s">
        <v>4747</v>
      </c>
      <c r="C3588" t="str">
        <f t="shared" ref="C3588:C3651" si="56">CONCATENATE(A3588,B3588)</f>
        <v>10.146.106.71naa.60060e80166177000001617700000017</v>
      </c>
      <c r="D3588" t="s">
        <v>4494</v>
      </c>
    </row>
    <row r="3589" spans="1:4">
      <c r="A3589" t="s">
        <v>1203</v>
      </c>
      <c r="B3589" t="s">
        <v>4765</v>
      </c>
      <c r="C3589" t="str">
        <f t="shared" si="56"/>
        <v>10.146.106.71naa.60060e80166177000001617700000088</v>
      </c>
      <c r="D3589" t="s">
        <v>4486</v>
      </c>
    </row>
    <row r="3590" spans="1:4">
      <c r="A3590" t="s">
        <v>1203</v>
      </c>
      <c r="B3590" t="s">
        <v>4776</v>
      </c>
      <c r="C3590" t="str">
        <f t="shared" si="56"/>
        <v>10.146.106.71naa.60060e80166221000001622100000016</v>
      </c>
      <c r="D3590" t="s">
        <v>2540</v>
      </c>
    </row>
    <row r="3591" spans="1:4">
      <c r="A3591" t="s">
        <v>1203</v>
      </c>
      <c r="B3591" t="s">
        <v>4782</v>
      </c>
      <c r="C3591" t="str">
        <f t="shared" si="56"/>
        <v>10.146.106.71naa.60060e80166221000001622100000015</v>
      </c>
      <c r="D3591" t="s">
        <v>2520</v>
      </c>
    </row>
    <row r="3592" spans="1:4">
      <c r="A3592" t="s">
        <v>1203</v>
      </c>
      <c r="B3592" t="s">
        <v>4780</v>
      </c>
      <c r="C3592" t="str">
        <f t="shared" si="56"/>
        <v>10.146.106.71naa.60060e80166221000001622100000014</v>
      </c>
      <c r="D3592" t="s">
        <v>2502</v>
      </c>
    </row>
    <row r="3593" spans="1:4">
      <c r="A3593" t="s">
        <v>1203</v>
      </c>
      <c r="B3593" t="s">
        <v>4756</v>
      </c>
      <c r="C3593" t="str">
        <f t="shared" si="56"/>
        <v>10.146.106.71naa.60060e8016622100000162210000001b</v>
      </c>
      <c r="D3593" t="s">
        <v>2526</v>
      </c>
    </row>
    <row r="3594" spans="1:4">
      <c r="A3594" t="s">
        <v>1203</v>
      </c>
      <c r="B3594" t="s">
        <v>4714</v>
      </c>
      <c r="C3594" t="str">
        <f t="shared" si="56"/>
        <v>10.146.106.71naa.60060e80166177000001617700000014</v>
      </c>
      <c r="D3594" t="s">
        <v>4491</v>
      </c>
    </row>
    <row r="3595" spans="1:4">
      <c r="A3595" t="s">
        <v>1203</v>
      </c>
      <c r="B3595" t="s">
        <v>4755</v>
      </c>
      <c r="C3595" t="str">
        <f t="shared" si="56"/>
        <v>10.146.106.71naa.60060e8016622100000162210000001a</v>
      </c>
      <c r="D3595" t="s">
        <v>2525</v>
      </c>
    </row>
    <row r="3596" spans="1:4">
      <c r="A3596" t="s">
        <v>1203</v>
      </c>
      <c r="B3596" t="s">
        <v>4733</v>
      </c>
      <c r="C3596" t="str">
        <f t="shared" si="56"/>
        <v>10.146.106.71naa.60060e80166177000001617700000015</v>
      </c>
      <c r="D3596" t="s">
        <v>4490</v>
      </c>
    </row>
    <row r="3597" spans="1:4">
      <c r="A3597" t="s">
        <v>1203</v>
      </c>
      <c r="B3597" t="s">
        <v>4749</v>
      </c>
      <c r="C3597" t="str">
        <f t="shared" si="56"/>
        <v>10.146.106.71naa.60060e8016622100000162210000001d</v>
      </c>
      <c r="D3597" t="s">
        <v>2528</v>
      </c>
    </row>
    <row r="3598" spans="1:4">
      <c r="A3598" t="s">
        <v>1203</v>
      </c>
      <c r="B3598" t="s">
        <v>4723</v>
      </c>
      <c r="C3598" t="str">
        <f t="shared" si="56"/>
        <v>10.146.106.71naa.60060e80166177000001617700000016</v>
      </c>
      <c r="D3598" t="s">
        <v>4492</v>
      </c>
    </row>
    <row r="3599" spans="1:4">
      <c r="A3599" t="s">
        <v>1203</v>
      </c>
      <c r="B3599" t="s">
        <v>4748</v>
      </c>
      <c r="C3599" t="str">
        <f t="shared" si="56"/>
        <v>10.146.106.71naa.60060e8016622100000162210000001c</v>
      </c>
      <c r="D3599" t="s">
        <v>2527</v>
      </c>
    </row>
    <row r="3600" spans="1:4">
      <c r="A3600" t="s">
        <v>1203</v>
      </c>
      <c r="B3600" t="s">
        <v>4800</v>
      </c>
      <c r="C3600" t="str">
        <f t="shared" si="56"/>
        <v>10.146.106.71naa.60060e80166221000001622100001004</v>
      </c>
      <c r="D3600" t="s">
        <v>4861</v>
      </c>
    </row>
    <row r="3601" spans="1:4">
      <c r="A3601" t="s">
        <v>1203</v>
      </c>
      <c r="B3601" t="s">
        <v>4803</v>
      </c>
      <c r="C3601" t="str">
        <f t="shared" si="56"/>
        <v>10.146.106.71naa.60060e80166221000001622100001003</v>
      </c>
      <c r="D3601" t="s">
        <v>2465</v>
      </c>
    </row>
    <row r="3602" spans="1:4">
      <c r="A3602" t="s">
        <v>1203</v>
      </c>
      <c r="B3602" t="s">
        <v>4794</v>
      </c>
      <c r="C3602" t="str">
        <f t="shared" si="56"/>
        <v>10.146.106.71naa.60060e80166221000001622100001007</v>
      </c>
      <c r="D3602" t="s">
        <v>4862</v>
      </c>
    </row>
    <row r="3603" spans="1:4">
      <c r="A3603" t="s">
        <v>1203</v>
      </c>
      <c r="B3603" t="s">
        <v>4793</v>
      </c>
      <c r="C3603" t="str">
        <f t="shared" si="56"/>
        <v>10.146.106.71naa.60060e80166221000001622100001006</v>
      </c>
      <c r="D3603" t="s">
        <v>4863</v>
      </c>
    </row>
    <row r="3604" spans="1:4">
      <c r="A3604" t="s">
        <v>1203</v>
      </c>
      <c r="B3604" t="s">
        <v>4791</v>
      </c>
      <c r="C3604" t="str">
        <f t="shared" si="56"/>
        <v>10.146.106.71naa.60060e80166221000001622100001005</v>
      </c>
      <c r="D3604" t="s">
        <v>4864</v>
      </c>
    </row>
    <row r="3605" spans="1:4">
      <c r="A3605" t="s">
        <v>1203</v>
      </c>
      <c r="B3605" t="s">
        <v>4753</v>
      </c>
      <c r="C3605" t="str">
        <f t="shared" si="56"/>
        <v>10.146.106.71naa.60060e80166221000001622100000019</v>
      </c>
      <c r="D3605" t="s">
        <v>4500</v>
      </c>
    </row>
    <row r="3606" spans="1:4">
      <c r="A3606" t="s">
        <v>1203</v>
      </c>
      <c r="B3606" t="s">
        <v>4804</v>
      </c>
      <c r="C3606" t="str">
        <f t="shared" si="56"/>
        <v>10.146.106.71naa.60060e80166221000001622100001000</v>
      </c>
      <c r="D3606" t="s">
        <v>2463</v>
      </c>
    </row>
    <row r="3607" spans="1:4">
      <c r="A3607" t="s">
        <v>1203</v>
      </c>
      <c r="B3607" t="s">
        <v>4777</v>
      </c>
      <c r="C3607" t="str">
        <f t="shared" si="56"/>
        <v>10.146.106.71naa.60060e80166221000001622100000018</v>
      </c>
      <c r="D3607" t="s">
        <v>2523</v>
      </c>
    </row>
    <row r="3608" spans="1:4">
      <c r="A3608" t="s">
        <v>1203</v>
      </c>
      <c r="B3608" t="s">
        <v>4802</v>
      </c>
      <c r="C3608" t="str">
        <f t="shared" si="56"/>
        <v>10.146.106.71naa.60060e80166221000001622100001001</v>
      </c>
      <c r="D3608" t="s">
        <v>4855</v>
      </c>
    </row>
    <row r="3609" spans="1:4">
      <c r="A3609" t="s">
        <v>1203</v>
      </c>
      <c r="B3609" t="s">
        <v>4801</v>
      </c>
      <c r="C3609" t="str">
        <f t="shared" si="56"/>
        <v>10.146.106.71naa.60060e80166221000001622100001002</v>
      </c>
      <c r="D3609" t="s">
        <v>4857</v>
      </c>
    </row>
    <row r="3610" spans="1:4">
      <c r="A3610" t="s">
        <v>1203</v>
      </c>
      <c r="B3610" t="s">
        <v>4766</v>
      </c>
      <c r="C3610" t="str">
        <f t="shared" si="56"/>
        <v>10.146.106.71naa.60060e8016622100000162210000000a</v>
      </c>
      <c r="D3610" t="s">
        <v>2496</v>
      </c>
    </row>
    <row r="3611" spans="1:4">
      <c r="A3611" t="s">
        <v>1203</v>
      </c>
      <c r="B3611" t="s">
        <v>4811</v>
      </c>
      <c r="C3611" t="str">
        <f t="shared" si="56"/>
        <v>10.146.106.71naa.60060e80166177000001617700000011</v>
      </c>
      <c r="D3611" t="s">
        <v>4479</v>
      </c>
    </row>
    <row r="3612" spans="1:4">
      <c r="A3612" t="s">
        <v>1203</v>
      </c>
      <c r="B3612" t="s">
        <v>4718</v>
      </c>
      <c r="C3612" t="str">
        <f t="shared" si="56"/>
        <v>10.146.106.71naa.60060e80166221000001622100000f02</v>
      </c>
      <c r="D3612" t="s">
        <v>2468</v>
      </c>
    </row>
    <row r="3613" spans="1:4">
      <c r="A3613" t="s">
        <v>1203</v>
      </c>
      <c r="B3613" t="s">
        <v>4821</v>
      </c>
      <c r="C3613" t="str">
        <f t="shared" si="56"/>
        <v>10.146.106.71naa.60060e80166177000001617700000010</v>
      </c>
      <c r="D3613" t="s">
        <v>4477</v>
      </c>
    </row>
    <row r="3614" spans="1:4">
      <c r="A3614" t="s">
        <v>1203</v>
      </c>
      <c r="B3614" t="s">
        <v>4716</v>
      </c>
      <c r="C3614" t="str">
        <f t="shared" si="56"/>
        <v>10.146.106.71naa.60060e80166221000001622100000f03</v>
      </c>
      <c r="D3614" t="s">
        <v>2480</v>
      </c>
    </row>
    <row r="3615" spans="1:4">
      <c r="A3615" t="s">
        <v>1203</v>
      </c>
      <c r="B3615" t="s">
        <v>4810</v>
      </c>
      <c r="C3615" t="str">
        <f t="shared" si="56"/>
        <v>10.146.106.71naa.60060e80166177000001617700000013</v>
      </c>
      <c r="D3615" t="s">
        <v>4518</v>
      </c>
    </row>
    <row r="3616" spans="1:4">
      <c r="A3616" t="s">
        <v>1203</v>
      </c>
      <c r="B3616" t="s">
        <v>4722</v>
      </c>
      <c r="C3616" t="str">
        <f t="shared" si="56"/>
        <v>10.146.106.71naa.60060e80166221000001622100000f04</v>
      </c>
      <c r="D3616" t="s">
        <v>2481</v>
      </c>
    </row>
    <row r="3617" spans="1:4">
      <c r="A3617" t="s">
        <v>1203</v>
      </c>
      <c r="B3617" t="s">
        <v>4809</v>
      </c>
      <c r="C3617" t="str">
        <f t="shared" si="56"/>
        <v>10.146.106.71naa.60060e80166177000001617700000012</v>
      </c>
      <c r="D3617" t="s">
        <v>4525</v>
      </c>
    </row>
    <row r="3618" spans="1:4">
      <c r="A3618" t="s">
        <v>1203</v>
      </c>
      <c r="B3618" t="s">
        <v>4822</v>
      </c>
      <c r="C3618" t="str">
        <f t="shared" si="56"/>
        <v>10.146.106.71naa.60060e8016617700000161770000000d</v>
      </c>
      <c r="D3618" t="s">
        <v>4475</v>
      </c>
    </row>
    <row r="3619" spans="1:4">
      <c r="A3619" t="s">
        <v>1203</v>
      </c>
      <c r="B3619" t="s">
        <v>4816</v>
      </c>
      <c r="C3619" t="str">
        <f t="shared" si="56"/>
        <v>10.146.106.71naa.60060e8016617700000161770000000c</v>
      </c>
      <c r="D3619" t="s">
        <v>4474</v>
      </c>
    </row>
    <row r="3620" spans="1:4">
      <c r="A3620" t="s">
        <v>1203</v>
      </c>
      <c r="B3620" t="s">
        <v>4823</v>
      </c>
      <c r="C3620" t="str">
        <f t="shared" si="56"/>
        <v>10.146.106.71naa.60060e8016617700000161770000000e</v>
      </c>
      <c r="D3620" t="s">
        <v>4471</v>
      </c>
    </row>
    <row r="3621" spans="1:4">
      <c r="A3621" t="s">
        <v>1203</v>
      </c>
      <c r="B3621" t="s">
        <v>4742</v>
      </c>
      <c r="C3621" t="str">
        <f t="shared" si="56"/>
        <v>10.146.106.71naa.60060e80166221000001622100000f01</v>
      </c>
      <c r="D3621" t="s">
        <v>2467</v>
      </c>
    </row>
    <row r="3622" spans="1:4">
      <c r="A3622" t="s">
        <v>1203</v>
      </c>
      <c r="B3622" t="s">
        <v>4820</v>
      </c>
      <c r="C3622" t="str">
        <f t="shared" si="56"/>
        <v>10.146.106.71naa.60060e8016617700000161770000000f</v>
      </c>
      <c r="D3622" t="s">
        <v>4482</v>
      </c>
    </row>
    <row r="3623" spans="1:4">
      <c r="A3623" t="s">
        <v>1203</v>
      </c>
      <c r="B3623" t="s">
        <v>4740</v>
      </c>
      <c r="C3623" t="str">
        <f t="shared" si="56"/>
        <v>10.146.106.71naa.60060e80166221000001622100000f00</v>
      </c>
      <c r="D3623" t="s">
        <v>2466</v>
      </c>
    </row>
    <row r="3624" spans="1:4">
      <c r="A3624" t="s">
        <v>1203</v>
      </c>
      <c r="B3624" t="s">
        <v>4727</v>
      </c>
      <c r="C3624" t="str">
        <f t="shared" si="56"/>
        <v>10.146.106.71naa.60060e80166221000001622100000f09</v>
      </c>
      <c r="D3624" t="s">
        <v>2506</v>
      </c>
    </row>
    <row r="3625" spans="1:4">
      <c r="A3625" t="s">
        <v>1203</v>
      </c>
      <c r="B3625" t="s">
        <v>4728</v>
      </c>
      <c r="C3625" t="str">
        <f t="shared" si="56"/>
        <v>10.146.106.71naa.60060e80166177000001617700000f01</v>
      </c>
      <c r="D3625" t="s">
        <v>4532</v>
      </c>
    </row>
    <row r="3626" spans="1:4">
      <c r="A3626" t="s">
        <v>1203</v>
      </c>
      <c r="B3626" t="s">
        <v>4818</v>
      </c>
      <c r="C3626" t="str">
        <f t="shared" si="56"/>
        <v>10.146.106.71naa.60060e80166221000001622100000100</v>
      </c>
      <c r="D3626" t="s">
        <v>4616</v>
      </c>
    </row>
    <row r="3627" spans="1:4">
      <c r="A3627" t="s">
        <v>1203</v>
      </c>
      <c r="B3627" t="s">
        <v>4773</v>
      </c>
      <c r="C3627" t="str">
        <f t="shared" si="56"/>
        <v>10.146.106.71naa.60060e80166177000001617700000f03</v>
      </c>
      <c r="D3627" t="s">
        <v>4528</v>
      </c>
    </row>
    <row r="3628" spans="1:4">
      <c r="A3628" t="s">
        <v>1203</v>
      </c>
      <c r="B3628" t="s">
        <v>4770</v>
      </c>
      <c r="C3628" t="str">
        <f t="shared" si="56"/>
        <v>10.146.106.71naa.60060e80166177000001617700000f02</v>
      </c>
      <c r="D3628" t="s">
        <v>4526</v>
      </c>
    </row>
    <row r="3629" spans="1:4">
      <c r="A3629" t="s">
        <v>1203</v>
      </c>
      <c r="B3629" t="s">
        <v>4815</v>
      </c>
      <c r="C3629" t="str">
        <f t="shared" si="56"/>
        <v>10.146.106.71naa.60060e80166221000001622100000101</v>
      </c>
      <c r="D3629" t="s">
        <v>4617</v>
      </c>
    </row>
    <row r="3630" spans="1:4">
      <c r="A3630" t="s">
        <v>1203</v>
      </c>
      <c r="B3630" t="s">
        <v>4731</v>
      </c>
      <c r="C3630" t="str">
        <f t="shared" si="56"/>
        <v>10.146.106.71naa.60060e80166221000001622100000f07</v>
      </c>
      <c r="D3630" t="s">
        <v>2494</v>
      </c>
    </row>
    <row r="3631" spans="1:4">
      <c r="A3631" t="s">
        <v>1203</v>
      </c>
      <c r="B3631" t="s">
        <v>4712</v>
      </c>
      <c r="C3631" t="str">
        <f t="shared" si="56"/>
        <v>10.146.106.71naa.60060e80166221000001622100000f06</v>
      </c>
      <c r="D3631" t="s">
        <v>2493</v>
      </c>
    </row>
    <row r="3632" spans="1:4">
      <c r="A3632" t="s">
        <v>1203</v>
      </c>
      <c r="B3632" t="s">
        <v>4720</v>
      </c>
      <c r="C3632" t="str">
        <f t="shared" si="56"/>
        <v>10.146.106.71naa.60060e80166221000001622100000f05</v>
      </c>
      <c r="D3632" t="s">
        <v>2482</v>
      </c>
    </row>
    <row r="3633" spans="1:4">
      <c r="A3633" t="s">
        <v>1203</v>
      </c>
      <c r="B3633" t="s">
        <v>4763</v>
      </c>
      <c r="C3633" t="str">
        <f t="shared" si="56"/>
        <v>10.146.106.71naa.60060e8016622100000162210000001e</v>
      </c>
      <c r="D3633" t="s">
        <v>4618</v>
      </c>
    </row>
    <row r="3634" spans="1:4">
      <c r="A3634" t="s">
        <v>1203</v>
      </c>
      <c r="B3634" t="s">
        <v>4725</v>
      </c>
      <c r="C3634" t="str">
        <f t="shared" si="56"/>
        <v>10.146.106.71naa.60060e80166221000001622100000f08</v>
      </c>
      <c r="D3634" t="s">
        <v>2495</v>
      </c>
    </row>
    <row r="3635" spans="1:4">
      <c r="A3635" t="s">
        <v>1203</v>
      </c>
      <c r="B3635" t="s">
        <v>4734</v>
      </c>
      <c r="C3635" t="str">
        <f t="shared" si="56"/>
        <v>10.146.106.71naa.60060e80166177000001617700000f00</v>
      </c>
      <c r="D3635" t="s">
        <v>4530</v>
      </c>
    </row>
    <row r="3636" spans="1:4">
      <c r="A3636" t="s">
        <v>1203</v>
      </c>
      <c r="B3636" t="s">
        <v>4758</v>
      </c>
      <c r="C3636" t="str">
        <f t="shared" si="56"/>
        <v>10.146.106.71naa.60060e8016622100000162210000000d</v>
      </c>
      <c r="D3636" t="s">
        <v>2488</v>
      </c>
    </row>
    <row r="3637" spans="1:4">
      <c r="A3637" t="s">
        <v>1203</v>
      </c>
      <c r="B3637" t="s">
        <v>4732</v>
      </c>
      <c r="C3637" t="str">
        <f t="shared" si="56"/>
        <v>10.146.106.71naa.60060e80166221000001622100000f0b</v>
      </c>
      <c r="D3637" t="s">
        <v>2517</v>
      </c>
    </row>
    <row r="3638" spans="1:4">
      <c r="A3638" t="s">
        <v>1203</v>
      </c>
      <c r="B3638" t="s">
        <v>1287</v>
      </c>
      <c r="C3638" t="str">
        <f t="shared" si="56"/>
        <v>10.146.106.71naa.60060e80166221000001622100001f03</v>
      </c>
      <c r="D3638" t="s">
        <v>4897</v>
      </c>
    </row>
    <row r="3639" spans="1:4">
      <c r="A3639" t="s">
        <v>1203</v>
      </c>
      <c r="B3639" t="s">
        <v>4761</v>
      </c>
      <c r="C3639" t="str">
        <f t="shared" si="56"/>
        <v>10.146.106.71naa.60060e8016622100000162210000000e</v>
      </c>
      <c r="D3639" t="s">
        <v>2489</v>
      </c>
    </row>
    <row r="3640" spans="1:4">
      <c r="A3640" t="s">
        <v>1203</v>
      </c>
      <c r="B3640" t="s">
        <v>4735</v>
      </c>
      <c r="C3640" t="str">
        <f t="shared" si="56"/>
        <v>10.146.106.71naa.60060e80166221000001622100000f0c</v>
      </c>
      <c r="D3640" t="s">
        <v>4872</v>
      </c>
    </row>
    <row r="3641" spans="1:4">
      <c r="A3641" t="s">
        <v>1203</v>
      </c>
      <c r="B3641" t="s">
        <v>1295</v>
      </c>
      <c r="C3641" t="str">
        <f t="shared" si="56"/>
        <v>10.146.106.71naa.60060e80166221000001622100001f04</v>
      </c>
      <c r="D3641" t="s">
        <v>4898</v>
      </c>
    </row>
    <row r="3642" spans="1:4">
      <c r="A3642" t="s">
        <v>1203</v>
      </c>
      <c r="B3642" t="s">
        <v>4760</v>
      </c>
      <c r="C3642" t="str">
        <f t="shared" si="56"/>
        <v>10.146.106.71naa.60060e8016622100000162210000000b</v>
      </c>
      <c r="D3642" t="s">
        <v>4853</v>
      </c>
    </row>
    <row r="3643" spans="1:4">
      <c r="A3643" t="s">
        <v>1203</v>
      </c>
      <c r="B3643" t="s">
        <v>1269</v>
      </c>
      <c r="C3643" t="str">
        <f t="shared" si="56"/>
        <v>10.146.106.71naa.60060e80166221000001622100001f01</v>
      </c>
      <c r="D3643" t="s">
        <v>4891</v>
      </c>
    </row>
    <row r="3644" spans="1:4">
      <c r="A3644" t="s">
        <v>1203</v>
      </c>
      <c r="B3644" t="s">
        <v>1277</v>
      </c>
      <c r="C3644" t="str">
        <f t="shared" si="56"/>
        <v>10.146.106.71naa.60060e80166221000001622100001f02</v>
      </c>
      <c r="D3644" t="s">
        <v>4896</v>
      </c>
    </row>
    <row r="3645" spans="1:4">
      <c r="A3645" t="s">
        <v>1203</v>
      </c>
      <c r="B3645" t="s">
        <v>4759</v>
      </c>
      <c r="C3645" t="str">
        <f t="shared" si="56"/>
        <v>10.146.106.71naa.60060e8016622100000162210000000c</v>
      </c>
      <c r="D3645" t="s">
        <v>2487</v>
      </c>
    </row>
    <row r="3646" spans="1:4">
      <c r="A3646" t="s">
        <v>1203</v>
      </c>
      <c r="B3646" t="s">
        <v>4709</v>
      </c>
      <c r="C3646" t="str">
        <f t="shared" si="56"/>
        <v>10.146.106.71naa.60060e80166221000001622100000f0a</v>
      </c>
      <c r="D3646" t="s">
        <v>2516</v>
      </c>
    </row>
    <row r="3647" spans="1:4">
      <c r="A3647" t="s">
        <v>1203</v>
      </c>
      <c r="B3647" t="s">
        <v>4817</v>
      </c>
      <c r="C3647" t="str">
        <f t="shared" si="56"/>
        <v>10.146.106.71naa.60060e8016617700000161770000000a</v>
      </c>
      <c r="D3647" t="s">
        <v>4497</v>
      </c>
    </row>
    <row r="3648" spans="1:4">
      <c r="A3648" t="s">
        <v>1203</v>
      </c>
      <c r="B3648" t="s">
        <v>4812</v>
      </c>
      <c r="C3648" t="str">
        <f t="shared" si="56"/>
        <v>10.146.106.71naa.60060e80166221000001622100000011</v>
      </c>
      <c r="D3648" t="s">
        <v>2518</v>
      </c>
    </row>
    <row r="3649" spans="1:4">
      <c r="A3649" t="s">
        <v>1203</v>
      </c>
      <c r="B3649" t="s">
        <v>4814</v>
      </c>
      <c r="C3649" t="str">
        <f t="shared" si="56"/>
        <v>10.146.106.71naa.60060e80166221000001622100000012</v>
      </c>
      <c r="D3649" t="s">
        <v>2500</v>
      </c>
    </row>
    <row r="3650" spans="1:4">
      <c r="A3650" t="s">
        <v>1203</v>
      </c>
      <c r="B3650" t="s">
        <v>4813</v>
      </c>
      <c r="C3650" t="str">
        <f t="shared" si="56"/>
        <v>10.146.106.71naa.60060e80166221000001622100000013</v>
      </c>
      <c r="D3650" t="s">
        <v>2501</v>
      </c>
    </row>
    <row r="3651" spans="1:4">
      <c r="A3651" t="s">
        <v>1203</v>
      </c>
      <c r="B3651" t="s">
        <v>4819</v>
      </c>
      <c r="C3651" t="str">
        <f t="shared" si="56"/>
        <v>10.146.106.71naa.60060e8016617700000161770000000b</v>
      </c>
      <c r="D3651" t="s">
        <v>4473</v>
      </c>
    </row>
    <row r="3652" spans="1:4">
      <c r="A3652" t="s">
        <v>1203</v>
      </c>
      <c r="B3652" t="s">
        <v>4764</v>
      </c>
      <c r="C3652" t="str">
        <f t="shared" ref="C3652:C3715" si="57">CONCATENATE(A3652,B3652)</f>
        <v>10.146.106.71naa.60060e8016622100000162210000000f</v>
      </c>
      <c r="D3652" t="s">
        <v>2498</v>
      </c>
    </row>
    <row r="3653" spans="1:4">
      <c r="A3653" t="s">
        <v>1203</v>
      </c>
      <c r="B3653" t="s">
        <v>4729</v>
      </c>
      <c r="C3653" t="str">
        <f t="shared" si="57"/>
        <v>10.146.106.71naa.60060e80166221000001622100000f0d</v>
      </c>
      <c r="D3653" t="s">
        <v>4873</v>
      </c>
    </row>
    <row r="3654" spans="1:4">
      <c r="A3654" t="s">
        <v>1203</v>
      </c>
      <c r="B3654" t="s">
        <v>4762</v>
      </c>
      <c r="C3654" t="str">
        <f t="shared" si="57"/>
        <v>10.146.106.71naa.60060e80166221000001622100000010</v>
      </c>
      <c r="D3654" t="s">
        <v>4869</v>
      </c>
    </row>
    <row r="3655" spans="1:4">
      <c r="A3655" t="s">
        <v>1203</v>
      </c>
      <c r="B3655" t="s">
        <v>4771</v>
      </c>
      <c r="C3655" t="str">
        <f t="shared" si="57"/>
        <v>10.146.106.71naa.60060e80166221000001622100000f0e</v>
      </c>
      <c r="D3655" t="s">
        <v>4874</v>
      </c>
    </row>
    <row r="3656" spans="1:4">
      <c r="A3656" t="s">
        <v>1203</v>
      </c>
      <c r="B3656" t="s">
        <v>1235</v>
      </c>
      <c r="C3656" t="str">
        <f t="shared" si="57"/>
        <v>10.146.106.71naa.60060e80166221000001622100001f19</v>
      </c>
      <c r="D3656" t="s">
        <v>4222</v>
      </c>
    </row>
    <row r="3657" spans="1:4">
      <c r="A3657" t="s">
        <v>1204</v>
      </c>
      <c r="B3657" t="s">
        <v>1545</v>
      </c>
      <c r="C3657" t="str">
        <f t="shared" si="57"/>
        <v>10.146.106.72naa.600508b1001ca50deb5423a2f2df9970</v>
      </c>
      <c r="D3657" t="s">
        <v>4213</v>
      </c>
    </row>
    <row r="3658" spans="1:4">
      <c r="A3658" t="s">
        <v>1204</v>
      </c>
      <c r="B3658" t="s">
        <v>1543</v>
      </c>
      <c r="C3658" t="str">
        <f t="shared" si="57"/>
        <v>10.146.106.72naa.600508b1001c38e509b4fe7941b1e939</v>
      </c>
      <c r="D3658" t="s">
        <v>4212</v>
      </c>
    </row>
    <row r="3659" spans="1:4">
      <c r="A3659" t="s">
        <v>1204</v>
      </c>
      <c r="B3659" t="s">
        <v>4204</v>
      </c>
      <c r="C3659" t="str">
        <f t="shared" si="57"/>
        <v>10.146.106.72naa.60060e80166177000001617700000085</v>
      </c>
      <c r="D3659" t="s">
        <v>4687</v>
      </c>
    </row>
    <row r="3660" spans="1:4">
      <c r="A3660" t="s">
        <v>1204</v>
      </c>
      <c r="B3660" t="s">
        <v>4775</v>
      </c>
      <c r="C3660" t="str">
        <f t="shared" si="57"/>
        <v>10.146.106.72naa.60060e80166177000001617700000f07</v>
      </c>
      <c r="D3660" t="s">
        <v>4828</v>
      </c>
    </row>
    <row r="3661" spans="1:4">
      <c r="A3661" t="s">
        <v>1204</v>
      </c>
      <c r="B3661" t="s">
        <v>4778</v>
      </c>
      <c r="C3661" t="str">
        <f t="shared" si="57"/>
        <v>10.146.106.72naa.60060e80166177000001617700000f08</v>
      </c>
      <c r="D3661" t="s">
        <v>4825</v>
      </c>
    </row>
    <row r="3662" spans="1:4">
      <c r="A3662" t="s">
        <v>1204</v>
      </c>
      <c r="B3662" t="s">
        <v>1327</v>
      </c>
      <c r="C3662" t="str">
        <f t="shared" si="57"/>
        <v>10.146.106.72naa.60060e80166177000001617700001f00</v>
      </c>
      <c r="D3662" t="s">
        <v>4430</v>
      </c>
    </row>
    <row r="3663" spans="1:4">
      <c r="A3663" t="s">
        <v>1204</v>
      </c>
      <c r="B3663" t="s">
        <v>4714</v>
      </c>
      <c r="C3663" t="str">
        <f t="shared" si="57"/>
        <v>10.146.106.72naa.60060e80166177000001617700000014</v>
      </c>
      <c r="D3663" t="s">
        <v>4824</v>
      </c>
    </row>
    <row r="3664" spans="1:4">
      <c r="A3664" t="s">
        <v>1204</v>
      </c>
      <c r="B3664" t="s">
        <v>4779</v>
      </c>
      <c r="C3664" t="str">
        <f t="shared" si="57"/>
        <v>10.146.106.72naa.60060e80166177000001617700000f05</v>
      </c>
      <c r="D3664" t="s">
        <v>4431</v>
      </c>
    </row>
    <row r="3665" spans="1:4">
      <c r="A3665" t="s">
        <v>1204</v>
      </c>
      <c r="B3665" t="s">
        <v>4769</v>
      </c>
      <c r="C3665" t="str">
        <f t="shared" si="57"/>
        <v>10.146.106.72naa.60060e80166177000001617700000f04</v>
      </c>
      <c r="D3665" t="s">
        <v>4420</v>
      </c>
    </row>
    <row r="3666" spans="1:4">
      <c r="A3666" t="s">
        <v>1204</v>
      </c>
      <c r="B3666" t="s">
        <v>1301</v>
      </c>
      <c r="C3666" t="str">
        <f t="shared" si="57"/>
        <v>10.146.106.72naa.60060e80166177000001617700001f24</v>
      </c>
      <c r="D3666" t="s">
        <v>4435</v>
      </c>
    </row>
    <row r="3667" spans="1:4">
      <c r="A3667" t="s">
        <v>1204</v>
      </c>
      <c r="B3667" t="s">
        <v>4202</v>
      </c>
      <c r="C3667" t="str">
        <f t="shared" si="57"/>
        <v>10.146.106.72naa.60060e80166177000001617700000084</v>
      </c>
      <c r="D3667" t="s">
        <v>4688</v>
      </c>
    </row>
    <row r="3668" spans="1:4">
      <c r="A3668" t="s">
        <v>1204</v>
      </c>
      <c r="B3668" t="s">
        <v>4781</v>
      </c>
      <c r="C3668" t="str">
        <f t="shared" si="57"/>
        <v>10.146.106.72naa.60060e80166177000001617700000f06</v>
      </c>
      <c r="D3668" t="s">
        <v>4829</v>
      </c>
    </row>
    <row r="3669" spans="1:4">
      <c r="A3669" t="s">
        <v>1204</v>
      </c>
      <c r="B3669" t="s">
        <v>4806</v>
      </c>
      <c r="C3669" t="str">
        <f t="shared" si="57"/>
        <v>10.146.106.72naa.60060e80166177000001617700000000</v>
      </c>
      <c r="D3669" t="s">
        <v>4221</v>
      </c>
    </row>
    <row r="3670" spans="1:4">
      <c r="A3670" t="s">
        <v>1204</v>
      </c>
      <c r="B3670" t="s">
        <v>1347</v>
      </c>
      <c r="C3670" t="str">
        <f t="shared" si="57"/>
        <v>10.146.106.72naa.60060e80166177000001617700001f02</v>
      </c>
      <c r="D3670" t="s">
        <v>4428</v>
      </c>
    </row>
    <row r="3671" spans="1:4">
      <c r="A3671" t="s">
        <v>1204</v>
      </c>
      <c r="B3671" t="s">
        <v>4723</v>
      </c>
      <c r="C3671" t="str">
        <f t="shared" si="57"/>
        <v>10.146.106.72naa.60060e80166177000001617700000016</v>
      </c>
      <c r="D3671" t="s">
        <v>4832</v>
      </c>
    </row>
    <row r="3672" spans="1:4">
      <c r="A3672" t="s">
        <v>1204</v>
      </c>
      <c r="B3672" t="s">
        <v>4216</v>
      </c>
      <c r="C3672" t="str">
        <f t="shared" si="57"/>
        <v>10.146.106.72naa.60060e80166177000001617700000f1f</v>
      </c>
      <c r="D3672" t="s">
        <v>4693</v>
      </c>
    </row>
    <row r="3673" spans="1:4">
      <c r="A3673" t="s">
        <v>1204</v>
      </c>
      <c r="B3673" t="s">
        <v>1359</v>
      </c>
      <c r="C3673" t="str">
        <f t="shared" si="57"/>
        <v>10.146.106.72naa.60060e80166177000001617700001f03</v>
      </c>
      <c r="D3673" t="s">
        <v>4429</v>
      </c>
    </row>
    <row r="3674" spans="1:4">
      <c r="A3674" t="s">
        <v>1204</v>
      </c>
      <c r="B3674" t="s">
        <v>4747</v>
      </c>
      <c r="C3674" t="str">
        <f t="shared" si="57"/>
        <v>10.146.106.72naa.60060e80166177000001617700000017</v>
      </c>
      <c r="D3674" t="s">
        <v>4833</v>
      </c>
    </row>
    <row r="3675" spans="1:4">
      <c r="A3675" t="s">
        <v>1204</v>
      </c>
      <c r="B3675" t="s">
        <v>4767</v>
      </c>
      <c r="C3675" t="str">
        <f t="shared" si="57"/>
        <v>10.146.106.72naa.60060e80166177000001617700000f09</v>
      </c>
      <c r="D3675" t="s">
        <v>4827</v>
      </c>
    </row>
    <row r="3676" spans="1:4">
      <c r="A3676" t="s">
        <v>1204</v>
      </c>
      <c r="B3676" t="s">
        <v>4209</v>
      </c>
      <c r="C3676" t="str">
        <f t="shared" si="57"/>
        <v>10.146.106.72naa.60060e80166177000001617700000086</v>
      </c>
      <c r="D3676" t="s">
        <v>4689</v>
      </c>
    </row>
    <row r="3677" spans="1:4">
      <c r="A3677" t="s">
        <v>1204</v>
      </c>
      <c r="B3677" t="s">
        <v>4733</v>
      </c>
      <c r="C3677" t="str">
        <f t="shared" si="57"/>
        <v>10.146.106.72naa.60060e80166177000001617700000015</v>
      </c>
      <c r="D3677" t="s">
        <v>4826</v>
      </c>
    </row>
    <row r="3678" spans="1:4">
      <c r="A3678" t="s">
        <v>1204</v>
      </c>
      <c r="B3678" t="s">
        <v>4214</v>
      </c>
      <c r="C3678" t="str">
        <f t="shared" si="57"/>
        <v>10.146.106.72naa.60060e80166177000001617700000f1e</v>
      </c>
      <c r="D3678" t="s">
        <v>4692</v>
      </c>
    </row>
    <row r="3679" spans="1:4">
      <c r="A3679" t="s">
        <v>1204</v>
      </c>
      <c r="B3679" t="s">
        <v>1337</v>
      </c>
      <c r="C3679" t="str">
        <f t="shared" si="57"/>
        <v>10.146.106.72naa.60060e80166177000001617700001f01</v>
      </c>
      <c r="D3679" t="s">
        <v>4427</v>
      </c>
    </row>
    <row r="3680" spans="1:4">
      <c r="A3680" t="s">
        <v>1204</v>
      </c>
      <c r="B3680" t="s">
        <v>4721</v>
      </c>
      <c r="C3680" t="str">
        <f t="shared" si="57"/>
        <v>10.146.106.72naa.60060e8016622100000162210000100f</v>
      </c>
      <c r="D3680" t="s">
        <v>2499</v>
      </c>
    </row>
    <row r="3681" spans="1:4">
      <c r="A3681" t="s">
        <v>1204</v>
      </c>
      <c r="B3681" t="s">
        <v>4715</v>
      </c>
      <c r="C3681" t="str">
        <f t="shared" si="57"/>
        <v>10.146.106.72naa.60060e80166221000001622100001011</v>
      </c>
      <c r="D3681" t="s">
        <v>2519</v>
      </c>
    </row>
    <row r="3682" spans="1:4">
      <c r="A3682" t="s">
        <v>1204</v>
      </c>
      <c r="B3682" t="s">
        <v>4711</v>
      </c>
      <c r="C3682" t="str">
        <f t="shared" si="57"/>
        <v>10.146.106.72naa.60060e80166221000001622100001010</v>
      </c>
      <c r="D3682" t="s">
        <v>4839</v>
      </c>
    </row>
    <row r="3683" spans="1:4">
      <c r="A3683" t="s">
        <v>1204</v>
      </c>
      <c r="B3683" t="s">
        <v>4717</v>
      </c>
      <c r="C3683" t="str">
        <f t="shared" si="57"/>
        <v>10.146.106.72naa.60060e8016622100000162210000100d</v>
      </c>
      <c r="D3683" t="s">
        <v>2491</v>
      </c>
    </row>
    <row r="3684" spans="1:4">
      <c r="A3684" t="s">
        <v>1204</v>
      </c>
      <c r="B3684" t="s">
        <v>4719</v>
      </c>
      <c r="C3684" t="str">
        <f t="shared" si="57"/>
        <v>10.146.106.72naa.60060e8016622100000162210000100e</v>
      </c>
      <c r="D3684" t="s">
        <v>2492</v>
      </c>
    </row>
    <row r="3685" spans="1:4">
      <c r="A3685" t="s">
        <v>1204</v>
      </c>
      <c r="B3685" t="s">
        <v>4728</v>
      </c>
      <c r="C3685" t="str">
        <f t="shared" si="57"/>
        <v>10.146.106.72naa.60060e80166177000001617700000f01</v>
      </c>
      <c r="D3685" t="s">
        <v>4426</v>
      </c>
    </row>
    <row r="3686" spans="1:4">
      <c r="A3686" t="s">
        <v>1204</v>
      </c>
      <c r="B3686" t="s">
        <v>4734</v>
      </c>
      <c r="C3686" t="str">
        <f t="shared" si="57"/>
        <v>10.146.106.72naa.60060e80166177000001617700000f00</v>
      </c>
      <c r="D3686" t="s">
        <v>4424</v>
      </c>
    </row>
    <row r="3687" spans="1:4">
      <c r="A3687" t="s">
        <v>1204</v>
      </c>
      <c r="B3687" t="s">
        <v>4773</v>
      </c>
      <c r="C3687" t="str">
        <f t="shared" si="57"/>
        <v>10.146.106.72naa.60060e80166177000001617700000f03</v>
      </c>
      <c r="D3687" t="s">
        <v>4419</v>
      </c>
    </row>
    <row r="3688" spans="1:4">
      <c r="A3688" t="s">
        <v>1204</v>
      </c>
      <c r="B3688" t="s">
        <v>4770</v>
      </c>
      <c r="C3688" t="str">
        <f t="shared" si="57"/>
        <v>10.146.106.72naa.60060e80166177000001617700000f02</v>
      </c>
      <c r="D3688" t="s">
        <v>4418</v>
      </c>
    </row>
    <row r="3689" spans="1:4">
      <c r="A3689" t="s">
        <v>1204</v>
      </c>
      <c r="B3689" t="s">
        <v>4730</v>
      </c>
      <c r="C3689" t="str">
        <f t="shared" si="57"/>
        <v>10.146.106.72naa.60060e80166221000001622100001012</v>
      </c>
      <c r="D3689" t="s">
        <v>2503</v>
      </c>
    </row>
    <row r="3690" spans="1:4">
      <c r="A3690" t="s">
        <v>1204</v>
      </c>
      <c r="B3690" t="s">
        <v>4724</v>
      </c>
      <c r="C3690" t="str">
        <f t="shared" si="57"/>
        <v>10.146.106.72naa.60060e80166221000001622100001013</v>
      </c>
      <c r="D3690" t="s">
        <v>2504</v>
      </c>
    </row>
    <row r="3691" spans="1:4">
      <c r="A3691" t="s">
        <v>1204</v>
      </c>
      <c r="B3691" t="s">
        <v>4805</v>
      </c>
      <c r="C3691" t="str">
        <f t="shared" si="57"/>
        <v>10.146.106.72naa.60060e80166177000001617700000001</v>
      </c>
      <c r="D3691" t="s">
        <v>4416</v>
      </c>
    </row>
    <row r="3692" spans="1:4">
      <c r="A3692" t="s">
        <v>1204</v>
      </c>
      <c r="B3692" t="s">
        <v>4790</v>
      </c>
      <c r="C3692" t="str">
        <f t="shared" si="57"/>
        <v>10.146.106.72naa.60060e80166177000001617700000005</v>
      </c>
      <c r="D3692" t="s">
        <v>4396</v>
      </c>
    </row>
    <row r="3693" spans="1:4">
      <c r="A3693" t="s">
        <v>1204</v>
      </c>
      <c r="B3693" t="s">
        <v>4792</v>
      </c>
      <c r="C3693" t="str">
        <f t="shared" si="57"/>
        <v>10.146.106.72naa.60060e80166177000001617700000004</v>
      </c>
      <c r="D3693" t="s">
        <v>4399</v>
      </c>
    </row>
    <row r="3694" spans="1:4">
      <c r="A3694" t="s">
        <v>1204</v>
      </c>
      <c r="B3694" t="s">
        <v>4796</v>
      </c>
      <c r="C3694" t="str">
        <f t="shared" si="57"/>
        <v>10.146.106.72naa.60060e80166177000001617700000006</v>
      </c>
      <c r="D3694" t="s">
        <v>4397</v>
      </c>
    </row>
    <row r="3695" spans="1:4">
      <c r="A3695" t="s">
        <v>1204</v>
      </c>
      <c r="B3695" t="s">
        <v>4785</v>
      </c>
      <c r="C3695" t="str">
        <f t="shared" si="57"/>
        <v>10.146.106.72naa.60060e80166177000001617700000007</v>
      </c>
      <c r="D3695" t="s">
        <v>4411</v>
      </c>
    </row>
    <row r="3696" spans="1:4">
      <c r="A3696" t="s">
        <v>1204</v>
      </c>
      <c r="B3696" t="s">
        <v>1369</v>
      </c>
      <c r="C3696" t="str">
        <f t="shared" si="57"/>
        <v>10.146.106.72naa.60060e80166177000001617700001f04</v>
      </c>
      <c r="D3696" t="s">
        <v>4401</v>
      </c>
    </row>
    <row r="3697" spans="1:4">
      <c r="A3697" t="s">
        <v>1204</v>
      </c>
      <c r="B3697" t="s">
        <v>4751</v>
      </c>
      <c r="C3697" t="str">
        <f t="shared" si="57"/>
        <v>10.146.106.72naa.60060e80166177000001617700000018</v>
      </c>
      <c r="D3697" t="s">
        <v>4830</v>
      </c>
    </row>
    <row r="3698" spans="1:4">
      <c r="A3698" t="s">
        <v>1204</v>
      </c>
      <c r="B3698" t="s">
        <v>4218</v>
      </c>
      <c r="C3698" t="str">
        <f t="shared" si="57"/>
        <v>10.146.106.72naa.60060e80166177000001617700000f20</v>
      </c>
      <c r="D3698" t="s">
        <v>4690</v>
      </c>
    </row>
    <row r="3699" spans="1:4">
      <c r="A3699" t="s">
        <v>1204</v>
      </c>
      <c r="B3699" t="s">
        <v>4808</v>
      </c>
      <c r="C3699" t="str">
        <f t="shared" si="57"/>
        <v>10.146.106.72naa.60060e80166177000001617700000002</v>
      </c>
      <c r="D3699" t="s">
        <v>4400</v>
      </c>
    </row>
    <row r="3700" spans="1:4">
      <c r="A3700" t="s">
        <v>1204</v>
      </c>
      <c r="B3700" t="s">
        <v>4765</v>
      </c>
      <c r="C3700" t="str">
        <f t="shared" si="57"/>
        <v>10.146.106.72naa.60060e80166177000001617700000088</v>
      </c>
      <c r="D3700" t="s">
        <v>4850</v>
      </c>
    </row>
    <row r="3701" spans="1:4">
      <c r="A3701" t="s">
        <v>1204</v>
      </c>
      <c r="B3701" t="s">
        <v>4807</v>
      </c>
      <c r="C3701" t="str">
        <f t="shared" si="57"/>
        <v>10.146.106.72naa.60060e80166177000001617700000003</v>
      </c>
      <c r="D3701" t="s">
        <v>4404</v>
      </c>
    </row>
    <row r="3702" spans="1:4">
      <c r="A3702" t="s">
        <v>1204</v>
      </c>
      <c r="B3702" t="s">
        <v>4750</v>
      </c>
      <c r="C3702" t="str">
        <f t="shared" si="57"/>
        <v>10.146.106.72naa.60060e80166177000001617700000087</v>
      </c>
      <c r="D3702" t="s">
        <v>4831</v>
      </c>
    </row>
    <row r="3703" spans="1:4">
      <c r="A3703" t="s">
        <v>1204</v>
      </c>
      <c r="B3703" t="s">
        <v>4786</v>
      </c>
      <c r="C3703" t="str">
        <f t="shared" si="57"/>
        <v>10.146.106.72naa.60060e80166177000001617700000008</v>
      </c>
      <c r="D3703" t="s">
        <v>4415</v>
      </c>
    </row>
    <row r="3704" spans="1:4">
      <c r="A3704" t="s">
        <v>1204</v>
      </c>
      <c r="B3704" t="s">
        <v>4788</v>
      </c>
      <c r="C3704" t="str">
        <f t="shared" si="57"/>
        <v>10.146.106.72naa.60060e80166177000001617700000009</v>
      </c>
      <c r="D3704" t="s">
        <v>4410</v>
      </c>
    </row>
    <row r="3705" spans="1:4">
      <c r="A3705" t="s">
        <v>1204</v>
      </c>
      <c r="B3705" t="s">
        <v>4739</v>
      </c>
      <c r="C3705" t="str">
        <f t="shared" si="57"/>
        <v>10.146.106.72naa.60060e8016622100000162210000100c</v>
      </c>
      <c r="D3705" t="s">
        <v>2490</v>
      </c>
    </row>
    <row r="3706" spans="1:4">
      <c r="A3706" t="s">
        <v>1204</v>
      </c>
      <c r="B3706" t="s">
        <v>4726</v>
      </c>
      <c r="C3706" t="str">
        <f t="shared" si="57"/>
        <v>10.146.106.72naa.60060e80166221000001622100000003</v>
      </c>
      <c r="D3706" t="s">
        <v>2464</v>
      </c>
    </row>
    <row r="3707" spans="1:4">
      <c r="A3707" t="s">
        <v>1204</v>
      </c>
      <c r="B3707" t="s">
        <v>4736</v>
      </c>
      <c r="C3707" t="str">
        <f t="shared" si="57"/>
        <v>10.146.106.72naa.60060e80166221000001622100000002</v>
      </c>
      <c r="D3707" t="s">
        <v>2472</v>
      </c>
    </row>
    <row r="3708" spans="1:4">
      <c r="A3708" t="s">
        <v>1204</v>
      </c>
      <c r="B3708" t="s">
        <v>4774</v>
      </c>
      <c r="C3708" t="str">
        <f t="shared" si="57"/>
        <v>10.146.106.72naa.60060e80166221000001622100000005</v>
      </c>
      <c r="D3708" t="s">
        <v>2483</v>
      </c>
    </row>
    <row r="3709" spans="1:4">
      <c r="A3709" t="s">
        <v>1204</v>
      </c>
      <c r="B3709" t="s">
        <v>4772</v>
      </c>
      <c r="C3709" t="str">
        <f t="shared" si="57"/>
        <v>10.146.106.72naa.60060e80166221000001622100000004</v>
      </c>
      <c r="D3709" t="s">
        <v>2474</v>
      </c>
    </row>
    <row r="3710" spans="1:4">
      <c r="A3710" t="s">
        <v>1204</v>
      </c>
      <c r="B3710" t="s">
        <v>4797</v>
      </c>
      <c r="C3710" t="str">
        <f t="shared" si="57"/>
        <v>10.146.106.72naa.60060e80166221000001622100001101</v>
      </c>
      <c r="D3710" t="s">
        <v>2536</v>
      </c>
    </row>
    <row r="3711" spans="1:4">
      <c r="A3711" t="s">
        <v>1204</v>
      </c>
      <c r="B3711" t="s">
        <v>4710</v>
      </c>
      <c r="C3711" t="str">
        <f t="shared" si="57"/>
        <v>10.146.106.72naa.60060e80166221000001622100000000</v>
      </c>
      <c r="D3711" t="s">
        <v>2462</v>
      </c>
    </row>
    <row r="3712" spans="1:4">
      <c r="A3712" t="s">
        <v>1204</v>
      </c>
      <c r="B3712" t="s">
        <v>4713</v>
      </c>
      <c r="C3712" t="str">
        <f t="shared" si="57"/>
        <v>10.146.106.72naa.60060e80166221000001622100000001</v>
      </c>
      <c r="D3712" t="s">
        <v>2469</v>
      </c>
    </row>
    <row r="3713" spans="1:4">
      <c r="A3713" t="s">
        <v>1204</v>
      </c>
      <c r="B3713" t="s">
        <v>4760</v>
      </c>
      <c r="C3713" t="str">
        <f t="shared" si="57"/>
        <v>10.146.106.72naa.60060e8016622100000162210000000b</v>
      </c>
      <c r="D3713" t="s">
        <v>4853</v>
      </c>
    </row>
    <row r="3714" spans="1:4">
      <c r="A3714" t="s">
        <v>1204</v>
      </c>
      <c r="B3714" t="s">
        <v>1269</v>
      </c>
      <c r="C3714" t="str">
        <f t="shared" si="57"/>
        <v>10.146.106.72naa.60060e80166221000001622100001f01</v>
      </c>
      <c r="D3714" t="s">
        <v>4891</v>
      </c>
    </row>
    <row r="3715" spans="1:4">
      <c r="A3715" t="s">
        <v>1204</v>
      </c>
      <c r="B3715" t="s">
        <v>4766</v>
      </c>
      <c r="C3715" t="str">
        <f t="shared" si="57"/>
        <v>10.146.106.72naa.60060e8016622100000162210000000a</v>
      </c>
      <c r="D3715" t="s">
        <v>2496</v>
      </c>
    </row>
    <row r="3716" spans="1:4">
      <c r="A3716" t="s">
        <v>1204</v>
      </c>
      <c r="B3716" t="s">
        <v>4759</v>
      </c>
      <c r="C3716" t="str">
        <f t="shared" ref="C3716:C3779" si="58">CONCATENATE(A3716,B3716)</f>
        <v>10.146.106.72naa.60060e8016622100000162210000000c</v>
      </c>
      <c r="D3716" t="s">
        <v>2487</v>
      </c>
    </row>
    <row r="3717" spans="1:4">
      <c r="A3717" t="s">
        <v>1204</v>
      </c>
      <c r="B3717" t="s">
        <v>4709</v>
      </c>
      <c r="C3717" t="str">
        <f t="shared" si="58"/>
        <v>10.146.106.72naa.60060e80166221000001622100000f0a</v>
      </c>
      <c r="D3717" t="s">
        <v>2516</v>
      </c>
    </row>
    <row r="3718" spans="1:4">
      <c r="A3718" t="s">
        <v>1204</v>
      </c>
      <c r="B3718" t="s">
        <v>1277</v>
      </c>
      <c r="C3718" t="str">
        <f t="shared" si="58"/>
        <v>10.146.106.72naa.60060e80166221000001622100001f02</v>
      </c>
      <c r="D3718" t="s">
        <v>4896</v>
      </c>
    </row>
    <row r="3719" spans="1:4">
      <c r="A3719" t="s">
        <v>1204</v>
      </c>
      <c r="B3719" t="s">
        <v>4768</v>
      </c>
      <c r="C3719" t="str">
        <f t="shared" si="58"/>
        <v>10.146.106.72naa.60060e80166221000001622100000006</v>
      </c>
      <c r="D3719" t="s">
        <v>4613</v>
      </c>
    </row>
    <row r="3720" spans="1:4">
      <c r="A3720" t="s">
        <v>1204</v>
      </c>
      <c r="B3720" t="s">
        <v>4754</v>
      </c>
      <c r="C3720" t="str">
        <f t="shared" si="58"/>
        <v>10.146.106.72naa.60060e80166221000001622100000007</v>
      </c>
      <c r="D3720" t="s">
        <v>2476</v>
      </c>
    </row>
    <row r="3721" spans="1:4">
      <c r="A3721" t="s">
        <v>1204</v>
      </c>
      <c r="B3721" t="s">
        <v>1259</v>
      </c>
      <c r="C3721" t="str">
        <f t="shared" si="58"/>
        <v>10.146.106.72naa.60060e80166221000001622100001f00</v>
      </c>
      <c r="D3721" t="s">
        <v>4890</v>
      </c>
    </row>
    <row r="3722" spans="1:4">
      <c r="A3722" t="s">
        <v>1204</v>
      </c>
      <c r="B3722" t="s">
        <v>4757</v>
      </c>
      <c r="C3722" t="str">
        <f t="shared" si="58"/>
        <v>10.146.106.72naa.60060e80166221000001622100000009</v>
      </c>
      <c r="D3722" t="s">
        <v>2485</v>
      </c>
    </row>
    <row r="3723" spans="1:4">
      <c r="A3723" t="s">
        <v>1204</v>
      </c>
      <c r="B3723" t="s">
        <v>4752</v>
      </c>
      <c r="C3723" t="str">
        <f t="shared" si="58"/>
        <v>10.146.106.72naa.60060e80166221000001622100000008</v>
      </c>
      <c r="D3723" t="s">
        <v>2477</v>
      </c>
    </row>
    <row r="3724" spans="1:4">
      <c r="A3724" t="s">
        <v>1204</v>
      </c>
      <c r="B3724" t="s">
        <v>4798</v>
      </c>
      <c r="C3724" t="str">
        <f t="shared" si="58"/>
        <v>10.146.106.72naa.60060e80166221000001622100001100</v>
      </c>
      <c r="D3724" t="s">
        <v>2535</v>
      </c>
    </row>
    <row r="3725" spans="1:4">
      <c r="A3725" t="s">
        <v>1204</v>
      </c>
      <c r="B3725" t="s">
        <v>4753</v>
      </c>
      <c r="C3725" t="str">
        <f t="shared" si="58"/>
        <v>10.146.106.72naa.60060e80166221000001622100000019</v>
      </c>
      <c r="D3725" t="s">
        <v>4500</v>
      </c>
    </row>
    <row r="3726" spans="1:4">
      <c r="A3726" t="s">
        <v>1204</v>
      </c>
      <c r="B3726" t="s">
        <v>4804</v>
      </c>
      <c r="C3726" t="str">
        <f t="shared" si="58"/>
        <v>10.146.106.72naa.60060e80166221000001622100001000</v>
      </c>
      <c r="D3726" t="s">
        <v>2463</v>
      </c>
    </row>
    <row r="3727" spans="1:4">
      <c r="A3727" t="s">
        <v>1204</v>
      </c>
      <c r="B3727" t="s">
        <v>4777</v>
      </c>
      <c r="C3727" t="str">
        <f t="shared" si="58"/>
        <v>10.146.106.72naa.60060e80166221000001622100000018</v>
      </c>
      <c r="D3727" t="s">
        <v>2523</v>
      </c>
    </row>
    <row r="3728" spans="1:4">
      <c r="A3728" t="s">
        <v>1204</v>
      </c>
      <c r="B3728" t="s">
        <v>4802</v>
      </c>
      <c r="C3728" t="str">
        <f t="shared" si="58"/>
        <v>10.146.106.72naa.60060e80166221000001622100001001</v>
      </c>
      <c r="D3728" t="s">
        <v>4855</v>
      </c>
    </row>
    <row r="3729" spans="1:4">
      <c r="A3729" t="s">
        <v>1204</v>
      </c>
      <c r="B3729" t="s">
        <v>4801</v>
      </c>
      <c r="C3729" t="str">
        <f t="shared" si="58"/>
        <v>10.146.106.72naa.60060e80166221000001622100001002</v>
      </c>
      <c r="D3729" t="s">
        <v>4857</v>
      </c>
    </row>
    <row r="3730" spans="1:4">
      <c r="A3730" t="s">
        <v>1204</v>
      </c>
      <c r="B3730" t="s">
        <v>4748</v>
      </c>
      <c r="C3730" t="str">
        <f t="shared" si="58"/>
        <v>10.146.106.72naa.60060e8016622100000162210000001c</v>
      </c>
      <c r="D3730" t="s">
        <v>2527</v>
      </c>
    </row>
    <row r="3731" spans="1:4">
      <c r="A3731" t="s">
        <v>1204</v>
      </c>
      <c r="B3731" t="s">
        <v>4756</v>
      </c>
      <c r="C3731" t="str">
        <f t="shared" si="58"/>
        <v>10.146.106.72naa.60060e8016622100000162210000001b</v>
      </c>
      <c r="D3731" t="s">
        <v>2526</v>
      </c>
    </row>
    <row r="3732" spans="1:4">
      <c r="A3732" t="s">
        <v>1204</v>
      </c>
      <c r="B3732" t="s">
        <v>4755</v>
      </c>
      <c r="C3732" t="str">
        <f t="shared" si="58"/>
        <v>10.146.106.72naa.60060e8016622100000162210000001a</v>
      </c>
      <c r="D3732" t="s">
        <v>2525</v>
      </c>
    </row>
    <row r="3733" spans="1:4">
      <c r="A3733" t="s">
        <v>1204</v>
      </c>
      <c r="B3733" t="s">
        <v>4749</v>
      </c>
      <c r="C3733" t="str">
        <f t="shared" si="58"/>
        <v>10.146.106.72naa.60060e8016622100000162210000001d</v>
      </c>
      <c r="D3733" t="s">
        <v>2528</v>
      </c>
    </row>
    <row r="3734" spans="1:4">
      <c r="A3734" t="s">
        <v>1204</v>
      </c>
      <c r="B3734" t="s">
        <v>4776</v>
      </c>
      <c r="C3734" t="str">
        <f t="shared" si="58"/>
        <v>10.146.106.72naa.60060e80166221000001622100000016</v>
      </c>
      <c r="D3734" t="s">
        <v>2540</v>
      </c>
    </row>
    <row r="3735" spans="1:4">
      <c r="A3735" t="s">
        <v>1204</v>
      </c>
      <c r="B3735" t="s">
        <v>4782</v>
      </c>
      <c r="C3735" t="str">
        <f t="shared" si="58"/>
        <v>10.146.106.72naa.60060e80166221000001622100000015</v>
      </c>
      <c r="D3735" t="s">
        <v>2520</v>
      </c>
    </row>
    <row r="3736" spans="1:4">
      <c r="A3736" t="s">
        <v>1204</v>
      </c>
      <c r="B3736" t="s">
        <v>4780</v>
      </c>
      <c r="C3736" t="str">
        <f t="shared" si="58"/>
        <v>10.146.106.72naa.60060e80166221000001622100000014</v>
      </c>
      <c r="D3736" t="s">
        <v>2502</v>
      </c>
    </row>
    <row r="3737" spans="1:4">
      <c r="A3737" t="s">
        <v>1204</v>
      </c>
      <c r="B3737" t="s">
        <v>4795</v>
      </c>
      <c r="C3737" t="str">
        <f t="shared" si="58"/>
        <v>10.146.106.72naa.60060e80166221000001622100001014</v>
      </c>
      <c r="D3737" t="s">
        <v>2505</v>
      </c>
    </row>
    <row r="3738" spans="1:4">
      <c r="A3738" t="s">
        <v>1204</v>
      </c>
      <c r="B3738" t="s">
        <v>4789</v>
      </c>
      <c r="C3738" t="str">
        <f t="shared" si="58"/>
        <v>10.146.106.72naa.60060e80166221000001622100001009</v>
      </c>
      <c r="D3738" t="s">
        <v>4858</v>
      </c>
    </row>
    <row r="3739" spans="1:4">
      <c r="A3739" t="s">
        <v>1204</v>
      </c>
      <c r="B3739" t="s">
        <v>4783</v>
      </c>
      <c r="C3739" t="str">
        <f t="shared" si="58"/>
        <v>10.146.106.72naa.60060e80166221000001622100001008</v>
      </c>
      <c r="D3739" t="s">
        <v>4859</v>
      </c>
    </row>
    <row r="3740" spans="1:4">
      <c r="A3740" t="s">
        <v>1204</v>
      </c>
      <c r="B3740" t="s">
        <v>4784</v>
      </c>
      <c r="C3740" t="str">
        <f t="shared" si="58"/>
        <v>10.146.106.72naa.60060e80166221000001622100001015</v>
      </c>
      <c r="D3740" t="s">
        <v>2521</v>
      </c>
    </row>
    <row r="3741" spans="1:4">
      <c r="A3741" t="s">
        <v>1204</v>
      </c>
      <c r="B3741" t="s">
        <v>4799</v>
      </c>
      <c r="C3741" t="str">
        <f t="shared" si="58"/>
        <v>10.146.106.72naa.60060e8016622100000162210000101d</v>
      </c>
      <c r="D3741" t="s">
        <v>4860</v>
      </c>
    </row>
    <row r="3742" spans="1:4">
      <c r="A3742" t="s">
        <v>1204</v>
      </c>
      <c r="B3742" t="s">
        <v>4787</v>
      </c>
      <c r="C3742" t="str">
        <f t="shared" si="58"/>
        <v>10.146.106.72naa.60060e80166221000001622100001019</v>
      </c>
      <c r="D3742" t="s">
        <v>2534</v>
      </c>
    </row>
    <row r="3743" spans="1:4">
      <c r="A3743" t="s">
        <v>1204</v>
      </c>
      <c r="B3743" t="s">
        <v>4800</v>
      </c>
      <c r="C3743" t="str">
        <f t="shared" si="58"/>
        <v>10.146.106.72naa.60060e80166221000001622100001004</v>
      </c>
      <c r="D3743" t="s">
        <v>4861</v>
      </c>
    </row>
    <row r="3744" spans="1:4">
      <c r="A3744" t="s">
        <v>1204</v>
      </c>
      <c r="B3744" t="s">
        <v>4803</v>
      </c>
      <c r="C3744" t="str">
        <f t="shared" si="58"/>
        <v>10.146.106.72naa.60060e80166221000001622100001003</v>
      </c>
      <c r="D3744" t="s">
        <v>2465</v>
      </c>
    </row>
    <row r="3745" spans="1:4">
      <c r="A3745" t="s">
        <v>1204</v>
      </c>
      <c r="B3745" t="s">
        <v>4794</v>
      </c>
      <c r="C3745" t="str">
        <f t="shared" si="58"/>
        <v>10.146.106.72naa.60060e80166221000001622100001007</v>
      </c>
      <c r="D3745" t="s">
        <v>4862</v>
      </c>
    </row>
    <row r="3746" spans="1:4">
      <c r="A3746" t="s">
        <v>1204</v>
      </c>
      <c r="B3746" t="s">
        <v>4793</v>
      </c>
      <c r="C3746" t="str">
        <f t="shared" si="58"/>
        <v>10.146.106.72naa.60060e80166221000001622100001006</v>
      </c>
      <c r="D3746" t="s">
        <v>4863</v>
      </c>
    </row>
    <row r="3747" spans="1:4">
      <c r="A3747" t="s">
        <v>1204</v>
      </c>
      <c r="B3747" t="s">
        <v>4791</v>
      </c>
      <c r="C3747" t="str">
        <f t="shared" si="58"/>
        <v>10.146.106.72naa.60060e80166221000001622100001005</v>
      </c>
      <c r="D3747" t="s">
        <v>4864</v>
      </c>
    </row>
    <row r="3748" spans="1:4">
      <c r="A3748" t="s">
        <v>1204</v>
      </c>
      <c r="B3748" t="s">
        <v>4809</v>
      </c>
      <c r="C3748" t="str">
        <f t="shared" si="58"/>
        <v>10.146.106.72naa.60060e80166177000001617700000012</v>
      </c>
      <c r="D3748" t="s">
        <v>4525</v>
      </c>
    </row>
    <row r="3749" spans="1:4">
      <c r="A3749" t="s">
        <v>1204</v>
      </c>
      <c r="B3749" t="s">
        <v>4716</v>
      </c>
      <c r="C3749" t="str">
        <f t="shared" si="58"/>
        <v>10.146.106.72naa.60060e80166221000001622100000f03</v>
      </c>
      <c r="D3749" t="s">
        <v>2480</v>
      </c>
    </row>
    <row r="3750" spans="1:4">
      <c r="A3750" t="s">
        <v>1204</v>
      </c>
      <c r="B3750" t="s">
        <v>4811</v>
      </c>
      <c r="C3750" t="str">
        <f t="shared" si="58"/>
        <v>10.146.106.72naa.60060e80166177000001617700000011</v>
      </c>
      <c r="D3750" t="s">
        <v>4479</v>
      </c>
    </row>
    <row r="3751" spans="1:4">
      <c r="A3751" t="s">
        <v>1204</v>
      </c>
      <c r="B3751" t="s">
        <v>4722</v>
      </c>
      <c r="C3751" t="str">
        <f t="shared" si="58"/>
        <v>10.146.106.72naa.60060e80166221000001622100000f04</v>
      </c>
      <c r="D3751" t="s">
        <v>2481</v>
      </c>
    </row>
    <row r="3752" spans="1:4">
      <c r="A3752" t="s">
        <v>1204</v>
      </c>
      <c r="B3752" t="s">
        <v>4712</v>
      </c>
      <c r="C3752" t="str">
        <f t="shared" si="58"/>
        <v>10.146.106.72naa.60060e80166221000001622100000f06</v>
      </c>
      <c r="D3752" t="s">
        <v>2493</v>
      </c>
    </row>
    <row r="3753" spans="1:4">
      <c r="A3753" t="s">
        <v>1204</v>
      </c>
      <c r="B3753" t="s">
        <v>4720</v>
      </c>
      <c r="C3753" t="str">
        <f t="shared" si="58"/>
        <v>10.146.106.72naa.60060e80166221000001622100000f05</v>
      </c>
      <c r="D3753" t="s">
        <v>2482</v>
      </c>
    </row>
    <row r="3754" spans="1:4">
      <c r="A3754" t="s">
        <v>1204</v>
      </c>
      <c r="B3754" t="s">
        <v>4810</v>
      </c>
      <c r="C3754" t="str">
        <f t="shared" si="58"/>
        <v>10.146.106.72naa.60060e80166177000001617700000013</v>
      </c>
      <c r="D3754" t="s">
        <v>4518</v>
      </c>
    </row>
    <row r="3755" spans="1:4">
      <c r="A3755" t="s">
        <v>1204</v>
      </c>
      <c r="B3755" t="s">
        <v>4743</v>
      </c>
      <c r="C3755" t="str">
        <f t="shared" si="58"/>
        <v>10.146.106.72naa.60060e80166177000001617700000f0d</v>
      </c>
      <c r="D3755" t="s">
        <v>4866</v>
      </c>
    </row>
    <row r="3756" spans="1:4">
      <c r="A3756" t="s">
        <v>1204</v>
      </c>
      <c r="B3756" t="s">
        <v>4820</v>
      </c>
      <c r="C3756" t="str">
        <f t="shared" si="58"/>
        <v>10.146.106.72naa.60060e8016617700000161770000000f</v>
      </c>
      <c r="D3756" t="s">
        <v>4482</v>
      </c>
    </row>
    <row r="3757" spans="1:4">
      <c r="A3757" t="s">
        <v>1204</v>
      </c>
      <c r="B3757" t="s">
        <v>4740</v>
      </c>
      <c r="C3757" t="str">
        <f t="shared" si="58"/>
        <v>10.146.106.72naa.60060e80166221000001622100000f00</v>
      </c>
      <c r="D3757" t="s">
        <v>2466</v>
      </c>
    </row>
    <row r="3758" spans="1:4">
      <c r="A3758" t="s">
        <v>1204</v>
      </c>
      <c r="B3758" t="s">
        <v>4742</v>
      </c>
      <c r="C3758" t="str">
        <f t="shared" si="58"/>
        <v>10.146.106.72naa.60060e80166221000001622100000f01</v>
      </c>
      <c r="D3758" t="s">
        <v>2467</v>
      </c>
    </row>
    <row r="3759" spans="1:4">
      <c r="A3759" t="s">
        <v>1204</v>
      </c>
      <c r="B3759" t="s">
        <v>4718</v>
      </c>
      <c r="C3759" t="str">
        <f t="shared" si="58"/>
        <v>10.146.106.72naa.60060e80166221000001622100000f02</v>
      </c>
      <c r="D3759" t="s">
        <v>2468</v>
      </c>
    </row>
    <row r="3760" spans="1:4">
      <c r="A3760" t="s">
        <v>1204</v>
      </c>
      <c r="B3760" t="s">
        <v>4737</v>
      </c>
      <c r="C3760" t="str">
        <f t="shared" si="58"/>
        <v>10.146.106.72naa.60060e80166177000001617700000f0e</v>
      </c>
      <c r="D3760" t="s">
        <v>4867</v>
      </c>
    </row>
    <row r="3761" spans="1:4">
      <c r="A3761" t="s">
        <v>1204</v>
      </c>
      <c r="B3761" t="s">
        <v>4821</v>
      </c>
      <c r="C3761" t="str">
        <f t="shared" si="58"/>
        <v>10.146.106.72naa.60060e80166177000001617700000010</v>
      </c>
      <c r="D3761" t="s">
        <v>4477</v>
      </c>
    </row>
    <row r="3762" spans="1:4">
      <c r="A3762" t="s">
        <v>1204</v>
      </c>
      <c r="B3762" t="s">
        <v>4745</v>
      </c>
      <c r="C3762" t="str">
        <f t="shared" si="58"/>
        <v>10.146.106.72naa.60060e8016622100000162210000100a</v>
      </c>
      <c r="D3762" t="s">
        <v>2497</v>
      </c>
    </row>
    <row r="3763" spans="1:4">
      <c r="A3763" t="s">
        <v>1204</v>
      </c>
      <c r="B3763" t="s">
        <v>4815</v>
      </c>
      <c r="C3763" t="str">
        <f t="shared" si="58"/>
        <v>10.146.106.72naa.60060e80166221000001622100000101</v>
      </c>
      <c r="D3763" t="s">
        <v>4617</v>
      </c>
    </row>
    <row r="3764" spans="1:4">
      <c r="A3764" t="s">
        <v>1204</v>
      </c>
      <c r="B3764" t="s">
        <v>4738</v>
      </c>
      <c r="C3764" t="str">
        <f t="shared" si="58"/>
        <v>10.146.106.72naa.60060e8016622100000162210000100b</v>
      </c>
      <c r="D3764" t="s">
        <v>4852</v>
      </c>
    </row>
    <row r="3765" spans="1:4">
      <c r="A3765" t="s">
        <v>1204</v>
      </c>
      <c r="B3765" t="s">
        <v>4725</v>
      </c>
      <c r="C3765" t="str">
        <f t="shared" si="58"/>
        <v>10.146.106.72naa.60060e80166221000001622100000f08</v>
      </c>
      <c r="D3765" t="s">
        <v>2495</v>
      </c>
    </row>
    <row r="3766" spans="1:4">
      <c r="A3766" t="s">
        <v>1204</v>
      </c>
      <c r="B3766" t="s">
        <v>4763</v>
      </c>
      <c r="C3766" t="str">
        <f t="shared" si="58"/>
        <v>10.146.106.72naa.60060e8016622100000162210000001e</v>
      </c>
      <c r="D3766" t="s">
        <v>4618</v>
      </c>
    </row>
    <row r="3767" spans="1:4">
      <c r="A3767" t="s">
        <v>1204</v>
      </c>
      <c r="B3767" t="s">
        <v>4731</v>
      </c>
      <c r="C3767" t="str">
        <f t="shared" si="58"/>
        <v>10.146.106.72naa.60060e80166221000001622100000f07</v>
      </c>
      <c r="D3767" t="s">
        <v>2494</v>
      </c>
    </row>
    <row r="3768" spans="1:4">
      <c r="A3768" t="s">
        <v>1204</v>
      </c>
      <c r="B3768" t="s">
        <v>4727</v>
      </c>
      <c r="C3768" t="str">
        <f t="shared" si="58"/>
        <v>10.146.106.72naa.60060e80166221000001622100000f09</v>
      </c>
      <c r="D3768" t="s">
        <v>2506</v>
      </c>
    </row>
    <row r="3769" spans="1:4">
      <c r="A3769" t="s">
        <v>1204</v>
      </c>
      <c r="B3769" t="s">
        <v>4818</v>
      </c>
      <c r="C3769" t="str">
        <f t="shared" si="58"/>
        <v>10.146.106.72naa.60060e80166221000001622100000100</v>
      </c>
      <c r="D3769" t="s">
        <v>4616</v>
      </c>
    </row>
    <row r="3770" spans="1:4">
      <c r="A3770" t="s">
        <v>1204</v>
      </c>
      <c r="B3770" t="s">
        <v>4741</v>
      </c>
      <c r="C3770" t="str">
        <f t="shared" si="58"/>
        <v>10.146.106.72naa.60060e80166177000001617700000f0c</v>
      </c>
      <c r="D3770" t="s">
        <v>4879</v>
      </c>
    </row>
    <row r="3771" spans="1:4">
      <c r="A3771" t="s">
        <v>1204</v>
      </c>
      <c r="B3771" t="s">
        <v>4764</v>
      </c>
      <c r="C3771" t="str">
        <f t="shared" si="58"/>
        <v>10.146.106.72naa.60060e8016622100000162210000000f</v>
      </c>
      <c r="D3771" t="s">
        <v>2498</v>
      </c>
    </row>
    <row r="3772" spans="1:4">
      <c r="A3772" t="s">
        <v>1204</v>
      </c>
      <c r="B3772" t="s">
        <v>4729</v>
      </c>
      <c r="C3772" t="str">
        <f t="shared" si="58"/>
        <v>10.146.106.72naa.60060e80166221000001622100000f0d</v>
      </c>
      <c r="D3772" t="s">
        <v>4873</v>
      </c>
    </row>
    <row r="3773" spans="1:4">
      <c r="A3773" t="s">
        <v>1204</v>
      </c>
      <c r="B3773" t="s">
        <v>4762</v>
      </c>
      <c r="C3773" t="str">
        <f t="shared" si="58"/>
        <v>10.146.106.72naa.60060e80166221000001622100000010</v>
      </c>
      <c r="D3773" t="s">
        <v>4869</v>
      </c>
    </row>
    <row r="3774" spans="1:4">
      <c r="A3774" t="s">
        <v>1204</v>
      </c>
      <c r="B3774" t="s">
        <v>4771</v>
      </c>
      <c r="C3774" t="str">
        <f t="shared" si="58"/>
        <v>10.146.106.72naa.60060e80166221000001622100000f0e</v>
      </c>
      <c r="D3774" t="s">
        <v>4874</v>
      </c>
    </row>
    <row r="3775" spans="1:4">
      <c r="A3775" t="s">
        <v>1204</v>
      </c>
      <c r="B3775" t="s">
        <v>4758</v>
      </c>
      <c r="C3775" t="str">
        <f t="shared" si="58"/>
        <v>10.146.106.72naa.60060e8016622100000162210000000d</v>
      </c>
      <c r="D3775" t="s">
        <v>2488</v>
      </c>
    </row>
    <row r="3776" spans="1:4">
      <c r="A3776" t="s">
        <v>1204</v>
      </c>
      <c r="B3776" t="s">
        <v>4732</v>
      </c>
      <c r="C3776" t="str">
        <f t="shared" si="58"/>
        <v>10.146.106.72naa.60060e80166221000001622100000f0b</v>
      </c>
      <c r="D3776" t="s">
        <v>2517</v>
      </c>
    </row>
    <row r="3777" spans="1:4">
      <c r="A3777" t="s">
        <v>1204</v>
      </c>
      <c r="B3777" t="s">
        <v>1287</v>
      </c>
      <c r="C3777" t="str">
        <f t="shared" si="58"/>
        <v>10.146.106.72naa.60060e80166221000001622100001f03</v>
      </c>
      <c r="D3777" t="s">
        <v>4897</v>
      </c>
    </row>
    <row r="3778" spans="1:4">
      <c r="A3778" t="s">
        <v>1204</v>
      </c>
      <c r="B3778" t="s">
        <v>4761</v>
      </c>
      <c r="C3778" t="str">
        <f t="shared" si="58"/>
        <v>10.146.106.72naa.60060e8016622100000162210000000e</v>
      </c>
      <c r="D3778" t="s">
        <v>2489</v>
      </c>
    </row>
    <row r="3779" spans="1:4">
      <c r="A3779" t="s">
        <v>1204</v>
      </c>
      <c r="B3779" t="s">
        <v>4735</v>
      </c>
      <c r="C3779" t="str">
        <f t="shared" si="58"/>
        <v>10.146.106.72naa.60060e80166221000001622100000f0c</v>
      </c>
      <c r="D3779" t="s">
        <v>4872</v>
      </c>
    </row>
    <row r="3780" spans="1:4">
      <c r="A3780" t="s">
        <v>1204</v>
      </c>
      <c r="B3780" t="s">
        <v>1295</v>
      </c>
      <c r="C3780" t="str">
        <f t="shared" ref="C3780:C3843" si="59">CONCATENATE(A3780,B3780)</f>
        <v>10.146.106.72naa.60060e80166221000001622100001f04</v>
      </c>
      <c r="D3780" t="s">
        <v>4898</v>
      </c>
    </row>
    <row r="3781" spans="1:4">
      <c r="A3781" t="s">
        <v>1204</v>
      </c>
      <c r="B3781" t="s">
        <v>4744</v>
      </c>
      <c r="C3781" t="str">
        <f t="shared" si="59"/>
        <v>10.146.106.72naa.60060e80166177000001617700000f0a</v>
      </c>
      <c r="D3781" t="s">
        <v>4877</v>
      </c>
    </row>
    <row r="3782" spans="1:4">
      <c r="A3782" t="s">
        <v>1204</v>
      </c>
      <c r="B3782" t="s">
        <v>4816</v>
      </c>
      <c r="C3782" t="str">
        <f t="shared" si="59"/>
        <v>10.146.106.72naa.60060e8016617700000161770000000c</v>
      </c>
      <c r="D3782" t="s">
        <v>4474</v>
      </c>
    </row>
    <row r="3783" spans="1:4">
      <c r="A3783" t="s">
        <v>1204</v>
      </c>
      <c r="B3783" t="s">
        <v>4823</v>
      </c>
      <c r="C3783" t="str">
        <f t="shared" si="59"/>
        <v>10.146.106.72naa.60060e8016617700000161770000000e</v>
      </c>
      <c r="D3783" t="s">
        <v>4471</v>
      </c>
    </row>
    <row r="3784" spans="1:4">
      <c r="A3784" t="s">
        <v>1204</v>
      </c>
      <c r="B3784" t="s">
        <v>4746</v>
      </c>
      <c r="C3784" t="str">
        <f t="shared" si="59"/>
        <v>10.146.106.72naa.60060e80166177000001617700000f0b</v>
      </c>
      <c r="D3784" t="s">
        <v>4878</v>
      </c>
    </row>
    <row r="3785" spans="1:4">
      <c r="A3785" t="s">
        <v>1204</v>
      </c>
      <c r="B3785" t="s">
        <v>4822</v>
      </c>
      <c r="C3785" t="str">
        <f t="shared" si="59"/>
        <v>10.146.106.72naa.60060e8016617700000161770000000d</v>
      </c>
      <c r="D3785" t="s">
        <v>4475</v>
      </c>
    </row>
    <row r="3786" spans="1:4">
      <c r="A3786" t="s">
        <v>1204</v>
      </c>
      <c r="B3786" t="s">
        <v>4817</v>
      </c>
      <c r="C3786" t="str">
        <f t="shared" si="59"/>
        <v>10.146.106.72naa.60060e8016617700000161770000000a</v>
      </c>
      <c r="D3786" t="s">
        <v>4497</v>
      </c>
    </row>
    <row r="3787" spans="1:4">
      <c r="A3787" t="s">
        <v>1204</v>
      </c>
      <c r="B3787" t="s">
        <v>4812</v>
      </c>
      <c r="C3787" t="str">
        <f t="shared" si="59"/>
        <v>10.146.106.72naa.60060e80166221000001622100000011</v>
      </c>
      <c r="D3787" t="s">
        <v>2518</v>
      </c>
    </row>
    <row r="3788" spans="1:4">
      <c r="A3788" t="s">
        <v>1204</v>
      </c>
      <c r="B3788" t="s">
        <v>4814</v>
      </c>
      <c r="C3788" t="str">
        <f t="shared" si="59"/>
        <v>10.146.106.72naa.60060e80166221000001622100000012</v>
      </c>
      <c r="D3788" t="s">
        <v>2500</v>
      </c>
    </row>
    <row r="3789" spans="1:4">
      <c r="A3789" t="s">
        <v>1204</v>
      </c>
      <c r="B3789" t="s">
        <v>4813</v>
      </c>
      <c r="C3789" t="str">
        <f t="shared" si="59"/>
        <v>10.146.106.72naa.60060e80166221000001622100000013</v>
      </c>
      <c r="D3789" t="s">
        <v>2501</v>
      </c>
    </row>
    <row r="3790" spans="1:4">
      <c r="A3790" t="s">
        <v>1204</v>
      </c>
      <c r="B3790" t="s">
        <v>4819</v>
      </c>
      <c r="C3790" t="str">
        <f t="shared" si="59"/>
        <v>10.146.106.72naa.60060e8016617700000161770000000b</v>
      </c>
      <c r="D3790" t="s">
        <v>4473</v>
      </c>
    </row>
    <row r="3791" spans="1:4">
      <c r="A3791" t="s">
        <v>1204</v>
      </c>
      <c r="B3791" t="s">
        <v>1235</v>
      </c>
      <c r="C3791" t="str">
        <f t="shared" si="59"/>
        <v>10.146.106.72naa.60060e80166221000001622100001f19</v>
      </c>
      <c r="D3791" t="s">
        <v>4222</v>
      </c>
    </row>
    <row r="3792" spans="1:4">
      <c r="A3792" t="s">
        <v>1205</v>
      </c>
      <c r="B3792" t="s">
        <v>1549</v>
      </c>
      <c r="C3792" t="str">
        <f t="shared" si="59"/>
        <v>10.146.106.73naa.600508b1001cea590b8643b98aa17706</v>
      </c>
      <c r="D3792" t="s">
        <v>4213</v>
      </c>
    </row>
    <row r="3793" spans="1:4">
      <c r="A3793" t="s">
        <v>1205</v>
      </c>
      <c r="B3793" t="s">
        <v>1547</v>
      </c>
      <c r="C3793" t="str">
        <f t="shared" si="59"/>
        <v>10.146.106.73naa.600508b1001c920a4bff23e08ebbadcb</v>
      </c>
      <c r="D3793" t="s">
        <v>4212</v>
      </c>
    </row>
    <row r="3794" spans="1:4">
      <c r="A3794" t="s">
        <v>1205</v>
      </c>
      <c r="B3794" t="s">
        <v>1275</v>
      </c>
      <c r="C3794" t="str">
        <f t="shared" si="59"/>
        <v>10.146.106.73naa.60060e80166221000001622100001f07</v>
      </c>
      <c r="D3794" t="s">
        <v>4608</v>
      </c>
    </row>
    <row r="3795" spans="1:4">
      <c r="A3795" t="s">
        <v>1205</v>
      </c>
      <c r="B3795" t="s">
        <v>4986</v>
      </c>
      <c r="C3795" t="str">
        <f t="shared" si="59"/>
        <v>10.146.106.73naa.60060e80166177000001617700000023</v>
      </c>
      <c r="D3795" t="s">
        <v>4411</v>
      </c>
    </row>
    <row r="3796" spans="1:4">
      <c r="A3796" t="s">
        <v>1205</v>
      </c>
      <c r="B3796" t="s">
        <v>4905</v>
      </c>
      <c r="C3796" t="str">
        <f t="shared" si="59"/>
        <v>10.146.106.73naa.60060e80166221000001622100000f19</v>
      </c>
      <c r="D3796" t="s">
        <v>4610</v>
      </c>
    </row>
    <row r="3797" spans="1:4">
      <c r="A3797" t="s">
        <v>1205</v>
      </c>
      <c r="B3797" t="s">
        <v>4988</v>
      </c>
      <c r="C3797" t="str">
        <f t="shared" si="59"/>
        <v>10.146.106.73naa.60060e80166177000001617700000024</v>
      </c>
      <c r="D3797" t="s">
        <v>4415</v>
      </c>
    </row>
    <row r="3798" spans="1:4">
      <c r="A3798" t="s">
        <v>1205</v>
      </c>
      <c r="B3798" t="s">
        <v>1257</v>
      </c>
      <c r="C3798" t="str">
        <f t="shared" si="59"/>
        <v>10.146.106.73naa.60060e80166221000001622100001f05</v>
      </c>
      <c r="D3798" t="s">
        <v>4596</v>
      </c>
    </row>
    <row r="3799" spans="1:4">
      <c r="A3799" t="s">
        <v>1205</v>
      </c>
      <c r="B3799" t="s">
        <v>4957</v>
      </c>
      <c r="C3799" t="str">
        <f t="shared" si="59"/>
        <v>10.146.106.73naa.60060e80166177000001617700000021</v>
      </c>
      <c r="D3799" t="s">
        <v>4396</v>
      </c>
    </row>
    <row r="3800" spans="1:4">
      <c r="A3800" t="s">
        <v>1205</v>
      </c>
      <c r="B3800" t="s">
        <v>1267</v>
      </c>
      <c r="C3800" t="str">
        <f t="shared" si="59"/>
        <v>10.146.106.73naa.60060e80166221000001622100001f06</v>
      </c>
      <c r="D3800" t="s">
        <v>4595</v>
      </c>
    </row>
    <row r="3801" spans="1:4">
      <c r="A3801" t="s">
        <v>1205</v>
      </c>
      <c r="B3801" t="s">
        <v>4959</v>
      </c>
      <c r="C3801" t="str">
        <f t="shared" si="59"/>
        <v>10.146.106.73naa.60060e80166177000001617700000022</v>
      </c>
      <c r="D3801" t="s">
        <v>4397</v>
      </c>
    </row>
    <row r="3802" spans="1:4">
      <c r="A3802" t="s">
        <v>1205</v>
      </c>
      <c r="B3802" t="s">
        <v>4908</v>
      </c>
      <c r="C3802" t="str">
        <f t="shared" si="59"/>
        <v>10.146.106.73naa.60060e80166221000001622100000f1c</v>
      </c>
      <c r="D3802" t="s">
        <v>4611</v>
      </c>
    </row>
    <row r="3803" spans="1:4">
      <c r="A3803" t="s">
        <v>1205</v>
      </c>
      <c r="B3803" t="s">
        <v>4912</v>
      </c>
      <c r="C3803" t="str">
        <f t="shared" si="59"/>
        <v>10.146.106.73naa.60060e80166221000001622100000f1b</v>
      </c>
      <c r="D3803" t="s">
        <v>4607</v>
      </c>
    </row>
    <row r="3804" spans="1:4">
      <c r="A3804" t="s">
        <v>1205</v>
      </c>
      <c r="B3804" t="s">
        <v>4941</v>
      </c>
      <c r="C3804" t="str">
        <f t="shared" si="59"/>
        <v>10.146.106.73naa.60060e80166221000001622100000f1d</v>
      </c>
      <c r="D3804" t="s">
        <v>4612</v>
      </c>
    </row>
    <row r="3805" spans="1:4">
      <c r="A3805" t="s">
        <v>1205</v>
      </c>
      <c r="B3805" t="s">
        <v>4982</v>
      </c>
      <c r="C3805" t="str">
        <f t="shared" si="59"/>
        <v>10.146.106.73naa.60060e80166177000001617700000025</v>
      </c>
      <c r="D3805" t="s">
        <v>4410</v>
      </c>
    </row>
    <row r="3806" spans="1:4">
      <c r="A3806" t="s">
        <v>1205</v>
      </c>
      <c r="B3806" t="s">
        <v>1285</v>
      </c>
      <c r="C3806" t="str">
        <f t="shared" si="59"/>
        <v>10.146.106.73naa.60060e80166221000001622100001f08</v>
      </c>
      <c r="D3806" t="s">
        <v>4609</v>
      </c>
    </row>
    <row r="3807" spans="1:4">
      <c r="A3807" t="s">
        <v>1205</v>
      </c>
      <c r="B3807" t="s">
        <v>1293</v>
      </c>
      <c r="C3807" t="str">
        <f t="shared" si="59"/>
        <v>10.146.106.73naa.60060e80166221000001622100001f09</v>
      </c>
      <c r="D3807" t="s">
        <v>4606</v>
      </c>
    </row>
    <row r="3808" spans="1:4">
      <c r="A3808" t="s">
        <v>1205</v>
      </c>
      <c r="B3808" t="s">
        <v>4901</v>
      </c>
      <c r="C3808" t="str">
        <f t="shared" si="59"/>
        <v>10.146.106.73naa.60060e80166221000001622100000f1a</v>
      </c>
      <c r="D3808" t="s">
        <v>4605</v>
      </c>
    </row>
    <row r="3809" spans="1:4">
      <c r="A3809" t="s">
        <v>1205</v>
      </c>
      <c r="B3809" t="s">
        <v>1389</v>
      </c>
      <c r="C3809" t="str">
        <f t="shared" si="59"/>
        <v>10.146.106.73naa.60060e80166177000001617700001f0d</v>
      </c>
      <c r="D3809" t="s">
        <v>4394</v>
      </c>
    </row>
    <row r="3810" spans="1:4">
      <c r="A3810" t="s">
        <v>1205</v>
      </c>
      <c r="B3810" t="s">
        <v>4955</v>
      </c>
      <c r="C3810" t="str">
        <f t="shared" si="59"/>
        <v>10.146.106.73naa.60060e8016617700000161770000001c</v>
      </c>
      <c r="D3810" t="s">
        <v>4221</v>
      </c>
    </row>
    <row r="3811" spans="1:4">
      <c r="A3811" t="s">
        <v>1205</v>
      </c>
      <c r="B3811" t="s">
        <v>1351</v>
      </c>
      <c r="C3811" t="str">
        <f t="shared" si="59"/>
        <v>10.146.106.73naa.60060e80166177000001617700001f08</v>
      </c>
      <c r="D3811" t="s">
        <v>4428</v>
      </c>
    </row>
    <row r="3812" spans="1:4">
      <c r="A3812" t="s">
        <v>1205</v>
      </c>
      <c r="B3812" t="s">
        <v>1361</v>
      </c>
      <c r="C3812" t="str">
        <f t="shared" si="59"/>
        <v>10.146.106.73naa.60060e80166177000001617700001f09</v>
      </c>
      <c r="D3812" t="s">
        <v>4429</v>
      </c>
    </row>
    <row r="3813" spans="1:4">
      <c r="A3813" t="s">
        <v>1205</v>
      </c>
      <c r="B3813" t="s">
        <v>4216</v>
      </c>
      <c r="C3813" t="str">
        <f t="shared" si="59"/>
        <v>10.146.106.73naa.60060e80166177000001617700000f1f</v>
      </c>
      <c r="D3813" t="s">
        <v>4693</v>
      </c>
    </row>
    <row r="3814" spans="1:4">
      <c r="A3814" t="s">
        <v>1205</v>
      </c>
      <c r="B3814" t="s">
        <v>4209</v>
      </c>
      <c r="C3814" t="str">
        <f t="shared" si="59"/>
        <v>10.146.106.73naa.60060e80166177000001617700000086</v>
      </c>
      <c r="D3814" t="s">
        <v>4689</v>
      </c>
    </row>
    <row r="3815" spans="1:4">
      <c r="A3815" t="s">
        <v>1205</v>
      </c>
      <c r="B3815" t="s">
        <v>1331</v>
      </c>
      <c r="C3815" t="str">
        <f t="shared" si="59"/>
        <v>10.146.106.73naa.60060e80166177000001617700001f06</v>
      </c>
      <c r="D3815" t="s">
        <v>4430</v>
      </c>
    </row>
    <row r="3816" spans="1:4">
      <c r="A3816" t="s">
        <v>1205</v>
      </c>
      <c r="B3816" t="s">
        <v>4214</v>
      </c>
      <c r="C3816" t="str">
        <f t="shared" si="59"/>
        <v>10.146.106.73naa.60060e80166177000001617700000f1e</v>
      </c>
      <c r="D3816" t="s">
        <v>4692</v>
      </c>
    </row>
    <row r="3817" spans="1:4">
      <c r="A3817" t="s">
        <v>1205</v>
      </c>
      <c r="B3817" t="s">
        <v>1341</v>
      </c>
      <c r="C3817" t="str">
        <f t="shared" si="59"/>
        <v>10.146.106.73naa.60060e80166177000001617700001f07</v>
      </c>
      <c r="D3817" t="s">
        <v>4427</v>
      </c>
    </row>
    <row r="3818" spans="1:4">
      <c r="A3818" t="s">
        <v>1205</v>
      </c>
      <c r="B3818" t="s">
        <v>4961</v>
      </c>
      <c r="C3818" t="str">
        <f t="shared" si="59"/>
        <v>10.146.106.73naa.60060e8016617700000161770000001f</v>
      </c>
      <c r="D3818" t="s">
        <v>4404</v>
      </c>
    </row>
    <row r="3819" spans="1:4">
      <c r="A3819" t="s">
        <v>1205</v>
      </c>
      <c r="B3819" t="s">
        <v>1377</v>
      </c>
      <c r="C3819" t="str">
        <f t="shared" si="59"/>
        <v>10.146.106.73naa.60060e80166177000001617700001f0b</v>
      </c>
      <c r="D3819" t="s">
        <v>4402</v>
      </c>
    </row>
    <row r="3820" spans="1:4">
      <c r="A3820" t="s">
        <v>1205</v>
      </c>
      <c r="B3820" t="s">
        <v>4963</v>
      </c>
      <c r="C3820" t="str">
        <f t="shared" si="59"/>
        <v>10.146.106.73naa.60060e80166177000001617700000020</v>
      </c>
      <c r="D3820" t="s">
        <v>4399</v>
      </c>
    </row>
    <row r="3821" spans="1:4">
      <c r="A3821" t="s">
        <v>1205</v>
      </c>
      <c r="B3821" t="s">
        <v>1383</v>
      </c>
      <c r="C3821" t="str">
        <f t="shared" si="59"/>
        <v>10.146.106.73naa.60060e80166177000001617700001f0c</v>
      </c>
      <c r="D3821" t="s">
        <v>4403</v>
      </c>
    </row>
    <row r="3822" spans="1:4">
      <c r="A3822" t="s">
        <v>1205</v>
      </c>
      <c r="B3822" t="s">
        <v>4218</v>
      </c>
      <c r="C3822" t="str">
        <f t="shared" si="59"/>
        <v>10.146.106.73naa.60060e80166177000001617700000f20</v>
      </c>
      <c r="D3822" t="s">
        <v>4690</v>
      </c>
    </row>
    <row r="3823" spans="1:4">
      <c r="A3823" t="s">
        <v>1205</v>
      </c>
      <c r="B3823" t="s">
        <v>4951</v>
      </c>
      <c r="C3823" t="str">
        <f t="shared" si="59"/>
        <v>10.146.106.73naa.60060e8016617700000161770000001d</v>
      </c>
      <c r="D3823" t="s">
        <v>4416</v>
      </c>
    </row>
    <row r="3824" spans="1:4">
      <c r="A3824" t="s">
        <v>1205</v>
      </c>
      <c r="B3824" t="s">
        <v>4953</v>
      </c>
      <c r="C3824" t="str">
        <f t="shared" si="59"/>
        <v>10.146.106.73naa.60060e8016617700000161770000001e</v>
      </c>
      <c r="D3824" t="s">
        <v>4400</v>
      </c>
    </row>
    <row r="3825" spans="1:4">
      <c r="A3825" t="s">
        <v>1205</v>
      </c>
      <c r="B3825" t="s">
        <v>1371</v>
      </c>
      <c r="C3825" t="str">
        <f t="shared" si="59"/>
        <v>10.146.106.73naa.60060e80166177000001617700001f0a</v>
      </c>
      <c r="D3825" t="s">
        <v>4401</v>
      </c>
    </row>
    <row r="3826" spans="1:4">
      <c r="A3826" t="s">
        <v>1205</v>
      </c>
      <c r="B3826" t="s">
        <v>4977</v>
      </c>
      <c r="C3826" t="str">
        <f t="shared" si="59"/>
        <v>10.146.106.73naa.60060e8016622100000162210000002d</v>
      </c>
      <c r="D3826" t="s">
        <v>4599</v>
      </c>
    </row>
    <row r="3827" spans="1:4">
      <c r="A3827" t="s">
        <v>1205</v>
      </c>
      <c r="B3827" t="s">
        <v>4968</v>
      </c>
      <c r="C3827" t="str">
        <f t="shared" si="59"/>
        <v>10.146.106.73naa.60060e8016622100000162210000002c</v>
      </c>
      <c r="D3827" t="s">
        <v>4603</v>
      </c>
    </row>
    <row r="3828" spans="1:4">
      <c r="A3828" t="s">
        <v>1205</v>
      </c>
      <c r="B3828" t="s">
        <v>4979</v>
      </c>
      <c r="C3828" t="str">
        <f t="shared" si="59"/>
        <v>10.146.106.73naa.60060e8016622100000162210000002f</v>
      </c>
      <c r="D3828" t="s">
        <v>4602</v>
      </c>
    </row>
    <row r="3829" spans="1:4">
      <c r="A3829" t="s">
        <v>1205</v>
      </c>
      <c r="B3829" t="s">
        <v>4976</v>
      </c>
      <c r="C3829" t="str">
        <f t="shared" si="59"/>
        <v>10.146.106.73naa.60060e8016622100000162210000002e</v>
      </c>
      <c r="D3829" t="s">
        <v>4600</v>
      </c>
    </row>
    <row r="3830" spans="1:4">
      <c r="A3830" t="s">
        <v>1205</v>
      </c>
      <c r="B3830" t="s">
        <v>4970</v>
      </c>
      <c r="C3830" t="str">
        <f t="shared" si="59"/>
        <v>10.146.106.73naa.60060e8016622100000162210000002a</v>
      </c>
      <c r="D3830" t="s">
        <v>4598</v>
      </c>
    </row>
    <row r="3831" spans="1:4">
      <c r="A3831" t="s">
        <v>1205</v>
      </c>
      <c r="B3831" t="s">
        <v>4967</v>
      </c>
      <c r="C3831" t="str">
        <f t="shared" si="59"/>
        <v>10.146.106.73naa.60060e8016622100000162210000002b</v>
      </c>
      <c r="D3831" t="s">
        <v>4604</v>
      </c>
    </row>
    <row r="3832" spans="1:4">
      <c r="A3832" t="s">
        <v>1205</v>
      </c>
      <c r="B3832" t="s">
        <v>4915</v>
      </c>
      <c r="C3832" t="str">
        <f t="shared" si="59"/>
        <v>10.146.106.73naa.60060e8016622100000162210000102a</v>
      </c>
      <c r="D3832" t="s">
        <v>4642</v>
      </c>
    </row>
    <row r="3833" spans="1:4">
      <c r="A3833" t="s">
        <v>1205</v>
      </c>
      <c r="B3833" t="s">
        <v>4918</v>
      </c>
      <c r="C3833" t="str">
        <f t="shared" si="59"/>
        <v>10.146.106.73naa.60060e80166221000001622100001029</v>
      </c>
      <c r="D3833" t="s">
        <v>4643</v>
      </c>
    </row>
    <row r="3834" spans="1:4">
      <c r="A3834" t="s">
        <v>1205</v>
      </c>
      <c r="B3834" t="s">
        <v>4923</v>
      </c>
      <c r="C3834" t="str">
        <f t="shared" si="59"/>
        <v>10.146.106.73naa.60060e8016622100000162210000102c</v>
      </c>
      <c r="D3834" t="s">
        <v>4646</v>
      </c>
    </row>
    <row r="3835" spans="1:4">
      <c r="A3835" t="s">
        <v>1205</v>
      </c>
      <c r="B3835" t="s">
        <v>4922</v>
      </c>
      <c r="C3835" t="str">
        <f t="shared" si="59"/>
        <v>10.146.106.73naa.60060e8016622100000162210000102b</v>
      </c>
      <c r="D3835" t="s">
        <v>4644</v>
      </c>
    </row>
    <row r="3836" spans="1:4">
      <c r="A3836" t="s">
        <v>1205</v>
      </c>
      <c r="B3836" t="s">
        <v>1235</v>
      </c>
      <c r="C3836" t="str">
        <f t="shared" si="59"/>
        <v>10.146.106.73naa.60060e80166221000001622100001f19</v>
      </c>
      <c r="D3836" t="s">
        <v>4222</v>
      </c>
    </row>
    <row r="3837" spans="1:4">
      <c r="A3837" t="s">
        <v>1205</v>
      </c>
      <c r="B3837" t="s">
        <v>4978</v>
      </c>
      <c r="C3837" t="str">
        <f t="shared" si="59"/>
        <v>10.146.106.73naa.60060e80166221000001622100000030</v>
      </c>
      <c r="D3837" t="s">
        <v>4601</v>
      </c>
    </row>
    <row r="3838" spans="1:4">
      <c r="A3838" t="s">
        <v>1205</v>
      </c>
      <c r="B3838" t="s">
        <v>4974</v>
      </c>
      <c r="C3838" t="str">
        <f t="shared" si="59"/>
        <v>10.146.106.73naa.60060e80166221000001622100000032</v>
      </c>
      <c r="D3838" t="s">
        <v>4638</v>
      </c>
    </row>
    <row r="3839" spans="1:4">
      <c r="A3839" t="s">
        <v>1205</v>
      </c>
      <c r="B3839" t="s">
        <v>4975</v>
      </c>
      <c r="C3839" t="str">
        <f t="shared" si="59"/>
        <v>10.146.106.73naa.60060e80166221000001622100000031</v>
      </c>
      <c r="D3839" t="s">
        <v>4637</v>
      </c>
    </row>
    <row r="3840" spans="1:4">
      <c r="A3840" t="s">
        <v>1205</v>
      </c>
      <c r="B3840" t="s">
        <v>4991</v>
      </c>
      <c r="C3840" t="str">
        <f t="shared" si="59"/>
        <v>10.146.106.73naa.60060e80166221000001622100000029</v>
      </c>
      <c r="D3840" t="s">
        <v>4597</v>
      </c>
    </row>
    <row r="3841" spans="1:4">
      <c r="A3841" t="s">
        <v>1205</v>
      </c>
      <c r="B3841" t="s">
        <v>4939</v>
      </c>
      <c r="C3841" t="str">
        <f t="shared" si="59"/>
        <v>10.146.106.73naa.60060e80166221000001622100000020</v>
      </c>
      <c r="D3841" t="s">
        <v>2469</v>
      </c>
    </row>
    <row r="3842" spans="1:4">
      <c r="A3842" t="s">
        <v>1205</v>
      </c>
      <c r="B3842" t="s">
        <v>4962</v>
      </c>
      <c r="C3842" t="str">
        <f t="shared" si="59"/>
        <v>10.146.106.73naa.60060e80166221000001622100001022</v>
      </c>
      <c r="D3842" t="s">
        <v>2471</v>
      </c>
    </row>
    <row r="3843" spans="1:4">
      <c r="A3843" t="s">
        <v>1205</v>
      </c>
      <c r="B3843" t="s">
        <v>4940</v>
      </c>
      <c r="C3843" t="str">
        <f t="shared" si="59"/>
        <v>10.146.106.73naa.60060e80166221000001622100000021</v>
      </c>
      <c r="D3843" t="s">
        <v>2472</v>
      </c>
    </row>
    <row r="3844" spans="1:4">
      <c r="A3844" t="s">
        <v>1205</v>
      </c>
      <c r="B3844" t="s">
        <v>4964</v>
      </c>
      <c r="C3844" t="str">
        <f t="shared" ref="C3844:C3907" si="60">CONCATENATE(A3844,B3844)</f>
        <v>10.146.106.73naa.60060e80166221000001622100001023</v>
      </c>
      <c r="D3844" t="s">
        <v>2475</v>
      </c>
    </row>
    <row r="3845" spans="1:4">
      <c r="A3845" t="s">
        <v>1205</v>
      </c>
      <c r="B3845" t="s">
        <v>4952</v>
      </c>
      <c r="C3845" t="str">
        <f t="shared" si="60"/>
        <v>10.146.106.73naa.60060e80166221000001622100001020</v>
      </c>
      <c r="D3845" t="s">
        <v>2470</v>
      </c>
    </row>
    <row r="3846" spans="1:4">
      <c r="A3846" t="s">
        <v>1205</v>
      </c>
      <c r="B3846" t="s">
        <v>4956</v>
      </c>
      <c r="C3846" t="str">
        <f t="shared" si="60"/>
        <v>10.146.106.73naa.60060e8016622100000162210000101f</v>
      </c>
      <c r="D3846" t="s">
        <v>4614</v>
      </c>
    </row>
    <row r="3847" spans="1:4">
      <c r="A3847" t="s">
        <v>1205</v>
      </c>
      <c r="B3847" t="s">
        <v>4942</v>
      </c>
      <c r="C3847" t="str">
        <f t="shared" si="60"/>
        <v>10.146.106.73naa.60060e8016622100000162210000001f</v>
      </c>
      <c r="D3847" t="s">
        <v>2462</v>
      </c>
    </row>
    <row r="3848" spans="1:4">
      <c r="A3848" t="s">
        <v>1205</v>
      </c>
      <c r="B3848" t="s">
        <v>4954</v>
      </c>
      <c r="C3848" t="str">
        <f t="shared" si="60"/>
        <v>10.146.106.73naa.60060e80166221000001622100001021</v>
      </c>
      <c r="D3848" t="s">
        <v>2473</v>
      </c>
    </row>
    <row r="3849" spans="1:4">
      <c r="A3849" t="s">
        <v>1205</v>
      </c>
      <c r="B3849" t="s">
        <v>4946</v>
      </c>
      <c r="C3849" t="str">
        <f t="shared" si="60"/>
        <v>10.146.106.73naa.60060e80166221000001622100000024</v>
      </c>
      <c r="D3849" t="s">
        <v>2483</v>
      </c>
    </row>
    <row r="3850" spans="1:4">
      <c r="A3850" t="s">
        <v>1205</v>
      </c>
      <c r="B3850" t="s">
        <v>4965</v>
      </c>
      <c r="C3850" t="str">
        <f t="shared" si="60"/>
        <v>10.146.106.73naa.60060e80166221000001622100001026</v>
      </c>
      <c r="D3850" t="s">
        <v>2478</v>
      </c>
    </row>
    <row r="3851" spans="1:4">
      <c r="A3851" t="s">
        <v>1205</v>
      </c>
      <c r="B3851" t="s">
        <v>4930</v>
      </c>
      <c r="C3851" t="str">
        <f t="shared" si="60"/>
        <v>10.146.106.73naa.60060e80166221000001622100000025</v>
      </c>
      <c r="D3851" t="s">
        <v>4613</v>
      </c>
    </row>
    <row r="3852" spans="1:4">
      <c r="A3852" t="s">
        <v>1205</v>
      </c>
      <c r="B3852" t="s">
        <v>4985</v>
      </c>
      <c r="C3852" t="str">
        <f t="shared" si="60"/>
        <v>10.146.106.73naa.60060e80166221000001622100001027</v>
      </c>
      <c r="D3852" t="s">
        <v>2479</v>
      </c>
    </row>
    <row r="3853" spans="1:4">
      <c r="A3853" t="s">
        <v>1205</v>
      </c>
      <c r="B3853" t="s">
        <v>4947</v>
      </c>
      <c r="C3853" t="str">
        <f t="shared" si="60"/>
        <v>10.146.106.73naa.60060e80166221000001622100000022</v>
      </c>
      <c r="D3853" t="s">
        <v>2464</v>
      </c>
    </row>
    <row r="3854" spans="1:4">
      <c r="A3854" t="s">
        <v>1205</v>
      </c>
      <c r="B3854" t="s">
        <v>4958</v>
      </c>
      <c r="C3854" t="str">
        <f t="shared" si="60"/>
        <v>10.146.106.73naa.60060e80166221000001622100001024</v>
      </c>
      <c r="D3854" t="s">
        <v>2484</v>
      </c>
    </row>
    <row r="3855" spans="1:4">
      <c r="A3855" t="s">
        <v>1205</v>
      </c>
      <c r="B3855" t="s">
        <v>4944</v>
      </c>
      <c r="C3855" t="str">
        <f t="shared" si="60"/>
        <v>10.146.106.73naa.60060e80166221000001622100000023</v>
      </c>
      <c r="D3855" t="s">
        <v>2474</v>
      </c>
    </row>
    <row r="3856" spans="1:4">
      <c r="A3856" t="s">
        <v>1205</v>
      </c>
      <c r="B3856" t="s">
        <v>4960</v>
      </c>
      <c r="C3856" t="str">
        <f t="shared" si="60"/>
        <v>10.146.106.73naa.60060e80166221000001622100001025</v>
      </c>
      <c r="D3856" t="s">
        <v>4615</v>
      </c>
    </row>
    <row r="3857" spans="1:4">
      <c r="A3857" t="s">
        <v>1205</v>
      </c>
      <c r="B3857" t="s">
        <v>4936</v>
      </c>
      <c r="C3857" t="str">
        <f t="shared" si="60"/>
        <v>10.146.106.73naa.60060e80166221000001622100000103</v>
      </c>
      <c r="D3857" t="s">
        <v>4856</v>
      </c>
    </row>
    <row r="3858" spans="1:4">
      <c r="A3858" t="s">
        <v>1205</v>
      </c>
      <c r="B3858" t="s">
        <v>4933</v>
      </c>
      <c r="C3858" t="str">
        <f t="shared" si="60"/>
        <v>10.146.106.73naa.60060e80166177000001617700000035</v>
      </c>
      <c r="D3858" t="s">
        <v>4489</v>
      </c>
    </row>
    <row r="3859" spans="1:4">
      <c r="A3859" t="s">
        <v>1205</v>
      </c>
      <c r="B3859" t="s">
        <v>4934</v>
      </c>
      <c r="C3859" t="str">
        <f t="shared" si="60"/>
        <v>10.146.106.73naa.60060e80166177000001617700000034</v>
      </c>
      <c r="D3859" t="s">
        <v>4493</v>
      </c>
    </row>
    <row r="3860" spans="1:4">
      <c r="A3860" t="s">
        <v>1205</v>
      </c>
      <c r="B3860" t="s">
        <v>4948</v>
      </c>
      <c r="C3860" t="str">
        <f t="shared" si="60"/>
        <v>10.146.106.73naa.60060e80166221000001622100000033</v>
      </c>
      <c r="D3860" t="s">
        <v>2502</v>
      </c>
    </row>
    <row r="3861" spans="1:4">
      <c r="A3861" t="s">
        <v>1205</v>
      </c>
      <c r="B3861" t="s">
        <v>4935</v>
      </c>
      <c r="C3861" t="str">
        <f t="shared" si="60"/>
        <v>10.146.106.73naa.60060e80166177000001617700000036</v>
      </c>
      <c r="D3861" t="s">
        <v>4486</v>
      </c>
    </row>
    <row r="3862" spans="1:4">
      <c r="A3862" t="s">
        <v>1205</v>
      </c>
      <c r="B3862" t="s">
        <v>4913</v>
      </c>
      <c r="C3862" t="str">
        <f t="shared" si="60"/>
        <v>10.146.106.73naa.60060e80166177000001617700000031</v>
      </c>
      <c r="D3862" t="s">
        <v>4490</v>
      </c>
    </row>
    <row r="3863" spans="1:4">
      <c r="A3863" t="s">
        <v>1205</v>
      </c>
      <c r="B3863" t="s">
        <v>4902</v>
      </c>
      <c r="C3863" t="str">
        <f t="shared" si="60"/>
        <v>10.146.106.73naa.60060e80166177000001617700000030</v>
      </c>
      <c r="D3863" t="s">
        <v>4491</v>
      </c>
    </row>
    <row r="3864" spans="1:4">
      <c r="A3864" t="s">
        <v>1205</v>
      </c>
      <c r="B3864" t="s">
        <v>4937</v>
      </c>
      <c r="C3864" t="str">
        <f t="shared" si="60"/>
        <v>10.146.106.73naa.60060e80166177000001617700000033</v>
      </c>
      <c r="D3864" t="s">
        <v>4494</v>
      </c>
    </row>
    <row r="3865" spans="1:4">
      <c r="A3865" t="s">
        <v>1205</v>
      </c>
      <c r="B3865" t="s">
        <v>4909</v>
      </c>
      <c r="C3865" t="str">
        <f t="shared" si="60"/>
        <v>10.146.106.73naa.60060e80166177000001617700000032</v>
      </c>
      <c r="D3865" t="s">
        <v>4492</v>
      </c>
    </row>
    <row r="3866" spans="1:4">
      <c r="A3866" t="s">
        <v>1205</v>
      </c>
      <c r="B3866" t="s">
        <v>4929</v>
      </c>
      <c r="C3866" t="str">
        <f t="shared" si="60"/>
        <v>10.146.106.73naa.60060e80166221000001622100000037</v>
      </c>
      <c r="D3866" t="s">
        <v>2523</v>
      </c>
    </row>
    <row r="3867" spans="1:4">
      <c r="A3867" t="s">
        <v>1205</v>
      </c>
      <c r="B3867" t="s">
        <v>4938</v>
      </c>
      <c r="C3867" t="str">
        <f t="shared" si="60"/>
        <v>10.146.106.73naa.60060e80166221000001622100000036</v>
      </c>
      <c r="D3867" t="s">
        <v>2522</v>
      </c>
    </row>
    <row r="3868" spans="1:4">
      <c r="A3868" t="s">
        <v>1205</v>
      </c>
      <c r="B3868" t="s">
        <v>4926</v>
      </c>
      <c r="C3868" t="str">
        <f t="shared" si="60"/>
        <v>10.146.106.73naa.60060e80166221000001622100000102</v>
      </c>
      <c r="D3868" t="s">
        <v>4498</v>
      </c>
    </row>
    <row r="3869" spans="1:4">
      <c r="A3869" t="s">
        <v>1205</v>
      </c>
      <c r="B3869" t="s">
        <v>4931</v>
      </c>
      <c r="C3869" t="str">
        <f t="shared" si="60"/>
        <v>10.146.106.73naa.60060e80166221000001622100000038</v>
      </c>
      <c r="D3869" t="s">
        <v>4500</v>
      </c>
    </row>
    <row r="3870" spans="1:4">
      <c r="A3870" t="s">
        <v>1205</v>
      </c>
      <c r="B3870" t="s">
        <v>4949</v>
      </c>
      <c r="C3870" t="str">
        <f t="shared" si="60"/>
        <v>10.146.106.73naa.60060e80166221000001622100000034</v>
      </c>
      <c r="D3870" t="s">
        <v>2520</v>
      </c>
    </row>
    <row r="3871" spans="1:4">
      <c r="A3871" t="s">
        <v>1205</v>
      </c>
      <c r="B3871" t="s">
        <v>4950</v>
      </c>
      <c r="C3871" t="str">
        <f t="shared" si="60"/>
        <v>10.146.106.73naa.60060e80166177000001617700000037</v>
      </c>
      <c r="D3871" t="s">
        <v>4487</v>
      </c>
    </row>
    <row r="3872" spans="1:4">
      <c r="A3872" t="s">
        <v>1205</v>
      </c>
      <c r="B3872" t="s">
        <v>4945</v>
      </c>
      <c r="C3872" t="str">
        <f t="shared" si="60"/>
        <v>10.146.106.73naa.60060e80166177000001617700000081</v>
      </c>
      <c r="D3872" t="s">
        <v>4499</v>
      </c>
    </row>
    <row r="3873" spans="1:4">
      <c r="A3873" t="s">
        <v>1205</v>
      </c>
      <c r="B3873" t="s">
        <v>4943</v>
      </c>
      <c r="C3873" t="str">
        <f t="shared" si="60"/>
        <v>10.146.106.73naa.60060e80166177000001617700000080</v>
      </c>
      <c r="D3873" t="s">
        <v>4488</v>
      </c>
    </row>
    <row r="3874" spans="1:4">
      <c r="A3874" t="s">
        <v>1205</v>
      </c>
      <c r="B3874" t="s">
        <v>4987</v>
      </c>
      <c r="C3874" t="str">
        <f t="shared" si="60"/>
        <v>10.146.106.73naa.60060e80166221000001622100001028</v>
      </c>
      <c r="D3874" t="s">
        <v>2486</v>
      </c>
    </row>
    <row r="3875" spans="1:4">
      <c r="A3875" t="s">
        <v>1205</v>
      </c>
      <c r="B3875" t="s">
        <v>4919</v>
      </c>
      <c r="C3875" t="str">
        <f t="shared" si="60"/>
        <v>10.146.106.73naa.60060e80166221000001622100000f12</v>
      </c>
      <c r="D3875" t="s">
        <v>4507</v>
      </c>
    </row>
    <row r="3876" spans="1:4">
      <c r="A3876" t="s">
        <v>1205</v>
      </c>
      <c r="B3876" t="s">
        <v>4924</v>
      </c>
      <c r="C3876" t="str">
        <f t="shared" si="60"/>
        <v>10.146.106.73naa.60060e80166221000001622100000f11</v>
      </c>
      <c r="D3876" t="s">
        <v>4511</v>
      </c>
    </row>
    <row r="3877" spans="1:4">
      <c r="A3877" t="s">
        <v>1205</v>
      </c>
      <c r="B3877" t="s">
        <v>4904</v>
      </c>
      <c r="C3877" t="str">
        <f t="shared" si="60"/>
        <v>10.146.106.73naa.60060e80166221000001622100000f14</v>
      </c>
      <c r="D3877" t="s">
        <v>4508</v>
      </c>
    </row>
    <row r="3878" spans="1:4">
      <c r="A3878" t="s">
        <v>1205</v>
      </c>
      <c r="B3878" t="s">
        <v>4920</v>
      </c>
      <c r="C3878" t="str">
        <f t="shared" si="60"/>
        <v>10.146.106.73naa.60060e80166221000001622100000f13</v>
      </c>
      <c r="D3878" t="s">
        <v>4506</v>
      </c>
    </row>
    <row r="3879" spans="1:4">
      <c r="A3879" t="s">
        <v>1205</v>
      </c>
      <c r="B3879" t="s">
        <v>4966</v>
      </c>
      <c r="C3879" t="str">
        <f t="shared" si="60"/>
        <v>10.146.106.73naa.60060e80166221000001622100001103</v>
      </c>
      <c r="D3879" t="s">
        <v>4501</v>
      </c>
    </row>
    <row r="3880" spans="1:4">
      <c r="A3880" t="s">
        <v>1205</v>
      </c>
      <c r="B3880" t="s">
        <v>4973</v>
      </c>
      <c r="C3880" t="str">
        <f t="shared" si="60"/>
        <v>10.146.106.73naa.60060e80166221000001622100001102</v>
      </c>
      <c r="D3880" t="s">
        <v>4502</v>
      </c>
    </row>
    <row r="3881" spans="1:4">
      <c r="A3881" t="s">
        <v>1205</v>
      </c>
      <c r="B3881" t="s">
        <v>4917</v>
      </c>
      <c r="C3881" t="str">
        <f t="shared" si="60"/>
        <v>10.146.106.73naa.60060e80166221000001622100000f10</v>
      </c>
      <c r="D3881" t="s">
        <v>4515</v>
      </c>
    </row>
    <row r="3882" spans="1:4">
      <c r="A3882" t="s">
        <v>1205</v>
      </c>
      <c r="B3882" t="s">
        <v>4916</v>
      </c>
      <c r="C3882" t="str">
        <f t="shared" si="60"/>
        <v>10.146.106.73naa.60060e80166221000001622100000f0f</v>
      </c>
      <c r="D3882" t="s">
        <v>4513</v>
      </c>
    </row>
    <row r="3883" spans="1:4">
      <c r="A3883" t="s">
        <v>1205</v>
      </c>
      <c r="B3883" t="s">
        <v>1301</v>
      </c>
      <c r="C3883" t="str">
        <f t="shared" si="60"/>
        <v>10.146.106.73naa.60060e80166177000001617700001f24</v>
      </c>
      <c r="D3883" t="s">
        <v>4435</v>
      </c>
    </row>
    <row r="3884" spans="1:4">
      <c r="A3884" t="s">
        <v>1205</v>
      </c>
      <c r="B3884" t="s">
        <v>4925</v>
      </c>
      <c r="C3884" t="str">
        <f t="shared" si="60"/>
        <v>10.146.106.73naa.60060e80166221000001622100000f18</v>
      </c>
      <c r="D3884" t="s">
        <v>2515</v>
      </c>
    </row>
    <row r="3885" spans="1:4">
      <c r="A3885" t="s">
        <v>1205</v>
      </c>
      <c r="B3885" t="s">
        <v>4204</v>
      </c>
      <c r="C3885" t="str">
        <f t="shared" si="60"/>
        <v>10.146.106.73naa.60060e80166177000001617700000085</v>
      </c>
      <c r="D3885" t="s">
        <v>4687</v>
      </c>
    </row>
    <row r="3886" spans="1:4">
      <c r="A3886" t="s">
        <v>1205</v>
      </c>
      <c r="B3886" t="s">
        <v>4202</v>
      </c>
      <c r="C3886" t="str">
        <f t="shared" si="60"/>
        <v>10.146.106.73naa.60060e80166177000001617700000084</v>
      </c>
      <c r="D3886" t="s">
        <v>4688</v>
      </c>
    </row>
    <row r="3887" spans="1:4">
      <c r="A3887" t="s">
        <v>1205</v>
      </c>
      <c r="B3887" t="s">
        <v>4911</v>
      </c>
      <c r="C3887" t="str">
        <f t="shared" si="60"/>
        <v>10.146.106.73naa.60060e80166221000001622100000f16</v>
      </c>
      <c r="D3887" t="s">
        <v>4509</v>
      </c>
    </row>
    <row r="3888" spans="1:4">
      <c r="A3888" t="s">
        <v>1205</v>
      </c>
      <c r="B3888" t="s">
        <v>4900</v>
      </c>
      <c r="C3888" t="str">
        <f t="shared" si="60"/>
        <v>10.146.106.73naa.60060e80166221000001622100000f15</v>
      </c>
      <c r="D3888" t="s">
        <v>4510</v>
      </c>
    </row>
    <row r="3889" spans="1:4">
      <c r="A3889" t="s">
        <v>1205</v>
      </c>
      <c r="B3889" t="s">
        <v>4907</v>
      </c>
      <c r="C3889" t="str">
        <f t="shared" si="60"/>
        <v>10.146.106.73naa.60060e80166221000001622100000f17</v>
      </c>
      <c r="D3889" t="s">
        <v>4423</v>
      </c>
    </row>
    <row r="3890" spans="1:4">
      <c r="A3890" t="s">
        <v>1205</v>
      </c>
      <c r="B3890" t="s">
        <v>4980</v>
      </c>
      <c r="C3890" t="str">
        <f t="shared" si="60"/>
        <v>10.146.106.73naa.60060e80166221000001622100001038</v>
      </c>
      <c r="D3890" t="s">
        <v>4504</v>
      </c>
    </row>
    <row r="3891" spans="1:4">
      <c r="A3891" t="s">
        <v>1205</v>
      </c>
      <c r="B3891" t="s">
        <v>4983</v>
      </c>
      <c r="C3891" t="str">
        <f t="shared" si="60"/>
        <v>10.146.106.73naa.60060e80166177000001617700000028</v>
      </c>
      <c r="D3891" t="s">
        <v>4474</v>
      </c>
    </row>
    <row r="3892" spans="1:4">
      <c r="A3892" t="s">
        <v>1205</v>
      </c>
      <c r="B3892" t="s">
        <v>4984</v>
      </c>
      <c r="C3892" t="str">
        <f t="shared" si="60"/>
        <v>10.146.106.73naa.60060e80166177000001617700000027</v>
      </c>
      <c r="D3892" t="s">
        <v>4473</v>
      </c>
    </row>
    <row r="3893" spans="1:4">
      <c r="A3893" t="s">
        <v>1205</v>
      </c>
      <c r="B3893" t="s">
        <v>4995</v>
      </c>
      <c r="C3893" t="str">
        <f t="shared" si="60"/>
        <v>10.146.106.73naa.60060e8016617700000161770000002a</v>
      </c>
      <c r="D3893" t="s">
        <v>4471</v>
      </c>
    </row>
    <row r="3894" spans="1:4">
      <c r="A3894" t="s">
        <v>1205</v>
      </c>
      <c r="B3894" t="s">
        <v>4993</v>
      </c>
      <c r="C3894" t="str">
        <f t="shared" si="60"/>
        <v>10.146.106.73naa.60060e80166177000001617700000029</v>
      </c>
      <c r="D3894" t="s">
        <v>4475</v>
      </c>
    </row>
    <row r="3895" spans="1:4">
      <c r="A3895" t="s">
        <v>1205</v>
      </c>
      <c r="B3895" t="s">
        <v>4927</v>
      </c>
      <c r="C3895" t="str">
        <f t="shared" si="60"/>
        <v>10.146.106.73naa.60060e80166221000001622100000027</v>
      </c>
      <c r="D3895" t="s">
        <v>2477</v>
      </c>
    </row>
    <row r="3896" spans="1:4">
      <c r="A3896" t="s">
        <v>1205</v>
      </c>
      <c r="B3896" t="s">
        <v>4932</v>
      </c>
      <c r="C3896" t="str">
        <f t="shared" si="60"/>
        <v>10.146.106.73naa.60060e80166221000001622100000026</v>
      </c>
      <c r="D3896" t="s">
        <v>2476</v>
      </c>
    </row>
    <row r="3897" spans="1:4">
      <c r="A3897" t="s">
        <v>1205</v>
      </c>
      <c r="B3897" t="s">
        <v>4981</v>
      </c>
      <c r="C3897" t="str">
        <f t="shared" si="60"/>
        <v>10.146.106.73naa.60060e80166177000001617700000026</v>
      </c>
      <c r="D3897" t="s">
        <v>4497</v>
      </c>
    </row>
    <row r="3898" spans="1:4">
      <c r="A3898" t="s">
        <v>1205</v>
      </c>
      <c r="B3898" t="s">
        <v>4928</v>
      </c>
      <c r="C3898" t="str">
        <f t="shared" si="60"/>
        <v>10.146.106.73naa.60060e80166221000001622100000028</v>
      </c>
      <c r="D3898" t="s">
        <v>2485</v>
      </c>
    </row>
    <row r="3899" spans="1:4">
      <c r="A3899" t="s">
        <v>1205</v>
      </c>
      <c r="B3899" t="s">
        <v>4994</v>
      </c>
      <c r="C3899" t="str">
        <f t="shared" si="60"/>
        <v>10.146.106.73naa.60060e80166221000001622100001033</v>
      </c>
      <c r="D3899" t="s">
        <v>4531</v>
      </c>
    </row>
    <row r="3900" spans="1:4">
      <c r="A3900" t="s">
        <v>1205</v>
      </c>
      <c r="B3900" t="s">
        <v>4969</v>
      </c>
      <c r="C3900" t="str">
        <f t="shared" si="60"/>
        <v>10.146.106.73naa.60060e8016617700000161770000002f</v>
      </c>
      <c r="D3900" t="s">
        <v>4518</v>
      </c>
    </row>
    <row r="3901" spans="1:4">
      <c r="A3901" t="s">
        <v>1205</v>
      </c>
      <c r="B3901" t="s">
        <v>4989</v>
      </c>
      <c r="C3901" t="str">
        <f t="shared" si="60"/>
        <v>10.146.106.73naa.60060e80166221000001622100001036</v>
      </c>
      <c r="D3901" t="s">
        <v>4516</v>
      </c>
    </row>
    <row r="3902" spans="1:4">
      <c r="A3902" t="s">
        <v>1205</v>
      </c>
      <c r="B3902" t="s">
        <v>4996</v>
      </c>
      <c r="C3902" t="str">
        <f t="shared" si="60"/>
        <v>10.146.106.73naa.60060e80166221000001622100001034</v>
      </c>
      <c r="D3902" t="s">
        <v>4529</v>
      </c>
    </row>
    <row r="3903" spans="1:4">
      <c r="A3903" t="s">
        <v>1205</v>
      </c>
      <c r="B3903" t="s">
        <v>4992</v>
      </c>
      <c r="C3903" t="str">
        <f t="shared" si="60"/>
        <v>10.146.106.73naa.60060e8016617700000161770000002c</v>
      </c>
      <c r="D3903" t="s">
        <v>4477</v>
      </c>
    </row>
    <row r="3904" spans="1:4">
      <c r="A3904" t="s">
        <v>1205</v>
      </c>
      <c r="B3904" t="s">
        <v>4990</v>
      </c>
      <c r="C3904" t="str">
        <f t="shared" si="60"/>
        <v>10.146.106.73naa.60060e8016617700000161770000002b</v>
      </c>
      <c r="D3904" t="s">
        <v>4482</v>
      </c>
    </row>
    <row r="3905" spans="1:4">
      <c r="A3905" t="s">
        <v>1205</v>
      </c>
      <c r="B3905" t="s">
        <v>4972</v>
      </c>
      <c r="C3905" t="str">
        <f t="shared" si="60"/>
        <v>10.146.106.73naa.60060e8016617700000161770000002e</v>
      </c>
      <c r="D3905" t="s">
        <v>4525</v>
      </c>
    </row>
    <row r="3906" spans="1:4">
      <c r="A3906" t="s">
        <v>1205</v>
      </c>
      <c r="B3906" t="s">
        <v>4971</v>
      </c>
      <c r="C3906" t="str">
        <f t="shared" si="60"/>
        <v>10.146.106.73naa.60060e8016617700000161770000002d</v>
      </c>
      <c r="D3906" t="s">
        <v>4479</v>
      </c>
    </row>
    <row r="3907" spans="1:4">
      <c r="A3907" t="s">
        <v>1205</v>
      </c>
      <c r="B3907" t="s">
        <v>4921</v>
      </c>
      <c r="C3907" t="str">
        <f t="shared" si="60"/>
        <v>10.146.106.73naa.60060e8016622100000162210000102d</v>
      </c>
      <c r="D3907" t="s">
        <v>4645</v>
      </c>
    </row>
    <row r="3908" spans="1:4">
      <c r="A3908" t="s">
        <v>1205</v>
      </c>
      <c r="B3908" t="s">
        <v>4906</v>
      </c>
      <c r="C3908" t="str">
        <f t="shared" ref="C3908:C3971" si="61">CONCATENATE(A3908,B3908)</f>
        <v>10.146.106.73naa.60060e80166221000001622100001032</v>
      </c>
      <c r="D3908" t="s">
        <v>4635</v>
      </c>
    </row>
    <row r="3909" spans="1:4">
      <c r="A3909" t="s">
        <v>1205</v>
      </c>
      <c r="B3909" t="s">
        <v>4903</v>
      </c>
      <c r="C3909" t="str">
        <f t="shared" si="61"/>
        <v>10.146.106.73naa.60060e8016622100000162210000102f</v>
      </c>
      <c r="D3909" t="s">
        <v>4639</v>
      </c>
    </row>
    <row r="3910" spans="1:4">
      <c r="A3910" t="s">
        <v>1205</v>
      </c>
      <c r="B3910" t="s">
        <v>4914</v>
      </c>
      <c r="C3910" t="str">
        <f t="shared" si="61"/>
        <v>10.146.106.73naa.60060e8016622100000162210000102e</v>
      </c>
      <c r="D3910" t="s">
        <v>4641</v>
      </c>
    </row>
    <row r="3911" spans="1:4">
      <c r="A3911" t="s">
        <v>1205</v>
      </c>
      <c r="B3911" t="s">
        <v>4910</v>
      </c>
      <c r="C3911" t="str">
        <f t="shared" si="61"/>
        <v>10.146.106.73naa.60060e80166221000001622100001031</v>
      </c>
      <c r="D3911" t="s">
        <v>4636</v>
      </c>
    </row>
    <row r="3912" spans="1:4">
      <c r="A3912" t="s">
        <v>1205</v>
      </c>
      <c r="B3912" t="s">
        <v>4899</v>
      </c>
      <c r="C3912" t="str">
        <f t="shared" si="61"/>
        <v>10.146.106.73naa.60060e80166221000001622100001030</v>
      </c>
      <c r="D3912" t="s">
        <v>4640</v>
      </c>
    </row>
    <row r="3913" spans="1:4">
      <c r="A3913" t="s">
        <v>1206</v>
      </c>
      <c r="B3913" t="s">
        <v>1553</v>
      </c>
      <c r="C3913" t="str">
        <f t="shared" si="61"/>
        <v>10.146.106.74naa.600508b1001cc31afff7d0bd12cb29da</v>
      </c>
      <c r="D3913" t="s">
        <v>4213</v>
      </c>
    </row>
    <row r="3914" spans="1:4">
      <c r="A3914" t="s">
        <v>1206</v>
      </c>
      <c r="B3914" t="s">
        <v>1551</v>
      </c>
      <c r="C3914" t="str">
        <f t="shared" si="61"/>
        <v>10.146.106.74naa.600508b1001ceff5b6cf5a2233eb6c51</v>
      </c>
      <c r="D3914" t="s">
        <v>4212</v>
      </c>
    </row>
    <row r="3915" spans="1:4">
      <c r="A3915" t="s">
        <v>1206</v>
      </c>
      <c r="B3915" t="s">
        <v>1275</v>
      </c>
      <c r="C3915" t="str">
        <f t="shared" si="61"/>
        <v>10.146.106.74naa.60060e80166221000001622100001f07</v>
      </c>
      <c r="D3915" t="s">
        <v>4608</v>
      </c>
    </row>
    <row r="3916" spans="1:4">
      <c r="A3916" t="s">
        <v>1206</v>
      </c>
      <c r="B3916" t="s">
        <v>4986</v>
      </c>
      <c r="C3916" t="str">
        <f t="shared" si="61"/>
        <v>10.146.106.74naa.60060e80166177000001617700000023</v>
      </c>
      <c r="D3916" t="s">
        <v>4411</v>
      </c>
    </row>
    <row r="3917" spans="1:4">
      <c r="A3917" t="s">
        <v>1206</v>
      </c>
      <c r="B3917" t="s">
        <v>4905</v>
      </c>
      <c r="C3917" t="str">
        <f t="shared" si="61"/>
        <v>10.146.106.74naa.60060e80166221000001622100000f19</v>
      </c>
      <c r="D3917" t="s">
        <v>4610</v>
      </c>
    </row>
    <row r="3918" spans="1:4">
      <c r="A3918" t="s">
        <v>1206</v>
      </c>
      <c r="B3918" t="s">
        <v>4988</v>
      </c>
      <c r="C3918" t="str">
        <f t="shared" si="61"/>
        <v>10.146.106.74naa.60060e80166177000001617700000024</v>
      </c>
      <c r="D3918" t="s">
        <v>4415</v>
      </c>
    </row>
    <row r="3919" spans="1:4">
      <c r="A3919" t="s">
        <v>1206</v>
      </c>
      <c r="B3919" t="s">
        <v>1257</v>
      </c>
      <c r="C3919" t="str">
        <f t="shared" si="61"/>
        <v>10.146.106.74naa.60060e80166221000001622100001f05</v>
      </c>
      <c r="D3919" t="s">
        <v>4596</v>
      </c>
    </row>
    <row r="3920" spans="1:4">
      <c r="A3920" t="s">
        <v>1206</v>
      </c>
      <c r="B3920" t="s">
        <v>4957</v>
      </c>
      <c r="C3920" t="str">
        <f t="shared" si="61"/>
        <v>10.146.106.74naa.60060e80166177000001617700000021</v>
      </c>
      <c r="D3920" t="s">
        <v>4396</v>
      </c>
    </row>
    <row r="3921" spans="1:4">
      <c r="A3921" t="s">
        <v>1206</v>
      </c>
      <c r="B3921" t="s">
        <v>1267</v>
      </c>
      <c r="C3921" t="str">
        <f t="shared" si="61"/>
        <v>10.146.106.74naa.60060e80166221000001622100001f06</v>
      </c>
      <c r="D3921" t="s">
        <v>4595</v>
      </c>
    </row>
    <row r="3922" spans="1:4">
      <c r="A3922" t="s">
        <v>1206</v>
      </c>
      <c r="B3922" t="s">
        <v>4959</v>
      </c>
      <c r="C3922" t="str">
        <f t="shared" si="61"/>
        <v>10.146.106.74naa.60060e80166177000001617700000022</v>
      </c>
      <c r="D3922" t="s">
        <v>4397</v>
      </c>
    </row>
    <row r="3923" spans="1:4">
      <c r="A3923" t="s">
        <v>1206</v>
      </c>
      <c r="B3923" t="s">
        <v>4908</v>
      </c>
      <c r="C3923" t="str">
        <f t="shared" si="61"/>
        <v>10.146.106.74naa.60060e80166221000001622100000f1c</v>
      </c>
      <c r="D3923" t="s">
        <v>4611</v>
      </c>
    </row>
    <row r="3924" spans="1:4">
      <c r="A3924" t="s">
        <v>1206</v>
      </c>
      <c r="B3924" t="s">
        <v>4912</v>
      </c>
      <c r="C3924" t="str">
        <f t="shared" si="61"/>
        <v>10.146.106.74naa.60060e80166221000001622100000f1b</v>
      </c>
      <c r="D3924" t="s">
        <v>4607</v>
      </c>
    </row>
    <row r="3925" spans="1:4">
      <c r="A3925" t="s">
        <v>1206</v>
      </c>
      <c r="B3925" t="s">
        <v>4941</v>
      </c>
      <c r="C3925" t="str">
        <f t="shared" si="61"/>
        <v>10.146.106.74naa.60060e80166221000001622100000f1d</v>
      </c>
      <c r="D3925" t="s">
        <v>4612</v>
      </c>
    </row>
    <row r="3926" spans="1:4">
      <c r="A3926" t="s">
        <v>1206</v>
      </c>
      <c r="B3926" t="s">
        <v>4982</v>
      </c>
      <c r="C3926" t="str">
        <f t="shared" si="61"/>
        <v>10.146.106.74naa.60060e80166177000001617700000025</v>
      </c>
      <c r="D3926" t="s">
        <v>4410</v>
      </c>
    </row>
    <row r="3927" spans="1:4">
      <c r="A3927" t="s">
        <v>1206</v>
      </c>
      <c r="B3927" t="s">
        <v>1285</v>
      </c>
      <c r="C3927" t="str">
        <f t="shared" si="61"/>
        <v>10.146.106.74naa.60060e80166221000001622100001f08</v>
      </c>
      <c r="D3927" t="s">
        <v>4609</v>
      </c>
    </row>
    <row r="3928" spans="1:4">
      <c r="A3928" t="s">
        <v>1206</v>
      </c>
      <c r="B3928" t="s">
        <v>1293</v>
      </c>
      <c r="C3928" t="str">
        <f t="shared" si="61"/>
        <v>10.146.106.74naa.60060e80166221000001622100001f09</v>
      </c>
      <c r="D3928" t="s">
        <v>4606</v>
      </c>
    </row>
    <row r="3929" spans="1:4">
      <c r="A3929" t="s">
        <v>1206</v>
      </c>
      <c r="B3929" t="s">
        <v>4901</v>
      </c>
      <c r="C3929" t="str">
        <f t="shared" si="61"/>
        <v>10.146.106.74naa.60060e80166221000001622100000f1a</v>
      </c>
      <c r="D3929" t="s">
        <v>4605</v>
      </c>
    </row>
    <row r="3930" spans="1:4">
      <c r="A3930" t="s">
        <v>1206</v>
      </c>
      <c r="B3930" t="s">
        <v>1389</v>
      </c>
      <c r="C3930" t="str">
        <f t="shared" si="61"/>
        <v>10.146.106.74naa.60060e80166177000001617700001f0d</v>
      </c>
      <c r="D3930" t="s">
        <v>4394</v>
      </c>
    </row>
    <row r="3931" spans="1:4">
      <c r="A3931" t="s">
        <v>1206</v>
      </c>
      <c r="B3931" t="s">
        <v>4955</v>
      </c>
      <c r="C3931" t="str">
        <f t="shared" si="61"/>
        <v>10.146.106.74naa.60060e8016617700000161770000001c</v>
      </c>
      <c r="D3931" t="s">
        <v>4221</v>
      </c>
    </row>
    <row r="3932" spans="1:4">
      <c r="A3932" t="s">
        <v>1206</v>
      </c>
      <c r="B3932" t="s">
        <v>1351</v>
      </c>
      <c r="C3932" t="str">
        <f t="shared" si="61"/>
        <v>10.146.106.74naa.60060e80166177000001617700001f08</v>
      </c>
      <c r="D3932" t="s">
        <v>4428</v>
      </c>
    </row>
    <row r="3933" spans="1:4">
      <c r="A3933" t="s">
        <v>1206</v>
      </c>
      <c r="B3933" t="s">
        <v>1361</v>
      </c>
      <c r="C3933" t="str">
        <f t="shared" si="61"/>
        <v>10.146.106.74naa.60060e80166177000001617700001f09</v>
      </c>
      <c r="D3933" t="s">
        <v>4429</v>
      </c>
    </row>
    <row r="3934" spans="1:4">
      <c r="A3934" t="s">
        <v>1206</v>
      </c>
      <c r="B3934" t="s">
        <v>4216</v>
      </c>
      <c r="C3934" t="str">
        <f t="shared" si="61"/>
        <v>10.146.106.74naa.60060e80166177000001617700000f1f</v>
      </c>
      <c r="D3934" t="s">
        <v>4693</v>
      </c>
    </row>
    <row r="3935" spans="1:4">
      <c r="A3935" t="s">
        <v>1206</v>
      </c>
      <c r="B3935" t="s">
        <v>4209</v>
      </c>
      <c r="C3935" t="str">
        <f t="shared" si="61"/>
        <v>10.146.106.74naa.60060e80166177000001617700000086</v>
      </c>
      <c r="D3935" t="s">
        <v>4689</v>
      </c>
    </row>
    <row r="3936" spans="1:4">
      <c r="A3936" t="s">
        <v>1206</v>
      </c>
      <c r="B3936" t="s">
        <v>1331</v>
      </c>
      <c r="C3936" t="str">
        <f t="shared" si="61"/>
        <v>10.146.106.74naa.60060e80166177000001617700001f06</v>
      </c>
      <c r="D3936" t="s">
        <v>4430</v>
      </c>
    </row>
    <row r="3937" spans="1:4">
      <c r="A3937" t="s">
        <v>1206</v>
      </c>
      <c r="B3937" t="s">
        <v>4214</v>
      </c>
      <c r="C3937" t="str">
        <f t="shared" si="61"/>
        <v>10.146.106.74naa.60060e80166177000001617700000f1e</v>
      </c>
      <c r="D3937" t="s">
        <v>4692</v>
      </c>
    </row>
    <row r="3938" spans="1:4">
      <c r="A3938" t="s">
        <v>1206</v>
      </c>
      <c r="B3938" t="s">
        <v>1341</v>
      </c>
      <c r="C3938" t="str">
        <f t="shared" si="61"/>
        <v>10.146.106.74naa.60060e80166177000001617700001f07</v>
      </c>
      <c r="D3938" t="s">
        <v>4427</v>
      </c>
    </row>
    <row r="3939" spans="1:4">
      <c r="A3939" t="s">
        <v>1206</v>
      </c>
      <c r="B3939" t="s">
        <v>4961</v>
      </c>
      <c r="C3939" t="str">
        <f t="shared" si="61"/>
        <v>10.146.106.74naa.60060e8016617700000161770000001f</v>
      </c>
      <c r="D3939" t="s">
        <v>4404</v>
      </c>
    </row>
    <row r="3940" spans="1:4">
      <c r="A3940" t="s">
        <v>1206</v>
      </c>
      <c r="B3940" t="s">
        <v>1377</v>
      </c>
      <c r="C3940" t="str">
        <f t="shared" si="61"/>
        <v>10.146.106.74naa.60060e80166177000001617700001f0b</v>
      </c>
      <c r="D3940" t="s">
        <v>4402</v>
      </c>
    </row>
    <row r="3941" spans="1:4">
      <c r="A3941" t="s">
        <v>1206</v>
      </c>
      <c r="B3941" t="s">
        <v>4963</v>
      </c>
      <c r="C3941" t="str">
        <f t="shared" si="61"/>
        <v>10.146.106.74naa.60060e80166177000001617700000020</v>
      </c>
      <c r="D3941" t="s">
        <v>4399</v>
      </c>
    </row>
    <row r="3942" spans="1:4">
      <c r="A3942" t="s">
        <v>1206</v>
      </c>
      <c r="B3942" t="s">
        <v>1383</v>
      </c>
      <c r="C3942" t="str">
        <f t="shared" si="61"/>
        <v>10.146.106.74naa.60060e80166177000001617700001f0c</v>
      </c>
      <c r="D3942" t="s">
        <v>4403</v>
      </c>
    </row>
    <row r="3943" spans="1:4">
      <c r="A3943" t="s">
        <v>1206</v>
      </c>
      <c r="B3943" t="s">
        <v>4218</v>
      </c>
      <c r="C3943" t="str">
        <f t="shared" si="61"/>
        <v>10.146.106.74naa.60060e80166177000001617700000f20</v>
      </c>
      <c r="D3943" t="s">
        <v>4690</v>
      </c>
    </row>
    <row r="3944" spans="1:4">
      <c r="A3944" t="s">
        <v>1206</v>
      </c>
      <c r="B3944" t="s">
        <v>4951</v>
      </c>
      <c r="C3944" t="str">
        <f t="shared" si="61"/>
        <v>10.146.106.74naa.60060e8016617700000161770000001d</v>
      </c>
      <c r="D3944" t="s">
        <v>4416</v>
      </c>
    </row>
    <row r="3945" spans="1:4">
      <c r="A3945" t="s">
        <v>1206</v>
      </c>
      <c r="B3945" t="s">
        <v>4953</v>
      </c>
      <c r="C3945" t="str">
        <f t="shared" si="61"/>
        <v>10.146.106.74naa.60060e8016617700000161770000001e</v>
      </c>
      <c r="D3945" t="s">
        <v>4400</v>
      </c>
    </row>
    <row r="3946" spans="1:4">
      <c r="A3946" t="s">
        <v>1206</v>
      </c>
      <c r="B3946" t="s">
        <v>1371</v>
      </c>
      <c r="C3946" t="str">
        <f t="shared" si="61"/>
        <v>10.146.106.74naa.60060e80166177000001617700001f0a</v>
      </c>
      <c r="D3946" t="s">
        <v>4401</v>
      </c>
    </row>
    <row r="3947" spans="1:4">
      <c r="A3947" t="s">
        <v>1206</v>
      </c>
      <c r="B3947" t="s">
        <v>4977</v>
      </c>
      <c r="C3947" t="str">
        <f t="shared" si="61"/>
        <v>10.146.106.74naa.60060e8016622100000162210000002d</v>
      </c>
      <c r="D3947" t="s">
        <v>4599</v>
      </c>
    </row>
    <row r="3948" spans="1:4">
      <c r="A3948" t="s">
        <v>1206</v>
      </c>
      <c r="B3948" t="s">
        <v>4968</v>
      </c>
      <c r="C3948" t="str">
        <f t="shared" si="61"/>
        <v>10.146.106.74naa.60060e8016622100000162210000002c</v>
      </c>
      <c r="D3948" t="s">
        <v>4603</v>
      </c>
    </row>
    <row r="3949" spans="1:4">
      <c r="A3949" t="s">
        <v>1206</v>
      </c>
      <c r="B3949" t="s">
        <v>4979</v>
      </c>
      <c r="C3949" t="str">
        <f t="shared" si="61"/>
        <v>10.146.106.74naa.60060e8016622100000162210000002f</v>
      </c>
      <c r="D3949" t="s">
        <v>4602</v>
      </c>
    </row>
    <row r="3950" spans="1:4">
      <c r="A3950" t="s">
        <v>1206</v>
      </c>
      <c r="B3950" t="s">
        <v>4976</v>
      </c>
      <c r="C3950" t="str">
        <f t="shared" si="61"/>
        <v>10.146.106.74naa.60060e8016622100000162210000002e</v>
      </c>
      <c r="D3950" t="s">
        <v>4600</v>
      </c>
    </row>
    <row r="3951" spans="1:4">
      <c r="A3951" t="s">
        <v>1206</v>
      </c>
      <c r="B3951" t="s">
        <v>4970</v>
      </c>
      <c r="C3951" t="str">
        <f t="shared" si="61"/>
        <v>10.146.106.74naa.60060e8016622100000162210000002a</v>
      </c>
      <c r="D3951" t="s">
        <v>4598</v>
      </c>
    </row>
    <row r="3952" spans="1:4">
      <c r="A3952" t="s">
        <v>1206</v>
      </c>
      <c r="B3952" t="s">
        <v>4967</v>
      </c>
      <c r="C3952" t="str">
        <f t="shared" si="61"/>
        <v>10.146.106.74naa.60060e8016622100000162210000002b</v>
      </c>
      <c r="D3952" t="s">
        <v>4604</v>
      </c>
    </row>
    <row r="3953" spans="1:4">
      <c r="A3953" t="s">
        <v>1206</v>
      </c>
      <c r="B3953" t="s">
        <v>4915</v>
      </c>
      <c r="C3953" t="str">
        <f t="shared" si="61"/>
        <v>10.146.106.74naa.60060e8016622100000162210000102a</v>
      </c>
      <c r="D3953" t="s">
        <v>4642</v>
      </c>
    </row>
    <row r="3954" spans="1:4">
      <c r="A3954" t="s">
        <v>1206</v>
      </c>
      <c r="B3954" t="s">
        <v>4918</v>
      </c>
      <c r="C3954" t="str">
        <f t="shared" si="61"/>
        <v>10.146.106.74naa.60060e80166221000001622100001029</v>
      </c>
      <c r="D3954" t="s">
        <v>4643</v>
      </c>
    </row>
    <row r="3955" spans="1:4">
      <c r="A3955" t="s">
        <v>1206</v>
      </c>
      <c r="B3955" t="s">
        <v>4923</v>
      </c>
      <c r="C3955" t="str">
        <f t="shared" si="61"/>
        <v>10.146.106.74naa.60060e8016622100000162210000102c</v>
      </c>
      <c r="D3955" t="s">
        <v>4646</v>
      </c>
    </row>
    <row r="3956" spans="1:4">
      <c r="A3956" t="s">
        <v>1206</v>
      </c>
      <c r="B3956" t="s">
        <v>4922</v>
      </c>
      <c r="C3956" t="str">
        <f t="shared" si="61"/>
        <v>10.146.106.74naa.60060e8016622100000162210000102b</v>
      </c>
      <c r="D3956" t="s">
        <v>4644</v>
      </c>
    </row>
    <row r="3957" spans="1:4">
      <c r="A3957" t="s">
        <v>1206</v>
      </c>
      <c r="B3957" t="s">
        <v>1235</v>
      </c>
      <c r="C3957" t="str">
        <f t="shared" si="61"/>
        <v>10.146.106.74naa.60060e80166221000001622100001f19</v>
      </c>
      <c r="D3957" t="s">
        <v>4222</v>
      </c>
    </row>
    <row r="3958" spans="1:4">
      <c r="A3958" t="s">
        <v>1206</v>
      </c>
      <c r="B3958" t="s">
        <v>4978</v>
      </c>
      <c r="C3958" t="str">
        <f t="shared" si="61"/>
        <v>10.146.106.74naa.60060e80166221000001622100000030</v>
      </c>
      <c r="D3958" t="s">
        <v>4601</v>
      </c>
    </row>
    <row r="3959" spans="1:4">
      <c r="A3959" t="s">
        <v>1206</v>
      </c>
      <c r="B3959" t="s">
        <v>4974</v>
      </c>
      <c r="C3959" t="str">
        <f t="shared" si="61"/>
        <v>10.146.106.74naa.60060e80166221000001622100000032</v>
      </c>
      <c r="D3959" t="s">
        <v>4638</v>
      </c>
    </row>
    <row r="3960" spans="1:4">
      <c r="A3960" t="s">
        <v>1206</v>
      </c>
      <c r="B3960" t="s">
        <v>4975</v>
      </c>
      <c r="C3960" t="str">
        <f t="shared" si="61"/>
        <v>10.146.106.74naa.60060e80166221000001622100000031</v>
      </c>
      <c r="D3960" t="s">
        <v>4637</v>
      </c>
    </row>
    <row r="3961" spans="1:4">
      <c r="A3961" t="s">
        <v>1206</v>
      </c>
      <c r="B3961" t="s">
        <v>4991</v>
      </c>
      <c r="C3961" t="str">
        <f t="shared" si="61"/>
        <v>10.146.106.74naa.60060e80166221000001622100000029</v>
      </c>
      <c r="D3961" t="s">
        <v>4597</v>
      </c>
    </row>
    <row r="3962" spans="1:4">
      <c r="A3962" t="s">
        <v>1206</v>
      </c>
      <c r="B3962" t="s">
        <v>4939</v>
      </c>
      <c r="C3962" t="str">
        <f t="shared" si="61"/>
        <v>10.146.106.74naa.60060e80166221000001622100000020</v>
      </c>
      <c r="D3962" t="s">
        <v>2469</v>
      </c>
    </row>
    <row r="3963" spans="1:4">
      <c r="A3963" t="s">
        <v>1206</v>
      </c>
      <c r="B3963" t="s">
        <v>4962</v>
      </c>
      <c r="C3963" t="str">
        <f t="shared" si="61"/>
        <v>10.146.106.74naa.60060e80166221000001622100001022</v>
      </c>
      <c r="D3963" t="s">
        <v>2471</v>
      </c>
    </row>
    <row r="3964" spans="1:4">
      <c r="A3964" t="s">
        <v>1206</v>
      </c>
      <c r="B3964" t="s">
        <v>4940</v>
      </c>
      <c r="C3964" t="str">
        <f t="shared" si="61"/>
        <v>10.146.106.74naa.60060e80166221000001622100000021</v>
      </c>
      <c r="D3964" t="s">
        <v>2472</v>
      </c>
    </row>
    <row r="3965" spans="1:4">
      <c r="A3965" t="s">
        <v>1206</v>
      </c>
      <c r="B3965" t="s">
        <v>4964</v>
      </c>
      <c r="C3965" t="str">
        <f t="shared" si="61"/>
        <v>10.146.106.74naa.60060e80166221000001622100001023</v>
      </c>
      <c r="D3965" t="s">
        <v>2475</v>
      </c>
    </row>
    <row r="3966" spans="1:4">
      <c r="A3966" t="s">
        <v>1206</v>
      </c>
      <c r="B3966" t="s">
        <v>4952</v>
      </c>
      <c r="C3966" t="str">
        <f t="shared" si="61"/>
        <v>10.146.106.74naa.60060e80166221000001622100001020</v>
      </c>
      <c r="D3966" t="s">
        <v>2470</v>
      </c>
    </row>
    <row r="3967" spans="1:4">
      <c r="A3967" t="s">
        <v>1206</v>
      </c>
      <c r="B3967" t="s">
        <v>4956</v>
      </c>
      <c r="C3967" t="str">
        <f t="shared" si="61"/>
        <v>10.146.106.74naa.60060e8016622100000162210000101f</v>
      </c>
      <c r="D3967" t="s">
        <v>4614</v>
      </c>
    </row>
    <row r="3968" spans="1:4">
      <c r="A3968" t="s">
        <v>1206</v>
      </c>
      <c r="B3968" t="s">
        <v>4942</v>
      </c>
      <c r="C3968" t="str">
        <f t="shared" si="61"/>
        <v>10.146.106.74naa.60060e8016622100000162210000001f</v>
      </c>
      <c r="D3968" t="s">
        <v>2462</v>
      </c>
    </row>
    <row r="3969" spans="1:4">
      <c r="A3969" t="s">
        <v>1206</v>
      </c>
      <c r="B3969" t="s">
        <v>4954</v>
      </c>
      <c r="C3969" t="str">
        <f t="shared" si="61"/>
        <v>10.146.106.74naa.60060e80166221000001622100001021</v>
      </c>
      <c r="D3969" t="s">
        <v>2473</v>
      </c>
    </row>
    <row r="3970" spans="1:4">
      <c r="A3970" t="s">
        <v>1206</v>
      </c>
      <c r="B3970" t="s">
        <v>4946</v>
      </c>
      <c r="C3970" t="str">
        <f t="shared" si="61"/>
        <v>10.146.106.74naa.60060e80166221000001622100000024</v>
      </c>
      <c r="D3970" t="s">
        <v>2483</v>
      </c>
    </row>
    <row r="3971" spans="1:4">
      <c r="A3971" t="s">
        <v>1206</v>
      </c>
      <c r="B3971" t="s">
        <v>4965</v>
      </c>
      <c r="C3971" t="str">
        <f t="shared" si="61"/>
        <v>10.146.106.74naa.60060e80166221000001622100001026</v>
      </c>
      <c r="D3971" t="s">
        <v>2478</v>
      </c>
    </row>
    <row r="3972" spans="1:4">
      <c r="A3972" t="s">
        <v>1206</v>
      </c>
      <c r="B3972" t="s">
        <v>4930</v>
      </c>
      <c r="C3972" t="str">
        <f t="shared" ref="C3972:C4035" si="62">CONCATENATE(A3972,B3972)</f>
        <v>10.146.106.74naa.60060e80166221000001622100000025</v>
      </c>
      <c r="D3972" t="s">
        <v>4613</v>
      </c>
    </row>
    <row r="3973" spans="1:4">
      <c r="A3973" t="s">
        <v>1206</v>
      </c>
      <c r="B3973" t="s">
        <v>4985</v>
      </c>
      <c r="C3973" t="str">
        <f t="shared" si="62"/>
        <v>10.146.106.74naa.60060e80166221000001622100001027</v>
      </c>
      <c r="D3973" t="s">
        <v>2479</v>
      </c>
    </row>
    <row r="3974" spans="1:4">
      <c r="A3974" t="s">
        <v>1206</v>
      </c>
      <c r="B3974" t="s">
        <v>4947</v>
      </c>
      <c r="C3974" t="str">
        <f t="shared" si="62"/>
        <v>10.146.106.74naa.60060e80166221000001622100000022</v>
      </c>
      <c r="D3974" t="s">
        <v>2464</v>
      </c>
    </row>
    <row r="3975" spans="1:4">
      <c r="A3975" t="s">
        <v>1206</v>
      </c>
      <c r="B3975" t="s">
        <v>4958</v>
      </c>
      <c r="C3975" t="str">
        <f t="shared" si="62"/>
        <v>10.146.106.74naa.60060e80166221000001622100001024</v>
      </c>
      <c r="D3975" t="s">
        <v>2484</v>
      </c>
    </row>
    <row r="3976" spans="1:4">
      <c r="A3976" t="s">
        <v>1206</v>
      </c>
      <c r="B3976" t="s">
        <v>4944</v>
      </c>
      <c r="C3976" t="str">
        <f t="shared" si="62"/>
        <v>10.146.106.74naa.60060e80166221000001622100000023</v>
      </c>
      <c r="D3976" t="s">
        <v>2474</v>
      </c>
    </row>
    <row r="3977" spans="1:4">
      <c r="A3977" t="s">
        <v>1206</v>
      </c>
      <c r="B3977" t="s">
        <v>4960</v>
      </c>
      <c r="C3977" t="str">
        <f t="shared" si="62"/>
        <v>10.146.106.74naa.60060e80166221000001622100001025</v>
      </c>
      <c r="D3977" t="s">
        <v>4615</v>
      </c>
    </row>
    <row r="3978" spans="1:4">
      <c r="A3978" t="s">
        <v>1206</v>
      </c>
      <c r="B3978" t="s">
        <v>4936</v>
      </c>
      <c r="C3978" t="str">
        <f t="shared" si="62"/>
        <v>10.146.106.74naa.60060e80166221000001622100000103</v>
      </c>
      <c r="D3978" t="s">
        <v>4856</v>
      </c>
    </row>
    <row r="3979" spans="1:4">
      <c r="A3979" t="s">
        <v>1206</v>
      </c>
      <c r="B3979" t="s">
        <v>4933</v>
      </c>
      <c r="C3979" t="str">
        <f t="shared" si="62"/>
        <v>10.146.106.74naa.60060e80166177000001617700000035</v>
      </c>
      <c r="D3979" t="s">
        <v>4489</v>
      </c>
    </row>
    <row r="3980" spans="1:4">
      <c r="A3980" t="s">
        <v>1206</v>
      </c>
      <c r="B3980" t="s">
        <v>4934</v>
      </c>
      <c r="C3980" t="str">
        <f t="shared" si="62"/>
        <v>10.146.106.74naa.60060e80166177000001617700000034</v>
      </c>
      <c r="D3980" t="s">
        <v>4493</v>
      </c>
    </row>
    <row r="3981" spans="1:4">
      <c r="A3981" t="s">
        <v>1206</v>
      </c>
      <c r="B3981" t="s">
        <v>4948</v>
      </c>
      <c r="C3981" t="str">
        <f t="shared" si="62"/>
        <v>10.146.106.74naa.60060e80166221000001622100000033</v>
      </c>
      <c r="D3981" t="s">
        <v>2502</v>
      </c>
    </row>
    <row r="3982" spans="1:4">
      <c r="A3982" t="s">
        <v>1206</v>
      </c>
      <c r="B3982" t="s">
        <v>4935</v>
      </c>
      <c r="C3982" t="str">
        <f t="shared" si="62"/>
        <v>10.146.106.74naa.60060e80166177000001617700000036</v>
      </c>
      <c r="D3982" t="s">
        <v>4486</v>
      </c>
    </row>
    <row r="3983" spans="1:4">
      <c r="A3983" t="s">
        <v>1206</v>
      </c>
      <c r="B3983" t="s">
        <v>4913</v>
      </c>
      <c r="C3983" t="str">
        <f t="shared" si="62"/>
        <v>10.146.106.74naa.60060e80166177000001617700000031</v>
      </c>
      <c r="D3983" t="s">
        <v>4490</v>
      </c>
    </row>
    <row r="3984" spans="1:4">
      <c r="A3984" t="s">
        <v>1206</v>
      </c>
      <c r="B3984" t="s">
        <v>4902</v>
      </c>
      <c r="C3984" t="str">
        <f t="shared" si="62"/>
        <v>10.146.106.74naa.60060e80166177000001617700000030</v>
      </c>
      <c r="D3984" t="s">
        <v>4491</v>
      </c>
    </row>
    <row r="3985" spans="1:4">
      <c r="A3985" t="s">
        <v>1206</v>
      </c>
      <c r="B3985" t="s">
        <v>4937</v>
      </c>
      <c r="C3985" t="str">
        <f t="shared" si="62"/>
        <v>10.146.106.74naa.60060e80166177000001617700000033</v>
      </c>
      <c r="D3985" t="s">
        <v>4494</v>
      </c>
    </row>
    <row r="3986" spans="1:4">
      <c r="A3986" t="s">
        <v>1206</v>
      </c>
      <c r="B3986" t="s">
        <v>4909</v>
      </c>
      <c r="C3986" t="str">
        <f t="shared" si="62"/>
        <v>10.146.106.74naa.60060e80166177000001617700000032</v>
      </c>
      <c r="D3986" t="s">
        <v>4492</v>
      </c>
    </row>
    <row r="3987" spans="1:4">
      <c r="A3987" t="s">
        <v>1206</v>
      </c>
      <c r="B3987" t="s">
        <v>4929</v>
      </c>
      <c r="C3987" t="str">
        <f t="shared" si="62"/>
        <v>10.146.106.74naa.60060e80166221000001622100000037</v>
      </c>
      <c r="D3987" t="s">
        <v>2523</v>
      </c>
    </row>
    <row r="3988" spans="1:4">
      <c r="A3988" t="s">
        <v>1206</v>
      </c>
      <c r="B3988" t="s">
        <v>4938</v>
      </c>
      <c r="C3988" t="str">
        <f t="shared" si="62"/>
        <v>10.146.106.74naa.60060e80166221000001622100000036</v>
      </c>
      <c r="D3988" t="s">
        <v>2522</v>
      </c>
    </row>
    <row r="3989" spans="1:4">
      <c r="A3989" t="s">
        <v>1206</v>
      </c>
      <c r="B3989" t="s">
        <v>4926</v>
      </c>
      <c r="C3989" t="str">
        <f t="shared" si="62"/>
        <v>10.146.106.74naa.60060e80166221000001622100000102</v>
      </c>
      <c r="D3989" t="s">
        <v>4498</v>
      </c>
    </row>
    <row r="3990" spans="1:4">
      <c r="A3990" t="s">
        <v>1206</v>
      </c>
      <c r="B3990" t="s">
        <v>4931</v>
      </c>
      <c r="C3990" t="str">
        <f t="shared" si="62"/>
        <v>10.146.106.74naa.60060e80166221000001622100000038</v>
      </c>
      <c r="D3990" t="s">
        <v>4500</v>
      </c>
    </row>
    <row r="3991" spans="1:4">
      <c r="A3991" t="s">
        <v>1206</v>
      </c>
      <c r="B3991" t="s">
        <v>4949</v>
      </c>
      <c r="C3991" t="str">
        <f t="shared" si="62"/>
        <v>10.146.106.74naa.60060e80166221000001622100000034</v>
      </c>
      <c r="D3991" t="s">
        <v>2520</v>
      </c>
    </row>
    <row r="3992" spans="1:4">
      <c r="A3992" t="s">
        <v>1206</v>
      </c>
      <c r="B3992" t="s">
        <v>4950</v>
      </c>
      <c r="C3992" t="str">
        <f t="shared" si="62"/>
        <v>10.146.106.74naa.60060e80166177000001617700000037</v>
      </c>
      <c r="D3992" t="s">
        <v>4487</v>
      </c>
    </row>
    <row r="3993" spans="1:4">
      <c r="A3993" t="s">
        <v>1206</v>
      </c>
      <c r="B3993" t="s">
        <v>4945</v>
      </c>
      <c r="C3993" t="str">
        <f t="shared" si="62"/>
        <v>10.146.106.74naa.60060e80166177000001617700000081</v>
      </c>
      <c r="D3993" t="s">
        <v>4499</v>
      </c>
    </row>
    <row r="3994" spans="1:4">
      <c r="A3994" t="s">
        <v>1206</v>
      </c>
      <c r="B3994" t="s">
        <v>4943</v>
      </c>
      <c r="C3994" t="str">
        <f t="shared" si="62"/>
        <v>10.146.106.74naa.60060e80166177000001617700000080</v>
      </c>
      <c r="D3994" t="s">
        <v>4488</v>
      </c>
    </row>
    <row r="3995" spans="1:4">
      <c r="A3995" t="s">
        <v>1206</v>
      </c>
      <c r="B3995" t="s">
        <v>4987</v>
      </c>
      <c r="C3995" t="str">
        <f t="shared" si="62"/>
        <v>10.146.106.74naa.60060e80166221000001622100001028</v>
      </c>
      <c r="D3995" t="s">
        <v>2486</v>
      </c>
    </row>
    <row r="3996" spans="1:4">
      <c r="A3996" t="s">
        <v>1206</v>
      </c>
      <c r="B3996" t="s">
        <v>4919</v>
      </c>
      <c r="C3996" t="str">
        <f t="shared" si="62"/>
        <v>10.146.106.74naa.60060e80166221000001622100000f12</v>
      </c>
      <c r="D3996" t="s">
        <v>4507</v>
      </c>
    </row>
    <row r="3997" spans="1:4">
      <c r="A3997" t="s">
        <v>1206</v>
      </c>
      <c r="B3997" t="s">
        <v>4924</v>
      </c>
      <c r="C3997" t="str">
        <f t="shared" si="62"/>
        <v>10.146.106.74naa.60060e80166221000001622100000f11</v>
      </c>
      <c r="D3997" t="s">
        <v>4511</v>
      </c>
    </row>
    <row r="3998" spans="1:4">
      <c r="A3998" t="s">
        <v>1206</v>
      </c>
      <c r="B3998" t="s">
        <v>4904</v>
      </c>
      <c r="C3998" t="str">
        <f t="shared" si="62"/>
        <v>10.146.106.74naa.60060e80166221000001622100000f14</v>
      </c>
      <c r="D3998" t="s">
        <v>4508</v>
      </c>
    </row>
    <row r="3999" spans="1:4">
      <c r="A3999" t="s">
        <v>1206</v>
      </c>
      <c r="B3999" t="s">
        <v>4920</v>
      </c>
      <c r="C3999" t="str">
        <f t="shared" si="62"/>
        <v>10.146.106.74naa.60060e80166221000001622100000f13</v>
      </c>
      <c r="D3999" t="s">
        <v>4506</v>
      </c>
    </row>
    <row r="4000" spans="1:4">
      <c r="A4000" t="s">
        <v>1206</v>
      </c>
      <c r="B4000" t="s">
        <v>4966</v>
      </c>
      <c r="C4000" t="str">
        <f t="shared" si="62"/>
        <v>10.146.106.74naa.60060e80166221000001622100001103</v>
      </c>
      <c r="D4000" t="s">
        <v>4501</v>
      </c>
    </row>
    <row r="4001" spans="1:4">
      <c r="A4001" t="s">
        <v>1206</v>
      </c>
      <c r="B4001" t="s">
        <v>4973</v>
      </c>
      <c r="C4001" t="str">
        <f t="shared" si="62"/>
        <v>10.146.106.74naa.60060e80166221000001622100001102</v>
      </c>
      <c r="D4001" t="s">
        <v>4502</v>
      </c>
    </row>
    <row r="4002" spans="1:4">
      <c r="A4002" t="s">
        <v>1206</v>
      </c>
      <c r="B4002" t="s">
        <v>4917</v>
      </c>
      <c r="C4002" t="str">
        <f t="shared" si="62"/>
        <v>10.146.106.74naa.60060e80166221000001622100000f10</v>
      </c>
      <c r="D4002" t="s">
        <v>4515</v>
      </c>
    </row>
    <row r="4003" spans="1:4">
      <c r="A4003" t="s">
        <v>1206</v>
      </c>
      <c r="B4003" t="s">
        <v>4916</v>
      </c>
      <c r="C4003" t="str">
        <f t="shared" si="62"/>
        <v>10.146.106.74naa.60060e80166221000001622100000f0f</v>
      </c>
      <c r="D4003" t="s">
        <v>4513</v>
      </c>
    </row>
    <row r="4004" spans="1:4">
      <c r="A4004" t="s">
        <v>1206</v>
      </c>
      <c r="B4004" t="s">
        <v>1301</v>
      </c>
      <c r="C4004" t="str">
        <f t="shared" si="62"/>
        <v>10.146.106.74naa.60060e80166177000001617700001f24</v>
      </c>
      <c r="D4004" t="s">
        <v>4435</v>
      </c>
    </row>
    <row r="4005" spans="1:4">
      <c r="A4005" t="s">
        <v>1206</v>
      </c>
      <c r="B4005" t="s">
        <v>4925</v>
      </c>
      <c r="C4005" t="str">
        <f t="shared" si="62"/>
        <v>10.146.106.74naa.60060e80166221000001622100000f18</v>
      </c>
      <c r="D4005" t="s">
        <v>2515</v>
      </c>
    </row>
    <row r="4006" spans="1:4">
      <c r="A4006" t="s">
        <v>1206</v>
      </c>
      <c r="B4006" t="s">
        <v>4204</v>
      </c>
      <c r="C4006" t="str">
        <f t="shared" si="62"/>
        <v>10.146.106.74naa.60060e80166177000001617700000085</v>
      </c>
      <c r="D4006" t="s">
        <v>4687</v>
      </c>
    </row>
    <row r="4007" spans="1:4">
      <c r="A4007" t="s">
        <v>1206</v>
      </c>
      <c r="B4007" t="s">
        <v>4202</v>
      </c>
      <c r="C4007" t="str">
        <f t="shared" si="62"/>
        <v>10.146.106.74naa.60060e80166177000001617700000084</v>
      </c>
      <c r="D4007" t="s">
        <v>4688</v>
      </c>
    </row>
    <row r="4008" spans="1:4">
      <c r="A4008" t="s">
        <v>1206</v>
      </c>
      <c r="B4008" t="s">
        <v>4911</v>
      </c>
      <c r="C4008" t="str">
        <f t="shared" si="62"/>
        <v>10.146.106.74naa.60060e80166221000001622100000f16</v>
      </c>
      <c r="D4008" t="s">
        <v>4509</v>
      </c>
    </row>
    <row r="4009" spans="1:4">
      <c r="A4009" t="s">
        <v>1206</v>
      </c>
      <c r="B4009" t="s">
        <v>4900</v>
      </c>
      <c r="C4009" t="str">
        <f t="shared" si="62"/>
        <v>10.146.106.74naa.60060e80166221000001622100000f15</v>
      </c>
      <c r="D4009" t="s">
        <v>4510</v>
      </c>
    </row>
    <row r="4010" spans="1:4">
      <c r="A4010" t="s">
        <v>1206</v>
      </c>
      <c r="B4010" t="s">
        <v>4907</v>
      </c>
      <c r="C4010" t="str">
        <f t="shared" si="62"/>
        <v>10.146.106.74naa.60060e80166221000001622100000f17</v>
      </c>
      <c r="D4010" t="s">
        <v>4423</v>
      </c>
    </row>
    <row r="4011" spans="1:4">
      <c r="A4011" t="s">
        <v>1206</v>
      </c>
      <c r="B4011" t="s">
        <v>4980</v>
      </c>
      <c r="C4011" t="str">
        <f t="shared" si="62"/>
        <v>10.146.106.74naa.60060e80166221000001622100001038</v>
      </c>
      <c r="D4011" t="s">
        <v>4504</v>
      </c>
    </row>
    <row r="4012" spans="1:4">
      <c r="A4012" t="s">
        <v>1206</v>
      </c>
      <c r="B4012" t="s">
        <v>4983</v>
      </c>
      <c r="C4012" t="str">
        <f t="shared" si="62"/>
        <v>10.146.106.74naa.60060e80166177000001617700000028</v>
      </c>
      <c r="D4012" t="s">
        <v>4474</v>
      </c>
    </row>
    <row r="4013" spans="1:4">
      <c r="A4013" t="s">
        <v>1206</v>
      </c>
      <c r="B4013" t="s">
        <v>4984</v>
      </c>
      <c r="C4013" t="str">
        <f t="shared" si="62"/>
        <v>10.146.106.74naa.60060e80166177000001617700000027</v>
      </c>
      <c r="D4013" t="s">
        <v>4473</v>
      </c>
    </row>
    <row r="4014" spans="1:4">
      <c r="A4014" t="s">
        <v>1206</v>
      </c>
      <c r="B4014" t="s">
        <v>4995</v>
      </c>
      <c r="C4014" t="str">
        <f t="shared" si="62"/>
        <v>10.146.106.74naa.60060e8016617700000161770000002a</v>
      </c>
      <c r="D4014" t="s">
        <v>4471</v>
      </c>
    </row>
    <row r="4015" spans="1:4">
      <c r="A4015" t="s">
        <v>1206</v>
      </c>
      <c r="B4015" t="s">
        <v>4993</v>
      </c>
      <c r="C4015" t="str">
        <f t="shared" si="62"/>
        <v>10.146.106.74naa.60060e80166177000001617700000029</v>
      </c>
      <c r="D4015" t="s">
        <v>4475</v>
      </c>
    </row>
    <row r="4016" spans="1:4">
      <c r="A4016" t="s">
        <v>1206</v>
      </c>
      <c r="B4016" t="s">
        <v>4927</v>
      </c>
      <c r="C4016" t="str">
        <f t="shared" si="62"/>
        <v>10.146.106.74naa.60060e80166221000001622100000027</v>
      </c>
      <c r="D4016" t="s">
        <v>2477</v>
      </c>
    </row>
    <row r="4017" spans="1:4">
      <c r="A4017" t="s">
        <v>1206</v>
      </c>
      <c r="B4017" t="s">
        <v>4932</v>
      </c>
      <c r="C4017" t="str">
        <f t="shared" si="62"/>
        <v>10.146.106.74naa.60060e80166221000001622100000026</v>
      </c>
      <c r="D4017" t="s">
        <v>2476</v>
      </c>
    </row>
    <row r="4018" spans="1:4">
      <c r="A4018" t="s">
        <v>1206</v>
      </c>
      <c r="B4018" t="s">
        <v>4981</v>
      </c>
      <c r="C4018" t="str">
        <f t="shared" si="62"/>
        <v>10.146.106.74naa.60060e80166177000001617700000026</v>
      </c>
      <c r="D4018" t="s">
        <v>4497</v>
      </c>
    </row>
    <row r="4019" spans="1:4">
      <c r="A4019" t="s">
        <v>1206</v>
      </c>
      <c r="B4019" t="s">
        <v>4928</v>
      </c>
      <c r="C4019" t="str">
        <f t="shared" si="62"/>
        <v>10.146.106.74naa.60060e80166221000001622100000028</v>
      </c>
      <c r="D4019" t="s">
        <v>2485</v>
      </c>
    </row>
    <row r="4020" spans="1:4">
      <c r="A4020" t="s">
        <v>1206</v>
      </c>
      <c r="B4020" t="s">
        <v>4994</v>
      </c>
      <c r="C4020" t="str">
        <f t="shared" si="62"/>
        <v>10.146.106.74naa.60060e80166221000001622100001033</v>
      </c>
      <c r="D4020" t="s">
        <v>4531</v>
      </c>
    </row>
    <row r="4021" spans="1:4">
      <c r="A4021" t="s">
        <v>1206</v>
      </c>
      <c r="B4021" t="s">
        <v>4969</v>
      </c>
      <c r="C4021" t="str">
        <f t="shared" si="62"/>
        <v>10.146.106.74naa.60060e8016617700000161770000002f</v>
      </c>
      <c r="D4021" t="s">
        <v>4518</v>
      </c>
    </row>
    <row r="4022" spans="1:4">
      <c r="A4022" t="s">
        <v>1206</v>
      </c>
      <c r="B4022" t="s">
        <v>4989</v>
      </c>
      <c r="C4022" t="str">
        <f t="shared" si="62"/>
        <v>10.146.106.74naa.60060e80166221000001622100001036</v>
      </c>
      <c r="D4022" t="s">
        <v>4516</v>
      </c>
    </row>
    <row r="4023" spans="1:4">
      <c r="A4023" t="s">
        <v>1206</v>
      </c>
      <c r="B4023" t="s">
        <v>4996</v>
      </c>
      <c r="C4023" t="str">
        <f t="shared" si="62"/>
        <v>10.146.106.74naa.60060e80166221000001622100001034</v>
      </c>
      <c r="D4023" t="s">
        <v>4529</v>
      </c>
    </row>
    <row r="4024" spans="1:4">
      <c r="A4024" t="s">
        <v>1206</v>
      </c>
      <c r="B4024" t="s">
        <v>4992</v>
      </c>
      <c r="C4024" t="str">
        <f t="shared" si="62"/>
        <v>10.146.106.74naa.60060e8016617700000161770000002c</v>
      </c>
      <c r="D4024" t="s">
        <v>4477</v>
      </c>
    </row>
    <row r="4025" spans="1:4">
      <c r="A4025" t="s">
        <v>1206</v>
      </c>
      <c r="B4025" t="s">
        <v>4990</v>
      </c>
      <c r="C4025" t="str">
        <f t="shared" si="62"/>
        <v>10.146.106.74naa.60060e8016617700000161770000002b</v>
      </c>
      <c r="D4025" t="s">
        <v>4482</v>
      </c>
    </row>
    <row r="4026" spans="1:4">
      <c r="A4026" t="s">
        <v>1206</v>
      </c>
      <c r="B4026" t="s">
        <v>4972</v>
      </c>
      <c r="C4026" t="str">
        <f t="shared" si="62"/>
        <v>10.146.106.74naa.60060e8016617700000161770000002e</v>
      </c>
      <c r="D4026" t="s">
        <v>4525</v>
      </c>
    </row>
    <row r="4027" spans="1:4">
      <c r="A4027" t="s">
        <v>1206</v>
      </c>
      <c r="B4027" t="s">
        <v>4971</v>
      </c>
      <c r="C4027" t="str">
        <f t="shared" si="62"/>
        <v>10.146.106.74naa.60060e8016617700000161770000002d</v>
      </c>
      <c r="D4027" t="s">
        <v>4479</v>
      </c>
    </row>
    <row r="4028" spans="1:4">
      <c r="A4028" t="s">
        <v>1206</v>
      </c>
      <c r="B4028" t="s">
        <v>4921</v>
      </c>
      <c r="C4028" t="str">
        <f t="shared" si="62"/>
        <v>10.146.106.74naa.60060e8016622100000162210000102d</v>
      </c>
      <c r="D4028" t="s">
        <v>4645</v>
      </c>
    </row>
    <row r="4029" spans="1:4">
      <c r="A4029" t="s">
        <v>1206</v>
      </c>
      <c r="B4029" t="s">
        <v>4906</v>
      </c>
      <c r="C4029" t="str">
        <f t="shared" si="62"/>
        <v>10.146.106.74naa.60060e80166221000001622100001032</v>
      </c>
      <c r="D4029" t="s">
        <v>4635</v>
      </c>
    </row>
    <row r="4030" spans="1:4">
      <c r="A4030" t="s">
        <v>1206</v>
      </c>
      <c r="B4030" t="s">
        <v>4903</v>
      </c>
      <c r="C4030" t="str">
        <f t="shared" si="62"/>
        <v>10.146.106.74naa.60060e8016622100000162210000102f</v>
      </c>
      <c r="D4030" t="s">
        <v>4639</v>
      </c>
    </row>
    <row r="4031" spans="1:4">
      <c r="A4031" t="s">
        <v>1206</v>
      </c>
      <c r="B4031" t="s">
        <v>4914</v>
      </c>
      <c r="C4031" t="str">
        <f t="shared" si="62"/>
        <v>10.146.106.74naa.60060e8016622100000162210000102e</v>
      </c>
      <c r="D4031" t="s">
        <v>4641</v>
      </c>
    </row>
    <row r="4032" spans="1:4">
      <c r="A4032" t="s">
        <v>1206</v>
      </c>
      <c r="B4032" t="s">
        <v>4910</v>
      </c>
      <c r="C4032" t="str">
        <f t="shared" si="62"/>
        <v>10.146.106.74naa.60060e80166221000001622100001031</v>
      </c>
      <c r="D4032" t="s">
        <v>4636</v>
      </c>
    </row>
    <row r="4033" spans="1:4">
      <c r="A4033" t="s">
        <v>1206</v>
      </c>
      <c r="B4033" t="s">
        <v>4899</v>
      </c>
      <c r="C4033" t="str">
        <f t="shared" si="62"/>
        <v>10.146.106.74naa.60060e80166221000001622100001030</v>
      </c>
      <c r="D4033" t="s">
        <v>4640</v>
      </c>
    </row>
    <row r="4034" spans="1:4">
      <c r="A4034" t="s">
        <v>1207</v>
      </c>
      <c r="B4034" t="s">
        <v>1557</v>
      </c>
      <c r="C4034" t="str">
        <f t="shared" si="62"/>
        <v>10.146.106.75naa.600508b1001c8fe04e0d7af852506a47</v>
      </c>
      <c r="D4034" t="s">
        <v>4213</v>
      </c>
    </row>
    <row r="4035" spans="1:4">
      <c r="A4035" t="s">
        <v>1207</v>
      </c>
      <c r="B4035" t="s">
        <v>1555</v>
      </c>
      <c r="C4035" t="str">
        <f t="shared" si="62"/>
        <v>10.146.106.75naa.600508b1001c10d7f6f6ed514bd4fa65</v>
      </c>
      <c r="D4035" t="s">
        <v>4212</v>
      </c>
    </row>
    <row r="4036" spans="1:4">
      <c r="A4036" t="s">
        <v>1207</v>
      </c>
      <c r="B4036" t="s">
        <v>1275</v>
      </c>
      <c r="C4036" t="str">
        <f t="shared" ref="C4036:C4099" si="63">CONCATENATE(A4036,B4036)</f>
        <v>10.146.106.75naa.60060e80166221000001622100001f07</v>
      </c>
      <c r="D4036" t="s">
        <v>4608</v>
      </c>
    </row>
    <row r="4037" spans="1:4">
      <c r="A4037" t="s">
        <v>1207</v>
      </c>
      <c r="B4037" t="s">
        <v>4986</v>
      </c>
      <c r="C4037" t="str">
        <f t="shared" si="63"/>
        <v>10.146.106.75naa.60060e80166177000001617700000023</v>
      </c>
      <c r="D4037" t="s">
        <v>4411</v>
      </c>
    </row>
    <row r="4038" spans="1:4">
      <c r="A4038" t="s">
        <v>1207</v>
      </c>
      <c r="B4038" t="s">
        <v>4905</v>
      </c>
      <c r="C4038" t="str">
        <f t="shared" si="63"/>
        <v>10.146.106.75naa.60060e80166221000001622100000f19</v>
      </c>
      <c r="D4038" t="s">
        <v>4610</v>
      </c>
    </row>
    <row r="4039" spans="1:4">
      <c r="A4039" t="s">
        <v>1207</v>
      </c>
      <c r="B4039" t="s">
        <v>4988</v>
      </c>
      <c r="C4039" t="str">
        <f t="shared" si="63"/>
        <v>10.146.106.75naa.60060e80166177000001617700000024</v>
      </c>
      <c r="D4039" t="s">
        <v>4415</v>
      </c>
    </row>
    <row r="4040" spans="1:4">
      <c r="A4040" t="s">
        <v>1207</v>
      </c>
      <c r="B4040" t="s">
        <v>1257</v>
      </c>
      <c r="C4040" t="str">
        <f t="shared" si="63"/>
        <v>10.146.106.75naa.60060e80166221000001622100001f05</v>
      </c>
      <c r="D4040" t="s">
        <v>4596</v>
      </c>
    </row>
    <row r="4041" spans="1:4">
      <c r="A4041" t="s">
        <v>1207</v>
      </c>
      <c r="B4041" t="s">
        <v>4957</v>
      </c>
      <c r="C4041" t="str">
        <f t="shared" si="63"/>
        <v>10.146.106.75naa.60060e80166177000001617700000021</v>
      </c>
      <c r="D4041" t="s">
        <v>4396</v>
      </c>
    </row>
    <row r="4042" spans="1:4">
      <c r="A4042" t="s">
        <v>1207</v>
      </c>
      <c r="B4042" t="s">
        <v>1267</v>
      </c>
      <c r="C4042" t="str">
        <f t="shared" si="63"/>
        <v>10.146.106.75naa.60060e80166221000001622100001f06</v>
      </c>
      <c r="D4042" t="s">
        <v>4595</v>
      </c>
    </row>
    <row r="4043" spans="1:4">
      <c r="A4043" t="s">
        <v>1207</v>
      </c>
      <c r="B4043" t="s">
        <v>4959</v>
      </c>
      <c r="C4043" t="str">
        <f t="shared" si="63"/>
        <v>10.146.106.75naa.60060e80166177000001617700000022</v>
      </c>
      <c r="D4043" t="s">
        <v>4397</v>
      </c>
    </row>
    <row r="4044" spans="1:4">
      <c r="A4044" t="s">
        <v>1207</v>
      </c>
      <c r="B4044" t="s">
        <v>4908</v>
      </c>
      <c r="C4044" t="str">
        <f t="shared" si="63"/>
        <v>10.146.106.75naa.60060e80166221000001622100000f1c</v>
      </c>
      <c r="D4044" t="s">
        <v>4611</v>
      </c>
    </row>
    <row r="4045" spans="1:4">
      <c r="A4045" t="s">
        <v>1207</v>
      </c>
      <c r="B4045" t="s">
        <v>4912</v>
      </c>
      <c r="C4045" t="str">
        <f t="shared" si="63"/>
        <v>10.146.106.75naa.60060e80166221000001622100000f1b</v>
      </c>
      <c r="D4045" t="s">
        <v>4607</v>
      </c>
    </row>
    <row r="4046" spans="1:4">
      <c r="A4046" t="s">
        <v>1207</v>
      </c>
      <c r="B4046" t="s">
        <v>4941</v>
      </c>
      <c r="C4046" t="str">
        <f t="shared" si="63"/>
        <v>10.146.106.75naa.60060e80166221000001622100000f1d</v>
      </c>
      <c r="D4046" t="s">
        <v>4612</v>
      </c>
    </row>
    <row r="4047" spans="1:4">
      <c r="A4047" t="s">
        <v>1207</v>
      </c>
      <c r="B4047" t="s">
        <v>4982</v>
      </c>
      <c r="C4047" t="str">
        <f t="shared" si="63"/>
        <v>10.146.106.75naa.60060e80166177000001617700000025</v>
      </c>
      <c r="D4047" t="s">
        <v>4410</v>
      </c>
    </row>
    <row r="4048" spans="1:4">
      <c r="A4048" t="s">
        <v>1207</v>
      </c>
      <c r="B4048" t="s">
        <v>1285</v>
      </c>
      <c r="C4048" t="str">
        <f t="shared" si="63"/>
        <v>10.146.106.75naa.60060e80166221000001622100001f08</v>
      </c>
      <c r="D4048" t="s">
        <v>4609</v>
      </c>
    </row>
    <row r="4049" spans="1:4">
      <c r="A4049" t="s">
        <v>1207</v>
      </c>
      <c r="B4049" t="s">
        <v>1293</v>
      </c>
      <c r="C4049" t="str">
        <f t="shared" si="63"/>
        <v>10.146.106.75naa.60060e80166221000001622100001f09</v>
      </c>
      <c r="D4049" t="s">
        <v>4606</v>
      </c>
    </row>
    <row r="4050" spans="1:4">
      <c r="A4050" t="s">
        <v>1207</v>
      </c>
      <c r="B4050" t="s">
        <v>4901</v>
      </c>
      <c r="C4050" t="str">
        <f t="shared" si="63"/>
        <v>10.146.106.75naa.60060e80166221000001622100000f1a</v>
      </c>
      <c r="D4050" t="s">
        <v>4605</v>
      </c>
    </row>
    <row r="4051" spans="1:4">
      <c r="A4051" t="s">
        <v>1207</v>
      </c>
      <c r="B4051" t="s">
        <v>1389</v>
      </c>
      <c r="C4051" t="str">
        <f t="shared" si="63"/>
        <v>10.146.106.75naa.60060e80166177000001617700001f0d</v>
      </c>
      <c r="D4051" t="s">
        <v>4394</v>
      </c>
    </row>
    <row r="4052" spans="1:4">
      <c r="A4052" t="s">
        <v>1207</v>
      </c>
      <c r="B4052" t="s">
        <v>4955</v>
      </c>
      <c r="C4052" t="str">
        <f t="shared" si="63"/>
        <v>10.146.106.75naa.60060e8016617700000161770000001c</v>
      </c>
      <c r="D4052" t="s">
        <v>4221</v>
      </c>
    </row>
    <row r="4053" spans="1:4">
      <c r="A4053" t="s">
        <v>1207</v>
      </c>
      <c r="B4053" t="s">
        <v>1351</v>
      </c>
      <c r="C4053" t="str">
        <f t="shared" si="63"/>
        <v>10.146.106.75naa.60060e80166177000001617700001f08</v>
      </c>
      <c r="D4053" t="s">
        <v>4428</v>
      </c>
    </row>
    <row r="4054" spans="1:4">
      <c r="A4054" t="s">
        <v>1207</v>
      </c>
      <c r="B4054" t="s">
        <v>1361</v>
      </c>
      <c r="C4054" t="str">
        <f t="shared" si="63"/>
        <v>10.146.106.75naa.60060e80166177000001617700001f09</v>
      </c>
      <c r="D4054" t="s">
        <v>4429</v>
      </c>
    </row>
    <row r="4055" spans="1:4">
      <c r="A4055" t="s">
        <v>1207</v>
      </c>
      <c r="B4055" t="s">
        <v>4216</v>
      </c>
      <c r="C4055" t="str">
        <f t="shared" si="63"/>
        <v>10.146.106.75naa.60060e80166177000001617700000f1f</v>
      </c>
      <c r="D4055" t="s">
        <v>4693</v>
      </c>
    </row>
    <row r="4056" spans="1:4">
      <c r="A4056" t="s">
        <v>1207</v>
      </c>
      <c r="B4056" t="s">
        <v>4209</v>
      </c>
      <c r="C4056" t="str">
        <f t="shared" si="63"/>
        <v>10.146.106.75naa.60060e80166177000001617700000086</v>
      </c>
      <c r="D4056" t="s">
        <v>4689</v>
      </c>
    </row>
    <row r="4057" spans="1:4">
      <c r="A4057" t="s">
        <v>1207</v>
      </c>
      <c r="B4057" t="s">
        <v>1331</v>
      </c>
      <c r="C4057" t="str">
        <f t="shared" si="63"/>
        <v>10.146.106.75naa.60060e80166177000001617700001f06</v>
      </c>
      <c r="D4057" t="s">
        <v>4430</v>
      </c>
    </row>
    <row r="4058" spans="1:4">
      <c r="A4058" t="s">
        <v>1207</v>
      </c>
      <c r="B4058" t="s">
        <v>4214</v>
      </c>
      <c r="C4058" t="str">
        <f t="shared" si="63"/>
        <v>10.146.106.75naa.60060e80166177000001617700000f1e</v>
      </c>
      <c r="D4058" t="s">
        <v>4692</v>
      </c>
    </row>
    <row r="4059" spans="1:4">
      <c r="A4059" t="s">
        <v>1207</v>
      </c>
      <c r="B4059" t="s">
        <v>1341</v>
      </c>
      <c r="C4059" t="str">
        <f t="shared" si="63"/>
        <v>10.146.106.75naa.60060e80166177000001617700001f07</v>
      </c>
      <c r="D4059" t="s">
        <v>4427</v>
      </c>
    </row>
    <row r="4060" spans="1:4">
      <c r="A4060" t="s">
        <v>1207</v>
      </c>
      <c r="B4060" t="s">
        <v>4961</v>
      </c>
      <c r="C4060" t="str">
        <f t="shared" si="63"/>
        <v>10.146.106.75naa.60060e8016617700000161770000001f</v>
      </c>
      <c r="D4060" t="s">
        <v>4404</v>
      </c>
    </row>
    <row r="4061" spans="1:4">
      <c r="A4061" t="s">
        <v>1207</v>
      </c>
      <c r="B4061" t="s">
        <v>1377</v>
      </c>
      <c r="C4061" t="str">
        <f t="shared" si="63"/>
        <v>10.146.106.75naa.60060e80166177000001617700001f0b</v>
      </c>
      <c r="D4061" t="s">
        <v>4402</v>
      </c>
    </row>
    <row r="4062" spans="1:4">
      <c r="A4062" t="s">
        <v>1207</v>
      </c>
      <c r="B4062" t="s">
        <v>4963</v>
      </c>
      <c r="C4062" t="str">
        <f t="shared" si="63"/>
        <v>10.146.106.75naa.60060e80166177000001617700000020</v>
      </c>
      <c r="D4062" t="s">
        <v>4399</v>
      </c>
    </row>
    <row r="4063" spans="1:4">
      <c r="A4063" t="s">
        <v>1207</v>
      </c>
      <c r="B4063" t="s">
        <v>1383</v>
      </c>
      <c r="C4063" t="str">
        <f t="shared" si="63"/>
        <v>10.146.106.75naa.60060e80166177000001617700001f0c</v>
      </c>
      <c r="D4063" t="s">
        <v>4403</v>
      </c>
    </row>
    <row r="4064" spans="1:4">
      <c r="A4064" t="s">
        <v>1207</v>
      </c>
      <c r="B4064" t="s">
        <v>4218</v>
      </c>
      <c r="C4064" t="str">
        <f t="shared" si="63"/>
        <v>10.146.106.75naa.60060e80166177000001617700000f20</v>
      </c>
      <c r="D4064" t="s">
        <v>4690</v>
      </c>
    </row>
    <row r="4065" spans="1:4">
      <c r="A4065" t="s">
        <v>1207</v>
      </c>
      <c r="B4065" t="s">
        <v>4951</v>
      </c>
      <c r="C4065" t="str">
        <f t="shared" si="63"/>
        <v>10.146.106.75naa.60060e8016617700000161770000001d</v>
      </c>
      <c r="D4065" t="s">
        <v>4416</v>
      </c>
    </row>
    <row r="4066" spans="1:4">
      <c r="A4066" t="s">
        <v>1207</v>
      </c>
      <c r="B4066" t="s">
        <v>4953</v>
      </c>
      <c r="C4066" t="str">
        <f t="shared" si="63"/>
        <v>10.146.106.75naa.60060e8016617700000161770000001e</v>
      </c>
      <c r="D4066" t="s">
        <v>4400</v>
      </c>
    </row>
    <row r="4067" spans="1:4">
      <c r="A4067" t="s">
        <v>1207</v>
      </c>
      <c r="B4067" t="s">
        <v>1371</v>
      </c>
      <c r="C4067" t="str">
        <f t="shared" si="63"/>
        <v>10.146.106.75naa.60060e80166177000001617700001f0a</v>
      </c>
      <c r="D4067" t="s">
        <v>4401</v>
      </c>
    </row>
    <row r="4068" spans="1:4">
      <c r="A4068" t="s">
        <v>1207</v>
      </c>
      <c r="B4068" t="s">
        <v>4977</v>
      </c>
      <c r="C4068" t="str">
        <f t="shared" si="63"/>
        <v>10.146.106.75naa.60060e8016622100000162210000002d</v>
      </c>
      <c r="D4068" t="s">
        <v>4599</v>
      </c>
    </row>
    <row r="4069" spans="1:4">
      <c r="A4069" t="s">
        <v>1207</v>
      </c>
      <c r="B4069" t="s">
        <v>4968</v>
      </c>
      <c r="C4069" t="str">
        <f t="shared" si="63"/>
        <v>10.146.106.75naa.60060e8016622100000162210000002c</v>
      </c>
      <c r="D4069" t="s">
        <v>4603</v>
      </c>
    </row>
    <row r="4070" spans="1:4">
      <c r="A4070" t="s">
        <v>1207</v>
      </c>
      <c r="B4070" t="s">
        <v>4979</v>
      </c>
      <c r="C4070" t="str">
        <f t="shared" si="63"/>
        <v>10.146.106.75naa.60060e8016622100000162210000002f</v>
      </c>
      <c r="D4070" t="s">
        <v>4602</v>
      </c>
    </row>
    <row r="4071" spans="1:4">
      <c r="A4071" t="s">
        <v>1207</v>
      </c>
      <c r="B4071" t="s">
        <v>4976</v>
      </c>
      <c r="C4071" t="str">
        <f t="shared" si="63"/>
        <v>10.146.106.75naa.60060e8016622100000162210000002e</v>
      </c>
      <c r="D4071" t="s">
        <v>4600</v>
      </c>
    </row>
    <row r="4072" spans="1:4">
      <c r="A4072" t="s">
        <v>1207</v>
      </c>
      <c r="B4072" t="s">
        <v>4970</v>
      </c>
      <c r="C4072" t="str">
        <f t="shared" si="63"/>
        <v>10.146.106.75naa.60060e8016622100000162210000002a</v>
      </c>
      <c r="D4072" t="s">
        <v>4598</v>
      </c>
    </row>
    <row r="4073" spans="1:4">
      <c r="A4073" t="s">
        <v>1207</v>
      </c>
      <c r="B4073" t="s">
        <v>4967</v>
      </c>
      <c r="C4073" t="str">
        <f t="shared" si="63"/>
        <v>10.146.106.75naa.60060e8016622100000162210000002b</v>
      </c>
      <c r="D4073" t="s">
        <v>4604</v>
      </c>
    </row>
    <row r="4074" spans="1:4">
      <c r="A4074" t="s">
        <v>1207</v>
      </c>
      <c r="B4074" t="s">
        <v>4915</v>
      </c>
      <c r="C4074" t="str">
        <f t="shared" si="63"/>
        <v>10.146.106.75naa.60060e8016622100000162210000102a</v>
      </c>
      <c r="D4074" t="s">
        <v>4642</v>
      </c>
    </row>
    <row r="4075" spans="1:4">
      <c r="A4075" t="s">
        <v>1207</v>
      </c>
      <c r="B4075" t="s">
        <v>4918</v>
      </c>
      <c r="C4075" t="str">
        <f t="shared" si="63"/>
        <v>10.146.106.75naa.60060e80166221000001622100001029</v>
      </c>
      <c r="D4075" t="s">
        <v>4643</v>
      </c>
    </row>
    <row r="4076" spans="1:4">
      <c r="A4076" t="s">
        <v>1207</v>
      </c>
      <c r="B4076" t="s">
        <v>4923</v>
      </c>
      <c r="C4076" t="str">
        <f t="shared" si="63"/>
        <v>10.146.106.75naa.60060e8016622100000162210000102c</v>
      </c>
      <c r="D4076" t="s">
        <v>4646</v>
      </c>
    </row>
    <row r="4077" spans="1:4">
      <c r="A4077" t="s">
        <v>1207</v>
      </c>
      <c r="B4077" t="s">
        <v>4922</v>
      </c>
      <c r="C4077" t="str">
        <f t="shared" si="63"/>
        <v>10.146.106.75naa.60060e8016622100000162210000102b</v>
      </c>
      <c r="D4077" t="s">
        <v>4644</v>
      </c>
    </row>
    <row r="4078" spans="1:4">
      <c r="A4078" t="s">
        <v>1207</v>
      </c>
      <c r="B4078" t="s">
        <v>1235</v>
      </c>
      <c r="C4078" t="str">
        <f t="shared" si="63"/>
        <v>10.146.106.75naa.60060e80166221000001622100001f19</v>
      </c>
      <c r="D4078" t="s">
        <v>4222</v>
      </c>
    </row>
    <row r="4079" spans="1:4">
      <c r="A4079" t="s">
        <v>1207</v>
      </c>
      <c r="B4079" t="s">
        <v>4978</v>
      </c>
      <c r="C4079" t="str">
        <f t="shared" si="63"/>
        <v>10.146.106.75naa.60060e80166221000001622100000030</v>
      </c>
      <c r="D4079" t="s">
        <v>4601</v>
      </c>
    </row>
    <row r="4080" spans="1:4">
      <c r="A4080" t="s">
        <v>1207</v>
      </c>
      <c r="B4080" t="s">
        <v>4974</v>
      </c>
      <c r="C4080" t="str">
        <f t="shared" si="63"/>
        <v>10.146.106.75naa.60060e80166221000001622100000032</v>
      </c>
      <c r="D4080" t="s">
        <v>4638</v>
      </c>
    </row>
    <row r="4081" spans="1:4">
      <c r="A4081" t="s">
        <v>1207</v>
      </c>
      <c r="B4081" t="s">
        <v>4975</v>
      </c>
      <c r="C4081" t="str">
        <f t="shared" si="63"/>
        <v>10.146.106.75naa.60060e80166221000001622100000031</v>
      </c>
      <c r="D4081" t="s">
        <v>4637</v>
      </c>
    </row>
    <row r="4082" spans="1:4">
      <c r="A4082" t="s">
        <v>1207</v>
      </c>
      <c r="B4082" t="s">
        <v>4991</v>
      </c>
      <c r="C4082" t="str">
        <f t="shared" si="63"/>
        <v>10.146.106.75naa.60060e80166221000001622100000029</v>
      </c>
      <c r="D4082" t="s">
        <v>4597</v>
      </c>
    </row>
    <row r="4083" spans="1:4">
      <c r="A4083" t="s">
        <v>1207</v>
      </c>
      <c r="B4083" t="s">
        <v>4939</v>
      </c>
      <c r="C4083" t="str">
        <f t="shared" si="63"/>
        <v>10.146.106.75naa.60060e80166221000001622100000020</v>
      </c>
      <c r="D4083" t="s">
        <v>2469</v>
      </c>
    </row>
    <row r="4084" spans="1:4">
      <c r="A4084" t="s">
        <v>1207</v>
      </c>
      <c r="B4084" t="s">
        <v>4962</v>
      </c>
      <c r="C4084" t="str">
        <f t="shared" si="63"/>
        <v>10.146.106.75naa.60060e80166221000001622100001022</v>
      </c>
      <c r="D4084" t="s">
        <v>2471</v>
      </c>
    </row>
    <row r="4085" spans="1:4">
      <c r="A4085" t="s">
        <v>1207</v>
      </c>
      <c r="B4085" t="s">
        <v>4940</v>
      </c>
      <c r="C4085" t="str">
        <f t="shared" si="63"/>
        <v>10.146.106.75naa.60060e80166221000001622100000021</v>
      </c>
      <c r="D4085" t="s">
        <v>2472</v>
      </c>
    </row>
    <row r="4086" spans="1:4">
      <c r="A4086" t="s">
        <v>1207</v>
      </c>
      <c r="B4086" t="s">
        <v>4964</v>
      </c>
      <c r="C4086" t="str">
        <f t="shared" si="63"/>
        <v>10.146.106.75naa.60060e80166221000001622100001023</v>
      </c>
      <c r="D4086" t="s">
        <v>2475</v>
      </c>
    </row>
    <row r="4087" spans="1:4">
      <c r="A4087" t="s">
        <v>1207</v>
      </c>
      <c r="B4087" t="s">
        <v>4952</v>
      </c>
      <c r="C4087" t="str">
        <f t="shared" si="63"/>
        <v>10.146.106.75naa.60060e80166221000001622100001020</v>
      </c>
      <c r="D4087" t="s">
        <v>2470</v>
      </c>
    </row>
    <row r="4088" spans="1:4">
      <c r="A4088" t="s">
        <v>1207</v>
      </c>
      <c r="B4088" t="s">
        <v>4956</v>
      </c>
      <c r="C4088" t="str">
        <f t="shared" si="63"/>
        <v>10.146.106.75naa.60060e8016622100000162210000101f</v>
      </c>
      <c r="D4088" t="s">
        <v>4614</v>
      </c>
    </row>
    <row r="4089" spans="1:4">
      <c r="A4089" t="s">
        <v>1207</v>
      </c>
      <c r="B4089" t="s">
        <v>4942</v>
      </c>
      <c r="C4089" t="str">
        <f t="shared" si="63"/>
        <v>10.146.106.75naa.60060e8016622100000162210000001f</v>
      </c>
      <c r="D4089" t="s">
        <v>2462</v>
      </c>
    </row>
    <row r="4090" spans="1:4">
      <c r="A4090" t="s">
        <v>1207</v>
      </c>
      <c r="B4090" t="s">
        <v>4954</v>
      </c>
      <c r="C4090" t="str">
        <f t="shared" si="63"/>
        <v>10.146.106.75naa.60060e80166221000001622100001021</v>
      </c>
      <c r="D4090" t="s">
        <v>2473</v>
      </c>
    </row>
    <row r="4091" spans="1:4">
      <c r="A4091" t="s">
        <v>1207</v>
      </c>
      <c r="B4091" t="s">
        <v>4946</v>
      </c>
      <c r="C4091" t="str">
        <f t="shared" si="63"/>
        <v>10.146.106.75naa.60060e80166221000001622100000024</v>
      </c>
      <c r="D4091" t="s">
        <v>2483</v>
      </c>
    </row>
    <row r="4092" spans="1:4">
      <c r="A4092" t="s">
        <v>1207</v>
      </c>
      <c r="B4092" t="s">
        <v>4965</v>
      </c>
      <c r="C4092" t="str">
        <f t="shared" si="63"/>
        <v>10.146.106.75naa.60060e80166221000001622100001026</v>
      </c>
      <c r="D4092" t="s">
        <v>2478</v>
      </c>
    </row>
    <row r="4093" spans="1:4">
      <c r="A4093" t="s">
        <v>1207</v>
      </c>
      <c r="B4093" t="s">
        <v>4930</v>
      </c>
      <c r="C4093" t="str">
        <f t="shared" si="63"/>
        <v>10.146.106.75naa.60060e80166221000001622100000025</v>
      </c>
      <c r="D4093" t="s">
        <v>4613</v>
      </c>
    </row>
    <row r="4094" spans="1:4">
      <c r="A4094" t="s">
        <v>1207</v>
      </c>
      <c r="B4094" t="s">
        <v>4985</v>
      </c>
      <c r="C4094" t="str">
        <f t="shared" si="63"/>
        <v>10.146.106.75naa.60060e80166221000001622100001027</v>
      </c>
      <c r="D4094" t="s">
        <v>2479</v>
      </c>
    </row>
    <row r="4095" spans="1:4">
      <c r="A4095" t="s">
        <v>1207</v>
      </c>
      <c r="B4095" t="s">
        <v>4947</v>
      </c>
      <c r="C4095" t="str">
        <f t="shared" si="63"/>
        <v>10.146.106.75naa.60060e80166221000001622100000022</v>
      </c>
      <c r="D4095" t="s">
        <v>2464</v>
      </c>
    </row>
    <row r="4096" spans="1:4">
      <c r="A4096" t="s">
        <v>1207</v>
      </c>
      <c r="B4096" t="s">
        <v>4958</v>
      </c>
      <c r="C4096" t="str">
        <f t="shared" si="63"/>
        <v>10.146.106.75naa.60060e80166221000001622100001024</v>
      </c>
      <c r="D4096" t="s">
        <v>2484</v>
      </c>
    </row>
    <row r="4097" spans="1:4">
      <c r="A4097" t="s">
        <v>1207</v>
      </c>
      <c r="B4097" t="s">
        <v>4944</v>
      </c>
      <c r="C4097" t="str">
        <f t="shared" si="63"/>
        <v>10.146.106.75naa.60060e80166221000001622100000023</v>
      </c>
      <c r="D4097" t="s">
        <v>2474</v>
      </c>
    </row>
    <row r="4098" spans="1:4">
      <c r="A4098" t="s">
        <v>1207</v>
      </c>
      <c r="B4098" t="s">
        <v>4960</v>
      </c>
      <c r="C4098" t="str">
        <f t="shared" si="63"/>
        <v>10.146.106.75naa.60060e80166221000001622100001025</v>
      </c>
      <c r="D4098" t="s">
        <v>4615</v>
      </c>
    </row>
    <row r="4099" spans="1:4">
      <c r="A4099" t="s">
        <v>1207</v>
      </c>
      <c r="B4099" t="s">
        <v>4936</v>
      </c>
      <c r="C4099" t="str">
        <f t="shared" si="63"/>
        <v>10.146.106.75naa.60060e80166221000001622100000103</v>
      </c>
      <c r="D4099" t="s">
        <v>4856</v>
      </c>
    </row>
    <row r="4100" spans="1:4">
      <c r="A4100" t="s">
        <v>1207</v>
      </c>
      <c r="B4100" t="s">
        <v>4933</v>
      </c>
      <c r="C4100" t="str">
        <f t="shared" ref="C4100:C4163" si="64">CONCATENATE(A4100,B4100)</f>
        <v>10.146.106.75naa.60060e80166177000001617700000035</v>
      </c>
      <c r="D4100" t="s">
        <v>4489</v>
      </c>
    </row>
    <row r="4101" spans="1:4">
      <c r="A4101" t="s">
        <v>1207</v>
      </c>
      <c r="B4101" t="s">
        <v>4934</v>
      </c>
      <c r="C4101" t="str">
        <f t="shared" si="64"/>
        <v>10.146.106.75naa.60060e80166177000001617700000034</v>
      </c>
      <c r="D4101" t="s">
        <v>4493</v>
      </c>
    </row>
    <row r="4102" spans="1:4">
      <c r="A4102" t="s">
        <v>1207</v>
      </c>
      <c r="B4102" t="s">
        <v>4948</v>
      </c>
      <c r="C4102" t="str">
        <f t="shared" si="64"/>
        <v>10.146.106.75naa.60060e80166221000001622100000033</v>
      </c>
      <c r="D4102" t="s">
        <v>2502</v>
      </c>
    </row>
    <row r="4103" spans="1:4">
      <c r="A4103" t="s">
        <v>1207</v>
      </c>
      <c r="B4103" t="s">
        <v>4935</v>
      </c>
      <c r="C4103" t="str">
        <f t="shared" si="64"/>
        <v>10.146.106.75naa.60060e80166177000001617700000036</v>
      </c>
      <c r="D4103" t="s">
        <v>4486</v>
      </c>
    </row>
    <row r="4104" spans="1:4">
      <c r="A4104" t="s">
        <v>1207</v>
      </c>
      <c r="B4104" t="s">
        <v>4913</v>
      </c>
      <c r="C4104" t="str">
        <f t="shared" si="64"/>
        <v>10.146.106.75naa.60060e80166177000001617700000031</v>
      </c>
      <c r="D4104" t="s">
        <v>4490</v>
      </c>
    </row>
    <row r="4105" spans="1:4">
      <c r="A4105" t="s">
        <v>1207</v>
      </c>
      <c r="B4105" t="s">
        <v>4902</v>
      </c>
      <c r="C4105" t="str">
        <f t="shared" si="64"/>
        <v>10.146.106.75naa.60060e80166177000001617700000030</v>
      </c>
      <c r="D4105" t="s">
        <v>4491</v>
      </c>
    </row>
    <row r="4106" spans="1:4">
      <c r="A4106" t="s">
        <v>1207</v>
      </c>
      <c r="B4106" t="s">
        <v>4937</v>
      </c>
      <c r="C4106" t="str">
        <f t="shared" si="64"/>
        <v>10.146.106.75naa.60060e80166177000001617700000033</v>
      </c>
      <c r="D4106" t="s">
        <v>4494</v>
      </c>
    </row>
    <row r="4107" spans="1:4">
      <c r="A4107" t="s">
        <v>1207</v>
      </c>
      <c r="B4107" t="s">
        <v>4909</v>
      </c>
      <c r="C4107" t="str">
        <f t="shared" si="64"/>
        <v>10.146.106.75naa.60060e80166177000001617700000032</v>
      </c>
      <c r="D4107" t="s">
        <v>4492</v>
      </c>
    </row>
    <row r="4108" spans="1:4">
      <c r="A4108" t="s">
        <v>1207</v>
      </c>
      <c r="B4108" t="s">
        <v>4929</v>
      </c>
      <c r="C4108" t="str">
        <f t="shared" si="64"/>
        <v>10.146.106.75naa.60060e80166221000001622100000037</v>
      </c>
      <c r="D4108" t="s">
        <v>2523</v>
      </c>
    </row>
    <row r="4109" spans="1:4">
      <c r="A4109" t="s">
        <v>1207</v>
      </c>
      <c r="B4109" t="s">
        <v>4938</v>
      </c>
      <c r="C4109" t="str">
        <f t="shared" si="64"/>
        <v>10.146.106.75naa.60060e80166221000001622100000036</v>
      </c>
      <c r="D4109" t="s">
        <v>2522</v>
      </c>
    </row>
    <row r="4110" spans="1:4">
      <c r="A4110" t="s">
        <v>1207</v>
      </c>
      <c r="B4110" t="s">
        <v>4926</v>
      </c>
      <c r="C4110" t="str">
        <f t="shared" si="64"/>
        <v>10.146.106.75naa.60060e80166221000001622100000102</v>
      </c>
      <c r="D4110" t="s">
        <v>4498</v>
      </c>
    </row>
    <row r="4111" spans="1:4">
      <c r="A4111" t="s">
        <v>1207</v>
      </c>
      <c r="B4111" t="s">
        <v>4931</v>
      </c>
      <c r="C4111" t="str">
        <f t="shared" si="64"/>
        <v>10.146.106.75naa.60060e80166221000001622100000038</v>
      </c>
      <c r="D4111" t="s">
        <v>4500</v>
      </c>
    </row>
    <row r="4112" spans="1:4">
      <c r="A4112" t="s">
        <v>1207</v>
      </c>
      <c r="B4112" t="s">
        <v>4949</v>
      </c>
      <c r="C4112" t="str">
        <f t="shared" si="64"/>
        <v>10.146.106.75naa.60060e80166221000001622100000034</v>
      </c>
      <c r="D4112" t="s">
        <v>2520</v>
      </c>
    </row>
    <row r="4113" spans="1:4">
      <c r="A4113" t="s">
        <v>1207</v>
      </c>
      <c r="B4113" t="s">
        <v>4950</v>
      </c>
      <c r="C4113" t="str">
        <f t="shared" si="64"/>
        <v>10.146.106.75naa.60060e80166177000001617700000037</v>
      </c>
      <c r="D4113" t="s">
        <v>4487</v>
      </c>
    </row>
    <row r="4114" spans="1:4">
      <c r="A4114" t="s">
        <v>1207</v>
      </c>
      <c r="B4114" t="s">
        <v>4945</v>
      </c>
      <c r="C4114" t="str">
        <f t="shared" si="64"/>
        <v>10.146.106.75naa.60060e80166177000001617700000081</v>
      </c>
      <c r="D4114" t="s">
        <v>4499</v>
      </c>
    </row>
    <row r="4115" spans="1:4">
      <c r="A4115" t="s">
        <v>1207</v>
      </c>
      <c r="B4115" t="s">
        <v>4943</v>
      </c>
      <c r="C4115" t="str">
        <f t="shared" si="64"/>
        <v>10.146.106.75naa.60060e80166177000001617700000080</v>
      </c>
      <c r="D4115" t="s">
        <v>4488</v>
      </c>
    </row>
    <row r="4116" spans="1:4">
      <c r="A4116" t="s">
        <v>1207</v>
      </c>
      <c r="B4116" t="s">
        <v>4987</v>
      </c>
      <c r="C4116" t="str">
        <f t="shared" si="64"/>
        <v>10.146.106.75naa.60060e80166221000001622100001028</v>
      </c>
      <c r="D4116" t="s">
        <v>2486</v>
      </c>
    </row>
    <row r="4117" spans="1:4">
      <c r="A4117" t="s">
        <v>1207</v>
      </c>
      <c r="B4117" t="s">
        <v>4919</v>
      </c>
      <c r="C4117" t="str">
        <f t="shared" si="64"/>
        <v>10.146.106.75naa.60060e80166221000001622100000f12</v>
      </c>
      <c r="D4117" t="s">
        <v>4507</v>
      </c>
    </row>
    <row r="4118" spans="1:4">
      <c r="A4118" t="s">
        <v>1207</v>
      </c>
      <c r="B4118" t="s">
        <v>4924</v>
      </c>
      <c r="C4118" t="str">
        <f t="shared" si="64"/>
        <v>10.146.106.75naa.60060e80166221000001622100000f11</v>
      </c>
      <c r="D4118" t="s">
        <v>4511</v>
      </c>
    </row>
    <row r="4119" spans="1:4">
      <c r="A4119" t="s">
        <v>1207</v>
      </c>
      <c r="B4119" t="s">
        <v>4904</v>
      </c>
      <c r="C4119" t="str">
        <f t="shared" si="64"/>
        <v>10.146.106.75naa.60060e80166221000001622100000f14</v>
      </c>
      <c r="D4119" t="s">
        <v>4508</v>
      </c>
    </row>
    <row r="4120" spans="1:4">
      <c r="A4120" t="s">
        <v>1207</v>
      </c>
      <c r="B4120" t="s">
        <v>4920</v>
      </c>
      <c r="C4120" t="str">
        <f t="shared" si="64"/>
        <v>10.146.106.75naa.60060e80166221000001622100000f13</v>
      </c>
      <c r="D4120" t="s">
        <v>4506</v>
      </c>
    </row>
    <row r="4121" spans="1:4">
      <c r="A4121" t="s">
        <v>1207</v>
      </c>
      <c r="B4121" t="s">
        <v>4966</v>
      </c>
      <c r="C4121" t="str">
        <f t="shared" si="64"/>
        <v>10.146.106.75naa.60060e80166221000001622100001103</v>
      </c>
      <c r="D4121" t="s">
        <v>4501</v>
      </c>
    </row>
    <row r="4122" spans="1:4">
      <c r="A4122" t="s">
        <v>1207</v>
      </c>
      <c r="B4122" t="s">
        <v>4973</v>
      </c>
      <c r="C4122" t="str">
        <f t="shared" si="64"/>
        <v>10.146.106.75naa.60060e80166221000001622100001102</v>
      </c>
      <c r="D4122" t="s">
        <v>4502</v>
      </c>
    </row>
    <row r="4123" spans="1:4">
      <c r="A4123" t="s">
        <v>1207</v>
      </c>
      <c r="B4123" t="s">
        <v>4917</v>
      </c>
      <c r="C4123" t="str">
        <f t="shared" si="64"/>
        <v>10.146.106.75naa.60060e80166221000001622100000f10</v>
      </c>
      <c r="D4123" t="s">
        <v>4515</v>
      </c>
    </row>
    <row r="4124" spans="1:4">
      <c r="A4124" t="s">
        <v>1207</v>
      </c>
      <c r="B4124" t="s">
        <v>4916</v>
      </c>
      <c r="C4124" t="str">
        <f t="shared" si="64"/>
        <v>10.146.106.75naa.60060e80166221000001622100000f0f</v>
      </c>
      <c r="D4124" t="s">
        <v>4513</v>
      </c>
    </row>
    <row r="4125" spans="1:4">
      <c r="A4125" t="s">
        <v>1207</v>
      </c>
      <c r="B4125" t="s">
        <v>1301</v>
      </c>
      <c r="C4125" t="str">
        <f t="shared" si="64"/>
        <v>10.146.106.75naa.60060e80166177000001617700001f24</v>
      </c>
      <c r="D4125" t="s">
        <v>4435</v>
      </c>
    </row>
    <row r="4126" spans="1:4">
      <c r="A4126" t="s">
        <v>1207</v>
      </c>
      <c r="B4126" t="s">
        <v>4925</v>
      </c>
      <c r="C4126" t="str">
        <f t="shared" si="64"/>
        <v>10.146.106.75naa.60060e80166221000001622100000f18</v>
      </c>
      <c r="D4126" t="s">
        <v>2515</v>
      </c>
    </row>
    <row r="4127" spans="1:4">
      <c r="A4127" t="s">
        <v>1207</v>
      </c>
      <c r="B4127" t="s">
        <v>4204</v>
      </c>
      <c r="C4127" t="str">
        <f t="shared" si="64"/>
        <v>10.146.106.75naa.60060e80166177000001617700000085</v>
      </c>
      <c r="D4127" t="s">
        <v>4687</v>
      </c>
    </row>
    <row r="4128" spans="1:4">
      <c r="A4128" t="s">
        <v>1207</v>
      </c>
      <c r="B4128" t="s">
        <v>4202</v>
      </c>
      <c r="C4128" t="str">
        <f t="shared" si="64"/>
        <v>10.146.106.75naa.60060e80166177000001617700000084</v>
      </c>
      <c r="D4128" t="s">
        <v>4688</v>
      </c>
    </row>
    <row r="4129" spans="1:4">
      <c r="A4129" t="s">
        <v>1207</v>
      </c>
      <c r="B4129" t="s">
        <v>4911</v>
      </c>
      <c r="C4129" t="str">
        <f t="shared" si="64"/>
        <v>10.146.106.75naa.60060e80166221000001622100000f16</v>
      </c>
      <c r="D4129" t="s">
        <v>4509</v>
      </c>
    </row>
    <row r="4130" spans="1:4">
      <c r="A4130" t="s">
        <v>1207</v>
      </c>
      <c r="B4130" t="s">
        <v>4900</v>
      </c>
      <c r="C4130" t="str">
        <f t="shared" si="64"/>
        <v>10.146.106.75naa.60060e80166221000001622100000f15</v>
      </c>
      <c r="D4130" t="s">
        <v>4510</v>
      </c>
    </row>
    <row r="4131" spans="1:4">
      <c r="A4131" t="s">
        <v>1207</v>
      </c>
      <c r="B4131" t="s">
        <v>4907</v>
      </c>
      <c r="C4131" t="str">
        <f t="shared" si="64"/>
        <v>10.146.106.75naa.60060e80166221000001622100000f17</v>
      </c>
      <c r="D4131" t="s">
        <v>4423</v>
      </c>
    </row>
    <row r="4132" spans="1:4">
      <c r="A4132" t="s">
        <v>1207</v>
      </c>
      <c r="B4132" t="s">
        <v>4980</v>
      </c>
      <c r="C4132" t="str">
        <f t="shared" si="64"/>
        <v>10.146.106.75naa.60060e80166221000001622100001038</v>
      </c>
      <c r="D4132" t="s">
        <v>4504</v>
      </c>
    </row>
    <row r="4133" spans="1:4">
      <c r="A4133" t="s">
        <v>1207</v>
      </c>
      <c r="B4133" t="s">
        <v>4983</v>
      </c>
      <c r="C4133" t="str">
        <f t="shared" si="64"/>
        <v>10.146.106.75naa.60060e80166177000001617700000028</v>
      </c>
      <c r="D4133" t="s">
        <v>4474</v>
      </c>
    </row>
    <row r="4134" spans="1:4">
      <c r="A4134" t="s">
        <v>1207</v>
      </c>
      <c r="B4134" t="s">
        <v>4984</v>
      </c>
      <c r="C4134" t="str">
        <f t="shared" si="64"/>
        <v>10.146.106.75naa.60060e80166177000001617700000027</v>
      </c>
      <c r="D4134" t="s">
        <v>4473</v>
      </c>
    </row>
    <row r="4135" spans="1:4">
      <c r="A4135" t="s">
        <v>1207</v>
      </c>
      <c r="B4135" t="s">
        <v>4995</v>
      </c>
      <c r="C4135" t="str">
        <f t="shared" si="64"/>
        <v>10.146.106.75naa.60060e8016617700000161770000002a</v>
      </c>
      <c r="D4135" t="s">
        <v>4471</v>
      </c>
    </row>
    <row r="4136" spans="1:4">
      <c r="A4136" t="s">
        <v>1207</v>
      </c>
      <c r="B4136" t="s">
        <v>4993</v>
      </c>
      <c r="C4136" t="str">
        <f t="shared" si="64"/>
        <v>10.146.106.75naa.60060e80166177000001617700000029</v>
      </c>
      <c r="D4136" t="s">
        <v>4475</v>
      </c>
    </row>
    <row r="4137" spans="1:4">
      <c r="A4137" t="s">
        <v>1207</v>
      </c>
      <c r="B4137" t="s">
        <v>4927</v>
      </c>
      <c r="C4137" t="str">
        <f t="shared" si="64"/>
        <v>10.146.106.75naa.60060e80166221000001622100000027</v>
      </c>
      <c r="D4137" t="s">
        <v>2477</v>
      </c>
    </row>
    <row r="4138" spans="1:4">
      <c r="A4138" t="s">
        <v>1207</v>
      </c>
      <c r="B4138" t="s">
        <v>4932</v>
      </c>
      <c r="C4138" t="str">
        <f t="shared" si="64"/>
        <v>10.146.106.75naa.60060e80166221000001622100000026</v>
      </c>
      <c r="D4138" t="s">
        <v>2476</v>
      </c>
    </row>
    <row r="4139" spans="1:4">
      <c r="A4139" t="s">
        <v>1207</v>
      </c>
      <c r="B4139" t="s">
        <v>4981</v>
      </c>
      <c r="C4139" t="str">
        <f t="shared" si="64"/>
        <v>10.146.106.75naa.60060e80166177000001617700000026</v>
      </c>
      <c r="D4139" t="s">
        <v>4497</v>
      </c>
    </row>
    <row r="4140" spans="1:4">
      <c r="A4140" t="s">
        <v>1207</v>
      </c>
      <c r="B4140" t="s">
        <v>4928</v>
      </c>
      <c r="C4140" t="str">
        <f t="shared" si="64"/>
        <v>10.146.106.75naa.60060e80166221000001622100000028</v>
      </c>
      <c r="D4140" t="s">
        <v>2485</v>
      </c>
    </row>
    <row r="4141" spans="1:4">
      <c r="A4141" t="s">
        <v>1207</v>
      </c>
      <c r="B4141" t="s">
        <v>4994</v>
      </c>
      <c r="C4141" t="str">
        <f t="shared" si="64"/>
        <v>10.146.106.75naa.60060e80166221000001622100001033</v>
      </c>
      <c r="D4141" t="s">
        <v>4531</v>
      </c>
    </row>
    <row r="4142" spans="1:4">
      <c r="A4142" t="s">
        <v>1207</v>
      </c>
      <c r="B4142" t="s">
        <v>4969</v>
      </c>
      <c r="C4142" t="str">
        <f t="shared" si="64"/>
        <v>10.146.106.75naa.60060e8016617700000161770000002f</v>
      </c>
      <c r="D4142" t="s">
        <v>4518</v>
      </c>
    </row>
    <row r="4143" spans="1:4">
      <c r="A4143" t="s">
        <v>1207</v>
      </c>
      <c r="B4143" t="s">
        <v>4989</v>
      </c>
      <c r="C4143" t="str">
        <f t="shared" si="64"/>
        <v>10.146.106.75naa.60060e80166221000001622100001036</v>
      </c>
      <c r="D4143" t="s">
        <v>4516</v>
      </c>
    </row>
    <row r="4144" spans="1:4">
      <c r="A4144" t="s">
        <v>1207</v>
      </c>
      <c r="B4144" t="s">
        <v>4996</v>
      </c>
      <c r="C4144" t="str">
        <f t="shared" si="64"/>
        <v>10.146.106.75naa.60060e80166221000001622100001034</v>
      </c>
      <c r="D4144" t="s">
        <v>4529</v>
      </c>
    </row>
    <row r="4145" spans="1:4">
      <c r="A4145" t="s">
        <v>1207</v>
      </c>
      <c r="B4145" t="s">
        <v>4992</v>
      </c>
      <c r="C4145" t="str">
        <f t="shared" si="64"/>
        <v>10.146.106.75naa.60060e8016617700000161770000002c</v>
      </c>
      <c r="D4145" t="s">
        <v>4477</v>
      </c>
    </row>
    <row r="4146" spans="1:4">
      <c r="A4146" t="s">
        <v>1207</v>
      </c>
      <c r="B4146" t="s">
        <v>4990</v>
      </c>
      <c r="C4146" t="str">
        <f t="shared" si="64"/>
        <v>10.146.106.75naa.60060e8016617700000161770000002b</v>
      </c>
      <c r="D4146" t="s">
        <v>4482</v>
      </c>
    </row>
    <row r="4147" spans="1:4">
      <c r="A4147" t="s">
        <v>1207</v>
      </c>
      <c r="B4147" t="s">
        <v>4972</v>
      </c>
      <c r="C4147" t="str">
        <f t="shared" si="64"/>
        <v>10.146.106.75naa.60060e8016617700000161770000002e</v>
      </c>
      <c r="D4147" t="s">
        <v>4525</v>
      </c>
    </row>
    <row r="4148" spans="1:4">
      <c r="A4148" t="s">
        <v>1207</v>
      </c>
      <c r="B4148" t="s">
        <v>4971</v>
      </c>
      <c r="C4148" t="str">
        <f t="shared" si="64"/>
        <v>10.146.106.75naa.60060e8016617700000161770000002d</v>
      </c>
      <c r="D4148" t="s">
        <v>4479</v>
      </c>
    </row>
    <row r="4149" spans="1:4">
      <c r="A4149" t="s">
        <v>1207</v>
      </c>
      <c r="B4149" t="s">
        <v>4921</v>
      </c>
      <c r="C4149" t="str">
        <f t="shared" si="64"/>
        <v>10.146.106.75naa.60060e8016622100000162210000102d</v>
      </c>
      <c r="D4149" t="s">
        <v>4645</v>
      </c>
    </row>
    <row r="4150" spans="1:4">
      <c r="A4150" t="s">
        <v>1207</v>
      </c>
      <c r="B4150" t="s">
        <v>4906</v>
      </c>
      <c r="C4150" t="str">
        <f t="shared" si="64"/>
        <v>10.146.106.75naa.60060e80166221000001622100001032</v>
      </c>
      <c r="D4150" t="s">
        <v>4635</v>
      </c>
    </row>
    <row r="4151" spans="1:4">
      <c r="A4151" t="s">
        <v>1207</v>
      </c>
      <c r="B4151" t="s">
        <v>4903</v>
      </c>
      <c r="C4151" t="str">
        <f t="shared" si="64"/>
        <v>10.146.106.75naa.60060e8016622100000162210000102f</v>
      </c>
      <c r="D4151" t="s">
        <v>4639</v>
      </c>
    </row>
    <row r="4152" spans="1:4">
      <c r="A4152" t="s">
        <v>1207</v>
      </c>
      <c r="B4152" t="s">
        <v>4914</v>
      </c>
      <c r="C4152" t="str">
        <f t="shared" si="64"/>
        <v>10.146.106.75naa.60060e8016622100000162210000102e</v>
      </c>
      <c r="D4152" t="s">
        <v>4641</v>
      </c>
    </row>
    <row r="4153" spans="1:4">
      <c r="A4153" t="s">
        <v>1207</v>
      </c>
      <c r="B4153" t="s">
        <v>4910</v>
      </c>
      <c r="C4153" t="str">
        <f t="shared" si="64"/>
        <v>10.146.106.75naa.60060e80166221000001622100001031</v>
      </c>
      <c r="D4153" t="s">
        <v>4636</v>
      </c>
    </row>
    <row r="4154" spans="1:4">
      <c r="A4154" t="s">
        <v>1207</v>
      </c>
      <c r="B4154" t="s">
        <v>4899</v>
      </c>
      <c r="C4154" t="str">
        <f t="shared" si="64"/>
        <v>10.146.106.75naa.60060e80166221000001622100001030</v>
      </c>
      <c r="D4154" t="s">
        <v>4640</v>
      </c>
    </row>
    <row r="4155" spans="1:4">
      <c r="A4155" t="s">
        <v>1208</v>
      </c>
      <c r="B4155" t="s">
        <v>1563</v>
      </c>
      <c r="C4155" t="str">
        <f t="shared" si="64"/>
        <v>10.146.106.76naa.600508b1001c948578b1e7dea9c9a4d0</v>
      </c>
      <c r="D4155" t="s">
        <v>4652</v>
      </c>
    </row>
    <row r="4156" spans="1:4">
      <c r="A4156" t="s">
        <v>1208</v>
      </c>
      <c r="B4156" t="s">
        <v>1559</v>
      </c>
      <c r="C4156" t="str">
        <f t="shared" si="64"/>
        <v>10.146.106.76naa.600508b1001caa371f7cbc12f7208b56</v>
      </c>
      <c r="D4156" t="s">
        <v>4212</v>
      </c>
    </row>
    <row r="4157" spans="1:4">
      <c r="A4157" t="s">
        <v>1208</v>
      </c>
      <c r="B4157" t="s">
        <v>1561</v>
      </c>
      <c r="C4157" t="str">
        <f t="shared" si="64"/>
        <v>10.146.106.76naa.600508b1001c6fa2297cf5a86a784162</v>
      </c>
      <c r="D4157" t="s">
        <v>4213</v>
      </c>
    </row>
    <row r="4158" spans="1:4">
      <c r="A4158" t="s">
        <v>1208</v>
      </c>
      <c r="B4158" t="s">
        <v>4988</v>
      </c>
      <c r="C4158" t="str">
        <f t="shared" si="64"/>
        <v>10.146.106.76naa.60060e80166177000001617700000024</v>
      </c>
      <c r="D4158" t="s">
        <v>4415</v>
      </c>
    </row>
    <row r="4159" spans="1:4">
      <c r="A4159" t="s">
        <v>1208</v>
      </c>
      <c r="B4159" t="s">
        <v>1275</v>
      </c>
      <c r="C4159" t="str">
        <f t="shared" si="64"/>
        <v>10.146.106.76naa.60060e80166221000001622100001f07</v>
      </c>
      <c r="D4159" t="s">
        <v>4608</v>
      </c>
    </row>
    <row r="4160" spans="1:4">
      <c r="A4160" t="s">
        <v>1208</v>
      </c>
      <c r="B4160" t="s">
        <v>1285</v>
      </c>
      <c r="C4160" t="str">
        <f t="shared" si="64"/>
        <v>10.146.106.76naa.60060e80166221000001622100001f08</v>
      </c>
      <c r="D4160" t="s">
        <v>4609</v>
      </c>
    </row>
    <row r="4161" spans="1:4">
      <c r="A4161" t="s">
        <v>1208</v>
      </c>
      <c r="B4161" t="s">
        <v>4905</v>
      </c>
      <c r="C4161" t="str">
        <f t="shared" si="64"/>
        <v>10.146.106.76naa.60060e80166221000001622100000f19</v>
      </c>
      <c r="D4161" t="s">
        <v>4610</v>
      </c>
    </row>
    <row r="4162" spans="1:4">
      <c r="A4162" t="s">
        <v>1208</v>
      </c>
      <c r="B4162" t="s">
        <v>4959</v>
      </c>
      <c r="C4162" t="str">
        <f t="shared" si="64"/>
        <v>10.146.106.76naa.60060e80166177000001617700000022</v>
      </c>
      <c r="D4162" t="s">
        <v>4397</v>
      </c>
    </row>
    <row r="4163" spans="1:4">
      <c r="A4163" t="s">
        <v>1208</v>
      </c>
      <c r="B4163" t="s">
        <v>1257</v>
      </c>
      <c r="C4163" t="str">
        <f t="shared" si="64"/>
        <v>10.146.106.76naa.60060e80166221000001622100001f05</v>
      </c>
      <c r="D4163" t="s">
        <v>4596</v>
      </c>
    </row>
    <row r="4164" spans="1:4">
      <c r="A4164" t="s">
        <v>1208</v>
      </c>
      <c r="B4164" t="s">
        <v>4986</v>
      </c>
      <c r="C4164" t="str">
        <f t="shared" ref="C4164:C4227" si="65">CONCATENATE(A4164,B4164)</f>
        <v>10.146.106.76naa.60060e80166177000001617700000023</v>
      </c>
      <c r="D4164" t="s">
        <v>4411</v>
      </c>
    </row>
    <row r="4165" spans="1:4">
      <c r="A4165" t="s">
        <v>1208</v>
      </c>
      <c r="B4165" t="s">
        <v>1267</v>
      </c>
      <c r="C4165" t="str">
        <f t="shared" si="65"/>
        <v>10.146.106.76naa.60060e80166221000001622100001f06</v>
      </c>
      <c r="D4165" t="s">
        <v>4595</v>
      </c>
    </row>
    <row r="4166" spans="1:4">
      <c r="A4166" t="s">
        <v>1208</v>
      </c>
      <c r="B4166" t="s">
        <v>4941</v>
      </c>
      <c r="C4166" t="str">
        <f t="shared" si="65"/>
        <v>10.146.106.76naa.60060e80166221000001622100000f1d</v>
      </c>
      <c r="D4166" t="s">
        <v>4612</v>
      </c>
    </row>
    <row r="4167" spans="1:4">
      <c r="A4167" t="s">
        <v>1208</v>
      </c>
      <c r="B4167" t="s">
        <v>4908</v>
      </c>
      <c r="C4167" t="str">
        <f t="shared" si="65"/>
        <v>10.146.106.76naa.60060e80166221000001622100000f1c</v>
      </c>
      <c r="D4167" t="s">
        <v>4611</v>
      </c>
    </row>
    <row r="4168" spans="1:4">
      <c r="A4168" t="s">
        <v>1208</v>
      </c>
      <c r="B4168" t="s">
        <v>4901</v>
      </c>
      <c r="C4168" t="str">
        <f t="shared" si="65"/>
        <v>10.146.106.76naa.60060e80166221000001622100000f1a</v>
      </c>
      <c r="D4168" t="s">
        <v>4605</v>
      </c>
    </row>
    <row r="4169" spans="1:4">
      <c r="A4169" t="s">
        <v>1208</v>
      </c>
      <c r="B4169" t="s">
        <v>4982</v>
      </c>
      <c r="C4169" t="str">
        <f t="shared" si="65"/>
        <v>10.146.106.76naa.60060e80166177000001617700000025</v>
      </c>
      <c r="D4169" t="s">
        <v>4410</v>
      </c>
    </row>
    <row r="4170" spans="1:4">
      <c r="A4170" t="s">
        <v>1208</v>
      </c>
      <c r="B4170" t="s">
        <v>4912</v>
      </c>
      <c r="C4170" t="str">
        <f t="shared" si="65"/>
        <v>10.146.106.76naa.60060e80166221000001622100000f1b</v>
      </c>
      <c r="D4170" t="s">
        <v>4607</v>
      </c>
    </row>
    <row r="4171" spans="1:4">
      <c r="A4171" t="s">
        <v>1208</v>
      </c>
      <c r="B4171" t="s">
        <v>1293</v>
      </c>
      <c r="C4171" t="str">
        <f t="shared" si="65"/>
        <v>10.146.106.76naa.60060e80166221000001622100001f09</v>
      </c>
      <c r="D4171" t="s">
        <v>4606</v>
      </c>
    </row>
    <row r="4172" spans="1:4">
      <c r="A4172" t="s">
        <v>1208</v>
      </c>
      <c r="B4172" t="s">
        <v>4957</v>
      </c>
      <c r="C4172" t="str">
        <f t="shared" si="65"/>
        <v>10.146.106.76naa.60060e80166177000001617700000021</v>
      </c>
      <c r="D4172" t="s">
        <v>4396</v>
      </c>
    </row>
    <row r="4173" spans="1:4">
      <c r="A4173" t="s">
        <v>1208</v>
      </c>
      <c r="B4173" t="s">
        <v>4216</v>
      </c>
      <c r="C4173" t="str">
        <f t="shared" si="65"/>
        <v>10.146.106.76naa.60060e80166177000001617700000f1f</v>
      </c>
      <c r="D4173" t="s">
        <v>4693</v>
      </c>
    </row>
    <row r="4174" spans="1:4">
      <c r="A4174" t="s">
        <v>1208</v>
      </c>
      <c r="B4174" t="s">
        <v>4955</v>
      </c>
      <c r="C4174" t="str">
        <f t="shared" si="65"/>
        <v>10.146.106.76naa.60060e8016617700000161770000001c</v>
      </c>
      <c r="D4174" t="s">
        <v>4221</v>
      </c>
    </row>
    <row r="4175" spans="1:4">
      <c r="A4175" t="s">
        <v>1208</v>
      </c>
      <c r="B4175" t="s">
        <v>4951</v>
      </c>
      <c r="C4175" t="str">
        <f t="shared" si="65"/>
        <v>10.146.106.76naa.60060e8016617700000161770000001d</v>
      </c>
      <c r="D4175" t="s">
        <v>4416</v>
      </c>
    </row>
    <row r="4176" spans="1:4">
      <c r="A4176" t="s">
        <v>1208</v>
      </c>
      <c r="B4176" t="s">
        <v>1361</v>
      </c>
      <c r="C4176" t="str">
        <f t="shared" si="65"/>
        <v>10.146.106.76naa.60060e80166177000001617700001f09</v>
      </c>
      <c r="D4176" t="s">
        <v>4429</v>
      </c>
    </row>
    <row r="4177" spans="1:4">
      <c r="A4177" t="s">
        <v>1208</v>
      </c>
      <c r="B4177" t="s">
        <v>1341</v>
      </c>
      <c r="C4177" t="str">
        <f t="shared" si="65"/>
        <v>10.146.106.76naa.60060e80166177000001617700001f07</v>
      </c>
      <c r="D4177" t="s">
        <v>4427</v>
      </c>
    </row>
    <row r="4178" spans="1:4">
      <c r="A4178" t="s">
        <v>1208</v>
      </c>
      <c r="B4178" t="s">
        <v>4209</v>
      </c>
      <c r="C4178" t="str">
        <f t="shared" si="65"/>
        <v>10.146.106.76naa.60060e80166177000001617700000086</v>
      </c>
      <c r="D4178" t="s">
        <v>4689</v>
      </c>
    </row>
    <row r="4179" spans="1:4">
      <c r="A4179" t="s">
        <v>1208</v>
      </c>
      <c r="B4179" t="s">
        <v>1351</v>
      </c>
      <c r="C4179" t="str">
        <f t="shared" si="65"/>
        <v>10.146.106.76naa.60060e80166177000001617700001f08</v>
      </c>
      <c r="D4179" t="s">
        <v>4428</v>
      </c>
    </row>
    <row r="4180" spans="1:4">
      <c r="A4180" t="s">
        <v>1208</v>
      </c>
      <c r="B4180" t="s">
        <v>4214</v>
      </c>
      <c r="C4180" t="str">
        <f t="shared" si="65"/>
        <v>10.146.106.76naa.60060e80166177000001617700000f1e</v>
      </c>
      <c r="D4180" t="s">
        <v>4692</v>
      </c>
    </row>
    <row r="4181" spans="1:4">
      <c r="A4181" t="s">
        <v>1208</v>
      </c>
      <c r="B4181" t="s">
        <v>1383</v>
      </c>
      <c r="C4181" t="str">
        <f t="shared" si="65"/>
        <v>10.146.106.76naa.60060e80166177000001617700001f0c</v>
      </c>
      <c r="D4181" t="s">
        <v>4403</v>
      </c>
    </row>
    <row r="4182" spans="1:4">
      <c r="A4182" t="s">
        <v>1208</v>
      </c>
      <c r="B4182" t="s">
        <v>4961</v>
      </c>
      <c r="C4182" t="str">
        <f t="shared" si="65"/>
        <v>10.146.106.76naa.60060e8016617700000161770000001f</v>
      </c>
      <c r="D4182" t="s">
        <v>4404</v>
      </c>
    </row>
    <row r="4183" spans="1:4">
      <c r="A4183" t="s">
        <v>1208</v>
      </c>
      <c r="B4183" t="s">
        <v>1389</v>
      </c>
      <c r="C4183" t="str">
        <f t="shared" si="65"/>
        <v>10.146.106.76naa.60060e80166177000001617700001f0d</v>
      </c>
      <c r="D4183" t="s">
        <v>4394</v>
      </c>
    </row>
    <row r="4184" spans="1:4">
      <c r="A4184" t="s">
        <v>1208</v>
      </c>
      <c r="B4184" t="s">
        <v>4963</v>
      </c>
      <c r="C4184" t="str">
        <f t="shared" si="65"/>
        <v>10.146.106.76naa.60060e80166177000001617700000020</v>
      </c>
      <c r="D4184" t="s">
        <v>4399</v>
      </c>
    </row>
    <row r="4185" spans="1:4">
      <c r="A4185" t="s">
        <v>1208</v>
      </c>
      <c r="B4185" t="s">
        <v>1371</v>
      </c>
      <c r="C4185" t="str">
        <f t="shared" si="65"/>
        <v>10.146.106.76naa.60060e80166177000001617700001f0a</v>
      </c>
      <c r="D4185" t="s">
        <v>4401</v>
      </c>
    </row>
    <row r="4186" spans="1:4">
      <c r="A4186" t="s">
        <v>1208</v>
      </c>
      <c r="B4186" t="s">
        <v>4218</v>
      </c>
      <c r="C4186" t="str">
        <f t="shared" si="65"/>
        <v>10.146.106.76naa.60060e80166177000001617700000f20</v>
      </c>
      <c r="D4186" t="s">
        <v>4690</v>
      </c>
    </row>
    <row r="4187" spans="1:4">
      <c r="A4187" t="s">
        <v>1208</v>
      </c>
      <c r="B4187" t="s">
        <v>1377</v>
      </c>
      <c r="C4187" t="str">
        <f t="shared" si="65"/>
        <v>10.146.106.76naa.60060e80166177000001617700001f0b</v>
      </c>
      <c r="D4187" t="s">
        <v>4402</v>
      </c>
    </row>
    <row r="4188" spans="1:4">
      <c r="A4188" t="s">
        <v>1208</v>
      </c>
      <c r="B4188" t="s">
        <v>4953</v>
      </c>
      <c r="C4188" t="str">
        <f t="shared" si="65"/>
        <v>10.146.106.76naa.60060e8016617700000161770000001e</v>
      </c>
      <c r="D4188" t="s">
        <v>4400</v>
      </c>
    </row>
    <row r="4189" spans="1:4">
      <c r="A4189" t="s">
        <v>1208</v>
      </c>
      <c r="B4189" t="s">
        <v>4976</v>
      </c>
      <c r="C4189" t="str">
        <f t="shared" si="65"/>
        <v>10.146.106.76naa.60060e8016622100000162210000002e</v>
      </c>
      <c r="D4189" t="s">
        <v>4600</v>
      </c>
    </row>
    <row r="4190" spans="1:4">
      <c r="A4190" t="s">
        <v>1208</v>
      </c>
      <c r="B4190" t="s">
        <v>4977</v>
      </c>
      <c r="C4190" t="str">
        <f t="shared" si="65"/>
        <v>10.146.106.76naa.60060e8016622100000162210000002d</v>
      </c>
      <c r="D4190" t="s">
        <v>4599</v>
      </c>
    </row>
    <row r="4191" spans="1:4">
      <c r="A4191" t="s">
        <v>1208</v>
      </c>
      <c r="B4191" t="s">
        <v>4978</v>
      </c>
      <c r="C4191" t="str">
        <f t="shared" si="65"/>
        <v>10.146.106.76naa.60060e80166221000001622100000030</v>
      </c>
      <c r="D4191" t="s">
        <v>4601</v>
      </c>
    </row>
    <row r="4192" spans="1:4">
      <c r="A4192" t="s">
        <v>1208</v>
      </c>
      <c r="B4192" t="s">
        <v>4979</v>
      </c>
      <c r="C4192" t="str">
        <f t="shared" si="65"/>
        <v>10.146.106.76naa.60060e8016622100000162210000002f</v>
      </c>
      <c r="D4192" t="s">
        <v>4602</v>
      </c>
    </row>
    <row r="4193" spans="1:4">
      <c r="A4193" t="s">
        <v>1208</v>
      </c>
      <c r="B4193" t="s">
        <v>4967</v>
      </c>
      <c r="C4193" t="str">
        <f t="shared" si="65"/>
        <v>10.146.106.76naa.60060e8016622100000162210000002b</v>
      </c>
      <c r="D4193" t="s">
        <v>4604</v>
      </c>
    </row>
    <row r="4194" spans="1:4">
      <c r="A4194" t="s">
        <v>1208</v>
      </c>
      <c r="B4194" t="s">
        <v>4968</v>
      </c>
      <c r="C4194" t="str">
        <f t="shared" si="65"/>
        <v>10.146.106.76naa.60060e8016622100000162210000002c</v>
      </c>
      <c r="D4194" t="s">
        <v>4603</v>
      </c>
    </row>
    <row r="4195" spans="1:4">
      <c r="A4195" t="s">
        <v>1208</v>
      </c>
      <c r="B4195" t="s">
        <v>4922</v>
      </c>
      <c r="C4195" t="str">
        <f t="shared" si="65"/>
        <v>10.146.106.76naa.60060e8016622100000162210000102b</v>
      </c>
      <c r="D4195" t="s">
        <v>4644</v>
      </c>
    </row>
    <row r="4196" spans="1:4">
      <c r="A4196" t="s">
        <v>1208</v>
      </c>
      <c r="B4196" t="s">
        <v>4915</v>
      </c>
      <c r="C4196" t="str">
        <f t="shared" si="65"/>
        <v>10.146.106.76naa.60060e8016622100000162210000102a</v>
      </c>
      <c r="D4196" t="s">
        <v>4642</v>
      </c>
    </row>
    <row r="4197" spans="1:4">
      <c r="A4197" t="s">
        <v>1208</v>
      </c>
      <c r="B4197" t="s">
        <v>4921</v>
      </c>
      <c r="C4197" t="str">
        <f t="shared" si="65"/>
        <v>10.146.106.76naa.60060e8016622100000162210000102d</v>
      </c>
      <c r="D4197" t="s">
        <v>4645</v>
      </c>
    </row>
    <row r="4198" spans="1:4">
      <c r="A4198" t="s">
        <v>1208</v>
      </c>
      <c r="B4198" t="s">
        <v>4923</v>
      </c>
      <c r="C4198" t="str">
        <f t="shared" si="65"/>
        <v>10.146.106.76naa.60060e8016622100000162210000102c</v>
      </c>
      <c r="D4198" t="s">
        <v>4646</v>
      </c>
    </row>
    <row r="4199" spans="1:4">
      <c r="A4199" t="s">
        <v>1208</v>
      </c>
      <c r="B4199" t="s">
        <v>4975</v>
      </c>
      <c r="C4199" t="str">
        <f t="shared" si="65"/>
        <v>10.146.106.76naa.60060e80166221000001622100000031</v>
      </c>
      <c r="D4199" t="s">
        <v>4637</v>
      </c>
    </row>
    <row r="4200" spans="1:4">
      <c r="A4200" t="s">
        <v>1208</v>
      </c>
      <c r="B4200" t="s">
        <v>1235</v>
      </c>
      <c r="C4200" t="str">
        <f t="shared" si="65"/>
        <v>10.146.106.76naa.60060e80166221000001622100001f19</v>
      </c>
      <c r="D4200" t="s">
        <v>4222</v>
      </c>
    </row>
    <row r="4201" spans="1:4">
      <c r="A4201" t="s">
        <v>1208</v>
      </c>
      <c r="B4201" t="s">
        <v>4918</v>
      </c>
      <c r="C4201" t="str">
        <f t="shared" si="65"/>
        <v>10.146.106.76naa.60060e80166221000001622100001029</v>
      </c>
      <c r="D4201" t="s">
        <v>4643</v>
      </c>
    </row>
    <row r="4202" spans="1:4">
      <c r="A4202" t="s">
        <v>1208</v>
      </c>
      <c r="B4202" t="s">
        <v>4974</v>
      </c>
      <c r="C4202" t="str">
        <f t="shared" si="65"/>
        <v>10.146.106.76naa.60060e80166221000001622100000032</v>
      </c>
      <c r="D4202" t="s">
        <v>4638</v>
      </c>
    </row>
    <row r="4203" spans="1:4">
      <c r="A4203" t="s">
        <v>1208</v>
      </c>
      <c r="B4203" t="s">
        <v>4970</v>
      </c>
      <c r="C4203" t="str">
        <f t="shared" si="65"/>
        <v>10.146.106.76naa.60060e8016622100000162210000002a</v>
      </c>
      <c r="D4203" t="s">
        <v>4598</v>
      </c>
    </row>
    <row r="4204" spans="1:4">
      <c r="A4204" t="s">
        <v>1208</v>
      </c>
      <c r="B4204" t="s">
        <v>4991</v>
      </c>
      <c r="C4204" t="str">
        <f t="shared" si="65"/>
        <v>10.146.106.76naa.60060e80166221000001622100000029</v>
      </c>
      <c r="D4204" t="s">
        <v>4597</v>
      </c>
    </row>
    <row r="4205" spans="1:4">
      <c r="A4205" t="s">
        <v>1208</v>
      </c>
      <c r="B4205" t="s">
        <v>1331</v>
      </c>
      <c r="C4205" t="str">
        <f t="shared" si="65"/>
        <v>10.146.106.76naa.60060e80166177000001617700001f06</v>
      </c>
      <c r="D4205" t="s">
        <v>4430</v>
      </c>
    </row>
    <row r="4206" spans="1:4">
      <c r="A4206" t="s">
        <v>1208</v>
      </c>
      <c r="B4206" t="s">
        <v>4939</v>
      </c>
      <c r="C4206" t="str">
        <f t="shared" si="65"/>
        <v>10.146.106.76naa.60060e80166221000001622100000020</v>
      </c>
      <c r="D4206" t="s">
        <v>2469</v>
      </c>
    </row>
    <row r="4207" spans="1:4">
      <c r="A4207" t="s">
        <v>1208</v>
      </c>
      <c r="B4207" t="s">
        <v>4962</v>
      </c>
      <c r="C4207" t="str">
        <f t="shared" si="65"/>
        <v>10.146.106.76naa.60060e80166221000001622100001022</v>
      </c>
      <c r="D4207" t="s">
        <v>2471</v>
      </c>
    </row>
    <row r="4208" spans="1:4">
      <c r="A4208" t="s">
        <v>1208</v>
      </c>
      <c r="B4208" t="s">
        <v>4940</v>
      </c>
      <c r="C4208" t="str">
        <f t="shared" si="65"/>
        <v>10.146.106.76naa.60060e80166221000001622100000021</v>
      </c>
      <c r="D4208" t="s">
        <v>2472</v>
      </c>
    </row>
    <row r="4209" spans="1:4">
      <c r="A4209" t="s">
        <v>1208</v>
      </c>
      <c r="B4209" t="s">
        <v>4964</v>
      </c>
      <c r="C4209" t="str">
        <f t="shared" si="65"/>
        <v>10.146.106.76naa.60060e80166221000001622100001023</v>
      </c>
      <c r="D4209" t="s">
        <v>2475</v>
      </c>
    </row>
    <row r="4210" spans="1:4">
      <c r="A4210" t="s">
        <v>1208</v>
      </c>
      <c r="B4210" t="s">
        <v>4952</v>
      </c>
      <c r="C4210" t="str">
        <f t="shared" si="65"/>
        <v>10.146.106.76naa.60060e80166221000001622100001020</v>
      </c>
      <c r="D4210" t="s">
        <v>2470</v>
      </c>
    </row>
    <row r="4211" spans="1:4">
      <c r="A4211" t="s">
        <v>1208</v>
      </c>
      <c r="B4211" t="s">
        <v>4956</v>
      </c>
      <c r="C4211" t="str">
        <f t="shared" si="65"/>
        <v>10.146.106.76naa.60060e8016622100000162210000101f</v>
      </c>
      <c r="D4211" t="s">
        <v>4614</v>
      </c>
    </row>
    <row r="4212" spans="1:4">
      <c r="A4212" t="s">
        <v>1208</v>
      </c>
      <c r="B4212" t="s">
        <v>4942</v>
      </c>
      <c r="C4212" t="str">
        <f t="shared" si="65"/>
        <v>10.146.106.76naa.60060e8016622100000162210000001f</v>
      </c>
      <c r="D4212" t="s">
        <v>2462</v>
      </c>
    </row>
    <row r="4213" spans="1:4">
      <c r="A4213" t="s">
        <v>1208</v>
      </c>
      <c r="B4213" t="s">
        <v>4954</v>
      </c>
      <c r="C4213" t="str">
        <f t="shared" si="65"/>
        <v>10.146.106.76naa.60060e80166221000001622100001021</v>
      </c>
      <c r="D4213" t="s">
        <v>2473</v>
      </c>
    </row>
    <row r="4214" spans="1:4">
      <c r="A4214" t="s">
        <v>1208</v>
      </c>
      <c r="B4214" t="s">
        <v>4946</v>
      </c>
      <c r="C4214" t="str">
        <f t="shared" si="65"/>
        <v>10.146.106.76naa.60060e80166221000001622100000024</v>
      </c>
      <c r="D4214" t="s">
        <v>2483</v>
      </c>
    </row>
    <row r="4215" spans="1:4">
      <c r="A4215" t="s">
        <v>1208</v>
      </c>
      <c r="B4215" t="s">
        <v>4965</v>
      </c>
      <c r="C4215" t="str">
        <f t="shared" si="65"/>
        <v>10.146.106.76naa.60060e80166221000001622100001026</v>
      </c>
      <c r="D4215" t="s">
        <v>2478</v>
      </c>
    </row>
    <row r="4216" spans="1:4">
      <c r="A4216" t="s">
        <v>1208</v>
      </c>
      <c r="B4216" t="s">
        <v>4930</v>
      </c>
      <c r="C4216" t="str">
        <f t="shared" si="65"/>
        <v>10.146.106.76naa.60060e80166221000001622100000025</v>
      </c>
      <c r="D4216" t="s">
        <v>4613</v>
      </c>
    </row>
    <row r="4217" spans="1:4">
      <c r="A4217" t="s">
        <v>1208</v>
      </c>
      <c r="B4217" t="s">
        <v>4985</v>
      </c>
      <c r="C4217" t="str">
        <f t="shared" si="65"/>
        <v>10.146.106.76naa.60060e80166221000001622100001027</v>
      </c>
      <c r="D4217" t="s">
        <v>2479</v>
      </c>
    </row>
    <row r="4218" spans="1:4">
      <c r="A4218" t="s">
        <v>1208</v>
      </c>
      <c r="B4218" t="s">
        <v>4947</v>
      </c>
      <c r="C4218" t="str">
        <f t="shared" si="65"/>
        <v>10.146.106.76naa.60060e80166221000001622100000022</v>
      </c>
      <c r="D4218" t="s">
        <v>2464</v>
      </c>
    </row>
    <row r="4219" spans="1:4">
      <c r="A4219" t="s">
        <v>1208</v>
      </c>
      <c r="B4219" t="s">
        <v>4958</v>
      </c>
      <c r="C4219" t="str">
        <f t="shared" si="65"/>
        <v>10.146.106.76naa.60060e80166221000001622100001024</v>
      </c>
      <c r="D4219" t="s">
        <v>2484</v>
      </c>
    </row>
    <row r="4220" spans="1:4">
      <c r="A4220" t="s">
        <v>1208</v>
      </c>
      <c r="B4220" t="s">
        <v>4944</v>
      </c>
      <c r="C4220" t="str">
        <f t="shared" si="65"/>
        <v>10.146.106.76naa.60060e80166221000001622100000023</v>
      </c>
      <c r="D4220" t="s">
        <v>2474</v>
      </c>
    </row>
    <row r="4221" spans="1:4">
      <c r="A4221" t="s">
        <v>1208</v>
      </c>
      <c r="B4221" t="s">
        <v>4960</v>
      </c>
      <c r="C4221" t="str">
        <f t="shared" si="65"/>
        <v>10.146.106.76naa.60060e80166221000001622100001025</v>
      </c>
      <c r="D4221" t="s">
        <v>4615</v>
      </c>
    </row>
    <row r="4222" spans="1:4">
      <c r="A4222" t="s">
        <v>1208</v>
      </c>
      <c r="B4222" t="s">
        <v>4936</v>
      </c>
      <c r="C4222" t="str">
        <f t="shared" si="65"/>
        <v>10.146.106.76naa.60060e80166221000001622100000103</v>
      </c>
      <c r="D4222" t="s">
        <v>4856</v>
      </c>
    </row>
    <row r="4223" spans="1:4">
      <c r="A4223" t="s">
        <v>1208</v>
      </c>
      <c r="B4223" t="s">
        <v>4933</v>
      </c>
      <c r="C4223" t="str">
        <f t="shared" si="65"/>
        <v>10.146.106.76naa.60060e80166177000001617700000035</v>
      </c>
      <c r="D4223" t="s">
        <v>4489</v>
      </c>
    </row>
    <row r="4224" spans="1:4">
      <c r="A4224" t="s">
        <v>1208</v>
      </c>
      <c r="B4224" t="s">
        <v>4934</v>
      </c>
      <c r="C4224" t="str">
        <f t="shared" si="65"/>
        <v>10.146.106.76naa.60060e80166177000001617700000034</v>
      </c>
      <c r="D4224" t="s">
        <v>4493</v>
      </c>
    </row>
    <row r="4225" spans="1:4">
      <c r="A4225" t="s">
        <v>1208</v>
      </c>
      <c r="B4225" t="s">
        <v>4948</v>
      </c>
      <c r="C4225" t="str">
        <f t="shared" si="65"/>
        <v>10.146.106.76naa.60060e80166221000001622100000033</v>
      </c>
      <c r="D4225" t="s">
        <v>2502</v>
      </c>
    </row>
    <row r="4226" spans="1:4">
      <c r="A4226" t="s">
        <v>1208</v>
      </c>
      <c r="B4226" t="s">
        <v>4935</v>
      </c>
      <c r="C4226" t="str">
        <f t="shared" si="65"/>
        <v>10.146.106.76naa.60060e80166177000001617700000036</v>
      </c>
      <c r="D4226" t="s">
        <v>4486</v>
      </c>
    </row>
    <row r="4227" spans="1:4">
      <c r="A4227" t="s">
        <v>1208</v>
      </c>
      <c r="B4227" t="s">
        <v>4913</v>
      </c>
      <c r="C4227" t="str">
        <f t="shared" si="65"/>
        <v>10.146.106.76naa.60060e80166177000001617700000031</v>
      </c>
      <c r="D4227" t="s">
        <v>4490</v>
      </c>
    </row>
    <row r="4228" spans="1:4">
      <c r="A4228" t="s">
        <v>1208</v>
      </c>
      <c r="B4228" t="s">
        <v>4902</v>
      </c>
      <c r="C4228" t="str">
        <f t="shared" ref="C4228:C4291" si="66">CONCATENATE(A4228,B4228)</f>
        <v>10.146.106.76naa.60060e80166177000001617700000030</v>
      </c>
      <c r="D4228" t="s">
        <v>4491</v>
      </c>
    </row>
    <row r="4229" spans="1:4">
      <c r="A4229" t="s">
        <v>1208</v>
      </c>
      <c r="B4229" t="s">
        <v>4937</v>
      </c>
      <c r="C4229" t="str">
        <f t="shared" si="66"/>
        <v>10.146.106.76naa.60060e80166177000001617700000033</v>
      </c>
      <c r="D4229" t="s">
        <v>4494</v>
      </c>
    </row>
    <row r="4230" spans="1:4">
      <c r="A4230" t="s">
        <v>1208</v>
      </c>
      <c r="B4230" t="s">
        <v>4909</v>
      </c>
      <c r="C4230" t="str">
        <f t="shared" si="66"/>
        <v>10.146.106.76naa.60060e80166177000001617700000032</v>
      </c>
      <c r="D4230" t="s">
        <v>4492</v>
      </c>
    </row>
    <row r="4231" spans="1:4">
      <c r="A4231" t="s">
        <v>1208</v>
      </c>
      <c r="B4231" t="s">
        <v>4929</v>
      </c>
      <c r="C4231" t="str">
        <f t="shared" si="66"/>
        <v>10.146.106.76naa.60060e80166221000001622100000037</v>
      </c>
      <c r="D4231" t="s">
        <v>2523</v>
      </c>
    </row>
    <row r="4232" spans="1:4">
      <c r="A4232" t="s">
        <v>1208</v>
      </c>
      <c r="B4232" t="s">
        <v>4938</v>
      </c>
      <c r="C4232" t="str">
        <f t="shared" si="66"/>
        <v>10.146.106.76naa.60060e80166221000001622100000036</v>
      </c>
      <c r="D4232" t="s">
        <v>2522</v>
      </c>
    </row>
    <row r="4233" spans="1:4">
      <c r="A4233" t="s">
        <v>1208</v>
      </c>
      <c r="B4233" t="s">
        <v>4926</v>
      </c>
      <c r="C4233" t="str">
        <f t="shared" si="66"/>
        <v>10.146.106.76naa.60060e80166221000001622100000102</v>
      </c>
      <c r="D4233" t="s">
        <v>4498</v>
      </c>
    </row>
    <row r="4234" spans="1:4">
      <c r="A4234" t="s">
        <v>1208</v>
      </c>
      <c r="B4234" t="s">
        <v>4931</v>
      </c>
      <c r="C4234" t="str">
        <f t="shared" si="66"/>
        <v>10.146.106.76naa.60060e80166221000001622100000038</v>
      </c>
      <c r="D4234" t="s">
        <v>4500</v>
      </c>
    </row>
    <row r="4235" spans="1:4">
      <c r="A4235" t="s">
        <v>1208</v>
      </c>
      <c r="B4235" t="s">
        <v>4949</v>
      </c>
      <c r="C4235" t="str">
        <f t="shared" si="66"/>
        <v>10.146.106.76naa.60060e80166221000001622100000034</v>
      </c>
      <c r="D4235" t="s">
        <v>2520</v>
      </c>
    </row>
    <row r="4236" spans="1:4">
      <c r="A4236" t="s">
        <v>1208</v>
      </c>
      <c r="B4236" t="s">
        <v>4950</v>
      </c>
      <c r="C4236" t="str">
        <f t="shared" si="66"/>
        <v>10.146.106.76naa.60060e80166177000001617700000037</v>
      </c>
      <c r="D4236" t="s">
        <v>4487</v>
      </c>
    </row>
    <row r="4237" spans="1:4">
      <c r="A4237" t="s">
        <v>1208</v>
      </c>
      <c r="B4237" t="s">
        <v>4945</v>
      </c>
      <c r="C4237" t="str">
        <f t="shared" si="66"/>
        <v>10.146.106.76naa.60060e80166177000001617700000081</v>
      </c>
      <c r="D4237" t="s">
        <v>4499</v>
      </c>
    </row>
    <row r="4238" spans="1:4">
      <c r="A4238" t="s">
        <v>1208</v>
      </c>
      <c r="B4238" t="s">
        <v>4943</v>
      </c>
      <c r="C4238" t="str">
        <f t="shared" si="66"/>
        <v>10.146.106.76naa.60060e80166177000001617700000080</v>
      </c>
      <c r="D4238" t="s">
        <v>4488</v>
      </c>
    </row>
    <row r="4239" spans="1:4">
      <c r="A4239" t="s">
        <v>1208</v>
      </c>
      <c r="B4239" t="s">
        <v>4987</v>
      </c>
      <c r="C4239" t="str">
        <f t="shared" si="66"/>
        <v>10.146.106.76naa.60060e80166221000001622100001028</v>
      </c>
      <c r="D4239" t="s">
        <v>2486</v>
      </c>
    </row>
    <row r="4240" spans="1:4">
      <c r="A4240" t="s">
        <v>1208</v>
      </c>
      <c r="B4240" t="s">
        <v>4919</v>
      </c>
      <c r="C4240" t="str">
        <f t="shared" si="66"/>
        <v>10.146.106.76naa.60060e80166221000001622100000f12</v>
      </c>
      <c r="D4240" t="s">
        <v>4507</v>
      </c>
    </row>
    <row r="4241" spans="1:4">
      <c r="A4241" t="s">
        <v>1208</v>
      </c>
      <c r="B4241" t="s">
        <v>4924</v>
      </c>
      <c r="C4241" t="str">
        <f t="shared" si="66"/>
        <v>10.146.106.76naa.60060e80166221000001622100000f11</v>
      </c>
      <c r="D4241" t="s">
        <v>4511</v>
      </c>
    </row>
    <row r="4242" spans="1:4">
      <c r="A4242" t="s">
        <v>1208</v>
      </c>
      <c r="B4242" t="s">
        <v>4904</v>
      </c>
      <c r="C4242" t="str">
        <f t="shared" si="66"/>
        <v>10.146.106.76naa.60060e80166221000001622100000f14</v>
      </c>
      <c r="D4242" t="s">
        <v>4508</v>
      </c>
    </row>
    <row r="4243" spans="1:4">
      <c r="A4243" t="s">
        <v>1208</v>
      </c>
      <c r="B4243" t="s">
        <v>4920</v>
      </c>
      <c r="C4243" t="str">
        <f t="shared" si="66"/>
        <v>10.146.106.76naa.60060e80166221000001622100000f13</v>
      </c>
      <c r="D4243" t="s">
        <v>4506</v>
      </c>
    </row>
    <row r="4244" spans="1:4">
      <c r="A4244" t="s">
        <v>1208</v>
      </c>
      <c r="B4244" t="s">
        <v>4966</v>
      </c>
      <c r="C4244" t="str">
        <f t="shared" si="66"/>
        <v>10.146.106.76naa.60060e80166221000001622100001103</v>
      </c>
      <c r="D4244" t="s">
        <v>4501</v>
      </c>
    </row>
    <row r="4245" spans="1:4">
      <c r="A4245" t="s">
        <v>1208</v>
      </c>
      <c r="B4245" t="s">
        <v>4973</v>
      </c>
      <c r="C4245" t="str">
        <f t="shared" si="66"/>
        <v>10.146.106.76naa.60060e80166221000001622100001102</v>
      </c>
      <c r="D4245" t="s">
        <v>4502</v>
      </c>
    </row>
    <row r="4246" spans="1:4">
      <c r="A4246" t="s">
        <v>1208</v>
      </c>
      <c r="B4246" t="s">
        <v>4917</v>
      </c>
      <c r="C4246" t="str">
        <f t="shared" si="66"/>
        <v>10.146.106.76naa.60060e80166221000001622100000f10</v>
      </c>
      <c r="D4246" t="s">
        <v>4515</v>
      </c>
    </row>
    <row r="4247" spans="1:4">
      <c r="A4247" t="s">
        <v>1208</v>
      </c>
      <c r="B4247" t="s">
        <v>4916</v>
      </c>
      <c r="C4247" t="str">
        <f t="shared" si="66"/>
        <v>10.146.106.76naa.60060e80166221000001622100000f0f</v>
      </c>
      <c r="D4247" t="s">
        <v>4513</v>
      </c>
    </row>
    <row r="4248" spans="1:4">
      <c r="A4248" t="s">
        <v>1208</v>
      </c>
      <c r="B4248" t="s">
        <v>1301</v>
      </c>
      <c r="C4248" t="str">
        <f t="shared" si="66"/>
        <v>10.146.106.76naa.60060e80166177000001617700001f24</v>
      </c>
      <c r="D4248" t="s">
        <v>4435</v>
      </c>
    </row>
    <row r="4249" spans="1:4">
      <c r="A4249" t="s">
        <v>1208</v>
      </c>
      <c r="B4249" t="s">
        <v>4925</v>
      </c>
      <c r="C4249" t="str">
        <f t="shared" si="66"/>
        <v>10.146.106.76naa.60060e80166221000001622100000f18</v>
      </c>
      <c r="D4249" t="s">
        <v>2515</v>
      </c>
    </row>
    <row r="4250" spans="1:4">
      <c r="A4250" t="s">
        <v>1208</v>
      </c>
      <c r="B4250" t="s">
        <v>4204</v>
      </c>
      <c r="C4250" t="str">
        <f t="shared" si="66"/>
        <v>10.146.106.76naa.60060e80166177000001617700000085</v>
      </c>
      <c r="D4250" t="s">
        <v>4687</v>
      </c>
    </row>
    <row r="4251" spans="1:4">
      <c r="A4251" t="s">
        <v>1208</v>
      </c>
      <c r="B4251" t="s">
        <v>4202</v>
      </c>
      <c r="C4251" t="str">
        <f t="shared" si="66"/>
        <v>10.146.106.76naa.60060e80166177000001617700000084</v>
      </c>
      <c r="D4251" t="s">
        <v>4688</v>
      </c>
    </row>
    <row r="4252" spans="1:4">
      <c r="A4252" t="s">
        <v>1208</v>
      </c>
      <c r="B4252" t="s">
        <v>4911</v>
      </c>
      <c r="C4252" t="str">
        <f t="shared" si="66"/>
        <v>10.146.106.76naa.60060e80166221000001622100000f16</v>
      </c>
      <c r="D4252" t="s">
        <v>4509</v>
      </c>
    </row>
    <row r="4253" spans="1:4">
      <c r="A4253" t="s">
        <v>1208</v>
      </c>
      <c r="B4253" t="s">
        <v>4900</v>
      </c>
      <c r="C4253" t="str">
        <f t="shared" si="66"/>
        <v>10.146.106.76naa.60060e80166221000001622100000f15</v>
      </c>
      <c r="D4253" t="s">
        <v>4510</v>
      </c>
    </row>
    <row r="4254" spans="1:4">
      <c r="A4254" t="s">
        <v>1208</v>
      </c>
      <c r="B4254" t="s">
        <v>4907</v>
      </c>
      <c r="C4254" t="str">
        <f t="shared" si="66"/>
        <v>10.146.106.76naa.60060e80166221000001622100000f17</v>
      </c>
      <c r="D4254" t="s">
        <v>4423</v>
      </c>
    </row>
    <row r="4255" spans="1:4">
      <c r="A4255" t="s">
        <v>1208</v>
      </c>
      <c r="B4255" t="s">
        <v>4980</v>
      </c>
      <c r="C4255" t="str">
        <f t="shared" si="66"/>
        <v>10.146.106.76naa.60060e80166221000001622100001038</v>
      </c>
      <c r="D4255" t="s">
        <v>4504</v>
      </c>
    </row>
    <row r="4256" spans="1:4">
      <c r="A4256" t="s">
        <v>1208</v>
      </c>
      <c r="B4256" t="s">
        <v>4983</v>
      </c>
      <c r="C4256" t="str">
        <f t="shared" si="66"/>
        <v>10.146.106.76naa.60060e80166177000001617700000028</v>
      </c>
      <c r="D4256" t="s">
        <v>4474</v>
      </c>
    </row>
    <row r="4257" spans="1:4">
      <c r="A4257" t="s">
        <v>1208</v>
      </c>
      <c r="B4257" t="s">
        <v>4984</v>
      </c>
      <c r="C4257" t="str">
        <f t="shared" si="66"/>
        <v>10.146.106.76naa.60060e80166177000001617700000027</v>
      </c>
      <c r="D4257" t="s">
        <v>4473</v>
      </c>
    </row>
    <row r="4258" spans="1:4">
      <c r="A4258" t="s">
        <v>1208</v>
      </c>
      <c r="B4258" t="s">
        <v>4995</v>
      </c>
      <c r="C4258" t="str">
        <f t="shared" si="66"/>
        <v>10.146.106.76naa.60060e8016617700000161770000002a</v>
      </c>
      <c r="D4258" t="s">
        <v>4471</v>
      </c>
    </row>
    <row r="4259" spans="1:4">
      <c r="A4259" t="s">
        <v>1208</v>
      </c>
      <c r="B4259" t="s">
        <v>4993</v>
      </c>
      <c r="C4259" t="str">
        <f t="shared" si="66"/>
        <v>10.146.106.76naa.60060e80166177000001617700000029</v>
      </c>
      <c r="D4259" t="s">
        <v>4475</v>
      </c>
    </row>
    <row r="4260" spans="1:4">
      <c r="A4260" t="s">
        <v>1208</v>
      </c>
      <c r="B4260" t="s">
        <v>4927</v>
      </c>
      <c r="C4260" t="str">
        <f t="shared" si="66"/>
        <v>10.146.106.76naa.60060e80166221000001622100000027</v>
      </c>
      <c r="D4260" t="s">
        <v>2477</v>
      </c>
    </row>
    <row r="4261" spans="1:4">
      <c r="A4261" t="s">
        <v>1208</v>
      </c>
      <c r="B4261" t="s">
        <v>4932</v>
      </c>
      <c r="C4261" t="str">
        <f t="shared" si="66"/>
        <v>10.146.106.76naa.60060e80166221000001622100000026</v>
      </c>
      <c r="D4261" t="s">
        <v>2476</v>
      </c>
    </row>
    <row r="4262" spans="1:4">
      <c r="A4262" t="s">
        <v>1208</v>
      </c>
      <c r="B4262" t="s">
        <v>4981</v>
      </c>
      <c r="C4262" t="str">
        <f t="shared" si="66"/>
        <v>10.146.106.76naa.60060e80166177000001617700000026</v>
      </c>
      <c r="D4262" t="s">
        <v>4497</v>
      </c>
    </row>
    <row r="4263" spans="1:4">
      <c r="A4263" t="s">
        <v>1208</v>
      </c>
      <c r="B4263" t="s">
        <v>4928</v>
      </c>
      <c r="C4263" t="str">
        <f t="shared" si="66"/>
        <v>10.146.106.76naa.60060e80166221000001622100000028</v>
      </c>
      <c r="D4263" t="s">
        <v>2485</v>
      </c>
    </row>
    <row r="4264" spans="1:4">
      <c r="A4264" t="s">
        <v>1208</v>
      </c>
      <c r="B4264" t="s">
        <v>4994</v>
      </c>
      <c r="C4264" t="str">
        <f t="shared" si="66"/>
        <v>10.146.106.76naa.60060e80166221000001622100001033</v>
      </c>
      <c r="D4264" t="s">
        <v>4531</v>
      </c>
    </row>
    <row r="4265" spans="1:4">
      <c r="A4265" t="s">
        <v>1208</v>
      </c>
      <c r="B4265" t="s">
        <v>4969</v>
      </c>
      <c r="C4265" t="str">
        <f t="shared" si="66"/>
        <v>10.146.106.76naa.60060e8016617700000161770000002f</v>
      </c>
      <c r="D4265" t="s">
        <v>4518</v>
      </c>
    </row>
    <row r="4266" spans="1:4">
      <c r="A4266" t="s">
        <v>1208</v>
      </c>
      <c r="B4266" t="s">
        <v>4989</v>
      </c>
      <c r="C4266" t="str">
        <f t="shared" si="66"/>
        <v>10.146.106.76naa.60060e80166221000001622100001036</v>
      </c>
      <c r="D4266" t="s">
        <v>4516</v>
      </c>
    </row>
    <row r="4267" spans="1:4">
      <c r="A4267" t="s">
        <v>1208</v>
      </c>
      <c r="B4267" t="s">
        <v>4996</v>
      </c>
      <c r="C4267" t="str">
        <f t="shared" si="66"/>
        <v>10.146.106.76naa.60060e80166221000001622100001034</v>
      </c>
      <c r="D4267" t="s">
        <v>4529</v>
      </c>
    </row>
    <row r="4268" spans="1:4">
      <c r="A4268" t="s">
        <v>1208</v>
      </c>
      <c r="B4268" t="s">
        <v>4992</v>
      </c>
      <c r="C4268" t="str">
        <f t="shared" si="66"/>
        <v>10.146.106.76naa.60060e8016617700000161770000002c</v>
      </c>
      <c r="D4268" t="s">
        <v>4477</v>
      </c>
    </row>
    <row r="4269" spans="1:4">
      <c r="A4269" t="s">
        <v>1208</v>
      </c>
      <c r="B4269" t="s">
        <v>4990</v>
      </c>
      <c r="C4269" t="str">
        <f t="shared" si="66"/>
        <v>10.146.106.76naa.60060e8016617700000161770000002b</v>
      </c>
      <c r="D4269" t="s">
        <v>4482</v>
      </c>
    </row>
    <row r="4270" spans="1:4">
      <c r="A4270" t="s">
        <v>1208</v>
      </c>
      <c r="B4270" t="s">
        <v>4972</v>
      </c>
      <c r="C4270" t="str">
        <f t="shared" si="66"/>
        <v>10.146.106.76naa.60060e8016617700000161770000002e</v>
      </c>
      <c r="D4270" t="s">
        <v>4525</v>
      </c>
    </row>
    <row r="4271" spans="1:4">
      <c r="A4271" t="s">
        <v>1208</v>
      </c>
      <c r="B4271" t="s">
        <v>4971</v>
      </c>
      <c r="C4271" t="str">
        <f t="shared" si="66"/>
        <v>10.146.106.76naa.60060e8016617700000161770000002d</v>
      </c>
      <c r="D4271" t="s">
        <v>4479</v>
      </c>
    </row>
    <row r="4272" spans="1:4">
      <c r="A4272" t="s">
        <v>1208</v>
      </c>
      <c r="B4272" t="s">
        <v>4906</v>
      </c>
      <c r="C4272" t="str">
        <f t="shared" si="66"/>
        <v>10.146.106.76naa.60060e80166221000001622100001032</v>
      </c>
      <c r="D4272" t="s">
        <v>4635</v>
      </c>
    </row>
    <row r="4273" spans="1:4">
      <c r="A4273" t="s">
        <v>1208</v>
      </c>
      <c r="B4273" t="s">
        <v>4903</v>
      </c>
      <c r="C4273" t="str">
        <f t="shared" si="66"/>
        <v>10.146.106.76naa.60060e8016622100000162210000102f</v>
      </c>
      <c r="D4273" t="s">
        <v>4639</v>
      </c>
    </row>
    <row r="4274" spans="1:4">
      <c r="A4274" t="s">
        <v>1208</v>
      </c>
      <c r="B4274" t="s">
        <v>4914</v>
      </c>
      <c r="C4274" t="str">
        <f t="shared" si="66"/>
        <v>10.146.106.76naa.60060e8016622100000162210000102e</v>
      </c>
      <c r="D4274" t="s">
        <v>4641</v>
      </c>
    </row>
    <row r="4275" spans="1:4">
      <c r="A4275" t="s">
        <v>1208</v>
      </c>
      <c r="B4275" t="s">
        <v>4910</v>
      </c>
      <c r="C4275" t="str">
        <f t="shared" si="66"/>
        <v>10.146.106.76naa.60060e80166221000001622100001031</v>
      </c>
      <c r="D4275" t="s">
        <v>4636</v>
      </c>
    </row>
    <row r="4276" spans="1:4">
      <c r="A4276" t="s">
        <v>1208</v>
      </c>
      <c r="B4276" t="s">
        <v>4899</v>
      </c>
      <c r="C4276" t="str">
        <f t="shared" si="66"/>
        <v>10.146.106.76naa.60060e80166221000001622100001030</v>
      </c>
      <c r="D4276" t="s">
        <v>4640</v>
      </c>
    </row>
    <row r="4277" spans="1:4">
      <c r="A4277" t="s">
        <v>1209</v>
      </c>
      <c r="B4277" t="s">
        <v>1565</v>
      </c>
      <c r="C4277" t="str">
        <f t="shared" si="66"/>
        <v>10.146.106.77naa.600508b1001c14add515ee2fd0a7791e</v>
      </c>
      <c r="D4277" t="s">
        <v>4212</v>
      </c>
    </row>
    <row r="4278" spans="1:4">
      <c r="A4278" t="s">
        <v>1209</v>
      </c>
      <c r="B4278" t="s">
        <v>1567</v>
      </c>
      <c r="C4278" t="str">
        <f t="shared" si="66"/>
        <v>10.146.106.77naa.600508b1001c62baaaa609a8788e65bb</v>
      </c>
      <c r="D4278" t="s">
        <v>4213</v>
      </c>
    </row>
    <row r="4279" spans="1:4">
      <c r="A4279" t="s">
        <v>1209</v>
      </c>
      <c r="B4279" t="s">
        <v>4987</v>
      </c>
      <c r="C4279" t="str">
        <f t="shared" si="66"/>
        <v>10.146.106.77naa.60060e80166221000001622100001028</v>
      </c>
      <c r="D4279" t="s">
        <v>4450</v>
      </c>
    </row>
    <row r="4280" spans="1:4">
      <c r="A4280" t="s">
        <v>1209</v>
      </c>
      <c r="B4280" t="s">
        <v>4960</v>
      </c>
      <c r="C4280" t="str">
        <f t="shared" si="66"/>
        <v>10.146.106.77naa.60060e80166221000001622100001025</v>
      </c>
      <c r="D4280" t="s">
        <v>4453</v>
      </c>
    </row>
    <row r="4281" spans="1:4">
      <c r="A4281" t="s">
        <v>1209</v>
      </c>
      <c r="B4281" t="s">
        <v>4958</v>
      </c>
      <c r="C4281" t="str">
        <f t="shared" si="66"/>
        <v>10.146.106.77naa.60060e80166221000001622100001024</v>
      </c>
      <c r="D4281" t="s">
        <v>4457</v>
      </c>
    </row>
    <row r="4282" spans="1:4">
      <c r="A4282" t="s">
        <v>1209</v>
      </c>
      <c r="B4282" t="s">
        <v>4985</v>
      </c>
      <c r="C4282" t="str">
        <f t="shared" si="66"/>
        <v>10.146.106.77naa.60060e80166221000001622100001027</v>
      </c>
      <c r="D4282" t="s">
        <v>4448</v>
      </c>
    </row>
    <row r="4283" spans="1:4">
      <c r="A4283" t="s">
        <v>1209</v>
      </c>
      <c r="B4283" t="s">
        <v>4965</v>
      </c>
      <c r="C4283" t="str">
        <f t="shared" si="66"/>
        <v>10.146.106.77naa.60060e80166221000001622100001026</v>
      </c>
      <c r="D4283" t="s">
        <v>4449</v>
      </c>
    </row>
    <row r="4284" spans="1:4">
      <c r="A4284" t="s">
        <v>1209</v>
      </c>
      <c r="B4284" t="s">
        <v>4942</v>
      </c>
      <c r="C4284" t="str">
        <f t="shared" si="66"/>
        <v>10.146.106.77naa.60060e8016622100000162210000001f</v>
      </c>
      <c r="D4284" t="s">
        <v>4222</v>
      </c>
    </row>
    <row r="4285" spans="1:4">
      <c r="A4285" t="s">
        <v>1209</v>
      </c>
      <c r="B4285" t="s">
        <v>4964</v>
      </c>
      <c r="C4285" t="str">
        <f t="shared" si="66"/>
        <v>10.146.106.77naa.60060e80166221000001622100001023</v>
      </c>
      <c r="D4285" t="s">
        <v>4458</v>
      </c>
    </row>
    <row r="4286" spans="1:4">
      <c r="A4286" t="s">
        <v>1209</v>
      </c>
      <c r="B4286" t="s">
        <v>4931</v>
      </c>
      <c r="C4286" t="str">
        <f t="shared" si="66"/>
        <v>10.146.106.77naa.60060e80166221000001622100000038</v>
      </c>
      <c r="D4286" t="s">
        <v>4406</v>
      </c>
    </row>
    <row r="4287" spans="1:4">
      <c r="A4287" t="s">
        <v>1209</v>
      </c>
      <c r="B4287" t="s">
        <v>4982</v>
      </c>
      <c r="C4287" t="str">
        <f t="shared" si="66"/>
        <v>10.146.106.77naa.60060e80166177000001617700000025</v>
      </c>
      <c r="D4287" t="s">
        <v>4410</v>
      </c>
    </row>
    <row r="4288" spans="1:4">
      <c r="A4288" t="s">
        <v>1209</v>
      </c>
      <c r="B4288" t="s">
        <v>4926</v>
      </c>
      <c r="C4288" t="str">
        <f t="shared" si="66"/>
        <v>10.146.106.77naa.60060e80166221000001622100000102</v>
      </c>
      <c r="D4288" t="s">
        <v>4405</v>
      </c>
    </row>
    <row r="4289" spans="1:4">
      <c r="A4289" t="s">
        <v>1209</v>
      </c>
      <c r="B4289" t="s">
        <v>4988</v>
      </c>
      <c r="C4289" t="str">
        <f t="shared" si="66"/>
        <v>10.146.106.77naa.60060e80166177000001617700000024</v>
      </c>
      <c r="D4289" t="s">
        <v>4415</v>
      </c>
    </row>
    <row r="4290" spans="1:4">
      <c r="A4290" t="s">
        <v>1209</v>
      </c>
      <c r="B4290" t="s">
        <v>4938</v>
      </c>
      <c r="C4290" t="str">
        <f t="shared" si="66"/>
        <v>10.146.106.77naa.60060e80166221000001622100000036</v>
      </c>
      <c r="D4290" t="s">
        <v>4413</v>
      </c>
    </row>
    <row r="4291" spans="1:4">
      <c r="A4291" t="s">
        <v>1209</v>
      </c>
      <c r="B4291" t="s">
        <v>4929</v>
      </c>
      <c r="C4291" t="str">
        <f t="shared" si="66"/>
        <v>10.146.106.77naa.60060e80166221000001622100000037</v>
      </c>
      <c r="D4291" t="s">
        <v>4414</v>
      </c>
    </row>
    <row r="4292" spans="1:4">
      <c r="A4292" t="s">
        <v>1209</v>
      </c>
      <c r="B4292" t="s">
        <v>4952</v>
      </c>
      <c r="C4292" t="str">
        <f t="shared" ref="C4292:C4355" si="67">CONCATENATE(A4292,B4292)</f>
        <v>10.146.106.77naa.60060e80166221000001622100001020</v>
      </c>
      <c r="D4292" t="s">
        <v>4455</v>
      </c>
    </row>
    <row r="4293" spans="1:4">
      <c r="A4293" t="s">
        <v>1209</v>
      </c>
      <c r="B4293" t="s">
        <v>4956</v>
      </c>
      <c r="C4293" t="str">
        <f t="shared" si="67"/>
        <v>10.146.106.77naa.60060e8016622100000162210000101f</v>
      </c>
      <c r="D4293" t="s">
        <v>4408</v>
      </c>
    </row>
    <row r="4294" spans="1:4">
      <c r="A4294" t="s">
        <v>1209</v>
      </c>
      <c r="B4294" t="s">
        <v>4962</v>
      </c>
      <c r="C4294" t="str">
        <f t="shared" si="67"/>
        <v>10.146.106.77naa.60060e80166221000001622100001022</v>
      </c>
      <c r="D4294" t="s">
        <v>4456</v>
      </c>
    </row>
    <row r="4295" spans="1:4">
      <c r="A4295" t="s">
        <v>1209</v>
      </c>
      <c r="B4295" t="s">
        <v>4954</v>
      </c>
      <c r="C4295" t="str">
        <f t="shared" si="67"/>
        <v>10.146.106.77naa.60060e80166221000001622100001021</v>
      </c>
      <c r="D4295" t="s">
        <v>4454</v>
      </c>
    </row>
    <row r="4296" spans="1:4">
      <c r="A4296" t="s">
        <v>1209</v>
      </c>
      <c r="B4296" t="s">
        <v>4936</v>
      </c>
      <c r="C4296" t="str">
        <f t="shared" si="67"/>
        <v>10.146.106.77naa.60060e80166221000001622100000103</v>
      </c>
      <c r="D4296" t="s">
        <v>4889</v>
      </c>
    </row>
    <row r="4297" spans="1:4">
      <c r="A4297" t="s">
        <v>1209</v>
      </c>
      <c r="B4297" t="s">
        <v>4939</v>
      </c>
      <c r="C4297" t="str">
        <f t="shared" si="67"/>
        <v>10.146.106.77naa.60060e80166221000001622100000020</v>
      </c>
      <c r="D4297" t="s">
        <v>4438</v>
      </c>
    </row>
    <row r="4298" spans="1:4">
      <c r="A4298" t="s">
        <v>1209</v>
      </c>
      <c r="B4298" t="s">
        <v>4932</v>
      </c>
      <c r="C4298" t="str">
        <f t="shared" si="67"/>
        <v>10.146.106.77naa.60060e80166221000001622100000026</v>
      </c>
      <c r="D4298" t="s">
        <v>4440</v>
      </c>
    </row>
    <row r="4299" spans="1:4">
      <c r="A4299" t="s">
        <v>1209</v>
      </c>
      <c r="B4299" t="s">
        <v>4930</v>
      </c>
      <c r="C4299" t="str">
        <f t="shared" si="67"/>
        <v>10.146.106.77naa.60060e80166221000001622100000025</v>
      </c>
      <c r="D4299" t="s">
        <v>4446</v>
      </c>
    </row>
    <row r="4300" spans="1:4">
      <c r="A4300" t="s">
        <v>1209</v>
      </c>
      <c r="B4300" t="s">
        <v>4928</v>
      </c>
      <c r="C4300" t="str">
        <f t="shared" si="67"/>
        <v>10.146.106.77naa.60060e80166221000001622100000028</v>
      </c>
      <c r="D4300" t="s">
        <v>4441</v>
      </c>
    </row>
    <row r="4301" spans="1:4">
      <c r="A4301" t="s">
        <v>1209</v>
      </c>
      <c r="B4301" t="s">
        <v>4927</v>
      </c>
      <c r="C4301" t="str">
        <f t="shared" si="67"/>
        <v>10.146.106.77naa.60060e80166221000001622100000027</v>
      </c>
      <c r="D4301" t="s">
        <v>4439</v>
      </c>
    </row>
    <row r="4302" spans="1:4">
      <c r="A4302" t="s">
        <v>1209</v>
      </c>
      <c r="B4302" t="s">
        <v>4947</v>
      </c>
      <c r="C4302" t="str">
        <f t="shared" si="67"/>
        <v>10.146.106.77naa.60060e80166221000001622100000022</v>
      </c>
      <c r="D4302" t="s">
        <v>4437</v>
      </c>
    </row>
    <row r="4303" spans="1:4">
      <c r="A4303" t="s">
        <v>1209</v>
      </c>
      <c r="B4303" t="s">
        <v>4940</v>
      </c>
      <c r="C4303" t="str">
        <f t="shared" si="67"/>
        <v>10.146.106.77naa.60060e80166221000001622100000021</v>
      </c>
      <c r="D4303" t="s">
        <v>4436</v>
      </c>
    </row>
    <row r="4304" spans="1:4">
      <c r="A4304" t="s">
        <v>1209</v>
      </c>
      <c r="B4304" t="s">
        <v>4946</v>
      </c>
      <c r="C4304" t="str">
        <f t="shared" si="67"/>
        <v>10.146.106.77naa.60060e80166221000001622100000024</v>
      </c>
      <c r="D4304" t="s">
        <v>4445</v>
      </c>
    </row>
    <row r="4305" spans="1:4">
      <c r="A4305" t="s">
        <v>1209</v>
      </c>
      <c r="B4305" t="s">
        <v>4944</v>
      </c>
      <c r="C4305" t="str">
        <f t="shared" si="67"/>
        <v>10.146.106.77naa.60060e80166221000001622100000023</v>
      </c>
      <c r="D4305" t="s">
        <v>4444</v>
      </c>
    </row>
    <row r="4306" spans="1:4">
      <c r="A4306" t="s">
        <v>1209</v>
      </c>
      <c r="B4306" t="s">
        <v>4966</v>
      </c>
      <c r="C4306" t="str">
        <f t="shared" si="67"/>
        <v>10.146.106.77naa.60060e80166221000001622100001103</v>
      </c>
      <c r="D4306" t="s">
        <v>4571</v>
      </c>
    </row>
    <row r="4307" spans="1:4">
      <c r="A4307" t="s">
        <v>1209</v>
      </c>
      <c r="B4307" t="s">
        <v>4973</v>
      </c>
      <c r="C4307" t="str">
        <f t="shared" si="67"/>
        <v>10.146.106.77naa.60060e80166221000001622100001102</v>
      </c>
      <c r="D4307" t="s">
        <v>4569</v>
      </c>
    </row>
    <row r="4308" spans="1:4">
      <c r="A4308" t="s">
        <v>1209</v>
      </c>
      <c r="B4308" t="s">
        <v>4996</v>
      </c>
      <c r="C4308" t="str">
        <f t="shared" si="67"/>
        <v>10.146.106.77naa.60060e80166221000001622100001034</v>
      </c>
      <c r="D4308" t="s">
        <v>4442</v>
      </c>
    </row>
    <row r="4309" spans="1:4">
      <c r="A4309" t="s">
        <v>1209</v>
      </c>
      <c r="B4309" t="s">
        <v>4994</v>
      </c>
      <c r="C4309" t="str">
        <f t="shared" si="67"/>
        <v>10.146.106.77naa.60060e80166221000001622100001033</v>
      </c>
      <c r="D4309" t="s">
        <v>4443</v>
      </c>
    </row>
    <row r="4310" spans="1:4">
      <c r="A4310" t="s">
        <v>1209</v>
      </c>
      <c r="B4310" t="s">
        <v>4980</v>
      </c>
      <c r="C4310" t="str">
        <f t="shared" si="67"/>
        <v>10.146.106.77naa.60060e80166221000001622100001038</v>
      </c>
      <c r="D4310" t="s">
        <v>4567</v>
      </c>
    </row>
    <row r="4311" spans="1:4">
      <c r="A4311" t="s">
        <v>1209</v>
      </c>
      <c r="B4311" t="s">
        <v>4989</v>
      </c>
      <c r="C4311" t="str">
        <f t="shared" si="67"/>
        <v>10.146.106.77naa.60060e80166221000001622100001036</v>
      </c>
      <c r="D4311" t="s">
        <v>4568</v>
      </c>
    </row>
    <row r="4312" spans="1:4">
      <c r="A4312" t="s">
        <v>1209</v>
      </c>
      <c r="B4312" t="s">
        <v>4901</v>
      </c>
      <c r="C4312" t="str">
        <f t="shared" si="67"/>
        <v>10.146.106.77naa.60060e80166221000001622100000f1a</v>
      </c>
      <c r="D4312" t="s">
        <v>2508</v>
      </c>
    </row>
    <row r="4313" spans="1:4">
      <c r="A4313" t="s">
        <v>1209</v>
      </c>
      <c r="B4313" t="s">
        <v>4905</v>
      </c>
      <c r="C4313" t="str">
        <f t="shared" si="67"/>
        <v>10.146.106.77naa.60060e80166221000001622100000f19</v>
      </c>
      <c r="D4313" t="s">
        <v>2507</v>
      </c>
    </row>
    <row r="4314" spans="1:4">
      <c r="A4314" t="s">
        <v>1209</v>
      </c>
      <c r="B4314" t="s">
        <v>4908</v>
      </c>
      <c r="C4314" t="str">
        <f t="shared" si="67"/>
        <v>10.146.106.77naa.60060e80166221000001622100000f1c</v>
      </c>
      <c r="D4314" t="s">
        <v>2538</v>
      </c>
    </row>
    <row r="4315" spans="1:4">
      <c r="A4315" t="s">
        <v>1209</v>
      </c>
      <c r="B4315" t="s">
        <v>4912</v>
      </c>
      <c r="C4315" t="str">
        <f t="shared" si="67"/>
        <v>10.146.106.77naa.60060e80166221000001622100000f1b</v>
      </c>
      <c r="D4315" t="s">
        <v>2537</v>
      </c>
    </row>
    <row r="4316" spans="1:4">
      <c r="A4316" t="s">
        <v>1209</v>
      </c>
      <c r="B4316" t="s">
        <v>4971</v>
      </c>
      <c r="C4316" t="str">
        <f t="shared" si="67"/>
        <v>10.146.106.77naa.60060e8016617700000161770000002d</v>
      </c>
      <c r="D4316" t="s">
        <v>4479</v>
      </c>
    </row>
    <row r="4317" spans="1:4">
      <c r="A4317" t="s">
        <v>1209</v>
      </c>
      <c r="B4317" t="s">
        <v>4992</v>
      </c>
      <c r="C4317" t="str">
        <f t="shared" si="67"/>
        <v>10.146.106.77naa.60060e8016617700000161770000002c</v>
      </c>
      <c r="D4317" t="s">
        <v>4477</v>
      </c>
    </row>
    <row r="4318" spans="1:4">
      <c r="A4318" t="s">
        <v>1209</v>
      </c>
      <c r="B4318" t="s">
        <v>4969</v>
      </c>
      <c r="C4318" t="str">
        <f t="shared" si="67"/>
        <v>10.146.106.77naa.60060e8016617700000161770000002f</v>
      </c>
      <c r="D4318" t="s">
        <v>4518</v>
      </c>
    </row>
    <row r="4319" spans="1:4">
      <c r="A4319" t="s">
        <v>1209</v>
      </c>
      <c r="B4319" t="s">
        <v>4972</v>
      </c>
      <c r="C4319" t="str">
        <f t="shared" si="67"/>
        <v>10.146.106.77naa.60060e8016617700000161770000002e</v>
      </c>
      <c r="D4319" t="s">
        <v>4525</v>
      </c>
    </row>
    <row r="4320" spans="1:4">
      <c r="A4320" t="s">
        <v>1209</v>
      </c>
      <c r="B4320" t="s">
        <v>4920</v>
      </c>
      <c r="C4320" t="str">
        <f t="shared" si="67"/>
        <v>10.146.106.77naa.60060e80166221000001622100000f13</v>
      </c>
      <c r="D4320" t="s">
        <v>4506</v>
      </c>
    </row>
    <row r="4321" spans="1:4">
      <c r="A4321" t="s">
        <v>1209</v>
      </c>
      <c r="B4321" t="s">
        <v>4919</v>
      </c>
      <c r="C4321" t="str">
        <f t="shared" si="67"/>
        <v>10.146.106.77naa.60060e80166221000001622100000f12</v>
      </c>
      <c r="D4321" t="s">
        <v>4507</v>
      </c>
    </row>
    <row r="4322" spans="1:4">
      <c r="A4322" t="s">
        <v>1209</v>
      </c>
      <c r="B4322" t="s">
        <v>4900</v>
      </c>
      <c r="C4322" t="str">
        <f t="shared" si="67"/>
        <v>10.146.106.77naa.60060e80166221000001622100000f15</v>
      </c>
      <c r="D4322" t="s">
        <v>4510</v>
      </c>
    </row>
    <row r="4323" spans="1:4">
      <c r="A4323" t="s">
        <v>1209</v>
      </c>
      <c r="B4323" t="s">
        <v>4904</v>
      </c>
      <c r="C4323" t="str">
        <f t="shared" si="67"/>
        <v>10.146.106.77naa.60060e80166221000001622100000f14</v>
      </c>
      <c r="D4323" t="s">
        <v>4508</v>
      </c>
    </row>
    <row r="4324" spans="1:4">
      <c r="A4324" t="s">
        <v>1209</v>
      </c>
      <c r="B4324" t="s">
        <v>4916</v>
      </c>
      <c r="C4324" t="str">
        <f t="shared" si="67"/>
        <v>10.146.106.77naa.60060e80166221000001622100000f0f</v>
      </c>
      <c r="D4324" t="s">
        <v>4513</v>
      </c>
    </row>
    <row r="4325" spans="1:4">
      <c r="A4325" t="s">
        <v>1209</v>
      </c>
      <c r="B4325" t="s">
        <v>4941</v>
      </c>
      <c r="C4325" t="str">
        <f t="shared" si="67"/>
        <v>10.146.106.77naa.60060e80166221000001622100000f1d</v>
      </c>
      <c r="D4325" t="s">
        <v>2539</v>
      </c>
    </row>
    <row r="4326" spans="1:4">
      <c r="A4326" t="s">
        <v>1209</v>
      </c>
      <c r="B4326" t="s">
        <v>4924</v>
      </c>
      <c r="C4326" t="str">
        <f t="shared" si="67"/>
        <v>10.146.106.77naa.60060e80166221000001622100000f11</v>
      </c>
      <c r="D4326" t="s">
        <v>4511</v>
      </c>
    </row>
    <row r="4327" spans="1:4">
      <c r="A4327" t="s">
        <v>1209</v>
      </c>
      <c r="B4327" t="s">
        <v>4917</v>
      </c>
      <c r="C4327" t="str">
        <f t="shared" si="67"/>
        <v>10.146.106.77naa.60060e80166221000001622100000f10</v>
      </c>
      <c r="D4327" t="s">
        <v>4515</v>
      </c>
    </row>
    <row r="4328" spans="1:4">
      <c r="A4328" t="s">
        <v>1209</v>
      </c>
      <c r="B4328" t="s">
        <v>4990</v>
      </c>
      <c r="C4328" t="str">
        <f t="shared" si="67"/>
        <v>10.146.106.77naa.60060e8016617700000161770000002b</v>
      </c>
      <c r="D4328" t="s">
        <v>4482</v>
      </c>
    </row>
    <row r="4329" spans="1:4">
      <c r="A4329" t="s">
        <v>1209</v>
      </c>
      <c r="B4329" t="s">
        <v>4933</v>
      </c>
      <c r="C4329" t="str">
        <f t="shared" si="67"/>
        <v>10.146.106.77naa.60060e80166177000001617700000035</v>
      </c>
      <c r="D4329" t="s">
        <v>4489</v>
      </c>
    </row>
    <row r="4330" spans="1:4">
      <c r="A4330" t="s">
        <v>1209</v>
      </c>
      <c r="B4330" t="s">
        <v>4934</v>
      </c>
      <c r="C4330" t="str">
        <f t="shared" si="67"/>
        <v>10.146.106.77naa.60060e80166177000001617700000034</v>
      </c>
      <c r="D4330" t="s">
        <v>4493</v>
      </c>
    </row>
    <row r="4331" spans="1:4">
      <c r="A4331" t="s">
        <v>1209</v>
      </c>
      <c r="B4331" t="s">
        <v>4950</v>
      </c>
      <c r="C4331" t="str">
        <f t="shared" si="67"/>
        <v>10.146.106.77naa.60060e80166177000001617700000037</v>
      </c>
      <c r="D4331" t="s">
        <v>4487</v>
      </c>
    </row>
    <row r="4332" spans="1:4">
      <c r="A4332" t="s">
        <v>1209</v>
      </c>
      <c r="B4332" t="s">
        <v>4935</v>
      </c>
      <c r="C4332" t="str">
        <f t="shared" si="67"/>
        <v>10.146.106.77naa.60060e80166177000001617700000036</v>
      </c>
      <c r="D4332" t="s">
        <v>4486</v>
      </c>
    </row>
    <row r="4333" spans="1:4">
      <c r="A4333" t="s">
        <v>1209</v>
      </c>
      <c r="B4333" t="s">
        <v>4913</v>
      </c>
      <c r="C4333" t="str">
        <f t="shared" si="67"/>
        <v>10.146.106.77naa.60060e80166177000001617700000031</v>
      </c>
      <c r="D4333" t="s">
        <v>4490</v>
      </c>
    </row>
    <row r="4334" spans="1:4">
      <c r="A4334" t="s">
        <v>1209</v>
      </c>
      <c r="B4334" t="s">
        <v>4902</v>
      </c>
      <c r="C4334" t="str">
        <f t="shared" si="67"/>
        <v>10.146.106.77naa.60060e80166177000001617700000030</v>
      </c>
      <c r="D4334" t="s">
        <v>4491</v>
      </c>
    </row>
    <row r="4335" spans="1:4">
      <c r="A4335" t="s">
        <v>1209</v>
      </c>
      <c r="B4335" t="s">
        <v>4937</v>
      </c>
      <c r="C4335" t="str">
        <f t="shared" si="67"/>
        <v>10.146.106.77naa.60060e80166177000001617700000033</v>
      </c>
      <c r="D4335" t="s">
        <v>4494</v>
      </c>
    </row>
    <row r="4336" spans="1:4">
      <c r="A4336" t="s">
        <v>1209</v>
      </c>
      <c r="B4336" t="s">
        <v>4909</v>
      </c>
      <c r="C4336" t="str">
        <f t="shared" si="67"/>
        <v>10.146.106.77naa.60060e80166177000001617700000032</v>
      </c>
      <c r="D4336" t="s">
        <v>4492</v>
      </c>
    </row>
    <row r="4337" spans="1:4">
      <c r="A4337" t="s">
        <v>1209</v>
      </c>
      <c r="B4337" t="s">
        <v>4983</v>
      </c>
      <c r="C4337" t="str">
        <f t="shared" si="67"/>
        <v>10.146.106.77naa.60060e80166177000001617700000028</v>
      </c>
      <c r="D4337" t="s">
        <v>4474</v>
      </c>
    </row>
    <row r="4338" spans="1:4">
      <c r="A4338" t="s">
        <v>1209</v>
      </c>
      <c r="B4338" t="s">
        <v>4984</v>
      </c>
      <c r="C4338" t="str">
        <f t="shared" si="67"/>
        <v>10.146.106.77naa.60060e80166177000001617700000027</v>
      </c>
      <c r="D4338" t="s">
        <v>4473</v>
      </c>
    </row>
    <row r="4339" spans="1:4">
      <c r="A4339" t="s">
        <v>1209</v>
      </c>
      <c r="B4339" t="s">
        <v>4995</v>
      </c>
      <c r="C4339" t="str">
        <f t="shared" si="67"/>
        <v>10.146.106.77naa.60060e8016617700000161770000002a</v>
      </c>
      <c r="D4339" t="s">
        <v>4471</v>
      </c>
    </row>
    <row r="4340" spans="1:4">
      <c r="A4340" t="s">
        <v>1209</v>
      </c>
      <c r="B4340" t="s">
        <v>4993</v>
      </c>
      <c r="C4340" t="str">
        <f t="shared" si="67"/>
        <v>10.146.106.77naa.60060e80166177000001617700000029</v>
      </c>
      <c r="D4340" t="s">
        <v>4475</v>
      </c>
    </row>
    <row r="4341" spans="1:4">
      <c r="A4341" t="s">
        <v>1209</v>
      </c>
      <c r="B4341" t="s">
        <v>4945</v>
      </c>
      <c r="C4341" t="str">
        <f t="shared" si="67"/>
        <v>10.146.106.77naa.60060e80166177000001617700000081</v>
      </c>
      <c r="D4341" t="s">
        <v>4499</v>
      </c>
    </row>
    <row r="4342" spans="1:4">
      <c r="A4342" t="s">
        <v>1209</v>
      </c>
      <c r="B4342" t="s">
        <v>4943</v>
      </c>
      <c r="C4342" t="str">
        <f t="shared" si="67"/>
        <v>10.146.106.77naa.60060e80166177000001617700000080</v>
      </c>
      <c r="D4342" t="s">
        <v>4488</v>
      </c>
    </row>
    <row r="4343" spans="1:4">
      <c r="A4343" t="s">
        <v>1209</v>
      </c>
      <c r="B4343" t="s">
        <v>4981</v>
      </c>
      <c r="C4343" t="str">
        <f t="shared" si="67"/>
        <v>10.146.106.77naa.60060e80166177000001617700000026</v>
      </c>
      <c r="D4343" t="s">
        <v>4497</v>
      </c>
    </row>
    <row r="4344" spans="1:4">
      <c r="A4344" t="s">
        <v>1209</v>
      </c>
      <c r="B4344" t="s">
        <v>1235</v>
      </c>
      <c r="C4344" t="str">
        <f t="shared" si="67"/>
        <v>10.146.106.77naa.60060e80166221000001622100001f19</v>
      </c>
      <c r="D4344" t="s">
        <v>2462</v>
      </c>
    </row>
    <row r="4345" spans="1:4">
      <c r="A4345" t="s">
        <v>1209</v>
      </c>
      <c r="B4345" t="s">
        <v>4911</v>
      </c>
      <c r="C4345" t="str">
        <f t="shared" si="67"/>
        <v>10.146.106.77naa.60060e80166221000001622100000f16</v>
      </c>
      <c r="D4345" t="s">
        <v>4509</v>
      </c>
    </row>
    <row r="4346" spans="1:4">
      <c r="A4346" t="s">
        <v>1209</v>
      </c>
      <c r="B4346" t="s">
        <v>4953</v>
      </c>
      <c r="C4346" t="str">
        <f t="shared" si="67"/>
        <v>10.146.106.77naa.60060e8016617700000161770000001e</v>
      </c>
      <c r="D4346" t="s">
        <v>4400</v>
      </c>
    </row>
    <row r="4347" spans="1:4">
      <c r="A4347" t="s">
        <v>1209</v>
      </c>
      <c r="B4347" t="s">
        <v>1371</v>
      </c>
      <c r="C4347" t="str">
        <f t="shared" si="67"/>
        <v>10.146.106.77naa.60060e80166177000001617700001f0a</v>
      </c>
      <c r="D4347" t="s">
        <v>4401</v>
      </c>
    </row>
    <row r="4348" spans="1:4">
      <c r="A4348" t="s">
        <v>1209</v>
      </c>
      <c r="B4348" t="s">
        <v>4961</v>
      </c>
      <c r="C4348" t="str">
        <f t="shared" si="67"/>
        <v>10.146.106.77naa.60060e8016617700000161770000001f</v>
      </c>
      <c r="D4348" t="s">
        <v>4404</v>
      </c>
    </row>
    <row r="4349" spans="1:4">
      <c r="A4349" t="s">
        <v>1209</v>
      </c>
      <c r="B4349" t="s">
        <v>1377</v>
      </c>
      <c r="C4349" t="str">
        <f t="shared" si="67"/>
        <v>10.146.106.77naa.60060e80166177000001617700001f0b</v>
      </c>
      <c r="D4349" t="s">
        <v>4402</v>
      </c>
    </row>
    <row r="4350" spans="1:4">
      <c r="A4350" t="s">
        <v>1209</v>
      </c>
      <c r="B4350" t="s">
        <v>1361</v>
      </c>
      <c r="C4350" t="str">
        <f t="shared" si="67"/>
        <v>10.146.106.77naa.60060e80166177000001617700001f09</v>
      </c>
      <c r="D4350" t="s">
        <v>4429</v>
      </c>
    </row>
    <row r="4351" spans="1:4">
      <c r="A4351" t="s">
        <v>1209</v>
      </c>
      <c r="B4351" t="s">
        <v>4216</v>
      </c>
      <c r="C4351" t="str">
        <f t="shared" si="67"/>
        <v>10.146.106.77naa.60060e80166177000001617700000f1f</v>
      </c>
      <c r="D4351" t="s">
        <v>4693</v>
      </c>
    </row>
    <row r="4352" spans="1:4">
      <c r="A4352" t="s">
        <v>1209</v>
      </c>
      <c r="B4352" t="s">
        <v>4218</v>
      </c>
      <c r="C4352" t="str">
        <f t="shared" si="67"/>
        <v>10.146.106.77naa.60060e80166177000001617700000f20</v>
      </c>
      <c r="D4352" t="s">
        <v>4690</v>
      </c>
    </row>
    <row r="4353" spans="1:4">
      <c r="A4353" t="s">
        <v>1209</v>
      </c>
      <c r="B4353" t="s">
        <v>4951</v>
      </c>
      <c r="C4353" t="str">
        <f t="shared" si="67"/>
        <v>10.146.106.77naa.60060e8016617700000161770000001d</v>
      </c>
      <c r="D4353" t="s">
        <v>4416</v>
      </c>
    </row>
    <row r="4354" spans="1:4">
      <c r="A4354" t="s">
        <v>1209</v>
      </c>
      <c r="B4354" t="s">
        <v>4949</v>
      </c>
      <c r="C4354" t="str">
        <f t="shared" si="67"/>
        <v>10.146.106.77naa.60060e80166221000001622100000034</v>
      </c>
      <c r="D4354" t="s">
        <v>4398</v>
      </c>
    </row>
    <row r="4355" spans="1:4">
      <c r="A4355" t="s">
        <v>1209</v>
      </c>
      <c r="B4355" t="s">
        <v>4957</v>
      </c>
      <c r="C4355" t="str">
        <f t="shared" si="67"/>
        <v>10.146.106.77naa.60060e80166177000001617700000021</v>
      </c>
      <c r="D4355" t="s">
        <v>4396</v>
      </c>
    </row>
    <row r="4356" spans="1:4">
      <c r="A4356" t="s">
        <v>1209</v>
      </c>
      <c r="B4356" t="s">
        <v>4986</v>
      </c>
      <c r="C4356" t="str">
        <f t="shared" ref="C4356:C4419" si="68">CONCATENATE(A4356,B4356)</f>
        <v>10.146.106.77naa.60060e80166177000001617700000023</v>
      </c>
      <c r="D4356" t="s">
        <v>4411</v>
      </c>
    </row>
    <row r="4357" spans="1:4">
      <c r="A4357" t="s">
        <v>1209</v>
      </c>
      <c r="B4357" t="s">
        <v>4959</v>
      </c>
      <c r="C4357" t="str">
        <f t="shared" si="68"/>
        <v>10.146.106.77naa.60060e80166177000001617700000022</v>
      </c>
      <c r="D4357" t="s">
        <v>4397</v>
      </c>
    </row>
    <row r="4358" spans="1:4">
      <c r="A4358" t="s">
        <v>1209</v>
      </c>
      <c r="B4358" t="s">
        <v>4963</v>
      </c>
      <c r="C4358" t="str">
        <f t="shared" si="68"/>
        <v>10.146.106.77naa.60060e80166177000001617700000020</v>
      </c>
      <c r="D4358" t="s">
        <v>4399</v>
      </c>
    </row>
    <row r="4359" spans="1:4">
      <c r="A4359" t="s">
        <v>1209</v>
      </c>
      <c r="B4359" t="s">
        <v>1383</v>
      </c>
      <c r="C4359" t="str">
        <f t="shared" si="68"/>
        <v>10.146.106.77naa.60060e80166177000001617700001f0c</v>
      </c>
      <c r="D4359" t="s">
        <v>4403</v>
      </c>
    </row>
    <row r="4360" spans="1:4">
      <c r="A4360" t="s">
        <v>1209</v>
      </c>
      <c r="B4360" t="s">
        <v>1389</v>
      </c>
      <c r="C4360" t="str">
        <f t="shared" si="68"/>
        <v>10.146.106.77naa.60060e80166177000001617700001f0d</v>
      </c>
      <c r="D4360" t="s">
        <v>4394</v>
      </c>
    </row>
    <row r="4361" spans="1:4">
      <c r="A4361" t="s">
        <v>1209</v>
      </c>
      <c r="B4361" t="s">
        <v>4948</v>
      </c>
      <c r="C4361" t="str">
        <f t="shared" si="68"/>
        <v>10.146.106.77naa.60060e80166221000001622100000033</v>
      </c>
      <c r="D4361" t="s">
        <v>4395</v>
      </c>
    </row>
    <row r="4362" spans="1:4">
      <c r="A4362" t="s">
        <v>1209</v>
      </c>
      <c r="B4362" t="s">
        <v>4955</v>
      </c>
      <c r="C4362" t="str">
        <f t="shared" si="68"/>
        <v>10.146.106.77naa.60060e8016617700000161770000001c</v>
      </c>
      <c r="D4362" t="s">
        <v>4221</v>
      </c>
    </row>
    <row r="4363" spans="1:4">
      <c r="A4363" t="s">
        <v>1209</v>
      </c>
      <c r="B4363" t="s">
        <v>1275</v>
      </c>
      <c r="C4363" t="str">
        <f t="shared" si="68"/>
        <v>10.146.106.77naa.60060e80166221000001622100001f07</v>
      </c>
      <c r="D4363" t="s">
        <v>4417</v>
      </c>
    </row>
    <row r="4364" spans="1:4">
      <c r="A4364" t="s">
        <v>1209</v>
      </c>
      <c r="B4364" t="s">
        <v>1267</v>
      </c>
      <c r="C4364" t="str">
        <f t="shared" si="68"/>
        <v>10.146.106.77naa.60060e80166221000001622100001f06</v>
      </c>
      <c r="D4364" t="s">
        <v>4422</v>
      </c>
    </row>
    <row r="4365" spans="1:4">
      <c r="A4365" t="s">
        <v>1209</v>
      </c>
      <c r="B4365" t="s">
        <v>1293</v>
      </c>
      <c r="C4365" t="str">
        <f t="shared" si="68"/>
        <v>10.146.106.77naa.60060e80166221000001622100001f09</v>
      </c>
      <c r="D4365" t="s">
        <v>4432</v>
      </c>
    </row>
    <row r="4366" spans="1:4">
      <c r="A4366" t="s">
        <v>1209</v>
      </c>
      <c r="B4366" t="s">
        <v>1285</v>
      </c>
      <c r="C4366" t="str">
        <f t="shared" si="68"/>
        <v>10.146.106.77naa.60060e80166221000001622100001f08</v>
      </c>
      <c r="D4366" t="s">
        <v>4421</v>
      </c>
    </row>
    <row r="4367" spans="1:4">
      <c r="A4367" t="s">
        <v>1209</v>
      </c>
      <c r="B4367" t="s">
        <v>4907</v>
      </c>
      <c r="C4367" t="str">
        <f t="shared" si="68"/>
        <v>10.146.106.77naa.60060e80166221000001622100000f17</v>
      </c>
      <c r="D4367" t="s">
        <v>4423</v>
      </c>
    </row>
    <row r="4368" spans="1:4">
      <c r="A4368" t="s">
        <v>1209</v>
      </c>
      <c r="B4368" t="s">
        <v>4925</v>
      </c>
      <c r="C4368" t="str">
        <f t="shared" si="68"/>
        <v>10.146.106.77naa.60060e80166221000001622100000f18</v>
      </c>
      <c r="D4368" t="s">
        <v>2515</v>
      </c>
    </row>
    <row r="4369" spans="1:4">
      <c r="A4369" t="s">
        <v>1209</v>
      </c>
      <c r="B4369" t="s">
        <v>1257</v>
      </c>
      <c r="C4369" t="str">
        <f t="shared" si="68"/>
        <v>10.146.106.77naa.60060e80166221000001622100001f05</v>
      </c>
      <c r="D4369" t="s">
        <v>4425</v>
      </c>
    </row>
    <row r="4370" spans="1:4">
      <c r="A4370" t="s">
        <v>1209</v>
      </c>
      <c r="B4370" t="s">
        <v>1341</v>
      </c>
      <c r="C4370" t="str">
        <f t="shared" si="68"/>
        <v>10.146.106.77naa.60060e80166177000001617700001f07</v>
      </c>
      <c r="D4370" t="s">
        <v>4427</v>
      </c>
    </row>
    <row r="4371" spans="1:4">
      <c r="A4371" t="s">
        <v>1209</v>
      </c>
      <c r="B4371" t="s">
        <v>4209</v>
      </c>
      <c r="C4371" t="str">
        <f t="shared" si="68"/>
        <v>10.146.106.77naa.60060e80166177000001617700000086</v>
      </c>
      <c r="D4371" t="s">
        <v>4689</v>
      </c>
    </row>
    <row r="4372" spans="1:4">
      <c r="A4372" t="s">
        <v>1209</v>
      </c>
      <c r="B4372" t="s">
        <v>1351</v>
      </c>
      <c r="C4372" t="str">
        <f t="shared" si="68"/>
        <v>10.146.106.77naa.60060e80166177000001617700001f08</v>
      </c>
      <c r="D4372" t="s">
        <v>4428</v>
      </c>
    </row>
    <row r="4373" spans="1:4">
      <c r="A4373" t="s">
        <v>1209</v>
      </c>
      <c r="B4373" t="s">
        <v>4214</v>
      </c>
      <c r="C4373" t="str">
        <f t="shared" si="68"/>
        <v>10.146.106.77naa.60060e80166177000001617700000f1e</v>
      </c>
      <c r="D4373" t="s">
        <v>4692</v>
      </c>
    </row>
    <row r="4374" spans="1:4">
      <c r="A4374" t="s">
        <v>1209</v>
      </c>
      <c r="B4374" t="s">
        <v>4202</v>
      </c>
      <c r="C4374" t="str">
        <f t="shared" si="68"/>
        <v>10.146.106.77naa.60060e80166177000001617700000084</v>
      </c>
      <c r="D4374" t="s">
        <v>4688</v>
      </c>
    </row>
    <row r="4375" spans="1:4">
      <c r="A4375" t="s">
        <v>1209</v>
      </c>
      <c r="B4375" t="s">
        <v>1301</v>
      </c>
      <c r="C4375" t="str">
        <f t="shared" si="68"/>
        <v>10.146.106.77naa.60060e80166177000001617700001f24</v>
      </c>
      <c r="D4375" t="s">
        <v>4435</v>
      </c>
    </row>
    <row r="4376" spans="1:4">
      <c r="A4376" t="s">
        <v>1209</v>
      </c>
      <c r="B4376" t="s">
        <v>1331</v>
      </c>
      <c r="C4376" t="str">
        <f t="shared" si="68"/>
        <v>10.146.106.77naa.60060e80166177000001617700001f06</v>
      </c>
      <c r="D4376" t="s">
        <v>4430</v>
      </c>
    </row>
    <row r="4377" spans="1:4">
      <c r="A4377" t="s">
        <v>1209</v>
      </c>
      <c r="B4377" t="s">
        <v>4204</v>
      </c>
      <c r="C4377" t="str">
        <f t="shared" si="68"/>
        <v>10.146.106.77naa.60060e80166177000001617700000085</v>
      </c>
      <c r="D4377" t="s">
        <v>4687</v>
      </c>
    </row>
    <row r="4378" spans="1:4">
      <c r="A4378" t="s">
        <v>1209</v>
      </c>
      <c r="B4378" t="s">
        <v>4918</v>
      </c>
      <c r="C4378" t="str">
        <f t="shared" si="68"/>
        <v>10.146.106.77naa.60060e80166221000001622100001029</v>
      </c>
      <c r="D4378" t="s">
        <v>4547</v>
      </c>
    </row>
    <row r="4379" spans="1:4">
      <c r="A4379" t="s">
        <v>1209</v>
      </c>
      <c r="B4379" t="s">
        <v>4922</v>
      </c>
      <c r="C4379" t="str">
        <f t="shared" si="68"/>
        <v>10.146.106.77naa.60060e8016622100000162210000102b</v>
      </c>
      <c r="D4379" t="s">
        <v>4552</v>
      </c>
    </row>
    <row r="4380" spans="1:4">
      <c r="A4380" t="s">
        <v>1209</v>
      </c>
      <c r="B4380" t="s">
        <v>4915</v>
      </c>
      <c r="C4380" t="str">
        <f t="shared" si="68"/>
        <v>10.146.106.77naa.60060e8016622100000162210000102a</v>
      </c>
      <c r="D4380" t="s">
        <v>4546</v>
      </c>
    </row>
    <row r="4381" spans="1:4">
      <c r="A4381" t="s">
        <v>1209</v>
      </c>
      <c r="B4381" t="s">
        <v>4968</v>
      </c>
      <c r="C4381" t="str">
        <f t="shared" si="68"/>
        <v>10.146.106.77naa.60060e8016622100000162210000002c</v>
      </c>
      <c r="D4381" t="s">
        <v>4543</v>
      </c>
    </row>
    <row r="4382" spans="1:4">
      <c r="A4382" t="s">
        <v>1209</v>
      </c>
      <c r="B4382" t="s">
        <v>4976</v>
      </c>
      <c r="C4382" t="str">
        <f t="shared" si="68"/>
        <v>10.146.106.77naa.60060e8016622100000162210000002e</v>
      </c>
      <c r="D4382" t="s">
        <v>4541</v>
      </c>
    </row>
    <row r="4383" spans="1:4">
      <c r="A4383" t="s">
        <v>1209</v>
      </c>
      <c r="B4383" t="s">
        <v>4977</v>
      </c>
      <c r="C4383" t="str">
        <f t="shared" si="68"/>
        <v>10.146.106.77naa.60060e8016622100000162210000002d</v>
      </c>
      <c r="D4383" t="s">
        <v>4540</v>
      </c>
    </row>
    <row r="4384" spans="1:4">
      <c r="A4384" t="s">
        <v>1209</v>
      </c>
      <c r="B4384" t="s">
        <v>4970</v>
      </c>
      <c r="C4384" t="str">
        <f t="shared" si="68"/>
        <v>10.146.106.77naa.60060e8016622100000162210000002a</v>
      </c>
      <c r="D4384" t="s">
        <v>4539</v>
      </c>
    </row>
    <row r="4385" spans="1:4">
      <c r="A4385" t="s">
        <v>1209</v>
      </c>
      <c r="B4385" t="s">
        <v>4967</v>
      </c>
      <c r="C4385" t="str">
        <f t="shared" si="68"/>
        <v>10.146.106.77naa.60060e8016622100000162210000002b</v>
      </c>
      <c r="D4385" t="s">
        <v>4542</v>
      </c>
    </row>
    <row r="4386" spans="1:4">
      <c r="A4386" t="s">
        <v>1209</v>
      </c>
      <c r="B4386" t="s">
        <v>4975</v>
      </c>
      <c r="C4386" t="str">
        <f t="shared" si="68"/>
        <v>10.146.106.77naa.60060e80166221000001622100000031</v>
      </c>
      <c r="D4386" t="s">
        <v>4534</v>
      </c>
    </row>
    <row r="4387" spans="1:4">
      <c r="A4387" t="s">
        <v>1209</v>
      </c>
      <c r="B4387" t="s">
        <v>4974</v>
      </c>
      <c r="C4387" t="str">
        <f t="shared" si="68"/>
        <v>10.146.106.77naa.60060e80166221000001622100000032</v>
      </c>
      <c r="D4387" t="s">
        <v>4535</v>
      </c>
    </row>
    <row r="4388" spans="1:4">
      <c r="A4388" t="s">
        <v>1209</v>
      </c>
      <c r="B4388" t="s">
        <v>4979</v>
      </c>
      <c r="C4388" t="str">
        <f t="shared" si="68"/>
        <v>10.146.106.77naa.60060e8016622100000162210000002f</v>
      </c>
      <c r="D4388" t="s">
        <v>4537</v>
      </c>
    </row>
    <row r="4389" spans="1:4">
      <c r="A4389" t="s">
        <v>1209</v>
      </c>
      <c r="B4389" t="s">
        <v>4978</v>
      </c>
      <c r="C4389" t="str">
        <f t="shared" si="68"/>
        <v>10.146.106.77naa.60060e80166221000001622100000030</v>
      </c>
      <c r="D4389" t="s">
        <v>4536</v>
      </c>
    </row>
    <row r="4390" spans="1:4">
      <c r="A4390" t="s">
        <v>1209</v>
      </c>
      <c r="B4390" t="s">
        <v>4923</v>
      </c>
      <c r="C4390" t="str">
        <f t="shared" si="68"/>
        <v>10.146.106.77naa.60060e8016622100000162210000102c</v>
      </c>
      <c r="D4390" t="s">
        <v>4551</v>
      </c>
    </row>
    <row r="4391" spans="1:4">
      <c r="A4391" t="s">
        <v>1209</v>
      </c>
      <c r="B4391" t="s">
        <v>4910</v>
      </c>
      <c r="C4391" t="str">
        <f t="shared" si="68"/>
        <v>10.146.106.77naa.60060e80166221000001622100001031</v>
      </c>
      <c r="D4391" t="s">
        <v>4545</v>
      </c>
    </row>
    <row r="4392" spans="1:4">
      <c r="A4392" t="s">
        <v>1209</v>
      </c>
      <c r="B4392" t="s">
        <v>4899</v>
      </c>
      <c r="C4392" t="str">
        <f t="shared" si="68"/>
        <v>10.146.106.77naa.60060e80166221000001622100001030</v>
      </c>
      <c r="D4392" t="s">
        <v>4549</v>
      </c>
    </row>
    <row r="4393" spans="1:4">
      <c r="A4393" t="s">
        <v>1209</v>
      </c>
      <c r="B4393" t="s">
        <v>4906</v>
      </c>
      <c r="C4393" t="str">
        <f t="shared" si="68"/>
        <v>10.146.106.77naa.60060e80166221000001622100001032</v>
      </c>
      <c r="D4393" t="s">
        <v>4544</v>
      </c>
    </row>
    <row r="4394" spans="1:4">
      <c r="A4394" t="s">
        <v>1209</v>
      </c>
      <c r="B4394" t="s">
        <v>4921</v>
      </c>
      <c r="C4394" t="str">
        <f t="shared" si="68"/>
        <v>10.146.106.77naa.60060e8016622100000162210000102d</v>
      </c>
      <c r="D4394" t="s">
        <v>4553</v>
      </c>
    </row>
    <row r="4395" spans="1:4">
      <c r="A4395" t="s">
        <v>1209</v>
      </c>
      <c r="B4395" t="s">
        <v>4903</v>
      </c>
      <c r="C4395" t="str">
        <f t="shared" si="68"/>
        <v>10.146.106.77naa.60060e8016622100000162210000102f</v>
      </c>
      <c r="D4395" t="s">
        <v>4548</v>
      </c>
    </row>
    <row r="4396" spans="1:4">
      <c r="A4396" t="s">
        <v>1209</v>
      </c>
      <c r="B4396" t="s">
        <v>4914</v>
      </c>
      <c r="C4396" t="str">
        <f t="shared" si="68"/>
        <v>10.146.106.77naa.60060e8016622100000162210000102e</v>
      </c>
      <c r="D4396" t="s">
        <v>4550</v>
      </c>
    </row>
    <row r="4397" spans="1:4">
      <c r="A4397" t="s">
        <v>1209</v>
      </c>
      <c r="B4397" t="s">
        <v>4991</v>
      </c>
      <c r="C4397" t="str">
        <f t="shared" si="68"/>
        <v>10.146.106.77naa.60060e80166221000001622100000029</v>
      </c>
      <c r="D4397" t="s">
        <v>4538</v>
      </c>
    </row>
    <row r="4398" spans="1:4">
      <c r="A4398" t="s">
        <v>1210</v>
      </c>
      <c r="B4398" t="s">
        <v>1235</v>
      </c>
      <c r="C4398" t="str">
        <f t="shared" si="68"/>
        <v>10.146.106.78naa.60060e80166221000001622100001f19</v>
      </c>
      <c r="D4398" t="s">
        <v>4208</v>
      </c>
    </row>
    <row r="4399" spans="1:4">
      <c r="A4399" t="s">
        <v>1210</v>
      </c>
      <c r="B4399" t="s">
        <v>1569</v>
      </c>
      <c r="C4399" t="str">
        <f t="shared" si="68"/>
        <v>10.146.106.78naa.600508b1001cde16786c0f6aecd91bb4</v>
      </c>
      <c r="D4399" t="s">
        <v>4212</v>
      </c>
    </row>
    <row r="4400" spans="1:4">
      <c r="A4400" t="s">
        <v>1210</v>
      </c>
      <c r="B4400" t="s">
        <v>1571</v>
      </c>
      <c r="C4400" t="str">
        <f t="shared" si="68"/>
        <v>10.146.106.78naa.600508b1001cfed69e309aeedec47f75</v>
      </c>
      <c r="D4400" t="s">
        <v>4213</v>
      </c>
    </row>
    <row r="4401" spans="1:4">
      <c r="A4401" t="s">
        <v>1210</v>
      </c>
      <c r="B4401" t="s">
        <v>4959</v>
      </c>
      <c r="C4401" t="str">
        <f t="shared" si="68"/>
        <v>10.146.106.78naa.60060e80166177000001617700000022</v>
      </c>
      <c r="D4401" t="s">
        <v>4397</v>
      </c>
    </row>
    <row r="4402" spans="1:4">
      <c r="A4402" t="s">
        <v>1210</v>
      </c>
      <c r="B4402" t="s">
        <v>4986</v>
      </c>
      <c r="C4402" t="str">
        <f t="shared" si="68"/>
        <v>10.146.106.78naa.60060e80166177000001617700000023</v>
      </c>
      <c r="D4402" t="s">
        <v>4411</v>
      </c>
    </row>
    <row r="4403" spans="1:4">
      <c r="A4403" t="s">
        <v>1210</v>
      </c>
      <c r="B4403" t="s">
        <v>4957</v>
      </c>
      <c r="C4403" t="str">
        <f t="shared" si="68"/>
        <v>10.146.106.78naa.60060e80166177000001617700000021</v>
      </c>
      <c r="D4403" t="s">
        <v>4396</v>
      </c>
    </row>
    <row r="4404" spans="1:4">
      <c r="A4404" t="s">
        <v>1210</v>
      </c>
      <c r="B4404" t="s">
        <v>1389</v>
      </c>
      <c r="C4404" t="str">
        <f t="shared" si="68"/>
        <v>10.146.106.78naa.60060e80166177000001617700001f0d</v>
      </c>
      <c r="D4404" t="s">
        <v>4394</v>
      </c>
    </row>
    <row r="4405" spans="1:4">
      <c r="A4405" t="s">
        <v>1210</v>
      </c>
      <c r="B4405" t="s">
        <v>4982</v>
      </c>
      <c r="C4405" t="str">
        <f t="shared" si="68"/>
        <v>10.146.106.78naa.60060e80166177000001617700000025</v>
      </c>
      <c r="D4405" t="s">
        <v>4410</v>
      </c>
    </row>
    <row r="4406" spans="1:4">
      <c r="A4406" t="s">
        <v>1210</v>
      </c>
      <c r="B4406" t="s">
        <v>4988</v>
      </c>
      <c r="C4406" t="str">
        <f t="shared" si="68"/>
        <v>10.146.106.78naa.60060e80166177000001617700000024</v>
      </c>
      <c r="D4406" t="s">
        <v>4415</v>
      </c>
    </row>
    <row r="4407" spans="1:4">
      <c r="A4407" t="s">
        <v>1210</v>
      </c>
      <c r="B4407" t="s">
        <v>4955</v>
      </c>
      <c r="C4407" t="str">
        <f t="shared" si="68"/>
        <v>10.146.106.78naa.60060e8016617700000161770000001c</v>
      </c>
      <c r="D4407" t="s">
        <v>4221</v>
      </c>
    </row>
    <row r="4408" spans="1:4">
      <c r="A4408" t="s">
        <v>1210</v>
      </c>
      <c r="B4408" t="s">
        <v>1351</v>
      </c>
      <c r="C4408" t="str">
        <f t="shared" si="68"/>
        <v>10.146.106.78naa.60060e80166177000001617700001f08</v>
      </c>
      <c r="D4408" t="s">
        <v>4428</v>
      </c>
    </row>
    <row r="4409" spans="1:4">
      <c r="A4409" t="s">
        <v>1210</v>
      </c>
      <c r="B4409" t="s">
        <v>1361</v>
      </c>
      <c r="C4409" t="str">
        <f t="shared" si="68"/>
        <v>10.146.106.78naa.60060e80166177000001617700001f09</v>
      </c>
      <c r="D4409" t="s">
        <v>4429</v>
      </c>
    </row>
    <row r="4410" spans="1:4">
      <c r="A4410" t="s">
        <v>1210</v>
      </c>
      <c r="B4410" t="s">
        <v>4216</v>
      </c>
      <c r="C4410" t="str">
        <f t="shared" si="68"/>
        <v>10.146.106.78naa.60060e80166177000001617700000f1f</v>
      </c>
      <c r="D4410" t="s">
        <v>4693</v>
      </c>
    </row>
    <row r="4411" spans="1:4">
      <c r="A4411" t="s">
        <v>1210</v>
      </c>
      <c r="B4411" t="s">
        <v>4209</v>
      </c>
      <c r="C4411" t="str">
        <f t="shared" si="68"/>
        <v>10.146.106.78naa.60060e80166177000001617700000086</v>
      </c>
      <c r="D4411" t="s">
        <v>4689</v>
      </c>
    </row>
    <row r="4412" spans="1:4">
      <c r="A4412" t="s">
        <v>1210</v>
      </c>
      <c r="B4412" t="s">
        <v>1331</v>
      </c>
      <c r="C4412" t="str">
        <f t="shared" si="68"/>
        <v>10.146.106.78naa.60060e80166177000001617700001f06</v>
      </c>
      <c r="D4412" t="s">
        <v>4430</v>
      </c>
    </row>
    <row r="4413" spans="1:4">
      <c r="A4413" t="s">
        <v>1210</v>
      </c>
      <c r="B4413" t="s">
        <v>4214</v>
      </c>
      <c r="C4413" t="str">
        <f t="shared" si="68"/>
        <v>10.146.106.78naa.60060e80166177000001617700000f1e</v>
      </c>
      <c r="D4413" t="s">
        <v>4692</v>
      </c>
    </row>
    <row r="4414" spans="1:4">
      <c r="A4414" t="s">
        <v>1210</v>
      </c>
      <c r="B4414" t="s">
        <v>1341</v>
      </c>
      <c r="C4414" t="str">
        <f t="shared" si="68"/>
        <v>10.146.106.78naa.60060e80166177000001617700001f07</v>
      </c>
      <c r="D4414" t="s">
        <v>4427</v>
      </c>
    </row>
    <row r="4415" spans="1:4">
      <c r="A4415" t="s">
        <v>1210</v>
      </c>
      <c r="B4415" t="s">
        <v>4961</v>
      </c>
      <c r="C4415" t="str">
        <f t="shared" si="68"/>
        <v>10.146.106.78naa.60060e8016617700000161770000001f</v>
      </c>
      <c r="D4415" t="s">
        <v>4404</v>
      </c>
    </row>
    <row r="4416" spans="1:4">
      <c r="A4416" t="s">
        <v>1210</v>
      </c>
      <c r="B4416" t="s">
        <v>1377</v>
      </c>
      <c r="C4416" t="str">
        <f t="shared" si="68"/>
        <v>10.146.106.78naa.60060e80166177000001617700001f0b</v>
      </c>
      <c r="D4416" t="s">
        <v>4402</v>
      </c>
    </row>
    <row r="4417" spans="1:4">
      <c r="A4417" t="s">
        <v>1210</v>
      </c>
      <c r="B4417" t="s">
        <v>4963</v>
      </c>
      <c r="C4417" t="str">
        <f t="shared" si="68"/>
        <v>10.146.106.78naa.60060e80166177000001617700000020</v>
      </c>
      <c r="D4417" t="s">
        <v>4399</v>
      </c>
    </row>
    <row r="4418" spans="1:4">
      <c r="A4418" t="s">
        <v>1210</v>
      </c>
      <c r="B4418" t="s">
        <v>1383</v>
      </c>
      <c r="C4418" t="str">
        <f t="shared" si="68"/>
        <v>10.146.106.78naa.60060e80166177000001617700001f0c</v>
      </c>
      <c r="D4418" t="s">
        <v>4403</v>
      </c>
    </row>
    <row r="4419" spans="1:4">
      <c r="A4419" t="s">
        <v>1210</v>
      </c>
      <c r="B4419" t="s">
        <v>4218</v>
      </c>
      <c r="C4419" t="str">
        <f t="shared" si="68"/>
        <v>10.146.106.78naa.60060e80166177000001617700000f20</v>
      </c>
      <c r="D4419" t="s">
        <v>4690</v>
      </c>
    </row>
    <row r="4420" spans="1:4">
      <c r="A4420" t="s">
        <v>1210</v>
      </c>
      <c r="B4420" t="s">
        <v>4951</v>
      </c>
      <c r="C4420" t="str">
        <f t="shared" ref="C4420:C4483" si="69">CONCATENATE(A4420,B4420)</f>
        <v>10.146.106.78naa.60060e8016617700000161770000001d</v>
      </c>
      <c r="D4420" t="s">
        <v>4416</v>
      </c>
    </row>
    <row r="4421" spans="1:4">
      <c r="A4421" t="s">
        <v>1210</v>
      </c>
      <c r="B4421" t="s">
        <v>4953</v>
      </c>
      <c r="C4421" t="str">
        <f t="shared" si="69"/>
        <v>10.146.106.78naa.60060e8016617700000161770000001e</v>
      </c>
      <c r="D4421" t="s">
        <v>4400</v>
      </c>
    </row>
    <row r="4422" spans="1:4">
      <c r="A4422" t="s">
        <v>1210</v>
      </c>
      <c r="B4422" t="s">
        <v>1371</v>
      </c>
      <c r="C4422" t="str">
        <f t="shared" si="69"/>
        <v>10.146.106.78naa.60060e80166177000001617700001f0a</v>
      </c>
      <c r="D4422" t="s">
        <v>4401</v>
      </c>
    </row>
    <row r="4423" spans="1:4">
      <c r="A4423" t="s">
        <v>1210</v>
      </c>
      <c r="B4423" t="s">
        <v>4974</v>
      </c>
      <c r="C4423" t="str">
        <f t="shared" si="69"/>
        <v>10.146.106.78naa.60060e80166221000001622100000032</v>
      </c>
      <c r="D4423" t="s">
        <v>4638</v>
      </c>
    </row>
    <row r="4424" spans="1:4">
      <c r="A4424" t="s">
        <v>1210</v>
      </c>
      <c r="B4424" t="s">
        <v>4978</v>
      </c>
      <c r="C4424" t="str">
        <f t="shared" si="69"/>
        <v>10.146.106.78naa.60060e80166221000001622100000030</v>
      </c>
      <c r="D4424" t="s">
        <v>4601</v>
      </c>
    </row>
    <row r="4425" spans="1:4">
      <c r="A4425" t="s">
        <v>1210</v>
      </c>
      <c r="B4425" t="s">
        <v>4975</v>
      </c>
      <c r="C4425" t="str">
        <f t="shared" si="69"/>
        <v>10.146.106.78naa.60060e80166221000001622100000031</v>
      </c>
      <c r="D4425" t="s">
        <v>4637</v>
      </c>
    </row>
    <row r="4426" spans="1:4">
      <c r="A4426" t="s">
        <v>1210</v>
      </c>
      <c r="B4426" t="s">
        <v>4918</v>
      </c>
      <c r="C4426" t="str">
        <f t="shared" si="69"/>
        <v>10.146.106.78naa.60060e80166221000001622100001029</v>
      </c>
      <c r="D4426" t="s">
        <v>4643</v>
      </c>
    </row>
    <row r="4427" spans="1:4">
      <c r="A4427" t="s">
        <v>1210</v>
      </c>
      <c r="B4427" t="s">
        <v>4922</v>
      </c>
      <c r="C4427" t="str">
        <f t="shared" si="69"/>
        <v>10.146.106.78naa.60060e8016622100000162210000102b</v>
      </c>
      <c r="D4427" t="s">
        <v>4644</v>
      </c>
    </row>
    <row r="4428" spans="1:4">
      <c r="A4428" t="s">
        <v>1210</v>
      </c>
      <c r="B4428" t="s">
        <v>4915</v>
      </c>
      <c r="C4428" t="str">
        <f t="shared" si="69"/>
        <v>10.146.106.78naa.60060e8016622100000162210000102a</v>
      </c>
      <c r="D4428" t="s">
        <v>4642</v>
      </c>
    </row>
    <row r="4429" spans="1:4">
      <c r="A4429" t="s">
        <v>1210</v>
      </c>
      <c r="B4429" t="s">
        <v>4979</v>
      </c>
      <c r="C4429" t="str">
        <f t="shared" si="69"/>
        <v>10.146.106.78naa.60060e8016622100000162210000002f</v>
      </c>
      <c r="D4429" t="s">
        <v>4602</v>
      </c>
    </row>
    <row r="4430" spans="1:4">
      <c r="A4430" t="s">
        <v>1210</v>
      </c>
      <c r="B4430" t="s">
        <v>4991</v>
      </c>
      <c r="C4430" t="str">
        <f t="shared" si="69"/>
        <v>10.146.106.78naa.60060e80166221000001622100000029</v>
      </c>
      <c r="D4430" t="s">
        <v>4597</v>
      </c>
    </row>
    <row r="4431" spans="1:4">
      <c r="A4431" t="s">
        <v>1210</v>
      </c>
      <c r="B4431" t="s">
        <v>4968</v>
      </c>
      <c r="C4431" t="str">
        <f t="shared" si="69"/>
        <v>10.146.106.78naa.60060e8016622100000162210000002c</v>
      </c>
      <c r="D4431" t="s">
        <v>4603</v>
      </c>
    </row>
    <row r="4432" spans="1:4">
      <c r="A4432" t="s">
        <v>1210</v>
      </c>
      <c r="B4432" t="s">
        <v>4976</v>
      </c>
      <c r="C4432" t="str">
        <f t="shared" si="69"/>
        <v>10.146.106.78naa.60060e8016622100000162210000002e</v>
      </c>
      <c r="D4432" t="s">
        <v>4600</v>
      </c>
    </row>
    <row r="4433" spans="1:4">
      <c r="A4433" t="s">
        <v>1210</v>
      </c>
      <c r="B4433" t="s">
        <v>4977</v>
      </c>
      <c r="C4433" t="str">
        <f t="shared" si="69"/>
        <v>10.146.106.78naa.60060e8016622100000162210000002d</v>
      </c>
      <c r="D4433" t="s">
        <v>4599</v>
      </c>
    </row>
    <row r="4434" spans="1:4">
      <c r="A4434" t="s">
        <v>1210</v>
      </c>
      <c r="B4434" t="s">
        <v>4970</v>
      </c>
      <c r="C4434" t="str">
        <f t="shared" si="69"/>
        <v>10.146.106.78naa.60060e8016622100000162210000002a</v>
      </c>
      <c r="D4434" t="s">
        <v>4598</v>
      </c>
    </row>
    <row r="4435" spans="1:4">
      <c r="A4435" t="s">
        <v>1210</v>
      </c>
      <c r="B4435" t="s">
        <v>4967</v>
      </c>
      <c r="C4435" t="str">
        <f t="shared" si="69"/>
        <v>10.146.106.78naa.60060e8016622100000162210000002b</v>
      </c>
      <c r="D4435" t="s">
        <v>4604</v>
      </c>
    </row>
    <row r="4436" spans="1:4">
      <c r="A4436" t="s">
        <v>1210</v>
      </c>
      <c r="B4436" t="s">
        <v>4939</v>
      </c>
      <c r="C4436" t="str">
        <f t="shared" si="69"/>
        <v>10.146.106.78naa.60060e80166221000001622100000020</v>
      </c>
      <c r="D4436" t="s">
        <v>2469</v>
      </c>
    </row>
    <row r="4437" spans="1:4">
      <c r="A4437" t="s">
        <v>1210</v>
      </c>
      <c r="B4437" t="s">
        <v>4962</v>
      </c>
      <c r="C4437" t="str">
        <f t="shared" si="69"/>
        <v>10.146.106.78naa.60060e80166221000001622100001022</v>
      </c>
      <c r="D4437" t="s">
        <v>2471</v>
      </c>
    </row>
    <row r="4438" spans="1:4">
      <c r="A4438" t="s">
        <v>1210</v>
      </c>
      <c r="B4438" t="s">
        <v>4940</v>
      </c>
      <c r="C4438" t="str">
        <f t="shared" si="69"/>
        <v>10.146.106.78naa.60060e80166221000001622100000021</v>
      </c>
      <c r="D4438" t="s">
        <v>2472</v>
      </c>
    </row>
    <row r="4439" spans="1:4">
      <c r="A4439" t="s">
        <v>1210</v>
      </c>
      <c r="B4439" t="s">
        <v>4964</v>
      </c>
      <c r="C4439" t="str">
        <f t="shared" si="69"/>
        <v>10.146.106.78naa.60060e80166221000001622100001023</v>
      </c>
      <c r="D4439" t="s">
        <v>2475</v>
      </c>
    </row>
    <row r="4440" spans="1:4">
      <c r="A4440" t="s">
        <v>1210</v>
      </c>
      <c r="B4440" t="s">
        <v>4952</v>
      </c>
      <c r="C4440" t="str">
        <f t="shared" si="69"/>
        <v>10.146.106.78naa.60060e80166221000001622100001020</v>
      </c>
      <c r="D4440" t="s">
        <v>2470</v>
      </c>
    </row>
    <row r="4441" spans="1:4">
      <c r="A4441" t="s">
        <v>1210</v>
      </c>
      <c r="B4441" t="s">
        <v>4956</v>
      </c>
      <c r="C4441" t="str">
        <f t="shared" si="69"/>
        <v>10.146.106.78naa.60060e8016622100000162210000101f</v>
      </c>
      <c r="D4441" t="s">
        <v>4614</v>
      </c>
    </row>
    <row r="4442" spans="1:4">
      <c r="A4442" t="s">
        <v>1210</v>
      </c>
      <c r="B4442" t="s">
        <v>4942</v>
      </c>
      <c r="C4442" t="str">
        <f t="shared" si="69"/>
        <v>10.146.106.78naa.60060e8016622100000162210000001f</v>
      </c>
      <c r="D4442" t="s">
        <v>2462</v>
      </c>
    </row>
    <row r="4443" spans="1:4">
      <c r="A4443" t="s">
        <v>1210</v>
      </c>
      <c r="B4443" t="s">
        <v>4954</v>
      </c>
      <c r="C4443" t="str">
        <f t="shared" si="69"/>
        <v>10.146.106.78naa.60060e80166221000001622100001021</v>
      </c>
      <c r="D4443" t="s">
        <v>2473</v>
      </c>
    </row>
    <row r="4444" spans="1:4">
      <c r="A4444" t="s">
        <v>1210</v>
      </c>
      <c r="B4444" t="s">
        <v>4946</v>
      </c>
      <c r="C4444" t="str">
        <f t="shared" si="69"/>
        <v>10.146.106.78naa.60060e80166221000001622100000024</v>
      </c>
      <c r="D4444" t="s">
        <v>2483</v>
      </c>
    </row>
    <row r="4445" spans="1:4">
      <c r="A4445" t="s">
        <v>1210</v>
      </c>
      <c r="B4445" t="s">
        <v>4965</v>
      </c>
      <c r="C4445" t="str">
        <f t="shared" si="69"/>
        <v>10.146.106.78naa.60060e80166221000001622100001026</v>
      </c>
      <c r="D4445" t="s">
        <v>2478</v>
      </c>
    </row>
    <row r="4446" spans="1:4">
      <c r="A4446" t="s">
        <v>1210</v>
      </c>
      <c r="B4446" t="s">
        <v>4930</v>
      </c>
      <c r="C4446" t="str">
        <f t="shared" si="69"/>
        <v>10.146.106.78naa.60060e80166221000001622100000025</v>
      </c>
      <c r="D4446" t="s">
        <v>4613</v>
      </c>
    </row>
    <row r="4447" spans="1:4">
      <c r="A4447" t="s">
        <v>1210</v>
      </c>
      <c r="B4447" t="s">
        <v>4985</v>
      </c>
      <c r="C4447" t="str">
        <f t="shared" si="69"/>
        <v>10.146.106.78naa.60060e80166221000001622100001027</v>
      </c>
      <c r="D4447" t="s">
        <v>2479</v>
      </c>
    </row>
    <row r="4448" spans="1:4">
      <c r="A4448" t="s">
        <v>1210</v>
      </c>
      <c r="B4448" t="s">
        <v>4947</v>
      </c>
      <c r="C4448" t="str">
        <f t="shared" si="69"/>
        <v>10.146.106.78naa.60060e80166221000001622100000022</v>
      </c>
      <c r="D4448" t="s">
        <v>2464</v>
      </c>
    </row>
    <row r="4449" spans="1:4">
      <c r="A4449" t="s">
        <v>1210</v>
      </c>
      <c r="B4449" t="s">
        <v>4958</v>
      </c>
      <c r="C4449" t="str">
        <f t="shared" si="69"/>
        <v>10.146.106.78naa.60060e80166221000001622100001024</v>
      </c>
      <c r="D4449" t="s">
        <v>2484</v>
      </c>
    </row>
    <row r="4450" spans="1:4">
      <c r="A4450" t="s">
        <v>1210</v>
      </c>
      <c r="B4450" t="s">
        <v>4944</v>
      </c>
      <c r="C4450" t="str">
        <f t="shared" si="69"/>
        <v>10.146.106.78naa.60060e80166221000001622100000023</v>
      </c>
      <c r="D4450" t="s">
        <v>2474</v>
      </c>
    </row>
    <row r="4451" spans="1:4">
      <c r="A4451" t="s">
        <v>1210</v>
      </c>
      <c r="B4451" t="s">
        <v>4960</v>
      </c>
      <c r="C4451" t="str">
        <f t="shared" si="69"/>
        <v>10.146.106.78naa.60060e80166221000001622100001025</v>
      </c>
      <c r="D4451" t="s">
        <v>4615</v>
      </c>
    </row>
    <row r="4452" spans="1:4">
      <c r="A4452" t="s">
        <v>1210</v>
      </c>
      <c r="B4452" t="s">
        <v>4936</v>
      </c>
      <c r="C4452" t="str">
        <f t="shared" si="69"/>
        <v>10.146.106.78naa.60060e80166221000001622100000103</v>
      </c>
      <c r="D4452" t="s">
        <v>4856</v>
      </c>
    </row>
    <row r="4453" spans="1:4">
      <c r="A4453" t="s">
        <v>1210</v>
      </c>
      <c r="B4453" t="s">
        <v>4933</v>
      </c>
      <c r="C4453" t="str">
        <f t="shared" si="69"/>
        <v>10.146.106.78naa.60060e80166177000001617700000035</v>
      </c>
      <c r="D4453" t="s">
        <v>4489</v>
      </c>
    </row>
    <row r="4454" spans="1:4">
      <c r="A4454" t="s">
        <v>1210</v>
      </c>
      <c r="B4454" t="s">
        <v>4934</v>
      </c>
      <c r="C4454" t="str">
        <f t="shared" si="69"/>
        <v>10.146.106.78naa.60060e80166177000001617700000034</v>
      </c>
      <c r="D4454" t="s">
        <v>4493</v>
      </c>
    </row>
    <row r="4455" spans="1:4">
      <c r="A4455" t="s">
        <v>1210</v>
      </c>
      <c r="B4455" t="s">
        <v>4948</v>
      </c>
      <c r="C4455" t="str">
        <f t="shared" si="69"/>
        <v>10.146.106.78naa.60060e80166221000001622100000033</v>
      </c>
      <c r="D4455" t="s">
        <v>2502</v>
      </c>
    </row>
    <row r="4456" spans="1:4">
      <c r="A4456" t="s">
        <v>1210</v>
      </c>
      <c r="B4456" t="s">
        <v>4935</v>
      </c>
      <c r="C4456" t="str">
        <f t="shared" si="69"/>
        <v>10.146.106.78naa.60060e80166177000001617700000036</v>
      </c>
      <c r="D4456" t="s">
        <v>4486</v>
      </c>
    </row>
    <row r="4457" spans="1:4">
      <c r="A4457" t="s">
        <v>1210</v>
      </c>
      <c r="B4457" t="s">
        <v>4913</v>
      </c>
      <c r="C4457" t="str">
        <f t="shared" si="69"/>
        <v>10.146.106.78naa.60060e80166177000001617700000031</v>
      </c>
      <c r="D4457" t="s">
        <v>4490</v>
      </c>
    </row>
    <row r="4458" spans="1:4">
      <c r="A4458" t="s">
        <v>1210</v>
      </c>
      <c r="B4458" t="s">
        <v>4902</v>
      </c>
      <c r="C4458" t="str">
        <f t="shared" si="69"/>
        <v>10.146.106.78naa.60060e80166177000001617700000030</v>
      </c>
      <c r="D4458" t="s">
        <v>4491</v>
      </c>
    </row>
    <row r="4459" spans="1:4">
      <c r="A4459" t="s">
        <v>1210</v>
      </c>
      <c r="B4459" t="s">
        <v>4937</v>
      </c>
      <c r="C4459" t="str">
        <f t="shared" si="69"/>
        <v>10.146.106.78naa.60060e80166177000001617700000033</v>
      </c>
      <c r="D4459" t="s">
        <v>4494</v>
      </c>
    </row>
    <row r="4460" spans="1:4">
      <c r="A4460" t="s">
        <v>1210</v>
      </c>
      <c r="B4460" t="s">
        <v>4909</v>
      </c>
      <c r="C4460" t="str">
        <f t="shared" si="69"/>
        <v>10.146.106.78naa.60060e80166177000001617700000032</v>
      </c>
      <c r="D4460" t="s">
        <v>4492</v>
      </c>
    </row>
    <row r="4461" spans="1:4">
      <c r="A4461" t="s">
        <v>1210</v>
      </c>
      <c r="B4461" t="s">
        <v>4929</v>
      </c>
      <c r="C4461" t="str">
        <f t="shared" si="69"/>
        <v>10.146.106.78naa.60060e80166221000001622100000037</v>
      </c>
      <c r="D4461" t="s">
        <v>2523</v>
      </c>
    </row>
    <row r="4462" spans="1:4">
      <c r="A4462" t="s">
        <v>1210</v>
      </c>
      <c r="B4462" t="s">
        <v>4938</v>
      </c>
      <c r="C4462" t="str">
        <f t="shared" si="69"/>
        <v>10.146.106.78naa.60060e80166221000001622100000036</v>
      </c>
      <c r="D4462" t="s">
        <v>2522</v>
      </c>
    </row>
    <row r="4463" spans="1:4">
      <c r="A4463" t="s">
        <v>1210</v>
      </c>
      <c r="B4463" t="s">
        <v>4926</v>
      </c>
      <c r="C4463" t="str">
        <f t="shared" si="69"/>
        <v>10.146.106.78naa.60060e80166221000001622100000102</v>
      </c>
      <c r="D4463" t="s">
        <v>4498</v>
      </c>
    </row>
    <row r="4464" spans="1:4">
      <c r="A4464" t="s">
        <v>1210</v>
      </c>
      <c r="B4464" t="s">
        <v>4931</v>
      </c>
      <c r="C4464" t="str">
        <f t="shared" si="69"/>
        <v>10.146.106.78naa.60060e80166221000001622100000038</v>
      </c>
      <c r="D4464" t="s">
        <v>4500</v>
      </c>
    </row>
    <row r="4465" spans="1:4">
      <c r="A4465" t="s">
        <v>1210</v>
      </c>
      <c r="B4465" t="s">
        <v>4949</v>
      </c>
      <c r="C4465" t="str">
        <f t="shared" si="69"/>
        <v>10.146.106.78naa.60060e80166221000001622100000034</v>
      </c>
      <c r="D4465" t="s">
        <v>2520</v>
      </c>
    </row>
    <row r="4466" spans="1:4">
      <c r="A4466" t="s">
        <v>1210</v>
      </c>
      <c r="B4466" t="s">
        <v>4950</v>
      </c>
      <c r="C4466" t="str">
        <f t="shared" si="69"/>
        <v>10.146.106.78naa.60060e80166177000001617700000037</v>
      </c>
      <c r="D4466" t="s">
        <v>4487</v>
      </c>
    </row>
    <row r="4467" spans="1:4">
      <c r="A4467" t="s">
        <v>1210</v>
      </c>
      <c r="B4467" t="s">
        <v>4945</v>
      </c>
      <c r="C4467" t="str">
        <f t="shared" si="69"/>
        <v>10.146.106.78naa.60060e80166177000001617700000081</v>
      </c>
      <c r="D4467" t="s">
        <v>4499</v>
      </c>
    </row>
    <row r="4468" spans="1:4">
      <c r="A4468" t="s">
        <v>1210</v>
      </c>
      <c r="B4468" t="s">
        <v>4943</v>
      </c>
      <c r="C4468" t="str">
        <f t="shared" si="69"/>
        <v>10.146.106.78naa.60060e80166177000001617700000080</v>
      </c>
      <c r="D4468" t="s">
        <v>4488</v>
      </c>
    </row>
    <row r="4469" spans="1:4">
      <c r="A4469" t="s">
        <v>1210</v>
      </c>
      <c r="B4469" t="s">
        <v>4987</v>
      </c>
      <c r="C4469" t="str">
        <f t="shared" si="69"/>
        <v>10.146.106.78naa.60060e80166221000001622100001028</v>
      </c>
      <c r="D4469" t="s">
        <v>2486</v>
      </c>
    </row>
    <row r="4470" spans="1:4">
      <c r="A4470" t="s">
        <v>1210</v>
      </c>
      <c r="B4470" t="s">
        <v>4973</v>
      </c>
      <c r="C4470" t="str">
        <f t="shared" si="69"/>
        <v>10.146.106.78naa.60060e80166221000001622100001102</v>
      </c>
      <c r="D4470" t="s">
        <v>4502</v>
      </c>
    </row>
    <row r="4471" spans="1:4">
      <c r="A4471" t="s">
        <v>1210</v>
      </c>
      <c r="B4471" t="s">
        <v>4980</v>
      </c>
      <c r="C4471" t="str">
        <f t="shared" si="69"/>
        <v>10.146.106.78naa.60060e80166221000001622100001038</v>
      </c>
      <c r="D4471" t="s">
        <v>4504</v>
      </c>
    </row>
    <row r="4472" spans="1:4">
      <c r="A4472" t="s">
        <v>1210</v>
      </c>
      <c r="B4472" t="s">
        <v>4966</v>
      </c>
      <c r="C4472" t="str">
        <f t="shared" si="69"/>
        <v>10.146.106.78naa.60060e80166221000001622100001103</v>
      </c>
      <c r="D4472" t="s">
        <v>4501</v>
      </c>
    </row>
    <row r="4473" spans="1:4">
      <c r="A4473" t="s">
        <v>1210</v>
      </c>
      <c r="B4473" t="s">
        <v>4996</v>
      </c>
      <c r="C4473" t="str">
        <f t="shared" si="69"/>
        <v>10.146.106.78naa.60060e80166221000001622100001034</v>
      </c>
      <c r="D4473" t="s">
        <v>4529</v>
      </c>
    </row>
    <row r="4474" spans="1:4">
      <c r="A4474" t="s">
        <v>1210</v>
      </c>
      <c r="B4474" t="s">
        <v>4908</v>
      </c>
      <c r="C4474" t="str">
        <f t="shared" si="69"/>
        <v>10.146.106.78naa.60060e80166221000001622100000f1c</v>
      </c>
      <c r="D4474" t="s">
        <v>2538</v>
      </c>
    </row>
    <row r="4475" spans="1:4">
      <c r="A4475" t="s">
        <v>1210</v>
      </c>
      <c r="B4475" t="s">
        <v>4989</v>
      </c>
      <c r="C4475" t="str">
        <f t="shared" si="69"/>
        <v>10.146.106.78naa.60060e80166221000001622100001036</v>
      </c>
      <c r="D4475" t="s">
        <v>4516</v>
      </c>
    </row>
    <row r="4476" spans="1:4">
      <c r="A4476" t="s">
        <v>1210</v>
      </c>
      <c r="B4476" t="s">
        <v>4941</v>
      </c>
      <c r="C4476" t="str">
        <f t="shared" si="69"/>
        <v>10.146.106.78naa.60060e80166221000001622100000f1d</v>
      </c>
      <c r="D4476" t="s">
        <v>2539</v>
      </c>
    </row>
    <row r="4477" spans="1:4">
      <c r="A4477" t="s">
        <v>1210</v>
      </c>
      <c r="B4477" t="s">
        <v>1301</v>
      </c>
      <c r="C4477" t="str">
        <f t="shared" si="69"/>
        <v>10.146.106.78naa.60060e80166177000001617700001f24</v>
      </c>
      <c r="D4477" t="s">
        <v>4435</v>
      </c>
    </row>
    <row r="4478" spans="1:4">
      <c r="A4478" t="s">
        <v>1210</v>
      </c>
      <c r="B4478" t="s">
        <v>1293</v>
      </c>
      <c r="C4478" t="str">
        <f t="shared" si="69"/>
        <v>10.146.106.78naa.60060e80166221000001622100001f09</v>
      </c>
      <c r="D4478" t="s">
        <v>4432</v>
      </c>
    </row>
    <row r="4479" spans="1:4">
      <c r="A4479" t="s">
        <v>1210</v>
      </c>
      <c r="B4479" t="s">
        <v>4204</v>
      </c>
      <c r="C4479" t="str">
        <f t="shared" si="69"/>
        <v>10.146.106.78naa.60060e80166177000001617700000085</v>
      </c>
      <c r="D4479" t="s">
        <v>4687</v>
      </c>
    </row>
    <row r="4480" spans="1:4">
      <c r="A4480" t="s">
        <v>1210</v>
      </c>
      <c r="B4480" t="s">
        <v>4202</v>
      </c>
      <c r="C4480" t="str">
        <f t="shared" si="69"/>
        <v>10.146.106.78naa.60060e80166177000001617700000084</v>
      </c>
      <c r="D4480" t="s">
        <v>4688</v>
      </c>
    </row>
    <row r="4481" spans="1:4">
      <c r="A4481" t="s">
        <v>1210</v>
      </c>
      <c r="B4481" t="s">
        <v>1267</v>
      </c>
      <c r="C4481" t="str">
        <f t="shared" si="69"/>
        <v>10.146.106.78naa.60060e80166221000001622100001f06</v>
      </c>
      <c r="D4481" t="s">
        <v>4422</v>
      </c>
    </row>
    <row r="4482" spans="1:4">
      <c r="A4482" t="s">
        <v>1210</v>
      </c>
      <c r="B4482" t="s">
        <v>1257</v>
      </c>
      <c r="C4482" t="str">
        <f t="shared" si="69"/>
        <v>10.146.106.78naa.60060e80166221000001622100001f05</v>
      </c>
      <c r="D4482" t="s">
        <v>4425</v>
      </c>
    </row>
    <row r="4483" spans="1:4">
      <c r="A4483" t="s">
        <v>1210</v>
      </c>
      <c r="B4483" t="s">
        <v>1285</v>
      </c>
      <c r="C4483" t="str">
        <f t="shared" si="69"/>
        <v>10.146.106.78naa.60060e80166221000001622100001f08</v>
      </c>
      <c r="D4483" t="s">
        <v>4421</v>
      </c>
    </row>
    <row r="4484" spans="1:4">
      <c r="A4484" t="s">
        <v>1210</v>
      </c>
      <c r="B4484" t="s">
        <v>1275</v>
      </c>
      <c r="C4484" t="str">
        <f t="shared" ref="C4484:C4547" si="70">CONCATENATE(A4484,B4484)</f>
        <v>10.146.106.78naa.60060e80166221000001622100001f07</v>
      </c>
      <c r="D4484" t="s">
        <v>4417</v>
      </c>
    </row>
    <row r="4485" spans="1:4">
      <c r="A4485" t="s">
        <v>1210</v>
      </c>
      <c r="B4485" t="s">
        <v>4994</v>
      </c>
      <c r="C4485" t="str">
        <f t="shared" si="70"/>
        <v>10.146.106.78naa.60060e80166221000001622100001033</v>
      </c>
      <c r="D4485" t="s">
        <v>4531</v>
      </c>
    </row>
    <row r="4486" spans="1:4">
      <c r="A4486" t="s">
        <v>1210</v>
      </c>
      <c r="B4486" t="s">
        <v>4983</v>
      </c>
      <c r="C4486" t="str">
        <f t="shared" si="70"/>
        <v>10.146.106.78naa.60060e80166177000001617700000028</v>
      </c>
      <c r="D4486" t="s">
        <v>4474</v>
      </c>
    </row>
    <row r="4487" spans="1:4">
      <c r="A4487" t="s">
        <v>1210</v>
      </c>
      <c r="B4487" t="s">
        <v>4984</v>
      </c>
      <c r="C4487" t="str">
        <f t="shared" si="70"/>
        <v>10.146.106.78naa.60060e80166177000001617700000027</v>
      </c>
      <c r="D4487" t="s">
        <v>4473</v>
      </c>
    </row>
    <row r="4488" spans="1:4">
      <c r="A4488" t="s">
        <v>1210</v>
      </c>
      <c r="B4488" t="s">
        <v>4995</v>
      </c>
      <c r="C4488" t="str">
        <f t="shared" si="70"/>
        <v>10.146.106.78naa.60060e8016617700000161770000002a</v>
      </c>
      <c r="D4488" t="s">
        <v>4471</v>
      </c>
    </row>
    <row r="4489" spans="1:4">
      <c r="A4489" t="s">
        <v>1210</v>
      </c>
      <c r="B4489" t="s">
        <v>4993</v>
      </c>
      <c r="C4489" t="str">
        <f t="shared" si="70"/>
        <v>10.146.106.78naa.60060e80166177000001617700000029</v>
      </c>
      <c r="D4489" t="s">
        <v>4475</v>
      </c>
    </row>
    <row r="4490" spans="1:4">
      <c r="A4490" t="s">
        <v>1210</v>
      </c>
      <c r="B4490" t="s">
        <v>4927</v>
      </c>
      <c r="C4490" t="str">
        <f t="shared" si="70"/>
        <v>10.146.106.78naa.60060e80166221000001622100000027</v>
      </c>
      <c r="D4490" t="s">
        <v>2477</v>
      </c>
    </row>
    <row r="4491" spans="1:4">
      <c r="A4491" t="s">
        <v>1210</v>
      </c>
      <c r="B4491" t="s">
        <v>4932</v>
      </c>
      <c r="C4491" t="str">
        <f t="shared" si="70"/>
        <v>10.146.106.78naa.60060e80166221000001622100000026</v>
      </c>
      <c r="D4491" t="s">
        <v>2476</v>
      </c>
    </row>
    <row r="4492" spans="1:4">
      <c r="A4492" t="s">
        <v>1210</v>
      </c>
      <c r="B4492" t="s">
        <v>4981</v>
      </c>
      <c r="C4492" t="str">
        <f t="shared" si="70"/>
        <v>10.146.106.78naa.60060e80166177000001617700000026</v>
      </c>
      <c r="D4492" t="s">
        <v>4497</v>
      </c>
    </row>
    <row r="4493" spans="1:4">
      <c r="A4493" t="s">
        <v>1210</v>
      </c>
      <c r="B4493" t="s">
        <v>4928</v>
      </c>
      <c r="C4493" t="str">
        <f t="shared" si="70"/>
        <v>10.146.106.78naa.60060e80166221000001622100000028</v>
      </c>
      <c r="D4493" t="s">
        <v>2485</v>
      </c>
    </row>
    <row r="4494" spans="1:4">
      <c r="A4494" t="s">
        <v>1210</v>
      </c>
      <c r="B4494" t="s">
        <v>4905</v>
      </c>
      <c r="C4494" t="str">
        <f t="shared" si="70"/>
        <v>10.146.106.78naa.60060e80166221000001622100000f19</v>
      </c>
      <c r="D4494" t="s">
        <v>2507</v>
      </c>
    </row>
    <row r="4495" spans="1:4">
      <c r="A4495" t="s">
        <v>1210</v>
      </c>
      <c r="B4495" t="s">
        <v>4969</v>
      </c>
      <c r="C4495" t="str">
        <f t="shared" si="70"/>
        <v>10.146.106.78naa.60060e8016617700000161770000002f</v>
      </c>
      <c r="D4495" t="s">
        <v>4518</v>
      </c>
    </row>
    <row r="4496" spans="1:4">
      <c r="A4496" t="s">
        <v>1210</v>
      </c>
      <c r="B4496" t="s">
        <v>4912</v>
      </c>
      <c r="C4496" t="str">
        <f t="shared" si="70"/>
        <v>10.146.106.78naa.60060e80166221000001622100000f1b</v>
      </c>
      <c r="D4496" t="s">
        <v>2537</v>
      </c>
    </row>
    <row r="4497" spans="1:4">
      <c r="A4497" t="s">
        <v>1210</v>
      </c>
      <c r="B4497" t="s">
        <v>4901</v>
      </c>
      <c r="C4497" t="str">
        <f t="shared" si="70"/>
        <v>10.146.106.78naa.60060e80166221000001622100000f1a</v>
      </c>
      <c r="D4497" t="s">
        <v>2508</v>
      </c>
    </row>
    <row r="4498" spans="1:4">
      <c r="A4498" t="s">
        <v>1210</v>
      </c>
      <c r="B4498" t="s">
        <v>4992</v>
      </c>
      <c r="C4498" t="str">
        <f t="shared" si="70"/>
        <v>10.146.106.78naa.60060e8016617700000161770000002c</v>
      </c>
      <c r="D4498" t="s">
        <v>4477</v>
      </c>
    </row>
    <row r="4499" spans="1:4">
      <c r="A4499" t="s">
        <v>1210</v>
      </c>
      <c r="B4499" t="s">
        <v>4990</v>
      </c>
      <c r="C4499" t="str">
        <f t="shared" si="70"/>
        <v>10.146.106.78naa.60060e8016617700000161770000002b</v>
      </c>
      <c r="D4499" t="s">
        <v>4482</v>
      </c>
    </row>
    <row r="4500" spans="1:4">
      <c r="A4500" t="s">
        <v>1210</v>
      </c>
      <c r="B4500" t="s">
        <v>4972</v>
      </c>
      <c r="C4500" t="str">
        <f t="shared" si="70"/>
        <v>10.146.106.78naa.60060e8016617700000161770000002e</v>
      </c>
      <c r="D4500" t="s">
        <v>4525</v>
      </c>
    </row>
    <row r="4501" spans="1:4">
      <c r="A4501" t="s">
        <v>1210</v>
      </c>
      <c r="B4501" t="s">
        <v>4971</v>
      </c>
      <c r="C4501" t="str">
        <f t="shared" si="70"/>
        <v>10.146.106.78naa.60060e8016617700000161770000002d</v>
      </c>
      <c r="D4501" t="s">
        <v>4479</v>
      </c>
    </row>
    <row r="4502" spans="1:4">
      <c r="A4502" t="s">
        <v>1210</v>
      </c>
      <c r="B4502" t="s">
        <v>4923</v>
      </c>
      <c r="C4502" t="str">
        <f t="shared" si="70"/>
        <v>10.146.106.78naa.60060e8016622100000162210000102c</v>
      </c>
      <c r="D4502" t="s">
        <v>4646</v>
      </c>
    </row>
    <row r="4503" spans="1:4">
      <c r="A4503" t="s">
        <v>1210</v>
      </c>
      <c r="B4503" t="s">
        <v>4907</v>
      </c>
      <c r="C4503" t="str">
        <f t="shared" si="70"/>
        <v>10.146.106.78naa.60060e80166221000001622100000f17</v>
      </c>
      <c r="D4503" t="s">
        <v>4580</v>
      </c>
    </row>
    <row r="4504" spans="1:4">
      <c r="A4504" t="s">
        <v>1210</v>
      </c>
      <c r="B4504" t="s">
        <v>4911</v>
      </c>
      <c r="C4504" t="str">
        <f t="shared" si="70"/>
        <v>10.146.106.78naa.60060e80166221000001622100000f16</v>
      </c>
      <c r="D4504" t="s">
        <v>4578</v>
      </c>
    </row>
    <row r="4505" spans="1:4">
      <c r="A4505" t="s">
        <v>1210</v>
      </c>
      <c r="B4505" t="s">
        <v>4925</v>
      </c>
      <c r="C4505" t="str">
        <f t="shared" si="70"/>
        <v>10.146.106.78naa.60060e80166221000001622100000f18</v>
      </c>
      <c r="D4505" t="s">
        <v>4585</v>
      </c>
    </row>
    <row r="4506" spans="1:4">
      <c r="A4506" t="s">
        <v>1210</v>
      </c>
      <c r="B4506" t="s">
        <v>4899</v>
      </c>
      <c r="C4506" t="str">
        <f t="shared" si="70"/>
        <v>10.146.106.78naa.60060e80166221000001622100001030</v>
      </c>
      <c r="D4506" t="s">
        <v>4640</v>
      </c>
    </row>
    <row r="4507" spans="1:4">
      <c r="A4507" t="s">
        <v>1210</v>
      </c>
      <c r="B4507" t="s">
        <v>4910</v>
      </c>
      <c r="C4507" t="str">
        <f t="shared" si="70"/>
        <v>10.146.106.78naa.60060e80166221000001622100001031</v>
      </c>
      <c r="D4507" t="s">
        <v>4636</v>
      </c>
    </row>
    <row r="4508" spans="1:4">
      <c r="A4508" t="s">
        <v>1210</v>
      </c>
      <c r="B4508" t="s">
        <v>4914</v>
      </c>
      <c r="C4508" t="str">
        <f t="shared" si="70"/>
        <v>10.146.106.78naa.60060e8016622100000162210000102e</v>
      </c>
      <c r="D4508" t="s">
        <v>4641</v>
      </c>
    </row>
    <row r="4509" spans="1:4">
      <c r="A4509" t="s">
        <v>1210</v>
      </c>
      <c r="B4509" t="s">
        <v>4921</v>
      </c>
      <c r="C4509" t="str">
        <f t="shared" si="70"/>
        <v>10.146.106.78naa.60060e8016622100000162210000102d</v>
      </c>
      <c r="D4509" t="s">
        <v>4645</v>
      </c>
    </row>
    <row r="4510" spans="1:4">
      <c r="A4510" t="s">
        <v>1210</v>
      </c>
      <c r="B4510" t="s">
        <v>4903</v>
      </c>
      <c r="C4510" t="str">
        <f t="shared" si="70"/>
        <v>10.146.106.78naa.60060e8016622100000162210000102f</v>
      </c>
      <c r="D4510" t="s">
        <v>4639</v>
      </c>
    </row>
    <row r="4511" spans="1:4">
      <c r="A4511" t="s">
        <v>1210</v>
      </c>
      <c r="B4511" t="s">
        <v>4906</v>
      </c>
      <c r="C4511" t="str">
        <f t="shared" si="70"/>
        <v>10.146.106.78naa.60060e80166221000001622100001032</v>
      </c>
      <c r="D4511" t="s">
        <v>4635</v>
      </c>
    </row>
    <row r="4512" spans="1:4">
      <c r="A4512" t="s">
        <v>1210</v>
      </c>
      <c r="B4512" t="s">
        <v>4924</v>
      </c>
      <c r="C4512" t="str">
        <f t="shared" si="70"/>
        <v>10.146.106.78naa.60060e80166221000001622100000f11</v>
      </c>
      <c r="D4512" t="s">
        <v>4593</v>
      </c>
    </row>
    <row r="4513" spans="1:4">
      <c r="A4513" t="s">
        <v>1210</v>
      </c>
      <c r="B4513" t="s">
        <v>4917</v>
      </c>
      <c r="C4513" t="str">
        <f t="shared" si="70"/>
        <v>10.146.106.78naa.60060e80166221000001622100000f10</v>
      </c>
      <c r="D4513" t="s">
        <v>4587</v>
      </c>
    </row>
    <row r="4514" spans="1:4">
      <c r="A4514" t="s">
        <v>1210</v>
      </c>
      <c r="B4514" t="s">
        <v>4904</v>
      </c>
      <c r="C4514" t="str">
        <f t="shared" si="70"/>
        <v>10.146.106.78naa.60060e80166221000001622100000f14</v>
      </c>
      <c r="D4514" t="s">
        <v>4582</v>
      </c>
    </row>
    <row r="4515" spans="1:4">
      <c r="A4515" t="s">
        <v>1210</v>
      </c>
      <c r="B4515" t="s">
        <v>4900</v>
      </c>
      <c r="C4515" t="str">
        <f t="shared" si="70"/>
        <v>10.146.106.78naa.60060e80166221000001622100000f15</v>
      </c>
      <c r="D4515" t="s">
        <v>4583</v>
      </c>
    </row>
    <row r="4516" spans="1:4">
      <c r="A4516" t="s">
        <v>1210</v>
      </c>
      <c r="B4516" t="s">
        <v>4919</v>
      </c>
      <c r="C4516" t="str">
        <f t="shared" si="70"/>
        <v>10.146.106.78naa.60060e80166221000001622100000f12</v>
      </c>
      <c r="D4516" t="s">
        <v>4591</v>
      </c>
    </row>
    <row r="4517" spans="1:4">
      <c r="A4517" t="s">
        <v>1210</v>
      </c>
      <c r="B4517" t="s">
        <v>4920</v>
      </c>
      <c r="C4517" t="str">
        <f t="shared" si="70"/>
        <v>10.146.106.78naa.60060e80166221000001622100000f13</v>
      </c>
      <c r="D4517" t="s">
        <v>4592</v>
      </c>
    </row>
    <row r="4518" spans="1:4">
      <c r="A4518" t="s">
        <v>1210</v>
      </c>
      <c r="B4518" t="s">
        <v>4916</v>
      </c>
      <c r="C4518" t="str">
        <f t="shared" si="70"/>
        <v>10.146.106.78naa.60060e80166221000001622100000f0f</v>
      </c>
      <c r="D4518" t="s">
        <v>4589</v>
      </c>
    </row>
    <row r="4519" spans="1:4">
      <c r="A4519" t="s">
        <v>1211</v>
      </c>
      <c r="B4519" t="s">
        <v>1575</v>
      </c>
      <c r="C4519" t="str">
        <f t="shared" si="70"/>
        <v>10.146.106.79naa.600508b1001cd4068c803f0d2025608a</v>
      </c>
      <c r="D4519" t="s">
        <v>4213</v>
      </c>
    </row>
    <row r="4520" spans="1:4">
      <c r="A4520" t="s">
        <v>1211</v>
      </c>
      <c r="B4520" t="s">
        <v>1573</v>
      </c>
      <c r="C4520" t="str">
        <f t="shared" si="70"/>
        <v>10.146.106.79naa.600508b1001cf5bfca1fd11f139b283e</v>
      </c>
      <c r="D4520" t="s">
        <v>4212</v>
      </c>
    </row>
    <row r="4521" spans="1:4">
      <c r="A4521" t="s">
        <v>1211</v>
      </c>
      <c r="B4521" t="s">
        <v>4988</v>
      </c>
      <c r="C4521" t="str">
        <f t="shared" si="70"/>
        <v>10.146.106.79naa.60060e80166177000001617700000024</v>
      </c>
      <c r="D4521" t="s">
        <v>4695</v>
      </c>
    </row>
    <row r="4522" spans="1:4">
      <c r="A4522" t="s">
        <v>1211</v>
      </c>
      <c r="B4522" t="s">
        <v>4959</v>
      </c>
      <c r="C4522" t="str">
        <f t="shared" si="70"/>
        <v>10.146.106.79naa.60060e80166177000001617700000022</v>
      </c>
      <c r="D4522" t="s">
        <v>4690</v>
      </c>
    </row>
    <row r="4523" spans="1:4">
      <c r="A4523" t="s">
        <v>1211</v>
      </c>
      <c r="B4523" t="s">
        <v>4986</v>
      </c>
      <c r="C4523" t="str">
        <f t="shared" si="70"/>
        <v>10.146.106.79naa.60060e80166177000001617700000023</v>
      </c>
      <c r="D4523" t="s">
        <v>4691</v>
      </c>
    </row>
    <row r="4524" spans="1:4">
      <c r="A4524" t="s">
        <v>1211</v>
      </c>
      <c r="B4524" t="s">
        <v>1257</v>
      </c>
      <c r="C4524" t="str">
        <f t="shared" si="70"/>
        <v>10.146.106.79naa.60060e80166221000001622100001f05</v>
      </c>
      <c r="D4524" t="s">
        <v>4596</v>
      </c>
    </row>
    <row r="4525" spans="1:4">
      <c r="A4525" t="s">
        <v>1211</v>
      </c>
      <c r="B4525" t="s">
        <v>1267</v>
      </c>
      <c r="C4525" t="str">
        <f t="shared" si="70"/>
        <v>10.146.106.79naa.60060e80166221000001622100001f06</v>
      </c>
      <c r="D4525" t="s">
        <v>4595</v>
      </c>
    </row>
    <row r="4526" spans="1:4">
      <c r="A4526" t="s">
        <v>1211</v>
      </c>
      <c r="B4526" t="s">
        <v>4982</v>
      </c>
      <c r="C4526" t="str">
        <f t="shared" si="70"/>
        <v>10.146.106.79naa.60060e80166177000001617700000025</v>
      </c>
      <c r="D4526" t="s">
        <v>4694</v>
      </c>
    </row>
    <row r="4527" spans="1:4">
      <c r="A4527" t="s">
        <v>1211</v>
      </c>
      <c r="B4527" t="s">
        <v>4955</v>
      </c>
      <c r="C4527" t="str">
        <f t="shared" si="70"/>
        <v>10.146.106.79naa.60060e8016617700000161770000001c</v>
      </c>
      <c r="D4527" t="s">
        <v>4435</v>
      </c>
    </row>
    <row r="4528" spans="1:4">
      <c r="A4528" t="s">
        <v>1211</v>
      </c>
      <c r="B4528" t="s">
        <v>4925</v>
      </c>
      <c r="C4528" t="str">
        <f t="shared" si="70"/>
        <v>10.146.106.79naa.60060e80166221000001622100000f18</v>
      </c>
      <c r="D4528" t="s">
        <v>2515</v>
      </c>
    </row>
    <row r="4529" spans="1:4">
      <c r="A4529" t="s">
        <v>1211</v>
      </c>
      <c r="B4529" t="s">
        <v>4953</v>
      </c>
      <c r="C4529" t="str">
        <f t="shared" si="70"/>
        <v>10.146.106.79naa.60060e8016617700000161770000001e</v>
      </c>
      <c r="D4529" t="s">
        <v>4687</v>
      </c>
    </row>
    <row r="4530" spans="1:4">
      <c r="A4530" t="s">
        <v>1211</v>
      </c>
      <c r="B4530" t="s">
        <v>4951</v>
      </c>
      <c r="C4530" t="str">
        <f t="shared" si="70"/>
        <v>10.146.106.79naa.60060e8016617700000161770000001d</v>
      </c>
      <c r="D4530" t="s">
        <v>4688</v>
      </c>
    </row>
    <row r="4531" spans="1:4">
      <c r="A4531" t="s">
        <v>1211</v>
      </c>
      <c r="B4531" t="s">
        <v>4911</v>
      </c>
      <c r="C4531" t="str">
        <f t="shared" si="70"/>
        <v>10.146.106.79naa.60060e80166221000001622100000f16</v>
      </c>
      <c r="D4531" t="s">
        <v>4509</v>
      </c>
    </row>
    <row r="4532" spans="1:4">
      <c r="A4532" t="s">
        <v>1211</v>
      </c>
      <c r="B4532" t="s">
        <v>4900</v>
      </c>
      <c r="C4532" t="str">
        <f t="shared" si="70"/>
        <v>10.146.106.79naa.60060e80166221000001622100000f15</v>
      </c>
      <c r="D4532" t="s">
        <v>4510</v>
      </c>
    </row>
    <row r="4533" spans="1:4">
      <c r="A4533" t="s">
        <v>1211</v>
      </c>
      <c r="B4533" t="s">
        <v>4907</v>
      </c>
      <c r="C4533" t="str">
        <f t="shared" si="70"/>
        <v>10.146.106.79naa.60060e80166221000001622100000f17</v>
      </c>
      <c r="D4533" t="s">
        <v>4423</v>
      </c>
    </row>
    <row r="4534" spans="1:4">
      <c r="A4534" t="s">
        <v>1211</v>
      </c>
      <c r="B4534" t="s">
        <v>4957</v>
      </c>
      <c r="C4534" t="str">
        <f t="shared" si="70"/>
        <v>10.146.106.79naa.60060e80166177000001617700000021</v>
      </c>
      <c r="D4534" t="s">
        <v>4693</v>
      </c>
    </row>
    <row r="4535" spans="1:4">
      <c r="A4535" t="s">
        <v>1211</v>
      </c>
      <c r="B4535" t="s">
        <v>4961</v>
      </c>
      <c r="C4535" t="str">
        <f t="shared" si="70"/>
        <v>10.146.106.79naa.60060e8016617700000161770000001f</v>
      </c>
      <c r="D4535" t="s">
        <v>4689</v>
      </c>
    </row>
    <row r="4536" spans="1:4">
      <c r="A4536" t="s">
        <v>1211</v>
      </c>
      <c r="B4536" t="s">
        <v>4963</v>
      </c>
      <c r="C4536" t="str">
        <f t="shared" si="70"/>
        <v>10.146.106.79naa.60060e80166177000001617700000020</v>
      </c>
      <c r="D4536" t="s">
        <v>4692</v>
      </c>
    </row>
    <row r="4537" spans="1:4">
      <c r="A4537" t="s">
        <v>1211</v>
      </c>
      <c r="B4537" t="s">
        <v>1275</v>
      </c>
      <c r="C4537" t="str">
        <f t="shared" si="70"/>
        <v>10.146.106.79naa.60060e80166221000001622100001f07</v>
      </c>
      <c r="D4537" t="s">
        <v>4608</v>
      </c>
    </row>
    <row r="4538" spans="1:4">
      <c r="A4538" t="s">
        <v>1211</v>
      </c>
      <c r="B4538" t="s">
        <v>4967</v>
      </c>
      <c r="C4538" t="str">
        <f t="shared" si="70"/>
        <v>10.146.106.79naa.60060e8016622100000162210000002b</v>
      </c>
      <c r="D4538" t="s">
        <v>4604</v>
      </c>
    </row>
    <row r="4539" spans="1:4">
      <c r="A4539" t="s">
        <v>1211</v>
      </c>
      <c r="B4539" t="s">
        <v>4968</v>
      </c>
      <c r="C4539" t="str">
        <f t="shared" si="70"/>
        <v>10.146.106.79naa.60060e8016622100000162210000002c</v>
      </c>
      <c r="D4539" t="s">
        <v>4603</v>
      </c>
    </row>
    <row r="4540" spans="1:4">
      <c r="A4540" t="s">
        <v>1211</v>
      </c>
      <c r="B4540" t="s">
        <v>4991</v>
      </c>
      <c r="C4540" t="str">
        <f t="shared" si="70"/>
        <v>10.146.106.79naa.60060e80166221000001622100000029</v>
      </c>
      <c r="D4540" t="s">
        <v>4597</v>
      </c>
    </row>
    <row r="4541" spans="1:4">
      <c r="A4541" t="s">
        <v>1211</v>
      </c>
      <c r="B4541" t="s">
        <v>4970</v>
      </c>
      <c r="C4541" t="str">
        <f t="shared" si="70"/>
        <v>10.146.106.79naa.60060e8016622100000162210000002a</v>
      </c>
      <c r="D4541" t="s">
        <v>4598</v>
      </c>
    </row>
    <row r="4542" spans="1:4">
      <c r="A4542" t="s">
        <v>1211</v>
      </c>
      <c r="B4542" t="s">
        <v>1293</v>
      </c>
      <c r="C4542" t="str">
        <f t="shared" si="70"/>
        <v>10.146.106.79naa.60060e80166221000001622100001f09</v>
      </c>
      <c r="D4542" t="s">
        <v>4606</v>
      </c>
    </row>
    <row r="4543" spans="1:4">
      <c r="A4543" t="s">
        <v>1211</v>
      </c>
      <c r="B4543" t="s">
        <v>4901</v>
      </c>
      <c r="C4543" t="str">
        <f t="shared" si="70"/>
        <v>10.146.106.79naa.60060e80166221000001622100000f1a</v>
      </c>
      <c r="D4543" t="s">
        <v>4605</v>
      </c>
    </row>
    <row r="4544" spans="1:4">
      <c r="A4544" t="s">
        <v>1211</v>
      </c>
      <c r="B4544" t="s">
        <v>4908</v>
      </c>
      <c r="C4544" t="str">
        <f t="shared" si="70"/>
        <v>10.146.106.79naa.60060e80166221000001622100000f1c</v>
      </c>
      <c r="D4544" t="s">
        <v>4611</v>
      </c>
    </row>
    <row r="4545" spans="1:4">
      <c r="A4545" t="s">
        <v>1211</v>
      </c>
      <c r="B4545" t="s">
        <v>4912</v>
      </c>
      <c r="C4545" t="str">
        <f t="shared" si="70"/>
        <v>10.146.106.79naa.60060e80166221000001622100000f1b</v>
      </c>
      <c r="D4545" t="s">
        <v>4607</v>
      </c>
    </row>
    <row r="4546" spans="1:4">
      <c r="A4546" t="s">
        <v>1211</v>
      </c>
      <c r="B4546" t="s">
        <v>4905</v>
      </c>
      <c r="C4546" t="str">
        <f t="shared" si="70"/>
        <v>10.146.106.79naa.60060e80166221000001622100000f19</v>
      </c>
      <c r="D4546" t="s">
        <v>4610</v>
      </c>
    </row>
    <row r="4547" spans="1:4">
      <c r="A4547" t="s">
        <v>1211</v>
      </c>
      <c r="B4547" t="s">
        <v>1285</v>
      </c>
      <c r="C4547" t="str">
        <f t="shared" si="70"/>
        <v>10.146.106.79naa.60060e80166221000001622100001f08</v>
      </c>
      <c r="D4547" t="s">
        <v>4609</v>
      </c>
    </row>
    <row r="4548" spans="1:4">
      <c r="A4548" t="s">
        <v>1211</v>
      </c>
      <c r="B4548" t="s">
        <v>4941</v>
      </c>
      <c r="C4548" t="str">
        <f t="shared" ref="C4548:C4611" si="71">CONCATENATE(A4548,B4548)</f>
        <v>10.146.106.79naa.60060e80166221000001622100000f1d</v>
      </c>
      <c r="D4548" t="s">
        <v>4612</v>
      </c>
    </row>
    <row r="4549" spans="1:4">
      <c r="A4549" t="s">
        <v>1211</v>
      </c>
      <c r="B4549" t="s">
        <v>4939</v>
      </c>
      <c r="C4549" t="str">
        <f t="shared" si="71"/>
        <v>10.146.106.79naa.60060e80166221000001622100000020</v>
      </c>
      <c r="D4549" t="s">
        <v>2469</v>
      </c>
    </row>
    <row r="4550" spans="1:4">
      <c r="A4550" t="s">
        <v>1211</v>
      </c>
      <c r="B4550" t="s">
        <v>4962</v>
      </c>
      <c r="C4550" t="str">
        <f t="shared" si="71"/>
        <v>10.146.106.79naa.60060e80166221000001622100001022</v>
      </c>
      <c r="D4550" t="s">
        <v>2471</v>
      </c>
    </row>
    <row r="4551" spans="1:4">
      <c r="A4551" t="s">
        <v>1211</v>
      </c>
      <c r="B4551" t="s">
        <v>4940</v>
      </c>
      <c r="C4551" t="str">
        <f t="shared" si="71"/>
        <v>10.146.106.79naa.60060e80166221000001622100000021</v>
      </c>
      <c r="D4551" t="s">
        <v>2472</v>
      </c>
    </row>
    <row r="4552" spans="1:4">
      <c r="A4552" t="s">
        <v>1211</v>
      </c>
      <c r="B4552" t="s">
        <v>4964</v>
      </c>
      <c r="C4552" t="str">
        <f t="shared" si="71"/>
        <v>10.146.106.79naa.60060e80166221000001622100001023</v>
      </c>
      <c r="D4552" t="s">
        <v>2475</v>
      </c>
    </row>
    <row r="4553" spans="1:4">
      <c r="A4553" t="s">
        <v>1211</v>
      </c>
      <c r="B4553" t="s">
        <v>4952</v>
      </c>
      <c r="C4553" t="str">
        <f t="shared" si="71"/>
        <v>10.146.106.79naa.60060e80166221000001622100001020</v>
      </c>
      <c r="D4553" t="s">
        <v>2470</v>
      </c>
    </row>
    <row r="4554" spans="1:4">
      <c r="A4554" t="s">
        <v>1211</v>
      </c>
      <c r="B4554" t="s">
        <v>4956</v>
      </c>
      <c r="C4554" t="str">
        <f t="shared" si="71"/>
        <v>10.146.106.79naa.60060e8016622100000162210000101f</v>
      </c>
      <c r="D4554" t="s">
        <v>4614</v>
      </c>
    </row>
    <row r="4555" spans="1:4">
      <c r="A4555" t="s">
        <v>1211</v>
      </c>
      <c r="B4555" t="s">
        <v>4942</v>
      </c>
      <c r="C4555" t="str">
        <f t="shared" si="71"/>
        <v>10.146.106.79naa.60060e8016622100000162210000001f</v>
      </c>
      <c r="D4555" t="s">
        <v>2462</v>
      </c>
    </row>
    <row r="4556" spans="1:4">
      <c r="A4556" t="s">
        <v>1211</v>
      </c>
      <c r="B4556" t="s">
        <v>4954</v>
      </c>
      <c r="C4556" t="str">
        <f t="shared" si="71"/>
        <v>10.146.106.79naa.60060e80166221000001622100001021</v>
      </c>
      <c r="D4556" t="s">
        <v>2473</v>
      </c>
    </row>
    <row r="4557" spans="1:4">
      <c r="A4557" t="s">
        <v>1211</v>
      </c>
      <c r="B4557" t="s">
        <v>4946</v>
      </c>
      <c r="C4557" t="str">
        <f t="shared" si="71"/>
        <v>10.146.106.79naa.60060e80166221000001622100000024</v>
      </c>
      <c r="D4557" t="s">
        <v>2483</v>
      </c>
    </row>
    <row r="4558" spans="1:4">
      <c r="A4558" t="s">
        <v>1211</v>
      </c>
      <c r="B4558" t="s">
        <v>4965</v>
      </c>
      <c r="C4558" t="str">
        <f t="shared" si="71"/>
        <v>10.146.106.79naa.60060e80166221000001622100001026</v>
      </c>
      <c r="D4558" t="s">
        <v>2478</v>
      </c>
    </row>
    <row r="4559" spans="1:4">
      <c r="A4559" t="s">
        <v>1211</v>
      </c>
      <c r="B4559" t="s">
        <v>4930</v>
      </c>
      <c r="C4559" t="str">
        <f t="shared" si="71"/>
        <v>10.146.106.79naa.60060e80166221000001622100000025</v>
      </c>
      <c r="D4559" t="s">
        <v>4613</v>
      </c>
    </row>
    <row r="4560" spans="1:4">
      <c r="A4560" t="s">
        <v>1211</v>
      </c>
      <c r="B4560" t="s">
        <v>4985</v>
      </c>
      <c r="C4560" t="str">
        <f t="shared" si="71"/>
        <v>10.146.106.79naa.60060e80166221000001622100001027</v>
      </c>
      <c r="D4560" t="s">
        <v>2479</v>
      </c>
    </row>
    <row r="4561" spans="1:4">
      <c r="A4561" t="s">
        <v>1211</v>
      </c>
      <c r="B4561" t="s">
        <v>4947</v>
      </c>
      <c r="C4561" t="str">
        <f t="shared" si="71"/>
        <v>10.146.106.79naa.60060e80166221000001622100000022</v>
      </c>
      <c r="D4561" t="s">
        <v>2464</v>
      </c>
    </row>
    <row r="4562" spans="1:4">
      <c r="A4562" t="s">
        <v>1211</v>
      </c>
      <c r="B4562" t="s">
        <v>4958</v>
      </c>
      <c r="C4562" t="str">
        <f t="shared" si="71"/>
        <v>10.146.106.79naa.60060e80166221000001622100001024</v>
      </c>
      <c r="D4562" t="s">
        <v>2484</v>
      </c>
    </row>
    <row r="4563" spans="1:4">
      <c r="A4563" t="s">
        <v>1211</v>
      </c>
      <c r="B4563" t="s">
        <v>4944</v>
      </c>
      <c r="C4563" t="str">
        <f t="shared" si="71"/>
        <v>10.146.106.79naa.60060e80166221000001622100000023</v>
      </c>
      <c r="D4563" t="s">
        <v>2474</v>
      </c>
    </row>
    <row r="4564" spans="1:4">
      <c r="A4564" t="s">
        <v>1211</v>
      </c>
      <c r="B4564" t="s">
        <v>4960</v>
      </c>
      <c r="C4564" t="str">
        <f t="shared" si="71"/>
        <v>10.146.106.79naa.60060e80166221000001622100001025</v>
      </c>
      <c r="D4564" t="s">
        <v>4615</v>
      </c>
    </row>
    <row r="4565" spans="1:4">
      <c r="A4565" t="s">
        <v>1211</v>
      </c>
      <c r="B4565" t="s">
        <v>4936</v>
      </c>
      <c r="C4565" t="str">
        <f t="shared" si="71"/>
        <v>10.146.106.79naa.60060e80166221000001622100000103</v>
      </c>
      <c r="D4565" t="s">
        <v>4856</v>
      </c>
    </row>
    <row r="4566" spans="1:4">
      <c r="A4566" t="s">
        <v>1211</v>
      </c>
      <c r="B4566" t="s">
        <v>4933</v>
      </c>
      <c r="C4566" t="str">
        <f t="shared" si="71"/>
        <v>10.146.106.79naa.60060e80166177000001617700000035</v>
      </c>
      <c r="D4566" t="s">
        <v>4489</v>
      </c>
    </row>
    <row r="4567" spans="1:4">
      <c r="A4567" t="s">
        <v>1211</v>
      </c>
      <c r="B4567" t="s">
        <v>4934</v>
      </c>
      <c r="C4567" t="str">
        <f t="shared" si="71"/>
        <v>10.146.106.79naa.60060e80166177000001617700000034</v>
      </c>
      <c r="D4567" t="s">
        <v>4493</v>
      </c>
    </row>
    <row r="4568" spans="1:4">
      <c r="A4568" t="s">
        <v>1211</v>
      </c>
      <c r="B4568" t="s">
        <v>4948</v>
      </c>
      <c r="C4568" t="str">
        <f t="shared" si="71"/>
        <v>10.146.106.79naa.60060e80166221000001622100000033</v>
      </c>
      <c r="D4568" t="s">
        <v>2502</v>
      </c>
    </row>
    <row r="4569" spans="1:4">
      <c r="A4569" t="s">
        <v>1211</v>
      </c>
      <c r="B4569" t="s">
        <v>4935</v>
      </c>
      <c r="C4569" t="str">
        <f t="shared" si="71"/>
        <v>10.146.106.79naa.60060e80166177000001617700000036</v>
      </c>
      <c r="D4569" t="s">
        <v>4486</v>
      </c>
    </row>
    <row r="4570" spans="1:4">
      <c r="A4570" t="s">
        <v>1211</v>
      </c>
      <c r="B4570" t="s">
        <v>4913</v>
      </c>
      <c r="C4570" t="str">
        <f t="shared" si="71"/>
        <v>10.146.106.79naa.60060e80166177000001617700000031</v>
      </c>
      <c r="D4570" t="s">
        <v>4490</v>
      </c>
    </row>
    <row r="4571" spans="1:4">
      <c r="A4571" t="s">
        <v>1211</v>
      </c>
      <c r="B4571" t="s">
        <v>4902</v>
      </c>
      <c r="C4571" t="str">
        <f t="shared" si="71"/>
        <v>10.146.106.79naa.60060e80166177000001617700000030</v>
      </c>
      <c r="D4571" t="s">
        <v>4491</v>
      </c>
    </row>
    <row r="4572" spans="1:4">
      <c r="A4572" t="s">
        <v>1211</v>
      </c>
      <c r="B4572" t="s">
        <v>4937</v>
      </c>
      <c r="C4572" t="str">
        <f t="shared" si="71"/>
        <v>10.146.106.79naa.60060e80166177000001617700000033</v>
      </c>
      <c r="D4572" t="s">
        <v>4494</v>
      </c>
    </row>
    <row r="4573" spans="1:4">
      <c r="A4573" t="s">
        <v>1211</v>
      </c>
      <c r="B4573" t="s">
        <v>4909</v>
      </c>
      <c r="C4573" t="str">
        <f t="shared" si="71"/>
        <v>10.146.106.79naa.60060e80166177000001617700000032</v>
      </c>
      <c r="D4573" t="s">
        <v>4492</v>
      </c>
    </row>
    <row r="4574" spans="1:4">
      <c r="A4574" t="s">
        <v>1211</v>
      </c>
      <c r="B4574" t="s">
        <v>4929</v>
      </c>
      <c r="C4574" t="str">
        <f t="shared" si="71"/>
        <v>10.146.106.79naa.60060e80166221000001622100000037</v>
      </c>
      <c r="D4574" t="s">
        <v>2523</v>
      </c>
    </row>
    <row r="4575" spans="1:4">
      <c r="A4575" t="s">
        <v>1211</v>
      </c>
      <c r="B4575" t="s">
        <v>4938</v>
      </c>
      <c r="C4575" t="str">
        <f t="shared" si="71"/>
        <v>10.146.106.79naa.60060e80166221000001622100000036</v>
      </c>
      <c r="D4575" t="s">
        <v>2522</v>
      </c>
    </row>
    <row r="4576" spans="1:4">
      <c r="A4576" t="s">
        <v>1211</v>
      </c>
      <c r="B4576" t="s">
        <v>4926</v>
      </c>
      <c r="C4576" t="str">
        <f t="shared" si="71"/>
        <v>10.146.106.79naa.60060e80166221000001622100000102</v>
      </c>
      <c r="D4576" t="s">
        <v>4498</v>
      </c>
    </row>
    <row r="4577" spans="1:4">
      <c r="A4577" t="s">
        <v>1211</v>
      </c>
      <c r="B4577" t="s">
        <v>4931</v>
      </c>
      <c r="C4577" t="str">
        <f t="shared" si="71"/>
        <v>10.146.106.79naa.60060e80166221000001622100000038</v>
      </c>
      <c r="D4577" t="s">
        <v>4500</v>
      </c>
    </row>
    <row r="4578" spans="1:4">
      <c r="A4578" t="s">
        <v>1211</v>
      </c>
      <c r="B4578" t="s">
        <v>4949</v>
      </c>
      <c r="C4578" t="str">
        <f t="shared" si="71"/>
        <v>10.146.106.79naa.60060e80166221000001622100000034</v>
      </c>
      <c r="D4578" t="s">
        <v>2520</v>
      </c>
    </row>
    <row r="4579" spans="1:4">
      <c r="A4579" t="s">
        <v>1211</v>
      </c>
      <c r="B4579" t="s">
        <v>4950</v>
      </c>
      <c r="C4579" t="str">
        <f t="shared" si="71"/>
        <v>10.146.106.79naa.60060e80166177000001617700000037</v>
      </c>
      <c r="D4579" t="s">
        <v>4487</v>
      </c>
    </row>
    <row r="4580" spans="1:4">
      <c r="A4580" t="s">
        <v>1211</v>
      </c>
      <c r="B4580" t="s">
        <v>4945</v>
      </c>
      <c r="C4580" t="str">
        <f t="shared" si="71"/>
        <v>10.146.106.79naa.60060e80166177000001617700000081</v>
      </c>
      <c r="D4580" t="s">
        <v>4499</v>
      </c>
    </row>
    <row r="4581" spans="1:4">
      <c r="A4581" t="s">
        <v>1211</v>
      </c>
      <c r="B4581" t="s">
        <v>4943</v>
      </c>
      <c r="C4581" t="str">
        <f t="shared" si="71"/>
        <v>10.146.106.79naa.60060e80166177000001617700000080</v>
      </c>
      <c r="D4581" t="s">
        <v>4488</v>
      </c>
    </row>
    <row r="4582" spans="1:4">
      <c r="A4582" t="s">
        <v>1211</v>
      </c>
      <c r="B4582" t="s">
        <v>4987</v>
      </c>
      <c r="C4582" t="str">
        <f t="shared" si="71"/>
        <v>10.146.106.79naa.60060e80166221000001622100001028</v>
      </c>
      <c r="D4582" t="s">
        <v>2486</v>
      </c>
    </row>
    <row r="4583" spans="1:4">
      <c r="A4583" t="s">
        <v>1211</v>
      </c>
      <c r="B4583" t="s">
        <v>4996</v>
      </c>
      <c r="C4583" t="str">
        <f t="shared" si="71"/>
        <v>10.146.106.79naa.60060e80166221000001622100001034</v>
      </c>
      <c r="D4583" t="s">
        <v>4529</v>
      </c>
    </row>
    <row r="4584" spans="1:4">
      <c r="A4584" t="s">
        <v>1211</v>
      </c>
      <c r="B4584" t="s">
        <v>4994</v>
      </c>
      <c r="C4584" t="str">
        <f t="shared" si="71"/>
        <v>10.146.106.79naa.60060e80166221000001622100001033</v>
      </c>
      <c r="D4584" t="s">
        <v>4531</v>
      </c>
    </row>
    <row r="4585" spans="1:4">
      <c r="A4585" t="s">
        <v>1211</v>
      </c>
      <c r="B4585" t="s">
        <v>4980</v>
      </c>
      <c r="C4585" t="str">
        <f t="shared" si="71"/>
        <v>10.146.106.79naa.60060e80166221000001622100001038</v>
      </c>
      <c r="D4585" t="s">
        <v>4504</v>
      </c>
    </row>
    <row r="4586" spans="1:4">
      <c r="A4586" t="s">
        <v>1211</v>
      </c>
      <c r="B4586" t="s">
        <v>4989</v>
      </c>
      <c r="C4586" t="str">
        <f t="shared" si="71"/>
        <v>10.146.106.79naa.60060e80166221000001622100001036</v>
      </c>
      <c r="D4586" t="s">
        <v>4516</v>
      </c>
    </row>
    <row r="4587" spans="1:4">
      <c r="A4587" t="s">
        <v>1211</v>
      </c>
      <c r="B4587" t="s">
        <v>4971</v>
      </c>
      <c r="C4587" t="str">
        <f t="shared" si="71"/>
        <v>10.146.106.79naa.60060e8016617700000161770000002d</v>
      </c>
      <c r="D4587" t="s">
        <v>4479</v>
      </c>
    </row>
    <row r="4588" spans="1:4">
      <c r="A4588" t="s">
        <v>1211</v>
      </c>
      <c r="B4588" t="s">
        <v>1389</v>
      </c>
      <c r="C4588" t="str">
        <f t="shared" si="71"/>
        <v>10.146.106.79naa.60060e80166177000001617700001f0d</v>
      </c>
      <c r="D4588" t="s">
        <v>4708</v>
      </c>
    </row>
    <row r="4589" spans="1:4">
      <c r="A4589" t="s">
        <v>1211</v>
      </c>
      <c r="B4589" t="s">
        <v>4969</v>
      </c>
      <c r="C4589" t="str">
        <f t="shared" si="71"/>
        <v>10.146.106.79naa.60060e8016617700000161770000002f</v>
      </c>
      <c r="D4589" t="s">
        <v>4518</v>
      </c>
    </row>
    <row r="4590" spans="1:4">
      <c r="A4590" t="s">
        <v>1211</v>
      </c>
      <c r="B4590" t="s">
        <v>4972</v>
      </c>
      <c r="C4590" t="str">
        <f t="shared" si="71"/>
        <v>10.146.106.79naa.60060e8016617700000161770000002e</v>
      </c>
      <c r="D4590" t="s">
        <v>4525</v>
      </c>
    </row>
    <row r="4591" spans="1:4">
      <c r="A4591" t="s">
        <v>1211</v>
      </c>
      <c r="B4591" t="s">
        <v>4919</v>
      </c>
      <c r="C4591" t="str">
        <f t="shared" si="71"/>
        <v>10.146.106.79naa.60060e80166221000001622100000f12</v>
      </c>
      <c r="D4591" t="s">
        <v>4507</v>
      </c>
    </row>
    <row r="4592" spans="1:4">
      <c r="A4592" t="s">
        <v>1211</v>
      </c>
      <c r="B4592" t="s">
        <v>4924</v>
      </c>
      <c r="C4592" t="str">
        <f t="shared" si="71"/>
        <v>10.146.106.79naa.60060e80166221000001622100000f11</v>
      </c>
      <c r="D4592" t="s">
        <v>4511</v>
      </c>
    </row>
    <row r="4593" spans="1:4">
      <c r="A4593" t="s">
        <v>1211</v>
      </c>
      <c r="B4593" t="s">
        <v>4904</v>
      </c>
      <c r="C4593" t="str">
        <f t="shared" si="71"/>
        <v>10.146.106.79naa.60060e80166221000001622100000f14</v>
      </c>
      <c r="D4593" t="s">
        <v>4508</v>
      </c>
    </row>
    <row r="4594" spans="1:4">
      <c r="A4594" t="s">
        <v>1211</v>
      </c>
      <c r="B4594" t="s">
        <v>4920</v>
      </c>
      <c r="C4594" t="str">
        <f t="shared" si="71"/>
        <v>10.146.106.79naa.60060e80166221000001622100000f13</v>
      </c>
      <c r="D4594" t="s">
        <v>4506</v>
      </c>
    </row>
    <row r="4595" spans="1:4">
      <c r="A4595" t="s">
        <v>1211</v>
      </c>
      <c r="B4595" t="s">
        <v>4966</v>
      </c>
      <c r="C4595" t="str">
        <f t="shared" si="71"/>
        <v>10.146.106.79naa.60060e80166221000001622100001103</v>
      </c>
      <c r="D4595" t="s">
        <v>4501</v>
      </c>
    </row>
    <row r="4596" spans="1:4">
      <c r="A4596" t="s">
        <v>1211</v>
      </c>
      <c r="B4596" t="s">
        <v>4973</v>
      </c>
      <c r="C4596" t="str">
        <f t="shared" si="71"/>
        <v>10.146.106.79naa.60060e80166221000001622100001102</v>
      </c>
      <c r="D4596" t="s">
        <v>4502</v>
      </c>
    </row>
    <row r="4597" spans="1:4">
      <c r="A4597" t="s">
        <v>1211</v>
      </c>
      <c r="B4597" t="s">
        <v>4917</v>
      </c>
      <c r="C4597" t="str">
        <f t="shared" si="71"/>
        <v>10.146.106.79naa.60060e80166221000001622100000f10</v>
      </c>
      <c r="D4597" t="s">
        <v>4515</v>
      </c>
    </row>
    <row r="4598" spans="1:4">
      <c r="A4598" t="s">
        <v>1211</v>
      </c>
      <c r="B4598" t="s">
        <v>4916</v>
      </c>
      <c r="C4598" t="str">
        <f t="shared" si="71"/>
        <v>10.146.106.79naa.60060e80166221000001622100000f0f</v>
      </c>
      <c r="D4598" t="s">
        <v>4513</v>
      </c>
    </row>
    <row r="4599" spans="1:4">
      <c r="A4599" t="s">
        <v>1211</v>
      </c>
      <c r="B4599" t="s">
        <v>4992</v>
      </c>
      <c r="C4599" t="str">
        <f t="shared" si="71"/>
        <v>10.146.106.79naa.60060e8016617700000161770000002c</v>
      </c>
      <c r="D4599" t="s">
        <v>4477</v>
      </c>
    </row>
    <row r="4600" spans="1:4">
      <c r="A4600" t="s">
        <v>1211</v>
      </c>
      <c r="B4600" t="s">
        <v>1341</v>
      </c>
      <c r="C4600" t="str">
        <f t="shared" si="71"/>
        <v>10.146.106.79naa.60060e80166177000001617700001f07</v>
      </c>
      <c r="D4600" t="s">
        <v>4696</v>
      </c>
    </row>
    <row r="4601" spans="1:4">
      <c r="A4601" t="s">
        <v>1211</v>
      </c>
      <c r="B4601" t="s">
        <v>4981</v>
      </c>
      <c r="C4601" t="str">
        <f t="shared" si="71"/>
        <v>10.146.106.79naa.60060e80166177000001617700000026</v>
      </c>
      <c r="D4601" t="s">
        <v>4497</v>
      </c>
    </row>
    <row r="4602" spans="1:4">
      <c r="A4602" t="s">
        <v>1211</v>
      </c>
      <c r="B4602" t="s">
        <v>1351</v>
      </c>
      <c r="C4602" t="str">
        <f t="shared" si="71"/>
        <v>10.146.106.79naa.60060e80166177000001617700001f08</v>
      </c>
      <c r="D4602" t="s">
        <v>4697</v>
      </c>
    </row>
    <row r="4603" spans="1:4">
      <c r="A4603" t="s">
        <v>1211</v>
      </c>
      <c r="B4603" t="s">
        <v>4984</v>
      </c>
      <c r="C4603" t="str">
        <f t="shared" si="71"/>
        <v>10.146.106.79naa.60060e80166177000001617700000027</v>
      </c>
      <c r="D4603" t="s">
        <v>4473</v>
      </c>
    </row>
    <row r="4604" spans="1:4">
      <c r="A4604" t="s">
        <v>1211</v>
      </c>
      <c r="B4604" t="s">
        <v>4927</v>
      </c>
      <c r="C4604" t="str">
        <f t="shared" si="71"/>
        <v>10.146.106.79naa.60060e80166221000001622100000027</v>
      </c>
      <c r="D4604" t="s">
        <v>2477</v>
      </c>
    </row>
    <row r="4605" spans="1:4">
      <c r="A4605" t="s">
        <v>1211</v>
      </c>
      <c r="B4605" t="s">
        <v>4932</v>
      </c>
      <c r="C4605" t="str">
        <f t="shared" si="71"/>
        <v>10.146.106.79naa.60060e80166221000001622100000026</v>
      </c>
      <c r="D4605" t="s">
        <v>2476</v>
      </c>
    </row>
    <row r="4606" spans="1:4">
      <c r="A4606" t="s">
        <v>1211</v>
      </c>
      <c r="B4606" t="s">
        <v>1331</v>
      </c>
      <c r="C4606" t="str">
        <f t="shared" si="71"/>
        <v>10.146.106.79naa.60060e80166177000001617700001f06</v>
      </c>
      <c r="D4606" t="s">
        <v>4700</v>
      </c>
    </row>
    <row r="4607" spans="1:4">
      <c r="A4607" t="s">
        <v>1211</v>
      </c>
      <c r="B4607" t="s">
        <v>4928</v>
      </c>
      <c r="C4607" t="str">
        <f t="shared" si="71"/>
        <v>10.146.106.79naa.60060e80166221000001622100000028</v>
      </c>
      <c r="D4607" t="s">
        <v>2485</v>
      </c>
    </row>
    <row r="4608" spans="1:4">
      <c r="A4608" t="s">
        <v>1211</v>
      </c>
      <c r="B4608" t="s">
        <v>1377</v>
      </c>
      <c r="C4608" t="str">
        <f t="shared" si="71"/>
        <v>10.146.106.79naa.60060e80166177000001617700001f0b</v>
      </c>
      <c r="D4608" t="s">
        <v>4707</v>
      </c>
    </row>
    <row r="4609" spans="1:4">
      <c r="A4609" t="s">
        <v>1211</v>
      </c>
      <c r="B4609" t="s">
        <v>4995</v>
      </c>
      <c r="C4609" t="str">
        <f t="shared" si="71"/>
        <v>10.146.106.79naa.60060e8016617700000161770000002a</v>
      </c>
      <c r="D4609" t="s">
        <v>4471</v>
      </c>
    </row>
    <row r="4610" spans="1:4">
      <c r="A4610" t="s">
        <v>1211</v>
      </c>
      <c r="B4610" t="s">
        <v>1383</v>
      </c>
      <c r="C4610" t="str">
        <f t="shared" si="71"/>
        <v>10.146.106.79naa.60060e80166177000001617700001f0c</v>
      </c>
      <c r="D4610" t="s">
        <v>4706</v>
      </c>
    </row>
    <row r="4611" spans="1:4">
      <c r="A4611" t="s">
        <v>1211</v>
      </c>
      <c r="B4611" t="s">
        <v>4990</v>
      </c>
      <c r="C4611" t="str">
        <f t="shared" si="71"/>
        <v>10.146.106.79naa.60060e8016617700000161770000002b</v>
      </c>
      <c r="D4611" t="s">
        <v>4482</v>
      </c>
    </row>
    <row r="4612" spans="1:4">
      <c r="A4612" t="s">
        <v>1211</v>
      </c>
      <c r="B4612" t="s">
        <v>1361</v>
      </c>
      <c r="C4612" t="str">
        <f t="shared" ref="C4612:C4675" si="72">CONCATENATE(A4612,B4612)</f>
        <v>10.146.106.79naa.60060e80166177000001617700001f09</v>
      </c>
      <c r="D4612" t="s">
        <v>4702</v>
      </c>
    </row>
    <row r="4613" spans="1:4">
      <c r="A4613" t="s">
        <v>1211</v>
      </c>
      <c r="B4613" t="s">
        <v>4983</v>
      </c>
      <c r="C4613" t="str">
        <f t="shared" si="72"/>
        <v>10.146.106.79naa.60060e80166177000001617700000028</v>
      </c>
      <c r="D4613" t="s">
        <v>4474</v>
      </c>
    </row>
    <row r="4614" spans="1:4">
      <c r="A4614" t="s">
        <v>1211</v>
      </c>
      <c r="B4614" t="s">
        <v>1371</v>
      </c>
      <c r="C4614" t="str">
        <f t="shared" si="72"/>
        <v>10.146.106.79naa.60060e80166177000001617700001f0a</v>
      </c>
      <c r="D4614" t="s">
        <v>4701</v>
      </c>
    </row>
    <row r="4615" spans="1:4">
      <c r="A4615" t="s">
        <v>1211</v>
      </c>
      <c r="B4615" t="s">
        <v>4993</v>
      </c>
      <c r="C4615" t="str">
        <f t="shared" si="72"/>
        <v>10.146.106.79naa.60060e80166177000001617700000029</v>
      </c>
      <c r="D4615" t="s">
        <v>4475</v>
      </c>
    </row>
    <row r="4616" spans="1:4">
      <c r="A4616" t="s">
        <v>1211</v>
      </c>
      <c r="B4616" t="s">
        <v>4977</v>
      </c>
      <c r="C4616" t="str">
        <f t="shared" si="72"/>
        <v>10.146.106.79naa.60060e8016622100000162210000002d</v>
      </c>
      <c r="D4616" t="s">
        <v>4599</v>
      </c>
    </row>
    <row r="4617" spans="1:4">
      <c r="A4617" t="s">
        <v>1211</v>
      </c>
      <c r="B4617" t="s">
        <v>4202</v>
      </c>
      <c r="C4617" t="str">
        <f t="shared" si="72"/>
        <v>10.146.106.79naa.60060e80166177000001617700000084</v>
      </c>
      <c r="D4617" t="s">
        <v>4575</v>
      </c>
    </row>
    <row r="4618" spans="1:4">
      <c r="A4618" t="s">
        <v>1211</v>
      </c>
      <c r="B4618" t="s">
        <v>4204</v>
      </c>
      <c r="C4618" t="str">
        <f t="shared" si="72"/>
        <v>10.146.106.79naa.60060e80166177000001617700000085</v>
      </c>
      <c r="D4618" t="s">
        <v>4576</v>
      </c>
    </row>
    <row r="4619" spans="1:4">
      <c r="A4619" t="s">
        <v>1211</v>
      </c>
      <c r="B4619" t="s">
        <v>1301</v>
      </c>
      <c r="C4619" t="str">
        <f t="shared" si="72"/>
        <v>10.146.106.79naa.60060e80166177000001617700001f24</v>
      </c>
      <c r="D4619" t="s">
        <v>4565</v>
      </c>
    </row>
    <row r="4620" spans="1:4">
      <c r="A4620" t="s">
        <v>1211</v>
      </c>
      <c r="B4620" t="s">
        <v>4216</v>
      </c>
      <c r="C4620" t="str">
        <f t="shared" si="72"/>
        <v>10.146.106.79naa.60060e80166177000001617700000f1f</v>
      </c>
      <c r="D4620" t="s">
        <v>4573</v>
      </c>
    </row>
    <row r="4621" spans="1:4">
      <c r="A4621" t="s">
        <v>1211</v>
      </c>
      <c r="B4621" t="s">
        <v>4209</v>
      </c>
      <c r="C4621" t="str">
        <f t="shared" si="72"/>
        <v>10.146.106.79naa.60060e80166177000001617700000086</v>
      </c>
      <c r="D4621" t="s">
        <v>4574</v>
      </c>
    </row>
    <row r="4622" spans="1:4">
      <c r="A4622" t="s">
        <v>1211</v>
      </c>
      <c r="B4622" t="s">
        <v>4214</v>
      </c>
      <c r="C4622" t="str">
        <f t="shared" si="72"/>
        <v>10.146.106.79naa.60060e80166177000001617700000f1e</v>
      </c>
      <c r="D4622" t="s">
        <v>4572</v>
      </c>
    </row>
    <row r="4623" spans="1:4">
      <c r="A4623" t="s">
        <v>1211</v>
      </c>
      <c r="B4623" t="s">
        <v>4974</v>
      </c>
      <c r="C4623" t="str">
        <f t="shared" si="72"/>
        <v>10.146.106.79naa.60060e80166221000001622100000032</v>
      </c>
      <c r="D4623" t="s">
        <v>4638</v>
      </c>
    </row>
    <row r="4624" spans="1:4">
      <c r="A4624" t="s">
        <v>1211</v>
      </c>
      <c r="B4624" t="s">
        <v>4975</v>
      </c>
      <c r="C4624" t="str">
        <f t="shared" si="72"/>
        <v>10.146.106.79naa.60060e80166221000001622100000031</v>
      </c>
      <c r="D4624" t="s">
        <v>4637</v>
      </c>
    </row>
    <row r="4625" spans="1:4">
      <c r="A4625" t="s">
        <v>1211</v>
      </c>
      <c r="B4625" t="s">
        <v>4915</v>
      </c>
      <c r="C4625" t="str">
        <f t="shared" si="72"/>
        <v>10.146.106.79naa.60060e8016622100000162210000102a</v>
      </c>
      <c r="D4625" t="s">
        <v>4642</v>
      </c>
    </row>
    <row r="4626" spans="1:4">
      <c r="A4626" t="s">
        <v>1211</v>
      </c>
      <c r="B4626" t="s">
        <v>4918</v>
      </c>
      <c r="C4626" t="str">
        <f t="shared" si="72"/>
        <v>10.146.106.79naa.60060e80166221000001622100001029</v>
      </c>
      <c r="D4626" t="s">
        <v>4643</v>
      </c>
    </row>
    <row r="4627" spans="1:4">
      <c r="A4627" t="s">
        <v>1211</v>
      </c>
      <c r="B4627" t="s">
        <v>4979</v>
      </c>
      <c r="C4627" t="str">
        <f t="shared" si="72"/>
        <v>10.146.106.79naa.60060e8016622100000162210000002f</v>
      </c>
      <c r="D4627" t="s">
        <v>4602</v>
      </c>
    </row>
    <row r="4628" spans="1:4">
      <c r="A4628" t="s">
        <v>1211</v>
      </c>
      <c r="B4628" t="s">
        <v>4976</v>
      </c>
      <c r="C4628" t="str">
        <f t="shared" si="72"/>
        <v>10.146.106.79naa.60060e8016622100000162210000002e</v>
      </c>
      <c r="D4628" t="s">
        <v>4600</v>
      </c>
    </row>
    <row r="4629" spans="1:4">
      <c r="A4629" t="s">
        <v>1211</v>
      </c>
      <c r="B4629" t="s">
        <v>1235</v>
      </c>
      <c r="C4629" t="str">
        <f t="shared" si="72"/>
        <v>10.146.106.79naa.60060e80166221000001622100001f19</v>
      </c>
      <c r="D4629" t="s">
        <v>4222</v>
      </c>
    </row>
    <row r="4630" spans="1:4">
      <c r="A4630" t="s">
        <v>1211</v>
      </c>
      <c r="B4630" t="s">
        <v>4978</v>
      </c>
      <c r="C4630" t="str">
        <f t="shared" si="72"/>
        <v>10.146.106.79naa.60060e80166221000001622100000030</v>
      </c>
      <c r="D4630" t="s">
        <v>4601</v>
      </c>
    </row>
    <row r="4631" spans="1:4">
      <c r="A4631" t="s">
        <v>1211</v>
      </c>
      <c r="B4631" t="s">
        <v>4899</v>
      </c>
      <c r="C4631" t="str">
        <f t="shared" si="72"/>
        <v>10.146.106.79naa.60060e80166221000001622100001030</v>
      </c>
      <c r="D4631" t="s">
        <v>4640</v>
      </c>
    </row>
    <row r="4632" spans="1:4">
      <c r="A4632" t="s">
        <v>1211</v>
      </c>
      <c r="B4632" t="s">
        <v>4903</v>
      </c>
      <c r="C4632" t="str">
        <f t="shared" si="72"/>
        <v>10.146.106.79naa.60060e8016622100000162210000102f</v>
      </c>
      <c r="D4632" t="s">
        <v>4639</v>
      </c>
    </row>
    <row r="4633" spans="1:4">
      <c r="A4633" t="s">
        <v>1211</v>
      </c>
      <c r="B4633" t="s">
        <v>4906</v>
      </c>
      <c r="C4633" t="str">
        <f t="shared" si="72"/>
        <v>10.146.106.79naa.60060e80166221000001622100001032</v>
      </c>
      <c r="D4633" t="s">
        <v>4635</v>
      </c>
    </row>
    <row r="4634" spans="1:4">
      <c r="A4634" t="s">
        <v>1211</v>
      </c>
      <c r="B4634" t="s">
        <v>4910</v>
      </c>
      <c r="C4634" t="str">
        <f t="shared" si="72"/>
        <v>10.146.106.79naa.60060e80166221000001622100001031</v>
      </c>
      <c r="D4634" t="s">
        <v>4636</v>
      </c>
    </row>
    <row r="4635" spans="1:4">
      <c r="A4635" t="s">
        <v>1211</v>
      </c>
      <c r="B4635" t="s">
        <v>4923</v>
      </c>
      <c r="C4635" t="str">
        <f t="shared" si="72"/>
        <v>10.146.106.79naa.60060e8016622100000162210000102c</v>
      </c>
      <c r="D4635" t="s">
        <v>4646</v>
      </c>
    </row>
    <row r="4636" spans="1:4">
      <c r="A4636" t="s">
        <v>1211</v>
      </c>
      <c r="B4636" t="s">
        <v>4922</v>
      </c>
      <c r="C4636" t="str">
        <f t="shared" si="72"/>
        <v>10.146.106.79naa.60060e8016622100000162210000102b</v>
      </c>
      <c r="D4636" t="s">
        <v>4644</v>
      </c>
    </row>
    <row r="4637" spans="1:4">
      <c r="A4637" t="s">
        <v>1211</v>
      </c>
      <c r="B4637" t="s">
        <v>4914</v>
      </c>
      <c r="C4637" t="str">
        <f t="shared" si="72"/>
        <v>10.146.106.79naa.60060e8016622100000162210000102e</v>
      </c>
      <c r="D4637" t="s">
        <v>4641</v>
      </c>
    </row>
    <row r="4638" spans="1:4">
      <c r="A4638" t="s">
        <v>1211</v>
      </c>
      <c r="B4638" t="s">
        <v>4921</v>
      </c>
      <c r="C4638" t="str">
        <f t="shared" si="72"/>
        <v>10.146.106.79naa.60060e8016622100000162210000102d</v>
      </c>
      <c r="D4638" t="s">
        <v>4645</v>
      </c>
    </row>
    <row r="4639" spans="1:4">
      <c r="A4639" t="s">
        <v>1211</v>
      </c>
      <c r="B4639" t="s">
        <v>4218</v>
      </c>
      <c r="C4639" t="str">
        <f t="shared" si="72"/>
        <v>10.146.106.79naa.60060e80166177000001617700000f20</v>
      </c>
      <c r="D4639" t="s">
        <v>4559</v>
      </c>
    </row>
    <row r="4640" spans="1:4">
      <c r="A4640" t="s">
        <v>1212</v>
      </c>
      <c r="B4640" t="s">
        <v>1581</v>
      </c>
      <c r="C4640" t="str">
        <f t="shared" si="72"/>
        <v>10.146.106.80naa.600508b1001c9e9e766de8add5e4a55a</v>
      </c>
      <c r="D4640" t="s">
        <v>4652</v>
      </c>
    </row>
    <row r="4641" spans="1:4">
      <c r="A4641" t="s">
        <v>1212</v>
      </c>
      <c r="B4641" t="s">
        <v>1577</v>
      </c>
      <c r="C4641" t="str">
        <f t="shared" si="72"/>
        <v>10.146.106.80naa.600508b1001c67d6c858c7c4a230742a</v>
      </c>
      <c r="D4641" t="s">
        <v>4212</v>
      </c>
    </row>
    <row r="4642" spans="1:4">
      <c r="A4642" t="s">
        <v>1212</v>
      </c>
      <c r="B4642" t="s">
        <v>1579</v>
      </c>
      <c r="C4642" t="str">
        <f t="shared" si="72"/>
        <v>10.146.106.80naa.600508b1001c15d370759338ca2a6dfd</v>
      </c>
      <c r="D4642" t="s">
        <v>4213</v>
      </c>
    </row>
    <row r="4643" spans="1:4">
      <c r="A4643" t="s">
        <v>1212</v>
      </c>
      <c r="B4643" t="s">
        <v>4988</v>
      </c>
      <c r="C4643" t="str">
        <f t="shared" si="72"/>
        <v>10.146.106.80naa.60060e80166177000001617700000024</v>
      </c>
      <c r="D4643" t="s">
        <v>4415</v>
      </c>
    </row>
    <row r="4644" spans="1:4">
      <c r="A4644" t="s">
        <v>1212</v>
      </c>
      <c r="B4644" t="s">
        <v>1275</v>
      </c>
      <c r="C4644" t="str">
        <f t="shared" si="72"/>
        <v>10.146.106.80naa.60060e80166221000001622100001f07</v>
      </c>
      <c r="D4644" t="s">
        <v>4608</v>
      </c>
    </row>
    <row r="4645" spans="1:4">
      <c r="A4645" t="s">
        <v>1212</v>
      </c>
      <c r="B4645" t="s">
        <v>1285</v>
      </c>
      <c r="C4645" t="str">
        <f t="shared" si="72"/>
        <v>10.146.106.80naa.60060e80166221000001622100001f08</v>
      </c>
      <c r="D4645" t="s">
        <v>4609</v>
      </c>
    </row>
    <row r="4646" spans="1:4">
      <c r="A4646" t="s">
        <v>1212</v>
      </c>
      <c r="B4646" t="s">
        <v>4905</v>
      </c>
      <c r="C4646" t="str">
        <f t="shared" si="72"/>
        <v>10.146.106.80naa.60060e80166221000001622100000f19</v>
      </c>
      <c r="D4646" t="s">
        <v>4610</v>
      </c>
    </row>
    <row r="4647" spans="1:4">
      <c r="A4647" t="s">
        <v>1212</v>
      </c>
      <c r="B4647" t="s">
        <v>4959</v>
      </c>
      <c r="C4647" t="str">
        <f t="shared" si="72"/>
        <v>10.146.106.80naa.60060e80166177000001617700000022</v>
      </c>
      <c r="D4647" t="s">
        <v>4397</v>
      </c>
    </row>
    <row r="4648" spans="1:4">
      <c r="A4648" t="s">
        <v>1212</v>
      </c>
      <c r="B4648" t="s">
        <v>1257</v>
      </c>
      <c r="C4648" t="str">
        <f t="shared" si="72"/>
        <v>10.146.106.80naa.60060e80166221000001622100001f05</v>
      </c>
      <c r="D4648" t="s">
        <v>4596</v>
      </c>
    </row>
    <row r="4649" spans="1:4">
      <c r="A4649" t="s">
        <v>1212</v>
      </c>
      <c r="B4649" t="s">
        <v>4986</v>
      </c>
      <c r="C4649" t="str">
        <f t="shared" si="72"/>
        <v>10.146.106.80naa.60060e80166177000001617700000023</v>
      </c>
      <c r="D4649" t="s">
        <v>4411</v>
      </c>
    </row>
    <row r="4650" spans="1:4">
      <c r="A4650" t="s">
        <v>1212</v>
      </c>
      <c r="B4650" t="s">
        <v>1267</v>
      </c>
      <c r="C4650" t="str">
        <f t="shared" si="72"/>
        <v>10.146.106.80naa.60060e80166221000001622100001f06</v>
      </c>
      <c r="D4650" t="s">
        <v>4595</v>
      </c>
    </row>
    <row r="4651" spans="1:4">
      <c r="A4651" t="s">
        <v>1212</v>
      </c>
      <c r="B4651" t="s">
        <v>4941</v>
      </c>
      <c r="C4651" t="str">
        <f t="shared" si="72"/>
        <v>10.146.106.80naa.60060e80166221000001622100000f1d</v>
      </c>
      <c r="D4651" t="s">
        <v>4612</v>
      </c>
    </row>
    <row r="4652" spans="1:4">
      <c r="A4652" t="s">
        <v>1212</v>
      </c>
      <c r="B4652" t="s">
        <v>4908</v>
      </c>
      <c r="C4652" t="str">
        <f t="shared" si="72"/>
        <v>10.146.106.80naa.60060e80166221000001622100000f1c</v>
      </c>
      <c r="D4652" t="s">
        <v>4611</v>
      </c>
    </row>
    <row r="4653" spans="1:4">
      <c r="A4653" t="s">
        <v>1212</v>
      </c>
      <c r="B4653" t="s">
        <v>4901</v>
      </c>
      <c r="C4653" t="str">
        <f t="shared" si="72"/>
        <v>10.146.106.80naa.60060e80166221000001622100000f1a</v>
      </c>
      <c r="D4653" t="s">
        <v>4605</v>
      </c>
    </row>
    <row r="4654" spans="1:4">
      <c r="A4654" t="s">
        <v>1212</v>
      </c>
      <c r="B4654" t="s">
        <v>4982</v>
      </c>
      <c r="C4654" t="str">
        <f t="shared" si="72"/>
        <v>10.146.106.80naa.60060e80166177000001617700000025</v>
      </c>
      <c r="D4654" t="s">
        <v>4410</v>
      </c>
    </row>
    <row r="4655" spans="1:4">
      <c r="A4655" t="s">
        <v>1212</v>
      </c>
      <c r="B4655" t="s">
        <v>4912</v>
      </c>
      <c r="C4655" t="str">
        <f t="shared" si="72"/>
        <v>10.146.106.80naa.60060e80166221000001622100000f1b</v>
      </c>
      <c r="D4655" t="s">
        <v>4607</v>
      </c>
    </row>
    <row r="4656" spans="1:4">
      <c r="A4656" t="s">
        <v>1212</v>
      </c>
      <c r="B4656" t="s">
        <v>1293</v>
      </c>
      <c r="C4656" t="str">
        <f t="shared" si="72"/>
        <v>10.146.106.80naa.60060e80166221000001622100001f09</v>
      </c>
      <c r="D4656" t="s">
        <v>4606</v>
      </c>
    </row>
    <row r="4657" spans="1:4">
      <c r="A4657" t="s">
        <v>1212</v>
      </c>
      <c r="B4657" t="s">
        <v>4957</v>
      </c>
      <c r="C4657" t="str">
        <f t="shared" si="72"/>
        <v>10.146.106.80naa.60060e80166177000001617700000021</v>
      </c>
      <c r="D4657" t="s">
        <v>4396</v>
      </c>
    </row>
    <row r="4658" spans="1:4">
      <c r="A4658" t="s">
        <v>1212</v>
      </c>
      <c r="B4658" t="s">
        <v>4216</v>
      </c>
      <c r="C4658" t="str">
        <f t="shared" si="72"/>
        <v>10.146.106.80naa.60060e80166177000001617700000f1f</v>
      </c>
      <c r="D4658" t="s">
        <v>4693</v>
      </c>
    </row>
    <row r="4659" spans="1:4">
      <c r="A4659" t="s">
        <v>1212</v>
      </c>
      <c r="B4659" t="s">
        <v>4955</v>
      </c>
      <c r="C4659" t="str">
        <f t="shared" si="72"/>
        <v>10.146.106.80naa.60060e8016617700000161770000001c</v>
      </c>
      <c r="D4659" t="s">
        <v>4221</v>
      </c>
    </row>
    <row r="4660" spans="1:4">
      <c r="A4660" t="s">
        <v>1212</v>
      </c>
      <c r="B4660" t="s">
        <v>4951</v>
      </c>
      <c r="C4660" t="str">
        <f t="shared" si="72"/>
        <v>10.146.106.80naa.60060e8016617700000161770000001d</v>
      </c>
      <c r="D4660" t="s">
        <v>4416</v>
      </c>
    </row>
    <row r="4661" spans="1:4">
      <c r="A4661" t="s">
        <v>1212</v>
      </c>
      <c r="B4661" t="s">
        <v>1361</v>
      </c>
      <c r="C4661" t="str">
        <f t="shared" si="72"/>
        <v>10.146.106.80naa.60060e80166177000001617700001f09</v>
      </c>
      <c r="D4661" t="s">
        <v>4429</v>
      </c>
    </row>
    <row r="4662" spans="1:4">
      <c r="A4662" t="s">
        <v>1212</v>
      </c>
      <c r="B4662" t="s">
        <v>1341</v>
      </c>
      <c r="C4662" t="str">
        <f t="shared" si="72"/>
        <v>10.146.106.80naa.60060e80166177000001617700001f07</v>
      </c>
      <c r="D4662" t="s">
        <v>4427</v>
      </c>
    </row>
    <row r="4663" spans="1:4">
      <c r="A4663" t="s">
        <v>1212</v>
      </c>
      <c r="B4663" t="s">
        <v>4209</v>
      </c>
      <c r="C4663" t="str">
        <f t="shared" si="72"/>
        <v>10.146.106.80naa.60060e80166177000001617700000086</v>
      </c>
      <c r="D4663" t="s">
        <v>4689</v>
      </c>
    </row>
    <row r="4664" spans="1:4">
      <c r="A4664" t="s">
        <v>1212</v>
      </c>
      <c r="B4664" t="s">
        <v>1351</v>
      </c>
      <c r="C4664" t="str">
        <f t="shared" si="72"/>
        <v>10.146.106.80naa.60060e80166177000001617700001f08</v>
      </c>
      <c r="D4664" t="s">
        <v>4428</v>
      </c>
    </row>
    <row r="4665" spans="1:4">
      <c r="A4665" t="s">
        <v>1212</v>
      </c>
      <c r="B4665" t="s">
        <v>4214</v>
      </c>
      <c r="C4665" t="str">
        <f t="shared" si="72"/>
        <v>10.146.106.80naa.60060e80166177000001617700000f1e</v>
      </c>
      <c r="D4665" t="s">
        <v>4692</v>
      </c>
    </row>
    <row r="4666" spans="1:4">
      <c r="A4666" t="s">
        <v>1212</v>
      </c>
      <c r="B4666" t="s">
        <v>1383</v>
      </c>
      <c r="C4666" t="str">
        <f t="shared" si="72"/>
        <v>10.146.106.80naa.60060e80166177000001617700001f0c</v>
      </c>
      <c r="D4666" t="s">
        <v>4403</v>
      </c>
    </row>
    <row r="4667" spans="1:4">
      <c r="A4667" t="s">
        <v>1212</v>
      </c>
      <c r="B4667" t="s">
        <v>4961</v>
      </c>
      <c r="C4667" t="str">
        <f t="shared" si="72"/>
        <v>10.146.106.80naa.60060e8016617700000161770000001f</v>
      </c>
      <c r="D4667" t="s">
        <v>4404</v>
      </c>
    </row>
    <row r="4668" spans="1:4">
      <c r="A4668" t="s">
        <v>1212</v>
      </c>
      <c r="B4668" t="s">
        <v>1389</v>
      </c>
      <c r="C4668" t="str">
        <f t="shared" si="72"/>
        <v>10.146.106.80naa.60060e80166177000001617700001f0d</v>
      </c>
      <c r="D4668" t="s">
        <v>4394</v>
      </c>
    </row>
    <row r="4669" spans="1:4">
      <c r="A4669" t="s">
        <v>1212</v>
      </c>
      <c r="B4669" t="s">
        <v>4963</v>
      </c>
      <c r="C4669" t="str">
        <f t="shared" si="72"/>
        <v>10.146.106.80naa.60060e80166177000001617700000020</v>
      </c>
      <c r="D4669" t="s">
        <v>4399</v>
      </c>
    </row>
    <row r="4670" spans="1:4">
      <c r="A4670" t="s">
        <v>1212</v>
      </c>
      <c r="B4670" t="s">
        <v>1371</v>
      </c>
      <c r="C4670" t="str">
        <f t="shared" si="72"/>
        <v>10.146.106.80naa.60060e80166177000001617700001f0a</v>
      </c>
      <c r="D4670" t="s">
        <v>4401</v>
      </c>
    </row>
    <row r="4671" spans="1:4">
      <c r="A4671" t="s">
        <v>1212</v>
      </c>
      <c r="B4671" t="s">
        <v>4218</v>
      </c>
      <c r="C4671" t="str">
        <f t="shared" si="72"/>
        <v>10.146.106.80naa.60060e80166177000001617700000f20</v>
      </c>
      <c r="D4671" t="s">
        <v>4690</v>
      </c>
    </row>
    <row r="4672" spans="1:4">
      <c r="A4672" t="s">
        <v>1212</v>
      </c>
      <c r="B4672" t="s">
        <v>1377</v>
      </c>
      <c r="C4672" t="str">
        <f t="shared" si="72"/>
        <v>10.146.106.80naa.60060e80166177000001617700001f0b</v>
      </c>
      <c r="D4672" t="s">
        <v>4402</v>
      </c>
    </row>
    <row r="4673" spans="1:4">
      <c r="A4673" t="s">
        <v>1212</v>
      </c>
      <c r="B4673" t="s">
        <v>4953</v>
      </c>
      <c r="C4673" t="str">
        <f t="shared" si="72"/>
        <v>10.146.106.80naa.60060e8016617700000161770000001e</v>
      </c>
      <c r="D4673" t="s">
        <v>4400</v>
      </c>
    </row>
    <row r="4674" spans="1:4">
      <c r="A4674" t="s">
        <v>1212</v>
      </c>
      <c r="B4674" t="s">
        <v>4976</v>
      </c>
      <c r="C4674" t="str">
        <f t="shared" si="72"/>
        <v>10.146.106.80naa.60060e8016622100000162210000002e</v>
      </c>
      <c r="D4674" t="s">
        <v>4600</v>
      </c>
    </row>
    <row r="4675" spans="1:4">
      <c r="A4675" t="s">
        <v>1212</v>
      </c>
      <c r="B4675" t="s">
        <v>4977</v>
      </c>
      <c r="C4675" t="str">
        <f t="shared" si="72"/>
        <v>10.146.106.80naa.60060e8016622100000162210000002d</v>
      </c>
      <c r="D4675" t="s">
        <v>4599</v>
      </c>
    </row>
    <row r="4676" spans="1:4">
      <c r="A4676" t="s">
        <v>1212</v>
      </c>
      <c r="B4676" t="s">
        <v>4978</v>
      </c>
      <c r="C4676" t="str">
        <f t="shared" ref="C4676:C4739" si="73">CONCATENATE(A4676,B4676)</f>
        <v>10.146.106.80naa.60060e80166221000001622100000030</v>
      </c>
      <c r="D4676" t="s">
        <v>4601</v>
      </c>
    </row>
    <row r="4677" spans="1:4">
      <c r="A4677" t="s">
        <v>1212</v>
      </c>
      <c r="B4677" t="s">
        <v>4979</v>
      </c>
      <c r="C4677" t="str">
        <f t="shared" si="73"/>
        <v>10.146.106.80naa.60060e8016622100000162210000002f</v>
      </c>
      <c r="D4677" t="s">
        <v>4602</v>
      </c>
    </row>
    <row r="4678" spans="1:4">
      <c r="A4678" t="s">
        <v>1212</v>
      </c>
      <c r="B4678" t="s">
        <v>4967</v>
      </c>
      <c r="C4678" t="str">
        <f t="shared" si="73"/>
        <v>10.146.106.80naa.60060e8016622100000162210000002b</v>
      </c>
      <c r="D4678" t="s">
        <v>4604</v>
      </c>
    </row>
    <row r="4679" spans="1:4">
      <c r="A4679" t="s">
        <v>1212</v>
      </c>
      <c r="B4679" t="s">
        <v>4968</v>
      </c>
      <c r="C4679" t="str">
        <f t="shared" si="73"/>
        <v>10.146.106.80naa.60060e8016622100000162210000002c</v>
      </c>
      <c r="D4679" t="s">
        <v>4603</v>
      </c>
    </row>
    <row r="4680" spans="1:4">
      <c r="A4680" t="s">
        <v>1212</v>
      </c>
      <c r="B4680" t="s">
        <v>4922</v>
      </c>
      <c r="C4680" t="str">
        <f t="shared" si="73"/>
        <v>10.146.106.80naa.60060e8016622100000162210000102b</v>
      </c>
      <c r="D4680" t="s">
        <v>4644</v>
      </c>
    </row>
    <row r="4681" spans="1:4">
      <c r="A4681" t="s">
        <v>1212</v>
      </c>
      <c r="B4681" t="s">
        <v>4915</v>
      </c>
      <c r="C4681" t="str">
        <f t="shared" si="73"/>
        <v>10.146.106.80naa.60060e8016622100000162210000102a</v>
      </c>
      <c r="D4681" t="s">
        <v>4642</v>
      </c>
    </row>
    <row r="4682" spans="1:4">
      <c r="A4682" t="s">
        <v>1212</v>
      </c>
      <c r="B4682" t="s">
        <v>4921</v>
      </c>
      <c r="C4682" t="str">
        <f t="shared" si="73"/>
        <v>10.146.106.80naa.60060e8016622100000162210000102d</v>
      </c>
      <c r="D4682" t="s">
        <v>4645</v>
      </c>
    </row>
    <row r="4683" spans="1:4">
      <c r="A4683" t="s">
        <v>1212</v>
      </c>
      <c r="B4683" t="s">
        <v>4923</v>
      </c>
      <c r="C4683" t="str">
        <f t="shared" si="73"/>
        <v>10.146.106.80naa.60060e8016622100000162210000102c</v>
      </c>
      <c r="D4683" t="s">
        <v>4646</v>
      </c>
    </row>
    <row r="4684" spans="1:4">
      <c r="A4684" t="s">
        <v>1212</v>
      </c>
      <c r="B4684" t="s">
        <v>4975</v>
      </c>
      <c r="C4684" t="str">
        <f t="shared" si="73"/>
        <v>10.146.106.80naa.60060e80166221000001622100000031</v>
      </c>
      <c r="D4684" t="s">
        <v>4637</v>
      </c>
    </row>
    <row r="4685" spans="1:4">
      <c r="A4685" t="s">
        <v>1212</v>
      </c>
      <c r="B4685" t="s">
        <v>1235</v>
      </c>
      <c r="C4685" t="str">
        <f t="shared" si="73"/>
        <v>10.146.106.80naa.60060e80166221000001622100001f19</v>
      </c>
      <c r="D4685" t="s">
        <v>4222</v>
      </c>
    </row>
    <row r="4686" spans="1:4">
      <c r="A4686" t="s">
        <v>1212</v>
      </c>
      <c r="B4686" t="s">
        <v>4918</v>
      </c>
      <c r="C4686" t="str">
        <f t="shared" si="73"/>
        <v>10.146.106.80naa.60060e80166221000001622100001029</v>
      </c>
      <c r="D4686" t="s">
        <v>4643</v>
      </c>
    </row>
    <row r="4687" spans="1:4">
      <c r="A4687" t="s">
        <v>1212</v>
      </c>
      <c r="B4687" t="s">
        <v>4974</v>
      </c>
      <c r="C4687" t="str">
        <f t="shared" si="73"/>
        <v>10.146.106.80naa.60060e80166221000001622100000032</v>
      </c>
      <c r="D4687" t="s">
        <v>4638</v>
      </c>
    </row>
    <row r="4688" spans="1:4">
      <c r="A4688" t="s">
        <v>1212</v>
      </c>
      <c r="B4688" t="s">
        <v>4970</v>
      </c>
      <c r="C4688" t="str">
        <f t="shared" si="73"/>
        <v>10.146.106.80naa.60060e8016622100000162210000002a</v>
      </c>
      <c r="D4688" t="s">
        <v>4598</v>
      </c>
    </row>
    <row r="4689" spans="1:4">
      <c r="A4689" t="s">
        <v>1212</v>
      </c>
      <c r="B4689" t="s">
        <v>4991</v>
      </c>
      <c r="C4689" t="str">
        <f t="shared" si="73"/>
        <v>10.146.106.80naa.60060e80166221000001622100000029</v>
      </c>
      <c r="D4689" t="s">
        <v>4597</v>
      </c>
    </row>
    <row r="4690" spans="1:4">
      <c r="A4690" t="s">
        <v>1212</v>
      </c>
      <c r="B4690" t="s">
        <v>1331</v>
      </c>
      <c r="C4690" t="str">
        <f t="shared" si="73"/>
        <v>10.146.106.80naa.60060e80166177000001617700001f06</v>
      </c>
      <c r="D4690" t="s">
        <v>4430</v>
      </c>
    </row>
    <row r="4691" spans="1:4">
      <c r="A4691" t="s">
        <v>1212</v>
      </c>
      <c r="B4691" t="s">
        <v>4939</v>
      </c>
      <c r="C4691" t="str">
        <f t="shared" si="73"/>
        <v>10.146.106.80naa.60060e80166221000001622100000020</v>
      </c>
      <c r="D4691" t="s">
        <v>2469</v>
      </c>
    </row>
    <row r="4692" spans="1:4">
      <c r="A4692" t="s">
        <v>1212</v>
      </c>
      <c r="B4692" t="s">
        <v>4962</v>
      </c>
      <c r="C4692" t="str">
        <f t="shared" si="73"/>
        <v>10.146.106.80naa.60060e80166221000001622100001022</v>
      </c>
      <c r="D4692" t="s">
        <v>2471</v>
      </c>
    </row>
    <row r="4693" spans="1:4">
      <c r="A4693" t="s">
        <v>1212</v>
      </c>
      <c r="B4693" t="s">
        <v>4940</v>
      </c>
      <c r="C4693" t="str">
        <f t="shared" si="73"/>
        <v>10.146.106.80naa.60060e80166221000001622100000021</v>
      </c>
      <c r="D4693" t="s">
        <v>2472</v>
      </c>
    </row>
    <row r="4694" spans="1:4">
      <c r="A4694" t="s">
        <v>1212</v>
      </c>
      <c r="B4694" t="s">
        <v>4964</v>
      </c>
      <c r="C4694" t="str">
        <f t="shared" si="73"/>
        <v>10.146.106.80naa.60060e80166221000001622100001023</v>
      </c>
      <c r="D4694" t="s">
        <v>2475</v>
      </c>
    </row>
    <row r="4695" spans="1:4">
      <c r="A4695" t="s">
        <v>1212</v>
      </c>
      <c r="B4695" t="s">
        <v>4952</v>
      </c>
      <c r="C4695" t="str">
        <f t="shared" si="73"/>
        <v>10.146.106.80naa.60060e80166221000001622100001020</v>
      </c>
      <c r="D4695" t="s">
        <v>2470</v>
      </c>
    </row>
    <row r="4696" spans="1:4">
      <c r="A4696" t="s">
        <v>1212</v>
      </c>
      <c r="B4696" t="s">
        <v>4956</v>
      </c>
      <c r="C4696" t="str">
        <f t="shared" si="73"/>
        <v>10.146.106.80naa.60060e8016622100000162210000101f</v>
      </c>
      <c r="D4696" t="s">
        <v>4614</v>
      </c>
    </row>
    <row r="4697" spans="1:4">
      <c r="A4697" t="s">
        <v>1212</v>
      </c>
      <c r="B4697" t="s">
        <v>4942</v>
      </c>
      <c r="C4697" t="str">
        <f t="shared" si="73"/>
        <v>10.146.106.80naa.60060e8016622100000162210000001f</v>
      </c>
      <c r="D4697" t="s">
        <v>2462</v>
      </c>
    </row>
    <row r="4698" spans="1:4">
      <c r="A4698" t="s">
        <v>1212</v>
      </c>
      <c r="B4698" t="s">
        <v>4954</v>
      </c>
      <c r="C4698" t="str">
        <f t="shared" si="73"/>
        <v>10.146.106.80naa.60060e80166221000001622100001021</v>
      </c>
      <c r="D4698" t="s">
        <v>2473</v>
      </c>
    </row>
    <row r="4699" spans="1:4">
      <c r="A4699" t="s">
        <v>1212</v>
      </c>
      <c r="B4699" t="s">
        <v>4946</v>
      </c>
      <c r="C4699" t="str">
        <f t="shared" si="73"/>
        <v>10.146.106.80naa.60060e80166221000001622100000024</v>
      </c>
      <c r="D4699" t="s">
        <v>2483</v>
      </c>
    </row>
    <row r="4700" spans="1:4">
      <c r="A4700" t="s">
        <v>1212</v>
      </c>
      <c r="B4700" t="s">
        <v>4965</v>
      </c>
      <c r="C4700" t="str">
        <f t="shared" si="73"/>
        <v>10.146.106.80naa.60060e80166221000001622100001026</v>
      </c>
      <c r="D4700" t="s">
        <v>2478</v>
      </c>
    </row>
    <row r="4701" spans="1:4">
      <c r="A4701" t="s">
        <v>1212</v>
      </c>
      <c r="B4701" t="s">
        <v>4930</v>
      </c>
      <c r="C4701" t="str">
        <f t="shared" si="73"/>
        <v>10.146.106.80naa.60060e80166221000001622100000025</v>
      </c>
      <c r="D4701" t="s">
        <v>4613</v>
      </c>
    </row>
    <row r="4702" spans="1:4">
      <c r="A4702" t="s">
        <v>1212</v>
      </c>
      <c r="B4702" t="s">
        <v>4985</v>
      </c>
      <c r="C4702" t="str">
        <f t="shared" si="73"/>
        <v>10.146.106.80naa.60060e80166221000001622100001027</v>
      </c>
      <c r="D4702" t="s">
        <v>2479</v>
      </c>
    </row>
    <row r="4703" spans="1:4">
      <c r="A4703" t="s">
        <v>1212</v>
      </c>
      <c r="B4703" t="s">
        <v>4947</v>
      </c>
      <c r="C4703" t="str">
        <f t="shared" si="73"/>
        <v>10.146.106.80naa.60060e80166221000001622100000022</v>
      </c>
      <c r="D4703" t="s">
        <v>2464</v>
      </c>
    </row>
    <row r="4704" spans="1:4">
      <c r="A4704" t="s">
        <v>1212</v>
      </c>
      <c r="B4704" t="s">
        <v>4958</v>
      </c>
      <c r="C4704" t="str">
        <f t="shared" si="73"/>
        <v>10.146.106.80naa.60060e80166221000001622100001024</v>
      </c>
      <c r="D4704" t="s">
        <v>2484</v>
      </c>
    </row>
    <row r="4705" spans="1:4">
      <c r="A4705" t="s">
        <v>1212</v>
      </c>
      <c r="B4705" t="s">
        <v>4944</v>
      </c>
      <c r="C4705" t="str">
        <f t="shared" si="73"/>
        <v>10.146.106.80naa.60060e80166221000001622100000023</v>
      </c>
      <c r="D4705" t="s">
        <v>2474</v>
      </c>
    </row>
    <row r="4706" spans="1:4">
      <c r="A4706" t="s">
        <v>1212</v>
      </c>
      <c r="B4706" t="s">
        <v>4960</v>
      </c>
      <c r="C4706" t="str">
        <f t="shared" si="73"/>
        <v>10.146.106.80naa.60060e80166221000001622100001025</v>
      </c>
      <c r="D4706" t="s">
        <v>4615</v>
      </c>
    </row>
    <row r="4707" spans="1:4">
      <c r="A4707" t="s">
        <v>1212</v>
      </c>
      <c r="B4707" t="s">
        <v>4936</v>
      </c>
      <c r="C4707" t="str">
        <f t="shared" si="73"/>
        <v>10.146.106.80naa.60060e80166221000001622100000103</v>
      </c>
      <c r="D4707" t="s">
        <v>4856</v>
      </c>
    </row>
    <row r="4708" spans="1:4">
      <c r="A4708" t="s">
        <v>1212</v>
      </c>
      <c r="B4708" t="s">
        <v>4933</v>
      </c>
      <c r="C4708" t="str">
        <f t="shared" si="73"/>
        <v>10.146.106.80naa.60060e80166177000001617700000035</v>
      </c>
      <c r="D4708" t="s">
        <v>4489</v>
      </c>
    </row>
    <row r="4709" spans="1:4">
      <c r="A4709" t="s">
        <v>1212</v>
      </c>
      <c r="B4709" t="s">
        <v>4934</v>
      </c>
      <c r="C4709" t="str">
        <f t="shared" si="73"/>
        <v>10.146.106.80naa.60060e80166177000001617700000034</v>
      </c>
      <c r="D4709" t="s">
        <v>4493</v>
      </c>
    </row>
    <row r="4710" spans="1:4">
      <c r="A4710" t="s">
        <v>1212</v>
      </c>
      <c r="B4710" t="s">
        <v>4948</v>
      </c>
      <c r="C4710" t="str">
        <f t="shared" si="73"/>
        <v>10.146.106.80naa.60060e80166221000001622100000033</v>
      </c>
      <c r="D4710" t="s">
        <v>2502</v>
      </c>
    </row>
    <row r="4711" spans="1:4">
      <c r="A4711" t="s">
        <v>1212</v>
      </c>
      <c r="B4711" t="s">
        <v>4935</v>
      </c>
      <c r="C4711" t="str">
        <f t="shared" si="73"/>
        <v>10.146.106.80naa.60060e80166177000001617700000036</v>
      </c>
      <c r="D4711" t="s">
        <v>4486</v>
      </c>
    </row>
    <row r="4712" spans="1:4">
      <c r="A4712" t="s">
        <v>1212</v>
      </c>
      <c r="B4712" t="s">
        <v>4913</v>
      </c>
      <c r="C4712" t="str">
        <f t="shared" si="73"/>
        <v>10.146.106.80naa.60060e80166177000001617700000031</v>
      </c>
      <c r="D4712" t="s">
        <v>4490</v>
      </c>
    </row>
    <row r="4713" spans="1:4">
      <c r="A4713" t="s">
        <v>1212</v>
      </c>
      <c r="B4713" t="s">
        <v>4902</v>
      </c>
      <c r="C4713" t="str">
        <f t="shared" si="73"/>
        <v>10.146.106.80naa.60060e80166177000001617700000030</v>
      </c>
      <c r="D4713" t="s">
        <v>4491</v>
      </c>
    </row>
    <row r="4714" spans="1:4">
      <c r="A4714" t="s">
        <v>1212</v>
      </c>
      <c r="B4714" t="s">
        <v>4937</v>
      </c>
      <c r="C4714" t="str">
        <f t="shared" si="73"/>
        <v>10.146.106.80naa.60060e80166177000001617700000033</v>
      </c>
      <c r="D4714" t="s">
        <v>4494</v>
      </c>
    </row>
    <row r="4715" spans="1:4">
      <c r="A4715" t="s">
        <v>1212</v>
      </c>
      <c r="B4715" t="s">
        <v>4909</v>
      </c>
      <c r="C4715" t="str">
        <f t="shared" si="73"/>
        <v>10.146.106.80naa.60060e80166177000001617700000032</v>
      </c>
      <c r="D4715" t="s">
        <v>4492</v>
      </c>
    </row>
    <row r="4716" spans="1:4">
      <c r="A4716" t="s">
        <v>1212</v>
      </c>
      <c r="B4716" t="s">
        <v>4929</v>
      </c>
      <c r="C4716" t="str">
        <f t="shared" si="73"/>
        <v>10.146.106.80naa.60060e80166221000001622100000037</v>
      </c>
      <c r="D4716" t="s">
        <v>2523</v>
      </c>
    </row>
    <row r="4717" spans="1:4">
      <c r="A4717" t="s">
        <v>1212</v>
      </c>
      <c r="B4717" t="s">
        <v>4938</v>
      </c>
      <c r="C4717" t="str">
        <f t="shared" si="73"/>
        <v>10.146.106.80naa.60060e80166221000001622100000036</v>
      </c>
      <c r="D4717" t="s">
        <v>2522</v>
      </c>
    </row>
    <row r="4718" spans="1:4">
      <c r="A4718" t="s">
        <v>1212</v>
      </c>
      <c r="B4718" t="s">
        <v>4926</v>
      </c>
      <c r="C4718" t="str">
        <f t="shared" si="73"/>
        <v>10.146.106.80naa.60060e80166221000001622100000102</v>
      </c>
      <c r="D4718" t="s">
        <v>4498</v>
      </c>
    </row>
    <row r="4719" spans="1:4">
      <c r="A4719" t="s">
        <v>1212</v>
      </c>
      <c r="B4719" t="s">
        <v>4931</v>
      </c>
      <c r="C4719" t="str">
        <f t="shared" si="73"/>
        <v>10.146.106.80naa.60060e80166221000001622100000038</v>
      </c>
      <c r="D4719" t="s">
        <v>4500</v>
      </c>
    </row>
    <row r="4720" spans="1:4">
      <c r="A4720" t="s">
        <v>1212</v>
      </c>
      <c r="B4720" t="s">
        <v>4949</v>
      </c>
      <c r="C4720" t="str">
        <f t="shared" si="73"/>
        <v>10.146.106.80naa.60060e80166221000001622100000034</v>
      </c>
      <c r="D4720" t="s">
        <v>2520</v>
      </c>
    </row>
    <row r="4721" spans="1:4">
      <c r="A4721" t="s">
        <v>1212</v>
      </c>
      <c r="B4721" t="s">
        <v>4950</v>
      </c>
      <c r="C4721" t="str">
        <f t="shared" si="73"/>
        <v>10.146.106.80naa.60060e80166177000001617700000037</v>
      </c>
      <c r="D4721" t="s">
        <v>4487</v>
      </c>
    </row>
    <row r="4722" spans="1:4">
      <c r="A4722" t="s">
        <v>1212</v>
      </c>
      <c r="B4722" t="s">
        <v>4945</v>
      </c>
      <c r="C4722" t="str">
        <f t="shared" si="73"/>
        <v>10.146.106.80naa.60060e80166177000001617700000081</v>
      </c>
      <c r="D4722" t="s">
        <v>4499</v>
      </c>
    </row>
    <row r="4723" spans="1:4">
      <c r="A4723" t="s">
        <v>1212</v>
      </c>
      <c r="B4723" t="s">
        <v>4943</v>
      </c>
      <c r="C4723" t="str">
        <f t="shared" si="73"/>
        <v>10.146.106.80naa.60060e80166177000001617700000080</v>
      </c>
      <c r="D4723" t="s">
        <v>4488</v>
      </c>
    </row>
    <row r="4724" spans="1:4">
      <c r="A4724" t="s">
        <v>1212</v>
      </c>
      <c r="B4724" t="s">
        <v>4987</v>
      </c>
      <c r="C4724" t="str">
        <f t="shared" si="73"/>
        <v>10.146.106.80naa.60060e80166221000001622100001028</v>
      </c>
      <c r="D4724" t="s">
        <v>2486</v>
      </c>
    </row>
    <row r="4725" spans="1:4">
      <c r="A4725" t="s">
        <v>1212</v>
      </c>
      <c r="B4725" t="s">
        <v>4919</v>
      </c>
      <c r="C4725" t="str">
        <f t="shared" si="73"/>
        <v>10.146.106.80naa.60060e80166221000001622100000f12</v>
      </c>
      <c r="D4725" t="s">
        <v>4507</v>
      </c>
    </row>
    <row r="4726" spans="1:4">
      <c r="A4726" t="s">
        <v>1212</v>
      </c>
      <c r="B4726" t="s">
        <v>4924</v>
      </c>
      <c r="C4726" t="str">
        <f t="shared" si="73"/>
        <v>10.146.106.80naa.60060e80166221000001622100000f11</v>
      </c>
      <c r="D4726" t="s">
        <v>4511</v>
      </c>
    </row>
    <row r="4727" spans="1:4">
      <c r="A4727" t="s">
        <v>1212</v>
      </c>
      <c r="B4727" t="s">
        <v>4904</v>
      </c>
      <c r="C4727" t="str">
        <f t="shared" si="73"/>
        <v>10.146.106.80naa.60060e80166221000001622100000f14</v>
      </c>
      <c r="D4727" t="s">
        <v>4508</v>
      </c>
    </row>
    <row r="4728" spans="1:4">
      <c r="A4728" t="s">
        <v>1212</v>
      </c>
      <c r="B4728" t="s">
        <v>4920</v>
      </c>
      <c r="C4728" t="str">
        <f t="shared" si="73"/>
        <v>10.146.106.80naa.60060e80166221000001622100000f13</v>
      </c>
      <c r="D4728" t="s">
        <v>4506</v>
      </c>
    </row>
    <row r="4729" spans="1:4">
      <c r="A4729" t="s">
        <v>1212</v>
      </c>
      <c r="B4729" t="s">
        <v>4966</v>
      </c>
      <c r="C4729" t="str">
        <f t="shared" si="73"/>
        <v>10.146.106.80naa.60060e80166221000001622100001103</v>
      </c>
      <c r="D4729" t="s">
        <v>4501</v>
      </c>
    </row>
    <row r="4730" spans="1:4">
      <c r="A4730" t="s">
        <v>1212</v>
      </c>
      <c r="B4730" t="s">
        <v>4973</v>
      </c>
      <c r="C4730" t="str">
        <f t="shared" si="73"/>
        <v>10.146.106.80naa.60060e80166221000001622100001102</v>
      </c>
      <c r="D4730" t="s">
        <v>4502</v>
      </c>
    </row>
    <row r="4731" spans="1:4">
      <c r="A4731" t="s">
        <v>1212</v>
      </c>
      <c r="B4731" t="s">
        <v>4917</v>
      </c>
      <c r="C4731" t="str">
        <f t="shared" si="73"/>
        <v>10.146.106.80naa.60060e80166221000001622100000f10</v>
      </c>
      <c r="D4731" t="s">
        <v>4515</v>
      </c>
    </row>
    <row r="4732" spans="1:4">
      <c r="A4732" t="s">
        <v>1212</v>
      </c>
      <c r="B4732" t="s">
        <v>4916</v>
      </c>
      <c r="C4732" t="str">
        <f t="shared" si="73"/>
        <v>10.146.106.80naa.60060e80166221000001622100000f0f</v>
      </c>
      <c r="D4732" t="s">
        <v>4513</v>
      </c>
    </row>
    <row r="4733" spans="1:4">
      <c r="A4733" t="s">
        <v>1212</v>
      </c>
      <c r="B4733" t="s">
        <v>1301</v>
      </c>
      <c r="C4733" t="str">
        <f t="shared" si="73"/>
        <v>10.146.106.80naa.60060e80166177000001617700001f24</v>
      </c>
      <c r="D4733" t="s">
        <v>4435</v>
      </c>
    </row>
    <row r="4734" spans="1:4">
      <c r="A4734" t="s">
        <v>1212</v>
      </c>
      <c r="B4734" t="s">
        <v>4925</v>
      </c>
      <c r="C4734" t="str">
        <f t="shared" si="73"/>
        <v>10.146.106.80naa.60060e80166221000001622100000f18</v>
      </c>
      <c r="D4734" t="s">
        <v>2515</v>
      </c>
    </row>
    <row r="4735" spans="1:4">
      <c r="A4735" t="s">
        <v>1212</v>
      </c>
      <c r="B4735" t="s">
        <v>4204</v>
      </c>
      <c r="C4735" t="str">
        <f t="shared" si="73"/>
        <v>10.146.106.80naa.60060e80166177000001617700000085</v>
      </c>
      <c r="D4735" t="s">
        <v>4687</v>
      </c>
    </row>
    <row r="4736" spans="1:4">
      <c r="A4736" t="s">
        <v>1212</v>
      </c>
      <c r="B4736" t="s">
        <v>4202</v>
      </c>
      <c r="C4736" t="str">
        <f t="shared" si="73"/>
        <v>10.146.106.80naa.60060e80166177000001617700000084</v>
      </c>
      <c r="D4736" t="s">
        <v>4688</v>
      </c>
    </row>
    <row r="4737" spans="1:4">
      <c r="A4737" t="s">
        <v>1212</v>
      </c>
      <c r="B4737" t="s">
        <v>4911</v>
      </c>
      <c r="C4737" t="str">
        <f t="shared" si="73"/>
        <v>10.146.106.80naa.60060e80166221000001622100000f16</v>
      </c>
      <c r="D4737" t="s">
        <v>4509</v>
      </c>
    </row>
    <row r="4738" spans="1:4">
      <c r="A4738" t="s">
        <v>1212</v>
      </c>
      <c r="B4738" t="s">
        <v>4900</v>
      </c>
      <c r="C4738" t="str">
        <f t="shared" si="73"/>
        <v>10.146.106.80naa.60060e80166221000001622100000f15</v>
      </c>
      <c r="D4738" t="s">
        <v>4510</v>
      </c>
    </row>
    <row r="4739" spans="1:4">
      <c r="A4739" t="s">
        <v>1212</v>
      </c>
      <c r="B4739" t="s">
        <v>4907</v>
      </c>
      <c r="C4739" t="str">
        <f t="shared" si="73"/>
        <v>10.146.106.80naa.60060e80166221000001622100000f17</v>
      </c>
      <c r="D4739" t="s">
        <v>4423</v>
      </c>
    </row>
    <row r="4740" spans="1:4">
      <c r="A4740" t="s">
        <v>1212</v>
      </c>
      <c r="B4740" t="s">
        <v>4980</v>
      </c>
      <c r="C4740" t="str">
        <f t="shared" ref="C4740:C4803" si="74">CONCATENATE(A4740,B4740)</f>
        <v>10.146.106.80naa.60060e80166221000001622100001038</v>
      </c>
      <c r="D4740" t="s">
        <v>4504</v>
      </c>
    </row>
    <row r="4741" spans="1:4">
      <c r="A4741" t="s">
        <v>1212</v>
      </c>
      <c r="B4741" t="s">
        <v>4983</v>
      </c>
      <c r="C4741" t="str">
        <f t="shared" si="74"/>
        <v>10.146.106.80naa.60060e80166177000001617700000028</v>
      </c>
      <c r="D4741" t="s">
        <v>4474</v>
      </c>
    </row>
    <row r="4742" spans="1:4">
      <c r="A4742" t="s">
        <v>1212</v>
      </c>
      <c r="B4742" t="s">
        <v>4984</v>
      </c>
      <c r="C4742" t="str">
        <f t="shared" si="74"/>
        <v>10.146.106.80naa.60060e80166177000001617700000027</v>
      </c>
      <c r="D4742" t="s">
        <v>4473</v>
      </c>
    </row>
    <row r="4743" spans="1:4">
      <c r="A4743" t="s">
        <v>1212</v>
      </c>
      <c r="B4743" t="s">
        <v>4995</v>
      </c>
      <c r="C4743" t="str">
        <f t="shared" si="74"/>
        <v>10.146.106.80naa.60060e8016617700000161770000002a</v>
      </c>
      <c r="D4743" t="s">
        <v>4471</v>
      </c>
    </row>
    <row r="4744" spans="1:4">
      <c r="A4744" t="s">
        <v>1212</v>
      </c>
      <c r="B4744" t="s">
        <v>4993</v>
      </c>
      <c r="C4744" t="str">
        <f t="shared" si="74"/>
        <v>10.146.106.80naa.60060e80166177000001617700000029</v>
      </c>
      <c r="D4744" t="s">
        <v>4475</v>
      </c>
    </row>
    <row r="4745" spans="1:4">
      <c r="A4745" t="s">
        <v>1212</v>
      </c>
      <c r="B4745" t="s">
        <v>4927</v>
      </c>
      <c r="C4745" t="str">
        <f t="shared" si="74"/>
        <v>10.146.106.80naa.60060e80166221000001622100000027</v>
      </c>
      <c r="D4745" t="s">
        <v>2477</v>
      </c>
    </row>
    <row r="4746" spans="1:4">
      <c r="A4746" t="s">
        <v>1212</v>
      </c>
      <c r="B4746" t="s">
        <v>4932</v>
      </c>
      <c r="C4746" t="str">
        <f t="shared" si="74"/>
        <v>10.146.106.80naa.60060e80166221000001622100000026</v>
      </c>
      <c r="D4746" t="s">
        <v>2476</v>
      </c>
    </row>
    <row r="4747" spans="1:4">
      <c r="A4747" t="s">
        <v>1212</v>
      </c>
      <c r="B4747" t="s">
        <v>4981</v>
      </c>
      <c r="C4747" t="str">
        <f t="shared" si="74"/>
        <v>10.146.106.80naa.60060e80166177000001617700000026</v>
      </c>
      <c r="D4747" t="s">
        <v>4497</v>
      </c>
    </row>
    <row r="4748" spans="1:4">
      <c r="A4748" t="s">
        <v>1212</v>
      </c>
      <c r="B4748" t="s">
        <v>4928</v>
      </c>
      <c r="C4748" t="str">
        <f t="shared" si="74"/>
        <v>10.146.106.80naa.60060e80166221000001622100000028</v>
      </c>
      <c r="D4748" t="s">
        <v>2485</v>
      </c>
    </row>
    <row r="4749" spans="1:4">
      <c r="A4749" t="s">
        <v>1212</v>
      </c>
      <c r="B4749" t="s">
        <v>4994</v>
      </c>
      <c r="C4749" t="str">
        <f t="shared" si="74"/>
        <v>10.146.106.80naa.60060e80166221000001622100001033</v>
      </c>
      <c r="D4749" t="s">
        <v>4531</v>
      </c>
    </row>
    <row r="4750" spans="1:4">
      <c r="A4750" t="s">
        <v>1212</v>
      </c>
      <c r="B4750" t="s">
        <v>4969</v>
      </c>
      <c r="C4750" t="str">
        <f t="shared" si="74"/>
        <v>10.146.106.80naa.60060e8016617700000161770000002f</v>
      </c>
      <c r="D4750" t="s">
        <v>4518</v>
      </c>
    </row>
    <row r="4751" spans="1:4">
      <c r="A4751" t="s">
        <v>1212</v>
      </c>
      <c r="B4751" t="s">
        <v>4989</v>
      </c>
      <c r="C4751" t="str">
        <f t="shared" si="74"/>
        <v>10.146.106.80naa.60060e80166221000001622100001036</v>
      </c>
      <c r="D4751" t="s">
        <v>4516</v>
      </c>
    </row>
    <row r="4752" spans="1:4">
      <c r="A4752" t="s">
        <v>1212</v>
      </c>
      <c r="B4752" t="s">
        <v>4996</v>
      </c>
      <c r="C4752" t="str">
        <f t="shared" si="74"/>
        <v>10.146.106.80naa.60060e80166221000001622100001034</v>
      </c>
      <c r="D4752" t="s">
        <v>4529</v>
      </c>
    </row>
    <row r="4753" spans="1:4">
      <c r="A4753" t="s">
        <v>1212</v>
      </c>
      <c r="B4753" t="s">
        <v>4992</v>
      </c>
      <c r="C4753" t="str">
        <f t="shared" si="74"/>
        <v>10.146.106.80naa.60060e8016617700000161770000002c</v>
      </c>
      <c r="D4753" t="s">
        <v>4477</v>
      </c>
    </row>
    <row r="4754" spans="1:4">
      <c r="A4754" t="s">
        <v>1212</v>
      </c>
      <c r="B4754" t="s">
        <v>4990</v>
      </c>
      <c r="C4754" t="str">
        <f t="shared" si="74"/>
        <v>10.146.106.80naa.60060e8016617700000161770000002b</v>
      </c>
      <c r="D4754" t="s">
        <v>4482</v>
      </c>
    </row>
    <row r="4755" spans="1:4">
      <c r="A4755" t="s">
        <v>1212</v>
      </c>
      <c r="B4755" t="s">
        <v>4972</v>
      </c>
      <c r="C4755" t="str">
        <f t="shared" si="74"/>
        <v>10.146.106.80naa.60060e8016617700000161770000002e</v>
      </c>
      <c r="D4755" t="s">
        <v>4525</v>
      </c>
    </row>
    <row r="4756" spans="1:4">
      <c r="A4756" t="s">
        <v>1212</v>
      </c>
      <c r="B4756" t="s">
        <v>4971</v>
      </c>
      <c r="C4756" t="str">
        <f t="shared" si="74"/>
        <v>10.146.106.80naa.60060e8016617700000161770000002d</v>
      </c>
      <c r="D4756" t="s">
        <v>4479</v>
      </c>
    </row>
    <row r="4757" spans="1:4">
      <c r="A4757" t="s">
        <v>1212</v>
      </c>
      <c r="B4757" t="s">
        <v>4906</v>
      </c>
      <c r="C4757" t="str">
        <f t="shared" si="74"/>
        <v>10.146.106.80naa.60060e80166221000001622100001032</v>
      </c>
      <c r="D4757" t="s">
        <v>4635</v>
      </c>
    </row>
    <row r="4758" spans="1:4">
      <c r="A4758" t="s">
        <v>1212</v>
      </c>
      <c r="B4758" t="s">
        <v>4903</v>
      </c>
      <c r="C4758" t="str">
        <f t="shared" si="74"/>
        <v>10.146.106.80naa.60060e8016622100000162210000102f</v>
      </c>
      <c r="D4758" t="s">
        <v>4639</v>
      </c>
    </row>
    <row r="4759" spans="1:4">
      <c r="A4759" t="s">
        <v>1212</v>
      </c>
      <c r="B4759" t="s">
        <v>4914</v>
      </c>
      <c r="C4759" t="str">
        <f t="shared" si="74"/>
        <v>10.146.106.80naa.60060e8016622100000162210000102e</v>
      </c>
      <c r="D4759" t="s">
        <v>4641</v>
      </c>
    </row>
    <row r="4760" spans="1:4">
      <c r="A4760" t="s">
        <v>1212</v>
      </c>
      <c r="B4760" t="s">
        <v>4910</v>
      </c>
      <c r="C4760" t="str">
        <f t="shared" si="74"/>
        <v>10.146.106.80naa.60060e80166221000001622100001031</v>
      </c>
      <c r="D4760" t="s">
        <v>4636</v>
      </c>
    </row>
    <row r="4761" spans="1:4">
      <c r="A4761" t="s">
        <v>1212</v>
      </c>
      <c r="B4761" t="s">
        <v>4899</v>
      </c>
      <c r="C4761" t="str">
        <f t="shared" si="74"/>
        <v>10.146.106.80naa.60060e80166221000001622100001030</v>
      </c>
      <c r="D4761" t="s">
        <v>4640</v>
      </c>
    </row>
    <row r="4762" spans="1:4">
      <c r="A4762" t="s">
        <v>1213</v>
      </c>
      <c r="B4762" t="s">
        <v>4909</v>
      </c>
      <c r="C4762" t="str">
        <f t="shared" si="74"/>
        <v>10.146.106.81naa.60060e80166177000001617700000032</v>
      </c>
      <c r="D4762" t="s">
        <v>4245</v>
      </c>
    </row>
    <row r="4763" spans="1:4">
      <c r="A4763" t="s">
        <v>1213</v>
      </c>
      <c r="B4763" t="s">
        <v>4937</v>
      </c>
      <c r="C4763" t="str">
        <f t="shared" si="74"/>
        <v>10.146.106.81naa.60060e80166177000001617700000033</v>
      </c>
      <c r="D4763" t="s">
        <v>4235</v>
      </c>
    </row>
    <row r="4764" spans="1:4">
      <c r="A4764" t="s">
        <v>1213</v>
      </c>
      <c r="B4764" t="s">
        <v>4913</v>
      </c>
      <c r="C4764" t="str">
        <f t="shared" si="74"/>
        <v>10.146.106.81naa.60060e80166177000001617700000031</v>
      </c>
      <c r="D4764" t="s">
        <v>4262</v>
      </c>
    </row>
    <row r="4765" spans="1:4">
      <c r="A4765" t="s">
        <v>1213</v>
      </c>
      <c r="B4765" t="s">
        <v>4935</v>
      </c>
      <c r="C4765" t="str">
        <f t="shared" si="74"/>
        <v>10.146.106.81naa.60060e80166177000001617700000036</v>
      </c>
      <c r="D4765" t="s">
        <v>4248</v>
      </c>
    </row>
    <row r="4766" spans="1:4">
      <c r="A4766" t="s">
        <v>1213</v>
      </c>
      <c r="B4766" t="s">
        <v>4934</v>
      </c>
      <c r="C4766" t="str">
        <f t="shared" si="74"/>
        <v>10.146.106.81naa.60060e80166177000001617700000034</v>
      </c>
      <c r="D4766" t="s">
        <v>4256</v>
      </c>
    </row>
    <row r="4767" spans="1:4">
      <c r="A4767" t="s">
        <v>1213</v>
      </c>
      <c r="B4767" t="s">
        <v>4933</v>
      </c>
      <c r="C4767" t="str">
        <f t="shared" si="74"/>
        <v>10.146.106.81naa.60060e80166177000001617700000035</v>
      </c>
      <c r="D4767" t="s">
        <v>4260</v>
      </c>
    </row>
    <row r="4768" spans="1:4">
      <c r="A4768" t="s">
        <v>1213</v>
      </c>
      <c r="B4768" t="s">
        <v>4902</v>
      </c>
      <c r="C4768" t="str">
        <f t="shared" si="74"/>
        <v>10.146.106.81naa.60060e80166177000001617700000030</v>
      </c>
      <c r="D4768" t="s">
        <v>4270</v>
      </c>
    </row>
    <row r="4769" spans="1:4">
      <c r="A4769" t="s">
        <v>1213</v>
      </c>
      <c r="B4769" t="s">
        <v>4950</v>
      </c>
      <c r="C4769" t="str">
        <f t="shared" si="74"/>
        <v>10.146.106.81naa.60060e80166177000001617700000037</v>
      </c>
      <c r="D4769" t="s">
        <v>4251</v>
      </c>
    </row>
    <row r="4770" spans="1:4">
      <c r="A4770" t="s">
        <v>1213</v>
      </c>
      <c r="B4770" t="s">
        <v>4945</v>
      </c>
      <c r="C4770" t="str">
        <f t="shared" si="74"/>
        <v>10.146.106.81naa.60060e80166177000001617700000081</v>
      </c>
      <c r="D4770" t="s">
        <v>4305</v>
      </c>
    </row>
    <row r="4771" spans="1:4">
      <c r="A4771" t="s">
        <v>1213</v>
      </c>
      <c r="B4771" t="s">
        <v>4943</v>
      </c>
      <c r="C4771" t="str">
        <f t="shared" si="74"/>
        <v>10.146.106.81naa.60060e80166177000001617700000080</v>
      </c>
      <c r="D4771" t="s">
        <v>4309</v>
      </c>
    </row>
    <row r="4772" spans="1:4">
      <c r="A4772" t="s">
        <v>1213</v>
      </c>
      <c r="B4772" t="s">
        <v>1351</v>
      </c>
      <c r="C4772" t="str">
        <f t="shared" si="74"/>
        <v>10.146.106.81naa.60060e80166177000001617700001f08</v>
      </c>
      <c r="D4772" t="s">
        <v>4378</v>
      </c>
    </row>
    <row r="4773" spans="1:4">
      <c r="A4773" t="s">
        <v>1213</v>
      </c>
      <c r="B4773" t="s">
        <v>1361</v>
      </c>
      <c r="C4773" t="str">
        <f t="shared" si="74"/>
        <v>10.146.106.81naa.60060e80166177000001617700001f09</v>
      </c>
      <c r="D4773" t="s">
        <v>4377</v>
      </c>
    </row>
    <row r="4774" spans="1:4">
      <c r="A4774" t="s">
        <v>1213</v>
      </c>
      <c r="B4774" t="s">
        <v>1331</v>
      </c>
      <c r="C4774" t="str">
        <f t="shared" si="74"/>
        <v>10.146.106.81naa.60060e80166177000001617700001f06</v>
      </c>
      <c r="D4774" t="s">
        <v>4375</v>
      </c>
    </row>
    <row r="4775" spans="1:4">
      <c r="A4775" t="s">
        <v>1213</v>
      </c>
      <c r="B4775" t="s">
        <v>1341</v>
      </c>
      <c r="C4775" t="str">
        <f t="shared" si="74"/>
        <v>10.146.106.81naa.60060e80166177000001617700001f07</v>
      </c>
      <c r="D4775" t="s">
        <v>4374</v>
      </c>
    </row>
    <row r="4776" spans="1:4">
      <c r="A4776" t="s">
        <v>1213</v>
      </c>
      <c r="B4776" t="s">
        <v>1383</v>
      </c>
      <c r="C4776" t="str">
        <f t="shared" si="74"/>
        <v>10.146.106.81naa.60060e80166177000001617700001f0c</v>
      </c>
      <c r="D4776" t="s">
        <v>4384</v>
      </c>
    </row>
    <row r="4777" spans="1:4">
      <c r="A4777" t="s">
        <v>1213</v>
      </c>
      <c r="B4777" t="s">
        <v>1371</v>
      </c>
      <c r="C4777" t="str">
        <f t="shared" si="74"/>
        <v>10.146.106.81naa.60060e80166177000001617700001f0a</v>
      </c>
      <c r="D4777" t="s">
        <v>4376</v>
      </c>
    </row>
    <row r="4778" spans="1:4">
      <c r="A4778" t="s">
        <v>1213</v>
      </c>
      <c r="B4778" t="s">
        <v>1377</v>
      </c>
      <c r="C4778" t="str">
        <f t="shared" si="74"/>
        <v>10.146.106.81naa.60060e80166177000001617700001f0b</v>
      </c>
      <c r="D4778" t="s">
        <v>4383</v>
      </c>
    </row>
    <row r="4779" spans="1:4">
      <c r="A4779" t="s">
        <v>1213</v>
      </c>
      <c r="B4779" t="s">
        <v>1583</v>
      </c>
      <c r="C4779" t="str">
        <f t="shared" si="74"/>
        <v>10.146.106.81naa.600508b1001c7b7148a84ae61cf28df9</v>
      </c>
      <c r="D4779" t="s">
        <v>4212</v>
      </c>
    </row>
    <row r="4780" spans="1:4">
      <c r="A4780" t="s">
        <v>1213</v>
      </c>
      <c r="B4780" t="s">
        <v>1585</v>
      </c>
      <c r="C4780" t="str">
        <f t="shared" si="74"/>
        <v>10.146.106.81naa.600508b1001cc8d5a150e6f8970bc5ea</v>
      </c>
      <c r="D4780" t="s">
        <v>4213</v>
      </c>
    </row>
    <row r="4781" spans="1:4">
      <c r="A4781" t="s">
        <v>1213</v>
      </c>
      <c r="B4781" t="s">
        <v>1389</v>
      </c>
      <c r="C4781" t="str">
        <f t="shared" si="74"/>
        <v>10.146.106.81naa.60060e80166177000001617700001f0d</v>
      </c>
      <c r="D4781" t="s">
        <v>4382</v>
      </c>
    </row>
    <row r="4782" spans="1:4">
      <c r="A4782" t="s">
        <v>1213</v>
      </c>
      <c r="B4782" t="s">
        <v>4988</v>
      </c>
      <c r="C4782" t="str">
        <f t="shared" si="74"/>
        <v>10.146.106.81naa.60060e80166177000001617700000024</v>
      </c>
      <c r="D4782" t="s">
        <v>4391</v>
      </c>
    </row>
    <row r="4783" spans="1:4">
      <c r="A4783" t="s">
        <v>1213</v>
      </c>
      <c r="B4783" t="s">
        <v>4982</v>
      </c>
      <c r="C4783" t="str">
        <f t="shared" si="74"/>
        <v>10.146.106.81naa.60060e80166177000001617700000025</v>
      </c>
      <c r="D4783" t="s">
        <v>4393</v>
      </c>
    </row>
    <row r="4784" spans="1:4">
      <c r="A4784" t="s">
        <v>1213</v>
      </c>
      <c r="B4784" t="s">
        <v>4959</v>
      </c>
      <c r="C4784" t="str">
        <f t="shared" si="74"/>
        <v>10.146.106.81naa.60060e80166177000001617700000022</v>
      </c>
      <c r="D4784" t="s">
        <v>4219</v>
      </c>
    </row>
    <row r="4785" spans="1:4">
      <c r="A4785" t="s">
        <v>1213</v>
      </c>
      <c r="B4785" t="s">
        <v>4986</v>
      </c>
      <c r="C4785" t="str">
        <f t="shared" si="74"/>
        <v>10.146.106.81naa.60060e80166177000001617700000023</v>
      </c>
      <c r="D4785" t="s">
        <v>4392</v>
      </c>
    </row>
    <row r="4786" spans="1:4">
      <c r="A4786" t="s">
        <v>1213</v>
      </c>
      <c r="B4786" t="s">
        <v>4957</v>
      </c>
      <c r="C4786" t="str">
        <f t="shared" si="74"/>
        <v>10.146.106.81naa.60060e80166177000001617700000021</v>
      </c>
      <c r="D4786" t="s">
        <v>4217</v>
      </c>
    </row>
    <row r="4787" spans="1:4">
      <c r="A4787" t="s">
        <v>1213</v>
      </c>
      <c r="B4787" t="s">
        <v>4955</v>
      </c>
      <c r="C4787" t="str">
        <f t="shared" si="74"/>
        <v>10.146.106.81naa.60060e8016617700000161770000001c</v>
      </c>
      <c r="D4787" t="s">
        <v>4201</v>
      </c>
    </row>
    <row r="4788" spans="1:4">
      <c r="A4788" t="s">
        <v>1213</v>
      </c>
      <c r="B4788" t="s">
        <v>4961</v>
      </c>
      <c r="C4788" t="str">
        <f t="shared" si="74"/>
        <v>10.146.106.81naa.60060e8016617700000161770000001f</v>
      </c>
      <c r="D4788" t="s">
        <v>4210</v>
      </c>
    </row>
    <row r="4789" spans="1:4">
      <c r="A4789" t="s">
        <v>1213</v>
      </c>
      <c r="B4789" t="s">
        <v>4963</v>
      </c>
      <c r="C4789" t="str">
        <f t="shared" si="74"/>
        <v>10.146.106.81naa.60060e80166177000001617700000020</v>
      </c>
      <c r="D4789" t="s">
        <v>4215</v>
      </c>
    </row>
    <row r="4790" spans="1:4">
      <c r="A4790" t="s">
        <v>1213</v>
      </c>
      <c r="B4790" t="s">
        <v>4951</v>
      </c>
      <c r="C4790" t="str">
        <f t="shared" si="74"/>
        <v>10.146.106.81naa.60060e8016617700000161770000001d</v>
      </c>
      <c r="D4790" t="s">
        <v>4203</v>
      </c>
    </row>
    <row r="4791" spans="1:4">
      <c r="A4791" t="s">
        <v>1213</v>
      </c>
      <c r="B4791" t="s">
        <v>4953</v>
      </c>
      <c r="C4791" t="str">
        <f t="shared" si="74"/>
        <v>10.146.106.81naa.60060e8016617700000161770000001e</v>
      </c>
      <c r="D4791" t="s">
        <v>4205</v>
      </c>
    </row>
    <row r="4792" spans="1:4">
      <c r="A4792" t="s">
        <v>1213</v>
      </c>
      <c r="B4792" t="s">
        <v>1235</v>
      </c>
      <c r="C4792" t="str">
        <f t="shared" si="74"/>
        <v>10.146.106.81naa.60060e80166221000001622100001f19</v>
      </c>
      <c r="D4792" t="s">
        <v>4220</v>
      </c>
    </row>
    <row r="4793" spans="1:4">
      <c r="A4793" t="s">
        <v>1213</v>
      </c>
      <c r="B4793" t="s">
        <v>4901</v>
      </c>
      <c r="C4793" t="str">
        <f t="shared" si="74"/>
        <v>10.146.106.81naa.60060e80166221000001622100000f1a</v>
      </c>
      <c r="D4793" t="s">
        <v>4605</v>
      </c>
    </row>
    <row r="4794" spans="1:4">
      <c r="A4794" t="s">
        <v>1213</v>
      </c>
      <c r="B4794" t="s">
        <v>4931</v>
      </c>
      <c r="C4794" t="str">
        <f t="shared" si="74"/>
        <v>10.146.106.81naa.60060e80166221000001622100000038</v>
      </c>
      <c r="D4794" t="s">
        <v>4406</v>
      </c>
    </row>
    <row r="4795" spans="1:4">
      <c r="A4795" t="s">
        <v>1213</v>
      </c>
      <c r="B4795" t="s">
        <v>4905</v>
      </c>
      <c r="C4795" t="str">
        <f t="shared" si="74"/>
        <v>10.146.106.81naa.60060e80166221000001622100000f19</v>
      </c>
      <c r="D4795" t="s">
        <v>4610</v>
      </c>
    </row>
    <row r="4796" spans="1:4">
      <c r="A4796" t="s">
        <v>1213</v>
      </c>
      <c r="B4796" t="s">
        <v>4929</v>
      </c>
      <c r="C4796" t="str">
        <f t="shared" si="74"/>
        <v>10.146.106.81naa.60060e80166221000001622100000037</v>
      </c>
      <c r="D4796" t="s">
        <v>4414</v>
      </c>
    </row>
    <row r="4797" spans="1:4">
      <c r="A4797" t="s">
        <v>1213</v>
      </c>
      <c r="B4797" t="s">
        <v>4941</v>
      </c>
      <c r="C4797" t="str">
        <f t="shared" si="74"/>
        <v>10.146.106.81naa.60060e80166221000001622100000f1d</v>
      </c>
      <c r="D4797" t="s">
        <v>4612</v>
      </c>
    </row>
    <row r="4798" spans="1:4">
      <c r="A4798" t="s">
        <v>1213</v>
      </c>
      <c r="B4798" t="s">
        <v>4908</v>
      </c>
      <c r="C4798" t="str">
        <f t="shared" si="74"/>
        <v>10.146.106.81naa.60060e80166221000001622100000f1c</v>
      </c>
      <c r="D4798" t="s">
        <v>4611</v>
      </c>
    </row>
    <row r="4799" spans="1:4">
      <c r="A4799" t="s">
        <v>1213</v>
      </c>
      <c r="B4799" t="s">
        <v>4926</v>
      </c>
      <c r="C4799" t="str">
        <f t="shared" si="74"/>
        <v>10.146.106.81naa.60060e80166221000001622100000102</v>
      </c>
      <c r="D4799" t="s">
        <v>4405</v>
      </c>
    </row>
    <row r="4800" spans="1:4">
      <c r="A4800" t="s">
        <v>1213</v>
      </c>
      <c r="B4800" t="s">
        <v>4936</v>
      </c>
      <c r="C4800" t="str">
        <f t="shared" si="74"/>
        <v>10.146.106.81naa.60060e80166221000001622100000103</v>
      </c>
      <c r="D4800" t="s">
        <v>4889</v>
      </c>
    </row>
    <row r="4801" spans="1:4">
      <c r="A4801" t="s">
        <v>1213</v>
      </c>
      <c r="B4801" t="s">
        <v>4912</v>
      </c>
      <c r="C4801" t="str">
        <f t="shared" si="74"/>
        <v>10.146.106.81naa.60060e80166221000001622100000f1b</v>
      </c>
      <c r="D4801" t="s">
        <v>4607</v>
      </c>
    </row>
    <row r="4802" spans="1:4">
      <c r="A4802" t="s">
        <v>1213</v>
      </c>
      <c r="B4802" t="s">
        <v>4938</v>
      </c>
      <c r="C4802" t="str">
        <f t="shared" si="74"/>
        <v>10.146.106.81naa.60060e80166221000001622100000036</v>
      </c>
      <c r="D4802" t="s">
        <v>4413</v>
      </c>
    </row>
    <row r="4803" spans="1:4">
      <c r="A4803" t="s">
        <v>1213</v>
      </c>
      <c r="B4803" t="s">
        <v>4218</v>
      </c>
      <c r="C4803" t="str">
        <f t="shared" si="74"/>
        <v>10.146.106.81naa.60060e80166177000001617700000f20</v>
      </c>
      <c r="D4803" t="s">
        <v>4690</v>
      </c>
    </row>
    <row r="4804" spans="1:4">
      <c r="A4804" t="s">
        <v>1213</v>
      </c>
      <c r="B4804" t="s">
        <v>4948</v>
      </c>
      <c r="C4804" t="str">
        <f t="shared" ref="C4804:C4867" si="75">CONCATENATE(A4804,B4804)</f>
        <v>10.146.106.81naa.60060e80166221000001622100000033</v>
      </c>
      <c r="D4804" t="s">
        <v>4395</v>
      </c>
    </row>
    <row r="4805" spans="1:4">
      <c r="A4805" t="s">
        <v>1213</v>
      </c>
      <c r="B4805" t="s">
        <v>4949</v>
      </c>
      <c r="C4805" t="str">
        <f t="shared" si="75"/>
        <v>10.146.106.81naa.60060e80166221000001622100000034</v>
      </c>
      <c r="D4805" t="s">
        <v>4398</v>
      </c>
    </row>
    <row r="4806" spans="1:4">
      <c r="A4806" t="s">
        <v>1213</v>
      </c>
      <c r="B4806" t="s">
        <v>4976</v>
      </c>
      <c r="C4806" t="str">
        <f t="shared" si="75"/>
        <v>10.146.106.81naa.60060e8016622100000162210000002e</v>
      </c>
      <c r="D4806" t="s">
        <v>4600</v>
      </c>
    </row>
    <row r="4807" spans="1:4">
      <c r="A4807" t="s">
        <v>1213</v>
      </c>
      <c r="B4807" t="s">
        <v>4977</v>
      </c>
      <c r="C4807" t="str">
        <f t="shared" si="75"/>
        <v>10.146.106.81naa.60060e8016622100000162210000002d</v>
      </c>
      <c r="D4807" t="s">
        <v>4599</v>
      </c>
    </row>
    <row r="4808" spans="1:4">
      <c r="A4808" t="s">
        <v>1213</v>
      </c>
      <c r="B4808" t="s">
        <v>4978</v>
      </c>
      <c r="C4808" t="str">
        <f t="shared" si="75"/>
        <v>10.146.106.81naa.60060e80166221000001622100000030</v>
      </c>
      <c r="D4808" t="s">
        <v>4601</v>
      </c>
    </row>
    <row r="4809" spans="1:4">
      <c r="A4809" t="s">
        <v>1213</v>
      </c>
      <c r="B4809" t="s">
        <v>4979</v>
      </c>
      <c r="C4809" t="str">
        <f t="shared" si="75"/>
        <v>10.146.106.81naa.60060e8016622100000162210000002f</v>
      </c>
      <c r="D4809" t="s">
        <v>4602</v>
      </c>
    </row>
    <row r="4810" spans="1:4">
      <c r="A4810" t="s">
        <v>1213</v>
      </c>
      <c r="B4810" t="s">
        <v>4967</v>
      </c>
      <c r="C4810" t="str">
        <f t="shared" si="75"/>
        <v>10.146.106.81naa.60060e8016622100000162210000002b</v>
      </c>
      <c r="D4810" t="s">
        <v>4604</v>
      </c>
    </row>
    <row r="4811" spans="1:4">
      <c r="A4811" t="s">
        <v>1213</v>
      </c>
      <c r="B4811" t="s">
        <v>4968</v>
      </c>
      <c r="C4811" t="str">
        <f t="shared" si="75"/>
        <v>10.146.106.81naa.60060e8016622100000162210000002c</v>
      </c>
      <c r="D4811" t="s">
        <v>4603</v>
      </c>
    </row>
    <row r="4812" spans="1:4">
      <c r="A4812" t="s">
        <v>1213</v>
      </c>
      <c r="B4812" t="s">
        <v>4975</v>
      </c>
      <c r="C4812" t="str">
        <f t="shared" si="75"/>
        <v>10.146.106.81naa.60060e80166221000001622100000031</v>
      </c>
      <c r="D4812" t="s">
        <v>4637</v>
      </c>
    </row>
    <row r="4813" spans="1:4">
      <c r="A4813" t="s">
        <v>1213</v>
      </c>
      <c r="B4813" t="s">
        <v>4974</v>
      </c>
      <c r="C4813" t="str">
        <f t="shared" si="75"/>
        <v>10.146.106.81naa.60060e80166221000001622100000032</v>
      </c>
      <c r="D4813" t="s">
        <v>4638</v>
      </c>
    </row>
    <row r="4814" spans="1:4">
      <c r="A4814" t="s">
        <v>1213</v>
      </c>
      <c r="B4814" t="s">
        <v>4970</v>
      </c>
      <c r="C4814" t="str">
        <f t="shared" si="75"/>
        <v>10.146.106.81naa.60060e8016622100000162210000002a</v>
      </c>
      <c r="D4814" t="s">
        <v>4598</v>
      </c>
    </row>
    <row r="4815" spans="1:4">
      <c r="A4815" t="s">
        <v>1213</v>
      </c>
      <c r="B4815" t="s">
        <v>4991</v>
      </c>
      <c r="C4815" t="str">
        <f t="shared" si="75"/>
        <v>10.146.106.81naa.60060e80166221000001622100000029</v>
      </c>
      <c r="D4815" t="s">
        <v>4597</v>
      </c>
    </row>
    <row r="4816" spans="1:4">
      <c r="A4816" t="s">
        <v>1213</v>
      </c>
      <c r="B4816" t="s">
        <v>4965</v>
      </c>
      <c r="C4816" t="str">
        <f t="shared" si="75"/>
        <v>10.146.106.81naa.60060e80166221000001622100001026</v>
      </c>
      <c r="D4816" t="s">
        <v>2478</v>
      </c>
    </row>
    <row r="4817" spans="1:4">
      <c r="A4817" t="s">
        <v>1213</v>
      </c>
      <c r="B4817" t="s">
        <v>4944</v>
      </c>
      <c r="C4817" t="str">
        <f t="shared" si="75"/>
        <v>10.146.106.81naa.60060e80166221000001622100000023</v>
      </c>
      <c r="D4817" t="s">
        <v>2474</v>
      </c>
    </row>
    <row r="4818" spans="1:4">
      <c r="A4818" t="s">
        <v>1213</v>
      </c>
      <c r="B4818" t="s">
        <v>4985</v>
      </c>
      <c r="C4818" t="str">
        <f t="shared" si="75"/>
        <v>10.146.106.81naa.60060e80166221000001622100001027</v>
      </c>
      <c r="D4818" t="s">
        <v>2479</v>
      </c>
    </row>
    <row r="4819" spans="1:4">
      <c r="A4819" t="s">
        <v>1213</v>
      </c>
      <c r="B4819" t="s">
        <v>4946</v>
      </c>
      <c r="C4819" t="str">
        <f t="shared" si="75"/>
        <v>10.146.106.81naa.60060e80166221000001622100000024</v>
      </c>
      <c r="D4819" t="s">
        <v>2483</v>
      </c>
    </row>
    <row r="4820" spans="1:4">
      <c r="A4820" t="s">
        <v>1213</v>
      </c>
      <c r="B4820" t="s">
        <v>4958</v>
      </c>
      <c r="C4820" t="str">
        <f t="shared" si="75"/>
        <v>10.146.106.81naa.60060e80166221000001622100001024</v>
      </c>
      <c r="D4820" t="s">
        <v>2484</v>
      </c>
    </row>
    <row r="4821" spans="1:4">
      <c r="A4821" t="s">
        <v>1213</v>
      </c>
      <c r="B4821" t="s">
        <v>4940</v>
      </c>
      <c r="C4821" t="str">
        <f t="shared" si="75"/>
        <v>10.146.106.81naa.60060e80166221000001622100000021</v>
      </c>
      <c r="D4821" t="s">
        <v>2472</v>
      </c>
    </row>
    <row r="4822" spans="1:4">
      <c r="A4822" t="s">
        <v>1213</v>
      </c>
      <c r="B4822" t="s">
        <v>4960</v>
      </c>
      <c r="C4822" t="str">
        <f t="shared" si="75"/>
        <v>10.146.106.81naa.60060e80166221000001622100001025</v>
      </c>
      <c r="D4822" t="s">
        <v>4615</v>
      </c>
    </row>
    <row r="4823" spans="1:4">
      <c r="A4823" t="s">
        <v>1213</v>
      </c>
      <c r="B4823" t="s">
        <v>4947</v>
      </c>
      <c r="C4823" t="str">
        <f t="shared" si="75"/>
        <v>10.146.106.81naa.60060e80166221000001622100000022</v>
      </c>
      <c r="D4823" t="s">
        <v>2464</v>
      </c>
    </row>
    <row r="4824" spans="1:4">
      <c r="A4824" t="s">
        <v>1213</v>
      </c>
      <c r="B4824" t="s">
        <v>4981</v>
      </c>
      <c r="C4824" t="str">
        <f t="shared" si="75"/>
        <v>10.146.106.81naa.60060e80166177000001617700000026</v>
      </c>
      <c r="D4824" t="s">
        <v>4497</v>
      </c>
    </row>
    <row r="4825" spans="1:4">
      <c r="A4825" t="s">
        <v>1213</v>
      </c>
      <c r="B4825" t="s">
        <v>4928</v>
      </c>
      <c r="C4825" t="str">
        <f t="shared" si="75"/>
        <v>10.146.106.81naa.60060e80166221000001622100000028</v>
      </c>
      <c r="D4825" t="s">
        <v>2485</v>
      </c>
    </row>
    <row r="4826" spans="1:4">
      <c r="A4826" t="s">
        <v>1213</v>
      </c>
      <c r="B4826" t="s">
        <v>4983</v>
      </c>
      <c r="C4826" t="str">
        <f t="shared" si="75"/>
        <v>10.146.106.81naa.60060e80166177000001617700000028</v>
      </c>
      <c r="D4826" t="s">
        <v>4474</v>
      </c>
    </row>
    <row r="4827" spans="1:4">
      <c r="A4827" t="s">
        <v>1213</v>
      </c>
      <c r="B4827" t="s">
        <v>4984</v>
      </c>
      <c r="C4827" t="str">
        <f t="shared" si="75"/>
        <v>10.146.106.81naa.60060e80166177000001617700000027</v>
      </c>
      <c r="D4827" t="s">
        <v>4473</v>
      </c>
    </row>
    <row r="4828" spans="1:4">
      <c r="A4828" t="s">
        <v>1213</v>
      </c>
      <c r="B4828" t="s">
        <v>4987</v>
      </c>
      <c r="C4828" t="str">
        <f t="shared" si="75"/>
        <v>10.146.106.81naa.60060e80166221000001622100001028</v>
      </c>
      <c r="D4828" t="s">
        <v>2486</v>
      </c>
    </row>
    <row r="4829" spans="1:4">
      <c r="A4829" t="s">
        <v>1213</v>
      </c>
      <c r="B4829" t="s">
        <v>4930</v>
      </c>
      <c r="C4829" t="str">
        <f t="shared" si="75"/>
        <v>10.146.106.81naa.60060e80166221000001622100000025</v>
      </c>
      <c r="D4829" t="s">
        <v>4613</v>
      </c>
    </row>
    <row r="4830" spans="1:4">
      <c r="A4830" t="s">
        <v>1213</v>
      </c>
      <c r="B4830" t="s">
        <v>4927</v>
      </c>
      <c r="C4830" t="str">
        <f t="shared" si="75"/>
        <v>10.146.106.81naa.60060e80166221000001622100000027</v>
      </c>
      <c r="D4830" t="s">
        <v>2477</v>
      </c>
    </row>
    <row r="4831" spans="1:4">
      <c r="A4831" t="s">
        <v>1213</v>
      </c>
      <c r="B4831" t="s">
        <v>4932</v>
      </c>
      <c r="C4831" t="str">
        <f t="shared" si="75"/>
        <v>10.146.106.81naa.60060e80166221000001622100000026</v>
      </c>
      <c r="D4831" t="s">
        <v>2476</v>
      </c>
    </row>
    <row r="4832" spans="1:4">
      <c r="A4832" t="s">
        <v>1213</v>
      </c>
      <c r="B4832" t="s">
        <v>4964</v>
      </c>
      <c r="C4832" t="str">
        <f t="shared" si="75"/>
        <v>10.146.106.81naa.60060e80166221000001622100001023</v>
      </c>
      <c r="D4832" t="s">
        <v>2475</v>
      </c>
    </row>
    <row r="4833" spans="1:4">
      <c r="A4833" t="s">
        <v>1213</v>
      </c>
      <c r="B4833" t="s">
        <v>4942</v>
      </c>
      <c r="C4833" t="str">
        <f t="shared" si="75"/>
        <v>10.146.106.81naa.60060e8016622100000162210000001f</v>
      </c>
      <c r="D4833" t="s">
        <v>2462</v>
      </c>
    </row>
    <row r="4834" spans="1:4">
      <c r="A4834" t="s">
        <v>1213</v>
      </c>
      <c r="B4834" t="s">
        <v>4954</v>
      </c>
      <c r="C4834" t="str">
        <f t="shared" si="75"/>
        <v>10.146.106.81naa.60060e80166221000001622100001021</v>
      </c>
      <c r="D4834" t="s">
        <v>2473</v>
      </c>
    </row>
    <row r="4835" spans="1:4">
      <c r="A4835" t="s">
        <v>1213</v>
      </c>
      <c r="B4835" t="s">
        <v>4939</v>
      </c>
      <c r="C4835" t="str">
        <f t="shared" si="75"/>
        <v>10.146.106.81naa.60060e80166221000001622100000020</v>
      </c>
      <c r="D4835" t="s">
        <v>2469</v>
      </c>
    </row>
    <row r="4836" spans="1:4">
      <c r="A4836" t="s">
        <v>1213</v>
      </c>
      <c r="B4836" t="s">
        <v>4962</v>
      </c>
      <c r="C4836" t="str">
        <f t="shared" si="75"/>
        <v>10.146.106.81naa.60060e80166221000001622100001022</v>
      </c>
      <c r="D4836" t="s">
        <v>2471</v>
      </c>
    </row>
    <row r="4837" spans="1:4">
      <c r="A4837" t="s">
        <v>1213</v>
      </c>
      <c r="B4837" t="s">
        <v>4952</v>
      </c>
      <c r="C4837" t="str">
        <f t="shared" si="75"/>
        <v>10.146.106.81naa.60060e80166221000001622100001020</v>
      </c>
      <c r="D4837" t="s">
        <v>2470</v>
      </c>
    </row>
    <row r="4838" spans="1:4">
      <c r="A4838" t="s">
        <v>1213</v>
      </c>
      <c r="B4838" t="s">
        <v>4956</v>
      </c>
      <c r="C4838" t="str">
        <f t="shared" si="75"/>
        <v>10.146.106.81naa.60060e8016622100000162210000101f</v>
      </c>
      <c r="D4838" t="s">
        <v>4614</v>
      </c>
    </row>
    <row r="4839" spans="1:4">
      <c r="A4839" t="s">
        <v>1213</v>
      </c>
      <c r="B4839" t="s">
        <v>4993</v>
      </c>
      <c r="C4839" t="str">
        <f t="shared" si="75"/>
        <v>10.146.106.81naa.60060e80166177000001617700000029</v>
      </c>
      <c r="D4839" t="s">
        <v>4475</v>
      </c>
    </row>
    <row r="4840" spans="1:4">
      <c r="A4840" t="s">
        <v>1213</v>
      </c>
      <c r="B4840" t="s">
        <v>1301</v>
      </c>
      <c r="C4840" t="str">
        <f t="shared" si="75"/>
        <v>10.146.106.81naa.60060e80166177000001617700001f24</v>
      </c>
      <c r="D4840" t="s">
        <v>4435</v>
      </c>
    </row>
    <row r="4841" spans="1:4">
      <c r="A4841" t="s">
        <v>1213</v>
      </c>
      <c r="B4841" t="s">
        <v>1293</v>
      </c>
      <c r="C4841" t="str">
        <f t="shared" si="75"/>
        <v>10.146.106.81naa.60060e80166221000001622100001f09</v>
      </c>
      <c r="D4841" t="s">
        <v>4432</v>
      </c>
    </row>
    <row r="4842" spans="1:4">
      <c r="A4842" t="s">
        <v>1213</v>
      </c>
      <c r="B4842" t="s">
        <v>4204</v>
      </c>
      <c r="C4842" t="str">
        <f t="shared" si="75"/>
        <v>10.146.106.81naa.60060e80166177000001617700000085</v>
      </c>
      <c r="D4842" t="s">
        <v>4687</v>
      </c>
    </row>
    <row r="4843" spans="1:4">
      <c r="A4843" t="s">
        <v>1213</v>
      </c>
      <c r="B4843" t="s">
        <v>4202</v>
      </c>
      <c r="C4843" t="str">
        <f t="shared" si="75"/>
        <v>10.146.106.81naa.60060e80166177000001617700000084</v>
      </c>
      <c r="D4843" t="s">
        <v>4688</v>
      </c>
    </row>
    <row r="4844" spans="1:4">
      <c r="A4844" t="s">
        <v>1213</v>
      </c>
      <c r="B4844" t="s">
        <v>1267</v>
      </c>
      <c r="C4844" t="str">
        <f t="shared" si="75"/>
        <v>10.146.106.81naa.60060e80166221000001622100001f06</v>
      </c>
      <c r="D4844" t="s">
        <v>4422</v>
      </c>
    </row>
    <row r="4845" spans="1:4">
      <c r="A4845" t="s">
        <v>1213</v>
      </c>
      <c r="B4845" t="s">
        <v>4925</v>
      </c>
      <c r="C4845" t="str">
        <f t="shared" si="75"/>
        <v>10.146.106.81naa.60060e80166221000001622100000f18</v>
      </c>
      <c r="D4845" t="s">
        <v>2515</v>
      </c>
    </row>
    <row r="4846" spans="1:4">
      <c r="A4846" t="s">
        <v>1213</v>
      </c>
      <c r="B4846" t="s">
        <v>1285</v>
      </c>
      <c r="C4846" t="str">
        <f t="shared" si="75"/>
        <v>10.146.106.81naa.60060e80166221000001622100001f08</v>
      </c>
      <c r="D4846" t="s">
        <v>4421</v>
      </c>
    </row>
    <row r="4847" spans="1:4">
      <c r="A4847" t="s">
        <v>1213</v>
      </c>
      <c r="B4847" t="s">
        <v>1275</v>
      </c>
      <c r="C4847" t="str">
        <f t="shared" si="75"/>
        <v>10.146.106.81naa.60060e80166221000001622100001f07</v>
      </c>
      <c r="D4847" t="s">
        <v>4417</v>
      </c>
    </row>
    <row r="4848" spans="1:4">
      <c r="A4848" t="s">
        <v>1213</v>
      </c>
      <c r="B4848" t="s">
        <v>4216</v>
      </c>
      <c r="C4848" t="str">
        <f t="shared" si="75"/>
        <v>10.146.106.81naa.60060e80166177000001617700000f1f</v>
      </c>
      <c r="D4848" t="s">
        <v>4693</v>
      </c>
    </row>
    <row r="4849" spans="1:4">
      <c r="A4849" t="s">
        <v>1213</v>
      </c>
      <c r="B4849" t="s">
        <v>4209</v>
      </c>
      <c r="C4849" t="str">
        <f t="shared" si="75"/>
        <v>10.146.106.81naa.60060e80166177000001617700000086</v>
      </c>
      <c r="D4849" t="s">
        <v>4689</v>
      </c>
    </row>
    <row r="4850" spans="1:4">
      <c r="A4850" t="s">
        <v>1213</v>
      </c>
      <c r="B4850" t="s">
        <v>4214</v>
      </c>
      <c r="C4850" t="str">
        <f t="shared" si="75"/>
        <v>10.146.106.81naa.60060e80166177000001617700000f1e</v>
      </c>
      <c r="D4850" t="s">
        <v>4692</v>
      </c>
    </row>
    <row r="4851" spans="1:4">
      <c r="A4851" t="s">
        <v>1213</v>
      </c>
      <c r="B4851" t="s">
        <v>1257</v>
      </c>
      <c r="C4851" t="str">
        <f t="shared" si="75"/>
        <v>10.146.106.81naa.60060e80166221000001622100001f05</v>
      </c>
      <c r="D4851" t="s">
        <v>4425</v>
      </c>
    </row>
    <row r="4852" spans="1:4">
      <c r="A4852" t="s">
        <v>1213</v>
      </c>
      <c r="B4852" t="s">
        <v>4969</v>
      </c>
      <c r="C4852" t="str">
        <f t="shared" si="75"/>
        <v>10.146.106.81naa.60060e8016617700000161770000002f</v>
      </c>
      <c r="D4852" t="s">
        <v>4518</v>
      </c>
    </row>
    <row r="4853" spans="1:4">
      <c r="A4853" t="s">
        <v>1213</v>
      </c>
      <c r="B4853" t="s">
        <v>4972</v>
      </c>
      <c r="C4853" t="str">
        <f t="shared" si="75"/>
        <v>10.146.106.81naa.60060e8016617700000161770000002e</v>
      </c>
      <c r="D4853" t="s">
        <v>4525</v>
      </c>
    </row>
    <row r="4854" spans="1:4">
      <c r="A4854" t="s">
        <v>1213</v>
      </c>
      <c r="B4854" t="s">
        <v>4917</v>
      </c>
      <c r="C4854" t="str">
        <f t="shared" si="75"/>
        <v>10.146.106.81naa.60060e80166221000001622100000f10</v>
      </c>
      <c r="D4854" t="s">
        <v>4515</v>
      </c>
    </row>
    <row r="4855" spans="1:4">
      <c r="A4855" t="s">
        <v>1213</v>
      </c>
      <c r="B4855" t="s">
        <v>4916</v>
      </c>
      <c r="C4855" t="str">
        <f t="shared" si="75"/>
        <v>10.146.106.81naa.60060e80166221000001622100000f0f</v>
      </c>
      <c r="D4855" t="s">
        <v>4513</v>
      </c>
    </row>
    <row r="4856" spans="1:4">
      <c r="A4856" t="s">
        <v>1213</v>
      </c>
      <c r="B4856" t="s">
        <v>4990</v>
      </c>
      <c r="C4856" t="str">
        <f t="shared" si="75"/>
        <v>10.146.106.81naa.60060e8016617700000161770000002b</v>
      </c>
      <c r="D4856" t="s">
        <v>4482</v>
      </c>
    </row>
    <row r="4857" spans="1:4">
      <c r="A4857" t="s">
        <v>1213</v>
      </c>
      <c r="B4857" t="s">
        <v>4995</v>
      </c>
      <c r="C4857" t="str">
        <f t="shared" si="75"/>
        <v>10.146.106.81naa.60060e8016617700000161770000002a</v>
      </c>
      <c r="D4857" t="s">
        <v>4471</v>
      </c>
    </row>
    <row r="4858" spans="1:4">
      <c r="A4858" t="s">
        <v>1213</v>
      </c>
      <c r="B4858" t="s">
        <v>4971</v>
      </c>
      <c r="C4858" t="str">
        <f t="shared" si="75"/>
        <v>10.146.106.81naa.60060e8016617700000161770000002d</v>
      </c>
      <c r="D4858" t="s">
        <v>4479</v>
      </c>
    </row>
    <row r="4859" spans="1:4">
      <c r="A4859" t="s">
        <v>1213</v>
      </c>
      <c r="B4859" t="s">
        <v>4992</v>
      </c>
      <c r="C4859" t="str">
        <f t="shared" si="75"/>
        <v>10.146.106.81naa.60060e8016617700000161770000002c</v>
      </c>
      <c r="D4859" t="s">
        <v>4477</v>
      </c>
    </row>
    <row r="4860" spans="1:4">
      <c r="A4860" t="s">
        <v>1213</v>
      </c>
      <c r="B4860" t="s">
        <v>4911</v>
      </c>
      <c r="C4860" t="str">
        <f t="shared" si="75"/>
        <v>10.146.106.81naa.60060e80166221000001622100000f16</v>
      </c>
      <c r="D4860" t="s">
        <v>4509</v>
      </c>
    </row>
    <row r="4861" spans="1:4">
      <c r="A4861" t="s">
        <v>1213</v>
      </c>
      <c r="B4861" t="s">
        <v>4900</v>
      </c>
      <c r="C4861" t="str">
        <f t="shared" si="75"/>
        <v>10.146.106.81naa.60060e80166221000001622100000f15</v>
      </c>
      <c r="D4861" t="s">
        <v>4510</v>
      </c>
    </row>
    <row r="4862" spans="1:4">
      <c r="A4862" t="s">
        <v>1213</v>
      </c>
      <c r="B4862" t="s">
        <v>4907</v>
      </c>
      <c r="C4862" t="str">
        <f t="shared" si="75"/>
        <v>10.146.106.81naa.60060e80166221000001622100000f17</v>
      </c>
      <c r="D4862" t="s">
        <v>4423</v>
      </c>
    </row>
    <row r="4863" spans="1:4">
      <c r="A4863" t="s">
        <v>1213</v>
      </c>
      <c r="B4863" t="s">
        <v>4919</v>
      </c>
      <c r="C4863" t="str">
        <f t="shared" si="75"/>
        <v>10.146.106.81naa.60060e80166221000001622100000f12</v>
      </c>
      <c r="D4863" t="s">
        <v>4507</v>
      </c>
    </row>
    <row r="4864" spans="1:4">
      <c r="A4864" t="s">
        <v>1213</v>
      </c>
      <c r="B4864" t="s">
        <v>4924</v>
      </c>
      <c r="C4864" t="str">
        <f t="shared" si="75"/>
        <v>10.146.106.81naa.60060e80166221000001622100000f11</v>
      </c>
      <c r="D4864" t="s">
        <v>4511</v>
      </c>
    </row>
    <row r="4865" spans="1:4">
      <c r="A4865" t="s">
        <v>1213</v>
      </c>
      <c r="B4865" t="s">
        <v>4904</v>
      </c>
      <c r="C4865" t="str">
        <f t="shared" si="75"/>
        <v>10.146.106.81naa.60060e80166221000001622100000f14</v>
      </c>
      <c r="D4865" t="s">
        <v>4508</v>
      </c>
    </row>
    <row r="4866" spans="1:4">
      <c r="A4866" t="s">
        <v>1213</v>
      </c>
      <c r="B4866" t="s">
        <v>4920</v>
      </c>
      <c r="C4866" t="str">
        <f t="shared" si="75"/>
        <v>10.146.106.81naa.60060e80166221000001622100000f13</v>
      </c>
      <c r="D4866" t="s">
        <v>4506</v>
      </c>
    </row>
    <row r="4867" spans="1:4">
      <c r="A4867" t="s">
        <v>1213</v>
      </c>
      <c r="B4867" t="s">
        <v>4980</v>
      </c>
      <c r="C4867" t="str">
        <f t="shared" si="75"/>
        <v>10.146.106.81naa.60060e80166221000001622100001038</v>
      </c>
      <c r="D4867" t="s">
        <v>4634</v>
      </c>
    </row>
    <row r="4868" spans="1:4">
      <c r="A4868" t="s">
        <v>1213</v>
      </c>
      <c r="B4868" t="s">
        <v>4973</v>
      </c>
      <c r="C4868" t="str">
        <f t="shared" ref="C4868:C4931" si="76">CONCATENATE(A4868,B4868)</f>
        <v>10.146.106.81naa.60060e80166221000001622100001102</v>
      </c>
      <c r="D4868" t="s">
        <v>4633</v>
      </c>
    </row>
    <row r="4869" spans="1:4">
      <c r="A4869" t="s">
        <v>1213</v>
      </c>
      <c r="B4869" t="s">
        <v>4989</v>
      </c>
      <c r="C4869" t="str">
        <f t="shared" si="76"/>
        <v>10.146.106.81naa.60060e80166221000001622100001036</v>
      </c>
      <c r="D4869" t="s">
        <v>4628</v>
      </c>
    </row>
    <row r="4870" spans="1:4">
      <c r="A4870" t="s">
        <v>1213</v>
      </c>
      <c r="B4870" t="s">
        <v>4966</v>
      </c>
      <c r="C4870" t="str">
        <f t="shared" si="76"/>
        <v>10.146.106.81naa.60060e80166221000001622100001103</v>
      </c>
      <c r="D4870" t="s">
        <v>4631</v>
      </c>
    </row>
    <row r="4871" spans="1:4">
      <c r="A4871" t="s">
        <v>1213</v>
      </c>
      <c r="B4871" t="s">
        <v>4922</v>
      </c>
      <c r="C4871" t="str">
        <f t="shared" si="76"/>
        <v>10.146.106.81naa.60060e8016622100000162210000102b</v>
      </c>
      <c r="D4871" t="s">
        <v>4644</v>
      </c>
    </row>
    <row r="4872" spans="1:4">
      <c r="A4872" t="s">
        <v>1213</v>
      </c>
      <c r="B4872" t="s">
        <v>4915</v>
      </c>
      <c r="C4872" t="str">
        <f t="shared" si="76"/>
        <v>10.146.106.81naa.60060e8016622100000162210000102a</v>
      </c>
      <c r="D4872" t="s">
        <v>4642</v>
      </c>
    </row>
    <row r="4873" spans="1:4">
      <c r="A4873" t="s">
        <v>1213</v>
      </c>
      <c r="B4873" t="s">
        <v>4921</v>
      </c>
      <c r="C4873" t="str">
        <f t="shared" si="76"/>
        <v>10.146.106.81naa.60060e8016622100000162210000102d</v>
      </c>
      <c r="D4873" t="s">
        <v>4645</v>
      </c>
    </row>
    <row r="4874" spans="1:4">
      <c r="A4874" t="s">
        <v>1213</v>
      </c>
      <c r="B4874" t="s">
        <v>4923</v>
      </c>
      <c r="C4874" t="str">
        <f t="shared" si="76"/>
        <v>10.146.106.81naa.60060e8016622100000162210000102c</v>
      </c>
      <c r="D4874" t="s">
        <v>4646</v>
      </c>
    </row>
    <row r="4875" spans="1:4">
      <c r="A4875" t="s">
        <v>1213</v>
      </c>
      <c r="B4875" t="s">
        <v>4918</v>
      </c>
      <c r="C4875" t="str">
        <f t="shared" si="76"/>
        <v>10.146.106.81naa.60060e80166221000001622100001029</v>
      </c>
      <c r="D4875" t="s">
        <v>4643</v>
      </c>
    </row>
    <row r="4876" spans="1:4">
      <c r="A4876" t="s">
        <v>1213</v>
      </c>
      <c r="B4876" t="s">
        <v>4906</v>
      </c>
      <c r="C4876" t="str">
        <f t="shared" si="76"/>
        <v>10.146.106.81naa.60060e80166221000001622100001032</v>
      </c>
      <c r="D4876" t="s">
        <v>4635</v>
      </c>
    </row>
    <row r="4877" spans="1:4">
      <c r="A4877" t="s">
        <v>1213</v>
      </c>
      <c r="B4877" t="s">
        <v>4903</v>
      </c>
      <c r="C4877" t="str">
        <f t="shared" si="76"/>
        <v>10.146.106.81naa.60060e8016622100000162210000102f</v>
      </c>
      <c r="D4877" t="s">
        <v>4639</v>
      </c>
    </row>
    <row r="4878" spans="1:4">
      <c r="A4878" t="s">
        <v>1213</v>
      </c>
      <c r="B4878" t="s">
        <v>4914</v>
      </c>
      <c r="C4878" t="str">
        <f t="shared" si="76"/>
        <v>10.146.106.81naa.60060e8016622100000162210000102e</v>
      </c>
      <c r="D4878" t="s">
        <v>4641</v>
      </c>
    </row>
    <row r="4879" spans="1:4">
      <c r="A4879" t="s">
        <v>1213</v>
      </c>
      <c r="B4879" t="s">
        <v>4910</v>
      </c>
      <c r="C4879" t="str">
        <f t="shared" si="76"/>
        <v>10.146.106.81naa.60060e80166221000001622100001031</v>
      </c>
      <c r="D4879" t="s">
        <v>4636</v>
      </c>
    </row>
    <row r="4880" spans="1:4">
      <c r="A4880" t="s">
        <v>1213</v>
      </c>
      <c r="B4880" t="s">
        <v>4899</v>
      </c>
      <c r="C4880" t="str">
        <f t="shared" si="76"/>
        <v>10.146.106.81naa.60060e80166221000001622100001030</v>
      </c>
      <c r="D4880" t="s">
        <v>4640</v>
      </c>
    </row>
    <row r="4881" spans="1:4">
      <c r="A4881" t="s">
        <v>1213</v>
      </c>
      <c r="B4881" t="s">
        <v>4994</v>
      </c>
      <c r="C4881" t="str">
        <f t="shared" si="76"/>
        <v>10.146.106.81naa.60060e80166221000001622100001033</v>
      </c>
      <c r="D4881" t="s">
        <v>4629</v>
      </c>
    </row>
    <row r="4882" spans="1:4">
      <c r="A4882" t="s">
        <v>1213</v>
      </c>
      <c r="B4882" t="s">
        <v>4996</v>
      </c>
      <c r="C4882" t="str">
        <f t="shared" si="76"/>
        <v>10.146.106.81naa.60060e80166221000001622100001034</v>
      </c>
      <c r="D4882" t="s">
        <v>4630</v>
      </c>
    </row>
    <row r="4883" spans="1:4">
      <c r="A4883" t="s">
        <v>1214</v>
      </c>
      <c r="B4883" t="s">
        <v>1589</v>
      </c>
      <c r="C4883" t="str">
        <f t="shared" si="76"/>
        <v>10.146.106.82naa.600508b1001c3ff582e7967715040c3d</v>
      </c>
      <c r="D4883" t="s">
        <v>4213</v>
      </c>
    </row>
    <row r="4884" spans="1:4">
      <c r="A4884" t="s">
        <v>1214</v>
      </c>
      <c r="B4884" t="s">
        <v>1587</v>
      </c>
      <c r="C4884" t="str">
        <f t="shared" si="76"/>
        <v>10.146.106.82naa.600508b1001ca8bc2d0fe744930c1b06</v>
      </c>
      <c r="D4884" t="s">
        <v>4212</v>
      </c>
    </row>
    <row r="4885" spans="1:4">
      <c r="A4885" t="s">
        <v>1214</v>
      </c>
      <c r="B4885" t="s">
        <v>1275</v>
      </c>
      <c r="C4885" t="str">
        <f t="shared" si="76"/>
        <v>10.146.106.82naa.60060e80166221000001622100001f07</v>
      </c>
      <c r="D4885" t="s">
        <v>4608</v>
      </c>
    </row>
    <row r="4886" spans="1:4">
      <c r="A4886" t="s">
        <v>1214</v>
      </c>
      <c r="B4886" t="s">
        <v>4986</v>
      </c>
      <c r="C4886" t="str">
        <f t="shared" si="76"/>
        <v>10.146.106.82naa.60060e80166177000001617700000023</v>
      </c>
      <c r="D4886" t="s">
        <v>4411</v>
      </c>
    </row>
    <row r="4887" spans="1:4">
      <c r="A4887" t="s">
        <v>1214</v>
      </c>
      <c r="B4887" t="s">
        <v>4905</v>
      </c>
      <c r="C4887" t="str">
        <f t="shared" si="76"/>
        <v>10.146.106.82naa.60060e80166221000001622100000f19</v>
      </c>
      <c r="D4887" t="s">
        <v>4610</v>
      </c>
    </row>
    <row r="4888" spans="1:4">
      <c r="A4888" t="s">
        <v>1214</v>
      </c>
      <c r="B4888" t="s">
        <v>4988</v>
      </c>
      <c r="C4888" t="str">
        <f t="shared" si="76"/>
        <v>10.146.106.82naa.60060e80166177000001617700000024</v>
      </c>
      <c r="D4888" t="s">
        <v>4415</v>
      </c>
    </row>
    <row r="4889" spans="1:4">
      <c r="A4889" t="s">
        <v>1214</v>
      </c>
      <c r="B4889" t="s">
        <v>1257</v>
      </c>
      <c r="C4889" t="str">
        <f t="shared" si="76"/>
        <v>10.146.106.82naa.60060e80166221000001622100001f05</v>
      </c>
      <c r="D4889" t="s">
        <v>4596</v>
      </c>
    </row>
    <row r="4890" spans="1:4">
      <c r="A4890" t="s">
        <v>1214</v>
      </c>
      <c r="B4890" t="s">
        <v>4957</v>
      </c>
      <c r="C4890" t="str">
        <f t="shared" si="76"/>
        <v>10.146.106.82naa.60060e80166177000001617700000021</v>
      </c>
      <c r="D4890" t="s">
        <v>4396</v>
      </c>
    </row>
    <row r="4891" spans="1:4">
      <c r="A4891" t="s">
        <v>1214</v>
      </c>
      <c r="B4891" t="s">
        <v>1267</v>
      </c>
      <c r="C4891" t="str">
        <f t="shared" si="76"/>
        <v>10.146.106.82naa.60060e80166221000001622100001f06</v>
      </c>
      <c r="D4891" t="s">
        <v>4595</v>
      </c>
    </row>
    <row r="4892" spans="1:4">
      <c r="A4892" t="s">
        <v>1214</v>
      </c>
      <c r="B4892" t="s">
        <v>4959</v>
      </c>
      <c r="C4892" t="str">
        <f t="shared" si="76"/>
        <v>10.146.106.82naa.60060e80166177000001617700000022</v>
      </c>
      <c r="D4892" t="s">
        <v>4397</v>
      </c>
    </row>
    <row r="4893" spans="1:4">
      <c r="A4893" t="s">
        <v>1214</v>
      </c>
      <c r="B4893" t="s">
        <v>4908</v>
      </c>
      <c r="C4893" t="str">
        <f t="shared" si="76"/>
        <v>10.146.106.82naa.60060e80166221000001622100000f1c</v>
      </c>
      <c r="D4893" t="s">
        <v>4611</v>
      </c>
    </row>
    <row r="4894" spans="1:4">
      <c r="A4894" t="s">
        <v>1214</v>
      </c>
      <c r="B4894" t="s">
        <v>4912</v>
      </c>
      <c r="C4894" t="str">
        <f t="shared" si="76"/>
        <v>10.146.106.82naa.60060e80166221000001622100000f1b</v>
      </c>
      <c r="D4894" t="s">
        <v>4607</v>
      </c>
    </row>
    <row r="4895" spans="1:4">
      <c r="A4895" t="s">
        <v>1214</v>
      </c>
      <c r="B4895" t="s">
        <v>4941</v>
      </c>
      <c r="C4895" t="str">
        <f t="shared" si="76"/>
        <v>10.146.106.82naa.60060e80166221000001622100000f1d</v>
      </c>
      <c r="D4895" t="s">
        <v>4612</v>
      </c>
    </row>
    <row r="4896" spans="1:4">
      <c r="A4896" t="s">
        <v>1214</v>
      </c>
      <c r="B4896" t="s">
        <v>4982</v>
      </c>
      <c r="C4896" t="str">
        <f t="shared" si="76"/>
        <v>10.146.106.82naa.60060e80166177000001617700000025</v>
      </c>
      <c r="D4896" t="s">
        <v>4410</v>
      </c>
    </row>
    <row r="4897" spans="1:4">
      <c r="A4897" t="s">
        <v>1214</v>
      </c>
      <c r="B4897" t="s">
        <v>1285</v>
      </c>
      <c r="C4897" t="str">
        <f t="shared" si="76"/>
        <v>10.146.106.82naa.60060e80166221000001622100001f08</v>
      </c>
      <c r="D4897" t="s">
        <v>4609</v>
      </c>
    </row>
    <row r="4898" spans="1:4">
      <c r="A4898" t="s">
        <v>1214</v>
      </c>
      <c r="B4898" t="s">
        <v>1293</v>
      </c>
      <c r="C4898" t="str">
        <f t="shared" si="76"/>
        <v>10.146.106.82naa.60060e80166221000001622100001f09</v>
      </c>
      <c r="D4898" t="s">
        <v>4606</v>
      </c>
    </row>
    <row r="4899" spans="1:4">
      <c r="A4899" t="s">
        <v>1214</v>
      </c>
      <c r="B4899" t="s">
        <v>4901</v>
      </c>
      <c r="C4899" t="str">
        <f t="shared" si="76"/>
        <v>10.146.106.82naa.60060e80166221000001622100000f1a</v>
      </c>
      <c r="D4899" t="s">
        <v>4605</v>
      </c>
    </row>
    <row r="4900" spans="1:4">
      <c r="A4900" t="s">
        <v>1214</v>
      </c>
      <c r="B4900" t="s">
        <v>1389</v>
      </c>
      <c r="C4900" t="str">
        <f t="shared" si="76"/>
        <v>10.146.106.82naa.60060e80166177000001617700001f0d</v>
      </c>
      <c r="D4900" t="s">
        <v>4394</v>
      </c>
    </row>
    <row r="4901" spans="1:4">
      <c r="A4901" t="s">
        <v>1214</v>
      </c>
      <c r="B4901" t="s">
        <v>4955</v>
      </c>
      <c r="C4901" t="str">
        <f t="shared" si="76"/>
        <v>10.146.106.82naa.60060e8016617700000161770000001c</v>
      </c>
      <c r="D4901" t="s">
        <v>4221</v>
      </c>
    </row>
    <row r="4902" spans="1:4">
      <c r="A4902" t="s">
        <v>1214</v>
      </c>
      <c r="B4902" t="s">
        <v>1351</v>
      </c>
      <c r="C4902" t="str">
        <f t="shared" si="76"/>
        <v>10.146.106.82naa.60060e80166177000001617700001f08</v>
      </c>
      <c r="D4902" t="s">
        <v>4428</v>
      </c>
    </row>
    <row r="4903" spans="1:4">
      <c r="A4903" t="s">
        <v>1214</v>
      </c>
      <c r="B4903" t="s">
        <v>1361</v>
      </c>
      <c r="C4903" t="str">
        <f t="shared" si="76"/>
        <v>10.146.106.82naa.60060e80166177000001617700001f09</v>
      </c>
      <c r="D4903" t="s">
        <v>4429</v>
      </c>
    </row>
    <row r="4904" spans="1:4">
      <c r="A4904" t="s">
        <v>1214</v>
      </c>
      <c r="B4904" t="s">
        <v>4216</v>
      </c>
      <c r="C4904" t="str">
        <f t="shared" si="76"/>
        <v>10.146.106.82naa.60060e80166177000001617700000f1f</v>
      </c>
      <c r="D4904" t="s">
        <v>4693</v>
      </c>
    </row>
    <row r="4905" spans="1:4">
      <c r="A4905" t="s">
        <v>1214</v>
      </c>
      <c r="B4905" t="s">
        <v>4209</v>
      </c>
      <c r="C4905" t="str">
        <f t="shared" si="76"/>
        <v>10.146.106.82naa.60060e80166177000001617700000086</v>
      </c>
      <c r="D4905" t="s">
        <v>4689</v>
      </c>
    </row>
    <row r="4906" spans="1:4">
      <c r="A4906" t="s">
        <v>1214</v>
      </c>
      <c r="B4906" t="s">
        <v>1331</v>
      </c>
      <c r="C4906" t="str">
        <f t="shared" si="76"/>
        <v>10.146.106.82naa.60060e80166177000001617700001f06</v>
      </c>
      <c r="D4906" t="s">
        <v>4430</v>
      </c>
    </row>
    <row r="4907" spans="1:4">
      <c r="A4907" t="s">
        <v>1214</v>
      </c>
      <c r="B4907" t="s">
        <v>4214</v>
      </c>
      <c r="C4907" t="str">
        <f t="shared" si="76"/>
        <v>10.146.106.82naa.60060e80166177000001617700000f1e</v>
      </c>
      <c r="D4907" t="s">
        <v>4692</v>
      </c>
    </row>
    <row r="4908" spans="1:4">
      <c r="A4908" t="s">
        <v>1214</v>
      </c>
      <c r="B4908" t="s">
        <v>1341</v>
      </c>
      <c r="C4908" t="str">
        <f t="shared" si="76"/>
        <v>10.146.106.82naa.60060e80166177000001617700001f07</v>
      </c>
      <c r="D4908" t="s">
        <v>4427</v>
      </c>
    </row>
    <row r="4909" spans="1:4">
      <c r="A4909" t="s">
        <v>1214</v>
      </c>
      <c r="B4909" t="s">
        <v>4961</v>
      </c>
      <c r="C4909" t="str">
        <f t="shared" si="76"/>
        <v>10.146.106.82naa.60060e8016617700000161770000001f</v>
      </c>
      <c r="D4909" t="s">
        <v>4404</v>
      </c>
    </row>
    <row r="4910" spans="1:4">
      <c r="A4910" t="s">
        <v>1214</v>
      </c>
      <c r="B4910" t="s">
        <v>1377</v>
      </c>
      <c r="C4910" t="str">
        <f t="shared" si="76"/>
        <v>10.146.106.82naa.60060e80166177000001617700001f0b</v>
      </c>
      <c r="D4910" t="s">
        <v>4402</v>
      </c>
    </row>
    <row r="4911" spans="1:4">
      <c r="A4911" t="s">
        <v>1214</v>
      </c>
      <c r="B4911" t="s">
        <v>4963</v>
      </c>
      <c r="C4911" t="str">
        <f t="shared" si="76"/>
        <v>10.146.106.82naa.60060e80166177000001617700000020</v>
      </c>
      <c r="D4911" t="s">
        <v>4399</v>
      </c>
    </row>
    <row r="4912" spans="1:4">
      <c r="A4912" t="s">
        <v>1214</v>
      </c>
      <c r="B4912" t="s">
        <v>1383</v>
      </c>
      <c r="C4912" t="str">
        <f t="shared" si="76"/>
        <v>10.146.106.82naa.60060e80166177000001617700001f0c</v>
      </c>
      <c r="D4912" t="s">
        <v>4403</v>
      </c>
    </row>
    <row r="4913" spans="1:4">
      <c r="A4913" t="s">
        <v>1214</v>
      </c>
      <c r="B4913" t="s">
        <v>4218</v>
      </c>
      <c r="C4913" t="str">
        <f t="shared" si="76"/>
        <v>10.146.106.82naa.60060e80166177000001617700000f20</v>
      </c>
      <c r="D4913" t="s">
        <v>4690</v>
      </c>
    </row>
    <row r="4914" spans="1:4">
      <c r="A4914" t="s">
        <v>1214</v>
      </c>
      <c r="B4914" t="s">
        <v>4951</v>
      </c>
      <c r="C4914" t="str">
        <f t="shared" si="76"/>
        <v>10.146.106.82naa.60060e8016617700000161770000001d</v>
      </c>
      <c r="D4914" t="s">
        <v>4416</v>
      </c>
    </row>
    <row r="4915" spans="1:4">
      <c r="A4915" t="s">
        <v>1214</v>
      </c>
      <c r="B4915" t="s">
        <v>4953</v>
      </c>
      <c r="C4915" t="str">
        <f t="shared" si="76"/>
        <v>10.146.106.82naa.60060e8016617700000161770000001e</v>
      </c>
      <c r="D4915" t="s">
        <v>4400</v>
      </c>
    </row>
    <row r="4916" spans="1:4">
      <c r="A4916" t="s">
        <v>1214</v>
      </c>
      <c r="B4916" t="s">
        <v>1371</v>
      </c>
      <c r="C4916" t="str">
        <f t="shared" si="76"/>
        <v>10.146.106.82naa.60060e80166177000001617700001f0a</v>
      </c>
      <c r="D4916" t="s">
        <v>4401</v>
      </c>
    </row>
    <row r="4917" spans="1:4">
      <c r="A4917" t="s">
        <v>1214</v>
      </c>
      <c r="B4917" t="s">
        <v>4977</v>
      </c>
      <c r="C4917" t="str">
        <f t="shared" si="76"/>
        <v>10.146.106.82naa.60060e8016622100000162210000002d</v>
      </c>
      <c r="D4917" t="s">
        <v>4599</v>
      </c>
    </row>
    <row r="4918" spans="1:4">
      <c r="A4918" t="s">
        <v>1214</v>
      </c>
      <c r="B4918" t="s">
        <v>4968</v>
      </c>
      <c r="C4918" t="str">
        <f t="shared" si="76"/>
        <v>10.146.106.82naa.60060e8016622100000162210000002c</v>
      </c>
      <c r="D4918" t="s">
        <v>4603</v>
      </c>
    </row>
    <row r="4919" spans="1:4">
      <c r="A4919" t="s">
        <v>1214</v>
      </c>
      <c r="B4919" t="s">
        <v>4979</v>
      </c>
      <c r="C4919" t="str">
        <f t="shared" si="76"/>
        <v>10.146.106.82naa.60060e8016622100000162210000002f</v>
      </c>
      <c r="D4919" t="s">
        <v>4602</v>
      </c>
    </row>
    <row r="4920" spans="1:4">
      <c r="A4920" t="s">
        <v>1214</v>
      </c>
      <c r="B4920" t="s">
        <v>4976</v>
      </c>
      <c r="C4920" t="str">
        <f t="shared" si="76"/>
        <v>10.146.106.82naa.60060e8016622100000162210000002e</v>
      </c>
      <c r="D4920" t="s">
        <v>4600</v>
      </c>
    </row>
    <row r="4921" spans="1:4">
      <c r="A4921" t="s">
        <v>1214</v>
      </c>
      <c r="B4921" t="s">
        <v>4970</v>
      </c>
      <c r="C4921" t="str">
        <f t="shared" si="76"/>
        <v>10.146.106.82naa.60060e8016622100000162210000002a</v>
      </c>
      <c r="D4921" t="s">
        <v>4598</v>
      </c>
    </row>
    <row r="4922" spans="1:4">
      <c r="A4922" t="s">
        <v>1214</v>
      </c>
      <c r="B4922" t="s">
        <v>4967</v>
      </c>
      <c r="C4922" t="str">
        <f t="shared" si="76"/>
        <v>10.146.106.82naa.60060e8016622100000162210000002b</v>
      </c>
      <c r="D4922" t="s">
        <v>4604</v>
      </c>
    </row>
    <row r="4923" spans="1:4">
      <c r="A4923" t="s">
        <v>1214</v>
      </c>
      <c r="B4923" t="s">
        <v>4915</v>
      </c>
      <c r="C4923" t="str">
        <f t="shared" si="76"/>
        <v>10.146.106.82naa.60060e8016622100000162210000102a</v>
      </c>
      <c r="D4923" t="s">
        <v>4642</v>
      </c>
    </row>
    <row r="4924" spans="1:4">
      <c r="A4924" t="s">
        <v>1214</v>
      </c>
      <c r="B4924" t="s">
        <v>4918</v>
      </c>
      <c r="C4924" t="str">
        <f t="shared" si="76"/>
        <v>10.146.106.82naa.60060e80166221000001622100001029</v>
      </c>
      <c r="D4924" t="s">
        <v>4643</v>
      </c>
    </row>
    <row r="4925" spans="1:4">
      <c r="A4925" t="s">
        <v>1214</v>
      </c>
      <c r="B4925" t="s">
        <v>4923</v>
      </c>
      <c r="C4925" t="str">
        <f t="shared" si="76"/>
        <v>10.146.106.82naa.60060e8016622100000162210000102c</v>
      </c>
      <c r="D4925" t="s">
        <v>4646</v>
      </c>
    </row>
    <row r="4926" spans="1:4">
      <c r="A4926" t="s">
        <v>1214</v>
      </c>
      <c r="B4926" t="s">
        <v>4922</v>
      </c>
      <c r="C4926" t="str">
        <f t="shared" si="76"/>
        <v>10.146.106.82naa.60060e8016622100000162210000102b</v>
      </c>
      <c r="D4926" t="s">
        <v>4644</v>
      </c>
    </row>
    <row r="4927" spans="1:4">
      <c r="A4927" t="s">
        <v>1214</v>
      </c>
      <c r="B4927" t="s">
        <v>1235</v>
      </c>
      <c r="C4927" t="str">
        <f t="shared" si="76"/>
        <v>10.146.106.82naa.60060e80166221000001622100001f19</v>
      </c>
      <c r="D4927" t="s">
        <v>4222</v>
      </c>
    </row>
    <row r="4928" spans="1:4">
      <c r="A4928" t="s">
        <v>1214</v>
      </c>
      <c r="B4928" t="s">
        <v>4978</v>
      </c>
      <c r="C4928" t="str">
        <f t="shared" si="76"/>
        <v>10.146.106.82naa.60060e80166221000001622100000030</v>
      </c>
      <c r="D4928" t="s">
        <v>4601</v>
      </c>
    </row>
    <row r="4929" spans="1:4">
      <c r="A4929" t="s">
        <v>1214</v>
      </c>
      <c r="B4929" t="s">
        <v>4974</v>
      </c>
      <c r="C4929" t="str">
        <f t="shared" si="76"/>
        <v>10.146.106.82naa.60060e80166221000001622100000032</v>
      </c>
      <c r="D4929" t="s">
        <v>4638</v>
      </c>
    </row>
    <row r="4930" spans="1:4">
      <c r="A4930" t="s">
        <v>1214</v>
      </c>
      <c r="B4930" t="s">
        <v>4975</v>
      </c>
      <c r="C4930" t="str">
        <f t="shared" si="76"/>
        <v>10.146.106.82naa.60060e80166221000001622100000031</v>
      </c>
      <c r="D4930" t="s">
        <v>4637</v>
      </c>
    </row>
    <row r="4931" spans="1:4">
      <c r="A4931" t="s">
        <v>1214</v>
      </c>
      <c r="B4931" t="s">
        <v>4991</v>
      </c>
      <c r="C4931" t="str">
        <f t="shared" si="76"/>
        <v>10.146.106.82naa.60060e80166221000001622100000029</v>
      </c>
      <c r="D4931" t="s">
        <v>4597</v>
      </c>
    </row>
    <row r="4932" spans="1:4">
      <c r="A4932" t="s">
        <v>1214</v>
      </c>
      <c r="B4932" t="s">
        <v>4939</v>
      </c>
      <c r="C4932" t="str">
        <f t="shared" ref="C4932:C4995" si="77">CONCATENATE(A4932,B4932)</f>
        <v>10.146.106.82naa.60060e80166221000001622100000020</v>
      </c>
      <c r="D4932" t="s">
        <v>2469</v>
      </c>
    </row>
    <row r="4933" spans="1:4">
      <c r="A4933" t="s">
        <v>1214</v>
      </c>
      <c r="B4933" t="s">
        <v>4962</v>
      </c>
      <c r="C4933" t="str">
        <f t="shared" si="77"/>
        <v>10.146.106.82naa.60060e80166221000001622100001022</v>
      </c>
      <c r="D4933" t="s">
        <v>2471</v>
      </c>
    </row>
    <row r="4934" spans="1:4">
      <c r="A4934" t="s">
        <v>1214</v>
      </c>
      <c r="B4934" t="s">
        <v>4940</v>
      </c>
      <c r="C4934" t="str">
        <f t="shared" si="77"/>
        <v>10.146.106.82naa.60060e80166221000001622100000021</v>
      </c>
      <c r="D4934" t="s">
        <v>2472</v>
      </c>
    </row>
    <row r="4935" spans="1:4">
      <c r="A4935" t="s">
        <v>1214</v>
      </c>
      <c r="B4935" t="s">
        <v>4964</v>
      </c>
      <c r="C4935" t="str">
        <f t="shared" si="77"/>
        <v>10.146.106.82naa.60060e80166221000001622100001023</v>
      </c>
      <c r="D4935" t="s">
        <v>2475</v>
      </c>
    </row>
    <row r="4936" spans="1:4">
      <c r="A4936" t="s">
        <v>1214</v>
      </c>
      <c r="B4936" t="s">
        <v>4952</v>
      </c>
      <c r="C4936" t="str">
        <f t="shared" si="77"/>
        <v>10.146.106.82naa.60060e80166221000001622100001020</v>
      </c>
      <c r="D4936" t="s">
        <v>2470</v>
      </c>
    </row>
    <row r="4937" spans="1:4">
      <c r="A4937" t="s">
        <v>1214</v>
      </c>
      <c r="B4937" t="s">
        <v>4956</v>
      </c>
      <c r="C4937" t="str">
        <f t="shared" si="77"/>
        <v>10.146.106.82naa.60060e8016622100000162210000101f</v>
      </c>
      <c r="D4937" t="s">
        <v>4614</v>
      </c>
    </row>
    <row r="4938" spans="1:4">
      <c r="A4938" t="s">
        <v>1214</v>
      </c>
      <c r="B4938" t="s">
        <v>4942</v>
      </c>
      <c r="C4938" t="str">
        <f t="shared" si="77"/>
        <v>10.146.106.82naa.60060e8016622100000162210000001f</v>
      </c>
      <c r="D4938" t="s">
        <v>2462</v>
      </c>
    </row>
    <row r="4939" spans="1:4">
      <c r="A4939" t="s">
        <v>1214</v>
      </c>
      <c r="B4939" t="s">
        <v>4954</v>
      </c>
      <c r="C4939" t="str">
        <f t="shared" si="77"/>
        <v>10.146.106.82naa.60060e80166221000001622100001021</v>
      </c>
      <c r="D4939" t="s">
        <v>2473</v>
      </c>
    </row>
    <row r="4940" spans="1:4">
      <c r="A4940" t="s">
        <v>1214</v>
      </c>
      <c r="B4940" t="s">
        <v>4946</v>
      </c>
      <c r="C4940" t="str">
        <f t="shared" si="77"/>
        <v>10.146.106.82naa.60060e80166221000001622100000024</v>
      </c>
      <c r="D4940" t="s">
        <v>2483</v>
      </c>
    </row>
    <row r="4941" spans="1:4">
      <c r="A4941" t="s">
        <v>1214</v>
      </c>
      <c r="B4941" t="s">
        <v>4965</v>
      </c>
      <c r="C4941" t="str">
        <f t="shared" si="77"/>
        <v>10.146.106.82naa.60060e80166221000001622100001026</v>
      </c>
      <c r="D4941" t="s">
        <v>2478</v>
      </c>
    </row>
    <row r="4942" spans="1:4">
      <c r="A4942" t="s">
        <v>1214</v>
      </c>
      <c r="B4942" t="s">
        <v>4930</v>
      </c>
      <c r="C4942" t="str">
        <f t="shared" si="77"/>
        <v>10.146.106.82naa.60060e80166221000001622100000025</v>
      </c>
      <c r="D4942" t="s">
        <v>4613</v>
      </c>
    </row>
    <row r="4943" spans="1:4">
      <c r="A4943" t="s">
        <v>1214</v>
      </c>
      <c r="B4943" t="s">
        <v>4985</v>
      </c>
      <c r="C4943" t="str">
        <f t="shared" si="77"/>
        <v>10.146.106.82naa.60060e80166221000001622100001027</v>
      </c>
      <c r="D4943" t="s">
        <v>2479</v>
      </c>
    </row>
    <row r="4944" spans="1:4">
      <c r="A4944" t="s">
        <v>1214</v>
      </c>
      <c r="B4944" t="s">
        <v>4947</v>
      </c>
      <c r="C4944" t="str">
        <f t="shared" si="77"/>
        <v>10.146.106.82naa.60060e80166221000001622100000022</v>
      </c>
      <c r="D4944" t="s">
        <v>2464</v>
      </c>
    </row>
    <row r="4945" spans="1:4">
      <c r="A4945" t="s">
        <v>1214</v>
      </c>
      <c r="B4945" t="s">
        <v>4958</v>
      </c>
      <c r="C4945" t="str">
        <f t="shared" si="77"/>
        <v>10.146.106.82naa.60060e80166221000001622100001024</v>
      </c>
      <c r="D4945" t="s">
        <v>2484</v>
      </c>
    </row>
    <row r="4946" spans="1:4">
      <c r="A4946" t="s">
        <v>1214</v>
      </c>
      <c r="B4946" t="s">
        <v>4944</v>
      </c>
      <c r="C4946" t="str">
        <f t="shared" si="77"/>
        <v>10.146.106.82naa.60060e80166221000001622100000023</v>
      </c>
      <c r="D4946" t="s">
        <v>2474</v>
      </c>
    </row>
    <row r="4947" spans="1:4">
      <c r="A4947" t="s">
        <v>1214</v>
      </c>
      <c r="B4947" t="s">
        <v>4960</v>
      </c>
      <c r="C4947" t="str">
        <f t="shared" si="77"/>
        <v>10.146.106.82naa.60060e80166221000001622100001025</v>
      </c>
      <c r="D4947" t="s">
        <v>4615</v>
      </c>
    </row>
    <row r="4948" spans="1:4">
      <c r="A4948" t="s">
        <v>1214</v>
      </c>
      <c r="B4948" t="s">
        <v>4936</v>
      </c>
      <c r="C4948" t="str">
        <f t="shared" si="77"/>
        <v>10.146.106.82naa.60060e80166221000001622100000103</v>
      </c>
      <c r="D4948" t="s">
        <v>4856</v>
      </c>
    </row>
    <row r="4949" spans="1:4">
      <c r="A4949" t="s">
        <v>1214</v>
      </c>
      <c r="B4949" t="s">
        <v>4933</v>
      </c>
      <c r="C4949" t="str">
        <f t="shared" si="77"/>
        <v>10.146.106.82naa.60060e80166177000001617700000035</v>
      </c>
      <c r="D4949" t="s">
        <v>4489</v>
      </c>
    </row>
    <row r="4950" spans="1:4">
      <c r="A4950" t="s">
        <v>1214</v>
      </c>
      <c r="B4950" t="s">
        <v>4934</v>
      </c>
      <c r="C4950" t="str">
        <f t="shared" si="77"/>
        <v>10.146.106.82naa.60060e80166177000001617700000034</v>
      </c>
      <c r="D4950" t="s">
        <v>4493</v>
      </c>
    </row>
    <row r="4951" spans="1:4">
      <c r="A4951" t="s">
        <v>1214</v>
      </c>
      <c r="B4951" t="s">
        <v>4948</v>
      </c>
      <c r="C4951" t="str">
        <f t="shared" si="77"/>
        <v>10.146.106.82naa.60060e80166221000001622100000033</v>
      </c>
      <c r="D4951" t="s">
        <v>2502</v>
      </c>
    </row>
    <row r="4952" spans="1:4">
      <c r="A4952" t="s">
        <v>1214</v>
      </c>
      <c r="B4952" t="s">
        <v>4935</v>
      </c>
      <c r="C4952" t="str">
        <f t="shared" si="77"/>
        <v>10.146.106.82naa.60060e80166177000001617700000036</v>
      </c>
      <c r="D4952" t="s">
        <v>4486</v>
      </c>
    </row>
    <row r="4953" spans="1:4">
      <c r="A4953" t="s">
        <v>1214</v>
      </c>
      <c r="B4953" t="s">
        <v>4913</v>
      </c>
      <c r="C4953" t="str">
        <f t="shared" si="77"/>
        <v>10.146.106.82naa.60060e80166177000001617700000031</v>
      </c>
      <c r="D4953" t="s">
        <v>4490</v>
      </c>
    </row>
    <row r="4954" spans="1:4">
      <c r="A4954" t="s">
        <v>1214</v>
      </c>
      <c r="B4954" t="s">
        <v>4902</v>
      </c>
      <c r="C4954" t="str">
        <f t="shared" si="77"/>
        <v>10.146.106.82naa.60060e80166177000001617700000030</v>
      </c>
      <c r="D4954" t="s">
        <v>4491</v>
      </c>
    </row>
    <row r="4955" spans="1:4">
      <c r="A4955" t="s">
        <v>1214</v>
      </c>
      <c r="B4955" t="s">
        <v>4937</v>
      </c>
      <c r="C4955" t="str">
        <f t="shared" si="77"/>
        <v>10.146.106.82naa.60060e80166177000001617700000033</v>
      </c>
      <c r="D4955" t="s">
        <v>4494</v>
      </c>
    </row>
    <row r="4956" spans="1:4">
      <c r="A4956" t="s">
        <v>1214</v>
      </c>
      <c r="B4956" t="s">
        <v>4909</v>
      </c>
      <c r="C4956" t="str">
        <f t="shared" si="77"/>
        <v>10.146.106.82naa.60060e80166177000001617700000032</v>
      </c>
      <c r="D4956" t="s">
        <v>4492</v>
      </c>
    </row>
    <row r="4957" spans="1:4">
      <c r="A4957" t="s">
        <v>1214</v>
      </c>
      <c r="B4957" t="s">
        <v>4929</v>
      </c>
      <c r="C4957" t="str">
        <f t="shared" si="77"/>
        <v>10.146.106.82naa.60060e80166221000001622100000037</v>
      </c>
      <c r="D4957" t="s">
        <v>2523</v>
      </c>
    </row>
    <row r="4958" spans="1:4">
      <c r="A4958" t="s">
        <v>1214</v>
      </c>
      <c r="B4958" t="s">
        <v>4938</v>
      </c>
      <c r="C4958" t="str">
        <f t="shared" si="77"/>
        <v>10.146.106.82naa.60060e80166221000001622100000036</v>
      </c>
      <c r="D4958" t="s">
        <v>2522</v>
      </c>
    </row>
    <row r="4959" spans="1:4">
      <c r="A4959" t="s">
        <v>1214</v>
      </c>
      <c r="B4959" t="s">
        <v>4926</v>
      </c>
      <c r="C4959" t="str">
        <f t="shared" si="77"/>
        <v>10.146.106.82naa.60060e80166221000001622100000102</v>
      </c>
      <c r="D4959" t="s">
        <v>4498</v>
      </c>
    </row>
    <row r="4960" spans="1:4">
      <c r="A4960" t="s">
        <v>1214</v>
      </c>
      <c r="B4960" t="s">
        <v>4931</v>
      </c>
      <c r="C4960" t="str">
        <f t="shared" si="77"/>
        <v>10.146.106.82naa.60060e80166221000001622100000038</v>
      </c>
      <c r="D4960" t="s">
        <v>4500</v>
      </c>
    </row>
    <row r="4961" spans="1:4">
      <c r="A4961" t="s">
        <v>1214</v>
      </c>
      <c r="B4961" t="s">
        <v>4949</v>
      </c>
      <c r="C4961" t="str">
        <f t="shared" si="77"/>
        <v>10.146.106.82naa.60060e80166221000001622100000034</v>
      </c>
      <c r="D4961" t="s">
        <v>2520</v>
      </c>
    </row>
    <row r="4962" spans="1:4">
      <c r="A4962" t="s">
        <v>1214</v>
      </c>
      <c r="B4962" t="s">
        <v>4950</v>
      </c>
      <c r="C4962" t="str">
        <f t="shared" si="77"/>
        <v>10.146.106.82naa.60060e80166177000001617700000037</v>
      </c>
      <c r="D4962" t="s">
        <v>4487</v>
      </c>
    </row>
    <row r="4963" spans="1:4">
      <c r="A4963" t="s">
        <v>1214</v>
      </c>
      <c r="B4963" t="s">
        <v>4945</v>
      </c>
      <c r="C4963" t="str">
        <f t="shared" si="77"/>
        <v>10.146.106.82naa.60060e80166177000001617700000081</v>
      </c>
      <c r="D4963" t="s">
        <v>4499</v>
      </c>
    </row>
    <row r="4964" spans="1:4">
      <c r="A4964" t="s">
        <v>1214</v>
      </c>
      <c r="B4964" t="s">
        <v>4943</v>
      </c>
      <c r="C4964" t="str">
        <f t="shared" si="77"/>
        <v>10.146.106.82naa.60060e80166177000001617700000080</v>
      </c>
      <c r="D4964" t="s">
        <v>4488</v>
      </c>
    </row>
    <row r="4965" spans="1:4">
      <c r="A4965" t="s">
        <v>1214</v>
      </c>
      <c r="B4965" t="s">
        <v>4987</v>
      </c>
      <c r="C4965" t="str">
        <f t="shared" si="77"/>
        <v>10.146.106.82naa.60060e80166221000001622100001028</v>
      </c>
      <c r="D4965" t="s">
        <v>2486</v>
      </c>
    </row>
    <row r="4966" spans="1:4">
      <c r="A4966" t="s">
        <v>1214</v>
      </c>
      <c r="B4966" t="s">
        <v>4919</v>
      </c>
      <c r="C4966" t="str">
        <f t="shared" si="77"/>
        <v>10.146.106.82naa.60060e80166221000001622100000f12</v>
      </c>
      <c r="D4966" t="s">
        <v>4507</v>
      </c>
    </row>
    <row r="4967" spans="1:4">
      <c r="A4967" t="s">
        <v>1214</v>
      </c>
      <c r="B4967" t="s">
        <v>4924</v>
      </c>
      <c r="C4967" t="str">
        <f t="shared" si="77"/>
        <v>10.146.106.82naa.60060e80166221000001622100000f11</v>
      </c>
      <c r="D4967" t="s">
        <v>4511</v>
      </c>
    </row>
    <row r="4968" spans="1:4">
      <c r="A4968" t="s">
        <v>1214</v>
      </c>
      <c r="B4968" t="s">
        <v>4904</v>
      </c>
      <c r="C4968" t="str">
        <f t="shared" si="77"/>
        <v>10.146.106.82naa.60060e80166221000001622100000f14</v>
      </c>
      <c r="D4968" t="s">
        <v>4508</v>
      </c>
    </row>
    <row r="4969" spans="1:4">
      <c r="A4969" t="s">
        <v>1214</v>
      </c>
      <c r="B4969" t="s">
        <v>4920</v>
      </c>
      <c r="C4969" t="str">
        <f t="shared" si="77"/>
        <v>10.146.106.82naa.60060e80166221000001622100000f13</v>
      </c>
      <c r="D4969" t="s">
        <v>4506</v>
      </c>
    </row>
    <row r="4970" spans="1:4">
      <c r="A4970" t="s">
        <v>1214</v>
      </c>
      <c r="B4970" t="s">
        <v>4966</v>
      </c>
      <c r="C4970" t="str">
        <f t="shared" si="77"/>
        <v>10.146.106.82naa.60060e80166221000001622100001103</v>
      </c>
      <c r="D4970" t="s">
        <v>4501</v>
      </c>
    </row>
    <row r="4971" spans="1:4">
      <c r="A4971" t="s">
        <v>1214</v>
      </c>
      <c r="B4971" t="s">
        <v>4973</v>
      </c>
      <c r="C4971" t="str">
        <f t="shared" si="77"/>
        <v>10.146.106.82naa.60060e80166221000001622100001102</v>
      </c>
      <c r="D4971" t="s">
        <v>4502</v>
      </c>
    </row>
    <row r="4972" spans="1:4">
      <c r="A4972" t="s">
        <v>1214</v>
      </c>
      <c r="B4972" t="s">
        <v>4917</v>
      </c>
      <c r="C4972" t="str">
        <f t="shared" si="77"/>
        <v>10.146.106.82naa.60060e80166221000001622100000f10</v>
      </c>
      <c r="D4972" t="s">
        <v>4515</v>
      </c>
    </row>
    <row r="4973" spans="1:4">
      <c r="A4973" t="s">
        <v>1214</v>
      </c>
      <c r="B4973" t="s">
        <v>4916</v>
      </c>
      <c r="C4973" t="str">
        <f t="shared" si="77"/>
        <v>10.146.106.82naa.60060e80166221000001622100000f0f</v>
      </c>
      <c r="D4973" t="s">
        <v>4513</v>
      </c>
    </row>
    <row r="4974" spans="1:4">
      <c r="A4974" t="s">
        <v>1214</v>
      </c>
      <c r="B4974" t="s">
        <v>1301</v>
      </c>
      <c r="C4974" t="str">
        <f t="shared" si="77"/>
        <v>10.146.106.82naa.60060e80166177000001617700001f24</v>
      </c>
      <c r="D4974" t="s">
        <v>4435</v>
      </c>
    </row>
    <row r="4975" spans="1:4">
      <c r="A4975" t="s">
        <v>1214</v>
      </c>
      <c r="B4975" t="s">
        <v>4925</v>
      </c>
      <c r="C4975" t="str">
        <f t="shared" si="77"/>
        <v>10.146.106.82naa.60060e80166221000001622100000f18</v>
      </c>
      <c r="D4975" t="s">
        <v>2515</v>
      </c>
    </row>
    <row r="4976" spans="1:4">
      <c r="A4976" t="s">
        <v>1214</v>
      </c>
      <c r="B4976" t="s">
        <v>4204</v>
      </c>
      <c r="C4976" t="str">
        <f t="shared" si="77"/>
        <v>10.146.106.82naa.60060e80166177000001617700000085</v>
      </c>
      <c r="D4976" t="s">
        <v>4687</v>
      </c>
    </row>
    <row r="4977" spans="1:4">
      <c r="A4977" t="s">
        <v>1214</v>
      </c>
      <c r="B4977" t="s">
        <v>4202</v>
      </c>
      <c r="C4977" t="str">
        <f t="shared" si="77"/>
        <v>10.146.106.82naa.60060e80166177000001617700000084</v>
      </c>
      <c r="D4977" t="s">
        <v>4688</v>
      </c>
    </row>
    <row r="4978" spans="1:4">
      <c r="A4978" t="s">
        <v>1214</v>
      </c>
      <c r="B4978" t="s">
        <v>4911</v>
      </c>
      <c r="C4978" t="str">
        <f t="shared" si="77"/>
        <v>10.146.106.82naa.60060e80166221000001622100000f16</v>
      </c>
      <c r="D4978" t="s">
        <v>4509</v>
      </c>
    </row>
    <row r="4979" spans="1:4">
      <c r="A4979" t="s">
        <v>1214</v>
      </c>
      <c r="B4979" t="s">
        <v>4900</v>
      </c>
      <c r="C4979" t="str">
        <f t="shared" si="77"/>
        <v>10.146.106.82naa.60060e80166221000001622100000f15</v>
      </c>
      <c r="D4979" t="s">
        <v>4510</v>
      </c>
    </row>
    <row r="4980" spans="1:4">
      <c r="A4980" t="s">
        <v>1214</v>
      </c>
      <c r="B4980" t="s">
        <v>4907</v>
      </c>
      <c r="C4980" t="str">
        <f t="shared" si="77"/>
        <v>10.146.106.82naa.60060e80166221000001622100000f17</v>
      </c>
      <c r="D4980" t="s">
        <v>4423</v>
      </c>
    </row>
    <row r="4981" spans="1:4">
      <c r="A4981" t="s">
        <v>1214</v>
      </c>
      <c r="B4981" t="s">
        <v>4980</v>
      </c>
      <c r="C4981" t="str">
        <f t="shared" si="77"/>
        <v>10.146.106.82naa.60060e80166221000001622100001038</v>
      </c>
      <c r="D4981" t="s">
        <v>4504</v>
      </c>
    </row>
    <row r="4982" spans="1:4">
      <c r="A4982" t="s">
        <v>1214</v>
      </c>
      <c r="B4982" t="s">
        <v>4983</v>
      </c>
      <c r="C4982" t="str">
        <f t="shared" si="77"/>
        <v>10.146.106.82naa.60060e80166177000001617700000028</v>
      </c>
      <c r="D4982" t="s">
        <v>4474</v>
      </c>
    </row>
    <row r="4983" spans="1:4">
      <c r="A4983" t="s">
        <v>1214</v>
      </c>
      <c r="B4983" t="s">
        <v>4984</v>
      </c>
      <c r="C4983" t="str">
        <f t="shared" si="77"/>
        <v>10.146.106.82naa.60060e80166177000001617700000027</v>
      </c>
      <c r="D4983" t="s">
        <v>4473</v>
      </c>
    </row>
    <row r="4984" spans="1:4">
      <c r="A4984" t="s">
        <v>1214</v>
      </c>
      <c r="B4984" t="s">
        <v>4995</v>
      </c>
      <c r="C4984" t="str">
        <f t="shared" si="77"/>
        <v>10.146.106.82naa.60060e8016617700000161770000002a</v>
      </c>
      <c r="D4984" t="s">
        <v>4471</v>
      </c>
    </row>
    <row r="4985" spans="1:4">
      <c r="A4985" t="s">
        <v>1214</v>
      </c>
      <c r="B4985" t="s">
        <v>4993</v>
      </c>
      <c r="C4985" t="str">
        <f t="shared" si="77"/>
        <v>10.146.106.82naa.60060e80166177000001617700000029</v>
      </c>
      <c r="D4985" t="s">
        <v>4475</v>
      </c>
    </row>
    <row r="4986" spans="1:4">
      <c r="A4986" t="s">
        <v>1214</v>
      </c>
      <c r="B4986" t="s">
        <v>4927</v>
      </c>
      <c r="C4986" t="str">
        <f t="shared" si="77"/>
        <v>10.146.106.82naa.60060e80166221000001622100000027</v>
      </c>
      <c r="D4986" t="s">
        <v>2477</v>
      </c>
    </row>
    <row r="4987" spans="1:4">
      <c r="A4987" t="s">
        <v>1214</v>
      </c>
      <c r="B4987" t="s">
        <v>4932</v>
      </c>
      <c r="C4987" t="str">
        <f t="shared" si="77"/>
        <v>10.146.106.82naa.60060e80166221000001622100000026</v>
      </c>
      <c r="D4987" t="s">
        <v>2476</v>
      </c>
    </row>
    <row r="4988" spans="1:4">
      <c r="A4988" t="s">
        <v>1214</v>
      </c>
      <c r="B4988" t="s">
        <v>4981</v>
      </c>
      <c r="C4988" t="str">
        <f t="shared" si="77"/>
        <v>10.146.106.82naa.60060e80166177000001617700000026</v>
      </c>
      <c r="D4988" t="s">
        <v>4497</v>
      </c>
    </row>
    <row r="4989" spans="1:4">
      <c r="A4989" t="s">
        <v>1214</v>
      </c>
      <c r="B4989" t="s">
        <v>4928</v>
      </c>
      <c r="C4989" t="str">
        <f t="shared" si="77"/>
        <v>10.146.106.82naa.60060e80166221000001622100000028</v>
      </c>
      <c r="D4989" t="s">
        <v>2485</v>
      </c>
    </row>
    <row r="4990" spans="1:4">
      <c r="A4990" t="s">
        <v>1214</v>
      </c>
      <c r="B4990" t="s">
        <v>4994</v>
      </c>
      <c r="C4990" t="str">
        <f t="shared" si="77"/>
        <v>10.146.106.82naa.60060e80166221000001622100001033</v>
      </c>
      <c r="D4990" t="s">
        <v>4531</v>
      </c>
    </row>
    <row r="4991" spans="1:4">
      <c r="A4991" t="s">
        <v>1214</v>
      </c>
      <c r="B4991" t="s">
        <v>4969</v>
      </c>
      <c r="C4991" t="str">
        <f t="shared" si="77"/>
        <v>10.146.106.82naa.60060e8016617700000161770000002f</v>
      </c>
      <c r="D4991" t="s">
        <v>4518</v>
      </c>
    </row>
    <row r="4992" spans="1:4">
      <c r="A4992" t="s">
        <v>1214</v>
      </c>
      <c r="B4992" t="s">
        <v>4989</v>
      </c>
      <c r="C4992" t="str">
        <f t="shared" si="77"/>
        <v>10.146.106.82naa.60060e80166221000001622100001036</v>
      </c>
      <c r="D4992" t="s">
        <v>4516</v>
      </c>
    </row>
    <row r="4993" spans="1:4">
      <c r="A4993" t="s">
        <v>1214</v>
      </c>
      <c r="B4993" t="s">
        <v>4996</v>
      </c>
      <c r="C4993" t="str">
        <f t="shared" si="77"/>
        <v>10.146.106.82naa.60060e80166221000001622100001034</v>
      </c>
      <c r="D4993" t="s">
        <v>4529</v>
      </c>
    </row>
    <row r="4994" spans="1:4">
      <c r="A4994" t="s">
        <v>1214</v>
      </c>
      <c r="B4994" t="s">
        <v>4992</v>
      </c>
      <c r="C4994" t="str">
        <f t="shared" si="77"/>
        <v>10.146.106.82naa.60060e8016617700000161770000002c</v>
      </c>
      <c r="D4994" t="s">
        <v>4477</v>
      </c>
    </row>
    <row r="4995" spans="1:4">
      <c r="A4995" t="s">
        <v>1214</v>
      </c>
      <c r="B4995" t="s">
        <v>4990</v>
      </c>
      <c r="C4995" t="str">
        <f t="shared" si="77"/>
        <v>10.146.106.82naa.60060e8016617700000161770000002b</v>
      </c>
      <c r="D4995" t="s">
        <v>4482</v>
      </c>
    </row>
    <row r="4996" spans="1:4">
      <c r="A4996" t="s">
        <v>1214</v>
      </c>
      <c r="B4996" t="s">
        <v>4972</v>
      </c>
      <c r="C4996" t="str">
        <f t="shared" ref="C4996:C5059" si="78">CONCATENATE(A4996,B4996)</f>
        <v>10.146.106.82naa.60060e8016617700000161770000002e</v>
      </c>
      <c r="D4996" t="s">
        <v>4525</v>
      </c>
    </row>
    <row r="4997" spans="1:4">
      <c r="A4997" t="s">
        <v>1214</v>
      </c>
      <c r="B4997" t="s">
        <v>4971</v>
      </c>
      <c r="C4997" t="str">
        <f t="shared" si="78"/>
        <v>10.146.106.82naa.60060e8016617700000161770000002d</v>
      </c>
      <c r="D4997" t="s">
        <v>4479</v>
      </c>
    </row>
    <row r="4998" spans="1:4">
      <c r="A4998" t="s">
        <v>1214</v>
      </c>
      <c r="B4998" t="s">
        <v>4921</v>
      </c>
      <c r="C4998" t="str">
        <f t="shared" si="78"/>
        <v>10.146.106.82naa.60060e8016622100000162210000102d</v>
      </c>
      <c r="D4998" t="s">
        <v>4645</v>
      </c>
    </row>
    <row r="4999" spans="1:4">
      <c r="A4999" t="s">
        <v>1214</v>
      </c>
      <c r="B4999" t="s">
        <v>4906</v>
      </c>
      <c r="C4999" t="str">
        <f t="shared" si="78"/>
        <v>10.146.106.82naa.60060e80166221000001622100001032</v>
      </c>
      <c r="D4999" t="s">
        <v>4635</v>
      </c>
    </row>
    <row r="5000" spans="1:4">
      <c r="A5000" t="s">
        <v>1214</v>
      </c>
      <c r="B5000" t="s">
        <v>4903</v>
      </c>
      <c r="C5000" t="str">
        <f t="shared" si="78"/>
        <v>10.146.106.82naa.60060e8016622100000162210000102f</v>
      </c>
      <c r="D5000" t="s">
        <v>4639</v>
      </c>
    </row>
    <row r="5001" spans="1:4">
      <c r="A5001" t="s">
        <v>1214</v>
      </c>
      <c r="B5001" t="s">
        <v>4914</v>
      </c>
      <c r="C5001" t="str">
        <f t="shared" si="78"/>
        <v>10.146.106.82naa.60060e8016622100000162210000102e</v>
      </c>
      <c r="D5001" t="s">
        <v>4641</v>
      </c>
    </row>
    <row r="5002" spans="1:4">
      <c r="A5002" t="s">
        <v>1214</v>
      </c>
      <c r="B5002" t="s">
        <v>4910</v>
      </c>
      <c r="C5002" t="str">
        <f t="shared" si="78"/>
        <v>10.146.106.82naa.60060e80166221000001622100001031</v>
      </c>
      <c r="D5002" t="s">
        <v>4636</v>
      </c>
    </row>
    <row r="5003" spans="1:4">
      <c r="A5003" t="s">
        <v>1214</v>
      </c>
      <c r="B5003" t="s">
        <v>4899</v>
      </c>
      <c r="C5003" t="str">
        <f t="shared" si="78"/>
        <v>10.146.106.82naa.60060e80166221000001622100001030</v>
      </c>
      <c r="D5003" t="s">
        <v>4640</v>
      </c>
    </row>
    <row r="5004" spans="1:4">
      <c r="A5004" t="s">
        <v>1215</v>
      </c>
      <c r="B5004" t="s">
        <v>1591</v>
      </c>
      <c r="C5004" t="str">
        <f t="shared" si="78"/>
        <v>10.146.106.83naa.600508b1001c2d7a1f6f06189c4b47a7</v>
      </c>
      <c r="D5004" t="s">
        <v>4212</v>
      </c>
    </row>
    <row r="5005" spans="1:4">
      <c r="A5005" t="s">
        <v>1215</v>
      </c>
      <c r="B5005" t="s">
        <v>1595</v>
      </c>
      <c r="C5005" t="str">
        <f t="shared" si="78"/>
        <v>10.146.106.83naa.600508b1001cbe55be9e9379942b5f68</v>
      </c>
      <c r="D5005" t="s">
        <v>4652</v>
      </c>
    </row>
    <row r="5006" spans="1:4">
      <c r="A5006" t="s">
        <v>1215</v>
      </c>
      <c r="B5006" t="s">
        <v>1593</v>
      </c>
      <c r="C5006" t="str">
        <f t="shared" si="78"/>
        <v>10.146.106.83naa.600508b1001c3387503d182d59f65fb4</v>
      </c>
      <c r="D5006" t="s">
        <v>4213</v>
      </c>
    </row>
    <row r="5007" spans="1:4">
      <c r="A5007" t="s">
        <v>1215</v>
      </c>
      <c r="B5007" t="s">
        <v>5009</v>
      </c>
      <c r="C5007" t="str">
        <f t="shared" si="78"/>
        <v>10.146.106.83naa.60060e80166221000001622100000f29</v>
      </c>
      <c r="D5007" t="s">
        <v>4605</v>
      </c>
    </row>
    <row r="5008" spans="1:4">
      <c r="A5008" t="s">
        <v>1215</v>
      </c>
      <c r="B5008" t="s">
        <v>5061</v>
      </c>
      <c r="C5008" t="str">
        <f t="shared" si="78"/>
        <v>10.146.106.83naa.60060e80166177000001617700000041</v>
      </c>
      <c r="D5008" t="s">
        <v>4410</v>
      </c>
    </row>
    <row r="5009" spans="1:4">
      <c r="A5009" t="s">
        <v>1215</v>
      </c>
      <c r="B5009" t="s">
        <v>5005</v>
      </c>
      <c r="C5009" t="str">
        <f t="shared" si="78"/>
        <v>10.146.106.83naa.60060e80166221000001622100000f2a</v>
      </c>
      <c r="D5009" t="s">
        <v>4607</v>
      </c>
    </row>
    <row r="5010" spans="1:4">
      <c r="A5010" t="s">
        <v>1215</v>
      </c>
      <c r="B5010" t="s">
        <v>1289</v>
      </c>
      <c r="C5010" t="str">
        <f t="shared" si="78"/>
        <v>10.146.106.83naa.60060e80166221000001622100001f0e</v>
      </c>
      <c r="D5010" t="s">
        <v>4606</v>
      </c>
    </row>
    <row r="5011" spans="1:4">
      <c r="A5011" t="s">
        <v>1215</v>
      </c>
      <c r="B5011" t="s">
        <v>5067</v>
      </c>
      <c r="C5011" t="str">
        <f t="shared" si="78"/>
        <v>10.146.106.83naa.60060e80166177000001617700000040</v>
      </c>
      <c r="D5011" t="s">
        <v>4415</v>
      </c>
    </row>
    <row r="5012" spans="1:4">
      <c r="A5012" t="s">
        <v>1215</v>
      </c>
      <c r="B5012" t="s">
        <v>1271</v>
      </c>
      <c r="C5012" t="str">
        <f t="shared" si="78"/>
        <v>10.146.106.83naa.60060e80166221000001622100001f0c</v>
      </c>
      <c r="D5012" t="s">
        <v>4608</v>
      </c>
    </row>
    <row r="5013" spans="1:4">
      <c r="A5013" t="s">
        <v>1215</v>
      </c>
      <c r="B5013" t="s">
        <v>1279</v>
      </c>
      <c r="C5013" t="str">
        <f t="shared" si="78"/>
        <v>10.146.106.83naa.60060e80166221000001622100001f0d</v>
      </c>
      <c r="D5013" t="s">
        <v>4609</v>
      </c>
    </row>
    <row r="5014" spans="1:4">
      <c r="A5014" t="s">
        <v>1215</v>
      </c>
      <c r="B5014" t="s">
        <v>4999</v>
      </c>
      <c r="C5014" t="str">
        <f t="shared" si="78"/>
        <v>10.146.106.83naa.60060e80166221000001622100000f28</v>
      </c>
      <c r="D5014" t="s">
        <v>4610</v>
      </c>
    </row>
    <row r="5015" spans="1:4">
      <c r="A5015" t="s">
        <v>1215</v>
      </c>
      <c r="B5015" t="s">
        <v>5042</v>
      </c>
      <c r="C5015" t="str">
        <f t="shared" si="78"/>
        <v>10.146.106.83naa.60060e80166221000001622100000f2b</v>
      </c>
      <c r="D5015" t="s">
        <v>4611</v>
      </c>
    </row>
    <row r="5016" spans="1:4">
      <c r="A5016" t="s">
        <v>1215</v>
      </c>
      <c r="B5016" t="s">
        <v>5039</v>
      </c>
      <c r="C5016" t="str">
        <f t="shared" si="78"/>
        <v>10.146.106.83naa.60060e80166221000001622100000f2c</v>
      </c>
      <c r="D5016" t="s">
        <v>4612</v>
      </c>
    </row>
    <row r="5017" spans="1:4">
      <c r="A5017" t="s">
        <v>1215</v>
      </c>
      <c r="B5017" t="s">
        <v>5065</v>
      </c>
      <c r="C5017" t="str">
        <f t="shared" si="78"/>
        <v>10.146.106.83naa.60060e8016617700000161770000003f</v>
      </c>
      <c r="D5017" t="s">
        <v>4411</v>
      </c>
    </row>
    <row r="5018" spans="1:4">
      <c r="A5018" t="s">
        <v>1215</v>
      </c>
      <c r="B5018" t="s">
        <v>5059</v>
      </c>
      <c r="C5018" t="str">
        <f t="shared" si="78"/>
        <v>10.146.106.83naa.60060e8016617700000161770000003b</v>
      </c>
      <c r="D5018" t="s">
        <v>4404</v>
      </c>
    </row>
    <row r="5019" spans="1:4">
      <c r="A5019" t="s">
        <v>1215</v>
      </c>
      <c r="B5019" t="s">
        <v>1375</v>
      </c>
      <c r="C5019" t="str">
        <f t="shared" si="78"/>
        <v>10.146.106.83naa.60060e80166177000001617700001f13</v>
      </c>
      <c r="D5019" t="s">
        <v>4402</v>
      </c>
    </row>
    <row r="5020" spans="1:4">
      <c r="A5020" t="s">
        <v>1215</v>
      </c>
      <c r="B5020" t="s">
        <v>1381</v>
      </c>
      <c r="C5020" t="str">
        <f t="shared" si="78"/>
        <v>10.146.106.83naa.60060e80166177000001617700001f14</v>
      </c>
      <c r="D5020" t="s">
        <v>4403</v>
      </c>
    </row>
    <row r="5021" spans="1:4">
      <c r="A5021" t="s">
        <v>1215</v>
      </c>
      <c r="B5021" t="s">
        <v>5045</v>
      </c>
      <c r="C5021" t="str">
        <f t="shared" si="78"/>
        <v>10.146.106.83naa.60060e80166177000001617700000052</v>
      </c>
      <c r="D5021" t="s">
        <v>4850</v>
      </c>
    </row>
    <row r="5022" spans="1:4">
      <c r="A5022" t="s">
        <v>1215</v>
      </c>
      <c r="B5022" t="s">
        <v>1365</v>
      </c>
      <c r="C5022" t="str">
        <f t="shared" si="78"/>
        <v>10.146.106.83naa.60060e80166177000001617700001f12</v>
      </c>
      <c r="D5022" t="s">
        <v>4401</v>
      </c>
    </row>
    <row r="5023" spans="1:4">
      <c r="A5023" t="s">
        <v>1215</v>
      </c>
      <c r="B5023" t="s">
        <v>5049</v>
      </c>
      <c r="C5023" t="str">
        <f t="shared" si="78"/>
        <v>10.146.106.83naa.60060e80166177000001617700000050</v>
      </c>
      <c r="D5023" t="s">
        <v>4830</v>
      </c>
    </row>
    <row r="5024" spans="1:4">
      <c r="A5024" t="s">
        <v>1215</v>
      </c>
      <c r="B5024" t="s">
        <v>5051</v>
      </c>
      <c r="C5024" t="str">
        <f t="shared" si="78"/>
        <v>10.146.106.83naa.60060e80166177000001617700000051</v>
      </c>
      <c r="D5024" t="s">
        <v>4831</v>
      </c>
    </row>
    <row r="5025" spans="1:4">
      <c r="A5025" t="s">
        <v>1215</v>
      </c>
      <c r="B5025" t="s">
        <v>5057</v>
      </c>
      <c r="C5025" t="str">
        <f t="shared" si="78"/>
        <v>10.146.106.83naa.60060e8016617700000161770000003a</v>
      </c>
      <c r="D5025" t="s">
        <v>4400</v>
      </c>
    </row>
    <row r="5026" spans="1:4">
      <c r="A5026" t="s">
        <v>1215</v>
      </c>
      <c r="B5026" t="s">
        <v>5053</v>
      </c>
      <c r="C5026" t="str">
        <f t="shared" si="78"/>
        <v>10.146.106.83naa.60060e8016617700000161770000003c</v>
      </c>
      <c r="D5026" t="s">
        <v>4399</v>
      </c>
    </row>
    <row r="5027" spans="1:4">
      <c r="A5027" t="s">
        <v>1215</v>
      </c>
      <c r="B5027" t="s">
        <v>5060</v>
      </c>
      <c r="C5027" t="str">
        <f t="shared" si="78"/>
        <v>10.146.106.83naa.60060e8016617700000161770000003e</v>
      </c>
      <c r="D5027" t="s">
        <v>4397</v>
      </c>
    </row>
    <row r="5028" spans="1:4">
      <c r="A5028" t="s">
        <v>1215</v>
      </c>
      <c r="B5028" t="s">
        <v>5025</v>
      </c>
      <c r="C5028" t="str">
        <f t="shared" si="78"/>
        <v>10.146.106.83naa.60060e80166177000001617700000082</v>
      </c>
      <c r="D5028" t="s">
        <v>5101</v>
      </c>
    </row>
    <row r="5029" spans="1:4">
      <c r="A5029" t="s">
        <v>1215</v>
      </c>
      <c r="B5029" t="s">
        <v>5027</v>
      </c>
      <c r="C5029" t="str">
        <f t="shared" si="78"/>
        <v>10.146.106.83naa.60060e80166177000001617700000083</v>
      </c>
      <c r="D5029" t="s">
        <v>5102</v>
      </c>
    </row>
    <row r="5030" spans="1:4">
      <c r="A5030" t="s">
        <v>1215</v>
      </c>
      <c r="B5030" t="s">
        <v>1261</v>
      </c>
      <c r="C5030" t="str">
        <f t="shared" si="78"/>
        <v>10.146.106.83naa.60060e80166221000001622100001f0b</v>
      </c>
      <c r="D5030" t="s">
        <v>4595</v>
      </c>
    </row>
    <row r="5031" spans="1:4">
      <c r="A5031" t="s">
        <v>1215</v>
      </c>
      <c r="B5031" t="s">
        <v>1385</v>
      </c>
      <c r="C5031" t="str">
        <f t="shared" si="78"/>
        <v>10.146.106.83naa.60060e80166177000001617700001f15</v>
      </c>
      <c r="D5031" t="s">
        <v>4394</v>
      </c>
    </row>
    <row r="5032" spans="1:4">
      <c r="A5032" t="s">
        <v>1215</v>
      </c>
      <c r="B5032" t="s">
        <v>5046</v>
      </c>
      <c r="C5032" t="str">
        <f t="shared" si="78"/>
        <v>10.146.106.83naa.60060e80166177000001617700000053</v>
      </c>
      <c r="D5032" t="s">
        <v>5103</v>
      </c>
    </row>
    <row r="5033" spans="1:4">
      <c r="A5033" t="s">
        <v>1215</v>
      </c>
      <c r="B5033" t="s">
        <v>1251</v>
      </c>
      <c r="C5033" t="str">
        <f t="shared" si="78"/>
        <v>10.146.106.83naa.60060e80166221000001622100001f0a</v>
      </c>
      <c r="D5033" t="s">
        <v>4596</v>
      </c>
    </row>
    <row r="5034" spans="1:4">
      <c r="A5034" t="s">
        <v>1215</v>
      </c>
      <c r="B5034" t="s">
        <v>5055</v>
      </c>
      <c r="C5034" t="str">
        <f t="shared" si="78"/>
        <v>10.146.106.83naa.60060e8016617700000161770000003d</v>
      </c>
      <c r="D5034" t="s">
        <v>4396</v>
      </c>
    </row>
    <row r="5035" spans="1:4">
      <c r="A5035" t="s">
        <v>1215</v>
      </c>
      <c r="B5035" t="s">
        <v>5083</v>
      </c>
      <c r="C5035" t="str">
        <f t="shared" si="78"/>
        <v>10.146.106.83naa.60060e8016622100000162210000004c</v>
      </c>
      <c r="D5035" t="s">
        <v>4638</v>
      </c>
    </row>
    <row r="5036" spans="1:4">
      <c r="A5036" t="s">
        <v>1215</v>
      </c>
      <c r="B5036" t="s">
        <v>5082</v>
      </c>
      <c r="C5036" t="str">
        <f t="shared" si="78"/>
        <v>10.146.106.83naa.60060e8016622100000162210000004b</v>
      </c>
      <c r="D5036" t="s">
        <v>4637</v>
      </c>
    </row>
    <row r="5037" spans="1:4">
      <c r="A5037" t="s">
        <v>1215</v>
      </c>
      <c r="B5037" t="s">
        <v>5018</v>
      </c>
      <c r="C5037" t="str">
        <f t="shared" si="78"/>
        <v>10.146.106.83naa.60060e80166221000001622100001044</v>
      </c>
      <c r="D5037" t="s">
        <v>4642</v>
      </c>
    </row>
    <row r="5038" spans="1:4">
      <c r="A5038" t="s">
        <v>1215</v>
      </c>
      <c r="B5038" t="s">
        <v>5014</v>
      </c>
      <c r="C5038" t="str">
        <f t="shared" si="78"/>
        <v>10.146.106.83naa.60060e80166221000001622100001043</v>
      </c>
      <c r="D5038" t="s">
        <v>4643</v>
      </c>
    </row>
    <row r="5039" spans="1:4">
      <c r="A5039" t="s">
        <v>1215</v>
      </c>
      <c r="B5039" t="s">
        <v>5084</v>
      </c>
      <c r="C5039" t="str">
        <f t="shared" si="78"/>
        <v>10.146.106.83naa.60060e80166221000001622100000049</v>
      </c>
      <c r="D5039" t="s">
        <v>4602</v>
      </c>
    </row>
    <row r="5040" spans="1:4">
      <c r="A5040" t="s">
        <v>1215</v>
      </c>
      <c r="B5040" t="s">
        <v>5081</v>
      </c>
      <c r="C5040" t="str">
        <f t="shared" si="78"/>
        <v>10.146.106.83naa.60060e80166221000001622100000048</v>
      </c>
      <c r="D5040" t="s">
        <v>4600</v>
      </c>
    </row>
    <row r="5041" spans="1:4">
      <c r="A5041" t="s">
        <v>1215</v>
      </c>
      <c r="B5041" t="s">
        <v>1237</v>
      </c>
      <c r="C5041" t="str">
        <f t="shared" si="78"/>
        <v>10.146.106.83naa.60060e80166221000001622100001f1a</v>
      </c>
      <c r="D5041" t="s">
        <v>4222</v>
      </c>
    </row>
    <row r="5042" spans="1:4">
      <c r="A5042" t="s">
        <v>1215</v>
      </c>
      <c r="B5042" t="s">
        <v>5085</v>
      </c>
      <c r="C5042" t="str">
        <f t="shared" si="78"/>
        <v>10.146.106.83naa.60060e8016622100000162210000004a</v>
      </c>
      <c r="D5042" t="s">
        <v>4601</v>
      </c>
    </row>
    <row r="5043" spans="1:4">
      <c r="A5043" t="s">
        <v>1215</v>
      </c>
      <c r="B5043" t="s">
        <v>5019</v>
      </c>
      <c r="C5043" t="str">
        <f t="shared" si="78"/>
        <v>10.146.106.83naa.60060e80166221000001622100001045</v>
      </c>
      <c r="D5043" t="s">
        <v>4644</v>
      </c>
    </row>
    <row r="5044" spans="1:4">
      <c r="A5044" t="s">
        <v>1215</v>
      </c>
      <c r="B5044" t="s">
        <v>5011</v>
      </c>
      <c r="C5044" t="str">
        <f t="shared" si="78"/>
        <v>10.146.106.83naa.60060e8016622100000162210000104b</v>
      </c>
      <c r="D5044" t="s">
        <v>4636</v>
      </c>
    </row>
    <row r="5045" spans="1:4">
      <c r="A5045" t="s">
        <v>1215</v>
      </c>
      <c r="B5045" t="s">
        <v>5004</v>
      </c>
      <c r="C5045" t="str">
        <f t="shared" si="78"/>
        <v>10.146.106.83naa.60060e8016622100000162210000104a</v>
      </c>
      <c r="D5045" t="s">
        <v>4640</v>
      </c>
    </row>
    <row r="5046" spans="1:4">
      <c r="A5046" t="s">
        <v>1215</v>
      </c>
      <c r="B5046" t="s">
        <v>5040</v>
      </c>
      <c r="C5046" t="str">
        <f t="shared" si="78"/>
        <v>10.146.106.83naa.60060e8016622100000162210000104c</v>
      </c>
      <c r="D5046" t="s">
        <v>4635</v>
      </c>
    </row>
    <row r="5047" spans="1:4">
      <c r="A5047" t="s">
        <v>1215</v>
      </c>
      <c r="B5047" t="s">
        <v>5001</v>
      </c>
      <c r="C5047" t="str">
        <f t="shared" si="78"/>
        <v>10.146.106.83naa.60060e80166221000001622100001047</v>
      </c>
      <c r="D5047" t="s">
        <v>4645</v>
      </c>
    </row>
    <row r="5048" spans="1:4">
      <c r="A5048" t="s">
        <v>1215</v>
      </c>
      <c r="B5048" t="s">
        <v>5017</v>
      </c>
      <c r="C5048" t="str">
        <f t="shared" si="78"/>
        <v>10.146.106.83naa.60060e80166221000001622100001046</v>
      </c>
      <c r="D5048" t="s">
        <v>4646</v>
      </c>
    </row>
    <row r="5049" spans="1:4">
      <c r="A5049" t="s">
        <v>1215</v>
      </c>
      <c r="B5049" t="s">
        <v>4997</v>
      </c>
      <c r="C5049" t="str">
        <f t="shared" si="78"/>
        <v>10.146.106.83naa.60060e80166221000001622100001049</v>
      </c>
      <c r="D5049" t="s">
        <v>4639</v>
      </c>
    </row>
    <row r="5050" spans="1:4">
      <c r="A5050" t="s">
        <v>1215</v>
      </c>
      <c r="B5050" t="s">
        <v>5003</v>
      </c>
      <c r="C5050" t="str">
        <f t="shared" si="78"/>
        <v>10.146.106.83naa.60060e80166221000001622100001048</v>
      </c>
      <c r="D5050" t="s">
        <v>4641</v>
      </c>
    </row>
    <row r="5051" spans="1:4">
      <c r="A5051" t="s">
        <v>1215</v>
      </c>
      <c r="B5051" t="s">
        <v>5076</v>
      </c>
      <c r="C5051" t="str">
        <f t="shared" si="78"/>
        <v>10.146.106.83naa.60060e80166221000001622100000047</v>
      </c>
      <c r="D5051" t="s">
        <v>4599</v>
      </c>
    </row>
    <row r="5052" spans="1:4">
      <c r="A5052" t="s">
        <v>1215</v>
      </c>
      <c r="B5052" t="s">
        <v>5077</v>
      </c>
      <c r="C5052" t="str">
        <f t="shared" si="78"/>
        <v>10.146.106.83naa.60060e80166221000001622100000045</v>
      </c>
      <c r="D5052" t="s">
        <v>4604</v>
      </c>
    </row>
    <row r="5053" spans="1:4">
      <c r="A5053" t="s">
        <v>1215</v>
      </c>
      <c r="B5053" t="s">
        <v>5074</v>
      </c>
      <c r="C5053" t="str">
        <f t="shared" si="78"/>
        <v>10.146.106.83naa.60060e80166221000001622100000046</v>
      </c>
      <c r="D5053" t="s">
        <v>4603</v>
      </c>
    </row>
    <row r="5054" spans="1:4">
      <c r="A5054" t="s">
        <v>1215</v>
      </c>
      <c r="B5054" t="s">
        <v>5100</v>
      </c>
      <c r="C5054" t="str">
        <f t="shared" si="78"/>
        <v>10.146.106.83naa.60060e80166221000001622100000043</v>
      </c>
      <c r="D5054" t="s">
        <v>4597</v>
      </c>
    </row>
    <row r="5055" spans="1:4">
      <c r="A5055" t="s">
        <v>1215</v>
      </c>
      <c r="B5055" t="s">
        <v>5096</v>
      </c>
      <c r="C5055" t="str">
        <f t="shared" si="78"/>
        <v>10.146.106.83naa.60060e80166221000001622100000044</v>
      </c>
      <c r="D5055" t="s">
        <v>4598</v>
      </c>
    </row>
    <row r="5056" spans="1:4">
      <c r="A5056" t="s">
        <v>1215</v>
      </c>
      <c r="B5056" t="s">
        <v>5072</v>
      </c>
      <c r="C5056" t="str">
        <f t="shared" si="78"/>
        <v>10.146.106.83naa.60060e80166177000001617700000039</v>
      </c>
      <c r="D5056" t="s">
        <v>4416</v>
      </c>
    </row>
    <row r="5057" spans="1:4">
      <c r="A5057" t="s">
        <v>1215</v>
      </c>
      <c r="B5057" t="s">
        <v>5062</v>
      </c>
      <c r="C5057" t="str">
        <f t="shared" si="78"/>
        <v>10.146.106.83naa.60060e80166221000001622100001042</v>
      </c>
      <c r="D5057" t="s">
        <v>2486</v>
      </c>
    </row>
    <row r="5058" spans="1:4">
      <c r="A5058" t="s">
        <v>1215</v>
      </c>
      <c r="B5058" t="s">
        <v>5021</v>
      </c>
      <c r="C5058" t="str">
        <f t="shared" si="78"/>
        <v>10.146.106.83naa.60060e8016622100000162210000003f</v>
      </c>
      <c r="D5058" t="s">
        <v>4613</v>
      </c>
    </row>
    <row r="5059" spans="1:4">
      <c r="A5059" t="s">
        <v>1215</v>
      </c>
      <c r="B5059" t="s">
        <v>5034</v>
      </c>
      <c r="C5059" t="str">
        <f t="shared" si="78"/>
        <v>10.146.106.83naa.60060e80166221000001622100000041</v>
      </c>
      <c r="D5059" t="s">
        <v>2477</v>
      </c>
    </row>
    <row r="5060" spans="1:4">
      <c r="A5060" t="s">
        <v>1215</v>
      </c>
      <c r="B5060" t="s">
        <v>5023</v>
      </c>
      <c r="C5060" t="str">
        <f t="shared" ref="C5060:C5123" si="79">CONCATENATE(A5060,B5060)</f>
        <v>10.146.106.83naa.60060e80166221000001622100000040</v>
      </c>
      <c r="D5060" t="s">
        <v>2476</v>
      </c>
    </row>
    <row r="5061" spans="1:4">
      <c r="A5061" t="s">
        <v>1215</v>
      </c>
      <c r="B5061" t="s">
        <v>5066</v>
      </c>
      <c r="C5061" t="str">
        <f t="shared" si="79"/>
        <v>10.146.106.83naa.60060e80166221000001622100001040</v>
      </c>
      <c r="D5061" t="s">
        <v>2478</v>
      </c>
    </row>
    <row r="5062" spans="1:4">
      <c r="A5062" t="s">
        <v>1215</v>
      </c>
      <c r="B5062" t="s">
        <v>5026</v>
      </c>
      <c r="C5062" t="str">
        <f t="shared" si="79"/>
        <v>10.146.106.83naa.60060e8016622100000162210000003d</v>
      </c>
      <c r="D5062" t="s">
        <v>2474</v>
      </c>
    </row>
    <row r="5063" spans="1:4">
      <c r="A5063" t="s">
        <v>1215</v>
      </c>
      <c r="B5063" t="s">
        <v>5068</v>
      </c>
      <c r="C5063" t="str">
        <f t="shared" si="79"/>
        <v>10.146.106.83naa.60060e80166221000001622100001041</v>
      </c>
      <c r="D5063" t="s">
        <v>2479</v>
      </c>
    </row>
    <row r="5064" spans="1:4">
      <c r="A5064" t="s">
        <v>1215</v>
      </c>
      <c r="B5064" t="s">
        <v>5028</v>
      </c>
      <c r="C5064" t="str">
        <f t="shared" si="79"/>
        <v>10.146.106.83naa.60060e8016622100000162210000003e</v>
      </c>
      <c r="D5064" t="s">
        <v>2483</v>
      </c>
    </row>
    <row r="5065" spans="1:4">
      <c r="A5065" t="s">
        <v>1215</v>
      </c>
      <c r="B5065" t="s">
        <v>5035</v>
      </c>
      <c r="C5065" t="str">
        <f t="shared" si="79"/>
        <v>10.146.106.83naa.60060e80166221000001622100000042</v>
      </c>
      <c r="D5065" t="s">
        <v>2485</v>
      </c>
    </row>
    <row r="5066" spans="1:4">
      <c r="A5066" t="s">
        <v>1215</v>
      </c>
      <c r="B5066" t="s">
        <v>5099</v>
      </c>
      <c r="C5066" t="str">
        <f t="shared" si="79"/>
        <v>10.146.106.83naa.60060e80166177000001617700000089</v>
      </c>
      <c r="D5066" t="s">
        <v>4484</v>
      </c>
    </row>
    <row r="5067" spans="1:4">
      <c r="A5067" t="s">
        <v>1215</v>
      </c>
      <c r="B5067" t="s">
        <v>5088</v>
      </c>
      <c r="C5067" t="str">
        <f t="shared" si="79"/>
        <v>10.146.106.83naa.60060e80166177000001617700000046</v>
      </c>
      <c r="D5067" t="s">
        <v>4471</v>
      </c>
    </row>
    <row r="5068" spans="1:4">
      <c r="A5068" t="s">
        <v>1215</v>
      </c>
      <c r="B5068" t="s">
        <v>5095</v>
      </c>
      <c r="C5068" t="str">
        <f t="shared" si="79"/>
        <v>10.146.106.83naa.60060e8016617700000161770000008a</v>
      </c>
      <c r="D5068" t="s">
        <v>4478</v>
      </c>
    </row>
    <row r="5069" spans="1:4">
      <c r="A5069" t="s">
        <v>1215</v>
      </c>
      <c r="B5069" t="s">
        <v>5092</v>
      </c>
      <c r="C5069" t="str">
        <f t="shared" si="79"/>
        <v>10.146.106.83naa.60060e80166177000001617700000047</v>
      </c>
      <c r="D5069" t="s">
        <v>4482</v>
      </c>
    </row>
    <row r="5070" spans="1:4">
      <c r="A5070" t="s">
        <v>1215</v>
      </c>
      <c r="B5070" t="s">
        <v>5063</v>
      </c>
      <c r="C5070" t="str">
        <f t="shared" si="79"/>
        <v>10.146.106.83naa.60060e80166177000001617700000043</v>
      </c>
      <c r="D5070" t="s">
        <v>4473</v>
      </c>
    </row>
    <row r="5071" spans="1:4">
      <c r="A5071" t="s">
        <v>1215</v>
      </c>
      <c r="B5071" t="s">
        <v>5064</v>
      </c>
      <c r="C5071" t="str">
        <f t="shared" si="79"/>
        <v>10.146.106.83naa.60060e80166177000001617700000042</v>
      </c>
      <c r="D5071" t="s">
        <v>4497</v>
      </c>
    </row>
    <row r="5072" spans="1:4">
      <c r="A5072" t="s">
        <v>1215</v>
      </c>
      <c r="B5072" t="s">
        <v>5090</v>
      </c>
      <c r="C5072" t="str">
        <f t="shared" si="79"/>
        <v>10.146.106.83naa.60060e80166177000001617700000045</v>
      </c>
      <c r="D5072" t="s">
        <v>4475</v>
      </c>
    </row>
    <row r="5073" spans="1:4">
      <c r="A5073" t="s">
        <v>1215</v>
      </c>
      <c r="B5073" t="s">
        <v>5089</v>
      </c>
      <c r="C5073" t="str">
        <f t="shared" si="79"/>
        <v>10.146.106.83naa.60060e80166177000001617700000044</v>
      </c>
      <c r="D5073" t="s">
        <v>4474</v>
      </c>
    </row>
    <row r="5074" spans="1:4">
      <c r="A5074" t="s">
        <v>1215</v>
      </c>
      <c r="B5074" t="s">
        <v>5054</v>
      </c>
      <c r="C5074" t="str">
        <f t="shared" si="79"/>
        <v>10.146.106.83naa.60060e8016622100000162210000103f</v>
      </c>
      <c r="D5074" t="s">
        <v>4615</v>
      </c>
    </row>
    <row r="5075" spans="1:4">
      <c r="A5075" t="s">
        <v>1215</v>
      </c>
      <c r="B5075" t="s">
        <v>5033</v>
      </c>
      <c r="C5075" t="str">
        <f t="shared" si="79"/>
        <v>10.146.106.83naa.60060e80166221000001622100000104</v>
      </c>
      <c r="D5075" t="s">
        <v>4498</v>
      </c>
    </row>
    <row r="5076" spans="1:4">
      <c r="A5076" t="s">
        <v>1215</v>
      </c>
      <c r="B5076" t="s">
        <v>5029</v>
      </c>
      <c r="C5076" t="str">
        <f t="shared" si="79"/>
        <v>10.146.106.83naa.60060e80166221000001622100000052</v>
      </c>
      <c r="D5076" t="s">
        <v>4500</v>
      </c>
    </row>
    <row r="5077" spans="1:4">
      <c r="A5077" t="s">
        <v>1215</v>
      </c>
      <c r="B5077" t="s">
        <v>5071</v>
      </c>
      <c r="C5077" t="str">
        <f t="shared" si="79"/>
        <v>10.146.106.83naa.60060e80166221000001622100001039</v>
      </c>
      <c r="D5077" t="s">
        <v>4614</v>
      </c>
    </row>
    <row r="5078" spans="1:4">
      <c r="A5078" t="s">
        <v>1215</v>
      </c>
      <c r="B5078" t="s">
        <v>5030</v>
      </c>
      <c r="C5078" t="str">
        <f t="shared" si="79"/>
        <v>10.146.106.83naa.60060e80166221000001622100000105</v>
      </c>
      <c r="D5078" t="s">
        <v>4856</v>
      </c>
    </row>
    <row r="5079" spans="1:4">
      <c r="A5079" t="s">
        <v>1215</v>
      </c>
      <c r="B5079" t="s">
        <v>5036</v>
      </c>
      <c r="C5079" t="str">
        <f t="shared" si="79"/>
        <v>10.146.106.83naa.60060e8016622100000162210000004e</v>
      </c>
      <c r="D5079" t="s">
        <v>2520</v>
      </c>
    </row>
    <row r="5080" spans="1:4">
      <c r="A5080" t="s">
        <v>1215</v>
      </c>
      <c r="B5080" t="s">
        <v>5044</v>
      </c>
      <c r="C5080" t="str">
        <f t="shared" si="79"/>
        <v>10.146.106.83naa.60060e8016622100000162210000004d</v>
      </c>
      <c r="D5080" t="s">
        <v>2502</v>
      </c>
    </row>
    <row r="5081" spans="1:4">
      <c r="A5081" t="s">
        <v>1215</v>
      </c>
      <c r="B5081" t="s">
        <v>5024</v>
      </c>
      <c r="C5081" t="str">
        <f t="shared" si="79"/>
        <v>10.146.106.83naa.60060e80166221000001622100000051</v>
      </c>
      <c r="D5081" t="s">
        <v>2523</v>
      </c>
    </row>
    <row r="5082" spans="1:4">
      <c r="A5082" t="s">
        <v>1215</v>
      </c>
      <c r="B5082" t="s">
        <v>5022</v>
      </c>
      <c r="C5082" t="str">
        <f t="shared" si="79"/>
        <v>10.146.106.83naa.60060e80166221000001622100000050</v>
      </c>
      <c r="D5082" t="s">
        <v>2522</v>
      </c>
    </row>
    <row r="5083" spans="1:4">
      <c r="A5083" t="s">
        <v>1215</v>
      </c>
      <c r="B5083" t="s">
        <v>5073</v>
      </c>
      <c r="C5083" t="str">
        <f t="shared" si="79"/>
        <v>10.146.106.83naa.60060e8016622100000162210000103a</v>
      </c>
      <c r="D5083" t="s">
        <v>2470</v>
      </c>
    </row>
    <row r="5084" spans="1:4">
      <c r="A5084" t="s">
        <v>1215</v>
      </c>
      <c r="B5084" t="s">
        <v>5050</v>
      </c>
      <c r="C5084" t="str">
        <f t="shared" si="79"/>
        <v>10.146.106.83naa.60060e8016622100000162210000003b</v>
      </c>
      <c r="D5084" t="s">
        <v>2472</v>
      </c>
    </row>
    <row r="5085" spans="1:4">
      <c r="A5085" t="s">
        <v>1215</v>
      </c>
      <c r="B5085" t="s">
        <v>5058</v>
      </c>
      <c r="C5085" t="str">
        <f t="shared" si="79"/>
        <v>10.146.106.83naa.60060e8016622100000162210000103d</v>
      </c>
      <c r="D5085" t="s">
        <v>2475</v>
      </c>
    </row>
    <row r="5086" spans="1:4">
      <c r="A5086" t="s">
        <v>1215</v>
      </c>
      <c r="B5086" t="s">
        <v>5047</v>
      </c>
      <c r="C5086" t="str">
        <f t="shared" si="79"/>
        <v>10.146.106.83naa.60060e8016622100000162210000003c</v>
      </c>
      <c r="D5086" t="s">
        <v>2464</v>
      </c>
    </row>
    <row r="5087" spans="1:4">
      <c r="A5087" t="s">
        <v>1215</v>
      </c>
      <c r="B5087" t="s">
        <v>5052</v>
      </c>
      <c r="C5087" t="str">
        <f t="shared" si="79"/>
        <v>10.146.106.83naa.60060e8016622100000162210000103e</v>
      </c>
      <c r="D5087" t="s">
        <v>2484</v>
      </c>
    </row>
    <row r="5088" spans="1:4">
      <c r="A5088" t="s">
        <v>1215</v>
      </c>
      <c r="B5088" t="s">
        <v>5043</v>
      </c>
      <c r="C5088" t="str">
        <f t="shared" si="79"/>
        <v>10.146.106.83naa.60060e80166221000001622100000039</v>
      </c>
      <c r="D5088" t="s">
        <v>2462</v>
      </c>
    </row>
    <row r="5089" spans="1:4">
      <c r="A5089" t="s">
        <v>1215</v>
      </c>
      <c r="B5089" t="s">
        <v>5069</v>
      </c>
      <c r="C5089" t="str">
        <f t="shared" si="79"/>
        <v>10.146.106.83naa.60060e8016622100000162210000103b</v>
      </c>
      <c r="D5089" t="s">
        <v>2473</v>
      </c>
    </row>
    <row r="5090" spans="1:4">
      <c r="A5090" t="s">
        <v>1215</v>
      </c>
      <c r="B5090" t="s">
        <v>5048</v>
      </c>
      <c r="C5090" t="str">
        <f t="shared" si="79"/>
        <v>10.146.106.83naa.60060e8016622100000162210000003a</v>
      </c>
      <c r="D5090" t="s">
        <v>2469</v>
      </c>
    </row>
    <row r="5091" spans="1:4">
      <c r="A5091" t="s">
        <v>1215</v>
      </c>
      <c r="B5091" t="s">
        <v>5056</v>
      </c>
      <c r="C5091" t="str">
        <f t="shared" si="79"/>
        <v>10.146.106.83naa.60060e8016622100000162210000103c</v>
      </c>
      <c r="D5091" t="s">
        <v>2471</v>
      </c>
    </row>
    <row r="5092" spans="1:4">
      <c r="A5092" t="s">
        <v>1215</v>
      </c>
      <c r="B5092" t="s">
        <v>5037</v>
      </c>
      <c r="C5092" t="str">
        <f t="shared" si="79"/>
        <v>10.146.106.83naa.60060e80166221000001622100000f27</v>
      </c>
      <c r="D5092" t="s">
        <v>2515</v>
      </c>
    </row>
    <row r="5093" spans="1:4">
      <c r="A5093" t="s">
        <v>1215</v>
      </c>
      <c r="B5093" t="s">
        <v>5041</v>
      </c>
      <c r="C5093" t="str">
        <f t="shared" si="79"/>
        <v>10.146.106.83naa.60060e80166177000001617700000f13</v>
      </c>
      <c r="D5093" t="s">
        <v>4426</v>
      </c>
    </row>
    <row r="5094" spans="1:4">
      <c r="A5094" t="s">
        <v>1215</v>
      </c>
      <c r="B5094" t="s">
        <v>1303</v>
      </c>
      <c r="C5094" t="str">
        <f t="shared" si="79"/>
        <v>10.146.106.83naa.60060e80166177000001617700001f25</v>
      </c>
      <c r="D5094" t="s">
        <v>4435</v>
      </c>
    </row>
    <row r="5095" spans="1:4">
      <c r="A5095" t="s">
        <v>1215</v>
      </c>
      <c r="B5095" t="s">
        <v>5038</v>
      </c>
      <c r="C5095" t="str">
        <f t="shared" si="79"/>
        <v>10.146.106.83naa.60060e80166177000001617700000f14</v>
      </c>
      <c r="D5095" t="s">
        <v>4418</v>
      </c>
    </row>
    <row r="5096" spans="1:4">
      <c r="A5096" t="s">
        <v>1215</v>
      </c>
      <c r="B5096" t="s">
        <v>5012</v>
      </c>
      <c r="C5096" t="str">
        <f t="shared" si="79"/>
        <v>10.146.106.83naa.60060e80166221000001622100000f25</v>
      </c>
      <c r="D5096" t="s">
        <v>4509</v>
      </c>
    </row>
    <row r="5097" spans="1:4">
      <c r="A5097" t="s">
        <v>1215</v>
      </c>
      <c r="B5097" t="s">
        <v>5007</v>
      </c>
      <c r="C5097" t="str">
        <f t="shared" si="79"/>
        <v>10.146.106.83naa.60060e80166221000001622100000f26</v>
      </c>
      <c r="D5097" t="s">
        <v>4423</v>
      </c>
    </row>
    <row r="5098" spans="1:4">
      <c r="A5098" t="s">
        <v>1215</v>
      </c>
      <c r="B5098" t="s">
        <v>5008</v>
      </c>
      <c r="C5098" t="str">
        <f t="shared" si="79"/>
        <v>10.146.106.83naa.60060e80166177000001617700000f12</v>
      </c>
      <c r="D5098" t="s">
        <v>4424</v>
      </c>
    </row>
    <row r="5099" spans="1:4">
      <c r="A5099" t="s">
        <v>1215</v>
      </c>
      <c r="B5099" t="s">
        <v>5010</v>
      </c>
      <c r="C5099" t="str">
        <f t="shared" si="79"/>
        <v>10.146.106.83naa.60060e8016617700000161770000004c</v>
      </c>
      <c r="D5099" t="s">
        <v>4824</v>
      </c>
    </row>
    <row r="5100" spans="1:4">
      <c r="A5100" t="s">
        <v>1215</v>
      </c>
      <c r="B5100" t="s">
        <v>5070</v>
      </c>
      <c r="C5100" t="str">
        <f t="shared" si="79"/>
        <v>10.146.106.83naa.60060e80166177000001617700000038</v>
      </c>
      <c r="D5100" t="s">
        <v>4221</v>
      </c>
    </row>
    <row r="5101" spans="1:4">
      <c r="A5101" t="s">
        <v>1215</v>
      </c>
      <c r="B5101" t="s">
        <v>1343</v>
      </c>
      <c r="C5101" t="str">
        <f t="shared" si="79"/>
        <v>10.146.106.83naa.60060e80166177000001617700001f10</v>
      </c>
      <c r="D5101" t="s">
        <v>4428</v>
      </c>
    </row>
    <row r="5102" spans="1:4">
      <c r="A5102" t="s">
        <v>1215</v>
      </c>
      <c r="B5102" t="s">
        <v>1353</v>
      </c>
      <c r="C5102" t="str">
        <f t="shared" si="79"/>
        <v>10.146.106.83naa.60060e80166177000001617700001f11</v>
      </c>
      <c r="D5102" t="s">
        <v>4429</v>
      </c>
    </row>
    <row r="5103" spans="1:4">
      <c r="A5103" t="s">
        <v>1215</v>
      </c>
      <c r="B5103" t="s">
        <v>5031</v>
      </c>
      <c r="C5103" t="str">
        <f t="shared" si="79"/>
        <v>10.146.106.83naa.60060e8016617700000161770000004f</v>
      </c>
      <c r="D5103" t="s">
        <v>4833</v>
      </c>
    </row>
    <row r="5104" spans="1:4">
      <c r="A5104" t="s">
        <v>1215</v>
      </c>
      <c r="B5104" t="s">
        <v>5006</v>
      </c>
      <c r="C5104" t="str">
        <f t="shared" si="79"/>
        <v>10.146.106.83naa.60060e8016617700000161770000004d</v>
      </c>
      <c r="D5104" t="s">
        <v>4826</v>
      </c>
    </row>
    <row r="5105" spans="1:4">
      <c r="A5105" t="s">
        <v>1215</v>
      </c>
      <c r="B5105" t="s">
        <v>1323</v>
      </c>
      <c r="C5105" t="str">
        <f t="shared" si="79"/>
        <v>10.146.106.83naa.60060e80166177000001617700001f0e</v>
      </c>
      <c r="D5105" t="s">
        <v>4430</v>
      </c>
    </row>
    <row r="5106" spans="1:4">
      <c r="A5106" t="s">
        <v>1215</v>
      </c>
      <c r="B5106" t="s">
        <v>5032</v>
      </c>
      <c r="C5106" t="str">
        <f t="shared" si="79"/>
        <v>10.146.106.83naa.60060e8016617700000161770000004e</v>
      </c>
      <c r="D5106" t="s">
        <v>4832</v>
      </c>
    </row>
    <row r="5107" spans="1:4">
      <c r="A5107" t="s">
        <v>1215</v>
      </c>
      <c r="B5107" t="s">
        <v>1333</v>
      </c>
      <c r="C5107" t="str">
        <f t="shared" si="79"/>
        <v>10.146.106.83naa.60060e80166177000001617700001f0f</v>
      </c>
      <c r="D5107" t="s">
        <v>4427</v>
      </c>
    </row>
    <row r="5108" spans="1:4">
      <c r="A5108" t="s">
        <v>1215</v>
      </c>
      <c r="B5108" t="s">
        <v>4998</v>
      </c>
      <c r="C5108" t="str">
        <f t="shared" si="79"/>
        <v>10.146.106.83naa.60060e80166221000001622100000f24</v>
      </c>
      <c r="D5108" t="s">
        <v>4510</v>
      </c>
    </row>
    <row r="5109" spans="1:4">
      <c r="A5109" t="s">
        <v>1215</v>
      </c>
      <c r="B5109" t="s">
        <v>5091</v>
      </c>
      <c r="C5109" t="str">
        <f t="shared" si="79"/>
        <v>10.146.106.83naa.60060e8016622100000162210000104d</v>
      </c>
      <c r="D5109" t="s">
        <v>4531</v>
      </c>
    </row>
    <row r="5110" spans="1:4">
      <c r="A5110" t="s">
        <v>1215</v>
      </c>
      <c r="B5110" t="s">
        <v>5075</v>
      </c>
      <c r="C5110" t="str">
        <f t="shared" si="79"/>
        <v>10.146.106.83naa.60060e8016617700000161770000004b</v>
      </c>
      <c r="D5110" t="s">
        <v>4518</v>
      </c>
    </row>
    <row r="5111" spans="1:4">
      <c r="A5111" t="s">
        <v>1215</v>
      </c>
      <c r="B5111" t="s">
        <v>5098</v>
      </c>
      <c r="C5111" t="str">
        <f t="shared" si="79"/>
        <v>10.146.106.83naa.60060e80166221000001622100001051</v>
      </c>
      <c r="D5111" t="s">
        <v>4516</v>
      </c>
    </row>
    <row r="5112" spans="1:4">
      <c r="A5112" t="s">
        <v>1215</v>
      </c>
      <c r="B5112" t="s">
        <v>5087</v>
      </c>
      <c r="C5112" t="str">
        <f t="shared" si="79"/>
        <v>10.146.106.83naa.60060e8016622100000162210000104e</v>
      </c>
      <c r="D5112" t="s">
        <v>4529</v>
      </c>
    </row>
    <row r="5113" spans="1:4">
      <c r="A5113" t="s">
        <v>1215</v>
      </c>
      <c r="B5113" t="s">
        <v>5080</v>
      </c>
      <c r="C5113" t="str">
        <f t="shared" si="79"/>
        <v>10.146.106.83naa.60060e8016617700000161770000008b</v>
      </c>
      <c r="D5113" t="s">
        <v>4521</v>
      </c>
    </row>
    <row r="5114" spans="1:4">
      <c r="A5114" t="s">
        <v>1215</v>
      </c>
      <c r="B5114" t="s">
        <v>5097</v>
      </c>
      <c r="C5114" t="str">
        <f t="shared" si="79"/>
        <v>10.146.106.83naa.60060e80166177000001617700000048</v>
      </c>
      <c r="D5114" t="s">
        <v>4477</v>
      </c>
    </row>
    <row r="5115" spans="1:4">
      <c r="A5115" t="s">
        <v>1215</v>
      </c>
      <c r="B5115" t="s">
        <v>5078</v>
      </c>
      <c r="C5115" t="str">
        <f t="shared" si="79"/>
        <v>10.146.106.83naa.60060e8016617700000161770000004a</v>
      </c>
      <c r="D5115" t="s">
        <v>4525</v>
      </c>
    </row>
    <row r="5116" spans="1:4">
      <c r="A5116" t="s">
        <v>1215</v>
      </c>
      <c r="B5116" t="s">
        <v>5093</v>
      </c>
      <c r="C5116" t="str">
        <f t="shared" si="79"/>
        <v>10.146.106.83naa.60060e80166177000001617700000049</v>
      </c>
      <c r="D5116" t="s">
        <v>4479</v>
      </c>
    </row>
    <row r="5117" spans="1:4">
      <c r="A5117" t="s">
        <v>1215</v>
      </c>
      <c r="B5117" t="s">
        <v>5094</v>
      </c>
      <c r="C5117" t="str">
        <f t="shared" si="79"/>
        <v>10.146.106.83naa.60060e80166221000001622100001052</v>
      </c>
      <c r="D5117" t="s">
        <v>4504</v>
      </c>
    </row>
    <row r="5118" spans="1:4">
      <c r="A5118" t="s">
        <v>1215</v>
      </c>
      <c r="B5118" t="s">
        <v>5013</v>
      </c>
      <c r="C5118" t="str">
        <f t="shared" si="79"/>
        <v>10.146.106.83naa.60060e80166221000001622100000f21</v>
      </c>
      <c r="D5118" t="s">
        <v>4507</v>
      </c>
    </row>
    <row r="5119" spans="1:4">
      <c r="A5119" t="s">
        <v>1215</v>
      </c>
      <c r="B5119" t="s">
        <v>5016</v>
      </c>
      <c r="C5119" t="str">
        <f t="shared" si="79"/>
        <v>10.146.106.83naa.60060e80166221000001622100000f20</v>
      </c>
      <c r="D5119" t="s">
        <v>4511</v>
      </c>
    </row>
    <row r="5120" spans="1:4">
      <c r="A5120" t="s">
        <v>1215</v>
      </c>
      <c r="B5120" t="s">
        <v>5002</v>
      </c>
      <c r="C5120" t="str">
        <f t="shared" si="79"/>
        <v>10.146.106.83naa.60060e80166221000001622100000f23</v>
      </c>
      <c r="D5120" t="s">
        <v>4508</v>
      </c>
    </row>
    <row r="5121" spans="1:4">
      <c r="A5121" t="s">
        <v>1215</v>
      </c>
      <c r="B5121" t="s">
        <v>5000</v>
      </c>
      <c r="C5121" t="str">
        <f t="shared" si="79"/>
        <v>10.146.106.83naa.60060e80166221000001622100000f22</v>
      </c>
      <c r="D5121" t="s">
        <v>4506</v>
      </c>
    </row>
    <row r="5122" spans="1:4">
      <c r="A5122" t="s">
        <v>1215</v>
      </c>
      <c r="B5122" t="s">
        <v>5079</v>
      </c>
      <c r="C5122" t="str">
        <f t="shared" si="79"/>
        <v>10.146.106.83naa.60060e80166221000001622100001105</v>
      </c>
      <c r="D5122" t="s">
        <v>4501</v>
      </c>
    </row>
    <row r="5123" spans="1:4">
      <c r="A5123" t="s">
        <v>1215</v>
      </c>
      <c r="B5123" t="s">
        <v>5086</v>
      </c>
      <c r="C5123" t="str">
        <f t="shared" si="79"/>
        <v>10.146.106.83naa.60060e80166221000001622100001104</v>
      </c>
      <c r="D5123" t="s">
        <v>4502</v>
      </c>
    </row>
    <row r="5124" spans="1:4">
      <c r="A5124" t="s">
        <v>1215</v>
      </c>
      <c r="B5124" t="s">
        <v>5020</v>
      </c>
      <c r="C5124" t="str">
        <f t="shared" ref="C5124:C5187" si="80">CONCATENATE(A5124,B5124)</f>
        <v>10.146.106.83naa.60060e80166221000001622100000f1f</v>
      </c>
      <c r="D5124" t="s">
        <v>4515</v>
      </c>
    </row>
    <row r="5125" spans="1:4">
      <c r="A5125" t="s">
        <v>1215</v>
      </c>
      <c r="B5125" t="s">
        <v>5015</v>
      </c>
      <c r="C5125" t="str">
        <f t="shared" si="80"/>
        <v>10.146.106.83naa.60060e80166221000001622100000f1e</v>
      </c>
      <c r="D5125" t="s">
        <v>4513</v>
      </c>
    </row>
    <row r="5126" spans="1:4">
      <c r="A5126" t="s">
        <v>1216</v>
      </c>
      <c r="B5126" t="s">
        <v>1599</v>
      </c>
      <c r="C5126" t="str">
        <f t="shared" si="80"/>
        <v>10.146.106.84naa.600508b1001c12434b39ea4540c28d88</v>
      </c>
      <c r="D5126" t="s">
        <v>4213</v>
      </c>
    </row>
    <row r="5127" spans="1:4">
      <c r="A5127" t="s">
        <v>1216</v>
      </c>
      <c r="B5127" t="s">
        <v>1597</v>
      </c>
      <c r="C5127" t="str">
        <f t="shared" si="80"/>
        <v>10.146.106.84naa.600508b1001c16b9717a16260cd22857</v>
      </c>
      <c r="D5127" t="s">
        <v>4212</v>
      </c>
    </row>
    <row r="5128" spans="1:4">
      <c r="A5128" t="s">
        <v>1216</v>
      </c>
      <c r="B5128" t="s">
        <v>1289</v>
      </c>
      <c r="C5128" t="str">
        <f t="shared" si="80"/>
        <v>10.146.106.84naa.60060e80166221000001622100001f0e</v>
      </c>
      <c r="D5128" t="s">
        <v>4606</v>
      </c>
    </row>
    <row r="5129" spans="1:4">
      <c r="A5129" t="s">
        <v>1216</v>
      </c>
      <c r="B5129" t="s">
        <v>5067</v>
      </c>
      <c r="C5129" t="str">
        <f t="shared" si="80"/>
        <v>10.146.106.84naa.60060e80166177000001617700000040</v>
      </c>
      <c r="D5129" t="s">
        <v>4415</v>
      </c>
    </row>
    <row r="5130" spans="1:4">
      <c r="A5130" t="s">
        <v>1216</v>
      </c>
      <c r="B5130" t="s">
        <v>5061</v>
      </c>
      <c r="C5130" t="str">
        <f t="shared" si="80"/>
        <v>10.146.106.84naa.60060e80166177000001617700000041</v>
      </c>
      <c r="D5130" t="s">
        <v>4410</v>
      </c>
    </row>
    <row r="5131" spans="1:4">
      <c r="A5131" t="s">
        <v>1216</v>
      </c>
      <c r="B5131" t="s">
        <v>1279</v>
      </c>
      <c r="C5131" t="str">
        <f t="shared" si="80"/>
        <v>10.146.106.84naa.60060e80166221000001622100001f0d</v>
      </c>
      <c r="D5131" t="s">
        <v>4609</v>
      </c>
    </row>
    <row r="5132" spans="1:4">
      <c r="A5132" t="s">
        <v>1216</v>
      </c>
      <c r="B5132" t="s">
        <v>1271</v>
      </c>
      <c r="C5132" t="str">
        <f t="shared" si="80"/>
        <v>10.146.106.84naa.60060e80166221000001622100001f0c</v>
      </c>
      <c r="D5132" t="s">
        <v>4608</v>
      </c>
    </row>
    <row r="5133" spans="1:4">
      <c r="A5133" t="s">
        <v>1216</v>
      </c>
      <c r="B5133" t="s">
        <v>1365</v>
      </c>
      <c r="C5133" t="str">
        <f t="shared" si="80"/>
        <v>10.146.106.84naa.60060e80166177000001617700001f12</v>
      </c>
      <c r="D5133" t="s">
        <v>4401</v>
      </c>
    </row>
    <row r="5134" spans="1:4">
      <c r="A5134" t="s">
        <v>1216</v>
      </c>
      <c r="B5134" t="s">
        <v>5072</v>
      </c>
      <c r="C5134" t="str">
        <f t="shared" si="80"/>
        <v>10.146.106.84naa.60060e80166177000001617700000039</v>
      </c>
      <c r="D5134" t="s">
        <v>4416</v>
      </c>
    </row>
    <row r="5135" spans="1:4">
      <c r="A5135" t="s">
        <v>1216</v>
      </c>
      <c r="B5135" t="s">
        <v>1375</v>
      </c>
      <c r="C5135" t="str">
        <f t="shared" si="80"/>
        <v>10.146.106.84naa.60060e80166177000001617700001f13</v>
      </c>
      <c r="D5135" t="s">
        <v>4402</v>
      </c>
    </row>
    <row r="5136" spans="1:4">
      <c r="A5136" t="s">
        <v>1216</v>
      </c>
      <c r="B5136" t="s">
        <v>5057</v>
      </c>
      <c r="C5136" t="str">
        <f t="shared" si="80"/>
        <v>10.146.106.84naa.60060e8016617700000161770000003a</v>
      </c>
      <c r="D5136" t="s">
        <v>4400</v>
      </c>
    </row>
    <row r="5137" spans="1:4">
      <c r="A5137" t="s">
        <v>1216</v>
      </c>
      <c r="B5137" t="s">
        <v>1343</v>
      </c>
      <c r="C5137" t="str">
        <f t="shared" si="80"/>
        <v>10.146.106.84naa.60060e80166177000001617700001f10</v>
      </c>
      <c r="D5137" t="s">
        <v>4428</v>
      </c>
    </row>
    <row r="5138" spans="1:4">
      <c r="A5138" t="s">
        <v>1216</v>
      </c>
      <c r="B5138" t="s">
        <v>1333</v>
      </c>
      <c r="C5138" t="str">
        <f t="shared" si="80"/>
        <v>10.146.106.84naa.60060e80166177000001617700001f0f</v>
      </c>
      <c r="D5138" t="s">
        <v>4427</v>
      </c>
    </row>
    <row r="5139" spans="1:4">
      <c r="A5139" t="s">
        <v>1216</v>
      </c>
      <c r="B5139" t="s">
        <v>1353</v>
      </c>
      <c r="C5139" t="str">
        <f t="shared" si="80"/>
        <v>10.146.106.84naa.60060e80166177000001617700001f11</v>
      </c>
      <c r="D5139" t="s">
        <v>4429</v>
      </c>
    </row>
    <row r="5140" spans="1:4">
      <c r="A5140" t="s">
        <v>1216</v>
      </c>
      <c r="B5140" t="s">
        <v>5070</v>
      </c>
      <c r="C5140" t="str">
        <f t="shared" si="80"/>
        <v>10.146.106.84naa.60060e80166177000001617700000038</v>
      </c>
      <c r="D5140" t="s">
        <v>4221</v>
      </c>
    </row>
    <row r="5141" spans="1:4">
      <c r="A5141" t="s">
        <v>1216</v>
      </c>
      <c r="B5141" t="s">
        <v>5059</v>
      </c>
      <c r="C5141" t="str">
        <f t="shared" si="80"/>
        <v>10.146.106.84naa.60060e8016617700000161770000003b</v>
      </c>
      <c r="D5141" t="s">
        <v>4404</v>
      </c>
    </row>
    <row r="5142" spans="1:4">
      <c r="A5142" t="s">
        <v>1216</v>
      </c>
      <c r="B5142" t="s">
        <v>5060</v>
      </c>
      <c r="C5142" t="str">
        <f t="shared" si="80"/>
        <v>10.146.106.84naa.60060e8016617700000161770000003e</v>
      </c>
      <c r="D5142" t="s">
        <v>4397</v>
      </c>
    </row>
    <row r="5143" spans="1:4">
      <c r="A5143" t="s">
        <v>1216</v>
      </c>
      <c r="B5143" t="s">
        <v>1251</v>
      </c>
      <c r="C5143" t="str">
        <f t="shared" si="80"/>
        <v>10.146.106.84naa.60060e80166221000001622100001f0a</v>
      </c>
      <c r="D5143" t="s">
        <v>4596</v>
      </c>
    </row>
    <row r="5144" spans="1:4">
      <c r="A5144" t="s">
        <v>1216</v>
      </c>
      <c r="B5144" t="s">
        <v>5065</v>
      </c>
      <c r="C5144" t="str">
        <f t="shared" si="80"/>
        <v>10.146.106.84naa.60060e8016617700000161770000003f</v>
      </c>
      <c r="D5144" t="s">
        <v>4411</v>
      </c>
    </row>
    <row r="5145" spans="1:4">
      <c r="A5145" t="s">
        <v>1216</v>
      </c>
      <c r="B5145" t="s">
        <v>1261</v>
      </c>
      <c r="C5145" t="str">
        <f t="shared" si="80"/>
        <v>10.146.106.84naa.60060e80166221000001622100001f0b</v>
      </c>
      <c r="D5145" t="s">
        <v>4595</v>
      </c>
    </row>
    <row r="5146" spans="1:4">
      <c r="A5146" t="s">
        <v>1216</v>
      </c>
      <c r="B5146" t="s">
        <v>5053</v>
      </c>
      <c r="C5146" t="str">
        <f t="shared" si="80"/>
        <v>10.146.106.84naa.60060e8016617700000161770000003c</v>
      </c>
      <c r="D5146" t="s">
        <v>4399</v>
      </c>
    </row>
    <row r="5147" spans="1:4">
      <c r="A5147" t="s">
        <v>1216</v>
      </c>
      <c r="B5147" t="s">
        <v>1381</v>
      </c>
      <c r="C5147" t="str">
        <f t="shared" si="80"/>
        <v>10.146.106.84naa.60060e80166177000001617700001f14</v>
      </c>
      <c r="D5147" t="s">
        <v>4403</v>
      </c>
    </row>
    <row r="5148" spans="1:4">
      <c r="A5148" t="s">
        <v>1216</v>
      </c>
      <c r="B5148" t="s">
        <v>5055</v>
      </c>
      <c r="C5148" t="str">
        <f t="shared" si="80"/>
        <v>10.146.106.84naa.60060e8016617700000161770000003d</v>
      </c>
      <c r="D5148" t="s">
        <v>4396</v>
      </c>
    </row>
    <row r="5149" spans="1:4">
      <c r="A5149" t="s">
        <v>1216</v>
      </c>
      <c r="B5149" t="s">
        <v>1385</v>
      </c>
      <c r="C5149" t="str">
        <f t="shared" si="80"/>
        <v>10.146.106.84naa.60060e80166177000001617700001f15</v>
      </c>
      <c r="D5149" t="s">
        <v>4394</v>
      </c>
    </row>
    <row r="5150" spans="1:4">
      <c r="A5150" t="s">
        <v>1216</v>
      </c>
      <c r="B5150" t="s">
        <v>4997</v>
      </c>
      <c r="C5150" t="str">
        <f t="shared" si="80"/>
        <v>10.146.106.84naa.60060e80166221000001622100001049</v>
      </c>
      <c r="D5150" t="s">
        <v>4639</v>
      </c>
    </row>
    <row r="5151" spans="1:4">
      <c r="A5151" t="s">
        <v>1216</v>
      </c>
      <c r="B5151" t="s">
        <v>5004</v>
      </c>
      <c r="C5151" t="str">
        <f t="shared" si="80"/>
        <v>10.146.106.84naa.60060e8016622100000162210000104a</v>
      </c>
      <c r="D5151" t="s">
        <v>4640</v>
      </c>
    </row>
    <row r="5152" spans="1:4">
      <c r="A5152" t="s">
        <v>1216</v>
      </c>
      <c r="B5152" t="s">
        <v>5017</v>
      </c>
      <c r="C5152" t="str">
        <f t="shared" si="80"/>
        <v>10.146.106.84naa.60060e80166221000001622100001046</v>
      </c>
      <c r="D5152" t="s">
        <v>4646</v>
      </c>
    </row>
    <row r="5153" spans="1:4">
      <c r="A5153" t="s">
        <v>1216</v>
      </c>
      <c r="B5153" t="s">
        <v>5019</v>
      </c>
      <c r="C5153" t="str">
        <f t="shared" si="80"/>
        <v>10.146.106.84naa.60060e80166221000001622100001045</v>
      </c>
      <c r="D5153" t="s">
        <v>4644</v>
      </c>
    </row>
    <row r="5154" spans="1:4">
      <c r="A5154" t="s">
        <v>1216</v>
      </c>
      <c r="B5154" t="s">
        <v>5003</v>
      </c>
      <c r="C5154" t="str">
        <f t="shared" si="80"/>
        <v>10.146.106.84naa.60060e80166221000001622100001048</v>
      </c>
      <c r="D5154" t="s">
        <v>4641</v>
      </c>
    </row>
    <row r="5155" spans="1:4">
      <c r="A5155" t="s">
        <v>1216</v>
      </c>
      <c r="B5155" t="s">
        <v>5001</v>
      </c>
      <c r="C5155" t="str">
        <f t="shared" si="80"/>
        <v>10.146.106.84naa.60060e80166221000001622100001047</v>
      </c>
      <c r="D5155" t="s">
        <v>4645</v>
      </c>
    </row>
    <row r="5156" spans="1:4">
      <c r="A5156" t="s">
        <v>1216</v>
      </c>
      <c r="B5156" t="s">
        <v>5011</v>
      </c>
      <c r="C5156" t="str">
        <f t="shared" si="80"/>
        <v>10.146.106.84naa.60060e8016622100000162210000104b</v>
      </c>
      <c r="D5156" t="s">
        <v>4636</v>
      </c>
    </row>
    <row r="5157" spans="1:4">
      <c r="A5157" t="s">
        <v>1216</v>
      </c>
      <c r="B5157" t="s">
        <v>5040</v>
      </c>
      <c r="C5157" t="str">
        <f t="shared" si="80"/>
        <v>10.146.106.84naa.60060e8016622100000162210000104c</v>
      </c>
      <c r="D5157" t="s">
        <v>4635</v>
      </c>
    </row>
    <row r="5158" spans="1:4">
      <c r="A5158" t="s">
        <v>1216</v>
      </c>
      <c r="B5158" t="s">
        <v>5018</v>
      </c>
      <c r="C5158" t="str">
        <f t="shared" si="80"/>
        <v>10.146.106.84naa.60060e80166221000001622100001044</v>
      </c>
      <c r="D5158" t="s">
        <v>4642</v>
      </c>
    </row>
    <row r="5159" spans="1:4">
      <c r="A5159" t="s">
        <v>1216</v>
      </c>
      <c r="B5159" t="s">
        <v>5096</v>
      </c>
      <c r="C5159" t="str">
        <f t="shared" si="80"/>
        <v>10.146.106.84naa.60060e80166221000001622100000044</v>
      </c>
      <c r="D5159" t="s">
        <v>4598</v>
      </c>
    </row>
    <row r="5160" spans="1:4">
      <c r="A5160" t="s">
        <v>1216</v>
      </c>
      <c r="B5160" t="s">
        <v>5077</v>
      </c>
      <c r="C5160" t="str">
        <f t="shared" si="80"/>
        <v>10.146.106.84naa.60060e80166221000001622100000045</v>
      </c>
      <c r="D5160" t="s">
        <v>4604</v>
      </c>
    </row>
    <row r="5161" spans="1:4">
      <c r="A5161" t="s">
        <v>1216</v>
      </c>
      <c r="B5161" t="s">
        <v>5100</v>
      </c>
      <c r="C5161" t="str">
        <f t="shared" si="80"/>
        <v>10.146.106.84naa.60060e80166221000001622100000043</v>
      </c>
      <c r="D5161" t="s">
        <v>4597</v>
      </c>
    </row>
    <row r="5162" spans="1:4">
      <c r="A5162" t="s">
        <v>1216</v>
      </c>
      <c r="B5162" t="s">
        <v>5074</v>
      </c>
      <c r="C5162" t="str">
        <f t="shared" si="80"/>
        <v>10.146.106.84naa.60060e80166221000001622100000046</v>
      </c>
      <c r="D5162" t="s">
        <v>4603</v>
      </c>
    </row>
    <row r="5163" spans="1:4">
      <c r="A5163" t="s">
        <v>1216</v>
      </c>
      <c r="B5163" t="s">
        <v>5082</v>
      </c>
      <c r="C5163" t="str">
        <f t="shared" si="80"/>
        <v>10.146.106.84naa.60060e8016622100000162210000004b</v>
      </c>
      <c r="D5163" t="s">
        <v>4637</v>
      </c>
    </row>
    <row r="5164" spans="1:4">
      <c r="A5164" t="s">
        <v>1216</v>
      </c>
      <c r="B5164" t="s">
        <v>1237</v>
      </c>
      <c r="C5164" t="str">
        <f t="shared" si="80"/>
        <v>10.146.106.84naa.60060e80166221000001622100001f1a</v>
      </c>
      <c r="D5164" t="s">
        <v>4222</v>
      </c>
    </row>
    <row r="5165" spans="1:4">
      <c r="A5165" t="s">
        <v>1216</v>
      </c>
      <c r="B5165" t="s">
        <v>5014</v>
      </c>
      <c r="C5165" t="str">
        <f t="shared" si="80"/>
        <v>10.146.106.84naa.60060e80166221000001622100001043</v>
      </c>
      <c r="D5165" t="s">
        <v>4643</v>
      </c>
    </row>
    <row r="5166" spans="1:4">
      <c r="A5166" t="s">
        <v>1216</v>
      </c>
      <c r="B5166" t="s">
        <v>5083</v>
      </c>
      <c r="C5166" t="str">
        <f t="shared" si="80"/>
        <v>10.146.106.84naa.60060e8016622100000162210000004c</v>
      </c>
      <c r="D5166" t="s">
        <v>4638</v>
      </c>
    </row>
    <row r="5167" spans="1:4">
      <c r="A5167" t="s">
        <v>1216</v>
      </c>
      <c r="B5167" t="s">
        <v>5081</v>
      </c>
      <c r="C5167" t="str">
        <f t="shared" si="80"/>
        <v>10.146.106.84naa.60060e80166221000001622100000048</v>
      </c>
      <c r="D5167" t="s">
        <v>4600</v>
      </c>
    </row>
    <row r="5168" spans="1:4">
      <c r="A5168" t="s">
        <v>1216</v>
      </c>
      <c r="B5168" t="s">
        <v>5076</v>
      </c>
      <c r="C5168" t="str">
        <f t="shared" si="80"/>
        <v>10.146.106.84naa.60060e80166221000001622100000047</v>
      </c>
      <c r="D5168" t="s">
        <v>4599</v>
      </c>
    </row>
    <row r="5169" spans="1:4">
      <c r="A5169" t="s">
        <v>1216</v>
      </c>
      <c r="B5169" t="s">
        <v>5085</v>
      </c>
      <c r="C5169" t="str">
        <f t="shared" si="80"/>
        <v>10.146.106.84naa.60060e8016622100000162210000004a</v>
      </c>
      <c r="D5169" t="s">
        <v>4601</v>
      </c>
    </row>
    <row r="5170" spans="1:4">
      <c r="A5170" t="s">
        <v>1216</v>
      </c>
      <c r="B5170" t="s">
        <v>5084</v>
      </c>
      <c r="C5170" t="str">
        <f t="shared" si="80"/>
        <v>10.146.106.84naa.60060e80166221000001622100000049</v>
      </c>
      <c r="D5170" t="s">
        <v>4602</v>
      </c>
    </row>
    <row r="5171" spans="1:4">
      <c r="A5171" t="s">
        <v>1216</v>
      </c>
      <c r="B5171" t="s">
        <v>5058</v>
      </c>
      <c r="C5171" t="str">
        <f t="shared" si="80"/>
        <v>10.146.106.84naa.60060e8016622100000162210000103d</v>
      </c>
      <c r="D5171" t="s">
        <v>2475</v>
      </c>
    </row>
    <row r="5172" spans="1:4">
      <c r="A5172" t="s">
        <v>1216</v>
      </c>
      <c r="B5172" t="s">
        <v>5048</v>
      </c>
      <c r="C5172" t="str">
        <f t="shared" si="80"/>
        <v>10.146.106.84naa.60060e8016622100000162210000003a</v>
      </c>
      <c r="D5172" t="s">
        <v>2469</v>
      </c>
    </row>
    <row r="5173" spans="1:4">
      <c r="A5173" t="s">
        <v>1216</v>
      </c>
      <c r="B5173" t="s">
        <v>5052</v>
      </c>
      <c r="C5173" t="str">
        <f t="shared" si="80"/>
        <v>10.146.106.84naa.60060e8016622100000162210000103e</v>
      </c>
      <c r="D5173" t="s">
        <v>2484</v>
      </c>
    </row>
    <row r="5174" spans="1:4">
      <c r="A5174" t="s">
        <v>1216</v>
      </c>
      <c r="B5174" t="s">
        <v>5050</v>
      </c>
      <c r="C5174" t="str">
        <f t="shared" si="80"/>
        <v>10.146.106.84naa.60060e8016622100000162210000003b</v>
      </c>
      <c r="D5174" t="s">
        <v>2472</v>
      </c>
    </row>
    <row r="5175" spans="1:4">
      <c r="A5175" t="s">
        <v>1216</v>
      </c>
      <c r="B5175" t="s">
        <v>5069</v>
      </c>
      <c r="C5175" t="str">
        <f t="shared" si="80"/>
        <v>10.146.106.84naa.60060e8016622100000162210000103b</v>
      </c>
      <c r="D5175" t="s">
        <v>2473</v>
      </c>
    </row>
    <row r="5176" spans="1:4">
      <c r="A5176" t="s">
        <v>1216</v>
      </c>
      <c r="B5176" t="s">
        <v>5073</v>
      </c>
      <c r="C5176" t="str">
        <f t="shared" si="80"/>
        <v>10.146.106.84naa.60060e8016622100000162210000103a</v>
      </c>
      <c r="D5176" t="s">
        <v>2470</v>
      </c>
    </row>
    <row r="5177" spans="1:4">
      <c r="A5177" t="s">
        <v>1216</v>
      </c>
      <c r="B5177" t="s">
        <v>5056</v>
      </c>
      <c r="C5177" t="str">
        <f t="shared" si="80"/>
        <v>10.146.106.84naa.60060e8016622100000162210000103c</v>
      </c>
      <c r="D5177" t="s">
        <v>2471</v>
      </c>
    </row>
    <row r="5178" spans="1:4">
      <c r="A5178" t="s">
        <v>1216</v>
      </c>
      <c r="B5178" t="s">
        <v>5043</v>
      </c>
      <c r="C5178" t="str">
        <f t="shared" si="80"/>
        <v>10.146.106.84naa.60060e80166221000001622100000039</v>
      </c>
      <c r="D5178" t="s">
        <v>2462</v>
      </c>
    </row>
    <row r="5179" spans="1:4">
      <c r="A5179" t="s">
        <v>1216</v>
      </c>
      <c r="B5179" t="s">
        <v>5047</v>
      </c>
      <c r="C5179" t="str">
        <f t="shared" si="80"/>
        <v>10.146.106.84naa.60060e8016622100000162210000003c</v>
      </c>
      <c r="D5179" t="s">
        <v>2464</v>
      </c>
    </row>
    <row r="5180" spans="1:4">
      <c r="A5180" t="s">
        <v>1216</v>
      </c>
      <c r="B5180" t="s">
        <v>5021</v>
      </c>
      <c r="C5180" t="str">
        <f t="shared" si="80"/>
        <v>10.146.106.84naa.60060e8016622100000162210000003f</v>
      </c>
      <c r="D5180" t="s">
        <v>4613</v>
      </c>
    </row>
    <row r="5181" spans="1:4">
      <c r="A5181" t="s">
        <v>1216</v>
      </c>
      <c r="B5181" t="s">
        <v>5068</v>
      </c>
      <c r="C5181" t="str">
        <f t="shared" si="80"/>
        <v>10.146.106.84naa.60060e80166221000001622100001041</v>
      </c>
      <c r="D5181" t="s">
        <v>2479</v>
      </c>
    </row>
    <row r="5182" spans="1:4">
      <c r="A5182" t="s">
        <v>1216</v>
      </c>
      <c r="B5182" t="s">
        <v>5023</v>
      </c>
      <c r="C5182" t="str">
        <f t="shared" si="80"/>
        <v>10.146.106.84naa.60060e80166221000001622100000040</v>
      </c>
      <c r="D5182" t="s">
        <v>2476</v>
      </c>
    </row>
    <row r="5183" spans="1:4">
      <c r="A5183" t="s">
        <v>1216</v>
      </c>
      <c r="B5183" t="s">
        <v>5062</v>
      </c>
      <c r="C5183" t="str">
        <f t="shared" si="80"/>
        <v>10.146.106.84naa.60060e80166221000001622100001042</v>
      </c>
      <c r="D5183" t="s">
        <v>2486</v>
      </c>
    </row>
    <row r="5184" spans="1:4">
      <c r="A5184" t="s">
        <v>1216</v>
      </c>
      <c r="B5184" t="s">
        <v>5026</v>
      </c>
      <c r="C5184" t="str">
        <f t="shared" si="80"/>
        <v>10.146.106.84naa.60060e8016622100000162210000003d</v>
      </c>
      <c r="D5184" t="s">
        <v>2474</v>
      </c>
    </row>
    <row r="5185" spans="1:4">
      <c r="A5185" t="s">
        <v>1216</v>
      </c>
      <c r="B5185" t="s">
        <v>5054</v>
      </c>
      <c r="C5185" t="str">
        <f t="shared" si="80"/>
        <v>10.146.106.84naa.60060e8016622100000162210000103f</v>
      </c>
      <c r="D5185" t="s">
        <v>4615</v>
      </c>
    </row>
    <row r="5186" spans="1:4">
      <c r="A5186" t="s">
        <v>1216</v>
      </c>
      <c r="B5186" t="s">
        <v>5028</v>
      </c>
      <c r="C5186" t="str">
        <f t="shared" si="80"/>
        <v>10.146.106.84naa.60060e8016622100000162210000003e</v>
      </c>
      <c r="D5186" t="s">
        <v>2483</v>
      </c>
    </row>
    <row r="5187" spans="1:4">
      <c r="A5187" t="s">
        <v>1216</v>
      </c>
      <c r="B5187" t="s">
        <v>5066</v>
      </c>
      <c r="C5187" t="str">
        <f t="shared" si="80"/>
        <v>10.146.106.84naa.60060e80166221000001622100001040</v>
      </c>
      <c r="D5187" t="s">
        <v>2478</v>
      </c>
    </row>
    <row r="5188" spans="1:4">
      <c r="A5188" t="s">
        <v>1216</v>
      </c>
      <c r="B5188" t="s">
        <v>5071</v>
      </c>
      <c r="C5188" t="str">
        <f t="shared" ref="C5188:C5251" si="81">CONCATENATE(A5188,B5188)</f>
        <v>10.146.106.84naa.60060e80166221000001622100001039</v>
      </c>
      <c r="D5188" t="s">
        <v>4614</v>
      </c>
    </row>
    <row r="5189" spans="1:4">
      <c r="A5189" t="s">
        <v>1216</v>
      </c>
      <c r="B5189" t="s">
        <v>5051</v>
      </c>
      <c r="C5189" t="str">
        <f t="shared" si="81"/>
        <v>10.146.106.84naa.60060e80166177000001617700000051</v>
      </c>
      <c r="D5189" t="s">
        <v>4489</v>
      </c>
    </row>
    <row r="5190" spans="1:4">
      <c r="A5190" t="s">
        <v>1216</v>
      </c>
      <c r="B5190" t="s">
        <v>5049</v>
      </c>
      <c r="C5190" t="str">
        <f t="shared" si="81"/>
        <v>10.146.106.84naa.60060e80166177000001617700000050</v>
      </c>
      <c r="D5190" t="s">
        <v>4493</v>
      </c>
    </row>
    <row r="5191" spans="1:4">
      <c r="A5191" t="s">
        <v>1216</v>
      </c>
      <c r="B5191" t="s">
        <v>5044</v>
      </c>
      <c r="C5191" t="str">
        <f t="shared" si="81"/>
        <v>10.146.106.84naa.60060e8016622100000162210000004d</v>
      </c>
      <c r="D5191" t="s">
        <v>2502</v>
      </c>
    </row>
    <row r="5192" spans="1:4">
      <c r="A5192" t="s">
        <v>1216</v>
      </c>
      <c r="B5192" t="s">
        <v>5045</v>
      </c>
      <c r="C5192" t="str">
        <f t="shared" si="81"/>
        <v>10.146.106.84naa.60060e80166177000001617700000052</v>
      </c>
      <c r="D5192" t="s">
        <v>4486</v>
      </c>
    </row>
    <row r="5193" spans="1:4">
      <c r="A5193" t="s">
        <v>1216</v>
      </c>
      <c r="B5193" t="s">
        <v>5006</v>
      </c>
      <c r="C5193" t="str">
        <f t="shared" si="81"/>
        <v>10.146.106.84naa.60060e8016617700000161770000004d</v>
      </c>
      <c r="D5193" t="s">
        <v>4490</v>
      </c>
    </row>
    <row r="5194" spans="1:4">
      <c r="A5194" t="s">
        <v>1216</v>
      </c>
      <c r="B5194" t="s">
        <v>5010</v>
      </c>
      <c r="C5194" t="str">
        <f t="shared" si="81"/>
        <v>10.146.106.84naa.60060e8016617700000161770000004c</v>
      </c>
      <c r="D5194" t="s">
        <v>4491</v>
      </c>
    </row>
    <row r="5195" spans="1:4">
      <c r="A5195" t="s">
        <v>1216</v>
      </c>
      <c r="B5195" t="s">
        <v>5031</v>
      </c>
      <c r="C5195" t="str">
        <f t="shared" si="81"/>
        <v>10.146.106.84naa.60060e8016617700000161770000004f</v>
      </c>
      <c r="D5195" t="s">
        <v>4494</v>
      </c>
    </row>
    <row r="5196" spans="1:4">
      <c r="A5196" t="s">
        <v>1216</v>
      </c>
      <c r="B5196" t="s">
        <v>5032</v>
      </c>
      <c r="C5196" t="str">
        <f t="shared" si="81"/>
        <v>10.146.106.84naa.60060e8016617700000161770000004e</v>
      </c>
      <c r="D5196" t="s">
        <v>4492</v>
      </c>
    </row>
    <row r="5197" spans="1:4">
      <c r="A5197" t="s">
        <v>1216</v>
      </c>
      <c r="B5197" t="s">
        <v>5046</v>
      </c>
      <c r="C5197" t="str">
        <f t="shared" si="81"/>
        <v>10.146.106.84naa.60060e80166177000001617700000053</v>
      </c>
      <c r="D5197" t="s">
        <v>4487</v>
      </c>
    </row>
    <row r="5198" spans="1:4">
      <c r="A5198" t="s">
        <v>1216</v>
      </c>
      <c r="B5198" t="s">
        <v>5029</v>
      </c>
      <c r="C5198" t="str">
        <f t="shared" si="81"/>
        <v>10.146.106.84naa.60060e80166221000001622100000052</v>
      </c>
      <c r="D5198" t="s">
        <v>4500</v>
      </c>
    </row>
    <row r="5199" spans="1:4">
      <c r="A5199" t="s">
        <v>1216</v>
      </c>
      <c r="B5199" t="s">
        <v>5024</v>
      </c>
      <c r="C5199" t="str">
        <f t="shared" si="81"/>
        <v>10.146.106.84naa.60060e80166221000001622100000051</v>
      </c>
      <c r="D5199" t="s">
        <v>2523</v>
      </c>
    </row>
    <row r="5200" spans="1:4">
      <c r="A5200" t="s">
        <v>1216</v>
      </c>
      <c r="B5200" t="s">
        <v>5030</v>
      </c>
      <c r="C5200" t="str">
        <f t="shared" si="81"/>
        <v>10.146.106.84naa.60060e80166221000001622100000105</v>
      </c>
      <c r="D5200" t="s">
        <v>4856</v>
      </c>
    </row>
    <row r="5201" spans="1:4">
      <c r="A5201" t="s">
        <v>1216</v>
      </c>
      <c r="B5201" t="s">
        <v>5033</v>
      </c>
      <c r="C5201" t="str">
        <f t="shared" si="81"/>
        <v>10.146.106.84naa.60060e80166221000001622100000104</v>
      </c>
      <c r="D5201" t="s">
        <v>4498</v>
      </c>
    </row>
    <row r="5202" spans="1:4">
      <c r="A5202" t="s">
        <v>1216</v>
      </c>
      <c r="B5202" t="s">
        <v>5025</v>
      </c>
      <c r="C5202" t="str">
        <f t="shared" si="81"/>
        <v>10.146.106.84naa.60060e80166177000001617700000082</v>
      </c>
      <c r="D5202" t="s">
        <v>4488</v>
      </c>
    </row>
    <row r="5203" spans="1:4">
      <c r="A5203" t="s">
        <v>1216</v>
      </c>
      <c r="B5203" t="s">
        <v>5036</v>
      </c>
      <c r="C5203" t="str">
        <f t="shared" si="81"/>
        <v>10.146.106.84naa.60060e8016622100000162210000004e</v>
      </c>
      <c r="D5203" t="s">
        <v>2520</v>
      </c>
    </row>
    <row r="5204" spans="1:4">
      <c r="A5204" t="s">
        <v>1216</v>
      </c>
      <c r="B5204" t="s">
        <v>5022</v>
      </c>
      <c r="C5204" t="str">
        <f t="shared" si="81"/>
        <v>10.146.106.84naa.60060e80166221000001622100000050</v>
      </c>
      <c r="D5204" t="s">
        <v>2522</v>
      </c>
    </row>
    <row r="5205" spans="1:4">
      <c r="A5205" t="s">
        <v>1216</v>
      </c>
      <c r="B5205" t="s">
        <v>5027</v>
      </c>
      <c r="C5205" t="str">
        <f t="shared" si="81"/>
        <v>10.146.106.84naa.60060e80166177000001617700000083</v>
      </c>
      <c r="D5205" t="s">
        <v>4499</v>
      </c>
    </row>
    <row r="5206" spans="1:4">
      <c r="A5206" t="s">
        <v>1216</v>
      </c>
      <c r="B5206" t="s">
        <v>5039</v>
      </c>
      <c r="C5206" t="str">
        <f t="shared" si="81"/>
        <v>10.146.106.84naa.60060e80166221000001622100000f2c</v>
      </c>
      <c r="D5206" t="s">
        <v>2539</v>
      </c>
    </row>
    <row r="5207" spans="1:4">
      <c r="A5207" t="s">
        <v>1216</v>
      </c>
      <c r="B5207" t="s">
        <v>5087</v>
      </c>
      <c r="C5207" t="str">
        <f t="shared" si="81"/>
        <v>10.146.106.84naa.60060e8016622100000162210000104e</v>
      </c>
      <c r="D5207" t="s">
        <v>4529</v>
      </c>
    </row>
    <row r="5208" spans="1:4">
      <c r="A5208" t="s">
        <v>1216</v>
      </c>
      <c r="B5208" t="s">
        <v>5098</v>
      </c>
      <c r="C5208" t="str">
        <f t="shared" si="81"/>
        <v>10.146.106.84naa.60060e80166221000001622100001051</v>
      </c>
      <c r="D5208" t="s">
        <v>4516</v>
      </c>
    </row>
    <row r="5209" spans="1:4">
      <c r="A5209" t="s">
        <v>1216</v>
      </c>
      <c r="B5209" t="s">
        <v>5038</v>
      </c>
      <c r="C5209" t="str">
        <f t="shared" si="81"/>
        <v>10.146.106.84naa.60060e80166177000001617700000f14</v>
      </c>
      <c r="D5209" t="s">
        <v>4526</v>
      </c>
    </row>
    <row r="5210" spans="1:4">
      <c r="A5210" t="s">
        <v>1216</v>
      </c>
      <c r="B5210" t="s">
        <v>5091</v>
      </c>
      <c r="C5210" t="str">
        <f t="shared" si="81"/>
        <v>10.146.106.84naa.60060e8016622100000162210000104d</v>
      </c>
      <c r="D5210" t="s">
        <v>4531</v>
      </c>
    </row>
    <row r="5211" spans="1:4">
      <c r="A5211" t="s">
        <v>1216</v>
      </c>
      <c r="B5211" t="s">
        <v>5008</v>
      </c>
      <c r="C5211" t="str">
        <f t="shared" si="81"/>
        <v>10.146.106.84naa.60060e80166177000001617700000f12</v>
      </c>
      <c r="D5211" t="s">
        <v>4530</v>
      </c>
    </row>
    <row r="5212" spans="1:4">
      <c r="A5212" t="s">
        <v>1216</v>
      </c>
      <c r="B5212" t="s">
        <v>5041</v>
      </c>
      <c r="C5212" t="str">
        <f t="shared" si="81"/>
        <v>10.146.106.84naa.60060e80166177000001617700000f13</v>
      </c>
      <c r="D5212" t="s">
        <v>4532</v>
      </c>
    </row>
    <row r="5213" spans="1:4">
      <c r="A5213" t="s">
        <v>1216</v>
      </c>
      <c r="B5213" t="s">
        <v>5042</v>
      </c>
      <c r="C5213" t="str">
        <f t="shared" si="81"/>
        <v>10.146.106.84naa.60060e80166221000001622100000f2b</v>
      </c>
      <c r="D5213" t="s">
        <v>2538</v>
      </c>
    </row>
    <row r="5214" spans="1:4">
      <c r="A5214" t="s">
        <v>1216</v>
      </c>
      <c r="B5214" t="s">
        <v>5094</v>
      </c>
      <c r="C5214" t="str">
        <f t="shared" si="81"/>
        <v>10.146.106.84naa.60060e80166221000001622100001052</v>
      </c>
      <c r="D5214" t="s">
        <v>4504</v>
      </c>
    </row>
    <row r="5215" spans="1:4">
      <c r="A5215" t="s">
        <v>1216</v>
      </c>
      <c r="B5215" t="s">
        <v>1323</v>
      </c>
      <c r="C5215" t="str">
        <f t="shared" si="81"/>
        <v>10.146.106.84naa.60060e80166177000001617700001f0e</v>
      </c>
      <c r="D5215" t="s">
        <v>4430</v>
      </c>
    </row>
    <row r="5216" spans="1:4">
      <c r="A5216" t="s">
        <v>1216</v>
      </c>
      <c r="B5216" t="s">
        <v>1303</v>
      </c>
      <c r="C5216" t="str">
        <f t="shared" si="81"/>
        <v>10.146.106.84naa.60060e80166177000001617700001f25</v>
      </c>
      <c r="D5216" t="s">
        <v>4435</v>
      </c>
    </row>
    <row r="5217" spans="1:4">
      <c r="A5217" t="s">
        <v>1216</v>
      </c>
      <c r="B5217" t="s">
        <v>5079</v>
      </c>
      <c r="C5217" t="str">
        <f t="shared" si="81"/>
        <v>10.146.106.84naa.60060e80166221000001622100001105</v>
      </c>
      <c r="D5217" t="s">
        <v>4501</v>
      </c>
    </row>
    <row r="5218" spans="1:4">
      <c r="A5218" t="s">
        <v>1216</v>
      </c>
      <c r="B5218" t="s">
        <v>5086</v>
      </c>
      <c r="C5218" t="str">
        <f t="shared" si="81"/>
        <v>10.146.106.84naa.60060e80166221000001622100001104</v>
      </c>
      <c r="D5218" t="s">
        <v>4502</v>
      </c>
    </row>
    <row r="5219" spans="1:4">
      <c r="A5219" t="s">
        <v>1216</v>
      </c>
      <c r="B5219" t="s">
        <v>5005</v>
      </c>
      <c r="C5219" t="str">
        <f t="shared" si="81"/>
        <v>10.146.106.84naa.60060e80166221000001622100000f2a</v>
      </c>
      <c r="D5219" t="s">
        <v>2537</v>
      </c>
    </row>
    <row r="5220" spans="1:4">
      <c r="A5220" t="s">
        <v>1216</v>
      </c>
      <c r="B5220" t="s">
        <v>5090</v>
      </c>
      <c r="C5220" t="str">
        <f t="shared" si="81"/>
        <v>10.146.106.84naa.60060e80166177000001617700000045</v>
      </c>
      <c r="D5220" t="s">
        <v>4475</v>
      </c>
    </row>
    <row r="5221" spans="1:4">
      <c r="A5221" t="s">
        <v>1216</v>
      </c>
      <c r="B5221" t="s">
        <v>5089</v>
      </c>
      <c r="C5221" t="str">
        <f t="shared" si="81"/>
        <v>10.146.106.84naa.60060e80166177000001617700000044</v>
      </c>
      <c r="D5221" t="s">
        <v>4474</v>
      </c>
    </row>
    <row r="5222" spans="1:4">
      <c r="A5222" t="s">
        <v>1216</v>
      </c>
      <c r="B5222" t="s">
        <v>5099</v>
      </c>
      <c r="C5222" t="str">
        <f t="shared" si="81"/>
        <v>10.146.106.84naa.60060e80166177000001617700000089</v>
      </c>
      <c r="D5222" t="s">
        <v>4484</v>
      </c>
    </row>
    <row r="5223" spans="1:4">
      <c r="A5223" t="s">
        <v>1216</v>
      </c>
      <c r="B5223" t="s">
        <v>5088</v>
      </c>
      <c r="C5223" t="str">
        <f t="shared" si="81"/>
        <v>10.146.106.84naa.60060e80166177000001617700000046</v>
      </c>
      <c r="D5223" t="s">
        <v>4471</v>
      </c>
    </row>
    <row r="5224" spans="1:4">
      <c r="A5224" t="s">
        <v>1216</v>
      </c>
      <c r="B5224" t="s">
        <v>5035</v>
      </c>
      <c r="C5224" t="str">
        <f t="shared" si="81"/>
        <v>10.146.106.84naa.60060e80166221000001622100000042</v>
      </c>
      <c r="D5224" t="s">
        <v>2485</v>
      </c>
    </row>
    <row r="5225" spans="1:4">
      <c r="A5225" t="s">
        <v>1216</v>
      </c>
      <c r="B5225" t="s">
        <v>5034</v>
      </c>
      <c r="C5225" t="str">
        <f t="shared" si="81"/>
        <v>10.146.106.84naa.60060e80166221000001622100000041</v>
      </c>
      <c r="D5225" t="s">
        <v>2477</v>
      </c>
    </row>
    <row r="5226" spans="1:4">
      <c r="A5226" t="s">
        <v>1216</v>
      </c>
      <c r="B5226" t="s">
        <v>5063</v>
      </c>
      <c r="C5226" t="str">
        <f t="shared" si="81"/>
        <v>10.146.106.84naa.60060e80166177000001617700000043</v>
      </c>
      <c r="D5226" t="s">
        <v>4473</v>
      </c>
    </row>
    <row r="5227" spans="1:4">
      <c r="A5227" t="s">
        <v>1216</v>
      </c>
      <c r="B5227" t="s">
        <v>5064</v>
      </c>
      <c r="C5227" t="str">
        <f t="shared" si="81"/>
        <v>10.146.106.84naa.60060e80166177000001617700000042</v>
      </c>
      <c r="D5227" t="s">
        <v>4497</v>
      </c>
    </row>
    <row r="5228" spans="1:4">
      <c r="A5228" t="s">
        <v>1216</v>
      </c>
      <c r="B5228" t="s">
        <v>5092</v>
      </c>
      <c r="C5228" t="str">
        <f t="shared" si="81"/>
        <v>10.146.106.84naa.60060e80166177000001617700000047</v>
      </c>
      <c r="D5228" t="s">
        <v>4482</v>
      </c>
    </row>
    <row r="5229" spans="1:4">
      <c r="A5229" t="s">
        <v>1216</v>
      </c>
      <c r="B5229" t="s">
        <v>5075</v>
      </c>
      <c r="C5229" t="str">
        <f t="shared" si="81"/>
        <v>10.146.106.84naa.60060e8016617700000161770000004b</v>
      </c>
      <c r="D5229" t="s">
        <v>4518</v>
      </c>
    </row>
    <row r="5230" spans="1:4">
      <c r="A5230" t="s">
        <v>1216</v>
      </c>
      <c r="B5230" t="s">
        <v>5078</v>
      </c>
      <c r="C5230" t="str">
        <f t="shared" si="81"/>
        <v>10.146.106.84naa.60060e8016617700000161770000004a</v>
      </c>
      <c r="D5230" t="s">
        <v>4525</v>
      </c>
    </row>
    <row r="5231" spans="1:4">
      <c r="A5231" t="s">
        <v>1216</v>
      </c>
      <c r="B5231" t="s">
        <v>5009</v>
      </c>
      <c r="C5231" t="str">
        <f t="shared" si="81"/>
        <v>10.146.106.84naa.60060e80166221000001622100000f29</v>
      </c>
      <c r="D5231" t="s">
        <v>2508</v>
      </c>
    </row>
    <row r="5232" spans="1:4">
      <c r="A5232" t="s">
        <v>1216</v>
      </c>
      <c r="B5232" t="s">
        <v>4999</v>
      </c>
      <c r="C5232" t="str">
        <f t="shared" si="81"/>
        <v>10.146.106.84naa.60060e80166221000001622100000f28</v>
      </c>
      <c r="D5232" t="s">
        <v>2507</v>
      </c>
    </row>
    <row r="5233" spans="1:4">
      <c r="A5233" t="s">
        <v>1216</v>
      </c>
      <c r="B5233" t="s">
        <v>5097</v>
      </c>
      <c r="C5233" t="str">
        <f t="shared" si="81"/>
        <v>10.146.106.84naa.60060e80166177000001617700000048</v>
      </c>
      <c r="D5233" t="s">
        <v>4477</v>
      </c>
    </row>
    <row r="5234" spans="1:4">
      <c r="A5234" t="s">
        <v>1216</v>
      </c>
      <c r="B5234" t="s">
        <v>5095</v>
      </c>
      <c r="C5234" t="str">
        <f t="shared" si="81"/>
        <v>10.146.106.84naa.60060e8016617700000161770000008a</v>
      </c>
      <c r="D5234" t="s">
        <v>4478</v>
      </c>
    </row>
    <row r="5235" spans="1:4">
      <c r="A5235" t="s">
        <v>1216</v>
      </c>
      <c r="B5235" t="s">
        <v>5093</v>
      </c>
      <c r="C5235" t="str">
        <f t="shared" si="81"/>
        <v>10.146.106.84naa.60060e80166177000001617700000049</v>
      </c>
      <c r="D5235" t="s">
        <v>4479</v>
      </c>
    </row>
    <row r="5236" spans="1:4">
      <c r="A5236" t="s">
        <v>1216</v>
      </c>
      <c r="B5236" t="s">
        <v>5080</v>
      </c>
      <c r="C5236" t="str">
        <f t="shared" si="81"/>
        <v>10.146.106.84naa.60060e8016617700000161770000008b</v>
      </c>
      <c r="D5236" t="s">
        <v>4521</v>
      </c>
    </row>
    <row r="5237" spans="1:4">
      <c r="A5237" t="s">
        <v>1216</v>
      </c>
      <c r="B5237" t="s">
        <v>4998</v>
      </c>
      <c r="C5237" t="str">
        <f t="shared" si="81"/>
        <v>10.146.106.84naa.60060e80166221000001622100000f24</v>
      </c>
      <c r="D5237" t="s">
        <v>4627</v>
      </c>
    </row>
    <row r="5238" spans="1:4">
      <c r="A5238" t="s">
        <v>1216</v>
      </c>
      <c r="B5238" t="s">
        <v>5012</v>
      </c>
      <c r="C5238" t="str">
        <f t="shared" si="81"/>
        <v>10.146.106.84naa.60060e80166221000001622100000f25</v>
      </c>
      <c r="D5238" t="s">
        <v>4622</v>
      </c>
    </row>
    <row r="5239" spans="1:4">
      <c r="A5239" t="s">
        <v>1216</v>
      </c>
      <c r="B5239" t="s">
        <v>5000</v>
      </c>
      <c r="C5239" t="str">
        <f t="shared" si="81"/>
        <v>10.146.106.84naa.60060e80166221000001622100000f22</v>
      </c>
      <c r="D5239" t="s">
        <v>4625</v>
      </c>
    </row>
    <row r="5240" spans="1:4">
      <c r="A5240" t="s">
        <v>1216</v>
      </c>
      <c r="B5240" t="s">
        <v>5002</v>
      </c>
      <c r="C5240" t="str">
        <f t="shared" si="81"/>
        <v>10.146.106.84naa.60060e80166221000001622100000f23</v>
      </c>
      <c r="D5240" t="s">
        <v>4626</v>
      </c>
    </row>
    <row r="5241" spans="1:4">
      <c r="A5241" t="s">
        <v>1216</v>
      </c>
      <c r="B5241" t="s">
        <v>5007</v>
      </c>
      <c r="C5241" t="str">
        <f t="shared" si="81"/>
        <v>10.146.106.84naa.60060e80166221000001622100000f26</v>
      </c>
      <c r="D5241" t="s">
        <v>4623</v>
      </c>
    </row>
    <row r="5242" spans="1:4">
      <c r="A5242" t="s">
        <v>1216</v>
      </c>
      <c r="B5242" t="s">
        <v>5037</v>
      </c>
      <c r="C5242" t="str">
        <f t="shared" si="81"/>
        <v>10.146.106.84naa.60060e80166221000001622100000f27</v>
      </c>
      <c r="D5242" t="s">
        <v>4624</v>
      </c>
    </row>
    <row r="5243" spans="1:4">
      <c r="A5243" t="s">
        <v>1216</v>
      </c>
      <c r="B5243" t="s">
        <v>5015</v>
      </c>
      <c r="C5243" t="str">
        <f t="shared" si="81"/>
        <v>10.146.106.84naa.60060e80166221000001622100000f1e</v>
      </c>
      <c r="D5243" t="s">
        <v>4632</v>
      </c>
    </row>
    <row r="5244" spans="1:4">
      <c r="A5244" t="s">
        <v>1216</v>
      </c>
      <c r="B5244" t="s">
        <v>5016</v>
      </c>
      <c r="C5244" t="str">
        <f t="shared" si="81"/>
        <v>10.146.106.84naa.60060e80166221000001622100000f20</v>
      </c>
      <c r="D5244" t="s">
        <v>4619</v>
      </c>
    </row>
    <row r="5245" spans="1:4">
      <c r="A5245" t="s">
        <v>1216</v>
      </c>
      <c r="B5245" t="s">
        <v>5013</v>
      </c>
      <c r="C5245" t="str">
        <f t="shared" si="81"/>
        <v>10.146.106.84naa.60060e80166221000001622100000f21</v>
      </c>
      <c r="D5245" t="s">
        <v>4620</v>
      </c>
    </row>
    <row r="5246" spans="1:4">
      <c r="A5246" t="s">
        <v>1216</v>
      </c>
      <c r="B5246" t="s">
        <v>5020</v>
      </c>
      <c r="C5246" t="str">
        <f t="shared" si="81"/>
        <v>10.146.106.84naa.60060e80166221000001622100000f1f</v>
      </c>
      <c r="D5246" t="s">
        <v>4621</v>
      </c>
    </row>
    <row r="5247" spans="1:4">
      <c r="A5247" t="s">
        <v>1217</v>
      </c>
      <c r="B5247" t="s">
        <v>1603</v>
      </c>
      <c r="C5247" t="str">
        <f t="shared" si="81"/>
        <v>10.146.106.85naa.600508b1001c930522d1d8d291cb3030</v>
      </c>
      <c r="D5247" t="s">
        <v>4213</v>
      </c>
    </row>
    <row r="5248" spans="1:4">
      <c r="A5248" t="s">
        <v>1217</v>
      </c>
      <c r="B5248" t="s">
        <v>1601</v>
      </c>
      <c r="C5248" t="str">
        <f t="shared" si="81"/>
        <v>10.146.106.85naa.600508b1001c43b98468771d82820c7d</v>
      </c>
      <c r="D5248" t="s">
        <v>4212</v>
      </c>
    </row>
    <row r="5249" spans="1:4">
      <c r="A5249" t="s">
        <v>1217</v>
      </c>
      <c r="B5249" t="s">
        <v>5005</v>
      </c>
      <c r="C5249" t="str">
        <f t="shared" si="81"/>
        <v>10.146.106.85naa.60060e80166221000001622100000f2a</v>
      </c>
      <c r="D5249" t="s">
        <v>4607</v>
      </c>
    </row>
    <row r="5250" spans="1:4">
      <c r="A5250" t="s">
        <v>1217</v>
      </c>
      <c r="B5250" t="s">
        <v>1289</v>
      </c>
      <c r="C5250" t="str">
        <f t="shared" si="81"/>
        <v>10.146.106.85naa.60060e80166221000001622100001f0e</v>
      </c>
      <c r="D5250" t="s">
        <v>4606</v>
      </c>
    </row>
    <row r="5251" spans="1:4">
      <c r="A5251" t="s">
        <v>1217</v>
      </c>
      <c r="B5251" t="s">
        <v>5039</v>
      </c>
      <c r="C5251" t="str">
        <f t="shared" si="81"/>
        <v>10.146.106.85naa.60060e80166221000001622100000f2c</v>
      </c>
      <c r="D5251" t="s">
        <v>4612</v>
      </c>
    </row>
    <row r="5252" spans="1:4">
      <c r="A5252" t="s">
        <v>1217</v>
      </c>
      <c r="B5252" t="s">
        <v>5042</v>
      </c>
      <c r="C5252" t="str">
        <f t="shared" ref="C5252:C5315" si="82">CONCATENATE(A5252,B5252)</f>
        <v>10.146.106.85naa.60060e80166221000001622100000f2b</v>
      </c>
      <c r="D5252" t="s">
        <v>4611</v>
      </c>
    </row>
    <row r="5253" spans="1:4">
      <c r="A5253" t="s">
        <v>1217</v>
      </c>
      <c r="B5253" t="s">
        <v>5009</v>
      </c>
      <c r="C5253" t="str">
        <f t="shared" si="82"/>
        <v>10.146.106.85naa.60060e80166221000001622100000f29</v>
      </c>
      <c r="D5253" t="s">
        <v>4605</v>
      </c>
    </row>
    <row r="5254" spans="1:4">
      <c r="A5254" t="s">
        <v>1217</v>
      </c>
      <c r="B5254" t="s">
        <v>1303</v>
      </c>
      <c r="C5254" t="str">
        <f t="shared" si="82"/>
        <v>10.146.106.85naa.60060e80166177000001617700001f25</v>
      </c>
      <c r="D5254" t="s">
        <v>4435</v>
      </c>
    </row>
    <row r="5255" spans="1:4">
      <c r="A5255" t="s">
        <v>1217</v>
      </c>
      <c r="B5255" t="s">
        <v>1271</v>
      </c>
      <c r="C5255" t="str">
        <f t="shared" si="82"/>
        <v>10.146.106.85naa.60060e80166221000001622100001f0c</v>
      </c>
      <c r="D5255" t="s">
        <v>4608</v>
      </c>
    </row>
    <row r="5256" spans="1:4">
      <c r="A5256" t="s">
        <v>1217</v>
      </c>
      <c r="B5256" t="s">
        <v>1279</v>
      </c>
      <c r="C5256" t="str">
        <f t="shared" si="82"/>
        <v>10.146.106.85naa.60060e80166221000001622100001f0d</v>
      </c>
      <c r="D5256" t="s">
        <v>4609</v>
      </c>
    </row>
    <row r="5257" spans="1:4">
      <c r="A5257" t="s">
        <v>1217</v>
      </c>
      <c r="B5257" t="s">
        <v>4999</v>
      </c>
      <c r="C5257" t="str">
        <f t="shared" si="82"/>
        <v>10.146.106.85naa.60060e80166221000001622100000f28</v>
      </c>
      <c r="D5257" t="s">
        <v>4610</v>
      </c>
    </row>
    <row r="5258" spans="1:4">
      <c r="A5258" t="s">
        <v>1217</v>
      </c>
      <c r="B5258" t="s">
        <v>1251</v>
      </c>
      <c r="C5258" t="str">
        <f t="shared" si="82"/>
        <v>10.146.106.85naa.60060e80166221000001622100001f0a</v>
      </c>
      <c r="D5258" t="s">
        <v>4596</v>
      </c>
    </row>
    <row r="5259" spans="1:4">
      <c r="A5259" t="s">
        <v>1217</v>
      </c>
      <c r="B5259" t="s">
        <v>1261</v>
      </c>
      <c r="C5259" t="str">
        <f t="shared" si="82"/>
        <v>10.146.106.85naa.60060e80166221000001622100001f0b</v>
      </c>
      <c r="D5259" t="s">
        <v>4595</v>
      </c>
    </row>
    <row r="5260" spans="1:4">
      <c r="A5260" t="s">
        <v>1217</v>
      </c>
      <c r="B5260" t="s">
        <v>5019</v>
      </c>
      <c r="C5260" t="str">
        <f t="shared" si="82"/>
        <v>10.146.106.85naa.60060e80166221000001622100001045</v>
      </c>
      <c r="D5260" t="s">
        <v>4644</v>
      </c>
    </row>
    <row r="5261" spans="1:4">
      <c r="A5261" t="s">
        <v>1217</v>
      </c>
      <c r="B5261" t="s">
        <v>5018</v>
      </c>
      <c r="C5261" t="str">
        <f t="shared" si="82"/>
        <v>10.146.106.85naa.60060e80166221000001622100001044</v>
      </c>
      <c r="D5261" t="s">
        <v>4642</v>
      </c>
    </row>
    <row r="5262" spans="1:4">
      <c r="A5262" t="s">
        <v>1217</v>
      </c>
      <c r="B5262" t="s">
        <v>5001</v>
      </c>
      <c r="C5262" t="str">
        <f t="shared" si="82"/>
        <v>10.146.106.85naa.60060e80166221000001622100001047</v>
      </c>
      <c r="D5262" t="s">
        <v>4645</v>
      </c>
    </row>
    <row r="5263" spans="1:4">
      <c r="A5263" t="s">
        <v>1217</v>
      </c>
      <c r="B5263" t="s">
        <v>5017</v>
      </c>
      <c r="C5263" t="str">
        <f t="shared" si="82"/>
        <v>10.146.106.85naa.60060e80166221000001622100001046</v>
      </c>
      <c r="D5263" t="s">
        <v>4646</v>
      </c>
    </row>
    <row r="5264" spans="1:4">
      <c r="A5264" t="s">
        <v>1217</v>
      </c>
      <c r="B5264" t="s">
        <v>5082</v>
      </c>
      <c r="C5264" t="str">
        <f t="shared" si="82"/>
        <v>10.146.106.85naa.60060e8016622100000162210000004b</v>
      </c>
      <c r="D5264" t="s">
        <v>4637</v>
      </c>
    </row>
    <row r="5265" spans="1:4">
      <c r="A5265" t="s">
        <v>1217</v>
      </c>
      <c r="B5265" t="s">
        <v>1237</v>
      </c>
      <c r="C5265" t="str">
        <f t="shared" si="82"/>
        <v>10.146.106.85naa.60060e80166221000001622100001f1a</v>
      </c>
      <c r="D5265" t="s">
        <v>4222</v>
      </c>
    </row>
    <row r="5266" spans="1:4">
      <c r="A5266" t="s">
        <v>1217</v>
      </c>
      <c r="B5266" t="s">
        <v>5014</v>
      </c>
      <c r="C5266" t="str">
        <f t="shared" si="82"/>
        <v>10.146.106.85naa.60060e80166221000001622100001043</v>
      </c>
      <c r="D5266" t="s">
        <v>4643</v>
      </c>
    </row>
    <row r="5267" spans="1:4">
      <c r="A5267" t="s">
        <v>1217</v>
      </c>
      <c r="B5267" t="s">
        <v>5083</v>
      </c>
      <c r="C5267" t="str">
        <f t="shared" si="82"/>
        <v>10.146.106.85naa.60060e8016622100000162210000004c</v>
      </c>
      <c r="D5267" t="s">
        <v>4638</v>
      </c>
    </row>
    <row r="5268" spans="1:4">
      <c r="A5268" t="s">
        <v>1217</v>
      </c>
      <c r="B5268" t="s">
        <v>5003</v>
      </c>
      <c r="C5268" t="str">
        <f t="shared" si="82"/>
        <v>10.146.106.85naa.60060e80166221000001622100001048</v>
      </c>
      <c r="D5268" t="s">
        <v>4641</v>
      </c>
    </row>
    <row r="5269" spans="1:4">
      <c r="A5269" t="s">
        <v>1217</v>
      </c>
      <c r="B5269" t="s">
        <v>5004</v>
      </c>
      <c r="C5269" t="str">
        <f t="shared" si="82"/>
        <v>10.146.106.85naa.60060e8016622100000162210000104a</v>
      </c>
      <c r="D5269" t="s">
        <v>4640</v>
      </c>
    </row>
    <row r="5270" spans="1:4">
      <c r="A5270" t="s">
        <v>1217</v>
      </c>
      <c r="B5270" t="s">
        <v>4997</v>
      </c>
      <c r="C5270" t="str">
        <f t="shared" si="82"/>
        <v>10.146.106.85naa.60060e80166221000001622100001049</v>
      </c>
      <c r="D5270" t="s">
        <v>4639</v>
      </c>
    </row>
    <row r="5271" spans="1:4">
      <c r="A5271" t="s">
        <v>1217</v>
      </c>
      <c r="B5271" t="s">
        <v>5040</v>
      </c>
      <c r="C5271" t="str">
        <f t="shared" si="82"/>
        <v>10.146.106.85naa.60060e8016622100000162210000104c</v>
      </c>
      <c r="D5271" t="s">
        <v>4635</v>
      </c>
    </row>
    <row r="5272" spans="1:4">
      <c r="A5272" t="s">
        <v>1217</v>
      </c>
      <c r="B5272" t="s">
        <v>5011</v>
      </c>
      <c r="C5272" t="str">
        <f t="shared" si="82"/>
        <v>10.146.106.85naa.60060e8016622100000162210000104b</v>
      </c>
      <c r="D5272" t="s">
        <v>4636</v>
      </c>
    </row>
    <row r="5273" spans="1:4">
      <c r="A5273" t="s">
        <v>1217</v>
      </c>
      <c r="B5273" t="s">
        <v>5085</v>
      </c>
      <c r="C5273" t="str">
        <f t="shared" si="82"/>
        <v>10.146.106.85naa.60060e8016622100000162210000004a</v>
      </c>
      <c r="D5273" t="s">
        <v>4601</v>
      </c>
    </row>
    <row r="5274" spans="1:4">
      <c r="A5274" t="s">
        <v>1217</v>
      </c>
      <c r="B5274" t="s">
        <v>5095</v>
      </c>
      <c r="C5274" t="str">
        <f t="shared" si="82"/>
        <v>10.146.106.85naa.60060e8016617700000161770000008a</v>
      </c>
      <c r="D5274" t="s">
        <v>4460</v>
      </c>
    </row>
    <row r="5275" spans="1:4">
      <c r="A5275" t="s">
        <v>1217</v>
      </c>
      <c r="B5275" t="s">
        <v>5080</v>
      </c>
      <c r="C5275" t="str">
        <f t="shared" si="82"/>
        <v>10.146.106.85naa.60060e8016617700000161770000008b</v>
      </c>
      <c r="D5275" t="s">
        <v>4461</v>
      </c>
    </row>
    <row r="5276" spans="1:4">
      <c r="A5276" t="s">
        <v>1217</v>
      </c>
      <c r="B5276" t="s">
        <v>5100</v>
      </c>
      <c r="C5276" t="str">
        <f t="shared" si="82"/>
        <v>10.146.106.85naa.60060e80166221000001622100000043</v>
      </c>
      <c r="D5276" t="s">
        <v>4597</v>
      </c>
    </row>
    <row r="5277" spans="1:4">
      <c r="A5277" t="s">
        <v>1217</v>
      </c>
      <c r="B5277" t="s">
        <v>5099</v>
      </c>
      <c r="C5277" t="str">
        <f t="shared" si="82"/>
        <v>10.146.106.85naa.60060e80166177000001617700000089</v>
      </c>
      <c r="D5277" t="s">
        <v>4467</v>
      </c>
    </row>
    <row r="5278" spans="1:4">
      <c r="A5278" t="s">
        <v>1217</v>
      </c>
      <c r="B5278" t="s">
        <v>5076</v>
      </c>
      <c r="C5278" t="str">
        <f t="shared" si="82"/>
        <v>10.146.106.85naa.60060e80166221000001622100000047</v>
      </c>
      <c r="D5278" t="s">
        <v>4599</v>
      </c>
    </row>
    <row r="5279" spans="1:4">
      <c r="A5279" t="s">
        <v>1217</v>
      </c>
      <c r="B5279" t="s">
        <v>5074</v>
      </c>
      <c r="C5279" t="str">
        <f t="shared" si="82"/>
        <v>10.146.106.85naa.60060e80166221000001622100000046</v>
      </c>
      <c r="D5279" t="s">
        <v>4603</v>
      </c>
    </row>
    <row r="5280" spans="1:4">
      <c r="A5280" t="s">
        <v>1217</v>
      </c>
      <c r="B5280" t="s">
        <v>5084</v>
      </c>
      <c r="C5280" t="str">
        <f t="shared" si="82"/>
        <v>10.146.106.85naa.60060e80166221000001622100000049</v>
      </c>
      <c r="D5280" t="s">
        <v>4602</v>
      </c>
    </row>
    <row r="5281" spans="1:4">
      <c r="A5281" t="s">
        <v>1217</v>
      </c>
      <c r="B5281" t="s">
        <v>5081</v>
      </c>
      <c r="C5281" t="str">
        <f t="shared" si="82"/>
        <v>10.146.106.85naa.60060e80166221000001622100000048</v>
      </c>
      <c r="D5281" t="s">
        <v>4600</v>
      </c>
    </row>
    <row r="5282" spans="1:4">
      <c r="A5282" t="s">
        <v>1217</v>
      </c>
      <c r="B5282" t="s">
        <v>5096</v>
      </c>
      <c r="C5282" t="str">
        <f t="shared" si="82"/>
        <v>10.146.106.85naa.60060e80166221000001622100000044</v>
      </c>
      <c r="D5282" t="s">
        <v>4598</v>
      </c>
    </row>
    <row r="5283" spans="1:4">
      <c r="A5283" t="s">
        <v>1217</v>
      </c>
      <c r="B5283" t="s">
        <v>5077</v>
      </c>
      <c r="C5283" t="str">
        <f t="shared" si="82"/>
        <v>10.146.106.85naa.60060e80166221000001622100000045</v>
      </c>
      <c r="D5283" t="s">
        <v>4604</v>
      </c>
    </row>
    <row r="5284" spans="1:4">
      <c r="A5284" t="s">
        <v>1217</v>
      </c>
      <c r="B5284" t="s">
        <v>5058</v>
      </c>
      <c r="C5284" t="str">
        <f t="shared" si="82"/>
        <v>10.146.106.85naa.60060e8016622100000162210000103d</v>
      </c>
      <c r="D5284" t="s">
        <v>2475</v>
      </c>
    </row>
    <row r="5285" spans="1:4">
      <c r="A5285" t="s">
        <v>1217</v>
      </c>
      <c r="B5285" t="s">
        <v>5048</v>
      </c>
      <c r="C5285" t="str">
        <f t="shared" si="82"/>
        <v>10.146.106.85naa.60060e8016622100000162210000003a</v>
      </c>
      <c r="D5285" t="s">
        <v>2469</v>
      </c>
    </row>
    <row r="5286" spans="1:4">
      <c r="A5286" t="s">
        <v>1217</v>
      </c>
      <c r="B5286" t="s">
        <v>5052</v>
      </c>
      <c r="C5286" t="str">
        <f t="shared" si="82"/>
        <v>10.146.106.85naa.60060e8016622100000162210000103e</v>
      </c>
      <c r="D5286" t="s">
        <v>2484</v>
      </c>
    </row>
    <row r="5287" spans="1:4">
      <c r="A5287" t="s">
        <v>1217</v>
      </c>
      <c r="B5287" t="s">
        <v>5050</v>
      </c>
      <c r="C5287" t="str">
        <f t="shared" si="82"/>
        <v>10.146.106.85naa.60060e8016622100000162210000003b</v>
      </c>
      <c r="D5287" t="s">
        <v>2472</v>
      </c>
    </row>
    <row r="5288" spans="1:4">
      <c r="A5288" t="s">
        <v>1217</v>
      </c>
      <c r="B5288" t="s">
        <v>5069</v>
      </c>
      <c r="C5288" t="str">
        <f t="shared" si="82"/>
        <v>10.146.106.85naa.60060e8016622100000162210000103b</v>
      </c>
      <c r="D5288" t="s">
        <v>2473</v>
      </c>
    </row>
    <row r="5289" spans="1:4">
      <c r="A5289" t="s">
        <v>1217</v>
      </c>
      <c r="B5289" t="s">
        <v>5073</v>
      </c>
      <c r="C5289" t="str">
        <f t="shared" si="82"/>
        <v>10.146.106.85naa.60060e8016622100000162210000103a</v>
      </c>
      <c r="D5289" t="s">
        <v>2470</v>
      </c>
    </row>
    <row r="5290" spans="1:4">
      <c r="A5290" t="s">
        <v>1217</v>
      </c>
      <c r="B5290" t="s">
        <v>5056</v>
      </c>
      <c r="C5290" t="str">
        <f t="shared" si="82"/>
        <v>10.146.106.85naa.60060e8016622100000162210000103c</v>
      </c>
      <c r="D5290" t="s">
        <v>2471</v>
      </c>
    </row>
    <row r="5291" spans="1:4">
      <c r="A5291" t="s">
        <v>1217</v>
      </c>
      <c r="B5291" t="s">
        <v>5043</v>
      </c>
      <c r="C5291" t="str">
        <f t="shared" si="82"/>
        <v>10.146.106.85naa.60060e80166221000001622100000039</v>
      </c>
      <c r="D5291" t="s">
        <v>2462</v>
      </c>
    </row>
    <row r="5292" spans="1:4">
      <c r="A5292" t="s">
        <v>1217</v>
      </c>
      <c r="B5292" t="s">
        <v>5047</v>
      </c>
      <c r="C5292" t="str">
        <f t="shared" si="82"/>
        <v>10.146.106.85naa.60060e8016622100000162210000003c</v>
      </c>
      <c r="D5292" t="s">
        <v>2464</v>
      </c>
    </row>
    <row r="5293" spans="1:4">
      <c r="A5293" t="s">
        <v>1217</v>
      </c>
      <c r="B5293" t="s">
        <v>5021</v>
      </c>
      <c r="C5293" t="str">
        <f t="shared" si="82"/>
        <v>10.146.106.85naa.60060e8016622100000162210000003f</v>
      </c>
      <c r="D5293" t="s">
        <v>4613</v>
      </c>
    </row>
    <row r="5294" spans="1:4">
      <c r="A5294" t="s">
        <v>1217</v>
      </c>
      <c r="B5294" t="s">
        <v>5068</v>
      </c>
      <c r="C5294" t="str">
        <f t="shared" si="82"/>
        <v>10.146.106.85naa.60060e80166221000001622100001041</v>
      </c>
      <c r="D5294" t="s">
        <v>2479</v>
      </c>
    </row>
    <row r="5295" spans="1:4">
      <c r="A5295" t="s">
        <v>1217</v>
      </c>
      <c r="B5295" t="s">
        <v>5023</v>
      </c>
      <c r="C5295" t="str">
        <f t="shared" si="82"/>
        <v>10.146.106.85naa.60060e80166221000001622100000040</v>
      </c>
      <c r="D5295" t="s">
        <v>2476</v>
      </c>
    </row>
    <row r="5296" spans="1:4">
      <c r="A5296" t="s">
        <v>1217</v>
      </c>
      <c r="B5296" t="s">
        <v>5062</v>
      </c>
      <c r="C5296" t="str">
        <f t="shared" si="82"/>
        <v>10.146.106.85naa.60060e80166221000001622100001042</v>
      </c>
      <c r="D5296" t="s">
        <v>2486</v>
      </c>
    </row>
    <row r="5297" spans="1:4">
      <c r="A5297" t="s">
        <v>1217</v>
      </c>
      <c r="B5297" t="s">
        <v>5026</v>
      </c>
      <c r="C5297" t="str">
        <f t="shared" si="82"/>
        <v>10.146.106.85naa.60060e8016622100000162210000003d</v>
      </c>
      <c r="D5297" t="s">
        <v>2474</v>
      </c>
    </row>
    <row r="5298" spans="1:4">
      <c r="A5298" t="s">
        <v>1217</v>
      </c>
      <c r="B5298" t="s">
        <v>5054</v>
      </c>
      <c r="C5298" t="str">
        <f t="shared" si="82"/>
        <v>10.146.106.85naa.60060e8016622100000162210000103f</v>
      </c>
      <c r="D5298" t="s">
        <v>4615</v>
      </c>
    </row>
    <row r="5299" spans="1:4">
      <c r="A5299" t="s">
        <v>1217</v>
      </c>
      <c r="B5299" t="s">
        <v>5028</v>
      </c>
      <c r="C5299" t="str">
        <f t="shared" si="82"/>
        <v>10.146.106.85naa.60060e8016622100000162210000003e</v>
      </c>
      <c r="D5299" t="s">
        <v>2483</v>
      </c>
    </row>
    <row r="5300" spans="1:4">
      <c r="A5300" t="s">
        <v>1217</v>
      </c>
      <c r="B5300" t="s">
        <v>5066</v>
      </c>
      <c r="C5300" t="str">
        <f t="shared" si="82"/>
        <v>10.146.106.85naa.60060e80166221000001622100001040</v>
      </c>
      <c r="D5300" t="s">
        <v>2478</v>
      </c>
    </row>
    <row r="5301" spans="1:4">
      <c r="A5301" t="s">
        <v>1217</v>
      </c>
      <c r="B5301" t="s">
        <v>5071</v>
      </c>
      <c r="C5301" t="str">
        <f t="shared" si="82"/>
        <v>10.146.106.85naa.60060e80166221000001622100001039</v>
      </c>
      <c r="D5301" t="s">
        <v>4614</v>
      </c>
    </row>
    <row r="5302" spans="1:4">
      <c r="A5302" t="s">
        <v>1217</v>
      </c>
      <c r="B5302" t="s">
        <v>5051</v>
      </c>
      <c r="C5302" t="str">
        <f t="shared" si="82"/>
        <v>10.146.106.85naa.60060e80166177000001617700000051</v>
      </c>
      <c r="D5302" t="s">
        <v>4489</v>
      </c>
    </row>
    <row r="5303" spans="1:4">
      <c r="A5303" t="s">
        <v>1217</v>
      </c>
      <c r="B5303" t="s">
        <v>5049</v>
      </c>
      <c r="C5303" t="str">
        <f t="shared" si="82"/>
        <v>10.146.106.85naa.60060e80166177000001617700000050</v>
      </c>
      <c r="D5303" t="s">
        <v>4493</v>
      </c>
    </row>
    <row r="5304" spans="1:4">
      <c r="A5304" t="s">
        <v>1217</v>
      </c>
      <c r="B5304" t="s">
        <v>5044</v>
      </c>
      <c r="C5304" t="str">
        <f t="shared" si="82"/>
        <v>10.146.106.85naa.60060e8016622100000162210000004d</v>
      </c>
      <c r="D5304" t="s">
        <v>2502</v>
      </c>
    </row>
    <row r="5305" spans="1:4">
      <c r="A5305" t="s">
        <v>1217</v>
      </c>
      <c r="B5305" t="s">
        <v>5045</v>
      </c>
      <c r="C5305" t="str">
        <f t="shared" si="82"/>
        <v>10.146.106.85naa.60060e80166177000001617700000052</v>
      </c>
      <c r="D5305" t="s">
        <v>4486</v>
      </c>
    </row>
    <row r="5306" spans="1:4">
      <c r="A5306" t="s">
        <v>1217</v>
      </c>
      <c r="B5306" t="s">
        <v>5006</v>
      </c>
      <c r="C5306" t="str">
        <f t="shared" si="82"/>
        <v>10.146.106.85naa.60060e8016617700000161770000004d</v>
      </c>
      <c r="D5306" t="s">
        <v>4490</v>
      </c>
    </row>
    <row r="5307" spans="1:4">
      <c r="A5307" t="s">
        <v>1217</v>
      </c>
      <c r="B5307" t="s">
        <v>5010</v>
      </c>
      <c r="C5307" t="str">
        <f t="shared" si="82"/>
        <v>10.146.106.85naa.60060e8016617700000161770000004c</v>
      </c>
      <c r="D5307" t="s">
        <v>4491</v>
      </c>
    </row>
    <row r="5308" spans="1:4">
      <c r="A5308" t="s">
        <v>1217</v>
      </c>
      <c r="B5308" t="s">
        <v>5031</v>
      </c>
      <c r="C5308" t="str">
        <f t="shared" si="82"/>
        <v>10.146.106.85naa.60060e8016617700000161770000004f</v>
      </c>
      <c r="D5308" t="s">
        <v>4494</v>
      </c>
    </row>
    <row r="5309" spans="1:4">
      <c r="A5309" t="s">
        <v>1217</v>
      </c>
      <c r="B5309" t="s">
        <v>5032</v>
      </c>
      <c r="C5309" t="str">
        <f t="shared" si="82"/>
        <v>10.146.106.85naa.60060e8016617700000161770000004e</v>
      </c>
      <c r="D5309" t="s">
        <v>4492</v>
      </c>
    </row>
    <row r="5310" spans="1:4">
      <c r="A5310" t="s">
        <v>1217</v>
      </c>
      <c r="B5310" t="s">
        <v>5046</v>
      </c>
      <c r="C5310" t="str">
        <f t="shared" si="82"/>
        <v>10.146.106.85naa.60060e80166177000001617700000053</v>
      </c>
      <c r="D5310" t="s">
        <v>4487</v>
      </c>
    </row>
    <row r="5311" spans="1:4">
      <c r="A5311" t="s">
        <v>1217</v>
      </c>
      <c r="B5311" t="s">
        <v>5029</v>
      </c>
      <c r="C5311" t="str">
        <f t="shared" si="82"/>
        <v>10.146.106.85naa.60060e80166221000001622100000052</v>
      </c>
      <c r="D5311" t="s">
        <v>4500</v>
      </c>
    </row>
    <row r="5312" spans="1:4">
      <c r="A5312" t="s">
        <v>1217</v>
      </c>
      <c r="B5312" t="s">
        <v>5024</v>
      </c>
      <c r="C5312" t="str">
        <f t="shared" si="82"/>
        <v>10.146.106.85naa.60060e80166221000001622100000051</v>
      </c>
      <c r="D5312" t="s">
        <v>2523</v>
      </c>
    </row>
    <row r="5313" spans="1:4">
      <c r="A5313" t="s">
        <v>1217</v>
      </c>
      <c r="B5313" t="s">
        <v>5030</v>
      </c>
      <c r="C5313" t="str">
        <f t="shared" si="82"/>
        <v>10.146.106.85naa.60060e80166221000001622100000105</v>
      </c>
      <c r="D5313" t="s">
        <v>4856</v>
      </c>
    </row>
    <row r="5314" spans="1:4">
      <c r="A5314" t="s">
        <v>1217</v>
      </c>
      <c r="B5314" t="s">
        <v>5033</v>
      </c>
      <c r="C5314" t="str">
        <f t="shared" si="82"/>
        <v>10.146.106.85naa.60060e80166221000001622100000104</v>
      </c>
      <c r="D5314" t="s">
        <v>4498</v>
      </c>
    </row>
    <row r="5315" spans="1:4">
      <c r="A5315" t="s">
        <v>1217</v>
      </c>
      <c r="B5315" t="s">
        <v>5025</v>
      </c>
      <c r="C5315" t="str">
        <f t="shared" si="82"/>
        <v>10.146.106.85naa.60060e80166177000001617700000082</v>
      </c>
      <c r="D5315" t="s">
        <v>4488</v>
      </c>
    </row>
    <row r="5316" spans="1:4">
      <c r="A5316" t="s">
        <v>1217</v>
      </c>
      <c r="B5316" t="s">
        <v>5036</v>
      </c>
      <c r="C5316" t="str">
        <f t="shared" ref="C5316:C5379" si="83">CONCATENATE(A5316,B5316)</f>
        <v>10.146.106.85naa.60060e8016622100000162210000004e</v>
      </c>
      <c r="D5316" t="s">
        <v>2520</v>
      </c>
    </row>
    <row r="5317" spans="1:4">
      <c r="A5317" t="s">
        <v>1217</v>
      </c>
      <c r="B5317" t="s">
        <v>5022</v>
      </c>
      <c r="C5317" t="str">
        <f t="shared" si="83"/>
        <v>10.146.106.85naa.60060e80166221000001622100000050</v>
      </c>
      <c r="D5317" t="s">
        <v>2522</v>
      </c>
    </row>
    <row r="5318" spans="1:4">
      <c r="A5318" t="s">
        <v>1217</v>
      </c>
      <c r="B5318" t="s">
        <v>5027</v>
      </c>
      <c r="C5318" t="str">
        <f t="shared" si="83"/>
        <v>10.146.106.85naa.60060e80166177000001617700000083</v>
      </c>
      <c r="D5318" t="s">
        <v>4499</v>
      </c>
    </row>
    <row r="5319" spans="1:4">
      <c r="A5319" t="s">
        <v>1217</v>
      </c>
      <c r="B5319" t="s">
        <v>5016</v>
      </c>
      <c r="C5319" t="str">
        <f t="shared" si="83"/>
        <v>10.146.106.85naa.60060e80166221000001622100000f20</v>
      </c>
      <c r="D5319" t="s">
        <v>4511</v>
      </c>
    </row>
    <row r="5320" spans="1:4">
      <c r="A5320" t="s">
        <v>1217</v>
      </c>
      <c r="B5320" t="s">
        <v>5020</v>
      </c>
      <c r="C5320" t="str">
        <f t="shared" si="83"/>
        <v>10.146.106.85naa.60060e80166221000001622100000f1f</v>
      </c>
      <c r="D5320" t="s">
        <v>4515</v>
      </c>
    </row>
    <row r="5321" spans="1:4">
      <c r="A5321" t="s">
        <v>1217</v>
      </c>
      <c r="B5321" t="s">
        <v>5000</v>
      </c>
      <c r="C5321" t="str">
        <f t="shared" si="83"/>
        <v>10.146.106.85naa.60060e80166221000001622100000f22</v>
      </c>
      <c r="D5321" t="s">
        <v>4506</v>
      </c>
    </row>
    <row r="5322" spans="1:4">
      <c r="A5322" t="s">
        <v>1217</v>
      </c>
      <c r="B5322" t="s">
        <v>5013</v>
      </c>
      <c r="C5322" t="str">
        <f t="shared" si="83"/>
        <v>10.146.106.85naa.60060e80166221000001622100000f21</v>
      </c>
      <c r="D5322" t="s">
        <v>4507</v>
      </c>
    </row>
    <row r="5323" spans="1:4">
      <c r="A5323" t="s">
        <v>1217</v>
      </c>
      <c r="B5323" t="s">
        <v>5086</v>
      </c>
      <c r="C5323" t="str">
        <f t="shared" si="83"/>
        <v>10.146.106.85naa.60060e80166221000001622100001104</v>
      </c>
      <c r="D5323" t="s">
        <v>4502</v>
      </c>
    </row>
    <row r="5324" spans="1:4">
      <c r="A5324" t="s">
        <v>1217</v>
      </c>
      <c r="B5324" t="s">
        <v>5094</v>
      </c>
      <c r="C5324" t="str">
        <f t="shared" si="83"/>
        <v>10.146.106.85naa.60060e80166221000001622100001052</v>
      </c>
      <c r="D5324" t="s">
        <v>4504</v>
      </c>
    </row>
    <row r="5325" spans="1:4">
      <c r="A5325" t="s">
        <v>1217</v>
      </c>
      <c r="B5325" t="s">
        <v>5015</v>
      </c>
      <c r="C5325" t="str">
        <f t="shared" si="83"/>
        <v>10.146.106.85naa.60060e80166221000001622100000f1e</v>
      </c>
      <c r="D5325" t="s">
        <v>4513</v>
      </c>
    </row>
    <row r="5326" spans="1:4">
      <c r="A5326" t="s">
        <v>1217</v>
      </c>
      <c r="B5326" t="s">
        <v>5079</v>
      </c>
      <c r="C5326" t="str">
        <f t="shared" si="83"/>
        <v>10.146.106.85naa.60060e80166221000001622100001105</v>
      </c>
      <c r="D5326" t="s">
        <v>4501</v>
      </c>
    </row>
    <row r="5327" spans="1:4">
      <c r="A5327" t="s">
        <v>1217</v>
      </c>
      <c r="B5327" t="s">
        <v>5002</v>
      </c>
      <c r="C5327" t="str">
        <f t="shared" si="83"/>
        <v>10.146.106.85naa.60060e80166221000001622100000f23</v>
      </c>
      <c r="D5327" t="s">
        <v>4508</v>
      </c>
    </row>
    <row r="5328" spans="1:4">
      <c r="A5328" t="s">
        <v>1217</v>
      </c>
      <c r="B5328" t="s">
        <v>5007</v>
      </c>
      <c r="C5328" t="str">
        <f t="shared" si="83"/>
        <v>10.146.106.85naa.60060e80166221000001622100000f26</v>
      </c>
      <c r="D5328" t="s">
        <v>4423</v>
      </c>
    </row>
    <row r="5329" spans="1:4">
      <c r="A5329" t="s">
        <v>1217</v>
      </c>
      <c r="B5329" t="s">
        <v>5037</v>
      </c>
      <c r="C5329" t="str">
        <f t="shared" si="83"/>
        <v>10.146.106.85naa.60060e80166221000001622100000f27</v>
      </c>
      <c r="D5329" t="s">
        <v>2515</v>
      </c>
    </row>
    <row r="5330" spans="1:4">
      <c r="A5330" t="s">
        <v>1217</v>
      </c>
      <c r="B5330" t="s">
        <v>5012</v>
      </c>
      <c r="C5330" t="str">
        <f t="shared" si="83"/>
        <v>10.146.106.85naa.60060e80166221000001622100000f25</v>
      </c>
      <c r="D5330" t="s">
        <v>4509</v>
      </c>
    </row>
    <row r="5331" spans="1:4">
      <c r="A5331" t="s">
        <v>1217</v>
      </c>
      <c r="B5331" t="s">
        <v>4998</v>
      </c>
      <c r="C5331" t="str">
        <f t="shared" si="83"/>
        <v>10.146.106.85naa.60060e80166221000001622100000f24</v>
      </c>
      <c r="D5331" t="s">
        <v>4510</v>
      </c>
    </row>
    <row r="5332" spans="1:4">
      <c r="A5332" t="s">
        <v>1217</v>
      </c>
      <c r="B5332" t="s">
        <v>5098</v>
      </c>
      <c r="C5332" t="str">
        <f t="shared" si="83"/>
        <v>10.146.106.85naa.60060e80166221000001622100001051</v>
      </c>
      <c r="D5332" t="s">
        <v>4516</v>
      </c>
    </row>
    <row r="5333" spans="1:4">
      <c r="A5333" t="s">
        <v>1217</v>
      </c>
      <c r="B5333" t="s">
        <v>5090</v>
      </c>
      <c r="C5333" t="str">
        <f t="shared" si="83"/>
        <v>10.146.106.85naa.60060e80166177000001617700000045</v>
      </c>
      <c r="D5333" t="s">
        <v>4475</v>
      </c>
    </row>
    <row r="5334" spans="1:4">
      <c r="A5334" t="s">
        <v>1217</v>
      </c>
      <c r="B5334" t="s">
        <v>5089</v>
      </c>
      <c r="C5334" t="str">
        <f t="shared" si="83"/>
        <v>10.146.106.85naa.60060e80166177000001617700000044</v>
      </c>
      <c r="D5334" t="s">
        <v>4474</v>
      </c>
    </row>
    <row r="5335" spans="1:4">
      <c r="A5335" t="s">
        <v>1217</v>
      </c>
      <c r="B5335" t="s">
        <v>5092</v>
      </c>
      <c r="C5335" t="str">
        <f t="shared" si="83"/>
        <v>10.146.106.85naa.60060e80166177000001617700000047</v>
      </c>
      <c r="D5335" t="s">
        <v>4482</v>
      </c>
    </row>
    <row r="5336" spans="1:4">
      <c r="A5336" t="s">
        <v>1217</v>
      </c>
      <c r="B5336" t="s">
        <v>5088</v>
      </c>
      <c r="C5336" t="str">
        <f t="shared" si="83"/>
        <v>10.146.106.85naa.60060e80166177000001617700000046</v>
      </c>
      <c r="D5336" t="s">
        <v>4471</v>
      </c>
    </row>
    <row r="5337" spans="1:4">
      <c r="A5337" t="s">
        <v>1217</v>
      </c>
      <c r="B5337" t="s">
        <v>5035</v>
      </c>
      <c r="C5337" t="str">
        <f t="shared" si="83"/>
        <v>10.146.106.85naa.60060e80166221000001622100000042</v>
      </c>
      <c r="D5337" t="s">
        <v>2485</v>
      </c>
    </row>
    <row r="5338" spans="1:4">
      <c r="A5338" t="s">
        <v>1217</v>
      </c>
      <c r="B5338" t="s">
        <v>5034</v>
      </c>
      <c r="C5338" t="str">
        <f t="shared" si="83"/>
        <v>10.146.106.85naa.60060e80166221000001622100000041</v>
      </c>
      <c r="D5338" t="s">
        <v>2477</v>
      </c>
    </row>
    <row r="5339" spans="1:4">
      <c r="A5339" t="s">
        <v>1217</v>
      </c>
      <c r="B5339" t="s">
        <v>5063</v>
      </c>
      <c r="C5339" t="str">
        <f t="shared" si="83"/>
        <v>10.146.106.85naa.60060e80166177000001617700000043</v>
      </c>
      <c r="D5339" t="s">
        <v>4473</v>
      </c>
    </row>
    <row r="5340" spans="1:4">
      <c r="A5340" t="s">
        <v>1217</v>
      </c>
      <c r="B5340" t="s">
        <v>5064</v>
      </c>
      <c r="C5340" t="str">
        <f t="shared" si="83"/>
        <v>10.146.106.85naa.60060e80166177000001617700000042</v>
      </c>
      <c r="D5340" t="s">
        <v>4497</v>
      </c>
    </row>
    <row r="5341" spans="1:4">
      <c r="A5341" t="s">
        <v>1217</v>
      </c>
      <c r="B5341" t="s">
        <v>5097</v>
      </c>
      <c r="C5341" t="str">
        <f t="shared" si="83"/>
        <v>10.146.106.85naa.60060e80166177000001617700000048</v>
      </c>
      <c r="D5341" t="s">
        <v>4477</v>
      </c>
    </row>
    <row r="5342" spans="1:4">
      <c r="A5342" t="s">
        <v>1217</v>
      </c>
      <c r="B5342" t="s">
        <v>5041</v>
      </c>
      <c r="C5342" t="str">
        <f t="shared" si="83"/>
        <v>10.146.106.85naa.60060e80166177000001617700000f13</v>
      </c>
      <c r="D5342" t="s">
        <v>4532</v>
      </c>
    </row>
    <row r="5343" spans="1:4">
      <c r="A5343" t="s">
        <v>1217</v>
      </c>
      <c r="B5343" t="s">
        <v>5091</v>
      </c>
      <c r="C5343" t="str">
        <f t="shared" si="83"/>
        <v>10.146.106.85naa.60060e8016622100000162210000104d</v>
      </c>
      <c r="D5343" t="s">
        <v>4531</v>
      </c>
    </row>
    <row r="5344" spans="1:4">
      <c r="A5344" t="s">
        <v>1217</v>
      </c>
      <c r="B5344" t="s">
        <v>5038</v>
      </c>
      <c r="C5344" t="str">
        <f t="shared" si="83"/>
        <v>10.146.106.85naa.60060e80166177000001617700000f14</v>
      </c>
      <c r="D5344" t="s">
        <v>4526</v>
      </c>
    </row>
    <row r="5345" spans="1:4">
      <c r="A5345" t="s">
        <v>1217</v>
      </c>
      <c r="B5345" t="s">
        <v>5087</v>
      </c>
      <c r="C5345" t="str">
        <f t="shared" si="83"/>
        <v>10.146.106.85naa.60060e8016622100000162210000104e</v>
      </c>
      <c r="D5345" t="s">
        <v>4529</v>
      </c>
    </row>
    <row r="5346" spans="1:4">
      <c r="A5346" t="s">
        <v>1217</v>
      </c>
      <c r="B5346" t="s">
        <v>5078</v>
      </c>
      <c r="C5346" t="str">
        <f t="shared" si="83"/>
        <v>10.146.106.85naa.60060e8016617700000161770000004a</v>
      </c>
      <c r="D5346" t="s">
        <v>4525</v>
      </c>
    </row>
    <row r="5347" spans="1:4">
      <c r="A5347" t="s">
        <v>1217</v>
      </c>
      <c r="B5347" t="s">
        <v>5093</v>
      </c>
      <c r="C5347" t="str">
        <f t="shared" si="83"/>
        <v>10.146.106.85naa.60060e80166177000001617700000049</v>
      </c>
      <c r="D5347" t="s">
        <v>4479</v>
      </c>
    </row>
    <row r="5348" spans="1:4">
      <c r="A5348" t="s">
        <v>1217</v>
      </c>
      <c r="B5348" t="s">
        <v>5008</v>
      </c>
      <c r="C5348" t="str">
        <f t="shared" si="83"/>
        <v>10.146.106.85naa.60060e80166177000001617700000f12</v>
      </c>
      <c r="D5348" t="s">
        <v>4530</v>
      </c>
    </row>
    <row r="5349" spans="1:4">
      <c r="A5349" t="s">
        <v>1217</v>
      </c>
      <c r="B5349" t="s">
        <v>5075</v>
      </c>
      <c r="C5349" t="str">
        <f t="shared" si="83"/>
        <v>10.146.106.85naa.60060e8016617700000161770000004b</v>
      </c>
      <c r="D5349" t="s">
        <v>4518</v>
      </c>
    </row>
    <row r="5350" spans="1:4">
      <c r="A5350" t="s">
        <v>1217</v>
      </c>
      <c r="B5350" t="s">
        <v>5070</v>
      </c>
      <c r="C5350" t="str">
        <f t="shared" si="83"/>
        <v>10.146.106.85naa.60060e80166177000001617700000038</v>
      </c>
      <c r="D5350" t="s">
        <v>4565</v>
      </c>
    </row>
    <row r="5351" spans="1:4">
      <c r="A5351" t="s">
        <v>1217</v>
      </c>
      <c r="B5351" t="s">
        <v>5061</v>
      </c>
      <c r="C5351" t="str">
        <f t="shared" si="83"/>
        <v>10.146.106.85naa.60060e80166177000001617700000041</v>
      </c>
      <c r="D5351" t="s">
        <v>4562</v>
      </c>
    </row>
    <row r="5352" spans="1:4">
      <c r="A5352" t="s">
        <v>1217</v>
      </c>
      <c r="B5352" t="s">
        <v>1353</v>
      </c>
      <c r="C5352" t="str">
        <f t="shared" si="83"/>
        <v>10.146.106.85naa.60060e80166177000001617700001f11</v>
      </c>
      <c r="D5352" t="s">
        <v>4561</v>
      </c>
    </row>
    <row r="5353" spans="1:4">
      <c r="A5353" t="s">
        <v>1217</v>
      </c>
      <c r="B5353" t="s">
        <v>1365</v>
      </c>
      <c r="C5353" t="str">
        <f t="shared" si="83"/>
        <v>10.146.106.85naa.60060e80166177000001617700001f12</v>
      </c>
      <c r="D5353" t="s">
        <v>4560</v>
      </c>
    </row>
    <row r="5354" spans="1:4">
      <c r="A5354" t="s">
        <v>1217</v>
      </c>
      <c r="B5354" t="s">
        <v>1343</v>
      </c>
      <c r="C5354" t="str">
        <f t="shared" si="83"/>
        <v>10.146.106.85naa.60060e80166177000001617700001f10</v>
      </c>
      <c r="D5354" t="s">
        <v>4556</v>
      </c>
    </row>
    <row r="5355" spans="1:4">
      <c r="A5355" t="s">
        <v>1217</v>
      </c>
      <c r="B5355" t="s">
        <v>5067</v>
      </c>
      <c r="C5355" t="str">
        <f t="shared" si="83"/>
        <v>10.146.106.85naa.60060e80166177000001617700000040</v>
      </c>
      <c r="D5355" t="s">
        <v>4555</v>
      </c>
    </row>
    <row r="5356" spans="1:4">
      <c r="A5356" t="s">
        <v>1217</v>
      </c>
      <c r="B5356" t="s">
        <v>1385</v>
      </c>
      <c r="C5356" t="str">
        <f t="shared" si="83"/>
        <v>10.146.106.85naa.60060e80166177000001617700001f15</v>
      </c>
      <c r="D5356" t="s">
        <v>4594</v>
      </c>
    </row>
    <row r="5357" spans="1:4">
      <c r="A5357" t="s">
        <v>1217</v>
      </c>
      <c r="B5357" t="s">
        <v>1375</v>
      </c>
      <c r="C5357" t="str">
        <f t="shared" si="83"/>
        <v>10.146.106.85naa.60060e80166177000001617700001f13</v>
      </c>
      <c r="D5357" t="s">
        <v>4590</v>
      </c>
    </row>
    <row r="5358" spans="1:4">
      <c r="A5358" t="s">
        <v>1217</v>
      </c>
      <c r="B5358" t="s">
        <v>1381</v>
      </c>
      <c r="C5358" t="str">
        <f t="shared" si="83"/>
        <v>10.146.106.85naa.60060e80166177000001617700001f14</v>
      </c>
      <c r="D5358" t="s">
        <v>4588</v>
      </c>
    </row>
    <row r="5359" spans="1:4">
      <c r="A5359" t="s">
        <v>1217</v>
      </c>
      <c r="B5359" t="s">
        <v>5065</v>
      </c>
      <c r="C5359" t="str">
        <f t="shared" si="83"/>
        <v>10.146.106.85naa.60060e8016617700000161770000003f</v>
      </c>
      <c r="D5359" t="s">
        <v>4554</v>
      </c>
    </row>
    <row r="5360" spans="1:4">
      <c r="A5360" t="s">
        <v>1217</v>
      </c>
      <c r="B5360" t="s">
        <v>5059</v>
      </c>
      <c r="C5360" t="str">
        <f t="shared" si="83"/>
        <v>10.146.106.85naa.60060e8016617700000161770000003b</v>
      </c>
      <c r="D5360" t="s">
        <v>4574</v>
      </c>
    </row>
    <row r="5361" spans="1:4">
      <c r="A5361" t="s">
        <v>1217</v>
      </c>
      <c r="B5361" t="s">
        <v>5053</v>
      </c>
      <c r="C5361" t="str">
        <f t="shared" si="83"/>
        <v>10.146.106.85naa.60060e8016617700000161770000003c</v>
      </c>
      <c r="D5361" t="s">
        <v>4572</v>
      </c>
    </row>
    <row r="5362" spans="1:4">
      <c r="A5362" t="s">
        <v>1217</v>
      </c>
      <c r="B5362" t="s">
        <v>5072</v>
      </c>
      <c r="C5362" t="str">
        <f t="shared" si="83"/>
        <v>10.146.106.85naa.60060e80166177000001617700000039</v>
      </c>
      <c r="D5362" t="s">
        <v>4575</v>
      </c>
    </row>
    <row r="5363" spans="1:4">
      <c r="A5363" t="s">
        <v>1217</v>
      </c>
      <c r="B5363" t="s">
        <v>5057</v>
      </c>
      <c r="C5363" t="str">
        <f t="shared" si="83"/>
        <v>10.146.106.85naa.60060e8016617700000161770000003a</v>
      </c>
      <c r="D5363" t="s">
        <v>4576</v>
      </c>
    </row>
    <row r="5364" spans="1:4">
      <c r="A5364" t="s">
        <v>1217</v>
      </c>
      <c r="B5364" t="s">
        <v>5060</v>
      </c>
      <c r="C5364" t="str">
        <f t="shared" si="83"/>
        <v>10.146.106.85naa.60060e8016617700000161770000003e</v>
      </c>
      <c r="D5364" t="s">
        <v>4559</v>
      </c>
    </row>
    <row r="5365" spans="1:4">
      <c r="A5365" t="s">
        <v>1217</v>
      </c>
      <c r="B5365" t="s">
        <v>1323</v>
      </c>
      <c r="C5365" t="str">
        <f t="shared" si="83"/>
        <v>10.146.106.85naa.60060e80166177000001617700001f0e</v>
      </c>
      <c r="D5365" t="s">
        <v>4558</v>
      </c>
    </row>
    <row r="5366" spans="1:4">
      <c r="A5366" t="s">
        <v>1217</v>
      </c>
      <c r="B5366" t="s">
        <v>1333</v>
      </c>
      <c r="C5366" t="str">
        <f t="shared" si="83"/>
        <v>10.146.106.85naa.60060e80166177000001617700001f0f</v>
      </c>
      <c r="D5366" t="s">
        <v>4557</v>
      </c>
    </row>
    <row r="5367" spans="1:4">
      <c r="A5367" t="s">
        <v>1217</v>
      </c>
      <c r="B5367" t="s">
        <v>5055</v>
      </c>
      <c r="C5367" t="str">
        <f t="shared" si="83"/>
        <v>10.146.106.85naa.60060e8016617700000161770000003d</v>
      </c>
      <c r="D5367" t="s">
        <v>4573</v>
      </c>
    </row>
    <row r="5368" spans="1:4">
      <c r="A5368" t="s">
        <v>1218</v>
      </c>
      <c r="B5368" t="s">
        <v>1237</v>
      </c>
      <c r="C5368" t="str">
        <f t="shared" si="83"/>
        <v>10.146.106.86naa.60060e80166221000001622100001f1a</v>
      </c>
      <c r="D5368" t="s">
        <v>4207</v>
      </c>
    </row>
    <row r="5369" spans="1:4">
      <c r="A5369" t="s">
        <v>1218</v>
      </c>
      <c r="B5369" t="s">
        <v>1605</v>
      </c>
      <c r="C5369" t="str">
        <f t="shared" si="83"/>
        <v>10.146.106.86naa.600508b1001c6300277d6011f51e4bac</v>
      </c>
      <c r="D5369" t="s">
        <v>4212</v>
      </c>
    </row>
    <row r="5370" spans="1:4">
      <c r="A5370" t="s">
        <v>1218</v>
      </c>
      <c r="B5370" t="s">
        <v>1607</v>
      </c>
      <c r="C5370" t="str">
        <f t="shared" si="83"/>
        <v>10.146.106.86naa.600508b1001c887a108ff5cfc4354c28</v>
      </c>
      <c r="D5370" t="s">
        <v>4213</v>
      </c>
    </row>
    <row r="5371" spans="1:4">
      <c r="A5371" t="s">
        <v>1218</v>
      </c>
      <c r="B5371" t="s">
        <v>5067</v>
      </c>
      <c r="C5371" t="str">
        <f t="shared" si="83"/>
        <v>10.146.106.86naa.60060e80166177000001617700000040</v>
      </c>
      <c r="D5371" t="s">
        <v>4695</v>
      </c>
    </row>
    <row r="5372" spans="1:4">
      <c r="A5372" t="s">
        <v>1218</v>
      </c>
      <c r="B5372" t="s">
        <v>5061</v>
      </c>
      <c r="C5372" t="str">
        <f t="shared" si="83"/>
        <v>10.146.106.86naa.60060e80166177000001617700000041</v>
      </c>
      <c r="D5372" t="s">
        <v>4694</v>
      </c>
    </row>
    <row r="5373" spans="1:4">
      <c r="A5373" t="s">
        <v>1218</v>
      </c>
      <c r="B5373" t="s">
        <v>5057</v>
      </c>
      <c r="C5373" t="str">
        <f t="shared" si="83"/>
        <v>10.146.106.86naa.60060e8016617700000161770000003a</v>
      </c>
      <c r="D5373" t="s">
        <v>4687</v>
      </c>
    </row>
    <row r="5374" spans="1:4">
      <c r="A5374" t="s">
        <v>1218</v>
      </c>
      <c r="B5374" t="s">
        <v>5072</v>
      </c>
      <c r="C5374" t="str">
        <f t="shared" si="83"/>
        <v>10.146.106.86naa.60060e80166177000001617700000039</v>
      </c>
      <c r="D5374" t="s">
        <v>4688</v>
      </c>
    </row>
    <row r="5375" spans="1:4">
      <c r="A5375" t="s">
        <v>1218</v>
      </c>
      <c r="B5375" t="s">
        <v>5059</v>
      </c>
      <c r="C5375" t="str">
        <f t="shared" si="83"/>
        <v>10.146.106.86naa.60060e8016617700000161770000003b</v>
      </c>
      <c r="D5375" t="s">
        <v>4689</v>
      </c>
    </row>
    <row r="5376" spans="1:4">
      <c r="A5376" t="s">
        <v>1218</v>
      </c>
      <c r="B5376" t="s">
        <v>1279</v>
      </c>
      <c r="C5376" t="str">
        <f t="shared" si="83"/>
        <v>10.146.106.86naa.60060e80166221000001622100001f0d</v>
      </c>
      <c r="D5376" t="s">
        <v>4421</v>
      </c>
    </row>
    <row r="5377" spans="1:4">
      <c r="A5377" t="s">
        <v>1218</v>
      </c>
      <c r="B5377" t="s">
        <v>1271</v>
      </c>
      <c r="C5377" t="str">
        <f t="shared" si="83"/>
        <v>10.146.106.86naa.60060e80166221000001622100001f0c</v>
      </c>
      <c r="D5377" t="s">
        <v>4417</v>
      </c>
    </row>
    <row r="5378" spans="1:4">
      <c r="A5378" t="s">
        <v>1218</v>
      </c>
      <c r="B5378" t="s">
        <v>5070</v>
      </c>
      <c r="C5378" t="str">
        <f t="shared" si="83"/>
        <v>10.146.106.86naa.60060e80166177000001617700000038</v>
      </c>
      <c r="D5378" t="s">
        <v>4435</v>
      </c>
    </row>
    <row r="5379" spans="1:4">
      <c r="A5379" t="s">
        <v>1218</v>
      </c>
      <c r="B5379" t="s">
        <v>1289</v>
      </c>
      <c r="C5379" t="str">
        <f t="shared" si="83"/>
        <v>10.146.106.86naa.60060e80166221000001622100001f0e</v>
      </c>
      <c r="D5379" t="s">
        <v>4432</v>
      </c>
    </row>
    <row r="5380" spans="1:4">
      <c r="A5380" t="s">
        <v>1218</v>
      </c>
      <c r="B5380" t="s">
        <v>5060</v>
      </c>
      <c r="C5380" t="str">
        <f t="shared" ref="C5380:C5443" si="84">CONCATENATE(A5380,B5380)</f>
        <v>10.146.106.86naa.60060e8016617700000161770000003e</v>
      </c>
      <c r="D5380" t="s">
        <v>4690</v>
      </c>
    </row>
    <row r="5381" spans="1:4">
      <c r="A5381" t="s">
        <v>1218</v>
      </c>
      <c r="B5381" t="s">
        <v>5065</v>
      </c>
      <c r="C5381" t="str">
        <f t="shared" si="84"/>
        <v>10.146.106.86naa.60060e8016617700000161770000003f</v>
      </c>
      <c r="D5381" t="s">
        <v>4691</v>
      </c>
    </row>
    <row r="5382" spans="1:4">
      <c r="A5382" t="s">
        <v>1218</v>
      </c>
      <c r="B5382" t="s">
        <v>5053</v>
      </c>
      <c r="C5382" t="str">
        <f t="shared" si="84"/>
        <v>10.146.106.86naa.60060e8016617700000161770000003c</v>
      </c>
      <c r="D5382" t="s">
        <v>4692</v>
      </c>
    </row>
    <row r="5383" spans="1:4">
      <c r="A5383" t="s">
        <v>1218</v>
      </c>
      <c r="B5383" t="s">
        <v>5055</v>
      </c>
      <c r="C5383" t="str">
        <f t="shared" si="84"/>
        <v>10.146.106.86naa.60060e8016617700000161770000003d</v>
      </c>
      <c r="D5383" t="s">
        <v>4693</v>
      </c>
    </row>
    <row r="5384" spans="1:4">
      <c r="A5384" t="s">
        <v>1218</v>
      </c>
      <c r="B5384" t="s">
        <v>1303</v>
      </c>
      <c r="C5384" t="str">
        <f t="shared" si="84"/>
        <v>10.146.106.86naa.60060e80166177000001617700001f25</v>
      </c>
      <c r="D5384" t="s">
        <v>4221</v>
      </c>
    </row>
    <row r="5385" spans="1:4">
      <c r="A5385" t="s">
        <v>1218</v>
      </c>
      <c r="B5385" t="s">
        <v>5096</v>
      </c>
      <c r="C5385" t="str">
        <f t="shared" si="84"/>
        <v>10.146.106.86naa.60060e80166221000001622100000044</v>
      </c>
      <c r="D5385" t="s">
        <v>4598</v>
      </c>
    </row>
    <row r="5386" spans="1:4">
      <c r="A5386" t="s">
        <v>1218</v>
      </c>
      <c r="B5386" t="s">
        <v>5093</v>
      </c>
      <c r="C5386" t="str">
        <f t="shared" si="84"/>
        <v>10.146.106.86naa.60060e80166177000001617700000049</v>
      </c>
      <c r="D5386" t="s">
        <v>4459</v>
      </c>
    </row>
    <row r="5387" spans="1:4">
      <c r="A5387" t="s">
        <v>1218</v>
      </c>
      <c r="B5387" t="s">
        <v>5077</v>
      </c>
      <c r="C5387" t="str">
        <f t="shared" si="84"/>
        <v>10.146.106.86naa.60060e80166221000001622100000045</v>
      </c>
      <c r="D5387" t="s">
        <v>4604</v>
      </c>
    </row>
    <row r="5388" spans="1:4">
      <c r="A5388" t="s">
        <v>1218</v>
      </c>
      <c r="B5388" t="s">
        <v>5078</v>
      </c>
      <c r="C5388" t="str">
        <f t="shared" si="84"/>
        <v>10.146.106.86naa.60060e8016617700000161770000004a</v>
      </c>
      <c r="D5388" t="s">
        <v>4462</v>
      </c>
    </row>
    <row r="5389" spans="1:4">
      <c r="A5389" t="s">
        <v>1218</v>
      </c>
      <c r="B5389" t="s">
        <v>5097</v>
      </c>
      <c r="C5389" t="str">
        <f t="shared" si="84"/>
        <v>10.146.106.86naa.60060e80166177000001617700000048</v>
      </c>
      <c r="D5389" t="s">
        <v>4463</v>
      </c>
    </row>
    <row r="5390" spans="1:4">
      <c r="A5390" t="s">
        <v>1218</v>
      </c>
      <c r="B5390" t="s">
        <v>5100</v>
      </c>
      <c r="C5390" t="str">
        <f t="shared" si="84"/>
        <v>10.146.106.86naa.60060e80166221000001622100000043</v>
      </c>
      <c r="D5390" t="s">
        <v>4597</v>
      </c>
    </row>
    <row r="5391" spans="1:4">
      <c r="A5391" t="s">
        <v>1218</v>
      </c>
      <c r="B5391" t="s">
        <v>5075</v>
      </c>
      <c r="C5391" t="str">
        <f t="shared" si="84"/>
        <v>10.146.106.86naa.60060e8016617700000161770000004b</v>
      </c>
      <c r="D5391" t="s">
        <v>4447</v>
      </c>
    </row>
    <row r="5392" spans="1:4">
      <c r="A5392" t="s">
        <v>1218</v>
      </c>
      <c r="B5392" t="s">
        <v>5085</v>
      </c>
      <c r="C5392" t="str">
        <f t="shared" si="84"/>
        <v>10.146.106.86naa.60060e8016622100000162210000004a</v>
      </c>
      <c r="D5392" t="s">
        <v>4601</v>
      </c>
    </row>
    <row r="5393" spans="1:4">
      <c r="A5393" t="s">
        <v>1218</v>
      </c>
      <c r="B5393" t="s">
        <v>5082</v>
      </c>
      <c r="C5393" t="str">
        <f t="shared" si="84"/>
        <v>10.146.106.86naa.60060e8016622100000162210000004b</v>
      </c>
      <c r="D5393" t="s">
        <v>4637</v>
      </c>
    </row>
    <row r="5394" spans="1:4">
      <c r="A5394" t="s">
        <v>1218</v>
      </c>
      <c r="B5394" t="s">
        <v>5076</v>
      </c>
      <c r="C5394" t="str">
        <f t="shared" si="84"/>
        <v>10.146.106.86naa.60060e80166221000001622100000047</v>
      </c>
      <c r="D5394" t="s">
        <v>4599</v>
      </c>
    </row>
    <row r="5395" spans="1:4">
      <c r="A5395" t="s">
        <v>1218</v>
      </c>
      <c r="B5395" t="s">
        <v>5074</v>
      </c>
      <c r="C5395" t="str">
        <f t="shared" si="84"/>
        <v>10.146.106.86naa.60060e80166221000001622100000046</v>
      </c>
      <c r="D5395" t="s">
        <v>4603</v>
      </c>
    </row>
    <row r="5396" spans="1:4">
      <c r="A5396" t="s">
        <v>1218</v>
      </c>
      <c r="B5396" t="s">
        <v>5084</v>
      </c>
      <c r="C5396" t="str">
        <f t="shared" si="84"/>
        <v>10.146.106.86naa.60060e80166221000001622100000049</v>
      </c>
      <c r="D5396" t="s">
        <v>4602</v>
      </c>
    </row>
    <row r="5397" spans="1:4">
      <c r="A5397" t="s">
        <v>1218</v>
      </c>
      <c r="B5397" t="s">
        <v>5081</v>
      </c>
      <c r="C5397" t="str">
        <f t="shared" si="84"/>
        <v>10.146.106.86naa.60060e80166221000001622100000048</v>
      </c>
      <c r="D5397" t="s">
        <v>4600</v>
      </c>
    </row>
    <row r="5398" spans="1:4">
      <c r="A5398" t="s">
        <v>1218</v>
      </c>
      <c r="B5398" t="s">
        <v>5092</v>
      </c>
      <c r="C5398" t="str">
        <f t="shared" si="84"/>
        <v>10.146.106.86naa.60060e80166177000001617700000047</v>
      </c>
      <c r="D5398" t="s">
        <v>4468</v>
      </c>
    </row>
    <row r="5399" spans="1:4">
      <c r="A5399" t="s">
        <v>1218</v>
      </c>
      <c r="B5399" t="s">
        <v>5090</v>
      </c>
      <c r="C5399" t="str">
        <f t="shared" si="84"/>
        <v>10.146.106.86naa.60060e80166177000001617700000045</v>
      </c>
      <c r="D5399" t="s">
        <v>4464</v>
      </c>
    </row>
    <row r="5400" spans="1:4">
      <c r="A5400" t="s">
        <v>1218</v>
      </c>
      <c r="B5400" t="s">
        <v>5089</v>
      </c>
      <c r="C5400" t="str">
        <f t="shared" si="84"/>
        <v>10.146.106.86naa.60060e80166177000001617700000044</v>
      </c>
      <c r="D5400" t="s">
        <v>4465</v>
      </c>
    </row>
    <row r="5401" spans="1:4">
      <c r="A5401" t="s">
        <v>1218</v>
      </c>
      <c r="B5401" t="s">
        <v>5088</v>
      </c>
      <c r="C5401" t="str">
        <f t="shared" si="84"/>
        <v>10.146.106.86naa.60060e80166177000001617700000046</v>
      </c>
      <c r="D5401" t="s">
        <v>4466</v>
      </c>
    </row>
    <row r="5402" spans="1:4">
      <c r="A5402" t="s">
        <v>1218</v>
      </c>
      <c r="B5402" t="s">
        <v>5063</v>
      </c>
      <c r="C5402" t="str">
        <f t="shared" si="84"/>
        <v>10.146.106.86naa.60060e80166177000001617700000043</v>
      </c>
      <c r="D5402" t="s">
        <v>4451</v>
      </c>
    </row>
    <row r="5403" spans="1:4">
      <c r="A5403" t="s">
        <v>1218</v>
      </c>
      <c r="B5403" t="s">
        <v>5064</v>
      </c>
      <c r="C5403" t="str">
        <f t="shared" si="84"/>
        <v>10.146.106.86naa.60060e80166177000001617700000042</v>
      </c>
      <c r="D5403" t="s">
        <v>4452</v>
      </c>
    </row>
    <row r="5404" spans="1:4">
      <c r="A5404" t="s">
        <v>1218</v>
      </c>
      <c r="B5404" t="s">
        <v>5058</v>
      </c>
      <c r="C5404" t="str">
        <f t="shared" si="84"/>
        <v>10.146.106.86naa.60060e8016622100000162210000103d</v>
      </c>
      <c r="D5404" t="s">
        <v>2475</v>
      </c>
    </row>
    <row r="5405" spans="1:4">
      <c r="A5405" t="s">
        <v>1218</v>
      </c>
      <c r="B5405" t="s">
        <v>5048</v>
      </c>
      <c r="C5405" t="str">
        <f t="shared" si="84"/>
        <v>10.146.106.86naa.60060e8016622100000162210000003a</v>
      </c>
      <c r="D5405" t="s">
        <v>2469</v>
      </c>
    </row>
    <row r="5406" spans="1:4">
      <c r="A5406" t="s">
        <v>1218</v>
      </c>
      <c r="B5406" t="s">
        <v>5052</v>
      </c>
      <c r="C5406" t="str">
        <f t="shared" si="84"/>
        <v>10.146.106.86naa.60060e8016622100000162210000103e</v>
      </c>
      <c r="D5406" t="s">
        <v>2484</v>
      </c>
    </row>
    <row r="5407" spans="1:4">
      <c r="A5407" t="s">
        <v>1218</v>
      </c>
      <c r="B5407" t="s">
        <v>5050</v>
      </c>
      <c r="C5407" t="str">
        <f t="shared" si="84"/>
        <v>10.146.106.86naa.60060e8016622100000162210000003b</v>
      </c>
      <c r="D5407" t="s">
        <v>2472</v>
      </c>
    </row>
    <row r="5408" spans="1:4">
      <c r="A5408" t="s">
        <v>1218</v>
      </c>
      <c r="B5408" t="s">
        <v>5069</v>
      </c>
      <c r="C5408" t="str">
        <f t="shared" si="84"/>
        <v>10.146.106.86naa.60060e8016622100000162210000103b</v>
      </c>
      <c r="D5408" t="s">
        <v>2473</v>
      </c>
    </row>
    <row r="5409" spans="1:4">
      <c r="A5409" t="s">
        <v>1218</v>
      </c>
      <c r="B5409" t="s">
        <v>5073</v>
      </c>
      <c r="C5409" t="str">
        <f t="shared" si="84"/>
        <v>10.146.106.86naa.60060e8016622100000162210000103a</v>
      </c>
      <c r="D5409" t="s">
        <v>2470</v>
      </c>
    </row>
    <row r="5410" spans="1:4">
      <c r="A5410" t="s">
        <v>1218</v>
      </c>
      <c r="B5410" t="s">
        <v>5056</v>
      </c>
      <c r="C5410" t="str">
        <f t="shared" si="84"/>
        <v>10.146.106.86naa.60060e8016622100000162210000103c</v>
      </c>
      <c r="D5410" t="s">
        <v>2471</v>
      </c>
    </row>
    <row r="5411" spans="1:4">
      <c r="A5411" t="s">
        <v>1218</v>
      </c>
      <c r="B5411" t="s">
        <v>5043</v>
      </c>
      <c r="C5411" t="str">
        <f t="shared" si="84"/>
        <v>10.146.106.86naa.60060e80166221000001622100000039</v>
      </c>
      <c r="D5411" t="s">
        <v>2462</v>
      </c>
    </row>
    <row r="5412" spans="1:4">
      <c r="A5412" t="s">
        <v>1218</v>
      </c>
      <c r="B5412" t="s">
        <v>5047</v>
      </c>
      <c r="C5412" t="str">
        <f t="shared" si="84"/>
        <v>10.146.106.86naa.60060e8016622100000162210000003c</v>
      </c>
      <c r="D5412" t="s">
        <v>2464</v>
      </c>
    </row>
    <row r="5413" spans="1:4">
      <c r="A5413" t="s">
        <v>1218</v>
      </c>
      <c r="B5413" t="s">
        <v>5021</v>
      </c>
      <c r="C5413" t="str">
        <f t="shared" si="84"/>
        <v>10.146.106.86naa.60060e8016622100000162210000003f</v>
      </c>
      <c r="D5413" t="s">
        <v>4613</v>
      </c>
    </row>
    <row r="5414" spans="1:4">
      <c r="A5414" t="s">
        <v>1218</v>
      </c>
      <c r="B5414" t="s">
        <v>5068</v>
      </c>
      <c r="C5414" t="str">
        <f t="shared" si="84"/>
        <v>10.146.106.86naa.60060e80166221000001622100001041</v>
      </c>
      <c r="D5414" t="s">
        <v>2479</v>
      </c>
    </row>
    <row r="5415" spans="1:4">
      <c r="A5415" t="s">
        <v>1218</v>
      </c>
      <c r="B5415" t="s">
        <v>5023</v>
      </c>
      <c r="C5415" t="str">
        <f t="shared" si="84"/>
        <v>10.146.106.86naa.60060e80166221000001622100000040</v>
      </c>
      <c r="D5415" t="s">
        <v>2476</v>
      </c>
    </row>
    <row r="5416" spans="1:4">
      <c r="A5416" t="s">
        <v>1218</v>
      </c>
      <c r="B5416" t="s">
        <v>5062</v>
      </c>
      <c r="C5416" t="str">
        <f t="shared" si="84"/>
        <v>10.146.106.86naa.60060e80166221000001622100001042</v>
      </c>
      <c r="D5416" t="s">
        <v>2486</v>
      </c>
    </row>
    <row r="5417" spans="1:4">
      <c r="A5417" t="s">
        <v>1218</v>
      </c>
      <c r="B5417" t="s">
        <v>5026</v>
      </c>
      <c r="C5417" t="str">
        <f t="shared" si="84"/>
        <v>10.146.106.86naa.60060e8016622100000162210000003d</v>
      </c>
      <c r="D5417" t="s">
        <v>2474</v>
      </c>
    </row>
    <row r="5418" spans="1:4">
      <c r="A5418" t="s">
        <v>1218</v>
      </c>
      <c r="B5418" t="s">
        <v>5054</v>
      </c>
      <c r="C5418" t="str">
        <f t="shared" si="84"/>
        <v>10.146.106.86naa.60060e8016622100000162210000103f</v>
      </c>
      <c r="D5418" t="s">
        <v>4615</v>
      </c>
    </row>
    <row r="5419" spans="1:4">
      <c r="A5419" t="s">
        <v>1218</v>
      </c>
      <c r="B5419" t="s">
        <v>5028</v>
      </c>
      <c r="C5419" t="str">
        <f t="shared" si="84"/>
        <v>10.146.106.86naa.60060e8016622100000162210000003e</v>
      </c>
      <c r="D5419" t="s">
        <v>2483</v>
      </c>
    </row>
    <row r="5420" spans="1:4">
      <c r="A5420" t="s">
        <v>1218</v>
      </c>
      <c r="B5420" t="s">
        <v>5066</v>
      </c>
      <c r="C5420" t="str">
        <f t="shared" si="84"/>
        <v>10.146.106.86naa.60060e80166221000001622100001040</v>
      </c>
      <c r="D5420" t="s">
        <v>2478</v>
      </c>
    </row>
    <row r="5421" spans="1:4">
      <c r="A5421" t="s">
        <v>1218</v>
      </c>
      <c r="B5421" t="s">
        <v>5071</v>
      </c>
      <c r="C5421" t="str">
        <f t="shared" si="84"/>
        <v>10.146.106.86naa.60060e80166221000001622100001039</v>
      </c>
      <c r="D5421" t="s">
        <v>4614</v>
      </c>
    </row>
    <row r="5422" spans="1:4">
      <c r="A5422" t="s">
        <v>1218</v>
      </c>
      <c r="B5422" t="s">
        <v>5051</v>
      </c>
      <c r="C5422" t="str">
        <f t="shared" si="84"/>
        <v>10.146.106.86naa.60060e80166177000001617700000051</v>
      </c>
      <c r="D5422" t="s">
        <v>4489</v>
      </c>
    </row>
    <row r="5423" spans="1:4">
      <c r="A5423" t="s">
        <v>1218</v>
      </c>
      <c r="B5423" t="s">
        <v>5049</v>
      </c>
      <c r="C5423" t="str">
        <f t="shared" si="84"/>
        <v>10.146.106.86naa.60060e80166177000001617700000050</v>
      </c>
      <c r="D5423" t="s">
        <v>4493</v>
      </c>
    </row>
    <row r="5424" spans="1:4">
      <c r="A5424" t="s">
        <v>1218</v>
      </c>
      <c r="B5424" t="s">
        <v>5044</v>
      </c>
      <c r="C5424" t="str">
        <f t="shared" si="84"/>
        <v>10.146.106.86naa.60060e8016622100000162210000004d</v>
      </c>
      <c r="D5424" t="s">
        <v>2502</v>
      </c>
    </row>
    <row r="5425" spans="1:4">
      <c r="A5425" t="s">
        <v>1218</v>
      </c>
      <c r="B5425" t="s">
        <v>5045</v>
      </c>
      <c r="C5425" t="str">
        <f t="shared" si="84"/>
        <v>10.146.106.86naa.60060e80166177000001617700000052</v>
      </c>
      <c r="D5425" t="s">
        <v>4486</v>
      </c>
    </row>
    <row r="5426" spans="1:4">
      <c r="A5426" t="s">
        <v>1218</v>
      </c>
      <c r="B5426" t="s">
        <v>5006</v>
      </c>
      <c r="C5426" t="str">
        <f t="shared" si="84"/>
        <v>10.146.106.86naa.60060e8016617700000161770000004d</v>
      </c>
      <c r="D5426" t="s">
        <v>4490</v>
      </c>
    </row>
    <row r="5427" spans="1:4">
      <c r="A5427" t="s">
        <v>1218</v>
      </c>
      <c r="B5427" t="s">
        <v>5010</v>
      </c>
      <c r="C5427" t="str">
        <f t="shared" si="84"/>
        <v>10.146.106.86naa.60060e8016617700000161770000004c</v>
      </c>
      <c r="D5427" t="s">
        <v>4491</v>
      </c>
    </row>
    <row r="5428" spans="1:4">
      <c r="A5428" t="s">
        <v>1218</v>
      </c>
      <c r="B5428" t="s">
        <v>5031</v>
      </c>
      <c r="C5428" t="str">
        <f t="shared" si="84"/>
        <v>10.146.106.86naa.60060e8016617700000161770000004f</v>
      </c>
      <c r="D5428" t="s">
        <v>4494</v>
      </c>
    </row>
    <row r="5429" spans="1:4">
      <c r="A5429" t="s">
        <v>1218</v>
      </c>
      <c r="B5429" t="s">
        <v>5032</v>
      </c>
      <c r="C5429" t="str">
        <f t="shared" si="84"/>
        <v>10.146.106.86naa.60060e8016617700000161770000004e</v>
      </c>
      <c r="D5429" t="s">
        <v>4492</v>
      </c>
    </row>
    <row r="5430" spans="1:4">
      <c r="A5430" t="s">
        <v>1218</v>
      </c>
      <c r="B5430" t="s">
        <v>5046</v>
      </c>
      <c r="C5430" t="str">
        <f t="shared" si="84"/>
        <v>10.146.106.86naa.60060e80166177000001617700000053</v>
      </c>
      <c r="D5430" t="s">
        <v>4487</v>
      </c>
    </row>
    <row r="5431" spans="1:4">
      <c r="A5431" t="s">
        <v>1218</v>
      </c>
      <c r="B5431" t="s">
        <v>5029</v>
      </c>
      <c r="C5431" t="str">
        <f t="shared" si="84"/>
        <v>10.146.106.86naa.60060e80166221000001622100000052</v>
      </c>
      <c r="D5431" t="s">
        <v>4500</v>
      </c>
    </row>
    <row r="5432" spans="1:4">
      <c r="A5432" t="s">
        <v>1218</v>
      </c>
      <c r="B5432" t="s">
        <v>5024</v>
      </c>
      <c r="C5432" t="str">
        <f t="shared" si="84"/>
        <v>10.146.106.86naa.60060e80166221000001622100000051</v>
      </c>
      <c r="D5432" t="s">
        <v>2523</v>
      </c>
    </row>
    <row r="5433" spans="1:4">
      <c r="A5433" t="s">
        <v>1218</v>
      </c>
      <c r="B5433" t="s">
        <v>5030</v>
      </c>
      <c r="C5433" t="str">
        <f t="shared" si="84"/>
        <v>10.146.106.86naa.60060e80166221000001622100000105</v>
      </c>
      <c r="D5433" t="s">
        <v>4856</v>
      </c>
    </row>
    <row r="5434" spans="1:4">
      <c r="A5434" t="s">
        <v>1218</v>
      </c>
      <c r="B5434" t="s">
        <v>5033</v>
      </c>
      <c r="C5434" t="str">
        <f t="shared" si="84"/>
        <v>10.146.106.86naa.60060e80166221000001622100000104</v>
      </c>
      <c r="D5434" t="s">
        <v>4498</v>
      </c>
    </row>
    <row r="5435" spans="1:4">
      <c r="A5435" t="s">
        <v>1218</v>
      </c>
      <c r="B5435" t="s">
        <v>5025</v>
      </c>
      <c r="C5435" t="str">
        <f t="shared" si="84"/>
        <v>10.146.106.86naa.60060e80166177000001617700000082</v>
      </c>
      <c r="D5435" t="s">
        <v>4488</v>
      </c>
    </row>
    <row r="5436" spans="1:4">
      <c r="A5436" t="s">
        <v>1218</v>
      </c>
      <c r="B5436" t="s">
        <v>5036</v>
      </c>
      <c r="C5436" t="str">
        <f t="shared" si="84"/>
        <v>10.146.106.86naa.60060e8016622100000162210000004e</v>
      </c>
      <c r="D5436" t="s">
        <v>2520</v>
      </c>
    </row>
    <row r="5437" spans="1:4">
      <c r="A5437" t="s">
        <v>1218</v>
      </c>
      <c r="B5437" t="s">
        <v>5022</v>
      </c>
      <c r="C5437" t="str">
        <f t="shared" si="84"/>
        <v>10.146.106.86naa.60060e80166221000001622100000050</v>
      </c>
      <c r="D5437" t="s">
        <v>2522</v>
      </c>
    </row>
    <row r="5438" spans="1:4">
      <c r="A5438" t="s">
        <v>1218</v>
      </c>
      <c r="B5438" t="s">
        <v>5027</v>
      </c>
      <c r="C5438" t="str">
        <f t="shared" si="84"/>
        <v>10.146.106.86naa.60060e80166177000001617700000083</v>
      </c>
      <c r="D5438" t="s">
        <v>4499</v>
      </c>
    </row>
    <row r="5439" spans="1:4">
      <c r="A5439" t="s">
        <v>1218</v>
      </c>
      <c r="B5439" t="s">
        <v>5020</v>
      </c>
      <c r="C5439" t="str">
        <f t="shared" si="84"/>
        <v>10.146.106.86naa.60060e80166221000001622100000f1f</v>
      </c>
      <c r="D5439" t="s">
        <v>4515</v>
      </c>
    </row>
    <row r="5440" spans="1:4">
      <c r="A5440" t="s">
        <v>1218</v>
      </c>
      <c r="B5440" t="s">
        <v>5015</v>
      </c>
      <c r="C5440" t="str">
        <f t="shared" si="84"/>
        <v>10.146.106.86naa.60060e80166221000001622100000f1e</v>
      </c>
      <c r="D5440" t="s">
        <v>4513</v>
      </c>
    </row>
    <row r="5441" spans="1:4">
      <c r="A5441" t="s">
        <v>1218</v>
      </c>
      <c r="B5441" t="s">
        <v>5013</v>
      </c>
      <c r="C5441" t="str">
        <f t="shared" si="84"/>
        <v>10.146.106.86naa.60060e80166221000001622100000f21</v>
      </c>
      <c r="D5441" t="s">
        <v>4507</v>
      </c>
    </row>
    <row r="5442" spans="1:4">
      <c r="A5442" t="s">
        <v>1218</v>
      </c>
      <c r="B5442" t="s">
        <v>5016</v>
      </c>
      <c r="C5442" t="str">
        <f t="shared" si="84"/>
        <v>10.146.106.86naa.60060e80166221000001622100000f20</v>
      </c>
      <c r="D5442" t="s">
        <v>4511</v>
      </c>
    </row>
    <row r="5443" spans="1:4">
      <c r="A5443" t="s">
        <v>1218</v>
      </c>
      <c r="B5443" t="s">
        <v>5094</v>
      </c>
      <c r="C5443" t="str">
        <f t="shared" si="84"/>
        <v>10.146.106.86naa.60060e80166221000001622100001052</v>
      </c>
      <c r="D5443" t="s">
        <v>4504</v>
      </c>
    </row>
    <row r="5444" spans="1:4">
      <c r="A5444" t="s">
        <v>1218</v>
      </c>
      <c r="B5444" t="s">
        <v>5098</v>
      </c>
      <c r="C5444" t="str">
        <f t="shared" ref="C5444:C5507" si="85">CONCATENATE(A5444,B5444)</f>
        <v>10.146.106.86naa.60060e80166221000001622100001051</v>
      </c>
      <c r="D5444" t="s">
        <v>4516</v>
      </c>
    </row>
    <row r="5445" spans="1:4">
      <c r="A5445" t="s">
        <v>1218</v>
      </c>
      <c r="B5445" t="s">
        <v>5079</v>
      </c>
      <c r="C5445" t="str">
        <f t="shared" si="85"/>
        <v>10.146.106.86naa.60060e80166221000001622100001105</v>
      </c>
      <c r="D5445" t="s">
        <v>4501</v>
      </c>
    </row>
    <row r="5446" spans="1:4">
      <c r="A5446" t="s">
        <v>1218</v>
      </c>
      <c r="B5446" t="s">
        <v>5086</v>
      </c>
      <c r="C5446" t="str">
        <f t="shared" si="85"/>
        <v>10.146.106.86naa.60060e80166221000001622100001104</v>
      </c>
      <c r="D5446" t="s">
        <v>4502</v>
      </c>
    </row>
    <row r="5447" spans="1:4">
      <c r="A5447" t="s">
        <v>1218</v>
      </c>
      <c r="B5447" t="s">
        <v>5000</v>
      </c>
      <c r="C5447" t="str">
        <f t="shared" si="85"/>
        <v>10.146.106.86naa.60060e80166221000001622100000f22</v>
      </c>
      <c r="D5447" t="s">
        <v>4506</v>
      </c>
    </row>
    <row r="5448" spans="1:4">
      <c r="A5448" t="s">
        <v>1218</v>
      </c>
      <c r="B5448" t="s">
        <v>1251</v>
      </c>
      <c r="C5448" t="str">
        <f t="shared" si="85"/>
        <v>10.146.106.86naa.60060e80166221000001622100001f0a</v>
      </c>
      <c r="D5448" t="s">
        <v>4425</v>
      </c>
    </row>
    <row r="5449" spans="1:4">
      <c r="A5449" t="s">
        <v>1218</v>
      </c>
      <c r="B5449" t="s">
        <v>5007</v>
      </c>
      <c r="C5449" t="str">
        <f t="shared" si="85"/>
        <v>10.146.106.86naa.60060e80166221000001622100000f26</v>
      </c>
      <c r="D5449" t="s">
        <v>4423</v>
      </c>
    </row>
    <row r="5450" spans="1:4">
      <c r="A5450" t="s">
        <v>1218</v>
      </c>
      <c r="B5450" t="s">
        <v>1261</v>
      </c>
      <c r="C5450" t="str">
        <f t="shared" si="85"/>
        <v>10.146.106.86naa.60060e80166221000001622100001f0b</v>
      </c>
      <c r="D5450" t="s">
        <v>4422</v>
      </c>
    </row>
    <row r="5451" spans="1:4">
      <c r="A5451" t="s">
        <v>1218</v>
      </c>
      <c r="B5451" t="s">
        <v>5037</v>
      </c>
      <c r="C5451" t="str">
        <f t="shared" si="85"/>
        <v>10.146.106.86naa.60060e80166221000001622100000f27</v>
      </c>
      <c r="D5451" t="s">
        <v>2515</v>
      </c>
    </row>
    <row r="5452" spans="1:4">
      <c r="A5452" t="s">
        <v>1218</v>
      </c>
      <c r="B5452" t="s">
        <v>4998</v>
      </c>
      <c r="C5452" t="str">
        <f t="shared" si="85"/>
        <v>10.146.106.86naa.60060e80166221000001622100000f24</v>
      </c>
      <c r="D5452" t="s">
        <v>4510</v>
      </c>
    </row>
    <row r="5453" spans="1:4">
      <c r="A5453" t="s">
        <v>1218</v>
      </c>
      <c r="B5453" t="s">
        <v>5002</v>
      </c>
      <c r="C5453" t="str">
        <f t="shared" si="85"/>
        <v>10.146.106.86naa.60060e80166221000001622100000f23</v>
      </c>
      <c r="D5453" t="s">
        <v>4508</v>
      </c>
    </row>
    <row r="5454" spans="1:4">
      <c r="A5454" t="s">
        <v>1218</v>
      </c>
      <c r="B5454" t="s">
        <v>5012</v>
      </c>
      <c r="C5454" t="str">
        <f t="shared" si="85"/>
        <v>10.146.106.86naa.60060e80166221000001622100000f25</v>
      </c>
      <c r="D5454" t="s">
        <v>4509</v>
      </c>
    </row>
    <row r="5455" spans="1:4">
      <c r="A5455" t="s">
        <v>1218</v>
      </c>
      <c r="B5455" t="s">
        <v>5038</v>
      </c>
      <c r="C5455" t="str">
        <f t="shared" si="85"/>
        <v>10.146.106.86naa.60060e80166177000001617700000f14</v>
      </c>
      <c r="D5455" t="s">
        <v>4526</v>
      </c>
    </row>
    <row r="5456" spans="1:4">
      <c r="A5456" t="s">
        <v>1218</v>
      </c>
      <c r="B5456" t="s">
        <v>1323</v>
      </c>
      <c r="C5456" t="str">
        <f t="shared" si="85"/>
        <v>10.146.106.86naa.60060e80166177000001617700001f0e</v>
      </c>
      <c r="D5456" t="s">
        <v>4700</v>
      </c>
    </row>
    <row r="5457" spans="1:4">
      <c r="A5457" t="s">
        <v>1218</v>
      </c>
      <c r="B5457" t="s">
        <v>5080</v>
      </c>
      <c r="C5457" t="str">
        <f t="shared" si="85"/>
        <v>10.146.106.86naa.60060e8016617700000161770000008b</v>
      </c>
      <c r="D5457" t="s">
        <v>4703</v>
      </c>
    </row>
    <row r="5458" spans="1:4">
      <c r="A5458" t="s">
        <v>1218</v>
      </c>
      <c r="B5458" t="s">
        <v>1343</v>
      </c>
      <c r="C5458" t="str">
        <f t="shared" si="85"/>
        <v>10.146.106.86naa.60060e80166177000001617700001f10</v>
      </c>
      <c r="D5458" t="s">
        <v>4697</v>
      </c>
    </row>
    <row r="5459" spans="1:4">
      <c r="A5459" t="s">
        <v>1218</v>
      </c>
      <c r="B5459" t="s">
        <v>1333</v>
      </c>
      <c r="C5459" t="str">
        <f t="shared" si="85"/>
        <v>10.146.106.86naa.60060e80166177000001617700001f0f</v>
      </c>
      <c r="D5459" t="s">
        <v>4696</v>
      </c>
    </row>
    <row r="5460" spans="1:4">
      <c r="A5460" t="s">
        <v>1218</v>
      </c>
      <c r="B5460" t="s">
        <v>5035</v>
      </c>
      <c r="C5460" t="str">
        <f t="shared" si="85"/>
        <v>10.146.106.86naa.60060e80166221000001622100000042</v>
      </c>
      <c r="D5460" t="s">
        <v>2485</v>
      </c>
    </row>
    <row r="5461" spans="1:4">
      <c r="A5461" t="s">
        <v>1218</v>
      </c>
      <c r="B5461" t="s">
        <v>5034</v>
      </c>
      <c r="C5461" t="str">
        <f t="shared" si="85"/>
        <v>10.146.106.86naa.60060e80166221000001622100000041</v>
      </c>
      <c r="D5461" t="s">
        <v>2477</v>
      </c>
    </row>
    <row r="5462" spans="1:4">
      <c r="A5462" t="s">
        <v>1218</v>
      </c>
      <c r="B5462" t="s">
        <v>5095</v>
      </c>
      <c r="C5462" t="str">
        <f t="shared" si="85"/>
        <v>10.146.106.86naa.60060e8016617700000161770000008a</v>
      </c>
      <c r="D5462" t="s">
        <v>4704</v>
      </c>
    </row>
    <row r="5463" spans="1:4">
      <c r="A5463" t="s">
        <v>1218</v>
      </c>
      <c r="B5463" t="s">
        <v>5099</v>
      </c>
      <c r="C5463" t="str">
        <f t="shared" si="85"/>
        <v>10.146.106.86naa.60060e80166177000001617700000089</v>
      </c>
      <c r="D5463" t="s">
        <v>4705</v>
      </c>
    </row>
    <row r="5464" spans="1:4">
      <c r="A5464" t="s">
        <v>1218</v>
      </c>
      <c r="B5464" t="s">
        <v>1353</v>
      </c>
      <c r="C5464" t="str">
        <f t="shared" si="85"/>
        <v>10.146.106.86naa.60060e80166177000001617700001f11</v>
      </c>
      <c r="D5464" t="s">
        <v>4702</v>
      </c>
    </row>
    <row r="5465" spans="1:4">
      <c r="A5465" t="s">
        <v>1218</v>
      </c>
      <c r="B5465" t="s">
        <v>5091</v>
      </c>
      <c r="C5465" t="str">
        <f t="shared" si="85"/>
        <v>10.146.106.86naa.60060e8016622100000162210000104d</v>
      </c>
      <c r="D5465" t="s">
        <v>4531</v>
      </c>
    </row>
    <row r="5466" spans="1:4">
      <c r="A5466" t="s">
        <v>1218</v>
      </c>
      <c r="B5466" t="s">
        <v>5008</v>
      </c>
      <c r="C5466" t="str">
        <f t="shared" si="85"/>
        <v>10.146.106.86naa.60060e80166177000001617700000f12</v>
      </c>
      <c r="D5466" t="s">
        <v>4530</v>
      </c>
    </row>
    <row r="5467" spans="1:4">
      <c r="A5467" t="s">
        <v>1218</v>
      </c>
      <c r="B5467" t="s">
        <v>5087</v>
      </c>
      <c r="C5467" t="str">
        <f t="shared" si="85"/>
        <v>10.146.106.86naa.60060e8016622100000162210000104e</v>
      </c>
      <c r="D5467" t="s">
        <v>4529</v>
      </c>
    </row>
    <row r="5468" spans="1:4">
      <c r="A5468" t="s">
        <v>1218</v>
      </c>
      <c r="B5468" t="s">
        <v>5041</v>
      </c>
      <c r="C5468" t="str">
        <f t="shared" si="85"/>
        <v>10.146.106.86naa.60060e80166177000001617700000f13</v>
      </c>
      <c r="D5468" t="s">
        <v>4532</v>
      </c>
    </row>
    <row r="5469" spans="1:4">
      <c r="A5469" t="s">
        <v>1218</v>
      </c>
      <c r="B5469" t="s">
        <v>1375</v>
      </c>
      <c r="C5469" t="str">
        <f t="shared" si="85"/>
        <v>10.146.106.86naa.60060e80166177000001617700001f13</v>
      </c>
      <c r="D5469" t="s">
        <v>4707</v>
      </c>
    </row>
    <row r="5470" spans="1:4">
      <c r="A5470" t="s">
        <v>1218</v>
      </c>
      <c r="B5470" t="s">
        <v>1365</v>
      </c>
      <c r="C5470" t="str">
        <f t="shared" si="85"/>
        <v>10.146.106.86naa.60060e80166177000001617700001f12</v>
      </c>
      <c r="D5470" t="s">
        <v>4701</v>
      </c>
    </row>
    <row r="5471" spans="1:4">
      <c r="A5471" t="s">
        <v>1218</v>
      </c>
      <c r="B5471" t="s">
        <v>1385</v>
      </c>
      <c r="C5471" t="str">
        <f t="shared" si="85"/>
        <v>10.146.106.86naa.60060e80166177000001617700001f15</v>
      </c>
      <c r="D5471" t="s">
        <v>4708</v>
      </c>
    </row>
    <row r="5472" spans="1:4">
      <c r="A5472" t="s">
        <v>1218</v>
      </c>
      <c r="B5472" t="s">
        <v>1381</v>
      </c>
      <c r="C5472" t="str">
        <f t="shared" si="85"/>
        <v>10.146.106.86naa.60060e80166177000001617700001f14</v>
      </c>
      <c r="D5472" t="s">
        <v>4706</v>
      </c>
    </row>
    <row r="5473" spans="1:4">
      <c r="A5473" t="s">
        <v>1218</v>
      </c>
      <c r="B5473" t="s">
        <v>5083</v>
      </c>
      <c r="C5473" t="str">
        <f t="shared" si="85"/>
        <v>10.146.106.86naa.60060e8016622100000162210000004c</v>
      </c>
      <c r="D5473" t="s">
        <v>4638</v>
      </c>
    </row>
    <row r="5474" spans="1:4">
      <c r="A5474" t="s">
        <v>1218</v>
      </c>
      <c r="B5474" t="s">
        <v>5011</v>
      </c>
      <c r="C5474" t="str">
        <f t="shared" si="85"/>
        <v>10.146.106.86naa.60060e8016622100000162210000104b</v>
      </c>
      <c r="D5474" t="s">
        <v>4636</v>
      </c>
    </row>
    <row r="5475" spans="1:4">
      <c r="A5475" t="s">
        <v>1218</v>
      </c>
      <c r="B5475" t="s">
        <v>5040</v>
      </c>
      <c r="C5475" t="str">
        <f t="shared" si="85"/>
        <v>10.146.106.86naa.60060e8016622100000162210000104c</v>
      </c>
      <c r="D5475" t="s">
        <v>4635</v>
      </c>
    </row>
    <row r="5476" spans="1:4">
      <c r="A5476" t="s">
        <v>1218</v>
      </c>
      <c r="B5476" t="s">
        <v>5004</v>
      </c>
      <c r="C5476" t="str">
        <f t="shared" si="85"/>
        <v>10.146.106.86naa.60060e8016622100000162210000104a</v>
      </c>
      <c r="D5476" t="s">
        <v>4640</v>
      </c>
    </row>
    <row r="5477" spans="1:4">
      <c r="A5477" t="s">
        <v>1218</v>
      </c>
      <c r="B5477" t="s">
        <v>5014</v>
      </c>
      <c r="C5477" t="str">
        <f t="shared" si="85"/>
        <v>10.146.106.86naa.60060e80166221000001622100001043</v>
      </c>
      <c r="D5477" t="s">
        <v>4643</v>
      </c>
    </row>
    <row r="5478" spans="1:4">
      <c r="A5478" t="s">
        <v>1218</v>
      </c>
      <c r="B5478" t="s">
        <v>5003</v>
      </c>
      <c r="C5478" t="str">
        <f t="shared" si="85"/>
        <v>10.146.106.86naa.60060e80166221000001622100001048</v>
      </c>
      <c r="D5478" t="s">
        <v>4641</v>
      </c>
    </row>
    <row r="5479" spans="1:4">
      <c r="A5479" t="s">
        <v>1218</v>
      </c>
      <c r="B5479" t="s">
        <v>4997</v>
      </c>
      <c r="C5479" t="str">
        <f t="shared" si="85"/>
        <v>10.146.106.86naa.60060e80166221000001622100001049</v>
      </c>
      <c r="D5479" t="s">
        <v>4639</v>
      </c>
    </row>
    <row r="5480" spans="1:4">
      <c r="A5480" t="s">
        <v>1218</v>
      </c>
      <c r="B5480" t="s">
        <v>5019</v>
      </c>
      <c r="C5480" t="str">
        <f t="shared" si="85"/>
        <v>10.146.106.86naa.60060e80166221000001622100001045</v>
      </c>
      <c r="D5480" t="s">
        <v>4644</v>
      </c>
    </row>
    <row r="5481" spans="1:4">
      <c r="A5481" t="s">
        <v>1218</v>
      </c>
      <c r="B5481" t="s">
        <v>5018</v>
      </c>
      <c r="C5481" t="str">
        <f t="shared" si="85"/>
        <v>10.146.106.86naa.60060e80166221000001622100001044</v>
      </c>
      <c r="D5481" t="s">
        <v>4642</v>
      </c>
    </row>
    <row r="5482" spans="1:4">
      <c r="A5482" t="s">
        <v>1218</v>
      </c>
      <c r="B5482" t="s">
        <v>5001</v>
      </c>
      <c r="C5482" t="str">
        <f t="shared" si="85"/>
        <v>10.146.106.86naa.60060e80166221000001622100001047</v>
      </c>
      <c r="D5482" t="s">
        <v>4645</v>
      </c>
    </row>
    <row r="5483" spans="1:4">
      <c r="A5483" t="s">
        <v>1218</v>
      </c>
      <c r="B5483" t="s">
        <v>5017</v>
      </c>
      <c r="C5483" t="str">
        <f t="shared" si="85"/>
        <v>10.146.106.86naa.60060e80166221000001622100001046</v>
      </c>
      <c r="D5483" t="s">
        <v>4646</v>
      </c>
    </row>
    <row r="5484" spans="1:4">
      <c r="A5484" t="s">
        <v>1218</v>
      </c>
      <c r="B5484" t="s">
        <v>5009</v>
      </c>
      <c r="C5484" t="str">
        <f t="shared" si="85"/>
        <v>10.146.106.86naa.60060e80166221000001622100000f29</v>
      </c>
      <c r="D5484" t="s">
        <v>4581</v>
      </c>
    </row>
    <row r="5485" spans="1:4">
      <c r="A5485" t="s">
        <v>1218</v>
      </c>
      <c r="B5485" t="s">
        <v>5005</v>
      </c>
      <c r="C5485" t="str">
        <f t="shared" si="85"/>
        <v>10.146.106.86naa.60060e80166221000001622100000f2a</v>
      </c>
      <c r="D5485" t="s">
        <v>4577</v>
      </c>
    </row>
    <row r="5486" spans="1:4">
      <c r="A5486" t="s">
        <v>1218</v>
      </c>
      <c r="B5486" t="s">
        <v>4999</v>
      </c>
      <c r="C5486" t="str">
        <f t="shared" si="85"/>
        <v>10.146.106.86naa.60060e80166221000001622100000f28</v>
      </c>
      <c r="D5486" t="s">
        <v>4584</v>
      </c>
    </row>
    <row r="5487" spans="1:4">
      <c r="A5487" t="s">
        <v>1218</v>
      </c>
      <c r="B5487" t="s">
        <v>5042</v>
      </c>
      <c r="C5487" t="str">
        <f t="shared" si="85"/>
        <v>10.146.106.86naa.60060e80166221000001622100000f2b</v>
      </c>
      <c r="D5487" t="s">
        <v>4579</v>
      </c>
    </row>
    <row r="5488" spans="1:4">
      <c r="A5488" t="s">
        <v>1218</v>
      </c>
      <c r="B5488" t="s">
        <v>5039</v>
      </c>
      <c r="C5488" t="str">
        <f t="shared" si="85"/>
        <v>10.146.106.86naa.60060e80166221000001622100000f2c</v>
      </c>
      <c r="D5488" t="s">
        <v>4586</v>
      </c>
    </row>
    <row r="5489" spans="1:4">
      <c r="A5489" t="s">
        <v>1219</v>
      </c>
      <c r="B5489" t="s">
        <v>1611</v>
      </c>
      <c r="C5489" t="str">
        <f t="shared" si="85"/>
        <v>10.146.106.87naa.600508b1001c94af54e889c9dc1c8b90</v>
      </c>
      <c r="D5489" t="s">
        <v>4213</v>
      </c>
    </row>
    <row r="5490" spans="1:4">
      <c r="A5490" t="s">
        <v>1219</v>
      </c>
      <c r="B5490" t="s">
        <v>1609</v>
      </c>
      <c r="C5490" t="str">
        <f t="shared" si="85"/>
        <v>10.146.106.87naa.600508b1001cb5d20f224e09a2ec0281</v>
      </c>
      <c r="D5490" t="s">
        <v>4212</v>
      </c>
    </row>
    <row r="5491" spans="1:4">
      <c r="A5491" t="s">
        <v>1219</v>
      </c>
      <c r="B5491" t="s">
        <v>5055</v>
      </c>
      <c r="C5491" t="str">
        <f t="shared" si="85"/>
        <v>10.146.106.87naa.60060e8016617700000161770000003d</v>
      </c>
      <c r="D5491" t="s">
        <v>4693</v>
      </c>
    </row>
    <row r="5492" spans="1:4">
      <c r="A5492" t="s">
        <v>1219</v>
      </c>
      <c r="B5492" t="s">
        <v>5059</v>
      </c>
      <c r="C5492" t="str">
        <f t="shared" si="85"/>
        <v>10.146.106.87naa.60060e8016617700000161770000003b</v>
      </c>
      <c r="D5492" t="s">
        <v>4689</v>
      </c>
    </row>
    <row r="5493" spans="1:4">
      <c r="A5493" t="s">
        <v>1219</v>
      </c>
      <c r="B5493" t="s">
        <v>5053</v>
      </c>
      <c r="C5493" t="str">
        <f t="shared" si="85"/>
        <v>10.146.106.87naa.60060e8016617700000161770000003c</v>
      </c>
      <c r="D5493" t="s">
        <v>4692</v>
      </c>
    </row>
    <row r="5494" spans="1:4">
      <c r="A5494" t="s">
        <v>1219</v>
      </c>
      <c r="B5494" t="s">
        <v>5060</v>
      </c>
      <c r="C5494" t="str">
        <f t="shared" si="85"/>
        <v>10.146.106.87naa.60060e8016617700000161770000003e</v>
      </c>
      <c r="D5494" t="s">
        <v>4690</v>
      </c>
    </row>
    <row r="5495" spans="1:4">
      <c r="A5495" t="s">
        <v>1219</v>
      </c>
      <c r="B5495" t="s">
        <v>5067</v>
      </c>
      <c r="C5495" t="str">
        <f t="shared" si="85"/>
        <v>10.146.106.87naa.60060e80166177000001617700000040</v>
      </c>
      <c r="D5495" t="s">
        <v>4695</v>
      </c>
    </row>
    <row r="5496" spans="1:4">
      <c r="A5496" t="s">
        <v>1219</v>
      </c>
      <c r="B5496" t="s">
        <v>5065</v>
      </c>
      <c r="C5496" t="str">
        <f t="shared" si="85"/>
        <v>10.146.106.87naa.60060e8016617700000161770000003f</v>
      </c>
      <c r="D5496" t="s">
        <v>4691</v>
      </c>
    </row>
    <row r="5497" spans="1:4">
      <c r="A5497" t="s">
        <v>1219</v>
      </c>
      <c r="B5497" t="s">
        <v>5002</v>
      </c>
      <c r="C5497" t="str">
        <f t="shared" si="85"/>
        <v>10.146.106.87naa.60060e80166221000001622100000f23</v>
      </c>
      <c r="D5497" t="s">
        <v>4508</v>
      </c>
    </row>
    <row r="5498" spans="1:4">
      <c r="A5498" t="s">
        <v>1219</v>
      </c>
      <c r="B5498" t="s">
        <v>5000</v>
      </c>
      <c r="C5498" t="str">
        <f t="shared" si="85"/>
        <v>10.146.106.87naa.60060e80166221000001622100000f22</v>
      </c>
      <c r="D5498" t="s">
        <v>4506</v>
      </c>
    </row>
    <row r="5499" spans="1:4">
      <c r="A5499" t="s">
        <v>1219</v>
      </c>
      <c r="B5499" t="s">
        <v>5012</v>
      </c>
      <c r="C5499" t="str">
        <f t="shared" si="85"/>
        <v>10.146.106.87naa.60060e80166221000001622100000f25</v>
      </c>
      <c r="D5499" t="s">
        <v>4509</v>
      </c>
    </row>
    <row r="5500" spans="1:4">
      <c r="A5500" t="s">
        <v>1219</v>
      </c>
      <c r="B5500" t="s">
        <v>4998</v>
      </c>
      <c r="C5500" t="str">
        <f t="shared" si="85"/>
        <v>10.146.106.87naa.60060e80166221000001622100000f24</v>
      </c>
      <c r="D5500" t="s">
        <v>4510</v>
      </c>
    </row>
    <row r="5501" spans="1:4">
      <c r="A5501" t="s">
        <v>1219</v>
      </c>
      <c r="B5501" t="s">
        <v>5020</v>
      </c>
      <c r="C5501" t="str">
        <f t="shared" si="85"/>
        <v>10.146.106.87naa.60060e80166221000001622100000f1f</v>
      </c>
      <c r="D5501" t="s">
        <v>4515</v>
      </c>
    </row>
    <row r="5502" spans="1:4">
      <c r="A5502" t="s">
        <v>1219</v>
      </c>
      <c r="B5502" t="s">
        <v>5015</v>
      </c>
      <c r="C5502" t="str">
        <f t="shared" si="85"/>
        <v>10.146.106.87naa.60060e80166221000001622100000f1e</v>
      </c>
      <c r="D5502" t="s">
        <v>4513</v>
      </c>
    </row>
    <row r="5503" spans="1:4">
      <c r="A5503" t="s">
        <v>1219</v>
      </c>
      <c r="B5503" t="s">
        <v>5013</v>
      </c>
      <c r="C5503" t="str">
        <f t="shared" si="85"/>
        <v>10.146.106.87naa.60060e80166221000001622100000f21</v>
      </c>
      <c r="D5503" t="s">
        <v>4507</v>
      </c>
    </row>
    <row r="5504" spans="1:4">
      <c r="A5504" t="s">
        <v>1219</v>
      </c>
      <c r="B5504" t="s">
        <v>5016</v>
      </c>
      <c r="C5504" t="str">
        <f t="shared" si="85"/>
        <v>10.146.106.87naa.60060e80166221000001622100000f20</v>
      </c>
      <c r="D5504" t="s">
        <v>4511</v>
      </c>
    </row>
    <row r="5505" spans="1:4">
      <c r="A5505" t="s">
        <v>1219</v>
      </c>
      <c r="B5505" t="s">
        <v>5070</v>
      </c>
      <c r="C5505" t="str">
        <f t="shared" si="85"/>
        <v>10.146.106.87naa.60060e80166177000001617700000038</v>
      </c>
      <c r="D5505" t="s">
        <v>4435</v>
      </c>
    </row>
    <row r="5506" spans="1:4">
      <c r="A5506" t="s">
        <v>1219</v>
      </c>
      <c r="B5506" t="s">
        <v>5057</v>
      </c>
      <c r="C5506" t="str">
        <f t="shared" si="85"/>
        <v>10.146.106.87naa.60060e8016617700000161770000003a</v>
      </c>
      <c r="D5506" t="s">
        <v>4687</v>
      </c>
    </row>
    <row r="5507" spans="1:4">
      <c r="A5507" t="s">
        <v>1219</v>
      </c>
      <c r="B5507" t="s">
        <v>5072</v>
      </c>
      <c r="C5507" t="str">
        <f t="shared" si="85"/>
        <v>10.146.106.87naa.60060e80166177000001617700000039</v>
      </c>
      <c r="D5507" t="s">
        <v>4688</v>
      </c>
    </row>
    <row r="5508" spans="1:4">
      <c r="A5508" t="s">
        <v>1219</v>
      </c>
      <c r="B5508" t="s">
        <v>5007</v>
      </c>
      <c r="C5508" t="str">
        <f t="shared" ref="C5508:C5571" si="86">CONCATENATE(A5508,B5508)</f>
        <v>10.146.106.87naa.60060e80166221000001622100000f26</v>
      </c>
      <c r="D5508" t="s">
        <v>4423</v>
      </c>
    </row>
    <row r="5509" spans="1:4">
      <c r="A5509" t="s">
        <v>1219</v>
      </c>
      <c r="B5509" t="s">
        <v>5037</v>
      </c>
      <c r="C5509" t="str">
        <f t="shared" si="86"/>
        <v>10.146.106.87naa.60060e80166221000001622100000f27</v>
      </c>
      <c r="D5509" t="s">
        <v>2515</v>
      </c>
    </row>
    <row r="5510" spans="1:4">
      <c r="A5510" t="s">
        <v>1219</v>
      </c>
      <c r="B5510" t="s">
        <v>1261</v>
      </c>
      <c r="C5510" t="str">
        <f t="shared" si="86"/>
        <v>10.146.106.87naa.60060e80166221000001622100001f0b</v>
      </c>
      <c r="D5510" t="s">
        <v>4595</v>
      </c>
    </row>
    <row r="5511" spans="1:4">
      <c r="A5511" t="s">
        <v>1219</v>
      </c>
      <c r="B5511" t="s">
        <v>1271</v>
      </c>
      <c r="C5511" t="str">
        <f t="shared" si="86"/>
        <v>10.146.106.87naa.60060e80166221000001622100001f0c</v>
      </c>
      <c r="D5511" t="s">
        <v>4608</v>
      </c>
    </row>
    <row r="5512" spans="1:4">
      <c r="A5512" t="s">
        <v>1219</v>
      </c>
      <c r="B5512" t="s">
        <v>5061</v>
      </c>
      <c r="C5512" t="str">
        <f t="shared" si="86"/>
        <v>10.146.106.87naa.60060e80166177000001617700000041</v>
      </c>
      <c r="D5512" t="s">
        <v>4694</v>
      </c>
    </row>
    <row r="5513" spans="1:4">
      <c r="A5513" t="s">
        <v>1219</v>
      </c>
      <c r="B5513" t="s">
        <v>1251</v>
      </c>
      <c r="C5513" t="str">
        <f t="shared" si="86"/>
        <v>10.146.106.87naa.60060e80166221000001622100001f0a</v>
      </c>
      <c r="D5513" t="s">
        <v>4596</v>
      </c>
    </row>
    <row r="5514" spans="1:4">
      <c r="A5514" t="s">
        <v>1219</v>
      </c>
      <c r="B5514" t="s">
        <v>5005</v>
      </c>
      <c r="C5514" t="str">
        <f t="shared" si="86"/>
        <v>10.146.106.87naa.60060e80166221000001622100000f2a</v>
      </c>
      <c r="D5514" t="s">
        <v>4607</v>
      </c>
    </row>
    <row r="5515" spans="1:4">
      <c r="A5515" t="s">
        <v>1219</v>
      </c>
      <c r="B5515" t="s">
        <v>1289</v>
      </c>
      <c r="C5515" t="str">
        <f t="shared" si="86"/>
        <v>10.146.106.87naa.60060e80166221000001622100001f0e</v>
      </c>
      <c r="D5515" t="s">
        <v>4606</v>
      </c>
    </row>
    <row r="5516" spans="1:4">
      <c r="A5516" t="s">
        <v>1219</v>
      </c>
      <c r="B5516" t="s">
        <v>5039</v>
      </c>
      <c r="C5516" t="str">
        <f t="shared" si="86"/>
        <v>10.146.106.87naa.60060e80166221000001622100000f2c</v>
      </c>
      <c r="D5516" t="s">
        <v>4612</v>
      </c>
    </row>
    <row r="5517" spans="1:4">
      <c r="A5517" t="s">
        <v>1219</v>
      </c>
      <c r="B5517" t="s">
        <v>5042</v>
      </c>
      <c r="C5517" t="str">
        <f t="shared" si="86"/>
        <v>10.146.106.87naa.60060e80166221000001622100000f2b</v>
      </c>
      <c r="D5517" t="s">
        <v>4611</v>
      </c>
    </row>
    <row r="5518" spans="1:4">
      <c r="A5518" t="s">
        <v>1219</v>
      </c>
      <c r="B5518" t="s">
        <v>1279</v>
      </c>
      <c r="C5518" t="str">
        <f t="shared" si="86"/>
        <v>10.146.106.87naa.60060e80166221000001622100001f0d</v>
      </c>
      <c r="D5518" t="s">
        <v>4609</v>
      </c>
    </row>
    <row r="5519" spans="1:4">
      <c r="A5519" t="s">
        <v>1219</v>
      </c>
      <c r="B5519" t="s">
        <v>4999</v>
      </c>
      <c r="C5519" t="str">
        <f t="shared" si="86"/>
        <v>10.146.106.87naa.60060e80166221000001622100000f28</v>
      </c>
      <c r="D5519" t="s">
        <v>4610</v>
      </c>
    </row>
    <row r="5520" spans="1:4">
      <c r="A5520" t="s">
        <v>1219</v>
      </c>
      <c r="B5520" t="s">
        <v>5009</v>
      </c>
      <c r="C5520" t="str">
        <f t="shared" si="86"/>
        <v>10.146.106.87naa.60060e80166221000001622100000f29</v>
      </c>
      <c r="D5520" t="s">
        <v>4605</v>
      </c>
    </row>
    <row r="5521" spans="1:4">
      <c r="A5521" t="s">
        <v>1219</v>
      </c>
      <c r="B5521" t="s">
        <v>5058</v>
      </c>
      <c r="C5521" t="str">
        <f t="shared" si="86"/>
        <v>10.146.106.87naa.60060e8016622100000162210000103d</v>
      </c>
      <c r="D5521" t="s">
        <v>2475</v>
      </c>
    </row>
    <row r="5522" spans="1:4">
      <c r="A5522" t="s">
        <v>1219</v>
      </c>
      <c r="B5522" t="s">
        <v>5048</v>
      </c>
      <c r="C5522" t="str">
        <f t="shared" si="86"/>
        <v>10.146.106.87naa.60060e8016622100000162210000003a</v>
      </c>
      <c r="D5522" t="s">
        <v>2469</v>
      </c>
    </row>
    <row r="5523" spans="1:4">
      <c r="A5523" t="s">
        <v>1219</v>
      </c>
      <c r="B5523" t="s">
        <v>5052</v>
      </c>
      <c r="C5523" t="str">
        <f t="shared" si="86"/>
        <v>10.146.106.87naa.60060e8016622100000162210000103e</v>
      </c>
      <c r="D5523" t="s">
        <v>2484</v>
      </c>
    </row>
    <row r="5524" spans="1:4">
      <c r="A5524" t="s">
        <v>1219</v>
      </c>
      <c r="B5524" t="s">
        <v>5050</v>
      </c>
      <c r="C5524" t="str">
        <f t="shared" si="86"/>
        <v>10.146.106.87naa.60060e8016622100000162210000003b</v>
      </c>
      <c r="D5524" t="s">
        <v>2472</v>
      </c>
    </row>
    <row r="5525" spans="1:4">
      <c r="A5525" t="s">
        <v>1219</v>
      </c>
      <c r="B5525" t="s">
        <v>5069</v>
      </c>
      <c r="C5525" t="str">
        <f t="shared" si="86"/>
        <v>10.146.106.87naa.60060e8016622100000162210000103b</v>
      </c>
      <c r="D5525" t="s">
        <v>2473</v>
      </c>
    </row>
    <row r="5526" spans="1:4">
      <c r="A5526" t="s">
        <v>1219</v>
      </c>
      <c r="B5526" t="s">
        <v>5073</v>
      </c>
      <c r="C5526" t="str">
        <f t="shared" si="86"/>
        <v>10.146.106.87naa.60060e8016622100000162210000103a</v>
      </c>
      <c r="D5526" t="s">
        <v>2470</v>
      </c>
    </row>
    <row r="5527" spans="1:4">
      <c r="A5527" t="s">
        <v>1219</v>
      </c>
      <c r="B5527" t="s">
        <v>5056</v>
      </c>
      <c r="C5527" t="str">
        <f t="shared" si="86"/>
        <v>10.146.106.87naa.60060e8016622100000162210000103c</v>
      </c>
      <c r="D5527" t="s">
        <v>2471</v>
      </c>
    </row>
    <row r="5528" spans="1:4">
      <c r="A5528" t="s">
        <v>1219</v>
      </c>
      <c r="B5528" t="s">
        <v>5043</v>
      </c>
      <c r="C5528" t="str">
        <f t="shared" si="86"/>
        <v>10.146.106.87naa.60060e80166221000001622100000039</v>
      </c>
      <c r="D5528" t="s">
        <v>2462</v>
      </c>
    </row>
    <row r="5529" spans="1:4">
      <c r="A5529" t="s">
        <v>1219</v>
      </c>
      <c r="B5529" t="s">
        <v>5047</v>
      </c>
      <c r="C5529" t="str">
        <f t="shared" si="86"/>
        <v>10.146.106.87naa.60060e8016622100000162210000003c</v>
      </c>
      <c r="D5529" t="s">
        <v>2464</v>
      </c>
    </row>
    <row r="5530" spans="1:4">
      <c r="A5530" t="s">
        <v>1219</v>
      </c>
      <c r="B5530" t="s">
        <v>5021</v>
      </c>
      <c r="C5530" t="str">
        <f t="shared" si="86"/>
        <v>10.146.106.87naa.60060e8016622100000162210000003f</v>
      </c>
      <c r="D5530" t="s">
        <v>4613</v>
      </c>
    </row>
    <row r="5531" spans="1:4">
      <c r="A5531" t="s">
        <v>1219</v>
      </c>
      <c r="B5531" t="s">
        <v>5068</v>
      </c>
      <c r="C5531" t="str">
        <f t="shared" si="86"/>
        <v>10.146.106.87naa.60060e80166221000001622100001041</v>
      </c>
      <c r="D5531" t="s">
        <v>2479</v>
      </c>
    </row>
    <row r="5532" spans="1:4">
      <c r="A5532" t="s">
        <v>1219</v>
      </c>
      <c r="B5532" t="s">
        <v>5023</v>
      </c>
      <c r="C5532" t="str">
        <f t="shared" si="86"/>
        <v>10.146.106.87naa.60060e80166221000001622100000040</v>
      </c>
      <c r="D5532" t="s">
        <v>2476</v>
      </c>
    </row>
    <row r="5533" spans="1:4">
      <c r="A5533" t="s">
        <v>1219</v>
      </c>
      <c r="B5533" t="s">
        <v>5062</v>
      </c>
      <c r="C5533" t="str">
        <f t="shared" si="86"/>
        <v>10.146.106.87naa.60060e80166221000001622100001042</v>
      </c>
      <c r="D5533" t="s">
        <v>2486</v>
      </c>
    </row>
    <row r="5534" spans="1:4">
      <c r="A5534" t="s">
        <v>1219</v>
      </c>
      <c r="B5534" t="s">
        <v>5026</v>
      </c>
      <c r="C5534" t="str">
        <f t="shared" si="86"/>
        <v>10.146.106.87naa.60060e8016622100000162210000003d</v>
      </c>
      <c r="D5534" t="s">
        <v>2474</v>
      </c>
    </row>
    <row r="5535" spans="1:4">
      <c r="A5535" t="s">
        <v>1219</v>
      </c>
      <c r="B5535" t="s">
        <v>5054</v>
      </c>
      <c r="C5535" t="str">
        <f t="shared" si="86"/>
        <v>10.146.106.87naa.60060e8016622100000162210000103f</v>
      </c>
      <c r="D5535" t="s">
        <v>4615</v>
      </c>
    </row>
    <row r="5536" spans="1:4">
      <c r="A5536" t="s">
        <v>1219</v>
      </c>
      <c r="B5536" t="s">
        <v>5028</v>
      </c>
      <c r="C5536" t="str">
        <f t="shared" si="86"/>
        <v>10.146.106.87naa.60060e8016622100000162210000003e</v>
      </c>
      <c r="D5536" t="s">
        <v>2483</v>
      </c>
    </row>
    <row r="5537" spans="1:4">
      <c r="A5537" t="s">
        <v>1219</v>
      </c>
      <c r="B5537" t="s">
        <v>5066</v>
      </c>
      <c r="C5537" t="str">
        <f t="shared" si="86"/>
        <v>10.146.106.87naa.60060e80166221000001622100001040</v>
      </c>
      <c r="D5537" t="s">
        <v>2478</v>
      </c>
    </row>
    <row r="5538" spans="1:4">
      <c r="A5538" t="s">
        <v>1219</v>
      </c>
      <c r="B5538" t="s">
        <v>5071</v>
      </c>
      <c r="C5538" t="str">
        <f t="shared" si="86"/>
        <v>10.146.106.87naa.60060e80166221000001622100001039</v>
      </c>
      <c r="D5538" t="s">
        <v>4614</v>
      </c>
    </row>
    <row r="5539" spans="1:4">
      <c r="A5539" t="s">
        <v>1219</v>
      </c>
      <c r="B5539" t="s">
        <v>5051</v>
      </c>
      <c r="C5539" t="str">
        <f t="shared" si="86"/>
        <v>10.146.106.87naa.60060e80166177000001617700000051</v>
      </c>
      <c r="D5539" t="s">
        <v>4489</v>
      </c>
    </row>
    <row r="5540" spans="1:4">
      <c r="A5540" t="s">
        <v>1219</v>
      </c>
      <c r="B5540" t="s">
        <v>5049</v>
      </c>
      <c r="C5540" t="str">
        <f t="shared" si="86"/>
        <v>10.146.106.87naa.60060e80166177000001617700000050</v>
      </c>
      <c r="D5540" t="s">
        <v>4493</v>
      </c>
    </row>
    <row r="5541" spans="1:4">
      <c r="A5541" t="s">
        <v>1219</v>
      </c>
      <c r="B5541" t="s">
        <v>5044</v>
      </c>
      <c r="C5541" t="str">
        <f t="shared" si="86"/>
        <v>10.146.106.87naa.60060e8016622100000162210000004d</v>
      </c>
      <c r="D5541" t="s">
        <v>2502</v>
      </c>
    </row>
    <row r="5542" spans="1:4">
      <c r="A5542" t="s">
        <v>1219</v>
      </c>
      <c r="B5542" t="s">
        <v>5045</v>
      </c>
      <c r="C5542" t="str">
        <f t="shared" si="86"/>
        <v>10.146.106.87naa.60060e80166177000001617700000052</v>
      </c>
      <c r="D5542" t="s">
        <v>4486</v>
      </c>
    </row>
    <row r="5543" spans="1:4">
      <c r="A5543" t="s">
        <v>1219</v>
      </c>
      <c r="B5543" t="s">
        <v>5006</v>
      </c>
      <c r="C5543" t="str">
        <f t="shared" si="86"/>
        <v>10.146.106.87naa.60060e8016617700000161770000004d</v>
      </c>
      <c r="D5543" t="s">
        <v>4490</v>
      </c>
    </row>
    <row r="5544" spans="1:4">
      <c r="A5544" t="s">
        <v>1219</v>
      </c>
      <c r="B5544" t="s">
        <v>5010</v>
      </c>
      <c r="C5544" t="str">
        <f t="shared" si="86"/>
        <v>10.146.106.87naa.60060e8016617700000161770000004c</v>
      </c>
      <c r="D5544" t="s">
        <v>4491</v>
      </c>
    </row>
    <row r="5545" spans="1:4">
      <c r="A5545" t="s">
        <v>1219</v>
      </c>
      <c r="B5545" t="s">
        <v>5031</v>
      </c>
      <c r="C5545" t="str">
        <f t="shared" si="86"/>
        <v>10.146.106.87naa.60060e8016617700000161770000004f</v>
      </c>
      <c r="D5545" t="s">
        <v>4494</v>
      </c>
    </row>
    <row r="5546" spans="1:4">
      <c r="A5546" t="s">
        <v>1219</v>
      </c>
      <c r="B5546" t="s">
        <v>5032</v>
      </c>
      <c r="C5546" t="str">
        <f t="shared" si="86"/>
        <v>10.146.106.87naa.60060e8016617700000161770000004e</v>
      </c>
      <c r="D5546" t="s">
        <v>4492</v>
      </c>
    </row>
    <row r="5547" spans="1:4">
      <c r="A5547" t="s">
        <v>1219</v>
      </c>
      <c r="B5547" t="s">
        <v>5046</v>
      </c>
      <c r="C5547" t="str">
        <f t="shared" si="86"/>
        <v>10.146.106.87naa.60060e80166177000001617700000053</v>
      </c>
      <c r="D5547" t="s">
        <v>4487</v>
      </c>
    </row>
    <row r="5548" spans="1:4">
      <c r="A5548" t="s">
        <v>1219</v>
      </c>
      <c r="B5548" t="s">
        <v>5029</v>
      </c>
      <c r="C5548" t="str">
        <f t="shared" si="86"/>
        <v>10.146.106.87naa.60060e80166221000001622100000052</v>
      </c>
      <c r="D5548" t="s">
        <v>4500</v>
      </c>
    </row>
    <row r="5549" spans="1:4">
      <c r="A5549" t="s">
        <v>1219</v>
      </c>
      <c r="B5549" t="s">
        <v>5024</v>
      </c>
      <c r="C5549" t="str">
        <f t="shared" si="86"/>
        <v>10.146.106.87naa.60060e80166221000001622100000051</v>
      </c>
      <c r="D5549" t="s">
        <v>2523</v>
      </c>
    </row>
    <row r="5550" spans="1:4">
      <c r="A5550" t="s">
        <v>1219</v>
      </c>
      <c r="B5550" t="s">
        <v>5030</v>
      </c>
      <c r="C5550" t="str">
        <f t="shared" si="86"/>
        <v>10.146.106.87naa.60060e80166221000001622100000105</v>
      </c>
      <c r="D5550" t="s">
        <v>4856</v>
      </c>
    </row>
    <row r="5551" spans="1:4">
      <c r="A5551" t="s">
        <v>1219</v>
      </c>
      <c r="B5551" t="s">
        <v>5033</v>
      </c>
      <c r="C5551" t="str">
        <f t="shared" si="86"/>
        <v>10.146.106.87naa.60060e80166221000001622100000104</v>
      </c>
      <c r="D5551" t="s">
        <v>4498</v>
      </c>
    </row>
    <row r="5552" spans="1:4">
      <c r="A5552" t="s">
        <v>1219</v>
      </c>
      <c r="B5552" t="s">
        <v>5025</v>
      </c>
      <c r="C5552" t="str">
        <f t="shared" si="86"/>
        <v>10.146.106.87naa.60060e80166177000001617700000082</v>
      </c>
      <c r="D5552" t="s">
        <v>4488</v>
      </c>
    </row>
    <row r="5553" spans="1:4">
      <c r="A5553" t="s">
        <v>1219</v>
      </c>
      <c r="B5553" t="s">
        <v>5036</v>
      </c>
      <c r="C5553" t="str">
        <f t="shared" si="86"/>
        <v>10.146.106.87naa.60060e8016622100000162210000004e</v>
      </c>
      <c r="D5553" t="s">
        <v>2520</v>
      </c>
    </row>
    <row r="5554" spans="1:4">
      <c r="A5554" t="s">
        <v>1219</v>
      </c>
      <c r="B5554" t="s">
        <v>5022</v>
      </c>
      <c r="C5554" t="str">
        <f t="shared" si="86"/>
        <v>10.146.106.87naa.60060e80166221000001622100000050</v>
      </c>
      <c r="D5554" t="s">
        <v>2522</v>
      </c>
    </row>
    <row r="5555" spans="1:4">
      <c r="A5555" t="s">
        <v>1219</v>
      </c>
      <c r="B5555" t="s">
        <v>5027</v>
      </c>
      <c r="C5555" t="str">
        <f t="shared" si="86"/>
        <v>10.146.106.87naa.60060e80166177000001617700000083</v>
      </c>
      <c r="D5555" t="s">
        <v>4499</v>
      </c>
    </row>
    <row r="5556" spans="1:4">
      <c r="A5556" t="s">
        <v>1219</v>
      </c>
      <c r="B5556" t="s">
        <v>5093</v>
      </c>
      <c r="C5556" t="str">
        <f t="shared" si="86"/>
        <v>10.146.106.87naa.60060e80166177000001617700000049</v>
      </c>
      <c r="D5556" t="s">
        <v>4479</v>
      </c>
    </row>
    <row r="5557" spans="1:4">
      <c r="A5557" t="s">
        <v>1219</v>
      </c>
      <c r="B5557" t="s">
        <v>1385</v>
      </c>
      <c r="C5557" t="str">
        <f t="shared" si="86"/>
        <v>10.146.106.87naa.60060e80166177000001617700001f15</v>
      </c>
      <c r="D5557" t="s">
        <v>4708</v>
      </c>
    </row>
    <row r="5558" spans="1:4">
      <c r="A5558" t="s">
        <v>1219</v>
      </c>
      <c r="B5558" t="s">
        <v>5075</v>
      </c>
      <c r="C5558" t="str">
        <f t="shared" si="86"/>
        <v>10.146.106.87naa.60060e8016617700000161770000004b</v>
      </c>
      <c r="D5558" t="s">
        <v>4518</v>
      </c>
    </row>
    <row r="5559" spans="1:4">
      <c r="A5559" t="s">
        <v>1219</v>
      </c>
      <c r="B5559" t="s">
        <v>5078</v>
      </c>
      <c r="C5559" t="str">
        <f t="shared" si="86"/>
        <v>10.146.106.87naa.60060e8016617700000161770000004a</v>
      </c>
      <c r="D5559" t="s">
        <v>4525</v>
      </c>
    </row>
    <row r="5560" spans="1:4">
      <c r="A5560" t="s">
        <v>1219</v>
      </c>
      <c r="B5560" t="s">
        <v>1381</v>
      </c>
      <c r="C5560" t="str">
        <f t="shared" si="86"/>
        <v>10.146.106.87naa.60060e80166177000001617700001f14</v>
      </c>
      <c r="D5560" t="s">
        <v>4706</v>
      </c>
    </row>
    <row r="5561" spans="1:4">
      <c r="A5561" t="s">
        <v>1219</v>
      </c>
      <c r="B5561" t="s">
        <v>5095</v>
      </c>
      <c r="C5561" t="str">
        <f t="shared" si="86"/>
        <v>10.146.106.87naa.60060e8016617700000161770000008a</v>
      </c>
      <c r="D5561" t="s">
        <v>4478</v>
      </c>
    </row>
    <row r="5562" spans="1:4">
      <c r="A5562" t="s">
        <v>1219</v>
      </c>
      <c r="B5562" t="s">
        <v>5080</v>
      </c>
      <c r="C5562" t="str">
        <f t="shared" si="86"/>
        <v>10.146.106.87naa.60060e8016617700000161770000008b</v>
      </c>
      <c r="D5562" t="s">
        <v>4521</v>
      </c>
    </row>
    <row r="5563" spans="1:4">
      <c r="A5563" t="s">
        <v>1219</v>
      </c>
      <c r="B5563" t="s">
        <v>5097</v>
      </c>
      <c r="C5563" t="str">
        <f t="shared" si="86"/>
        <v>10.146.106.87naa.60060e80166177000001617700000048</v>
      </c>
      <c r="D5563" t="s">
        <v>4477</v>
      </c>
    </row>
    <row r="5564" spans="1:4">
      <c r="A5564" t="s">
        <v>1219</v>
      </c>
      <c r="B5564" t="s">
        <v>5008</v>
      </c>
      <c r="C5564" t="str">
        <f t="shared" si="86"/>
        <v>10.146.106.87naa.60060e80166177000001617700000f12</v>
      </c>
      <c r="D5564" t="s">
        <v>4530</v>
      </c>
    </row>
    <row r="5565" spans="1:4">
      <c r="A5565" t="s">
        <v>1219</v>
      </c>
      <c r="B5565" t="s">
        <v>5094</v>
      </c>
      <c r="C5565" t="str">
        <f t="shared" si="86"/>
        <v>10.146.106.87naa.60060e80166221000001622100001052</v>
      </c>
      <c r="D5565" t="s">
        <v>4504</v>
      </c>
    </row>
    <row r="5566" spans="1:4">
      <c r="A5566" t="s">
        <v>1219</v>
      </c>
      <c r="B5566" t="s">
        <v>5098</v>
      </c>
      <c r="C5566" t="str">
        <f t="shared" si="86"/>
        <v>10.146.106.87naa.60060e80166221000001622100001051</v>
      </c>
      <c r="D5566" t="s">
        <v>4516</v>
      </c>
    </row>
    <row r="5567" spans="1:4">
      <c r="A5567" t="s">
        <v>1219</v>
      </c>
      <c r="B5567" t="s">
        <v>5079</v>
      </c>
      <c r="C5567" t="str">
        <f t="shared" si="86"/>
        <v>10.146.106.87naa.60060e80166221000001622100001105</v>
      </c>
      <c r="D5567" t="s">
        <v>4501</v>
      </c>
    </row>
    <row r="5568" spans="1:4">
      <c r="A5568" t="s">
        <v>1219</v>
      </c>
      <c r="B5568" t="s">
        <v>5086</v>
      </c>
      <c r="C5568" t="str">
        <f t="shared" si="86"/>
        <v>10.146.106.87naa.60060e80166221000001622100001104</v>
      </c>
      <c r="D5568" t="s">
        <v>4502</v>
      </c>
    </row>
    <row r="5569" spans="1:4">
      <c r="A5569" t="s">
        <v>1219</v>
      </c>
      <c r="B5569" t="s">
        <v>5041</v>
      </c>
      <c r="C5569" t="str">
        <f t="shared" si="86"/>
        <v>10.146.106.87naa.60060e80166177000001617700000f13</v>
      </c>
      <c r="D5569" t="s">
        <v>4532</v>
      </c>
    </row>
    <row r="5570" spans="1:4">
      <c r="A5570" t="s">
        <v>1219</v>
      </c>
      <c r="B5570" t="s">
        <v>5091</v>
      </c>
      <c r="C5570" t="str">
        <f t="shared" si="86"/>
        <v>10.146.106.87naa.60060e8016622100000162210000104d</v>
      </c>
      <c r="D5570" t="s">
        <v>4531</v>
      </c>
    </row>
    <row r="5571" spans="1:4">
      <c r="A5571" t="s">
        <v>1219</v>
      </c>
      <c r="B5571" t="s">
        <v>5038</v>
      </c>
      <c r="C5571" t="str">
        <f t="shared" si="86"/>
        <v>10.146.106.87naa.60060e80166177000001617700000f14</v>
      </c>
      <c r="D5571" t="s">
        <v>4526</v>
      </c>
    </row>
    <row r="5572" spans="1:4">
      <c r="A5572" t="s">
        <v>1219</v>
      </c>
      <c r="B5572" t="s">
        <v>5087</v>
      </c>
      <c r="C5572" t="str">
        <f t="shared" ref="C5572:C5635" si="87">CONCATENATE(A5572,B5572)</f>
        <v>10.146.106.87naa.60060e8016622100000162210000104e</v>
      </c>
      <c r="D5572" t="s">
        <v>4529</v>
      </c>
    </row>
    <row r="5573" spans="1:4">
      <c r="A5573" t="s">
        <v>1219</v>
      </c>
      <c r="B5573" t="s">
        <v>5092</v>
      </c>
      <c r="C5573" t="str">
        <f t="shared" si="87"/>
        <v>10.146.106.87naa.60060e80166177000001617700000047</v>
      </c>
      <c r="D5573" t="s">
        <v>4482</v>
      </c>
    </row>
    <row r="5574" spans="1:4">
      <c r="A5574" t="s">
        <v>1219</v>
      </c>
      <c r="B5574" t="s">
        <v>1323</v>
      </c>
      <c r="C5574" t="str">
        <f t="shared" si="87"/>
        <v>10.146.106.87naa.60060e80166177000001617700001f0e</v>
      </c>
      <c r="D5574" t="s">
        <v>4700</v>
      </c>
    </row>
    <row r="5575" spans="1:4">
      <c r="A5575" t="s">
        <v>1219</v>
      </c>
      <c r="B5575" t="s">
        <v>1333</v>
      </c>
      <c r="C5575" t="str">
        <f t="shared" si="87"/>
        <v>10.146.106.87naa.60060e80166177000001617700001f0f</v>
      </c>
      <c r="D5575" t="s">
        <v>4696</v>
      </c>
    </row>
    <row r="5576" spans="1:4">
      <c r="A5576" t="s">
        <v>1219</v>
      </c>
      <c r="B5576" t="s">
        <v>5064</v>
      </c>
      <c r="C5576" t="str">
        <f t="shared" si="87"/>
        <v>10.146.106.87naa.60060e80166177000001617700000042</v>
      </c>
      <c r="D5576" t="s">
        <v>4497</v>
      </c>
    </row>
    <row r="5577" spans="1:4">
      <c r="A5577" t="s">
        <v>1219</v>
      </c>
      <c r="B5577" t="s">
        <v>5035</v>
      </c>
      <c r="C5577" t="str">
        <f t="shared" si="87"/>
        <v>10.146.106.87naa.60060e80166221000001622100000042</v>
      </c>
      <c r="D5577" t="s">
        <v>2485</v>
      </c>
    </row>
    <row r="5578" spans="1:4">
      <c r="A5578" t="s">
        <v>1219</v>
      </c>
      <c r="B5578" t="s">
        <v>5034</v>
      </c>
      <c r="C5578" t="str">
        <f t="shared" si="87"/>
        <v>10.146.106.87naa.60060e80166221000001622100000041</v>
      </c>
      <c r="D5578" t="s">
        <v>2477</v>
      </c>
    </row>
    <row r="5579" spans="1:4">
      <c r="A5579" t="s">
        <v>1219</v>
      </c>
      <c r="B5579" t="s">
        <v>5063</v>
      </c>
      <c r="C5579" t="str">
        <f t="shared" si="87"/>
        <v>10.146.106.87naa.60060e80166177000001617700000043</v>
      </c>
      <c r="D5579" t="s">
        <v>4473</v>
      </c>
    </row>
    <row r="5580" spans="1:4">
      <c r="A5580" t="s">
        <v>1219</v>
      </c>
      <c r="B5580" t="s">
        <v>5088</v>
      </c>
      <c r="C5580" t="str">
        <f t="shared" si="87"/>
        <v>10.146.106.87naa.60060e80166177000001617700000046</v>
      </c>
      <c r="D5580" t="s">
        <v>4471</v>
      </c>
    </row>
    <row r="5581" spans="1:4">
      <c r="A5581" t="s">
        <v>1219</v>
      </c>
      <c r="B5581" t="s">
        <v>1365</v>
      </c>
      <c r="C5581" t="str">
        <f t="shared" si="87"/>
        <v>10.146.106.87naa.60060e80166177000001617700001f12</v>
      </c>
      <c r="D5581" t="s">
        <v>4701</v>
      </c>
    </row>
    <row r="5582" spans="1:4">
      <c r="A5582" t="s">
        <v>1219</v>
      </c>
      <c r="B5582" t="s">
        <v>1375</v>
      </c>
      <c r="C5582" t="str">
        <f t="shared" si="87"/>
        <v>10.146.106.87naa.60060e80166177000001617700001f13</v>
      </c>
      <c r="D5582" t="s">
        <v>4707</v>
      </c>
    </row>
    <row r="5583" spans="1:4">
      <c r="A5583" t="s">
        <v>1219</v>
      </c>
      <c r="B5583" t="s">
        <v>5099</v>
      </c>
      <c r="C5583" t="str">
        <f t="shared" si="87"/>
        <v>10.146.106.87naa.60060e80166177000001617700000089</v>
      </c>
      <c r="D5583" t="s">
        <v>4484</v>
      </c>
    </row>
    <row r="5584" spans="1:4">
      <c r="A5584" t="s">
        <v>1219</v>
      </c>
      <c r="B5584" t="s">
        <v>5089</v>
      </c>
      <c r="C5584" t="str">
        <f t="shared" si="87"/>
        <v>10.146.106.87naa.60060e80166177000001617700000044</v>
      </c>
      <c r="D5584" t="s">
        <v>4474</v>
      </c>
    </row>
    <row r="5585" spans="1:4">
      <c r="A5585" t="s">
        <v>1219</v>
      </c>
      <c r="B5585" t="s">
        <v>1343</v>
      </c>
      <c r="C5585" t="str">
        <f t="shared" si="87"/>
        <v>10.146.106.87naa.60060e80166177000001617700001f10</v>
      </c>
      <c r="D5585" t="s">
        <v>4697</v>
      </c>
    </row>
    <row r="5586" spans="1:4">
      <c r="A5586" t="s">
        <v>1219</v>
      </c>
      <c r="B5586" t="s">
        <v>5090</v>
      </c>
      <c r="C5586" t="str">
        <f t="shared" si="87"/>
        <v>10.146.106.87naa.60060e80166177000001617700000045</v>
      </c>
      <c r="D5586" t="s">
        <v>4475</v>
      </c>
    </row>
    <row r="5587" spans="1:4">
      <c r="A5587" t="s">
        <v>1219</v>
      </c>
      <c r="B5587" t="s">
        <v>1353</v>
      </c>
      <c r="C5587" t="str">
        <f t="shared" si="87"/>
        <v>10.146.106.87naa.60060e80166177000001617700001f11</v>
      </c>
      <c r="D5587" t="s">
        <v>4702</v>
      </c>
    </row>
    <row r="5588" spans="1:4">
      <c r="A5588" t="s">
        <v>1219</v>
      </c>
      <c r="B5588" t="s">
        <v>4997</v>
      </c>
      <c r="C5588" t="str">
        <f t="shared" si="87"/>
        <v>10.146.106.87naa.60060e80166221000001622100001049</v>
      </c>
      <c r="D5588" t="s">
        <v>4639</v>
      </c>
    </row>
    <row r="5589" spans="1:4">
      <c r="A5589" t="s">
        <v>1219</v>
      </c>
      <c r="B5589" t="s">
        <v>5004</v>
      </c>
      <c r="C5589" t="str">
        <f t="shared" si="87"/>
        <v>10.146.106.87naa.60060e8016622100000162210000104a</v>
      </c>
      <c r="D5589" t="s">
        <v>4640</v>
      </c>
    </row>
    <row r="5590" spans="1:4">
      <c r="A5590" t="s">
        <v>1219</v>
      </c>
      <c r="B5590" t="s">
        <v>5001</v>
      </c>
      <c r="C5590" t="str">
        <f t="shared" si="87"/>
        <v>10.146.106.87naa.60060e80166221000001622100001047</v>
      </c>
      <c r="D5590" t="s">
        <v>4645</v>
      </c>
    </row>
    <row r="5591" spans="1:4">
      <c r="A5591" t="s">
        <v>1219</v>
      </c>
      <c r="B5591" t="s">
        <v>5017</v>
      </c>
      <c r="C5591" t="str">
        <f t="shared" si="87"/>
        <v>10.146.106.87naa.60060e80166221000001622100001046</v>
      </c>
      <c r="D5591" t="s">
        <v>4646</v>
      </c>
    </row>
    <row r="5592" spans="1:4">
      <c r="A5592" t="s">
        <v>1219</v>
      </c>
      <c r="B5592" t="s">
        <v>5003</v>
      </c>
      <c r="C5592" t="str">
        <f t="shared" si="87"/>
        <v>10.146.106.87naa.60060e80166221000001622100001048</v>
      </c>
      <c r="D5592" t="s">
        <v>4641</v>
      </c>
    </row>
    <row r="5593" spans="1:4">
      <c r="A5593" t="s">
        <v>1219</v>
      </c>
      <c r="B5593" t="s">
        <v>5011</v>
      </c>
      <c r="C5593" t="str">
        <f t="shared" si="87"/>
        <v>10.146.106.87naa.60060e8016622100000162210000104b</v>
      </c>
      <c r="D5593" t="s">
        <v>4636</v>
      </c>
    </row>
    <row r="5594" spans="1:4">
      <c r="A5594" t="s">
        <v>1219</v>
      </c>
      <c r="B5594" t="s">
        <v>1303</v>
      </c>
      <c r="C5594" t="str">
        <f t="shared" si="87"/>
        <v>10.146.106.87naa.60060e80166177000001617700001f25</v>
      </c>
      <c r="D5594" t="s">
        <v>4565</v>
      </c>
    </row>
    <row r="5595" spans="1:4">
      <c r="A5595" t="s">
        <v>1219</v>
      </c>
      <c r="B5595" t="s">
        <v>5040</v>
      </c>
      <c r="C5595" t="str">
        <f t="shared" si="87"/>
        <v>10.146.106.87naa.60060e8016622100000162210000104c</v>
      </c>
      <c r="D5595" t="s">
        <v>4635</v>
      </c>
    </row>
    <row r="5596" spans="1:4">
      <c r="A5596" t="s">
        <v>1219</v>
      </c>
      <c r="B5596" t="s">
        <v>5019</v>
      </c>
      <c r="C5596" t="str">
        <f t="shared" si="87"/>
        <v>10.146.106.87naa.60060e80166221000001622100001045</v>
      </c>
      <c r="D5596" t="s">
        <v>4644</v>
      </c>
    </row>
    <row r="5597" spans="1:4">
      <c r="A5597" t="s">
        <v>1219</v>
      </c>
      <c r="B5597" t="s">
        <v>5077</v>
      </c>
      <c r="C5597" t="str">
        <f t="shared" si="87"/>
        <v>10.146.106.87naa.60060e80166221000001622100000045</v>
      </c>
      <c r="D5597" t="s">
        <v>4604</v>
      </c>
    </row>
    <row r="5598" spans="1:4">
      <c r="A5598" t="s">
        <v>1219</v>
      </c>
      <c r="B5598" t="s">
        <v>5074</v>
      </c>
      <c r="C5598" t="str">
        <f t="shared" si="87"/>
        <v>10.146.106.87naa.60060e80166221000001622100000046</v>
      </c>
      <c r="D5598" t="s">
        <v>4603</v>
      </c>
    </row>
    <row r="5599" spans="1:4">
      <c r="A5599" t="s">
        <v>1219</v>
      </c>
      <c r="B5599" t="s">
        <v>5100</v>
      </c>
      <c r="C5599" t="str">
        <f t="shared" si="87"/>
        <v>10.146.106.87naa.60060e80166221000001622100000043</v>
      </c>
      <c r="D5599" t="s">
        <v>4597</v>
      </c>
    </row>
    <row r="5600" spans="1:4">
      <c r="A5600" t="s">
        <v>1219</v>
      </c>
      <c r="B5600" t="s">
        <v>5096</v>
      </c>
      <c r="C5600" t="str">
        <f t="shared" si="87"/>
        <v>10.146.106.87naa.60060e80166221000001622100000044</v>
      </c>
      <c r="D5600" t="s">
        <v>4598</v>
      </c>
    </row>
    <row r="5601" spans="1:4">
      <c r="A5601" t="s">
        <v>1219</v>
      </c>
      <c r="B5601" t="s">
        <v>5076</v>
      </c>
      <c r="C5601" t="str">
        <f t="shared" si="87"/>
        <v>10.146.106.87naa.60060e80166221000001622100000047</v>
      </c>
      <c r="D5601" t="s">
        <v>4599</v>
      </c>
    </row>
    <row r="5602" spans="1:4">
      <c r="A5602" t="s">
        <v>1219</v>
      </c>
      <c r="B5602" t="s">
        <v>5083</v>
      </c>
      <c r="C5602" t="str">
        <f t="shared" si="87"/>
        <v>10.146.106.87naa.60060e8016622100000162210000004c</v>
      </c>
      <c r="D5602" t="s">
        <v>4638</v>
      </c>
    </row>
    <row r="5603" spans="1:4">
      <c r="A5603" t="s">
        <v>1219</v>
      </c>
      <c r="B5603" t="s">
        <v>5082</v>
      </c>
      <c r="C5603" t="str">
        <f t="shared" si="87"/>
        <v>10.146.106.87naa.60060e8016622100000162210000004b</v>
      </c>
      <c r="D5603" t="s">
        <v>4637</v>
      </c>
    </row>
    <row r="5604" spans="1:4">
      <c r="A5604" t="s">
        <v>1219</v>
      </c>
      <c r="B5604" t="s">
        <v>5018</v>
      </c>
      <c r="C5604" t="str">
        <f t="shared" si="87"/>
        <v>10.146.106.87naa.60060e80166221000001622100001044</v>
      </c>
      <c r="D5604" t="s">
        <v>4642</v>
      </c>
    </row>
    <row r="5605" spans="1:4">
      <c r="A5605" t="s">
        <v>1219</v>
      </c>
      <c r="B5605" t="s">
        <v>5014</v>
      </c>
      <c r="C5605" t="str">
        <f t="shared" si="87"/>
        <v>10.146.106.87naa.60060e80166221000001622100001043</v>
      </c>
      <c r="D5605" t="s">
        <v>4643</v>
      </c>
    </row>
    <row r="5606" spans="1:4">
      <c r="A5606" t="s">
        <v>1219</v>
      </c>
      <c r="B5606" t="s">
        <v>5084</v>
      </c>
      <c r="C5606" t="str">
        <f t="shared" si="87"/>
        <v>10.146.106.87naa.60060e80166221000001622100000049</v>
      </c>
      <c r="D5606" t="s">
        <v>4602</v>
      </c>
    </row>
    <row r="5607" spans="1:4">
      <c r="A5607" t="s">
        <v>1219</v>
      </c>
      <c r="B5607" t="s">
        <v>5081</v>
      </c>
      <c r="C5607" t="str">
        <f t="shared" si="87"/>
        <v>10.146.106.87naa.60060e80166221000001622100000048</v>
      </c>
      <c r="D5607" t="s">
        <v>4600</v>
      </c>
    </row>
    <row r="5608" spans="1:4">
      <c r="A5608" t="s">
        <v>1219</v>
      </c>
      <c r="B5608" t="s">
        <v>1237</v>
      </c>
      <c r="C5608" t="str">
        <f t="shared" si="87"/>
        <v>10.146.106.87naa.60060e80166221000001622100001f1a</v>
      </c>
      <c r="D5608" t="s">
        <v>4222</v>
      </c>
    </row>
    <row r="5609" spans="1:4">
      <c r="A5609" t="s">
        <v>1219</v>
      </c>
      <c r="B5609" t="s">
        <v>5085</v>
      </c>
      <c r="C5609" t="str">
        <f t="shared" si="87"/>
        <v>10.146.106.87naa.60060e8016622100000162210000004a</v>
      </c>
      <c r="D5609" t="s">
        <v>4601</v>
      </c>
    </row>
    <row r="5610" spans="1:4">
      <c r="A5610" t="s">
        <v>1220</v>
      </c>
      <c r="B5610" t="s">
        <v>1615</v>
      </c>
      <c r="C5610" t="str">
        <f t="shared" si="87"/>
        <v>10.146.106.88naa.600508b1001ce075e146f596319c1705</v>
      </c>
      <c r="D5610" t="s">
        <v>4213</v>
      </c>
    </row>
    <row r="5611" spans="1:4">
      <c r="A5611" t="s">
        <v>1220</v>
      </c>
      <c r="B5611" t="s">
        <v>1613</v>
      </c>
      <c r="C5611" t="str">
        <f t="shared" si="87"/>
        <v>10.146.106.88naa.600508b1001c36d3520cddd7eff36c53</v>
      </c>
      <c r="D5611" t="s">
        <v>4212</v>
      </c>
    </row>
    <row r="5612" spans="1:4">
      <c r="A5612" t="s">
        <v>1220</v>
      </c>
      <c r="B5612" t="s">
        <v>5055</v>
      </c>
      <c r="C5612" t="str">
        <f t="shared" si="87"/>
        <v>10.146.106.88naa.60060e8016617700000161770000003d</v>
      </c>
      <c r="D5612" t="s">
        <v>4693</v>
      </c>
    </row>
    <row r="5613" spans="1:4">
      <c r="A5613" t="s">
        <v>1220</v>
      </c>
      <c r="B5613" t="s">
        <v>5059</v>
      </c>
      <c r="C5613" t="str">
        <f t="shared" si="87"/>
        <v>10.146.106.88naa.60060e8016617700000161770000003b</v>
      </c>
      <c r="D5613" t="s">
        <v>4689</v>
      </c>
    </row>
    <row r="5614" spans="1:4">
      <c r="A5614" t="s">
        <v>1220</v>
      </c>
      <c r="B5614" t="s">
        <v>5053</v>
      </c>
      <c r="C5614" t="str">
        <f t="shared" si="87"/>
        <v>10.146.106.88naa.60060e8016617700000161770000003c</v>
      </c>
      <c r="D5614" t="s">
        <v>4692</v>
      </c>
    </row>
    <row r="5615" spans="1:4">
      <c r="A5615" t="s">
        <v>1220</v>
      </c>
      <c r="B5615" t="s">
        <v>5060</v>
      </c>
      <c r="C5615" t="str">
        <f t="shared" si="87"/>
        <v>10.146.106.88naa.60060e8016617700000161770000003e</v>
      </c>
      <c r="D5615" t="s">
        <v>4690</v>
      </c>
    </row>
    <row r="5616" spans="1:4">
      <c r="A5616" t="s">
        <v>1220</v>
      </c>
      <c r="B5616" t="s">
        <v>5067</v>
      </c>
      <c r="C5616" t="str">
        <f t="shared" si="87"/>
        <v>10.146.106.88naa.60060e80166177000001617700000040</v>
      </c>
      <c r="D5616" t="s">
        <v>4695</v>
      </c>
    </row>
    <row r="5617" spans="1:4">
      <c r="A5617" t="s">
        <v>1220</v>
      </c>
      <c r="B5617" t="s">
        <v>5065</v>
      </c>
      <c r="C5617" t="str">
        <f t="shared" si="87"/>
        <v>10.146.106.88naa.60060e8016617700000161770000003f</v>
      </c>
      <c r="D5617" t="s">
        <v>4691</v>
      </c>
    </row>
    <row r="5618" spans="1:4">
      <c r="A5618" t="s">
        <v>1220</v>
      </c>
      <c r="B5618" t="s">
        <v>5002</v>
      </c>
      <c r="C5618" t="str">
        <f t="shared" si="87"/>
        <v>10.146.106.88naa.60060e80166221000001622100000f23</v>
      </c>
      <c r="D5618" t="s">
        <v>4508</v>
      </c>
    </row>
    <row r="5619" spans="1:4">
      <c r="A5619" t="s">
        <v>1220</v>
      </c>
      <c r="B5619" t="s">
        <v>5000</v>
      </c>
      <c r="C5619" t="str">
        <f t="shared" si="87"/>
        <v>10.146.106.88naa.60060e80166221000001622100000f22</v>
      </c>
      <c r="D5619" t="s">
        <v>4506</v>
      </c>
    </row>
    <row r="5620" spans="1:4">
      <c r="A5620" t="s">
        <v>1220</v>
      </c>
      <c r="B5620" t="s">
        <v>5012</v>
      </c>
      <c r="C5620" t="str">
        <f t="shared" si="87"/>
        <v>10.146.106.88naa.60060e80166221000001622100000f25</v>
      </c>
      <c r="D5620" t="s">
        <v>4509</v>
      </c>
    </row>
    <row r="5621" spans="1:4">
      <c r="A5621" t="s">
        <v>1220</v>
      </c>
      <c r="B5621" t="s">
        <v>4998</v>
      </c>
      <c r="C5621" t="str">
        <f t="shared" si="87"/>
        <v>10.146.106.88naa.60060e80166221000001622100000f24</v>
      </c>
      <c r="D5621" t="s">
        <v>4510</v>
      </c>
    </row>
    <row r="5622" spans="1:4">
      <c r="A5622" t="s">
        <v>1220</v>
      </c>
      <c r="B5622" t="s">
        <v>5020</v>
      </c>
      <c r="C5622" t="str">
        <f t="shared" si="87"/>
        <v>10.146.106.88naa.60060e80166221000001622100000f1f</v>
      </c>
      <c r="D5622" t="s">
        <v>4515</v>
      </c>
    </row>
    <row r="5623" spans="1:4">
      <c r="A5623" t="s">
        <v>1220</v>
      </c>
      <c r="B5623" t="s">
        <v>5015</v>
      </c>
      <c r="C5623" t="str">
        <f t="shared" si="87"/>
        <v>10.146.106.88naa.60060e80166221000001622100000f1e</v>
      </c>
      <c r="D5623" t="s">
        <v>4513</v>
      </c>
    </row>
    <row r="5624" spans="1:4">
      <c r="A5624" t="s">
        <v>1220</v>
      </c>
      <c r="B5624" t="s">
        <v>5013</v>
      </c>
      <c r="C5624" t="str">
        <f t="shared" si="87"/>
        <v>10.146.106.88naa.60060e80166221000001622100000f21</v>
      </c>
      <c r="D5624" t="s">
        <v>4507</v>
      </c>
    </row>
    <row r="5625" spans="1:4">
      <c r="A5625" t="s">
        <v>1220</v>
      </c>
      <c r="B5625" t="s">
        <v>5016</v>
      </c>
      <c r="C5625" t="str">
        <f t="shared" si="87"/>
        <v>10.146.106.88naa.60060e80166221000001622100000f20</v>
      </c>
      <c r="D5625" t="s">
        <v>4511</v>
      </c>
    </row>
    <row r="5626" spans="1:4">
      <c r="A5626" t="s">
        <v>1220</v>
      </c>
      <c r="B5626" t="s">
        <v>5070</v>
      </c>
      <c r="C5626" t="str">
        <f t="shared" si="87"/>
        <v>10.146.106.88naa.60060e80166177000001617700000038</v>
      </c>
      <c r="D5626" t="s">
        <v>4435</v>
      </c>
    </row>
    <row r="5627" spans="1:4">
      <c r="A5627" t="s">
        <v>1220</v>
      </c>
      <c r="B5627" t="s">
        <v>5057</v>
      </c>
      <c r="C5627" t="str">
        <f t="shared" si="87"/>
        <v>10.146.106.88naa.60060e8016617700000161770000003a</v>
      </c>
      <c r="D5627" t="s">
        <v>4687</v>
      </c>
    </row>
    <row r="5628" spans="1:4">
      <c r="A5628" t="s">
        <v>1220</v>
      </c>
      <c r="B5628" t="s">
        <v>5072</v>
      </c>
      <c r="C5628" t="str">
        <f t="shared" si="87"/>
        <v>10.146.106.88naa.60060e80166177000001617700000039</v>
      </c>
      <c r="D5628" t="s">
        <v>4688</v>
      </c>
    </row>
    <row r="5629" spans="1:4">
      <c r="A5629" t="s">
        <v>1220</v>
      </c>
      <c r="B5629" t="s">
        <v>5007</v>
      </c>
      <c r="C5629" t="str">
        <f t="shared" si="87"/>
        <v>10.146.106.88naa.60060e80166221000001622100000f26</v>
      </c>
      <c r="D5629" t="s">
        <v>4423</v>
      </c>
    </row>
    <row r="5630" spans="1:4">
      <c r="A5630" t="s">
        <v>1220</v>
      </c>
      <c r="B5630" t="s">
        <v>5037</v>
      </c>
      <c r="C5630" t="str">
        <f t="shared" si="87"/>
        <v>10.146.106.88naa.60060e80166221000001622100000f27</v>
      </c>
      <c r="D5630" t="s">
        <v>2515</v>
      </c>
    </row>
    <row r="5631" spans="1:4">
      <c r="A5631" t="s">
        <v>1220</v>
      </c>
      <c r="B5631" t="s">
        <v>1261</v>
      </c>
      <c r="C5631" t="str">
        <f t="shared" si="87"/>
        <v>10.146.106.88naa.60060e80166221000001622100001f0b</v>
      </c>
      <c r="D5631" t="s">
        <v>4595</v>
      </c>
    </row>
    <row r="5632" spans="1:4">
      <c r="A5632" t="s">
        <v>1220</v>
      </c>
      <c r="B5632" t="s">
        <v>1271</v>
      </c>
      <c r="C5632" t="str">
        <f t="shared" si="87"/>
        <v>10.146.106.88naa.60060e80166221000001622100001f0c</v>
      </c>
      <c r="D5632" t="s">
        <v>4608</v>
      </c>
    </row>
    <row r="5633" spans="1:4">
      <c r="A5633" t="s">
        <v>1220</v>
      </c>
      <c r="B5633" t="s">
        <v>5061</v>
      </c>
      <c r="C5633" t="str">
        <f t="shared" si="87"/>
        <v>10.146.106.88naa.60060e80166177000001617700000041</v>
      </c>
      <c r="D5633" t="s">
        <v>4694</v>
      </c>
    </row>
    <row r="5634" spans="1:4">
      <c r="A5634" t="s">
        <v>1220</v>
      </c>
      <c r="B5634" t="s">
        <v>1251</v>
      </c>
      <c r="C5634" t="str">
        <f t="shared" si="87"/>
        <v>10.146.106.88naa.60060e80166221000001622100001f0a</v>
      </c>
      <c r="D5634" t="s">
        <v>4596</v>
      </c>
    </row>
    <row r="5635" spans="1:4">
      <c r="A5635" t="s">
        <v>1220</v>
      </c>
      <c r="B5635" t="s">
        <v>5005</v>
      </c>
      <c r="C5635" t="str">
        <f t="shared" si="87"/>
        <v>10.146.106.88naa.60060e80166221000001622100000f2a</v>
      </c>
      <c r="D5635" t="s">
        <v>4607</v>
      </c>
    </row>
    <row r="5636" spans="1:4">
      <c r="A5636" t="s">
        <v>1220</v>
      </c>
      <c r="B5636" t="s">
        <v>1289</v>
      </c>
      <c r="C5636" t="str">
        <f t="shared" ref="C5636:C5699" si="88">CONCATENATE(A5636,B5636)</f>
        <v>10.146.106.88naa.60060e80166221000001622100001f0e</v>
      </c>
      <c r="D5636" t="s">
        <v>4606</v>
      </c>
    </row>
    <row r="5637" spans="1:4">
      <c r="A5637" t="s">
        <v>1220</v>
      </c>
      <c r="B5637" t="s">
        <v>5039</v>
      </c>
      <c r="C5637" t="str">
        <f t="shared" si="88"/>
        <v>10.146.106.88naa.60060e80166221000001622100000f2c</v>
      </c>
      <c r="D5637" t="s">
        <v>4612</v>
      </c>
    </row>
    <row r="5638" spans="1:4">
      <c r="A5638" t="s">
        <v>1220</v>
      </c>
      <c r="B5638" t="s">
        <v>5042</v>
      </c>
      <c r="C5638" t="str">
        <f t="shared" si="88"/>
        <v>10.146.106.88naa.60060e80166221000001622100000f2b</v>
      </c>
      <c r="D5638" t="s">
        <v>4611</v>
      </c>
    </row>
    <row r="5639" spans="1:4">
      <c r="A5639" t="s">
        <v>1220</v>
      </c>
      <c r="B5639" t="s">
        <v>1279</v>
      </c>
      <c r="C5639" t="str">
        <f t="shared" si="88"/>
        <v>10.146.106.88naa.60060e80166221000001622100001f0d</v>
      </c>
      <c r="D5639" t="s">
        <v>4609</v>
      </c>
    </row>
    <row r="5640" spans="1:4">
      <c r="A5640" t="s">
        <v>1220</v>
      </c>
      <c r="B5640" t="s">
        <v>4999</v>
      </c>
      <c r="C5640" t="str">
        <f t="shared" si="88"/>
        <v>10.146.106.88naa.60060e80166221000001622100000f28</v>
      </c>
      <c r="D5640" t="s">
        <v>4610</v>
      </c>
    </row>
    <row r="5641" spans="1:4">
      <c r="A5641" t="s">
        <v>1220</v>
      </c>
      <c r="B5641" t="s">
        <v>5009</v>
      </c>
      <c r="C5641" t="str">
        <f t="shared" si="88"/>
        <v>10.146.106.88naa.60060e80166221000001622100000f29</v>
      </c>
      <c r="D5641" t="s">
        <v>4605</v>
      </c>
    </row>
    <row r="5642" spans="1:4">
      <c r="A5642" t="s">
        <v>1220</v>
      </c>
      <c r="B5642" t="s">
        <v>5058</v>
      </c>
      <c r="C5642" t="str">
        <f t="shared" si="88"/>
        <v>10.146.106.88naa.60060e8016622100000162210000103d</v>
      </c>
      <c r="D5642" t="s">
        <v>2475</v>
      </c>
    </row>
    <row r="5643" spans="1:4">
      <c r="A5643" t="s">
        <v>1220</v>
      </c>
      <c r="B5643" t="s">
        <v>5048</v>
      </c>
      <c r="C5643" t="str">
        <f t="shared" si="88"/>
        <v>10.146.106.88naa.60060e8016622100000162210000003a</v>
      </c>
      <c r="D5643" t="s">
        <v>2469</v>
      </c>
    </row>
    <row r="5644" spans="1:4">
      <c r="A5644" t="s">
        <v>1220</v>
      </c>
      <c r="B5644" t="s">
        <v>5052</v>
      </c>
      <c r="C5644" t="str">
        <f t="shared" si="88"/>
        <v>10.146.106.88naa.60060e8016622100000162210000103e</v>
      </c>
      <c r="D5644" t="s">
        <v>2484</v>
      </c>
    </row>
    <row r="5645" spans="1:4">
      <c r="A5645" t="s">
        <v>1220</v>
      </c>
      <c r="B5645" t="s">
        <v>5050</v>
      </c>
      <c r="C5645" t="str">
        <f t="shared" si="88"/>
        <v>10.146.106.88naa.60060e8016622100000162210000003b</v>
      </c>
      <c r="D5645" t="s">
        <v>2472</v>
      </c>
    </row>
    <row r="5646" spans="1:4">
      <c r="A5646" t="s">
        <v>1220</v>
      </c>
      <c r="B5646" t="s">
        <v>5069</v>
      </c>
      <c r="C5646" t="str">
        <f t="shared" si="88"/>
        <v>10.146.106.88naa.60060e8016622100000162210000103b</v>
      </c>
      <c r="D5646" t="s">
        <v>2473</v>
      </c>
    </row>
    <row r="5647" spans="1:4">
      <c r="A5647" t="s">
        <v>1220</v>
      </c>
      <c r="B5647" t="s">
        <v>5073</v>
      </c>
      <c r="C5647" t="str">
        <f t="shared" si="88"/>
        <v>10.146.106.88naa.60060e8016622100000162210000103a</v>
      </c>
      <c r="D5647" t="s">
        <v>2470</v>
      </c>
    </row>
    <row r="5648" spans="1:4">
      <c r="A5648" t="s">
        <v>1220</v>
      </c>
      <c r="B5648" t="s">
        <v>5056</v>
      </c>
      <c r="C5648" t="str">
        <f t="shared" si="88"/>
        <v>10.146.106.88naa.60060e8016622100000162210000103c</v>
      </c>
      <c r="D5648" t="s">
        <v>2471</v>
      </c>
    </row>
    <row r="5649" spans="1:4">
      <c r="A5649" t="s">
        <v>1220</v>
      </c>
      <c r="B5649" t="s">
        <v>5043</v>
      </c>
      <c r="C5649" t="str">
        <f t="shared" si="88"/>
        <v>10.146.106.88naa.60060e80166221000001622100000039</v>
      </c>
      <c r="D5649" t="s">
        <v>2462</v>
      </c>
    </row>
    <row r="5650" spans="1:4">
      <c r="A5650" t="s">
        <v>1220</v>
      </c>
      <c r="B5650" t="s">
        <v>5047</v>
      </c>
      <c r="C5650" t="str">
        <f t="shared" si="88"/>
        <v>10.146.106.88naa.60060e8016622100000162210000003c</v>
      </c>
      <c r="D5650" t="s">
        <v>2464</v>
      </c>
    </row>
    <row r="5651" spans="1:4">
      <c r="A5651" t="s">
        <v>1220</v>
      </c>
      <c r="B5651" t="s">
        <v>5021</v>
      </c>
      <c r="C5651" t="str">
        <f t="shared" si="88"/>
        <v>10.146.106.88naa.60060e8016622100000162210000003f</v>
      </c>
      <c r="D5651" t="s">
        <v>4613</v>
      </c>
    </row>
    <row r="5652" spans="1:4">
      <c r="A5652" t="s">
        <v>1220</v>
      </c>
      <c r="B5652" t="s">
        <v>5068</v>
      </c>
      <c r="C5652" t="str">
        <f t="shared" si="88"/>
        <v>10.146.106.88naa.60060e80166221000001622100001041</v>
      </c>
      <c r="D5652" t="s">
        <v>2479</v>
      </c>
    </row>
    <row r="5653" spans="1:4">
      <c r="A5653" t="s">
        <v>1220</v>
      </c>
      <c r="B5653" t="s">
        <v>5023</v>
      </c>
      <c r="C5653" t="str">
        <f t="shared" si="88"/>
        <v>10.146.106.88naa.60060e80166221000001622100000040</v>
      </c>
      <c r="D5653" t="s">
        <v>2476</v>
      </c>
    </row>
    <row r="5654" spans="1:4">
      <c r="A5654" t="s">
        <v>1220</v>
      </c>
      <c r="B5654" t="s">
        <v>5062</v>
      </c>
      <c r="C5654" t="str">
        <f t="shared" si="88"/>
        <v>10.146.106.88naa.60060e80166221000001622100001042</v>
      </c>
      <c r="D5654" t="s">
        <v>2486</v>
      </c>
    </row>
    <row r="5655" spans="1:4">
      <c r="A5655" t="s">
        <v>1220</v>
      </c>
      <c r="B5655" t="s">
        <v>5026</v>
      </c>
      <c r="C5655" t="str">
        <f t="shared" si="88"/>
        <v>10.146.106.88naa.60060e8016622100000162210000003d</v>
      </c>
      <c r="D5655" t="s">
        <v>2474</v>
      </c>
    </row>
    <row r="5656" spans="1:4">
      <c r="A5656" t="s">
        <v>1220</v>
      </c>
      <c r="B5656" t="s">
        <v>5054</v>
      </c>
      <c r="C5656" t="str">
        <f t="shared" si="88"/>
        <v>10.146.106.88naa.60060e8016622100000162210000103f</v>
      </c>
      <c r="D5656" t="s">
        <v>4615</v>
      </c>
    </row>
    <row r="5657" spans="1:4">
      <c r="A5657" t="s">
        <v>1220</v>
      </c>
      <c r="B5657" t="s">
        <v>5028</v>
      </c>
      <c r="C5657" t="str">
        <f t="shared" si="88"/>
        <v>10.146.106.88naa.60060e8016622100000162210000003e</v>
      </c>
      <c r="D5657" t="s">
        <v>2483</v>
      </c>
    </row>
    <row r="5658" spans="1:4">
      <c r="A5658" t="s">
        <v>1220</v>
      </c>
      <c r="B5658" t="s">
        <v>5066</v>
      </c>
      <c r="C5658" t="str">
        <f t="shared" si="88"/>
        <v>10.146.106.88naa.60060e80166221000001622100001040</v>
      </c>
      <c r="D5658" t="s">
        <v>2478</v>
      </c>
    </row>
    <row r="5659" spans="1:4">
      <c r="A5659" t="s">
        <v>1220</v>
      </c>
      <c r="B5659" t="s">
        <v>5071</v>
      </c>
      <c r="C5659" t="str">
        <f t="shared" si="88"/>
        <v>10.146.106.88naa.60060e80166221000001622100001039</v>
      </c>
      <c r="D5659" t="s">
        <v>4614</v>
      </c>
    </row>
    <row r="5660" spans="1:4">
      <c r="A5660" t="s">
        <v>1220</v>
      </c>
      <c r="B5660" t="s">
        <v>5051</v>
      </c>
      <c r="C5660" t="str">
        <f t="shared" si="88"/>
        <v>10.146.106.88naa.60060e80166177000001617700000051</v>
      </c>
      <c r="D5660" t="s">
        <v>4489</v>
      </c>
    </row>
    <row r="5661" spans="1:4">
      <c r="A5661" t="s">
        <v>1220</v>
      </c>
      <c r="B5661" t="s">
        <v>5049</v>
      </c>
      <c r="C5661" t="str">
        <f t="shared" si="88"/>
        <v>10.146.106.88naa.60060e80166177000001617700000050</v>
      </c>
      <c r="D5661" t="s">
        <v>4493</v>
      </c>
    </row>
    <row r="5662" spans="1:4">
      <c r="A5662" t="s">
        <v>1220</v>
      </c>
      <c r="B5662" t="s">
        <v>5044</v>
      </c>
      <c r="C5662" t="str">
        <f t="shared" si="88"/>
        <v>10.146.106.88naa.60060e8016622100000162210000004d</v>
      </c>
      <c r="D5662" t="s">
        <v>2502</v>
      </c>
    </row>
    <row r="5663" spans="1:4">
      <c r="A5663" t="s">
        <v>1220</v>
      </c>
      <c r="B5663" t="s">
        <v>5045</v>
      </c>
      <c r="C5663" t="str">
        <f t="shared" si="88"/>
        <v>10.146.106.88naa.60060e80166177000001617700000052</v>
      </c>
      <c r="D5663" t="s">
        <v>4486</v>
      </c>
    </row>
    <row r="5664" spans="1:4">
      <c r="A5664" t="s">
        <v>1220</v>
      </c>
      <c r="B5664" t="s">
        <v>5006</v>
      </c>
      <c r="C5664" t="str">
        <f t="shared" si="88"/>
        <v>10.146.106.88naa.60060e8016617700000161770000004d</v>
      </c>
      <c r="D5664" t="s">
        <v>4490</v>
      </c>
    </row>
    <row r="5665" spans="1:4">
      <c r="A5665" t="s">
        <v>1220</v>
      </c>
      <c r="B5665" t="s">
        <v>5010</v>
      </c>
      <c r="C5665" t="str">
        <f t="shared" si="88"/>
        <v>10.146.106.88naa.60060e8016617700000161770000004c</v>
      </c>
      <c r="D5665" t="s">
        <v>4491</v>
      </c>
    </row>
    <row r="5666" spans="1:4">
      <c r="A5666" t="s">
        <v>1220</v>
      </c>
      <c r="B5666" t="s">
        <v>5031</v>
      </c>
      <c r="C5666" t="str">
        <f t="shared" si="88"/>
        <v>10.146.106.88naa.60060e8016617700000161770000004f</v>
      </c>
      <c r="D5666" t="s">
        <v>4494</v>
      </c>
    </row>
    <row r="5667" spans="1:4">
      <c r="A5667" t="s">
        <v>1220</v>
      </c>
      <c r="B5667" t="s">
        <v>5032</v>
      </c>
      <c r="C5667" t="str">
        <f t="shared" si="88"/>
        <v>10.146.106.88naa.60060e8016617700000161770000004e</v>
      </c>
      <c r="D5667" t="s">
        <v>4492</v>
      </c>
    </row>
    <row r="5668" spans="1:4">
      <c r="A5668" t="s">
        <v>1220</v>
      </c>
      <c r="B5668" t="s">
        <v>5046</v>
      </c>
      <c r="C5668" t="str">
        <f t="shared" si="88"/>
        <v>10.146.106.88naa.60060e80166177000001617700000053</v>
      </c>
      <c r="D5668" t="s">
        <v>4487</v>
      </c>
    </row>
    <row r="5669" spans="1:4">
      <c r="A5669" t="s">
        <v>1220</v>
      </c>
      <c r="B5669" t="s">
        <v>5029</v>
      </c>
      <c r="C5669" t="str">
        <f t="shared" si="88"/>
        <v>10.146.106.88naa.60060e80166221000001622100000052</v>
      </c>
      <c r="D5669" t="s">
        <v>4500</v>
      </c>
    </row>
    <row r="5670" spans="1:4">
      <c r="A5670" t="s">
        <v>1220</v>
      </c>
      <c r="B5670" t="s">
        <v>5024</v>
      </c>
      <c r="C5670" t="str">
        <f t="shared" si="88"/>
        <v>10.146.106.88naa.60060e80166221000001622100000051</v>
      </c>
      <c r="D5670" t="s">
        <v>2523</v>
      </c>
    </row>
    <row r="5671" spans="1:4">
      <c r="A5671" t="s">
        <v>1220</v>
      </c>
      <c r="B5671" t="s">
        <v>5030</v>
      </c>
      <c r="C5671" t="str">
        <f t="shared" si="88"/>
        <v>10.146.106.88naa.60060e80166221000001622100000105</v>
      </c>
      <c r="D5671" t="s">
        <v>4856</v>
      </c>
    </row>
    <row r="5672" spans="1:4">
      <c r="A5672" t="s">
        <v>1220</v>
      </c>
      <c r="B5672" t="s">
        <v>5033</v>
      </c>
      <c r="C5672" t="str">
        <f t="shared" si="88"/>
        <v>10.146.106.88naa.60060e80166221000001622100000104</v>
      </c>
      <c r="D5672" t="s">
        <v>4498</v>
      </c>
    </row>
    <row r="5673" spans="1:4">
      <c r="A5673" t="s">
        <v>1220</v>
      </c>
      <c r="B5673" t="s">
        <v>5025</v>
      </c>
      <c r="C5673" t="str">
        <f t="shared" si="88"/>
        <v>10.146.106.88naa.60060e80166177000001617700000082</v>
      </c>
      <c r="D5673" t="s">
        <v>4488</v>
      </c>
    </row>
    <row r="5674" spans="1:4">
      <c r="A5674" t="s">
        <v>1220</v>
      </c>
      <c r="B5674" t="s">
        <v>5036</v>
      </c>
      <c r="C5674" t="str">
        <f t="shared" si="88"/>
        <v>10.146.106.88naa.60060e8016622100000162210000004e</v>
      </c>
      <c r="D5674" t="s">
        <v>2520</v>
      </c>
    </row>
    <row r="5675" spans="1:4">
      <c r="A5675" t="s">
        <v>1220</v>
      </c>
      <c r="B5675" t="s">
        <v>5022</v>
      </c>
      <c r="C5675" t="str">
        <f t="shared" si="88"/>
        <v>10.146.106.88naa.60060e80166221000001622100000050</v>
      </c>
      <c r="D5675" t="s">
        <v>2522</v>
      </c>
    </row>
    <row r="5676" spans="1:4">
      <c r="A5676" t="s">
        <v>1220</v>
      </c>
      <c r="B5676" t="s">
        <v>5027</v>
      </c>
      <c r="C5676" t="str">
        <f t="shared" si="88"/>
        <v>10.146.106.88naa.60060e80166177000001617700000083</v>
      </c>
      <c r="D5676" t="s">
        <v>4499</v>
      </c>
    </row>
    <row r="5677" spans="1:4">
      <c r="A5677" t="s">
        <v>1220</v>
      </c>
      <c r="B5677" t="s">
        <v>5093</v>
      </c>
      <c r="C5677" t="str">
        <f t="shared" si="88"/>
        <v>10.146.106.88naa.60060e80166177000001617700000049</v>
      </c>
      <c r="D5677" t="s">
        <v>4479</v>
      </c>
    </row>
    <row r="5678" spans="1:4">
      <c r="A5678" t="s">
        <v>1220</v>
      </c>
      <c r="B5678" t="s">
        <v>1385</v>
      </c>
      <c r="C5678" t="str">
        <f t="shared" si="88"/>
        <v>10.146.106.88naa.60060e80166177000001617700001f15</v>
      </c>
      <c r="D5678" t="s">
        <v>4708</v>
      </c>
    </row>
    <row r="5679" spans="1:4">
      <c r="A5679" t="s">
        <v>1220</v>
      </c>
      <c r="B5679" t="s">
        <v>5075</v>
      </c>
      <c r="C5679" t="str">
        <f t="shared" si="88"/>
        <v>10.146.106.88naa.60060e8016617700000161770000004b</v>
      </c>
      <c r="D5679" t="s">
        <v>4518</v>
      </c>
    </row>
    <row r="5680" spans="1:4">
      <c r="A5680" t="s">
        <v>1220</v>
      </c>
      <c r="B5680" t="s">
        <v>5078</v>
      </c>
      <c r="C5680" t="str">
        <f t="shared" si="88"/>
        <v>10.146.106.88naa.60060e8016617700000161770000004a</v>
      </c>
      <c r="D5680" t="s">
        <v>4525</v>
      </c>
    </row>
    <row r="5681" spans="1:4">
      <c r="A5681" t="s">
        <v>1220</v>
      </c>
      <c r="B5681" t="s">
        <v>1381</v>
      </c>
      <c r="C5681" t="str">
        <f t="shared" si="88"/>
        <v>10.146.106.88naa.60060e80166177000001617700001f14</v>
      </c>
      <c r="D5681" t="s">
        <v>4706</v>
      </c>
    </row>
    <row r="5682" spans="1:4">
      <c r="A5682" t="s">
        <v>1220</v>
      </c>
      <c r="B5682" t="s">
        <v>5095</v>
      </c>
      <c r="C5682" t="str">
        <f t="shared" si="88"/>
        <v>10.146.106.88naa.60060e8016617700000161770000008a</v>
      </c>
      <c r="D5682" t="s">
        <v>4478</v>
      </c>
    </row>
    <row r="5683" spans="1:4">
      <c r="A5683" t="s">
        <v>1220</v>
      </c>
      <c r="B5683" t="s">
        <v>5080</v>
      </c>
      <c r="C5683" t="str">
        <f t="shared" si="88"/>
        <v>10.146.106.88naa.60060e8016617700000161770000008b</v>
      </c>
      <c r="D5683" t="s">
        <v>4521</v>
      </c>
    </row>
    <row r="5684" spans="1:4">
      <c r="A5684" t="s">
        <v>1220</v>
      </c>
      <c r="B5684" t="s">
        <v>5097</v>
      </c>
      <c r="C5684" t="str">
        <f t="shared" si="88"/>
        <v>10.146.106.88naa.60060e80166177000001617700000048</v>
      </c>
      <c r="D5684" t="s">
        <v>4477</v>
      </c>
    </row>
    <row r="5685" spans="1:4">
      <c r="A5685" t="s">
        <v>1220</v>
      </c>
      <c r="B5685" t="s">
        <v>5008</v>
      </c>
      <c r="C5685" t="str">
        <f t="shared" si="88"/>
        <v>10.146.106.88naa.60060e80166177000001617700000f12</v>
      </c>
      <c r="D5685" t="s">
        <v>4530</v>
      </c>
    </row>
    <row r="5686" spans="1:4">
      <c r="A5686" t="s">
        <v>1220</v>
      </c>
      <c r="B5686" t="s">
        <v>5094</v>
      </c>
      <c r="C5686" t="str">
        <f t="shared" si="88"/>
        <v>10.146.106.88naa.60060e80166221000001622100001052</v>
      </c>
      <c r="D5686" t="s">
        <v>4504</v>
      </c>
    </row>
    <row r="5687" spans="1:4">
      <c r="A5687" t="s">
        <v>1220</v>
      </c>
      <c r="B5687" t="s">
        <v>5098</v>
      </c>
      <c r="C5687" t="str">
        <f t="shared" si="88"/>
        <v>10.146.106.88naa.60060e80166221000001622100001051</v>
      </c>
      <c r="D5687" t="s">
        <v>4516</v>
      </c>
    </row>
    <row r="5688" spans="1:4">
      <c r="A5688" t="s">
        <v>1220</v>
      </c>
      <c r="B5688" t="s">
        <v>5079</v>
      </c>
      <c r="C5688" t="str">
        <f t="shared" si="88"/>
        <v>10.146.106.88naa.60060e80166221000001622100001105</v>
      </c>
      <c r="D5688" t="s">
        <v>4501</v>
      </c>
    </row>
    <row r="5689" spans="1:4">
      <c r="A5689" t="s">
        <v>1220</v>
      </c>
      <c r="B5689" t="s">
        <v>5086</v>
      </c>
      <c r="C5689" t="str">
        <f t="shared" si="88"/>
        <v>10.146.106.88naa.60060e80166221000001622100001104</v>
      </c>
      <c r="D5689" t="s">
        <v>4502</v>
      </c>
    </row>
    <row r="5690" spans="1:4">
      <c r="A5690" t="s">
        <v>1220</v>
      </c>
      <c r="B5690" t="s">
        <v>5041</v>
      </c>
      <c r="C5690" t="str">
        <f t="shared" si="88"/>
        <v>10.146.106.88naa.60060e80166177000001617700000f13</v>
      </c>
      <c r="D5690" t="s">
        <v>4532</v>
      </c>
    </row>
    <row r="5691" spans="1:4">
      <c r="A5691" t="s">
        <v>1220</v>
      </c>
      <c r="B5691" t="s">
        <v>5091</v>
      </c>
      <c r="C5691" t="str">
        <f t="shared" si="88"/>
        <v>10.146.106.88naa.60060e8016622100000162210000104d</v>
      </c>
      <c r="D5691" t="s">
        <v>4531</v>
      </c>
    </row>
    <row r="5692" spans="1:4">
      <c r="A5692" t="s">
        <v>1220</v>
      </c>
      <c r="B5692" t="s">
        <v>5038</v>
      </c>
      <c r="C5692" t="str">
        <f t="shared" si="88"/>
        <v>10.146.106.88naa.60060e80166177000001617700000f14</v>
      </c>
      <c r="D5692" t="s">
        <v>4526</v>
      </c>
    </row>
    <row r="5693" spans="1:4">
      <c r="A5693" t="s">
        <v>1220</v>
      </c>
      <c r="B5693" t="s">
        <v>5087</v>
      </c>
      <c r="C5693" t="str">
        <f t="shared" si="88"/>
        <v>10.146.106.88naa.60060e8016622100000162210000104e</v>
      </c>
      <c r="D5693" t="s">
        <v>4529</v>
      </c>
    </row>
    <row r="5694" spans="1:4">
      <c r="A5694" t="s">
        <v>1220</v>
      </c>
      <c r="B5694" t="s">
        <v>5092</v>
      </c>
      <c r="C5694" t="str">
        <f t="shared" si="88"/>
        <v>10.146.106.88naa.60060e80166177000001617700000047</v>
      </c>
      <c r="D5694" t="s">
        <v>4482</v>
      </c>
    </row>
    <row r="5695" spans="1:4">
      <c r="A5695" t="s">
        <v>1220</v>
      </c>
      <c r="B5695" t="s">
        <v>1323</v>
      </c>
      <c r="C5695" t="str">
        <f t="shared" si="88"/>
        <v>10.146.106.88naa.60060e80166177000001617700001f0e</v>
      </c>
      <c r="D5695" t="s">
        <v>4700</v>
      </c>
    </row>
    <row r="5696" spans="1:4">
      <c r="A5696" t="s">
        <v>1220</v>
      </c>
      <c r="B5696" t="s">
        <v>1333</v>
      </c>
      <c r="C5696" t="str">
        <f t="shared" si="88"/>
        <v>10.146.106.88naa.60060e80166177000001617700001f0f</v>
      </c>
      <c r="D5696" t="s">
        <v>4696</v>
      </c>
    </row>
    <row r="5697" spans="1:4">
      <c r="A5697" t="s">
        <v>1220</v>
      </c>
      <c r="B5697" t="s">
        <v>5064</v>
      </c>
      <c r="C5697" t="str">
        <f t="shared" si="88"/>
        <v>10.146.106.88naa.60060e80166177000001617700000042</v>
      </c>
      <c r="D5697" t="s">
        <v>4497</v>
      </c>
    </row>
    <row r="5698" spans="1:4">
      <c r="A5698" t="s">
        <v>1220</v>
      </c>
      <c r="B5698" t="s">
        <v>5035</v>
      </c>
      <c r="C5698" t="str">
        <f t="shared" si="88"/>
        <v>10.146.106.88naa.60060e80166221000001622100000042</v>
      </c>
      <c r="D5698" t="s">
        <v>2485</v>
      </c>
    </row>
    <row r="5699" spans="1:4">
      <c r="A5699" t="s">
        <v>1220</v>
      </c>
      <c r="B5699" t="s">
        <v>5034</v>
      </c>
      <c r="C5699" t="str">
        <f t="shared" si="88"/>
        <v>10.146.106.88naa.60060e80166221000001622100000041</v>
      </c>
      <c r="D5699" t="s">
        <v>2477</v>
      </c>
    </row>
    <row r="5700" spans="1:4">
      <c r="A5700" t="s">
        <v>1220</v>
      </c>
      <c r="B5700" t="s">
        <v>5063</v>
      </c>
      <c r="C5700" t="str">
        <f t="shared" ref="C5700:C5763" si="89">CONCATENATE(A5700,B5700)</f>
        <v>10.146.106.88naa.60060e80166177000001617700000043</v>
      </c>
      <c r="D5700" t="s">
        <v>4473</v>
      </c>
    </row>
    <row r="5701" spans="1:4">
      <c r="A5701" t="s">
        <v>1220</v>
      </c>
      <c r="B5701" t="s">
        <v>5088</v>
      </c>
      <c r="C5701" t="str">
        <f t="shared" si="89"/>
        <v>10.146.106.88naa.60060e80166177000001617700000046</v>
      </c>
      <c r="D5701" t="s">
        <v>4471</v>
      </c>
    </row>
    <row r="5702" spans="1:4">
      <c r="A5702" t="s">
        <v>1220</v>
      </c>
      <c r="B5702" t="s">
        <v>1365</v>
      </c>
      <c r="C5702" t="str">
        <f t="shared" si="89"/>
        <v>10.146.106.88naa.60060e80166177000001617700001f12</v>
      </c>
      <c r="D5702" t="s">
        <v>4701</v>
      </c>
    </row>
    <row r="5703" spans="1:4">
      <c r="A5703" t="s">
        <v>1220</v>
      </c>
      <c r="B5703" t="s">
        <v>1375</v>
      </c>
      <c r="C5703" t="str">
        <f t="shared" si="89"/>
        <v>10.146.106.88naa.60060e80166177000001617700001f13</v>
      </c>
      <c r="D5703" t="s">
        <v>4707</v>
      </c>
    </row>
    <row r="5704" spans="1:4">
      <c r="A5704" t="s">
        <v>1220</v>
      </c>
      <c r="B5704" t="s">
        <v>5099</v>
      </c>
      <c r="C5704" t="str">
        <f t="shared" si="89"/>
        <v>10.146.106.88naa.60060e80166177000001617700000089</v>
      </c>
      <c r="D5704" t="s">
        <v>4484</v>
      </c>
    </row>
    <row r="5705" spans="1:4">
      <c r="A5705" t="s">
        <v>1220</v>
      </c>
      <c r="B5705" t="s">
        <v>5089</v>
      </c>
      <c r="C5705" t="str">
        <f t="shared" si="89"/>
        <v>10.146.106.88naa.60060e80166177000001617700000044</v>
      </c>
      <c r="D5705" t="s">
        <v>4474</v>
      </c>
    </row>
    <row r="5706" spans="1:4">
      <c r="A5706" t="s">
        <v>1220</v>
      </c>
      <c r="B5706" t="s">
        <v>1343</v>
      </c>
      <c r="C5706" t="str">
        <f t="shared" si="89"/>
        <v>10.146.106.88naa.60060e80166177000001617700001f10</v>
      </c>
      <c r="D5706" t="s">
        <v>4697</v>
      </c>
    </row>
    <row r="5707" spans="1:4">
      <c r="A5707" t="s">
        <v>1220</v>
      </c>
      <c r="B5707" t="s">
        <v>5090</v>
      </c>
      <c r="C5707" t="str">
        <f t="shared" si="89"/>
        <v>10.146.106.88naa.60060e80166177000001617700000045</v>
      </c>
      <c r="D5707" t="s">
        <v>4475</v>
      </c>
    </row>
    <row r="5708" spans="1:4">
      <c r="A5708" t="s">
        <v>1220</v>
      </c>
      <c r="B5708" t="s">
        <v>1353</v>
      </c>
      <c r="C5708" t="str">
        <f t="shared" si="89"/>
        <v>10.146.106.88naa.60060e80166177000001617700001f11</v>
      </c>
      <c r="D5708" t="s">
        <v>4702</v>
      </c>
    </row>
    <row r="5709" spans="1:4">
      <c r="A5709" t="s">
        <v>1220</v>
      </c>
      <c r="B5709" t="s">
        <v>4997</v>
      </c>
      <c r="C5709" t="str">
        <f t="shared" si="89"/>
        <v>10.146.106.88naa.60060e80166221000001622100001049</v>
      </c>
      <c r="D5709" t="s">
        <v>4639</v>
      </c>
    </row>
    <row r="5710" spans="1:4">
      <c r="A5710" t="s">
        <v>1220</v>
      </c>
      <c r="B5710" t="s">
        <v>5004</v>
      </c>
      <c r="C5710" t="str">
        <f t="shared" si="89"/>
        <v>10.146.106.88naa.60060e8016622100000162210000104a</v>
      </c>
      <c r="D5710" t="s">
        <v>4640</v>
      </c>
    </row>
    <row r="5711" spans="1:4">
      <c r="A5711" t="s">
        <v>1220</v>
      </c>
      <c r="B5711" t="s">
        <v>5001</v>
      </c>
      <c r="C5711" t="str">
        <f t="shared" si="89"/>
        <v>10.146.106.88naa.60060e80166221000001622100001047</v>
      </c>
      <c r="D5711" t="s">
        <v>4645</v>
      </c>
    </row>
    <row r="5712" spans="1:4">
      <c r="A5712" t="s">
        <v>1220</v>
      </c>
      <c r="B5712" t="s">
        <v>5017</v>
      </c>
      <c r="C5712" t="str">
        <f t="shared" si="89"/>
        <v>10.146.106.88naa.60060e80166221000001622100001046</v>
      </c>
      <c r="D5712" t="s">
        <v>4646</v>
      </c>
    </row>
    <row r="5713" spans="1:4">
      <c r="A5713" t="s">
        <v>1220</v>
      </c>
      <c r="B5713" t="s">
        <v>5003</v>
      </c>
      <c r="C5713" t="str">
        <f t="shared" si="89"/>
        <v>10.146.106.88naa.60060e80166221000001622100001048</v>
      </c>
      <c r="D5713" t="s">
        <v>4641</v>
      </c>
    </row>
    <row r="5714" spans="1:4">
      <c r="A5714" t="s">
        <v>1220</v>
      </c>
      <c r="B5714" t="s">
        <v>5011</v>
      </c>
      <c r="C5714" t="str">
        <f t="shared" si="89"/>
        <v>10.146.106.88naa.60060e8016622100000162210000104b</v>
      </c>
      <c r="D5714" t="s">
        <v>4636</v>
      </c>
    </row>
    <row r="5715" spans="1:4">
      <c r="A5715" t="s">
        <v>1220</v>
      </c>
      <c r="B5715" t="s">
        <v>1303</v>
      </c>
      <c r="C5715" t="str">
        <f t="shared" si="89"/>
        <v>10.146.106.88naa.60060e80166177000001617700001f25</v>
      </c>
      <c r="D5715" t="s">
        <v>4565</v>
      </c>
    </row>
    <row r="5716" spans="1:4">
      <c r="A5716" t="s">
        <v>1220</v>
      </c>
      <c r="B5716" t="s">
        <v>5040</v>
      </c>
      <c r="C5716" t="str">
        <f t="shared" si="89"/>
        <v>10.146.106.88naa.60060e8016622100000162210000104c</v>
      </c>
      <c r="D5716" t="s">
        <v>4635</v>
      </c>
    </row>
    <row r="5717" spans="1:4">
      <c r="A5717" t="s">
        <v>1220</v>
      </c>
      <c r="B5717" t="s">
        <v>5019</v>
      </c>
      <c r="C5717" t="str">
        <f t="shared" si="89"/>
        <v>10.146.106.88naa.60060e80166221000001622100001045</v>
      </c>
      <c r="D5717" t="s">
        <v>4644</v>
      </c>
    </row>
    <row r="5718" spans="1:4">
      <c r="A5718" t="s">
        <v>1220</v>
      </c>
      <c r="B5718" t="s">
        <v>5077</v>
      </c>
      <c r="C5718" t="str">
        <f t="shared" si="89"/>
        <v>10.146.106.88naa.60060e80166221000001622100000045</v>
      </c>
      <c r="D5718" t="s">
        <v>4604</v>
      </c>
    </row>
    <row r="5719" spans="1:4">
      <c r="A5719" t="s">
        <v>1220</v>
      </c>
      <c r="B5719" t="s">
        <v>5074</v>
      </c>
      <c r="C5719" t="str">
        <f t="shared" si="89"/>
        <v>10.146.106.88naa.60060e80166221000001622100000046</v>
      </c>
      <c r="D5719" t="s">
        <v>4603</v>
      </c>
    </row>
    <row r="5720" spans="1:4">
      <c r="A5720" t="s">
        <v>1220</v>
      </c>
      <c r="B5720" t="s">
        <v>5100</v>
      </c>
      <c r="C5720" t="str">
        <f t="shared" si="89"/>
        <v>10.146.106.88naa.60060e80166221000001622100000043</v>
      </c>
      <c r="D5720" t="s">
        <v>4597</v>
      </c>
    </row>
    <row r="5721" spans="1:4">
      <c r="A5721" t="s">
        <v>1220</v>
      </c>
      <c r="B5721" t="s">
        <v>5096</v>
      </c>
      <c r="C5721" t="str">
        <f t="shared" si="89"/>
        <v>10.146.106.88naa.60060e80166221000001622100000044</v>
      </c>
      <c r="D5721" t="s">
        <v>4598</v>
      </c>
    </row>
    <row r="5722" spans="1:4">
      <c r="A5722" t="s">
        <v>1220</v>
      </c>
      <c r="B5722" t="s">
        <v>5076</v>
      </c>
      <c r="C5722" t="str">
        <f t="shared" si="89"/>
        <v>10.146.106.88naa.60060e80166221000001622100000047</v>
      </c>
      <c r="D5722" t="s">
        <v>4599</v>
      </c>
    </row>
    <row r="5723" spans="1:4">
      <c r="A5723" t="s">
        <v>1220</v>
      </c>
      <c r="B5723" t="s">
        <v>5083</v>
      </c>
      <c r="C5723" t="str">
        <f t="shared" si="89"/>
        <v>10.146.106.88naa.60060e8016622100000162210000004c</v>
      </c>
      <c r="D5723" t="s">
        <v>4638</v>
      </c>
    </row>
    <row r="5724" spans="1:4">
      <c r="A5724" t="s">
        <v>1220</v>
      </c>
      <c r="B5724" t="s">
        <v>5082</v>
      </c>
      <c r="C5724" t="str">
        <f t="shared" si="89"/>
        <v>10.146.106.88naa.60060e8016622100000162210000004b</v>
      </c>
      <c r="D5724" t="s">
        <v>4637</v>
      </c>
    </row>
    <row r="5725" spans="1:4">
      <c r="A5725" t="s">
        <v>1220</v>
      </c>
      <c r="B5725" t="s">
        <v>5018</v>
      </c>
      <c r="C5725" t="str">
        <f t="shared" si="89"/>
        <v>10.146.106.88naa.60060e80166221000001622100001044</v>
      </c>
      <c r="D5725" t="s">
        <v>4642</v>
      </c>
    </row>
    <row r="5726" spans="1:4">
      <c r="A5726" t="s">
        <v>1220</v>
      </c>
      <c r="B5726" t="s">
        <v>5014</v>
      </c>
      <c r="C5726" t="str">
        <f t="shared" si="89"/>
        <v>10.146.106.88naa.60060e80166221000001622100001043</v>
      </c>
      <c r="D5726" t="s">
        <v>4643</v>
      </c>
    </row>
    <row r="5727" spans="1:4">
      <c r="A5727" t="s">
        <v>1220</v>
      </c>
      <c r="B5727" t="s">
        <v>5084</v>
      </c>
      <c r="C5727" t="str">
        <f t="shared" si="89"/>
        <v>10.146.106.88naa.60060e80166221000001622100000049</v>
      </c>
      <c r="D5727" t="s">
        <v>4602</v>
      </c>
    </row>
    <row r="5728" spans="1:4">
      <c r="A5728" t="s">
        <v>1220</v>
      </c>
      <c r="B5728" t="s">
        <v>5081</v>
      </c>
      <c r="C5728" t="str">
        <f t="shared" si="89"/>
        <v>10.146.106.88naa.60060e80166221000001622100000048</v>
      </c>
      <c r="D5728" t="s">
        <v>4600</v>
      </c>
    </row>
    <row r="5729" spans="1:4">
      <c r="A5729" t="s">
        <v>1220</v>
      </c>
      <c r="B5729" t="s">
        <v>1237</v>
      </c>
      <c r="C5729" t="str">
        <f t="shared" si="89"/>
        <v>10.146.106.88naa.60060e80166221000001622100001f1a</v>
      </c>
      <c r="D5729" t="s">
        <v>4222</v>
      </c>
    </row>
    <row r="5730" spans="1:4">
      <c r="A5730" t="s">
        <v>1220</v>
      </c>
      <c r="B5730" t="s">
        <v>5085</v>
      </c>
      <c r="C5730" t="str">
        <f t="shared" si="89"/>
        <v>10.146.106.88naa.60060e8016622100000162210000004a</v>
      </c>
      <c r="D5730" t="s">
        <v>4601</v>
      </c>
    </row>
    <row r="5731" spans="1:4">
      <c r="A5731" t="s">
        <v>1221</v>
      </c>
      <c r="B5731" t="s">
        <v>5080</v>
      </c>
      <c r="C5731" t="str">
        <f t="shared" si="89"/>
        <v>10.146.106.89naa.60060e8016617700000161770000008b</v>
      </c>
      <c r="D5731" t="s">
        <v>4370</v>
      </c>
    </row>
    <row r="5732" spans="1:4">
      <c r="A5732" t="s">
        <v>1221</v>
      </c>
      <c r="B5732" t="s">
        <v>5095</v>
      </c>
      <c r="C5732" t="str">
        <f t="shared" si="89"/>
        <v>10.146.106.89naa.60060e8016617700000161770000008a</v>
      </c>
      <c r="D5732" t="s">
        <v>4357</v>
      </c>
    </row>
    <row r="5733" spans="1:4">
      <c r="A5733" t="s">
        <v>1221</v>
      </c>
      <c r="B5733" t="s">
        <v>5099</v>
      </c>
      <c r="C5733" t="str">
        <f t="shared" si="89"/>
        <v>10.146.106.89naa.60060e80166177000001617700000089</v>
      </c>
      <c r="D5733" t="s">
        <v>4363</v>
      </c>
    </row>
    <row r="5734" spans="1:4">
      <c r="A5734" t="s">
        <v>1221</v>
      </c>
      <c r="B5734" t="s">
        <v>1619</v>
      </c>
      <c r="C5734" t="str">
        <f t="shared" si="89"/>
        <v>10.146.106.89naa.600508b1001c710c48706078b0b7d8e0</v>
      </c>
      <c r="D5734" t="s">
        <v>4213</v>
      </c>
    </row>
    <row r="5735" spans="1:4">
      <c r="A5735" t="s">
        <v>1221</v>
      </c>
      <c r="B5735" t="s">
        <v>1617</v>
      </c>
      <c r="C5735" t="str">
        <f t="shared" si="89"/>
        <v>10.146.106.89naa.600508b1001cac8bdbcbee0addb82999</v>
      </c>
      <c r="D5735" t="s">
        <v>4212</v>
      </c>
    </row>
    <row r="5736" spans="1:4">
      <c r="A5736" t="s">
        <v>1221</v>
      </c>
      <c r="B5736" t="s">
        <v>5061</v>
      </c>
      <c r="C5736" t="str">
        <f t="shared" si="89"/>
        <v>10.146.106.89naa.60060e80166177000001617700000041</v>
      </c>
      <c r="D5736" t="s">
        <v>4410</v>
      </c>
    </row>
    <row r="5737" spans="1:4">
      <c r="A5737" t="s">
        <v>1221</v>
      </c>
      <c r="B5737" t="s">
        <v>1279</v>
      </c>
      <c r="C5737" t="str">
        <f t="shared" si="89"/>
        <v>10.146.106.89naa.60060e80166221000001622100001f0d</v>
      </c>
      <c r="D5737" t="s">
        <v>4609</v>
      </c>
    </row>
    <row r="5738" spans="1:4">
      <c r="A5738" t="s">
        <v>1221</v>
      </c>
      <c r="B5738" t="s">
        <v>1289</v>
      </c>
      <c r="C5738" t="str">
        <f t="shared" si="89"/>
        <v>10.146.106.89naa.60060e80166221000001622100001f0e</v>
      </c>
      <c r="D5738" t="s">
        <v>4606</v>
      </c>
    </row>
    <row r="5739" spans="1:4">
      <c r="A5739" t="s">
        <v>1221</v>
      </c>
      <c r="B5739" t="s">
        <v>5009</v>
      </c>
      <c r="C5739" t="str">
        <f t="shared" si="89"/>
        <v>10.146.106.89naa.60060e80166221000001622100000f29</v>
      </c>
      <c r="D5739" t="s">
        <v>4605</v>
      </c>
    </row>
    <row r="5740" spans="1:4">
      <c r="A5740" t="s">
        <v>1221</v>
      </c>
      <c r="B5740" t="s">
        <v>1271</v>
      </c>
      <c r="C5740" t="str">
        <f t="shared" si="89"/>
        <v>10.146.106.89naa.60060e80166221000001622100001f0c</v>
      </c>
      <c r="D5740" t="s">
        <v>4608</v>
      </c>
    </row>
    <row r="5741" spans="1:4">
      <c r="A5741" t="s">
        <v>1221</v>
      </c>
      <c r="B5741" t="s">
        <v>5065</v>
      </c>
      <c r="C5741" t="str">
        <f t="shared" si="89"/>
        <v>10.146.106.89naa.60060e8016617700000161770000003f</v>
      </c>
      <c r="D5741" t="s">
        <v>4411</v>
      </c>
    </row>
    <row r="5742" spans="1:4">
      <c r="A5742" t="s">
        <v>1221</v>
      </c>
      <c r="B5742" t="s">
        <v>4999</v>
      </c>
      <c r="C5742" t="str">
        <f t="shared" si="89"/>
        <v>10.146.106.89naa.60060e80166221000001622100000f28</v>
      </c>
      <c r="D5742" t="s">
        <v>4610</v>
      </c>
    </row>
    <row r="5743" spans="1:4">
      <c r="A5743" t="s">
        <v>1221</v>
      </c>
      <c r="B5743" t="s">
        <v>5067</v>
      </c>
      <c r="C5743" t="str">
        <f t="shared" si="89"/>
        <v>10.146.106.89naa.60060e80166177000001617700000040</v>
      </c>
      <c r="D5743" t="s">
        <v>4415</v>
      </c>
    </row>
    <row r="5744" spans="1:4">
      <c r="A5744" t="s">
        <v>1221</v>
      </c>
      <c r="B5744" t="s">
        <v>5005</v>
      </c>
      <c r="C5744" t="str">
        <f t="shared" si="89"/>
        <v>10.146.106.89naa.60060e80166221000001622100000f2a</v>
      </c>
      <c r="D5744" t="s">
        <v>4607</v>
      </c>
    </row>
    <row r="5745" spans="1:4">
      <c r="A5745" t="s">
        <v>1221</v>
      </c>
      <c r="B5745" t="s">
        <v>5039</v>
      </c>
      <c r="C5745" t="str">
        <f t="shared" si="89"/>
        <v>10.146.106.89naa.60060e80166221000001622100000f2c</v>
      </c>
      <c r="D5745" t="s">
        <v>4612</v>
      </c>
    </row>
    <row r="5746" spans="1:4">
      <c r="A5746" t="s">
        <v>1221</v>
      </c>
      <c r="B5746" t="s">
        <v>5042</v>
      </c>
      <c r="C5746" t="str">
        <f t="shared" si="89"/>
        <v>10.146.106.89naa.60060e80166221000001622100000f2b</v>
      </c>
      <c r="D5746" t="s">
        <v>4611</v>
      </c>
    </row>
    <row r="5747" spans="1:4">
      <c r="A5747" t="s">
        <v>1221</v>
      </c>
      <c r="B5747" t="s">
        <v>5027</v>
      </c>
      <c r="C5747" t="str">
        <f t="shared" si="89"/>
        <v>10.146.106.89naa.60060e80166177000001617700000083</v>
      </c>
      <c r="D5747" t="s">
        <v>5102</v>
      </c>
    </row>
    <row r="5748" spans="1:4">
      <c r="A5748" t="s">
        <v>1221</v>
      </c>
      <c r="B5748" t="s">
        <v>1375</v>
      </c>
      <c r="C5748" t="str">
        <f t="shared" si="89"/>
        <v>10.146.106.89naa.60060e80166177000001617700001f13</v>
      </c>
      <c r="D5748" t="s">
        <v>4402</v>
      </c>
    </row>
    <row r="5749" spans="1:4">
      <c r="A5749" t="s">
        <v>1221</v>
      </c>
      <c r="B5749" t="s">
        <v>5051</v>
      </c>
      <c r="C5749" t="str">
        <f t="shared" si="89"/>
        <v>10.146.106.89naa.60060e80166177000001617700000051</v>
      </c>
      <c r="D5749" t="s">
        <v>4831</v>
      </c>
    </row>
    <row r="5750" spans="1:4">
      <c r="A5750" t="s">
        <v>1221</v>
      </c>
      <c r="B5750" t="s">
        <v>5045</v>
      </c>
      <c r="C5750" t="str">
        <f t="shared" si="89"/>
        <v>10.146.106.89naa.60060e80166177000001617700000052</v>
      </c>
      <c r="D5750" t="s">
        <v>4850</v>
      </c>
    </row>
    <row r="5751" spans="1:4">
      <c r="A5751" t="s">
        <v>1221</v>
      </c>
      <c r="B5751" t="s">
        <v>5059</v>
      </c>
      <c r="C5751" t="str">
        <f t="shared" si="89"/>
        <v>10.146.106.89naa.60060e8016617700000161770000003b</v>
      </c>
      <c r="D5751" t="s">
        <v>4404</v>
      </c>
    </row>
    <row r="5752" spans="1:4">
      <c r="A5752" t="s">
        <v>1221</v>
      </c>
      <c r="B5752" t="s">
        <v>5049</v>
      </c>
      <c r="C5752" t="str">
        <f t="shared" si="89"/>
        <v>10.146.106.89naa.60060e80166177000001617700000050</v>
      </c>
      <c r="D5752" t="s">
        <v>4830</v>
      </c>
    </row>
    <row r="5753" spans="1:4">
      <c r="A5753" t="s">
        <v>1221</v>
      </c>
      <c r="B5753" t="s">
        <v>5072</v>
      </c>
      <c r="C5753" t="str">
        <f t="shared" si="89"/>
        <v>10.146.106.89naa.60060e80166177000001617700000039</v>
      </c>
      <c r="D5753" t="s">
        <v>4416</v>
      </c>
    </row>
    <row r="5754" spans="1:4">
      <c r="A5754" t="s">
        <v>1221</v>
      </c>
      <c r="B5754" t="s">
        <v>5057</v>
      </c>
      <c r="C5754" t="str">
        <f t="shared" si="89"/>
        <v>10.146.106.89naa.60060e8016617700000161770000003a</v>
      </c>
      <c r="D5754" t="s">
        <v>4400</v>
      </c>
    </row>
    <row r="5755" spans="1:4">
      <c r="A5755" t="s">
        <v>1221</v>
      </c>
      <c r="B5755" t="s">
        <v>1365</v>
      </c>
      <c r="C5755" t="str">
        <f t="shared" si="89"/>
        <v>10.146.106.89naa.60060e80166177000001617700001f12</v>
      </c>
      <c r="D5755" t="s">
        <v>4401</v>
      </c>
    </row>
    <row r="5756" spans="1:4">
      <c r="A5756" t="s">
        <v>1221</v>
      </c>
      <c r="B5756" t="s">
        <v>1381</v>
      </c>
      <c r="C5756" t="str">
        <f t="shared" si="89"/>
        <v>10.146.106.89naa.60060e80166177000001617700001f14</v>
      </c>
      <c r="D5756" t="s">
        <v>4403</v>
      </c>
    </row>
    <row r="5757" spans="1:4">
      <c r="A5757" t="s">
        <v>1221</v>
      </c>
      <c r="B5757" t="s">
        <v>5025</v>
      </c>
      <c r="C5757" t="str">
        <f t="shared" si="89"/>
        <v>10.146.106.89naa.60060e80166177000001617700000082</v>
      </c>
      <c r="D5757" t="s">
        <v>5101</v>
      </c>
    </row>
    <row r="5758" spans="1:4">
      <c r="A5758" t="s">
        <v>1221</v>
      </c>
      <c r="B5758" t="s">
        <v>1251</v>
      </c>
      <c r="C5758" t="str">
        <f t="shared" si="89"/>
        <v>10.146.106.89naa.60060e80166221000001622100001f0a</v>
      </c>
      <c r="D5758" t="s">
        <v>4596</v>
      </c>
    </row>
    <row r="5759" spans="1:4">
      <c r="A5759" t="s">
        <v>1221</v>
      </c>
      <c r="B5759" t="s">
        <v>1261</v>
      </c>
      <c r="C5759" t="str">
        <f t="shared" si="89"/>
        <v>10.146.106.89naa.60060e80166221000001622100001f0b</v>
      </c>
      <c r="D5759" t="s">
        <v>4595</v>
      </c>
    </row>
    <row r="5760" spans="1:4">
      <c r="A5760" t="s">
        <v>1221</v>
      </c>
      <c r="B5760" t="s">
        <v>5060</v>
      </c>
      <c r="C5760" t="str">
        <f t="shared" si="89"/>
        <v>10.146.106.89naa.60060e8016617700000161770000003e</v>
      </c>
      <c r="D5760" t="s">
        <v>4397</v>
      </c>
    </row>
    <row r="5761" spans="1:4">
      <c r="A5761" t="s">
        <v>1221</v>
      </c>
      <c r="B5761" t="s">
        <v>5046</v>
      </c>
      <c r="C5761" t="str">
        <f t="shared" si="89"/>
        <v>10.146.106.89naa.60060e80166177000001617700000053</v>
      </c>
      <c r="D5761" t="s">
        <v>5103</v>
      </c>
    </row>
    <row r="5762" spans="1:4">
      <c r="A5762" t="s">
        <v>1221</v>
      </c>
      <c r="B5762" t="s">
        <v>5053</v>
      </c>
      <c r="C5762" t="str">
        <f t="shared" si="89"/>
        <v>10.146.106.89naa.60060e8016617700000161770000003c</v>
      </c>
      <c r="D5762" t="s">
        <v>4399</v>
      </c>
    </row>
    <row r="5763" spans="1:4">
      <c r="A5763" t="s">
        <v>1221</v>
      </c>
      <c r="B5763" t="s">
        <v>5055</v>
      </c>
      <c r="C5763" t="str">
        <f t="shared" si="89"/>
        <v>10.146.106.89naa.60060e8016617700000161770000003d</v>
      </c>
      <c r="D5763" t="s">
        <v>4396</v>
      </c>
    </row>
    <row r="5764" spans="1:4">
      <c r="A5764" t="s">
        <v>1221</v>
      </c>
      <c r="B5764" t="s">
        <v>1385</v>
      </c>
      <c r="C5764" t="str">
        <f t="shared" ref="C5764:C5827" si="90">CONCATENATE(A5764,B5764)</f>
        <v>10.146.106.89naa.60060e80166177000001617700001f15</v>
      </c>
      <c r="D5764" t="s">
        <v>4394</v>
      </c>
    </row>
    <row r="5765" spans="1:4">
      <c r="A5765" t="s">
        <v>1221</v>
      </c>
      <c r="B5765" t="s">
        <v>5082</v>
      </c>
      <c r="C5765" t="str">
        <f t="shared" si="90"/>
        <v>10.146.106.89naa.60060e8016622100000162210000004b</v>
      </c>
      <c r="D5765" t="s">
        <v>4637</v>
      </c>
    </row>
    <row r="5766" spans="1:4">
      <c r="A5766" t="s">
        <v>1221</v>
      </c>
      <c r="B5766" t="s">
        <v>1237</v>
      </c>
      <c r="C5766" t="str">
        <f t="shared" si="90"/>
        <v>10.146.106.89naa.60060e80166221000001622100001f1a</v>
      </c>
      <c r="D5766" t="s">
        <v>4222</v>
      </c>
    </row>
    <row r="5767" spans="1:4">
      <c r="A5767" t="s">
        <v>1221</v>
      </c>
      <c r="B5767" t="s">
        <v>5014</v>
      </c>
      <c r="C5767" t="str">
        <f t="shared" si="90"/>
        <v>10.146.106.89naa.60060e80166221000001622100001043</v>
      </c>
      <c r="D5767" t="s">
        <v>4643</v>
      </c>
    </row>
    <row r="5768" spans="1:4">
      <c r="A5768" t="s">
        <v>1221</v>
      </c>
      <c r="B5768" t="s">
        <v>5083</v>
      </c>
      <c r="C5768" t="str">
        <f t="shared" si="90"/>
        <v>10.146.106.89naa.60060e8016622100000162210000004c</v>
      </c>
      <c r="D5768" t="s">
        <v>4638</v>
      </c>
    </row>
    <row r="5769" spans="1:4">
      <c r="A5769" t="s">
        <v>1221</v>
      </c>
      <c r="B5769" t="s">
        <v>5081</v>
      </c>
      <c r="C5769" t="str">
        <f t="shared" si="90"/>
        <v>10.146.106.89naa.60060e80166221000001622100000048</v>
      </c>
      <c r="D5769" t="s">
        <v>4600</v>
      </c>
    </row>
    <row r="5770" spans="1:4">
      <c r="A5770" t="s">
        <v>1221</v>
      </c>
      <c r="B5770" t="s">
        <v>5076</v>
      </c>
      <c r="C5770" t="str">
        <f t="shared" si="90"/>
        <v>10.146.106.89naa.60060e80166221000001622100000047</v>
      </c>
      <c r="D5770" t="s">
        <v>4599</v>
      </c>
    </row>
    <row r="5771" spans="1:4">
      <c r="A5771" t="s">
        <v>1221</v>
      </c>
      <c r="B5771" t="s">
        <v>5085</v>
      </c>
      <c r="C5771" t="str">
        <f t="shared" si="90"/>
        <v>10.146.106.89naa.60060e8016622100000162210000004a</v>
      </c>
      <c r="D5771" t="s">
        <v>4601</v>
      </c>
    </row>
    <row r="5772" spans="1:4">
      <c r="A5772" t="s">
        <v>1221</v>
      </c>
      <c r="B5772" t="s">
        <v>5084</v>
      </c>
      <c r="C5772" t="str">
        <f t="shared" si="90"/>
        <v>10.146.106.89naa.60060e80166221000001622100000049</v>
      </c>
      <c r="D5772" t="s">
        <v>4602</v>
      </c>
    </row>
    <row r="5773" spans="1:4">
      <c r="A5773" t="s">
        <v>1221</v>
      </c>
      <c r="B5773" t="s">
        <v>5018</v>
      </c>
      <c r="C5773" t="str">
        <f t="shared" si="90"/>
        <v>10.146.106.89naa.60060e80166221000001622100001044</v>
      </c>
      <c r="D5773" t="s">
        <v>4642</v>
      </c>
    </row>
    <row r="5774" spans="1:4">
      <c r="A5774" t="s">
        <v>1221</v>
      </c>
      <c r="B5774" t="s">
        <v>5004</v>
      </c>
      <c r="C5774" t="str">
        <f t="shared" si="90"/>
        <v>10.146.106.89naa.60060e8016622100000162210000104a</v>
      </c>
      <c r="D5774" t="s">
        <v>4640</v>
      </c>
    </row>
    <row r="5775" spans="1:4">
      <c r="A5775" t="s">
        <v>1221</v>
      </c>
      <c r="B5775" t="s">
        <v>4997</v>
      </c>
      <c r="C5775" t="str">
        <f t="shared" si="90"/>
        <v>10.146.106.89naa.60060e80166221000001622100001049</v>
      </c>
      <c r="D5775" t="s">
        <v>4639</v>
      </c>
    </row>
    <row r="5776" spans="1:4">
      <c r="A5776" t="s">
        <v>1221</v>
      </c>
      <c r="B5776" t="s">
        <v>5040</v>
      </c>
      <c r="C5776" t="str">
        <f t="shared" si="90"/>
        <v>10.146.106.89naa.60060e8016622100000162210000104c</v>
      </c>
      <c r="D5776" t="s">
        <v>4635</v>
      </c>
    </row>
    <row r="5777" spans="1:4">
      <c r="A5777" t="s">
        <v>1221</v>
      </c>
      <c r="B5777" t="s">
        <v>5011</v>
      </c>
      <c r="C5777" t="str">
        <f t="shared" si="90"/>
        <v>10.146.106.89naa.60060e8016622100000162210000104b</v>
      </c>
      <c r="D5777" t="s">
        <v>4636</v>
      </c>
    </row>
    <row r="5778" spans="1:4">
      <c r="A5778" t="s">
        <v>1221</v>
      </c>
      <c r="B5778" t="s">
        <v>5017</v>
      </c>
      <c r="C5778" t="str">
        <f t="shared" si="90"/>
        <v>10.146.106.89naa.60060e80166221000001622100001046</v>
      </c>
      <c r="D5778" t="s">
        <v>4646</v>
      </c>
    </row>
    <row r="5779" spans="1:4">
      <c r="A5779" t="s">
        <v>1221</v>
      </c>
      <c r="B5779" t="s">
        <v>5019</v>
      </c>
      <c r="C5779" t="str">
        <f t="shared" si="90"/>
        <v>10.146.106.89naa.60060e80166221000001622100001045</v>
      </c>
      <c r="D5779" t="s">
        <v>4644</v>
      </c>
    </row>
    <row r="5780" spans="1:4">
      <c r="A5780" t="s">
        <v>1221</v>
      </c>
      <c r="B5780" t="s">
        <v>5003</v>
      </c>
      <c r="C5780" t="str">
        <f t="shared" si="90"/>
        <v>10.146.106.89naa.60060e80166221000001622100001048</v>
      </c>
      <c r="D5780" t="s">
        <v>4641</v>
      </c>
    </row>
    <row r="5781" spans="1:4">
      <c r="A5781" t="s">
        <v>1221</v>
      </c>
      <c r="B5781" t="s">
        <v>5001</v>
      </c>
      <c r="C5781" t="str">
        <f t="shared" si="90"/>
        <v>10.146.106.89naa.60060e80166221000001622100001047</v>
      </c>
      <c r="D5781" t="s">
        <v>4645</v>
      </c>
    </row>
    <row r="5782" spans="1:4">
      <c r="A5782" t="s">
        <v>1221</v>
      </c>
      <c r="B5782" t="s">
        <v>5074</v>
      </c>
      <c r="C5782" t="str">
        <f t="shared" si="90"/>
        <v>10.146.106.89naa.60060e80166221000001622100000046</v>
      </c>
      <c r="D5782" t="s">
        <v>4603</v>
      </c>
    </row>
    <row r="5783" spans="1:4">
      <c r="A5783" t="s">
        <v>1221</v>
      </c>
      <c r="B5783" t="s">
        <v>5096</v>
      </c>
      <c r="C5783" t="str">
        <f t="shared" si="90"/>
        <v>10.146.106.89naa.60060e80166221000001622100000044</v>
      </c>
      <c r="D5783" t="s">
        <v>4598</v>
      </c>
    </row>
    <row r="5784" spans="1:4">
      <c r="A5784" t="s">
        <v>1221</v>
      </c>
      <c r="B5784" t="s">
        <v>5077</v>
      </c>
      <c r="C5784" t="str">
        <f t="shared" si="90"/>
        <v>10.146.106.89naa.60060e80166221000001622100000045</v>
      </c>
      <c r="D5784" t="s">
        <v>4604</v>
      </c>
    </row>
    <row r="5785" spans="1:4">
      <c r="A5785" t="s">
        <v>1221</v>
      </c>
      <c r="B5785" t="s">
        <v>5100</v>
      </c>
      <c r="C5785" t="str">
        <f t="shared" si="90"/>
        <v>10.146.106.89naa.60060e80166221000001622100000043</v>
      </c>
      <c r="D5785" t="s">
        <v>4597</v>
      </c>
    </row>
    <row r="5786" spans="1:4">
      <c r="A5786" t="s">
        <v>1221</v>
      </c>
      <c r="B5786" t="s">
        <v>5062</v>
      </c>
      <c r="C5786" t="str">
        <f t="shared" si="90"/>
        <v>10.146.106.89naa.60060e80166221000001622100001042</v>
      </c>
      <c r="D5786" t="s">
        <v>2486</v>
      </c>
    </row>
    <row r="5787" spans="1:4">
      <c r="A5787" t="s">
        <v>1221</v>
      </c>
      <c r="B5787" t="s">
        <v>5021</v>
      </c>
      <c r="C5787" t="str">
        <f t="shared" si="90"/>
        <v>10.146.106.89naa.60060e8016622100000162210000003f</v>
      </c>
      <c r="D5787" t="s">
        <v>4613</v>
      </c>
    </row>
    <row r="5788" spans="1:4">
      <c r="A5788" t="s">
        <v>1221</v>
      </c>
      <c r="B5788" t="s">
        <v>5034</v>
      </c>
      <c r="C5788" t="str">
        <f t="shared" si="90"/>
        <v>10.146.106.89naa.60060e80166221000001622100000041</v>
      </c>
      <c r="D5788" t="s">
        <v>2477</v>
      </c>
    </row>
    <row r="5789" spans="1:4">
      <c r="A5789" t="s">
        <v>1221</v>
      </c>
      <c r="B5789" t="s">
        <v>5023</v>
      </c>
      <c r="C5789" t="str">
        <f t="shared" si="90"/>
        <v>10.146.106.89naa.60060e80166221000001622100000040</v>
      </c>
      <c r="D5789" t="s">
        <v>2476</v>
      </c>
    </row>
    <row r="5790" spans="1:4">
      <c r="A5790" t="s">
        <v>1221</v>
      </c>
      <c r="B5790" t="s">
        <v>5066</v>
      </c>
      <c r="C5790" t="str">
        <f t="shared" si="90"/>
        <v>10.146.106.89naa.60060e80166221000001622100001040</v>
      </c>
      <c r="D5790" t="s">
        <v>2478</v>
      </c>
    </row>
    <row r="5791" spans="1:4">
      <c r="A5791" t="s">
        <v>1221</v>
      </c>
      <c r="B5791" t="s">
        <v>5026</v>
      </c>
      <c r="C5791" t="str">
        <f t="shared" si="90"/>
        <v>10.146.106.89naa.60060e8016622100000162210000003d</v>
      </c>
      <c r="D5791" t="s">
        <v>2474</v>
      </c>
    </row>
    <row r="5792" spans="1:4">
      <c r="A5792" t="s">
        <v>1221</v>
      </c>
      <c r="B5792" t="s">
        <v>5068</v>
      </c>
      <c r="C5792" t="str">
        <f t="shared" si="90"/>
        <v>10.146.106.89naa.60060e80166221000001622100001041</v>
      </c>
      <c r="D5792" t="s">
        <v>2479</v>
      </c>
    </row>
    <row r="5793" spans="1:4">
      <c r="A5793" t="s">
        <v>1221</v>
      </c>
      <c r="B5793" t="s">
        <v>5028</v>
      </c>
      <c r="C5793" t="str">
        <f t="shared" si="90"/>
        <v>10.146.106.89naa.60060e8016622100000162210000003e</v>
      </c>
      <c r="D5793" t="s">
        <v>2483</v>
      </c>
    </row>
    <row r="5794" spans="1:4">
      <c r="A5794" t="s">
        <v>1221</v>
      </c>
      <c r="B5794" t="s">
        <v>5035</v>
      </c>
      <c r="C5794" t="str">
        <f t="shared" si="90"/>
        <v>10.146.106.89naa.60060e80166221000001622100000042</v>
      </c>
      <c r="D5794" t="s">
        <v>2485</v>
      </c>
    </row>
    <row r="5795" spans="1:4">
      <c r="A5795" t="s">
        <v>1221</v>
      </c>
      <c r="B5795" t="s">
        <v>5088</v>
      </c>
      <c r="C5795" t="str">
        <f t="shared" si="90"/>
        <v>10.146.106.89naa.60060e80166177000001617700000046</v>
      </c>
      <c r="D5795" t="s">
        <v>4471</v>
      </c>
    </row>
    <row r="5796" spans="1:4">
      <c r="A5796" t="s">
        <v>1221</v>
      </c>
      <c r="B5796" t="s">
        <v>5092</v>
      </c>
      <c r="C5796" t="str">
        <f t="shared" si="90"/>
        <v>10.146.106.89naa.60060e80166177000001617700000047</v>
      </c>
      <c r="D5796" t="s">
        <v>4482</v>
      </c>
    </row>
    <row r="5797" spans="1:4">
      <c r="A5797" t="s">
        <v>1221</v>
      </c>
      <c r="B5797" t="s">
        <v>5063</v>
      </c>
      <c r="C5797" t="str">
        <f t="shared" si="90"/>
        <v>10.146.106.89naa.60060e80166177000001617700000043</v>
      </c>
      <c r="D5797" t="s">
        <v>4473</v>
      </c>
    </row>
    <row r="5798" spans="1:4">
      <c r="A5798" t="s">
        <v>1221</v>
      </c>
      <c r="B5798" t="s">
        <v>5064</v>
      </c>
      <c r="C5798" t="str">
        <f t="shared" si="90"/>
        <v>10.146.106.89naa.60060e80166177000001617700000042</v>
      </c>
      <c r="D5798" t="s">
        <v>4497</v>
      </c>
    </row>
    <row r="5799" spans="1:4">
      <c r="A5799" t="s">
        <v>1221</v>
      </c>
      <c r="B5799" t="s">
        <v>5090</v>
      </c>
      <c r="C5799" t="str">
        <f t="shared" si="90"/>
        <v>10.146.106.89naa.60060e80166177000001617700000045</v>
      </c>
      <c r="D5799" t="s">
        <v>4475</v>
      </c>
    </row>
    <row r="5800" spans="1:4">
      <c r="A5800" t="s">
        <v>1221</v>
      </c>
      <c r="B5800" t="s">
        <v>5089</v>
      </c>
      <c r="C5800" t="str">
        <f t="shared" si="90"/>
        <v>10.146.106.89naa.60060e80166177000001617700000044</v>
      </c>
      <c r="D5800" t="s">
        <v>4474</v>
      </c>
    </row>
    <row r="5801" spans="1:4">
      <c r="A5801" t="s">
        <v>1221</v>
      </c>
      <c r="B5801" t="s">
        <v>5054</v>
      </c>
      <c r="C5801" t="str">
        <f t="shared" si="90"/>
        <v>10.146.106.89naa.60060e8016622100000162210000103f</v>
      </c>
      <c r="D5801" t="s">
        <v>4615</v>
      </c>
    </row>
    <row r="5802" spans="1:4">
      <c r="A5802" t="s">
        <v>1221</v>
      </c>
      <c r="B5802" t="s">
        <v>5033</v>
      </c>
      <c r="C5802" t="str">
        <f t="shared" si="90"/>
        <v>10.146.106.89naa.60060e80166221000001622100000104</v>
      </c>
      <c r="D5802" t="s">
        <v>4498</v>
      </c>
    </row>
    <row r="5803" spans="1:4">
      <c r="A5803" t="s">
        <v>1221</v>
      </c>
      <c r="B5803" t="s">
        <v>5029</v>
      </c>
      <c r="C5803" t="str">
        <f t="shared" si="90"/>
        <v>10.146.106.89naa.60060e80166221000001622100000052</v>
      </c>
      <c r="D5803" t="s">
        <v>4500</v>
      </c>
    </row>
    <row r="5804" spans="1:4">
      <c r="A5804" t="s">
        <v>1221</v>
      </c>
      <c r="B5804" t="s">
        <v>5071</v>
      </c>
      <c r="C5804" t="str">
        <f t="shared" si="90"/>
        <v>10.146.106.89naa.60060e80166221000001622100001039</v>
      </c>
      <c r="D5804" t="s">
        <v>4614</v>
      </c>
    </row>
    <row r="5805" spans="1:4">
      <c r="A5805" t="s">
        <v>1221</v>
      </c>
      <c r="B5805" t="s">
        <v>5030</v>
      </c>
      <c r="C5805" t="str">
        <f t="shared" si="90"/>
        <v>10.146.106.89naa.60060e80166221000001622100000105</v>
      </c>
      <c r="D5805" t="s">
        <v>4856</v>
      </c>
    </row>
    <row r="5806" spans="1:4">
      <c r="A5806" t="s">
        <v>1221</v>
      </c>
      <c r="B5806" t="s">
        <v>5036</v>
      </c>
      <c r="C5806" t="str">
        <f t="shared" si="90"/>
        <v>10.146.106.89naa.60060e8016622100000162210000004e</v>
      </c>
      <c r="D5806" t="s">
        <v>2520</v>
      </c>
    </row>
    <row r="5807" spans="1:4">
      <c r="A5807" t="s">
        <v>1221</v>
      </c>
      <c r="B5807" t="s">
        <v>5044</v>
      </c>
      <c r="C5807" t="str">
        <f t="shared" si="90"/>
        <v>10.146.106.89naa.60060e8016622100000162210000004d</v>
      </c>
      <c r="D5807" t="s">
        <v>2502</v>
      </c>
    </row>
    <row r="5808" spans="1:4">
      <c r="A5808" t="s">
        <v>1221</v>
      </c>
      <c r="B5808" t="s">
        <v>5024</v>
      </c>
      <c r="C5808" t="str">
        <f t="shared" si="90"/>
        <v>10.146.106.89naa.60060e80166221000001622100000051</v>
      </c>
      <c r="D5808" t="s">
        <v>2523</v>
      </c>
    </row>
    <row r="5809" spans="1:4">
      <c r="A5809" t="s">
        <v>1221</v>
      </c>
      <c r="B5809" t="s">
        <v>5022</v>
      </c>
      <c r="C5809" t="str">
        <f t="shared" si="90"/>
        <v>10.146.106.89naa.60060e80166221000001622100000050</v>
      </c>
      <c r="D5809" t="s">
        <v>2522</v>
      </c>
    </row>
    <row r="5810" spans="1:4">
      <c r="A5810" t="s">
        <v>1221</v>
      </c>
      <c r="B5810" t="s">
        <v>5073</v>
      </c>
      <c r="C5810" t="str">
        <f t="shared" si="90"/>
        <v>10.146.106.89naa.60060e8016622100000162210000103a</v>
      </c>
      <c r="D5810" t="s">
        <v>2470</v>
      </c>
    </row>
    <row r="5811" spans="1:4">
      <c r="A5811" t="s">
        <v>1221</v>
      </c>
      <c r="B5811" t="s">
        <v>5050</v>
      </c>
      <c r="C5811" t="str">
        <f t="shared" si="90"/>
        <v>10.146.106.89naa.60060e8016622100000162210000003b</v>
      </c>
      <c r="D5811" t="s">
        <v>2472</v>
      </c>
    </row>
    <row r="5812" spans="1:4">
      <c r="A5812" t="s">
        <v>1221</v>
      </c>
      <c r="B5812" t="s">
        <v>5058</v>
      </c>
      <c r="C5812" t="str">
        <f t="shared" si="90"/>
        <v>10.146.106.89naa.60060e8016622100000162210000103d</v>
      </c>
      <c r="D5812" t="s">
        <v>2475</v>
      </c>
    </row>
    <row r="5813" spans="1:4">
      <c r="A5813" t="s">
        <v>1221</v>
      </c>
      <c r="B5813" t="s">
        <v>5047</v>
      </c>
      <c r="C5813" t="str">
        <f t="shared" si="90"/>
        <v>10.146.106.89naa.60060e8016622100000162210000003c</v>
      </c>
      <c r="D5813" t="s">
        <v>2464</v>
      </c>
    </row>
    <row r="5814" spans="1:4">
      <c r="A5814" t="s">
        <v>1221</v>
      </c>
      <c r="B5814" t="s">
        <v>5052</v>
      </c>
      <c r="C5814" t="str">
        <f t="shared" si="90"/>
        <v>10.146.106.89naa.60060e8016622100000162210000103e</v>
      </c>
      <c r="D5814" t="s">
        <v>2484</v>
      </c>
    </row>
    <row r="5815" spans="1:4">
      <c r="A5815" t="s">
        <v>1221</v>
      </c>
      <c r="B5815" t="s">
        <v>5043</v>
      </c>
      <c r="C5815" t="str">
        <f t="shared" si="90"/>
        <v>10.146.106.89naa.60060e80166221000001622100000039</v>
      </c>
      <c r="D5815" t="s">
        <v>2462</v>
      </c>
    </row>
    <row r="5816" spans="1:4">
      <c r="A5816" t="s">
        <v>1221</v>
      </c>
      <c r="B5816" t="s">
        <v>5069</v>
      </c>
      <c r="C5816" t="str">
        <f t="shared" si="90"/>
        <v>10.146.106.89naa.60060e8016622100000162210000103b</v>
      </c>
      <c r="D5816" t="s">
        <v>2473</v>
      </c>
    </row>
    <row r="5817" spans="1:4">
      <c r="A5817" t="s">
        <v>1221</v>
      </c>
      <c r="B5817" t="s">
        <v>5048</v>
      </c>
      <c r="C5817" t="str">
        <f t="shared" si="90"/>
        <v>10.146.106.89naa.60060e8016622100000162210000003a</v>
      </c>
      <c r="D5817" t="s">
        <v>2469</v>
      </c>
    </row>
    <row r="5818" spans="1:4">
      <c r="A5818" t="s">
        <v>1221</v>
      </c>
      <c r="B5818" t="s">
        <v>5056</v>
      </c>
      <c r="C5818" t="str">
        <f t="shared" si="90"/>
        <v>10.146.106.89naa.60060e8016622100000162210000103c</v>
      </c>
      <c r="D5818" t="s">
        <v>2471</v>
      </c>
    </row>
    <row r="5819" spans="1:4">
      <c r="A5819" t="s">
        <v>1221</v>
      </c>
      <c r="B5819" t="s">
        <v>5037</v>
      </c>
      <c r="C5819" t="str">
        <f t="shared" si="90"/>
        <v>10.146.106.89naa.60060e80166221000001622100000f27</v>
      </c>
      <c r="D5819" t="s">
        <v>2515</v>
      </c>
    </row>
    <row r="5820" spans="1:4">
      <c r="A5820" t="s">
        <v>1221</v>
      </c>
      <c r="B5820" t="s">
        <v>5041</v>
      </c>
      <c r="C5820" t="str">
        <f t="shared" si="90"/>
        <v>10.146.106.89naa.60060e80166177000001617700000f13</v>
      </c>
      <c r="D5820" t="s">
        <v>4426</v>
      </c>
    </row>
    <row r="5821" spans="1:4">
      <c r="A5821" t="s">
        <v>1221</v>
      </c>
      <c r="B5821" t="s">
        <v>1303</v>
      </c>
      <c r="C5821" t="str">
        <f t="shared" si="90"/>
        <v>10.146.106.89naa.60060e80166177000001617700001f25</v>
      </c>
      <c r="D5821" t="s">
        <v>4435</v>
      </c>
    </row>
    <row r="5822" spans="1:4">
      <c r="A5822" t="s">
        <v>1221</v>
      </c>
      <c r="B5822" t="s">
        <v>5038</v>
      </c>
      <c r="C5822" t="str">
        <f t="shared" si="90"/>
        <v>10.146.106.89naa.60060e80166177000001617700000f14</v>
      </c>
      <c r="D5822" t="s">
        <v>4418</v>
      </c>
    </row>
    <row r="5823" spans="1:4">
      <c r="A5823" t="s">
        <v>1221</v>
      </c>
      <c r="B5823" t="s">
        <v>4225</v>
      </c>
      <c r="C5823" t="str">
        <f t="shared" si="90"/>
        <v>10.146.106.89mpx.vmhba32:C0:T0:L0</v>
      </c>
      <c r="D5823" t="s">
        <v>4226</v>
      </c>
    </row>
    <row r="5824" spans="1:4">
      <c r="A5824" t="s">
        <v>1221</v>
      </c>
      <c r="B5824" t="s">
        <v>5012</v>
      </c>
      <c r="C5824" t="str">
        <f t="shared" si="90"/>
        <v>10.146.106.89naa.60060e80166221000001622100000f25</v>
      </c>
      <c r="D5824" t="s">
        <v>4509</v>
      </c>
    </row>
    <row r="5825" spans="1:4">
      <c r="A5825" t="s">
        <v>1221</v>
      </c>
      <c r="B5825" t="s">
        <v>5007</v>
      </c>
      <c r="C5825" t="str">
        <f t="shared" si="90"/>
        <v>10.146.106.89naa.60060e80166221000001622100000f26</v>
      </c>
      <c r="D5825" t="s">
        <v>4423</v>
      </c>
    </row>
    <row r="5826" spans="1:4">
      <c r="A5826" t="s">
        <v>1221</v>
      </c>
      <c r="B5826" t="s">
        <v>5008</v>
      </c>
      <c r="C5826" t="str">
        <f t="shared" si="90"/>
        <v>10.146.106.89naa.60060e80166177000001617700000f12</v>
      </c>
      <c r="D5826" t="s">
        <v>4424</v>
      </c>
    </row>
    <row r="5827" spans="1:4">
      <c r="A5827" t="s">
        <v>1221</v>
      </c>
      <c r="B5827" t="s">
        <v>5010</v>
      </c>
      <c r="C5827" t="str">
        <f t="shared" si="90"/>
        <v>10.146.106.89naa.60060e8016617700000161770000004c</v>
      </c>
      <c r="D5827" t="s">
        <v>4824</v>
      </c>
    </row>
    <row r="5828" spans="1:4">
      <c r="A5828" t="s">
        <v>1221</v>
      </c>
      <c r="B5828" t="s">
        <v>5070</v>
      </c>
      <c r="C5828" t="str">
        <f t="shared" ref="C5828:C5891" si="91">CONCATENATE(A5828,B5828)</f>
        <v>10.146.106.89naa.60060e80166177000001617700000038</v>
      </c>
      <c r="D5828" t="s">
        <v>4221</v>
      </c>
    </row>
    <row r="5829" spans="1:4">
      <c r="A5829" t="s">
        <v>1221</v>
      </c>
      <c r="B5829" t="s">
        <v>1343</v>
      </c>
      <c r="C5829" t="str">
        <f t="shared" si="91"/>
        <v>10.146.106.89naa.60060e80166177000001617700001f10</v>
      </c>
      <c r="D5829" t="s">
        <v>4428</v>
      </c>
    </row>
    <row r="5830" spans="1:4">
      <c r="A5830" t="s">
        <v>1221</v>
      </c>
      <c r="B5830" t="s">
        <v>1353</v>
      </c>
      <c r="C5830" t="str">
        <f t="shared" si="91"/>
        <v>10.146.106.89naa.60060e80166177000001617700001f11</v>
      </c>
      <c r="D5830" t="s">
        <v>4429</v>
      </c>
    </row>
    <row r="5831" spans="1:4">
      <c r="A5831" t="s">
        <v>1221</v>
      </c>
      <c r="B5831" t="s">
        <v>5031</v>
      </c>
      <c r="C5831" t="str">
        <f t="shared" si="91"/>
        <v>10.146.106.89naa.60060e8016617700000161770000004f</v>
      </c>
      <c r="D5831" t="s">
        <v>4833</v>
      </c>
    </row>
    <row r="5832" spans="1:4">
      <c r="A5832" t="s">
        <v>1221</v>
      </c>
      <c r="B5832" t="s">
        <v>5006</v>
      </c>
      <c r="C5832" t="str">
        <f t="shared" si="91"/>
        <v>10.146.106.89naa.60060e8016617700000161770000004d</v>
      </c>
      <c r="D5832" t="s">
        <v>4826</v>
      </c>
    </row>
    <row r="5833" spans="1:4">
      <c r="A5833" t="s">
        <v>1221</v>
      </c>
      <c r="B5833" t="s">
        <v>1323</v>
      </c>
      <c r="C5833" t="str">
        <f t="shared" si="91"/>
        <v>10.146.106.89naa.60060e80166177000001617700001f0e</v>
      </c>
      <c r="D5833" t="s">
        <v>4430</v>
      </c>
    </row>
    <row r="5834" spans="1:4">
      <c r="A5834" t="s">
        <v>1221</v>
      </c>
      <c r="B5834" t="s">
        <v>5032</v>
      </c>
      <c r="C5834" t="str">
        <f t="shared" si="91"/>
        <v>10.146.106.89naa.60060e8016617700000161770000004e</v>
      </c>
      <c r="D5834" t="s">
        <v>4832</v>
      </c>
    </row>
    <row r="5835" spans="1:4">
      <c r="A5835" t="s">
        <v>1221</v>
      </c>
      <c r="B5835" t="s">
        <v>1333</v>
      </c>
      <c r="C5835" t="str">
        <f t="shared" si="91"/>
        <v>10.146.106.89naa.60060e80166177000001617700001f0f</v>
      </c>
      <c r="D5835" t="s">
        <v>4427</v>
      </c>
    </row>
    <row r="5836" spans="1:4">
      <c r="A5836" t="s">
        <v>1221</v>
      </c>
      <c r="B5836" t="s">
        <v>4998</v>
      </c>
      <c r="C5836" t="str">
        <f t="shared" si="91"/>
        <v>10.146.106.89naa.60060e80166221000001622100000f24</v>
      </c>
      <c r="D5836" t="s">
        <v>4510</v>
      </c>
    </row>
    <row r="5837" spans="1:4">
      <c r="A5837" t="s">
        <v>1221</v>
      </c>
      <c r="B5837" t="s">
        <v>5091</v>
      </c>
      <c r="C5837" t="str">
        <f t="shared" si="91"/>
        <v>10.146.106.89naa.60060e8016622100000162210000104d</v>
      </c>
      <c r="D5837" t="s">
        <v>4531</v>
      </c>
    </row>
    <row r="5838" spans="1:4">
      <c r="A5838" t="s">
        <v>1221</v>
      </c>
      <c r="B5838" t="s">
        <v>5075</v>
      </c>
      <c r="C5838" t="str">
        <f t="shared" si="91"/>
        <v>10.146.106.89naa.60060e8016617700000161770000004b</v>
      </c>
      <c r="D5838" t="s">
        <v>4518</v>
      </c>
    </row>
    <row r="5839" spans="1:4">
      <c r="A5839" t="s">
        <v>1221</v>
      </c>
      <c r="B5839" t="s">
        <v>5098</v>
      </c>
      <c r="C5839" t="str">
        <f t="shared" si="91"/>
        <v>10.146.106.89naa.60060e80166221000001622100001051</v>
      </c>
      <c r="D5839" t="s">
        <v>4516</v>
      </c>
    </row>
    <row r="5840" spans="1:4">
      <c r="A5840" t="s">
        <v>1221</v>
      </c>
      <c r="B5840" t="s">
        <v>5087</v>
      </c>
      <c r="C5840" t="str">
        <f t="shared" si="91"/>
        <v>10.146.106.89naa.60060e8016622100000162210000104e</v>
      </c>
      <c r="D5840" t="s">
        <v>4529</v>
      </c>
    </row>
    <row r="5841" spans="1:4">
      <c r="A5841" t="s">
        <v>1221</v>
      </c>
      <c r="B5841" t="s">
        <v>5097</v>
      </c>
      <c r="C5841" t="str">
        <f t="shared" si="91"/>
        <v>10.146.106.89naa.60060e80166177000001617700000048</v>
      </c>
      <c r="D5841" t="s">
        <v>4477</v>
      </c>
    </row>
    <row r="5842" spans="1:4">
      <c r="A5842" t="s">
        <v>1221</v>
      </c>
      <c r="B5842" t="s">
        <v>5078</v>
      </c>
      <c r="C5842" t="str">
        <f t="shared" si="91"/>
        <v>10.146.106.89naa.60060e8016617700000161770000004a</v>
      </c>
      <c r="D5842" t="s">
        <v>4525</v>
      </c>
    </row>
    <row r="5843" spans="1:4">
      <c r="A5843" t="s">
        <v>1221</v>
      </c>
      <c r="B5843" t="s">
        <v>5093</v>
      </c>
      <c r="C5843" t="str">
        <f t="shared" si="91"/>
        <v>10.146.106.89naa.60060e80166177000001617700000049</v>
      </c>
      <c r="D5843" t="s">
        <v>4479</v>
      </c>
    </row>
    <row r="5844" spans="1:4">
      <c r="A5844" t="s">
        <v>1221</v>
      </c>
      <c r="B5844" t="s">
        <v>5094</v>
      </c>
      <c r="C5844" t="str">
        <f t="shared" si="91"/>
        <v>10.146.106.89naa.60060e80166221000001622100001052</v>
      </c>
      <c r="D5844" t="s">
        <v>4504</v>
      </c>
    </row>
    <row r="5845" spans="1:4">
      <c r="A5845" t="s">
        <v>1221</v>
      </c>
      <c r="B5845" t="s">
        <v>5013</v>
      </c>
      <c r="C5845" t="str">
        <f t="shared" si="91"/>
        <v>10.146.106.89naa.60060e80166221000001622100000f21</v>
      </c>
      <c r="D5845" t="s">
        <v>4507</v>
      </c>
    </row>
    <row r="5846" spans="1:4">
      <c r="A5846" t="s">
        <v>1221</v>
      </c>
      <c r="B5846" t="s">
        <v>5016</v>
      </c>
      <c r="C5846" t="str">
        <f t="shared" si="91"/>
        <v>10.146.106.89naa.60060e80166221000001622100000f20</v>
      </c>
      <c r="D5846" t="s">
        <v>4511</v>
      </c>
    </row>
    <row r="5847" spans="1:4">
      <c r="A5847" t="s">
        <v>1221</v>
      </c>
      <c r="B5847" t="s">
        <v>5002</v>
      </c>
      <c r="C5847" t="str">
        <f t="shared" si="91"/>
        <v>10.146.106.89naa.60060e80166221000001622100000f23</v>
      </c>
      <c r="D5847" t="s">
        <v>4508</v>
      </c>
    </row>
    <row r="5848" spans="1:4">
      <c r="A5848" t="s">
        <v>1221</v>
      </c>
      <c r="B5848" t="s">
        <v>5000</v>
      </c>
      <c r="C5848" t="str">
        <f t="shared" si="91"/>
        <v>10.146.106.89naa.60060e80166221000001622100000f22</v>
      </c>
      <c r="D5848" t="s">
        <v>4506</v>
      </c>
    </row>
    <row r="5849" spans="1:4">
      <c r="A5849" t="s">
        <v>1221</v>
      </c>
      <c r="B5849" t="s">
        <v>5079</v>
      </c>
      <c r="C5849" t="str">
        <f t="shared" si="91"/>
        <v>10.146.106.89naa.60060e80166221000001622100001105</v>
      </c>
      <c r="D5849" t="s">
        <v>4501</v>
      </c>
    </row>
    <row r="5850" spans="1:4">
      <c r="A5850" t="s">
        <v>1221</v>
      </c>
      <c r="B5850" t="s">
        <v>5086</v>
      </c>
      <c r="C5850" t="str">
        <f t="shared" si="91"/>
        <v>10.146.106.89naa.60060e80166221000001622100001104</v>
      </c>
      <c r="D5850" t="s">
        <v>4502</v>
      </c>
    </row>
    <row r="5851" spans="1:4">
      <c r="A5851" t="s">
        <v>1221</v>
      </c>
      <c r="B5851" t="s">
        <v>5020</v>
      </c>
      <c r="C5851" t="str">
        <f t="shared" si="91"/>
        <v>10.146.106.89naa.60060e80166221000001622100000f1f</v>
      </c>
      <c r="D5851" t="s">
        <v>4515</v>
      </c>
    </row>
    <row r="5852" spans="1:4">
      <c r="A5852" t="s">
        <v>1221</v>
      </c>
      <c r="B5852" t="s">
        <v>5015</v>
      </c>
      <c r="C5852" t="str">
        <f t="shared" si="91"/>
        <v>10.146.106.89naa.60060e80166221000001622100000f1e</v>
      </c>
      <c r="D5852" t="s">
        <v>4513</v>
      </c>
    </row>
    <row r="5853" spans="1:4">
      <c r="A5853" t="s">
        <v>1222</v>
      </c>
      <c r="B5853" t="s">
        <v>1621</v>
      </c>
      <c r="C5853" t="str">
        <f t="shared" si="91"/>
        <v>10.146.106.90naa.600508b1001c4ee42f57ea6782edbc99</v>
      </c>
      <c r="D5853" t="s">
        <v>4212</v>
      </c>
    </row>
    <row r="5854" spans="1:4">
      <c r="A5854" t="s">
        <v>1222</v>
      </c>
      <c r="B5854" t="s">
        <v>1625</v>
      </c>
      <c r="C5854" t="str">
        <f t="shared" si="91"/>
        <v>10.146.106.90naa.600508b1001cc9ff5f594e3a5ee48c30</v>
      </c>
      <c r="D5854" t="s">
        <v>4652</v>
      </c>
    </row>
    <row r="5855" spans="1:4">
      <c r="A5855" t="s">
        <v>1222</v>
      </c>
      <c r="B5855" t="s">
        <v>1623</v>
      </c>
      <c r="C5855" t="str">
        <f t="shared" si="91"/>
        <v>10.146.106.90naa.600508b1001cadec06cc38fb853bad59</v>
      </c>
      <c r="D5855" t="s">
        <v>4213</v>
      </c>
    </row>
    <row r="5856" spans="1:4">
      <c r="A5856" t="s">
        <v>1222</v>
      </c>
      <c r="B5856" t="s">
        <v>5045</v>
      </c>
      <c r="C5856" t="str">
        <f t="shared" si="91"/>
        <v>10.146.106.90naa.60060e80166177000001617700000052</v>
      </c>
      <c r="D5856" t="s">
        <v>4850</v>
      </c>
    </row>
    <row r="5857" spans="1:4">
      <c r="A5857" t="s">
        <v>1222</v>
      </c>
      <c r="B5857" t="s">
        <v>5067</v>
      </c>
      <c r="C5857" t="str">
        <f t="shared" si="91"/>
        <v>10.146.106.90naa.60060e80166177000001617700000040</v>
      </c>
      <c r="D5857" t="s">
        <v>4695</v>
      </c>
    </row>
    <row r="5858" spans="1:4">
      <c r="A5858" t="s">
        <v>1222</v>
      </c>
      <c r="B5858" t="s">
        <v>5051</v>
      </c>
      <c r="C5858" t="str">
        <f t="shared" si="91"/>
        <v>10.146.106.90naa.60060e80166177000001617700000051</v>
      </c>
      <c r="D5858" t="s">
        <v>4831</v>
      </c>
    </row>
    <row r="5859" spans="1:4">
      <c r="A5859" t="s">
        <v>1222</v>
      </c>
      <c r="B5859" t="s">
        <v>5065</v>
      </c>
      <c r="C5859" t="str">
        <f t="shared" si="91"/>
        <v>10.146.106.90naa.60060e8016617700000161770000003f</v>
      </c>
      <c r="D5859" t="s">
        <v>4691</v>
      </c>
    </row>
    <row r="5860" spans="1:4">
      <c r="A5860" t="s">
        <v>1222</v>
      </c>
      <c r="B5860" t="s">
        <v>1251</v>
      </c>
      <c r="C5860" t="str">
        <f t="shared" si="91"/>
        <v>10.146.106.90naa.60060e80166221000001622100001f0a</v>
      </c>
      <c r="D5860" t="s">
        <v>4596</v>
      </c>
    </row>
    <row r="5861" spans="1:4">
      <c r="A5861" t="s">
        <v>1222</v>
      </c>
      <c r="B5861" t="s">
        <v>5025</v>
      </c>
      <c r="C5861" t="str">
        <f t="shared" si="91"/>
        <v>10.146.106.90naa.60060e80166177000001617700000082</v>
      </c>
      <c r="D5861" t="s">
        <v>5101</v>
      </c>
    </row>
    <row r="5862" spans="1:4">
      <c r="A5862" t="s">
        <v>1222</v>
      </c>
      <c r="B5862" t="s">
        <v>5061</v>
      </c>
      <c r="C5862" t="str">
        <f t="shared" si="91"/>
        <v>10.146.106.90naa.60060e80166177000001617700000041</v>
      </c>
      <c r="D5862" t="s">
        <v>4694</v>
      </c>
    </row>
    <row r="5863" spans="1:4">
      <c r="A5863" t="s">
        <v>1222</v>
      </c>
      <c r="B5863" t="s">
        <v>5046</v>
      </c>
      <c r="C5863" t="str">
        <f t="shared" si="91"/>
        <v>10.146.106.90naa.60060e80166177000001617700000053</v>
      </c>
      <c r="D5863" t="s">
        <v>5103</v>
      </c>
    </row>
    <row r="5864" spans="1:4">
      <c r="A5864" t="s">
        <v>1222</v>
      </c>
      <c r="B5864" t="s">
        <v>5049</v>
      </c>
      <c r="C5864" t="str">
        <f t="shared" si="91"/>
        <v>10.146.106.90naa.60060e80166177000001617700000050</v>
      </c>
      <c r="D5864" t="s">
        <v>4830</v>
      </c>
    </row>
    <row r="5865" spans="1:4">
      <c r="A5865" t="s">
        <v>1222</v>
      </c>
      <c r="B5865" t="s">
        <v>5059</v>
      </c>
      <c r="C5865" t="str">
        <f t="shared" si="91"/>
        <v>10.146.106.90naa.60060e8016617700000161770000003b</v>
      </c>
      <c r="D5865" t="s">
        <v>4689</v>
      </c>
    </row>
    <row r="5866" spans="1:4">
      <c r="A5866" t="s">
        <v>1222</v>
      </c>
      <c r="B5866" t="s">
        <v>5006</v>
      </c>
      <c r="C5866" t="str">
        <f t="shared" si="91"/>
        <v>10.146.106.90naa.60060e8016617700000161770000004d</v>
      </c>
      <c r="D5866" t="s">
        <v>4826</v>
      </c>
    </row>
    <row r="5867" spans="1:4">
      <c r="A5867" t="s">
        <v>1222</v>
      </c>
      <c r="B5867" t="s">
        <v>5072</v>
      </c>
      <c r="C5867" t="str">
        <f t="shared" si="91"/>
        <v>10.146.106.90naa.60060e80166177000001617700000039</v>
      </c>
      <c r="D5867" t="s">
        <v>4688</v>
      </c>
    </row>
    <row r="5868" spans="1:4">
      <c r="A5868" t="s">
        <v>1222</v>
      </c>
      <c r="B5868" t="s">
        <v>5070</v>
      </c>
      <c r="C5868" t="str">
        <f t="shared" si="91"/>
        <v>10.146.106.90naa.60060e80166177000001617700000038</v>
      </c>
      <c r="D5868" t="s">
        <v>4435</v>
      </c>
    </row>
    <row r="5869" spans="1:4">
      <c r="A5869" t="s">
        <v>1222</v>
      </c>
      <c r="B5869" t="s">
        <v>5010</v>
      </c>
      <c r="C5869" t="str">
        <f t="shared" si="91"/>
        <v>10.146.106.90naa.60060e8016617700000161770000004c</v>
      </c>
      <c r="D5869" t="s">
        <v>4824</v>
      </c>
    </row>
    <row r="5870" spans="1:4">
      <c r="A5870" t="s">
        <v>1222</v>
      </c>
      <c r="B5870" t="s">
        <v>5057</v>
      </c>
      <c r="C5870" t="str">
        <f t="shared" si="91"/>
        <v>10.146.106.90naa.60060e8016617700000161770000003a</v>
      </c>
      <c r="D5870" t="s">
        <v>4687</v>
      </c>
    </row>
    <row r="5871" spans="1:4">
      <c r="A5871" t="s">
        <v>1222</v>
      </c>
      <c r="B5871" t="s">
        <v>5053</v>
      </c>
      <c r="C5871" t="str">
        <f t="shared" si="91"/>
        <v>10.146.106.90naa.60060e8016617700000161770000003c</v>
      </c>
      <c r="D5871" t="s">
        <v>4692</v>
      </c>
    </row>
    <row r="5872" spans="1:4">
      <c r="A5872" t="s">
        <v>1222</v>
      </c>
      <c r="B5872" t="s">
        <v>5031</v>
      </c>
      <c r="C5872" t="str">
        <f t="shared" si="91"/>
        <v>10.146.106.90naa.60060e8016617700000161770000004f</v>
      </c>
      <c r="D5872" t="s">
        <v>4833</v>
      </c>
    </row>
    <row r="5873" spans="1:4">
      <c r="A5873" t="s">
        <v>1222</v>
      </c>
      <c r="B5873" t="s">
        <v>5060</v>
      </c>
      <c r="C5873" t="str">
        <f t="shared" si="91"/>
        <v>10.146.106.90naa.60060e8016617700000161770000003e</v>
      </c>
      <c r="D5873" t="s">
        <v>4690</v>
      </c>
    </row>
    <row r="5874" spans="1:4">
      <c r="A5874" t="s">
        <v>1222</v>
      </c>
      <c r="B5874" t="s">
        <v>5032</v>
      </c>
      <c r="C5874" t="str">
        <f t="shared" si="91"/>
        <v>10.146.106.90naa.60060e8016617700000161770000004e</v>
      </c>
      <c r="D5874" t="s">
        <v>4832</v>
      </c>
    </row>
    <row r="5875" spans="1:4">
      <c r="A5875" t="s">
        <v>1222</v>
      </c>
      <c r="B5875" t="s">
        <v>5055</v>
      </c>
      <c r="C5875" t="str">
        <f t="shared" si="91"/>
        <v>10.146.106.90naa.60060e8016617700000161770000003d</v>
      </c>
      <c r="D5875" t="s">
        <v>4693</v>
      </c>
    </row>
    <row r="5876" spans="1:4">
      <c r="A5876" t="s">
        <v>1222</v>
      </c>
      <c r="B5876" t="s">
        <v>5096</v>
      </c>
      <c r="C5876" t="str">
        <f t="shared" si="91"/>
        <v>10.146.106.90naa.60060e80166221000001622100000044</v>
      </c>
      <c r="D5876" t="s">
        <v>4598</v>
      </c>
    </row>
    <row r="5877" spans="1:4">
      <c r="A5877" t="s">
        <v>1222</v>
      </c>
      <c r="B5877" t="s">
        <v>5077</v>
      </c>
      <c r="C5877" t="str">
        <f t="shared" si="91"/>
        <v>10.146.106.90naa.60060e80166221000001622100000045</v>
      </c>
      <c r="D5877" t="s">
        <v>4604</v>
      </c>
    </row>
    <row r="5878" spans="1:4">
      <c r="A5878" t="s">
        <v>1222</v>
      </c>
      <c r="B5878" t="s">
        <v>5100</v>
      </c>
      <c r="C5878" t="str">
        <f t="shared" si="91"/>
        <v>10.146.106.90naa.60060e80166221000001622100000043</v>
      </c>
      <c r="D5878" t="s">
        <v>4597</v>
      </c>
    </row>
    <row r="5879" spans="1:4">
      <c r="A5879" t="s">
        <v>1222</v>
      </c>
      <c r="B5879" t="s">
        <v>4999</v>
      </c>
      <c r="C5879" t="str">
        <f t="shared" si="91"/>
        <v>10.146.106.90naa.60060e80166221000001622100000f28</v>
      </c>
      <c r="D5879" t="s">
        <v>4610</v>
      </c>
    </row>
    <row r="5880" spans="1:4">
      <c r="A5880" t="s">
        <v>1222</v>
      </c>
      <c r="B5880" t="s">
        <v>1279</v>
      </c>
      <c r="C5880" t="str">
        <f t="shared" si="91"/>
        <v>10.146.106.90naa.60060e80166221000001622100001f0d</v>
      </c>
      <c r="D5880" t="s">
        <v>4609</v>
      </c>
    </row>
    <row r="5881" spans="1:4">
      <c r="A5881" t="s">
        <v>1222</v>
      </c>
      <c r="B5881" t="s">
        <v>5027</v>
      </c>
      <c r="C5881" t="str">
        <f t="shared" si="91"/>
        <v>10.146.106.90naa.60060e80166177000001617700000083</v>
      </c>
      <c r="D5881" t="s">
        <v>5102</v>
      </c>
    </row>
    <row r="5882" spans="1:4">
      <c r="A5882" t="s">
        <v>1222</v>
      </c>
      <c r="B5882" t="s">
        <v>1261</v>
      </c>
      <c r="C5882" t="str">
        <f t="shared" si="91"/>
        <v>10.146.106.90naa.60060e80166221000001622100001f0b</v>
      </c>
      <c r="D5882" t="s">
        <v>4595</v>
      </c>
    </row>
    <row r="5883" spans="1:4">
      <c r="A5883" t="s">
        <v>1222</v>
      </c>
      <c r="B5883" t="s">
        <v>1271</v>
      </c>
      <c r="C5883" t="str">
        <f t="shared" si="91"/>
        <v>10.146.106.90naa.60060e80166221000001622100001f0c</v>
      </c>
      <c r="D5883" t="s">
        <v>4608</v>
      </c>
    </row>
    <row r="5884" spans="1:4">
      <c r="A5884" t="s">
        <v>1222</v>
      </c>
      <c r="B5884" t="s">
        <v>5009</v>
      </c>
      <c r="C5884" t="str">
        <f t="shared" si="91"/>
        <v>10.146.106.90naa.60060e80166221000001622100000f29</v>
      </c>
      <c r="D5884" t="s">
        <v>4605</v>
      </c>
    </row>
    <row r="5885" spans="1:4">
      <c r="A5885" t="s">
        <v>1222</v>
      </c>
      <c r="B5885" t="s">
        <v>5005</v>
      </c>
      <c r="C5885" t="str">
        <f t="shared" si="91"/>
        <v>10.146.106.90naa.60060e80166221000001622100000f2a</v>
      </c>
      <c r="D5885" t="s">
        <v>4607</v>
      </c>
    </row>
    <row r="5886" spans="1:4">
      <c r="A5886" t="s">
        <v>1222</v>
      </c>
      <c r="B5886" t="s">
        <v>1289</v>
      </c>
      <c r="C5886" t="str">
        <f t="shared" si="91"/>
        <v>10.146.106.90naa.60060e80166221000001622100001f0e</v>
      </c>
      <c r="D5886" t="s">
        <v>4606</v>
      </c>
    </row>
    <row r="5887" spans="1:4">
      <c r="A5887" t="s">
        <v>1222</v>
      </c>
      <c r="B5887" t="s">
        <v>5039</v>
      </c>
      <c r="C5887" t="str">
        <f t="shared" si="91"/>
        <v>10.146.106.90naa.60060e80166221000001622100000f2c</v>
      </c>
      <c r="D5887" t="s">
        <v>4612</v>
      </c>
    </row>
    <row r="5888" spans="1:4">
      <c r="A5888" t="s">
        <v>1222</v>
      </c>
      <c r="B5888" t="s">
        <v>5042</v>
      </c>
      <c r="C5888" t="str">
        <f t="shared" si="91"/>
        <v>10.146.106.90naa.60060e80166221000001622100000f2b</v>
      </c>
      <c r="D5888" t="s">
        <v>4611</v>
      </c>
    </row>
    <row r="5889" spans="1:4">
      <c r="A5889" t="s">
        <v>1222</v>
      </c>
      <c r="B5889" t="s">
        <v>5038</v>
      </c>
      <c r="C5889" t="str">
        <f t="shared" si="91"/>
        <v>10.146.106.90naa.60060e80166177000001617700000f14</v>
      </c>
      <c r="D5889" t="s">
        <v>4418</v>
      </c>
    </row>
    <row r="5890" spans="1:4">
      <c r="A5890" t="s">
        <v>1222</v>
      </c>
      <c r="B5890" t="s">
        <v>5062</v>
      </c>
      <c r="C5890" t="str">
        <f t="shared" si="91"/>
        <v>10.146.106.90naa.60060e80166221000001622100001042</v>
      </c>
      <c r="D5890" t="s">
        <v>2486</v>
      </c>
    </row>
    <row r="5891" spans="1:4">
      <c r="A5891" t="s">
        <v>1222</v>
      </c>
      <c r="B5891" t="s">
        <v>5021</v>
      </c>
      <c r="C5891" t="str">
        <f t="shared" si="91"/>
        <v>10.146.106.90naa.60060e8016622100000162210000003f</v>
      </c>
      <c r="D5891" t="s">
        <v>4613</v>
      </c>
    </row>
    <row r="5892" spans="1:4">
      <c r="A5892" t="s">
        <v>1222</v>
      </c>
      <c r="B5892" t="s">
        <v>5034</v>
      </c>
      <c r="C5892" t="str">
        <f t="shared" ref="C5892:C5955" si="92">CONCATENATE(A5892,B5892)</f>
        <v>10.146.106.90naa.60060e80166221000001622100000041</v>
      </c>
      <c r="D5892" t="s">
        <v>2477</v>
      </c>
    </row>
    <row r="5893" spans="1:4">
      <c r="A5893" t="s">
        <v>1222</v>
      </c>
      <c r="B5893" t="s">
        <v>5023</v>
      </c>
      <c r="C5893" t="str">
        <f t="shared" si="92"/>
        <v>10.146.106.90naa.60060e80166221000001622100000040</v>
      </c>
      <c r="D5893" t="s">
        <v>2476</v>
      </c>
    </row>
    <row r="5894" spans="1:4">
      <c r="A5894" t="s">
        <v>1222</v>
      </c>
      <c r="B5894" t="s">
        <v>5066</v>
      </c>
      <c r="C5894" t="str">
        <f t="shared" si="92"/>
        <v>10.146.106.90naa.60060e80166221000001622100001040</v>
      </c>
      <c r="D5894" t="s">
        <v>2478</v>
      </c>
    </row>
    <row r="5895" spans="1:4">
      <c r="A5895" t="s">
        <v>1222</v>
      </c>
      <c r="B5895" t="s">
        <v>5026</v>
      </c>
      <c r="C5895" t="str">
        <f t="shared" si="92"/>
        <v>10.146.106.90naa.60060e8016622100000162210000003d</v>
      </c>
      <c r="D5895" t="s">
        <v>2474</v>
      </c>
    </row>
    <row r="5896" spans="1:4">
      <c r="A5896" t="s">
        <v>1222</v>
      </c>
      <c r="B5896" t="s">
        <v>5068</v>
      </c>
      <c r="C5896" t="str">
        <f t="shared" si="92"/>
        <v>10.146.106.90naa.60060e80166221000001622100001041</v>
      </c>
      <c r="D5896" t="s">
        <v>2479</v>
      </c>
    </row>
    <row r="5897" spans="1:4">
      <c r="A5897" t="s">
        <v>1222</v>
      </c>
      <c r="B5897" t="s">
        <v>5028</v>
      </c>
      <c r="C5897" t="str">
        <f t="shared" si="92"/>
        <v>10.146.106.90naa.60060e8016622100000162210000003e</v>
      </c>
      <c r="D5897" t="s">
        <v>2483</v>
      </c>
    </row>
    <row r="5898" spans="1:4">
      <c r="A5898" t="s">
        <v>1222</v>
      </c>
      <c r="B5898" t="s">
        <v>5035</v>
      </c>
      <c r="C5898" t="str">
        <f t="shared" si="92"/>
        <v>10.146.106.90naa.60060e80166221000001622100000042</v>
      </c>
      <c r="D5898" t="s">
        <v>2485</v>
      </c>
    </row>
    <row r="5899" spans="1:4">
      <c r="A5899" t="s">
        <v>1222</v>
      </c>
      <c r="B5899" t="s">
        <v>1333</v>
      </c>
      <c r="C5899" t="str">
        <f t="shared" si="92"/>
        <v>10.146.106.90naa.60060e80166177000001617700001f0f</v>
      </c>
      <c r="D5899" t="s">
        <v>4696</v>
      </c>
    </row>
    <row r="5900" spans="1:4">
      <c r="A5900" t="s">
        <v>1222</v>
      </c>
      <c r="B5900" t="s">
        <v>5064</v>
      </c>
      <c r="C5900" t="str">
        <f t="shared" si="92"/>
        <v>10.146.106.90naa.60060e80166177000001617700000042</v>
      </c>
      <c r="D5900" t="s">
        <v>4497</v>
      </c>
    </row>
    <row r="5901" spans="1:4">
      <c r="A5901" t="s">
        <v>1222</v>
      </c>
      <c r="B5901" t="s">
        <v>1343</v>
      </c>
      <c r="C5901" t="str">
        <f t="shared" si="92"/>
        <v>10.146.106.90naa.60060e80166177000001617700001f10</v>
      </c>
      <c r="D5901" t="s">
        <v>4697</v>
      </c>
    </row>
    <row r="5902" spans="1:4">
      <c r="A5902" t="s">
        <v>1222</v>
      </c>
      <c r="B5902" t="s">
        <v>5063</v>
      </c>
      <c r="C5902" t="str">
        <f t="shared" si="92"/>
        <v>10.146.106.90naa.60060e80166177000001617700000043</v>
      </c>
      <c r="D5902" t="s">
        <v>4473</v>
      </c>
    </row>
    <row r="5903" spans="1:4">
      <c r="A5903" t="s">
        <v>1222</v>
      </c>
      <c r="B5903" t="s">
        <v>5095</v>
      </c>
      <c r="C5903" t="str">
        <f t="shared" si="92"/>
        <v>10.146.106.90naa.60060e8016617700000161770000008a</v>
      </c>
      <c r="D5903" t="s">
        <v>4704</v>
      </c>
    </row>
    <row r="5904" spans="1:4">
      <c r="A5904" t="s">
        <v>1222</v>
      </c>
      <c r="B5904" t="s">
        <v>5099</v>
      </c>
      <c r="C5904" t="str">
        <f t="shared" si="92"/>
        <v>10.146.106.90naa.60060e80166177000001617700000089</v>
      </c>
      <c r="D5904" t="s">
        <v>4705</v>
      </c>
    </row>
    <row r="5905" spans="1:4">
      <c r="A5905" t="s">
        <v>1222</v>
      </c>
      <c r="B5905" t="s">
        <v>1323</v>
      </c>
      <c r="C5905" t="str">
        <f t="shared" si="92"/>
        <v>10.146.106.90naa.60060e80166177000001617700001f0e</v>
      </c>
      <c r="D5905" t="s">
        <v>4700</v>
      </c>
    </row>
    <row r="5906" spans="1:4">
      <c r="A5906" t="s">
        <v>1222</v>
      </c>
      <c r="B5906" t="s">
        <v>5080</v>
      </c>
      <c r="C5906" t="str">
        <f t="shared" si="92"/>
        <v>10.146.106.90naa.60060e8016617700000161770000008b</v>
      </c>
      <c r="D5906" t="s">
        <v>4703</v>
      </c>
    </row>
    <row r="5907" spans="1:4">
      <c r="A5907" t="s">
        <v>1222</v>
      </c>
      <c r="B5907" t="s">
        <v>5054</v>
      </c>
      <c r="C5907" t="str">
        <f t="shared" si="92"/>
        <v>10.146.106.90naa.60060e8016622100000162210000103f</v>
      </c>
      <c r="D5907" t="s">
        <v>4615</v>
      </c>
    </row>
    <row r="5908" spans="1:4">
      <c r="A5908" t="s">
        <v>1222</v>
      </c>
      <c r="B5908" t="s">
        <v>5033</v>
      </c>
      <c r="C5908" t="str">
        <f t="shared" si="92"/>
        <v>10.146.106.90naa.60060e80166221000001622100000104</v>
      </c>
      <c r="D5908" t="s">
        <v>4498</v>
      </c>
    </row>
    <row r="5909" spans="1:4">
      <c r="A5909" t="s">
        <v>1222</v>
      </c>
      <c r="B5909" t="s">
        <v>5029</v>
      </c>
      <c r="C5909" t="str">
        <f t="shared" si="92"/>
        <v>10.146.106.90naa.60060e80166221000001622100000052</v>
      </c>
      <c r="D5909" t="s">
        <v>4500</v>
      </c>
    </row>
    <row r="5910" spans="1:4">
      <c r="A5910" t="s">
        <v>1222</v>
      </c>
      <c r="B5910" t="s">
        <v>5071</v>
      </c>
      <c r="C5910" t="str">
        <f t="shared" si="92"/>
        <v>10.146.106.90naa.60060e80166221000001622100001039</v>
      </c>
      <c r="D5910" t="s">
        <v>4614</v>
      </c>
    </row>
    <row r="5911" spans="1:4">
      <c r="A5911" t="s">
        <v>1222</v>
      </c>
      <c r="B5911" t="s">
        <v>5030</v>
      </c>
      <c r="C5911" t="str">
        <f t="shared" si="92"/>
        <v>10.146.106.90naa.60060e80166221000001622100000105</v>
      </c>
      <c r="D5911" t="s">
        <v>4856</v>
      </c>
    </row>
    <row r="5912" spans="1:4">
      <c r="A5912" t="s">
        <v>1222</v>
      </c>
      <c r="B5912" t="s">
        <v>5036</v>
      </c>
      <c r="C5912" t="str">
        <f t="shared" si="92"/>
        <v>10.146.106.90naa.60060e8016622100000162210000004e</v>
      </c>
      <c r="D5912" t="s">
        <v>2520</v>
      </c>
    </row>
    <row r="5913" spans="1:4">
      <c r="A5913" t="s">
        <v>1222</v>
      </c>
      <c r="B5913" t="s">
        <v>5044</v>
      </c>
      <c r="C5913" t="str">
        <f t="shared" si="92"/>
        <v>10.146.106.90naa.60060e8016622100000162210000004d</v>
      </c>
      <c r="D5913" t="s">
        <v>2502</v>
      </c>
    </row>
    <row r="5914" spans="1:4">
      <c r="A5914" t="s">
        <v>1222</v>
      </c>
      <c r="B5914" t="s">
        <v>5024</v>
      </c>
      <c r="C5914" t="str">
        <f t="shared" si="92"/>
        <v>10.146.106.90naa.60060e80166221000001622100000051</v>
      </c>
      <c r="D5914" t="s">
        <v>2523</v>
      </c>
    </row>
    <row r="5915" spans="1:4">
      <c r="A5915" t="s">
        <v>1222</v>
      </c>
      <c r="B5915" t="s">
        <v>5022</v>
      </c>
      <c r="C5915" t="str">
        <f t="shared" si="92"/>
        <v>10.146.106.90naa.60060e80166221000001622100000050</v>
      </c>
      <c r="D5915" t="s">
        <v>2522</v>
      </c>
    </row>
    <row r="5916" spans="1:4">
      <c r="A5916" t="s">
        <v>1222</v>
      </c>
      <c r="B5916" t="s">
        <v>5073</v>
      </c>
      <c r="C5916" t="str">
        <f t="shared" si="92"/>
        <v>10.146.106.90naa.60060e8016622100000162210000103a</v>
      </c>
      <c r="D5916" t="s">
        <v>2470</v>
      </c>
    </row>
    <row r="5917" spans="1:4">
      <c r="A5917" t="s">
        <v>1222</v>
      </c>
      <c r="B5917" t="s">
        <v>5050</v>
      </c>
      <c r="C5917" t="str">
        <f t="shared" si="92"/>
        <v>10.146.106.90naa.60060e8016622100000162210000003b</v>
      </c>
      <c r="D5917" t="s">
        <v>2472</v>
      </c>
    </row>
    <row r="5918" spans="1:4">
      <c r="A5918" t="s">
        <v>1222</v>
      </c>
      <c r="B5918" t="s">
        <v>5058</v>
      </c>
      <c r="C5918" t="str">
        <f t="shared" si="92"/>
        <v>10.146.106.90naa.60060e8016622100000162210000103d</v>
      </c>
      <c r="D5918" t="s">
        <v>2475</v>
      </c>
    </row>
    <row r="5919" spans="1:4">
      <c r="A5919" t="s">
        <v>1222</v>
      </c>
      <c r="B5919" t="s">
        <v>5047</v>
      </c>
      <c r="C5919" t="str">
        <f t="shared" si="92"/>
        <v>10.146.106.90naa.60060e8016622100000162210000003c</v>
      </c>
      <c r="D5919" t="s">
        <v>2464</v>
      </c>
    </row>
    <row r="5920" spans="1:4">
      <c r="A5920" t="s">
        <v>1222</v>
      </c>
      <c r="B5920" t="s">
        <v>5052</v>
      </c>
      <c r="C5920" t="str">
        <f t="shared" si="92"/>
        <v>10.146.106.90naa.60060e8016622100000162210000103e</v>
      </c>
      <c r="D5920" t="s">
        <v>2484</v>
      </c>
    </row>
    <row r="5921" spans="1:4">
      <c r="A5921" t="s">
        <v>1222</v>
      </c>
      <c r="B5921" t="s">
        <v>5043</v>
      </c>
      <c r="C5921" t="str">
        <f t="shared" si="92"/>
        <v>10.146.106.90naa.60060e80166221000001622100000039</v>
      </c>
      <c r="D5921" t="s">
        <v>2462</v>
      </c>
    </row>
    <row r="5922" spans="1:4">
      <c r="A5922" t="s">
        <v>1222</v>
      </c>
      <c r="B5922" t="s">
        <v>5069</v>
      </c>
      <c r="C5922" t="str">
        <f t="shared" si="92"/>
        <v>10.146.106.90naa.60060e8016622100000162210000103b</v>
      </c>
      <c r="D5922" t="s">
        <v>2473</v>
      </c>
    </row>
    <row r="5923" spans="1:4">
      <c r="A5923" t="s">
        <v>1222</v>
      </c>
      <c r="B5923" t="s">
        <v>5048</v>
      </c>
      <c r="C5923" t="str">
        <f t="shared" si="92"/>
        <v>10.146.106.90naa.60060e8016622100000162210000003a</v>
      </c>
      <c r="D5923" t="s">
        <v>2469</v>
      </c>
    </row>
    <row r="5924" spans="1:4">
      <c r="A5924" t="s">
        <v>1222</v>
      </c>
      <c r="B5924" t="s">
        <v>5056</v>
      </c>
      <c r="C5924" t="str">
        <f t="shared" si="92"/>
        <v>10.146.106.90naa.60060e8016622100000162210000103c</v>
      </c>
      <c r="D5924" t="s">
        <v>2471</v>
      </c>
    </row>
    <row r="5925" spans="1:4">
      <c r="A5925" t="s">
        <v>1222</v>
      </c>
      <c r="B5925" t="s">
        <v>5020</v>
      </c>
      <c r="C5925" t="str">
        <f t="shared" si="92"/>
        <v>10.146.106.90naa.60060e80166221000001622100000f1f</v>
      </c>
      <c r="D5925" t="s">
        <v>4515</v>
      </c>
    </row>
    <row r="5926" spans="1:4">
      <c r="A5926" t="s">
        <v>1222</v>
      </c>
      <c r="B5926" t="s">
        <v>5015</v>
      </c>
      <c r="C5926" t="str">
        <f t="shared" si="92"/>
        <v>10.146.106.90naa.60060e80166221000001622100000f1e</v>
      </c>
      <c r="D5926" t="s">
        <v>4513</v>
      </c>
    </row>
    <row r="5927" spans="1:4">
      <c r="A5927" t="s">
        <v>1222</v>
      </c>
      <c r="B5927" t="s">
        <v>5013</v>
      </c>
      <c r="C5927" t="str">
        <f t="shared" si="92"/>
        <v>10.146.106.90naa.60060e80166221000001622100000f21</v>
      </c>
      <c r="D5927" t="s">
        <v>4507</v>
      </c>
    </row>
    <row r="5928" spans="1:4">
      <c r="A5928" t="s">
        <v>1222</v>
      </c>
      <c r="B5928" t="s">
        <v>5016</v>
      </c>
      <c r="C5928" t="str">
        <f t="shared" si="92"/>
        <v>10.146.106.90naa.60060e80166221000001622100000f20</v>
      </c>
      <c r="D5928" t="s">
        <v>4511</v>
      </c>
    </row>
    <row r="5929" spans="1:4">
      <c r="A5929" t="s">
        <v>1222</v>
      </c>
      <c r="B5929" t="s">
        <v>5094</v>
      </c>
      <c r="C5929" t="str">
        <f t="shared" si="92"/>
        <v>10.146.106.90naa.60060e80166221000001622100001052</v>
      </c>
      <c r="D5929" t="s">
        <v>4504</v>
      </c>
    </row>
    <row r="5930" spans="1:4">
      <c r="A5930" t="s">
        <v>1222</v>
      </c>
      <c r="B5930" t="s">
        <v>5098</v>
      </c>
      <c r="C5930" t="str">
        <f t="shared" si="92"/>
        <v>10.146.106.90naa.60060e80166221000001622100001051</v>
      </c>
      <c r="D5930" t="s">
        <v>4516</v>
      </c>
    </row>
    <row r="5931" spans="1:4">
      <c r="A5931" t="s">
        <v>1222</v>
      </c>
      <c r="B5931" t="s">
        <v>5079</v>
      </c>
      <c r="C5931" t="str">
        <f t="shared" si="92"/>
        <v>10.146.106.90naa.60060e80166221000001622100001105</v>
      </c>
      <c r="D5931" t="s">
        <v>4501</v>
      </c>
    </row>
    <row r="5932" spans="1:4">
      <c r="A5932" t="s">
        <v>1222</v>
      </c>
      <c r="B5932" t="s">
        <v>5086</v>
      </c>
      <c r="C5932" t="str">
        <f t="shared" si="92"/>
        <v>10.146.106.90naa.60060e80166221000001622100001104</v>
      </c>
      <c r="D5932" t="s">
        <v>4502</v>
      </c>
    </row>
    <row r="5933" spans="1:4">
      <c r="A5933" t="s">
        <v>1222</v>
      </c>
      <c r="B5933" t="s">
        <v>5000</v>
      </c>
      <c r="C5933" t="str">
        <f t="shared" si="92"/>
        <v>10.146.106.90naa.60060e80166221000001622100000f22</v>
      </c>
      <c r="D5933" t="s">
        <v>4506</v>
      </c>
    </row>
    <row r="5934" spans="1:4">
      <c r="A5934" t="s">
        <v>1222</v>
      </c>
      <c r="B5934" t="s">
        <v>5007</v>
      </c>
      <c r="C5934" t="str">
        <f t="shared" si="92"/>
        <v>10.146.106.90naa.60060e80166221000001622100000f26</v>
      </c>
      <c r="D5934" t="s">
        <v>4423</v>
      </c>
    </row>
    <row r="5935" spans="1:4">
      <c r="A5935" t="s">
        <v>1222</v>
      </c>
      <c r="B5935" t="s">
        <v>5008</v>
      </c>
      <c r="C5935" t="str">
        <f t="shared" si="92"/>
        <v>10.146.106.90naa.60060e80166177000001617700000f12</v>
      </c>
      <c r="D5935" t="s">
        <v>4424</v>
      </c>
    </row>
    <row r="5936" spans="1:4">
      <c r="A5936" t="s">
        <v>1222</v>
      </c>
      <c r="B5936" t="s">
        <v>5037</v>
      </c>
      <c r="C5936" t="str">
        <f t="shared" si="92"/>
        <v>10.146.106.90naa.60060e80166221000001622100000f27</v>
      </c>
      <c r="D5936" t="s">
        <v>2515</v>
      </c>
    </row>
    <row r="5937" spans="1:4">
      <c r="A5937" t="s">
        <v>1222</v>
      </c>
      <c r="B5937" t="s">
        <v>5041</v>
      </c>
      <c r="C5937" t="str">
        <f t="shared" si="92"/>
        <v>10.146.106.90naa.60060e80166177000001617700000f13</v>
      </c>
      <c r="D5937" t="s">
        <v>4426</v>
      </c>
    </row>
    <row r="5938" spans="1:4">
      <c r="A5938" t="s">
        <v>1222</v>
      </c>
      <c r="B5938" t="s">
        <v>4998</v>
      </c>
      <c r="C5938" t="str">
        <f t="shared" si="92"/>
        <v>10.146.106.90naa.60060e80166221000001622100000f24</v>
      </c>
      <c r="D5938" t="s">
        <v>4510</v>
      </c>
    </row>
    <row r="5939" spans="1:4">
      <c r="A5939" t="s">
        <v>1222</v>
      </c>
      <c r="B5939" t="s">
        <v>5002</v>
      </c>
      <c r="C5939" t="str">
        <f t="shared" si="92"/>
        <v>10.146.106.90naa.60060e80166221000001622100000f23</v>
      </c>
      <c r="D5939" t="s">
        <v>4508</v>
      </c>
    </row>
    <row r="5940" spans="1:4">
      <c r="A5940" t="s">
        <v>1222</v>
      </c>
      <c r="B5940" t="s">
        <v>5012</v>
      </c>
      <c r="C5940" t="str">
        <f t="shared" si="92"/>
        <v>10.146.106.90naa.60060e80166221000001622100000f25</v>
      </c>
      <c r="D5940" t="s">
        <v>4509</v>
      </c>
    </row>
    <row r="5941" spans="1:4">
      <c r="A5941" t="s">
        <v>1222</v>
      </c>
      <c r="B5941" t="s">
        <v>5087</v>
      </c>
      <c r="C5941" t="str">
        <f t="shared" si="92"/>
        <v>10.146.106.90naa.60060e8016622100000162210000104e</v>
      </c>
      <c r="D5941" t="s">
        <v>4529</v>
      </c>
    </row>
    <row r="5942" spans="1:4">
      <c r="A5942" t="s">
        <v>1222</v>
      </c>
      <c r="B5942" t="s">
        <v>5088</v>
      </c>
      <c r="C5942" t="str">
        <f t="shared" si="92"/>
        <v>10.146.106.90naa.60060e80166177000001617700000046</v>
      </c>
      <c r="D5942" t="s">
        <v>4471</v>
      </c>
    </row>
    <row r="5943" spans="1:4">
      <c r="A5943" t="s">
        <v>1222</v>
      </c>
      <c r="B5943" t="s">
        <v>5092</v>
      </c>
      <c r="C5943" t="str">
        <f t="shared" si="92"/>
        <v>10.146.106.90naa.60060e80166177000001617700000047</v>
      </c>
      <c r="D5943" t="s">
        <v>4482</v>
      </c>
    </row>
    <row r="5944" spans="1:4">
      <c r="A5944" t="s">
        <v>1222</v>
      </c>
      <c r="B5944" t="s">
        <v>1375</v>
      </c>
      <c r="C5944" t="str">
        <f t="shared" si="92"/>
        <v>10.146.106.90naa.60060e80166177000001617700001f13</v>
      </c>
      <c r="D5944" t="s">
        <v>4707</v>
      </c>
    </row>
    <row r="5945" spans="1:4">
      <c r="A5945" t="s">
        <v>1222</v>
      </c>
      <c r="B5945" t="s">
        <v>1353</v>
      </c>
      <c r="C5945" t="str">
        <f t="shared" si="92"/>
        <v>10.146.106.90naa.60060e80166177000001617700001f11</v>
      </c>
      <c r="D5945" t="s">
        <v>4702</v>
      </c>
    </row>
    <row r="5946" spans="1:4">
      <c r="A5946" t="s">
        <v>1222</v>
      </c>
      <c r="B5946" t="s">
        <v>5089</v>
      </c>
      <c r="C5946" t="str">
        <f t="shared" si="92"/>
        <v>10.146.106.90naa.60060e80166177000001617700000044</v>
      </c>
      <c r="D5946" t="s">
        <v>4474</v>
      </c>
    </row>
    <row r="5947" spans="1:4">
      <c r="A5947" t="s">
        <v>1222</v>
      </c>
      <c r="B5947" t="s">
        <v>1365</v>
      </c>
      <c r="C5947" t="str">
        <f t="shared" si="92"/>
        <v>10.146.106.90naa.60060e80166177000001617700001f12</v>
      </c>
      <c r="D5947" t="s">
        <v>4701</v>
      </c>
    </row>
    <row r="5948" spans="1:4">
      <c r="A5948" t="s">
        <v>1222</v>
      </c>
      <c r="B5948" t="s">
        <v>5090</v>
      </c>
      <c r="C5948" t="str">
        <f t="shared" si="92"/>
        <v>10.146.106.90naa.60060e80166177000001617700000045</v>
      </c>
      <c r="D5948" t="s">
        <v>4475</v>
      </c>
    </row>
    <row r="5949" spans="1:4">
      <c r="A5949" t="s">
        <v>1222</v>
      </c>
      <c r="B5949" t="s">
        <v>5078</v>
      </c>
      <c r="C5949" t="str">
        <f t="shared" si="92"/>
        <v>10.146.106.90naa.60060e8016617700000161770000004a</v>
      </c>
      <c r="D5949" t="s">
        <v>4525</v>
      </c>
    </row>
    <row r="5950" spans="1:4">
      <c r="A5950" t="s">
        <v>1222</v>
      </c>
      <c r="B5950" t="s">
        <v>5093</v>
      </c>
      <c r="C5950" t="str">
        <f t="shared" si="92"/>
        <v>10.146.106.90naa.60060e80166177000001617700000049</v>
      </c>
      <c r="D5950" t="s">
        <v>4479</v>
      </c>
    </row>
    <row r="5951" spans="1:4">
      <c r="A5951" t="s">
        <v>1222</v>
      </c>
      <c r="B5951" t="s">
        <v>5091</v>
      </c>
      <c r="C5951" t="str">
        <f t="shared" si="92"/>
        <v>10.146.106.90naa.60060e8016622100000162210000104d</v>
      </c>
      <c r="D5951" t="s">
        <v>4531</v>
      </c>
    </row>
    <row r="5952" spans="1:4">
      <c r="A5952" t="s">
        <v>1222</v>
      </c>
      <c r="B5952" t="s">
        <v>5075</v>
      </c>
      <c r="C5952" t="str">
        <f t="shared" si="92"/>
        <v>10.146.106.90naa.60060e8016617700000161770000004b</v>
      </c>
      <c r="D5952" t="s">
        <v>4518</v>
      </c>
    </row>
    <row r="5953" spans="1:4">
      <c r="A5953" t="s">
        <v>1222</v>
      </c>
      <c r="B5953" t="s">
        <v>5097</v>
      </c>
      <c r="C5953" t="str">
        <f t="shared" si="92"/>
        <v>10.146.106.90naa.60060e80166177000001617700000048</v>
      </c>
      <c r="D5953" t="s">
        <v>4477</v>
      </c>
    </row>
    <row r="5954" spans="1:4">
      <c r="A5954" t="s">
        <v>1222</v>
      </c>
      <c r="B5954" t="s">
        <v>1381</v>
      </c>
      <c r="C5954" t="str">
        <f t="shared" si="92"/>
        <v>10.146.106.90naa.60060e80166177000001617700001f14</v>
      </c>
      <c r="D5954" t="s">
        <v>4706</v>
      </c>
    </row>
    <row r="5955" spans="1:4">
      <c r="A5955" t="s">
        <v>1222</v>
      </c>
      <c r="B5955" t="s">
        <v>1385</v>
      </c>
      <c r="C5955" t="str">
        <f t="shared" si="92"/>
        <v>10.146.106.90naa.60060e80166177000001617700001f15</v>
      </c>
      <c r="D5955" t="s">
        <v>4708</v>
      </c>
    </row>
    <row r="5956" spans="1:4">
      <c r="A5956" t="s">
        <v>1222</v>
      </c>
      <c r="B5956" t="s">
        <v>5004</v>
      </c>
      <c r="C5956" t="str">
        <f t="shared" ref="C5956:C6019" si="93">CONCATENATE(A5956,B5956)</f>
        <v>10.146.106.90naa.60060e8016622100000162210000104a</v>
      </c>
      <c r="D5956" t="s">
        <v>4640</v>
      </c>
    </row>
    <row r="5957" spans="1:4">
      <c r="A5957" t="s">
        <v>1222</v>
      </c>
      <c r="B5957" t="s">
        <v>5040</v>
      </c>
      <c r="C5957" t="str">
        <f t="shared" si="93"/>
        <v>10.146.106.90naa.60060e8016622100000162210000104c</v>
      </c>
      <c r="D5957" t="s">
        <v>4635</v>
      </c>
    </row>
    <row r="5958" spans="1:4">
      <c r="A5958" t="s">
        <v>1222</v>
      </c>
      <c r="B5958" t="s">
        <v>5011</v>
      </c>
      <c r="C5958" t="str">
        <f t="shared" si="93"/>
        <v>10.146.106.90naa.60060e8016622100000162210000104b</v>
      </c>
      <c r="D5958" t="s">
        <v>4636</v>
      </c>
    </row>
    <row r="5959" spans="1:4">
      <c r="A5959" t="s">
        <v>1222</v>
      </c>
      <c r="B5959" t="s">
        <v>1303</v>
      </c>
      <c r="C5959" t="str">
        <f t="shared" si="93"/>
        <v>10.146.106.90naa.60060e80166177000001617700001f25</v>
      </c>
      <c r="D5959" t="s">
        <v>4565</v>
      </c>
    </row>
    <row r="5960" spans="1:4">
      <c r="A5960" t="s">
        <v>1222</v>
      </c>
      <c r="B5960" t="s">
        <v>5085</v>
      </c>
      <c r="C5960" t="str">
        <f t="shared" si="93"/>
        <v>10.146.106.90naa.60060e8016622100000162210000004a</v>
      </c>
      <c r="D5960" t="s">
        <v>4601</v>
      </c>
    </row>
    <row r="5961" spans="1:4">
      <c r="A5961" t="s">
        <v>1222</v>
      </c>
      <c r="B5961" t="s">
        <v>5084</v>
      </c>
      <c r="C5961" t="str">
        <f t="shared" si="93"/>
        <v>10.146.106.90naa.60060e80166221000001622100000049</v>
      </c>
      <c r="D5961" t="s">
        <v>4602</v>
      </c>
    </row>
    <row r="5962" spans="1:4">
      <c r="A5962" t="s">
        <v>1222</v>
      </c>
      <c r="B5962" t="s">
        <v>5082</v>
      </c>
      <c r="C5962" t="str">
        <f t="shared" si="93"/>
        <v>10.146.106.90naa.60060e8016622100000162210000004b</v>
      </c>
      <c r="D5962" t="s">
        <v>4637</v>
      </c>
    </row>
    <row r="5963" spans="1:4">
      <c r="A5963" t="s">
        <v>1222</v>
      </c>
      <c r="B5963" t="s">
        <v>1237</v>
      </c>
      <c r="C5963" t="str">
        <f t="shared" si="93"/>
        <v>10.146.106.90naa.60060e80166221000001622100001f1a</v>
      </c>
      <c r="D5963" t="s">
        <v>4222</v>
      </c>
    </row>
    <row r="5964" spans="1:4">
      <c r="A5964" t="s">
        <v>1222</v>
      </c>
      <c r="B5964" t="s">
        <v>5074</v>
      </c>
      <c r="C5964" t="str">
        <f t="shared" si="93"/>
        <v>10.146.106.90naa.60060e80166221000001622100000046</v>
      </c>
      <c r="D5964" t="s">
        <v>4603</v>
      </c>
    </row>
    <row r="5965" spans="1:4">
      <c r="A5965" t="s">
        <v>1222</v>
      </c>
      <c r="B5965" t="s">
        <v>5081</v>
      </c>
      <c r="C5965" t="str">
        <f t="shared" si="93"/>
        <v>10.146.106.90naa.60060e80166221000001622100000048</v>
      </c>
      <c r="D5965" t="s">
        <v>4600</v>
      </c>
    </row>
    <row r="5966" spans="1:4">
      <c r="A5966" t="s">
        <v>1222</v>
      </c>
      <c r="B5966" t="s">
        <v>5076</v>
      </c>
      <c r="C5966" t="str">
        <f t="shared" si="93"/>
        <v>10.146.106.90naa.60060e80166221000001622100000047</v>
      </c>
      <c r="D5966" t="s">
        <v>4599</v>
      </c>
    </row>
    <row r="5967" spans="1:4">
      <c r="A5967" t="s">
        <v>1222</v>
      </c>
      <c r="B5967" t="s">
        <v>5083</v>
      </c>
      <c r="C5967" t="str">
        <f t="shared" si="93"/>
        <v>10.146.106.90naa.60060e8016622100000162210000004c</v>
      </c>
      <c r="D5967" t="s">
        <v>4638</v>
      </c>
    </row>
    <row r="5968" spans="1:4">
      <c r="A5968" t="s">
        <v>1222</v>
      </c>
      <c r="B5968" t="s">
        <v>5003</v>
      </c>
      <c r="C5968" t="str">
        <f t="shared" si="93"/>
        <v>10.146.106.90naa.60060e80166221000001622100001048</v>
      </c>
      <c r="D5968" t="s">
        <v>4641</v>
      </c>
    </row>
    <row r="5969" spans="1:4">
      <c r="A5969" t="s">
        <v>1222</v>
      </c>
      <c r="B5969" t="s">
        <v>5001</v>
      </c>
      <c r="C5969" t="str">
        <f t="shared" si="93"/>
        <v>10.146.106.90naa.60060e80166221000001622100001047</v>
      </c>
      <c r="D5969" t="s">
        <v>4645</v>
      </c>
    </row>
    <row r="5970" spans="1:4">
      <c r="A5970" t="s">
        <v>1222</v>
      </c>
      <c r="B5970" t="s">
        <v>4997</v>
      </c>
      <c r="C5970" t="str">
        <f t="shared" si="93"/>
        <v>10.146.106.90naa.60060e80166221000001622100001049</v>
      </c>
      <c r="D5970" t="s">
        <v>4639</v>
      </c>
    </row>
    <row r="5971" spans="1:4">
      <c r="A5971" t="s">
        <v>1222</v>
      </c>
      <c r="B5971" t="s">
        <v>5018</v>
      </c>
      <c r="C5971" t="str">
        <f t="shared" si="93"/>
        <v>10.146.106.90naa.60060e80166221000001622100001044</v>
      </c>
      <c r="D5971" t="s">
        <v>4642</v>
      </c>
    </row>
    <row r="5972" spans="1:4">
      <c r="A5972" t="s">
        <v>1222</v>
      </c>
      <c r="B5972" t="s">
        <v>5014</v>
      </c>
      <c r="C5972" t="str">
        <f t="shared" si="93"/>
        <v>10.146.106.90naa.60060e80166221000001622100001043</v>
      </c>
      <c r="D5972" t="s">
        <v>4643</v>
      </c>
    </row>
    <row r="5973" spans="1:4">
      <c r="A5973" t="s">
        <v>1222</v>
      </c>
      <c r="B5973" t="s">
        <v>5017</v>
      </c>
      <c r="C5973" t="str">
        <f t="shared" si="93"/>
        <v>10.146.106.90naa.60060e80166221000001622100001046</v>
      </c>
      <c r="D5973" t="s">
        <v>4646</v>
      </c>
    </row>
    <row r="5974" spans="1:4">
      <c r="A5974" t="s">
        <v>1222</v>
      </c>
      <c r="B5974" t="s">
        <v>5019</v>
      </c>
      <c r="C5974" t="str">
        <f t="shared" si="93"/>
        <v>10.146.106.90naa.60060e80166221000001622100001045</v>
      </c>
      <c r="D5974" t="s">
        <v>4644</v>
      </c>
    </row>
    <row r="5975" spans="1:4">
      <c r="A5975" t="s">
        <v>1223</v>
      </c>
      <c r="B5975" t="s">
        <v>5080</v>
      </c>
      <c r="C5975" t="str">
        <f t="shared" si="93"/>
        <v>10.146.106.91naa.60060e8016617700000161770000008b</v>
      </c>
      <c r="D5975" t="s">
        <v>4370</v>
      </c>
    </row>
    <row r="5976" spans="1:4">
      <c r="A5976" t="s">
        <v>1223</v>
      </c>
      <c r="B5976" t="s">
        <v>5095</v>
      </c>
      <c r="C5976" t="str">
        <f t="shared" si="93"/>
        <v>10.146.106.91naa.60060e8016617700000161770000008a</v>
      </c>
      <c r="D5976" t="s">
        <v>4357</v>
      </c>
    </row>
    <row r="5977" spans="1:4">
      <c r="A5977" t="s">
        <v>1223</v>
      </c>
      <c r="B5977" t="s">
        <v>5099</v>
      </c>
      <c r="C5977" t="str">
        <f t="shared" si="93"/>
        <v>10.146.106.91naa.60060e80166177000001617700000089</v>
      </c>
      <c r="D5977" t="s">
        <v>4363</v>
      </c>
    </row>
    <row r="5978" spans="1:4">
      <c r="A5978" t="s">
        <v>1223</v>
      </c>
      <c r="B5978" t="s">
        <v>1629</v>
      </c>
      <c r="C5978" t="str">
        <f t="shared" si="93"/>
        <v>10.146.106.91naa.600508b1001c434d4a5002b391ba1dbf</v>
      </c>
      <c r="D5978" t="s">
        <v>4213</v>
      </c>
    </row>
    <row r="5979" spans="1:4">
      <c r="A5979" t="s">
        <v>1223</v>
      </c>
      <c r="B5979" t="s">
        <v>1627</v>
      </c>
      <c r="C5979" t="str">
        <f t="shared" si="93"/>
        <v>10.146.106.91naa.600508b1001c97147d8413fdeea07f29</v>
      </c>
      <c r="D5979" t="s">
        <v>4212</v>
      </c>
    </row>
    <row r="5980" spans="1:4">
      <c r="A5980" t="s">
        <v>1223</v>
      </c>
      <c r="B5980" t="s">
        <v>5067</v>
      </c>
      <c r="C5980" t="str">
        <f t="shared" si="93"/>
        <v>10.146.106.91naa.60060e80166177000001617700000040</v>
      </c>
      <c r="D5980" t="s">
        <v>4415</v>
      </c>
    </row>
    <row r="5981" spans="1:4">
      <c r="A5981" t="s">
        <v>1223</v>
      </c>
      <c r="B5981" t="s">
        <v>1271</v>
      </c>
      <c r="C5981" t="str">
        <f t="shared" si="93"/>
        <v>10.146.106.91naa.60060e80166221000001622100001f0c</v>
      </c>
      <c r="D5981" t="s">
        <v>4608</v>
      </c>
    </row>
    <row r="5982" spans="1:4">
      <c r="A5982" t="s">
        <v>1223</v>
      </c>
      <c r="B5982" t="s">
        <v>1279</v>
      </c>
      <c r="C5982" t="str">
        <f t="shared" si="93"/>
        <v>10.146.106.91naa.60060e80166221000001622100001f0d</v>
      </c>
      <c r="D5982" t="s">
        <v>4609</v>
      </c>
    </row>
    <row r="5983" spans="1:4">
      <c r="A5983" t="s">
        <v>1223</v>
      </c>
      <c r="B5983" t="s">
        <v>4999</v>
      </c>
      <c r="C5983" t="str">
        <f t="shared" si="93"/>
        <v>10.146.106.91naa.60060e80166221000001622100000f28</v>
      </c>
      <c r="D5983" t="s">
        <v>4610</v>
      </c>
    </row>
    <row r="5984" spans="1:4">
      <c r="A5984" t="s">
        <v>1223</v>
      </c>
      <c r="B5984" t="s">
        <v>5060</v>
      </c>
      <c r="C5984" t="str">
        <f t="shared" si="93"/>
        <v>10.146.106.91naa.60060e8016617700000161770000003e</v>
      </c>
      <c r="D5984" t="s">
        <v>4397</v>
      </c>
    </row>
    <row r="5985" spans="1:4">
      <c r="A5985" t="s">
        <v>1223</v>
      </c>
      <c r="B5985" t="s">
        <v>1251</v>
      </c>
      <c r="C5985" t="str">
        <f t="shared" si="93"/>
        <v>10.146.106.91naa.60060e80166221000001622100001f0a</v>
      </c>
      <c r="D5985" t="s">
        <v>4596</v>
      </c>
    </row>
    <row r="5986" spans="1:4">
      <c r="A5986" t="s">
        <v>1223</v>
      </c>
      <c r="B5986" t="s">
        <v>5065</v>
      </c>
      <c r="C5986" t="str">
        <f t="shared" si="93"/>
        <v>10.146.106.91naa.60060e8016617700000161770000003f</v>
      </c>
      <c r="D5986" t="s">
        <v>4411</v>
      </c>
    </row>
    <row r="5987" spans="1:4">
      <c r="A5987" t="s">
        <v>1223</v>
      </c>
      <c r="B5987" t="s">
        <v>1261</v>
      </c>
      <c r="C5987" t="str">
        <f t="shared" si="93"/>
        <v>10.146.106.91naa.60060e80166221000001622100001f0b</v>
      </c>
      <c r="D5987" t="s">
        <v>4595</v>
      </c>
    </row>
    <row r="5988" spans="1:4">
      <c r="A5988" t="s">
        <v>1223</v>
      </c>
      <c r="B5988" t="s">
        <v>5061</v>
      </c>
      <c r="C5988" t="str">
        <f t="shared" si="93"/>
        <v>10.146.106.91naa.60060e80166177000001617700000041</v>
      </c>
      <c r="D5988" t="s">
        <v>4410</v>
      </c>
    </row>
    <row r="5989" spans="1:4">
      <c r="A5989" t="s">
        <v>1223</v>
      </c>
      <c r="B5989" t="s">
        <v>5039</v>
      </c>
      <c r="C5989" t="str">
        <f t="shared" si="93"/>
        <v>10.146.106.91naa.60060e80166221000001622100000f2c</v>
      </c>
      <c r="D5989" t="s">
        <v>4612</v>
      </c>
    </row>
    <row r="5990" spans="1:4">
      <c r="A5990" t="s">
        <v>1223</v>
      </c>
      <c r="B5990" t="s">
        <v>1289</v>
      </c>
      <c r="C5990" t="str">
        <f t="shared" si="93"/>
        <v>10.146.106.91naa.60060e80166221000001622100001f0e</v>
      </c>
      <c r="D5990" t="s">
        <v>4606</v>
      </c>
    </row>
    <row r="5991" spans="1:4">
      <c r="A5991" t="s">
        <v>1223</v>
      </c>
      <c r="B5991" t="s">
        <v>5009</v>
      </c>
      <c r="C5991" t="str">
        <f t="shared" si="93"/>
        <v>10.146.106.91naa.60060e80166221000001622100000f29</v>
      </c>
      <c r="D5991" t="s">
        <v>4605</v>
      </c>
    </row>
    <row r="5992" spans="1:4">
      <c r="A5992" t="s">
        <v>1223</v>
      </c>
      <c r="B5992" t="s">
        <v>5042</v>
      </c>
      <c r="C5992" t="str">
        <f t="shared" si="93"/>
        <v>10.146.106.91naa.60060e80166221000001622100000f2b</v>
      </c>
      <c r="D5992" t="s">
        <v>4611</v>
      </c>
    </row>
    <row r="5993" spans="1:4">
      <c r="A5993" t="s">
        <v>1223</v>
      </c>
      <c r="B5993" t="s">
        <v>5005</v>
      </c>
      <c r="C5993" t="str">
        <f t="shared" si="93"/>
        <v>10.146.106.91naa.60060e80166221000001622100000f2a</v>
      </c>
      <c r="D5993" t="s">
        <v>4607</v>
      </c>
    </row>
    <row r="5994" spans="1:4">
      <c r="A5994" t="s">
        <v>1223</v>
      </c>
      <c r="B5994" t="s">
        <v>5055</v>
      </c>
      <c r="C5994" t="str">
        <f t="shared" si="93"/>
        <v>10.146.106.91naa.60060e8016617700000161770000003d</v>
      </c>
      <c r="D5994" t="s">
        <v>4396</v>
      </c>
    </row>
    <row r="5995" spans="1:4">
      <c r="A5995" t="s">
        <v>1223</v>
      </c>
      <c r="B5995" t="s">
        <v>1333</v>
      </c>
      <c r="C5995" t="str">
        <f t="shared" si="93"/>
        <v>10.146.106.91naa.60060e80166177000001617700001f0f</v>
      </c>
      <c r="D5995" t="s">
        <v>4427</v>
      </c>
    </row>
    <row r="5996" spans="1:4">
      <c r="A5996" t="s">
        <v>1223</v>
      </c>
      <c r="B5996" t="s">
        <v>1323</v>
      </c>
      <c r="C5996" t="str">
        <f t="shared" si="93"/>
        <v>10.146.106.91naa.60060e80166177000001617700001f0e</v>
      </c>
      <c r="D5996" t="s">
        <v>4430</v>
      </c>
    </row>
    <row r="5997" spans="1:4">
      <c r="A5997" t="s">
        <v>1223</v>
      </c>
      <c r="B5997" t="s">
        <v>5070</v>
      </c>
      <c r="C5997" t="str">
        <f t="shared" si="93"/>
        <v>10.146.106.91naa.60060e80166177000001617700000038</v>
      </c>
      <c r="D5997" t="s">
        <v>4221</v>
      </c>
    </row>
    <row r="5998" spans="1:4">
      <c r="A5998" t="s">
        <v>1223</v>
      </c>
      <c r="B5998" t="s">
        <v>1343</v>
      </c>
      <c r="C5998" t="str">
        <f t="shared" si="93"/>
        <v>10.146.106.91naa.60060e80166177000001617700001f10</v>
      </c>
      <c r="D5998" t="s">
        <v>4428</v>
      </c>
    </row>
    <row r="5999" spans="1:4">
      <c r="A5999" t="s">
        <v>1223</v>
      </c>
      <c r="B5999" t="s">
        <v>5037</v>
      </c>
      <c r="C5999" t="str">
        <f t="shared" si="93"/>
        <v>10.146.106.91naa.60060e80166221000001622100000f27</v>
      </c>
      <c r="D5999" t="s">
        <v>2515</v>
      </c>
    </row>
    <row r="6000" spans="1:4">
      <c r="A6000" t="s">
        <v>1223</v>
      </c>
      <c r="B6000" t="s">
        <v>1303</v>
      </c>
      <c r="C6000" t="str">
        <f t="shared" si="93"/>
        <v>10.146.106.91naa.60060e80166177000001617700001f25</v>
      </c>
      <c r="D6000" t="s">
        <v>4435</v>
      </c>
    </row>
    <row r="6001" spans="1:4">
      <c r="A6001" t="s">
        <v>1223</v>
      </c>
      <c r="B6001" t="s">
        <v>1353</v>
      </c>
      <c r="C6001" t="str">
        <f t="shared" si="93"/>
        <v>10.146.106.91naa.60060e80166177000001617700001f11</v>
      </c>
      <c r="D6001" t="s">
        <v>4429</v>
      </c>
    </row>
    <row r="6002" spans="1:4">
      <c r="A6002" t="s">
        <v>1223</v>
      </c>
      <c r="B6002" t="s">
        <v>1381</v>
      </c>
      <c r="C6002" t="str">
        <f t="shared" si="93"/>
        <v>10.146.106.91naa.60060e80166177000001617700001f14</v>
      </c>
      <c r="D6002" t="s">
        <v>4403</v>
      </c>
    </row>
    <row r="6003" spans="1:4">
      <c r="A6003" t="s">
        <v>1223</v>
      </c>
      <c r="B6003" t="s">
        <v>5059</v>
      </c>
      <c r="C6003" t="str">
        <f t="shared" si="93"/>
        <v>10.146.106.91naa.60060e8016617700000161770000003b</v>
      </c>
      <c r="D6003" t="s">
        <v>4404</v>
      </c>
    </row>
    <row r="6004" spans="1:4">
      <c r="A6004" t="s">
        <v>1223</v>
      </c>
      <c r="B6004" t="s">
        <v>1385</v>
      </c>
      <c r="C6004" t="str">
        <f t="shared" si="93"/>
        <v>10.146.106.91naa.60060e80166177000001617700001f15</v>
      </c>
      <c r="D6004" t="s">
        <v>4394</v>
      </c>
    </row>
    <row r="6005" spans="1:4">
      <c r="A6005" t="s">
        <v>1223</v>
      </c>
      <c r="B6005" t="s">
        <v>5053</v>
      </c>
      <c r="C6005" t="str">
        <f t="shared" si="93"/>
        <v>10.146.106.91naa.60060e8016617700000161770000003c</v>
      </c>
      <c r="D6005" t="s">
        <v>4399</v>
      </c>
    </row>
    <row r="6006" spans="1:4">
      <c r="A6006" t="s">
        <v>1223</v>
      </c>
      <c r="B6006" t="s">
        <v>1365</v>
      </c>
      <c r="C6006" t="str">
        <f t="shared" si="93"/>
        <v>10.146.106.91naa.60060e80166177000001617700001f12</v>
      </c>
      <c r="D6006" t="s">
        <v>4401</v>
      </c>
    </row>
    <row r="6007" spans="1:4">
      <c r="A6007" t="s">
        <v>1223</v>
      </c>
      <c r="B6007" t="s">
        <v>5072</v>
      </c>
      <c r="C6007" t="str">
        <f t="shared" si="93"/>
        <v>10.146.106.91naa.60060e80166177000001617700000039</v>
      </c>
      <c r="D6007" t="s">
        <v>4416</v>
      </c>
    </row>
    <row r="6008" spans="1:4">
      <c r="A6008" t="s">
        <v>1223</v>
      </c>
      <c r="B6008" t="s">
        <v>1375</v>
      </c>
      <c r="C6008" t="str">
        <f t="shared" si="93"/>
        <v>10.146.106.91naa.60060e80166177000001617700001f13</v>
      </c>
      <c r="D6008" t="s">
        <v>4402</v>
      </c>
    </row>
    <row r="6009" spans="1:4">
      <c r="A6009" t="s">
        <v>1223</v>
      </c>
      <c r="B6009" t="s">
        <v>5057</v>
      </c>
      <c r="C6009" t="str">
        <f t="shared" si="93"/>
        <v>10.146.106.91naa.60060e8016617700000161770000003a</v>
      </c>
      <c r="D6009" t="s">
        <v>4400</v>
      </c>
    </row>
    <row r="6010" spans="1:4">
      <c r="A6010" t="s">
        <v>1223</v>
      </c>
      <c r="B6010" t="s">
        <v>5074</v>
      </c>
      <c r="C6010" t="str">
        <f t="shared" si="93"/>
        <v>10.146.106.91naa.60060e80166221000001622100000046</v>
      </c>
      <c r="D6010" t="s">
        <v>4603</v>
      </c>
    </row>
    <row r="6011" spans="1:4">
      <c r="A6011" t="s">
        <v>1223</v>
      </c>
      <c r="B6011" t="s">
        <v>5081</v>
      </c>
      <c r="C6011" t="str">
        <f t="shared" si="93"/>
        <v>10.146.106.91naa.60060e80166221000001622100000048</v>
      </c>
      <c r="D6011" t="s">
        <v>4600</v>
      </c>
    </row>
    <row r="6012" spans="1:4">
      <c r="A6012" t="s">
        <v>1223</v>
      </c>
      <c r="B6012" t="s">
        <v>5076</v>
      </c>
      <c r="C6012" t="str">
        <f t="shared" si="93"/>
        <v>10.146.106.91naa.60060e80166221000001622100000047</v>
      </c>
      <c r="D6012" t="s">
        <v>4599</v>
      </c>
    </row>
    <row r="6013" spans="1:4">
      <c r="A6013" t="s">
        <v>1223</v>
      </c>
      <c r="B6013" t="s">
        <v>5096</v>
      </c>
      <c r="C6013" t="str">
        <f t="shared" si="93"/>
        <v>10.146.106.91naa.60060e80166221000001622100000044</v>
      </c>
      <c r="D6013" t="s">
        <v>4598</v>
      </c>
    </row>
    <row r="6014" spans="1:4">
      <c r="A6014" t="s">
        <v>1223</v>
      </c>
      <c r="B6014" t="s">
        <v>5077</v>
      </c>
      <c r="C6014" t="str">
        <f t="shared" si="93"/>
        <v>10.146.106.91naa.60060e80166221000001622100000045</v>
      </c>
      <c r="D6014" t="s">
        <v>4604</v>
      </c>
    </row>
    <row r="6015" spans="1:4">
      <c r="A6015" t="s">
        <v>1223</v>
      </c>
      <c r="B6015" t="s">
        <v>5084</v>
      </c>
      <c r="C6015" t="str">
        <f t="shared" si="93"/>
        <v>10.146.106.91naa.60060e80166221000001622100000049</v>
      </c>
      <c r="D6015" t="s">
        <v>4602</v>
      </c>
    </row>
    <row r="6016" spans="1:4">
      <c r="A6016" t="s">
        <v>1223</v>
      </c>
      <c r="B6016" t="s">
        <v>5018</v>
      </c>
      <c r="C6016" t="str">
        <f t="shared" si="93"/>
        <v>10.146.106.91naa.60060e80166221000001622100001044</v>
      </c>
      <c r="D6016" t="s">
        <v>4642</v>
      </c>
    </row>
    <row r="6017" spans="1:4">
      <c r="A6017" t="s">
        <v>1223</v>
      </c>
      <c r="B6017" t="s">
        <v>5014</v>
      </c>
      <c r="C6017" t="str">
        <f t="shared" si="93"/>
        <v>10.146.106.91naa.60060e80166221000001622100001043</v>
      </c>
      <c r="D6017" t="s">
        <v>4643</v>
      </c>
    </row>
    <row r="6018" spans="1:4">
      <c r="A6018" t="s">
        <v>1223</v>
      </c>
      <c r="B6018" t="s">
        <v>5017</v>
      </c>
      <c r="C6018" t="str">
        <f t="shared" si="93"/>
        <v>10.146.106.91naa.60060e80166221000001622100001046</v>
      </c>
      <c r="D6018" t="s">
        <v>4646</v>
      </c>
    </row>
    <row r="6019" spans="1:4">
      <c r="A6019" t="s">
        <v>1223</v>
      </c>
      <c r="B6019" t="s">
        <v>5019</v>
      </c>
      <c r="C6019" t="str">
        <f t="shared" si="93"/>
        <v>10.146.106.91naa.60060e80166221000001622100001045</v>
      </c>
      <c r="D6019" t="s">
        <v>4644</v>
      </c>
    </row>
    <row r="6020" spans="1:4">
      <c r="A6020" t="s">
        <v>1223</v>
      </c>
      <c r="B6020" t="s">
        <v>1237</v>
      </c>
      <c r="C6020" t="str">
        <f t="shared" ref="C6020:C6083" si="94">CONCATENATE(A6020,B6020)</f>
        <v>10.146.106.91naa.60060e80166221000001622100001f1a</v>
      </c>
      <c r="D6020" t="s">
        <v>4222</v>
      </c>
    </row>
    <row r="6021" spans="1:4">
      <c r="A6021" t="s">
        <v>1223</v>
      </c>
      <c r="B6021" t="s">
        <v>5085</v>
      </c>
      <c r="C6021" t="str">
        <f t="shared" si="94"/>
        <v>10.146.106.91naa.60060e8016622100000162210000004a</v>
      </c>
      <c r="D6021" t="s">
        <v>4601</v>
      </c>
    </row>
    <row r="6022" spans="1:4">
      <c r="A6022" t="s">
        <v>1223</v>
      </c>
      <c r="B6022" t="s">
        <v>5083</v>
      </c>
      <c r="C6022" t="str">
        <f t="shared" si="94"/>
        <v>10.146.106.91naa.60060e8016622100000162210000004c</v>
      </c>
      <c r="D6022" t="s">
        <v>4638</v>
      </c>
    </row>
    <row r="6023" spans="1:4">
      <c r="A6023" t="s">
        <v>1223</v>
      </c>
      <c r="B6023" t="s">
        <v>5082</v>
      </c>
      <c r="C6023" t="str">
        <f t="shared" si="94"/>
        <v>10.146.106.91naa.60060e8016622100000162210000004b</v>
      </c>
      <c r="D6023" t="s">
        <v>4637</v>
      </c>
    </row>
    <row r="6024" spans="1:4">
      <c r="A6024" t="s">
        <v>1223</v>
      </c>
      <c r="B6024" t="s">
        <v>5100</v>
      </c>
      <c r="C6024" t="str">
        <f t="shared" si="94"/>
        <v>10.146.106.91naa.60060e80166221000001622100000043</v>
      </c>
      <c r="D6024" t="s">
        <v>4597</v>
      </c>
    </row>
    <row r="6025" spans="1:4">
      <c r="A6025" t="s">
        <v>1223</v>
      </c>
      <c r="B6025" t="s">
        <v>5058</v>
      </c>
      <c r="C6025" t="str">
        <f t="shared" si="94"/>
        <v>10.146.106.91naa.60060e8016622100000162210000103d</v>
      </c>
      <c r="D6025" t="s">
        <v>2475</v>
      </c>
    </row>
    <row r="6026" spans="1:4">
      <c r="A6026" t="s">
        <v>1223</v>
      </c>
      <c r="B6026" t="s">
        <v>5048</v>
      </c>
      <c r="C6026" t="str">
        <f t="shared" si="94"/>
        <v>10.146.106.91naa.60060e8016622100000162210000003a</v>
      </c>
      <c r="D6026" t="s">
        <v>2469</v>
      </c>
    </row>
    <row r="6027" spans="1:4">
      <c r="A6027" t="s">
        <v>1223</v>
      </c>
      <c r="B6027" t="s">
        <v>5052</v>
      </c>
      <c r="C6027" t="str">
        <f t="shared" si="94"/>
        <v>10.146.106.91naa.60060e8016622100000162210000103e</v>
      </c>
      <c r="D6027" t="s">
        <v>2484</v>
      </c>
    </row>
    <row r="6028" spans="1:4">
      <c r="A6028" t="s">
        <v>1223</v>
      </c>
      <c r="B6028" t="s">
        <v>5050</v>
      </c>
      <c r="C6028" t="str">
        <f t="shared" si="94"/>
        <v>10.146.106.91naa.60060e8016622100000162210000003b</v>
      </c>
      <c r="D6028" t="s">
        <v>2472</v>
      </c>
    </row>
    <row r="6029" spans="1:4">
      <c r="A6029" t="s">
        <v>1223</v>
      </c>
      <c r="B6029" t="s">
        <v>5069</v>
      </c>
      <c r="C6029" t="str">
        <f t="shared" si="94"/>
        <v>10.146.106.91naa.60060e8016622100000162210000103b</v>
      </c>
      <c r="D6029" t="s">
        <v>2473</v>
      </c>
    </row>
    <row r="6030" spans="1:4">
      <c r="A6030" t="s">
        <v>1223</v>
      </c>
      <c r="B6030" t="s">
        <v>5073</v>
      </c>
      <c r="C6030" t="str">
        <f t="shared" si="94"/>
        <v>10.146.106.91naa.60060e8016622100000162210000103a</v>
      </c>
      <c r="D6030" t="s">
        <v>2470</v>
      </c>
    </row>
    <row r="6031" spans="1:4">
      <c r="A6031" t="s">
        <v>1223</v>
      </c>
      <c r="B6031" t="s">
        <v>5056</v>
      </c>
      <c r="C6031" t="str">
        <f t="shared" si="94"/>
        <v>10.146.106.91naa.60060e8016622100000162210000103c</v>
      </c>
      <c r="D6031" t="s">
        <v>2471</v>
      </c>
    </row>
    <row r="6032" spans="1:4">
      <c r="A6032" t="s">
        <v>1223</v>
      </c>
      <c r="B6032" t="s">
        <v>5043</v>
      </c>
      <c r="C6032" t="str">
        <f t="shared" si="94"/>
        <v>10.146.106.91naa.60060e80166221000001622100000039</v>
      </c>
      <c r="D6032" t="s">
        <v>2462</v>
      </c>
    </row>
    <row r="6033" spans="1:4">
      <c r="A6033" t="s">
        <v>1223</v>
      </c>
      <c r="B6033" t="s">
        <v>5047</v>
      </c>
      <c r="C6033" t="str">
        <f t="shared" si="94"/>
        <v>10.146.106.91naa.60060e8016622100000162210000003c</v>
      </c>
      <c r="D6033" t="s">
        <v>2464</v>
      </c>
    </row>
    <row r="6034" spans="1:4">
      <c r="A6034" t="s">
        <v>1223</v>
      </c>
      <c r="B6034" t="s">
        <v>5021</v>
      </c>
      <c r="C6034" t="str">
        <f t="shared" si="94"/>
        <v>10.146.106.91naa.60060e8016622100000162210000003f</v>
      </c>
      <c r="D6034" t="s">
        <v>4613</v>
      </c>
    </row>
    <row r="6035" spans="1:4">
      <c r="A6035" t="s">
        <v>1223</v>
      </c>
      <c r="B6035" t="s">
        <v>5068</v>
      </c>
      <c r="C6035" t="str">
        <f t="shared" si="94"/>
        <v>10.146.106.91naa.60060e80166221000001622100001041</v>
      </c>
      <c r="D6035" t="s">
        <v>2479</v>
      </c>
    </row>
    <row r="6036" spans="1:4">
      <c r="A6036" t="s">
        <v>1223</v>
      </c>
      <c r="B6036" t="s">
        <v>5023</v>
      </c>
      <c r="C6036" t="str">
        <f t="shared" si="94"/>
        <v>10.146.106.91naa.60060e80166221000001622100000040</v>
      </c>
      <c r="D6036" t="s">
        <v>2476</v>
      </c>
    </row>
    <row r="6037" spans="1:4">
      <c r="A6037" t="s">
        <v>1223</v>
      </c>
      <c r="B6037" t="s">
        <v>5062</v>
      </c>
      <c r="C6037" t="str">
        <f t="shared" si="94"/>
        <v>10.146.106.91naa.60060e80166221000001622100001042</v>
      </c>
      <c r="D6037" t="s">
        <v>2486</v>
      </c>
    </row>
    <row r="6038" spans="1:4">
      <c r="A6038" t="s">
        <v>1223</v>
      </c>
      <c r="B6038" t="s">
        <v>5026</v>
      </c>
      <c r="C6038" t="str">
        <f t="shared" si="94"/>
        <v>10.146.106.91naa.60060e8016622100000162210000003d</v>
      </c>
      <c r="D6038" t="s">
        <v>2474</v>
      </c>
    </row>
    <row r="6039" spans="1:4">
      <c r="A6039" t="s">
        <v>1223</v>
      </c>
      <c r="B6039" t="s">
        <v>5054</v>
      </c>
      <c r="C6039" t="str">
        <f t="shared" si="94"/>
        <v>10.146.106.91naa.60060e8016622100000162210000103f</v>
      </c>
      <c r="D6039" t="s">
        <v>4615</v>
      </c>
    </row>
    <row r="6040" spans="1:4">
      <c r="A6040" t="s">
        <v>1223</v>
      </c>
      <c r="B6040" t="s">
        <v>5028</v>
      </c>
      <c r="C6040" t="str">
        <f t="shared" si="94"/>
        <v>10.146.106.91naa.60060e8016622100000162210000003e</v>
      </c>
      <c r="D6040" t="s">
        <v>2483</v>
      </c>
    </row>
    <row r="6041" spans="1:4">
      <c r="A6041" t="s">
        <v>1223</v>
      </c>
      <c r="B6041" t="s">
        <v>5066</v>
      </c>
      <c r="C6041" t="str">
        <f t="shared" si="94"/>
        <v>10.146.106.91naa.60060e80166221000001622100001040</v>
      </c>
      <c r="D6041" t="s">
        <v>2478</v>
      </c>
    </row>
    <row r="6042" spans="1:4">
      <c r="A6042" t="s">
        <v>1223</v>
      </c>
      <c r="B6042" t="s">
        <v>5071</v>
      </c>
      <c r="C6042" t="str">
        <f t="shared" si="94"/>
        <v>10.146.106.91naa.60060e80166221000001622100001039</v>
      </c>
      <c r="D6042" t="s">
        <v>4614</v>
      </c>
    </row>
    <row r="6043" spans="1:4">
      <c r="A6043" t="s">
        <v>1223</v>
      </c>
      <c r="B6043" t="s">
        <v>5051</v>
      </c>
      <c r="C6043" t="str">
        <f t="shared" si="94"/>
        <v>10.146.106.91naa.60060e80166177000001617700000051</v>
      </c>
      <c r="D6043" t="s">
        <v>4489</v>
      </c>
    </row>
    <row r="6044" spans="1:4">
      <c r="A6044" t="s">
        <v>1223</v>
      </c>
      <c r="B6044" t="s">
        <v>5049</v>
      </c>
      <c r="C6044" t="str">
        <f t="shared" si="94"/>
        <v>10.146.106.91naa.60060e80166177000001617700000050</v>
      </c>
      <c r="D6044" t="s">
        <v>4493</v>
      </c>
    </row>
    <row r="6045" spans="1:4">
      <c r="A6045" t="s">
        <v>1223</v>
      </c>
      <c r="B6045" t="s">
        <v>5044</v>
      </c>
      <c r="C6045" t="str">
        <f t="shared" si="94"/>
        <v>10.146.106.91naa.60060e8016622100000162210000004d</v>
      </c>
      <c r="D6045" t="s">
        <v>2502</v>
      </c>
    </row>
    <row r="6046" spans="1:4">
      <c r="A6046" t="s">
        <v>1223</v>
      </c>
      <c r="B6046" t="s">
        <v>5045</v>
      </c>
      <c r="C6046" t="str">
        <f t="shared" si="94"/>
        <v>10.146.106.91naa.60060e80166177000001617700000052</v>
      </c>
      <c r="D6046" t="s">
        <v>4486</v>
      </c>
    </row>
    <row r="6047" spans="1:4">
      <c r="A6047" t="s">
        <v>1223</v>
      </c>
      <c r="B6047" t="s">
        <v>5006</v>
      </c>
      <c r="C6047" t="str">
        <f t="shared" si="94"/>
        <v>10.146.106.91naa.60060e8016617700000161770000004d</v>
      </c>
      <c r="D6047" t="s">
        <v>4490</v>
      </c>
    </row>
    <row r="6048" spans="1:4">
      <c r="A6048" t="s">
        <v>1223</v>
      </c>
      <c r="B6048" t="s">
        <v>5010</v>
      </c>
      <c r="C6048" t="str">
        <f t="shared" si="94"/>
        <v>10.146.106.91naa.60060e8016617700000161770000004c</v>
      </c>
      <c r="D6048" t="s">
        <v>4491</v>
      </c>
    </row>
    <row r="6049" spans="1:4">
      <c r="A6049" t="s">
        <v>1223</v>
      </c>
      <c r="B6049" t="s">
        <v>5031</v>
      </c>
      <c r="C6049" t="str">
        <f t="shared" si="94"/>
        <v>10.146.106.91naa.60060e8016617700000161770000004f</v>
      </c>
      <c r="D6049" t="s">
        <v>4494</v>
      </c>
    </row>
    <row r="6050" spans="1:4">
      <c r="A6050" t="s">
        <v>1223</v>
      </c>
      <c r="B6050" t="s">
        <v>5032</v>
      </c>
      <c r="C6050" t="str">
        <f t="shared" si="94"/>
        <v>10.146.106.91naa.60060e8016617700000161770000004e</v>
      </c>
      <c r="D6050" t="s">
        <v>4492</v>
      </c>
    </row>
    <row r="6051" spans="1:4">
      <c r="A6051" t="s">
        <v>1223</v>
      </c>
      <c r="B6051" t="s">
        <v>5046</v>
      </c>
      <c r="C6051" t="str">
        <f t="shared" si="94"/>
        <v>10.146.106.91naa.60060e80166177000001617700000053</v>
      </c>
      <c r="D6051" t="s">
        <v>4487</v>
      </c>
    </row>
    <row r="6052" spans="1:4">
      <c r="A6052" t="s">
        <v>1223</v>
      </c>
      <c r="B6052" t="s">
        <v>5029</v>
      </c>
      <c r="C6052" t="str">
        <f t="shared" si="94"/>
        <v>10.146.106.91naa.60060e80166221000001622100000052</v>
      </c>
      <c r="D6052" t="s">
        <v>4500</v>
      </c>
    </row>
    <row r="6053" spans="1:4">
      <c r="A6053" t="s">
        <v>1223</v>
      </c>
      <c r="B6053" t="s">
        <v>5024</v>
      </c>
      <c r="C6053" t="str">
        <f t="shared" si="94"/>
        <v>10.146.106.91naa.60060e80166221000001622100000051</v>
      </c>
      <c r="D6053" t="s">
        <v>2523</v>
      </c>
    </row>
    <row r="6054" spans="1:4">
      <c r="A6054" t="s">
        <v>1223</v>
      </c>
      <c r="B6054" t="s">
        <v>5030</v>
      </c>
      <c r="C6054" t="str">
        <f t="shared" si="94"/>
        <v>10.146.106.91naa.60060e80166221000001622100000105</v>
      </c>
      <c r="D6054" t="s">
        <v>4856</v>
      </c>
    </row>
    <row r="6055" spans="1:4">
      <c r="A6055" t="s">
        <v>1223</v>
      </c>
      <c r="B6055" t="s">
        <v>5033</v>
      </c>
      <c r="C6055" t="str">
        <f t="shared" si="94"/>
        <v>10.146.106.91naa.60060e80166221000001622100000104</v>
      </c>
      <c r="D6055" t="s">
        <v>4498</v>
      </c>
    </row>
    <row r="6056" spans="1:4">
      <c r="A6056" t="s">
        <v>1223</v>
      </c>
      <c r="B6056" t="s">
        <v>5025</v>
      </c>
      <c r="C6056" t="str">
        <f t="shared" si="94"/>
        <v>10.146.106.91naa.60060e80166177000001617700000082</v>
      </c>
      <c r="D6056" t="s">
        <v>4488</v>
      </c>
    </row>
    <row r="6057" spans="1:4">
      <c r="A6057" t="s">
        <v>1223</v>
      </c>
      <c r="B6057" t="s">
        <v>5036</v>
      </c>
      <c r="C6057" t="str">
        <f t="shared" si="94"/>
        <v>10.146.106.91naa.60060e8016622100000162210000004e</v>
      </c>
      <c r="D6057" t="s">
        <v>2520</v>
      </c>
    </row>
    <row r="6058" spans="1:4">
      <c r="A6058" t="s">
        <v>1223</v>
      </c>
      <c r="B6058" t="s">
        <v>5022</v>
      </c>
      <c r="C6058" t="str">
        <f t="shared" si="94"/>
        <v>10.146.106.91naa.60060e80166221000001622100000050</v>
      </c>
      <c r="D6058" t="s">
        <v>2522</v>
      </c>
    </row>
    <row r="6059" spans="1:4">
      <c r="A6059" t="s">
        <v>1223</v>
      </c>
      <c r="B6059" t="s">
        <v>5027</v>
      </c>
      <c r="C6059" t="str">
        <f t="shared" si="94"/>
        <v>10.146.106.91naa.60060e80166177000001617700000083</v>
      </c>
      <c r="D6059" t="s">
        <v>4499</v>
      </c>
    </row>
    <row r="6060" spans="1:4">
      <c r="A6060" t="s">
        <v>1223</v>
      </c>
      <c r="B6060" t="s">
        <v>5079</v>
      </c>
      <c r="C6060" t="str">
        <f t="shared" si="94"/>
        <v>10.146.106.91naa.60060e80166221000001622100001105</v>
      </c>
      <c r="D6060" t="s">
        <v>4501</v>
      </c>
    </row>
    <row r="6061" spans="1:4">
      <c r="A6061" t="s">
        <v>1223</v>
      </c>
      <c r="B6061" t="s">
        <v>5086</v>
      </c>
      <c r="C6061" t="str">
        <f t="shared" si="94"/>
        <v>10.146.106.91naa.60060e80166221000001622100001104</v>
      </c>
      <c r="D6061" t="s">
        <v>4502</v>
      </c>
    </row>
    <row r="6062" spans="1:4">
      <c r="A6062" t="s">
        <v>1223</v>
      </c>
      <c r="B6062" t="s">
        <v>5020</v>
      </c>
      <c r="C6062" t="str">
        <f t="shared" si="94"/>
        <v>10.146.106.91naa.60060e80166221000001622100000f1f</v>
      </c>
      <c r="D6062" t="s">
        <v>4515</v>
      </c>
    </row>
    <row r="6063" spans="1:4">
      <c r="A6063" t="s">
        <v>1223</v>
      </c>
      <c r="B6063" t="s">
        <v>5015</v>
      </c>
      <c r="C6063" t="str">
        <f t="shared" si="94"/>
        <v>10.146.106.91naa.60060e80166221000001622100000f1e</v>
      </c>
      <c r="D6063" t="s">
        <v>4513</v>
      </c>
    </row>
    <row r="6064" spans="1:4">
      <c r="A6064" t="s">
        <v>1223</v>
      </c>
      <c r="B6064" t="s">
        <v>5038</v>
      </c>
      <c r="C6064" t="str">
        <f t="shared" si="94"/>
        <v>10.146.106.91naa.60060e80166177000001617700000f14</v>
      </c>
      <c r="D6064" t="s">
        <v>4526</v>
      </c>
    </row>
    <row r="6065" spans="1:4">
      <c r="A6065" t="s">
        <v>1223</v>
      </c>
      <c r="B6065" t="s">
        <v>5087</v>
      </c>
      <c r="C6065" t="str">
        <f t="shared" si="94"/>
        <v>10.146.106.91naa.60060e8016622100000162210000104e</v>
      </c>
      <c r="D6065" t="s">
        <v>4529</v>
      </c>
    </row>
    <row r="6066" spans="1:4">
      <c r="A6066" t="s">
        <v>1223</v>
      </c>
      <c r="B6066" t="s">
        <v>5094</v>
      </c>
      <c r="C6066" t="str">
        <f t="shared" si="94"/>
        <v>10.146.106.91naa.60060e80166221000001622100001052</v>
      </c>
      <c r="D6066" t="s">
        <v>4504</v>
      </c>
    </row>
    <row r="6067" spans="1:4">
      <c r="A6067" t="s">
        <v>1223</v>
      </c>
      <c r="B6067" t="s">
        <v>5098</v>
      </c>
      <c r="C6067" t="str">
        <f t="shared" si="94"/>
        <v>10.146.106.91naa.60060e80166221000001622100001051</v>
      </c>
      <c r="D6067" t="s">
        <v>4516</v>
      </c>
    </row>
    <row r="6068" spans="1:4">
      <c r="A6068" t="s">
        <v>1223</v>
      </c>
      <c r="B6068" t="s">
        <v>5016</v>
      </c>
      <c r="C6068" t="str">
        <f t="shared" si="94"/>
        <v>10.146.106.91naa.60060e80166221000001622100000f20</v>
      </c>
      <c r="D6068" t="s">
        <v>4511</v>
      </c>
    </row>
    <row r="6069" spans="1:4">
      <c r="A6069" t="s">
        <v>1223</v>
      </c>
      <c r="B6069" t="s">
        <v>5012</v>
      </c>
      <c r="C6069" t="str">
        <f t="shared" si="94"/>
        <v>10.146.106.91naa.60060e80166221000001622100000f25</v>
      </c>
      <c r="D6069" t="s">
        <v>4509</v>
      </c>
    </row>
    <row r="6070" spans="1:4">
      <c r="A6070" t="s">
        <v>1223</v>
      </c>
      <c r="B6070" t="s">
        <v>5007</v>
      </c>
      <c r="C6070" t="str">
        <f t="shared" si="94"/>
        <v>10.146.106.91naa.60060e80166221000001622100000f26</v>
      </c>
      <c r="D6070" t="s">
        <v>4423</v>
      </c>
    </row>
    <row r="6071" spans="1:4">
      <c r="A6071" t="s">
        <v>1223</v>
      </c>
      <c r="B6071" t="s">
        <v>5000</v>
      </c>
      <c r="C6071" t="str">
        <f t="shared" si="94"/>
        <v>10.146.106.91naa.60060e80166221000001622100000f22</v>
      </c>
      <c r="D6071" t="s">
        <v>4506</v>
      </c>
    </row>
    <row r="6072" spans="1:4">
      <c r="A6072" t="s">
        <v>1223</v>
      </c>
      <c r="B6072" t="s">
        <v>5013</v>
      </c>
      <c r="C6072" t="str">
        <f t="shared" si="94"/>
        <v>10.146.106.91naa.60060e80166221000001622100000f21</v>
      </c>
      <c r="D6072" t="s">
        <v>4507</v>
      </c>
    </row>
    <row r="6073" spans="1:4">
      <c r="A6073" t="s">
        <v>1223</v>
      </c>
      <c r="B6073" t="s">
        <v>4998</v>
      </c>
      <c r="C6073" t="str">
        <f t="shared" si="94"/>
        <v>10.146.106.91naa.60060e80166221000001622100000f24</v>
      </c>
      <c r="D6073" t="s">
        <v>4510</v>
      </c>
    </row>
    <row r="6074" spans="1:4">
      <c r="A6074" t="s">
        <v>1223</v>
      </c>
      <c r="B6074" t="s">
        <v>5002</v>
      </c>
      <c r="C6074" t="str">
        <f t="shared" si="94"/>
        <v>10.146.106.91naa.60060e80166221000001622100000f23</v>
      </c>
      <c r="D6074" t="s">
        <v>4508</v>
      </c>
    </row>
    <row r="6075" spans="1:4">
      <c r="A6075" t="s">
        <v>1223</v>
      </c>
      <c r="B6075" t="s">
        <v>5041</v>
      </c>
      <c r="C6075" t="str">
        <f t="shared" si="94"/>
        <v>10.146.106.91naa.60060e80166177000001617700000f13</v>
      </c>
      <c r="D6075" t="s">
        <v>4532</v>
      </c>
    </row>
    <row r="6076" spans="1:4">
      <c r="A6076" t="s">
        <v>1223</v>
      </c>
      <c r="B6076" t="s">
        <v>5090</v>
      </c>
      <c r="C6076" t="str">
        <f t="shared" si="94"/>
        <v>10.146.106.91naa.60060e80166177000001617700000045</v>
      </c>
      <c r="D6076" t="s">
        <v>4475</v>
      </c>
    </row>
    <row r="6077" spans="1:4">
      <c r="A6077" t="s">
        <v>1223</v>
      </c>
      <c r="B6077" t="s">
        <v>5089</v>
      </c>
      <c r="C6077" t="str">
        <f t="shared" si="94"/>
        <v>10.146.106.91naa.60060e80166177000001617700000044</v>
      </c>
      <c r="D6077" t="s">
        <v>4474</v>
      </c>
    </row>
    <row r="6078" spans="1:4">
      <c r="A6078" t="s">
        <v>1223</v>
      </c>
      <c r="B6078" t="s">
        <v>5088</v>
      </c>
      <c r="C6078" t="str">
        <f t="shared" si="94"/>
        <v>10.146.106.91naa.60060e80166177000001617700000046</v>
      </c>
      <c r="D6078" t="s">
        <v>4471</v>
      </c>
    </row>
    <row r="6079" spans="1:4">
      <c r="A6079" t="s">
        <v>1223</v>
      </c>
      <c r="B6079" t="s">
        <v>5035</v>
      </c>
      <c r="C6079" t="str">
        <f t="shared" si="94"/>
        <v>10.146.106.91naa.60060e80166221000001622100000042</v>
      </c>
      <c r="D6079" t="s">
        <v>2485</v>
      </c>
    </row>
    <row r="6080" spans="1:4">
      <c r="A6080" t="s">
        <v>1223</v>
      </c>
      <c r="B6080" t="s">
        <v>5034</v>
      </c>
      <c r="C6080" t="str">
        <f t="shared" si="94"/>
        <v>10.146.106.91naa.60060e80166221000001622100000041</v>
      </c>
      <c r="D6080" t="s">
        <v>2477</v>
      </c>
    </row>
    <row r="6081" spans="1:4">
      <c r="A6081" t="s">
        <v>1223</v>
      </c>
      <c r="B6081" t="s">
        <v>5063</v>
      </c>
      <c r="C6081" t="str">
        <f t="shared" si="94"/>
        <v>10.146.106.91naa.60060e80166177000001617700000043</v>
      </c>
      <c r="D6081" t="s">
        <v>4473</v>
      </c>
    </row>
    <row r="6082" spans="1:4">
      <c r="A6082" t="s">
        <v>1223</v>
      </c>
      <c r="B6082" t="s">
        <v>5064</v>
      </c>
      <c r="C6082" t="str">
        <f t="shared" si="94"/>
        <v>10.146.106.91naa.60060e80166177000001617700000042</v>
      </c>
      <c r="D6082" t="s">
        <v>4497</v>
      </c>
    </row>
    <row r="6083" spans="1:4">
      <c r="A6083" t="s">
        <v>1223</v>
      </c>
      <c r="B6083" t="s">
        <v>5092</v>
      </c>
      <c r="C6083" t="str">
        <f t="shared" si="94"/>
        <v>10.146.106.91naa.60060e80166177000001617700000047</v>
      </c>
      <c r="D6083" t="s">
        <v>4482</v>
      </c>
    </row>
    <row r="6084" spans="1:4">
      <c r="A6084" t="s">
        <v>1223</v>
      </c>
      <c r="B6084" t="s">
        <v>5075</v>
      </c>
      <c r="C6084" t="str">
        <f t="shared" ref="C6084:C6147" si="95">CONCATENATE(A6084,B6084)</f>
        <v>10.146.106.91naa.60060e8016617700000161770000004b</v>
      </c>
      <c r="D6084" t="s">
        <v>4518</v>
      </c>
    </row>
    <row r="6085" spans="1:4">
      <c r="A6085" t="s">
        <v>1223</v>
      </c>
      <c r="B6085" t="s">
        <v>5078</v>
      </c>
      <c r="C6085" t="str">
        <f t="shared" si="95"/>
        <v>10.146.106.91naa.60060e8016617700000161770000004a</v>
      </c>
      <c r="D6085" t="s">
        <v>4525</v>
      </c>
    </row>
    <row r="6086" spans="1:4">
      <c r="A6086" t="s">
        <v>1223</v>
      </c>
      <c r="B6086" t="s">
        <v>5091</v>
      </c>
      <c r="C6086" t="str">
        <f t="shared" si="95"/>
        <v>10.146.106.91naa.60060e8016622100000162210000104d</v>
      </c>
      <c r="D6086" t="s">
        <v>4531</v>
      </c>
    </row>
    <row r="6087" spans="1:4">
      <c r="A6087" t="s">
        <v>1223</v>
      </c>
      <c r="B6087" t="s">
        <v>5008</v>
      </c>
      <c r="C6087" t="str">
        <f t="shared" si="95"/>
        <v>10.146.106.91naa.60060e80166177000001617700000f12</v>
      </c>
      <c r="D6087" t="s">
        <v>4530</v>
      </c>
    </row>
    <row r="6088" spans="1:4">
      <c r="A6088" t="s">
        <v>1223</v>
      </c>
      <c r="B6088" t="s">
        <v>5097</v>
      </c>
      <c r="C6088" t="str">
        <f t="shared" si="95"/>
        <v>10.146.106.91naa.60060e80166177000001617700000048</v>
      </c>
      <c r="D6088" t="s">
        <v>4477</v>
      </c>
    </row>
    <row r="6089" spans="1:4">
      <c r="A6089" t="s">
        <v>1223</v>
      </c>
      <c r="B6089" t="s">
        <v>5093</v>
      </c>
      <c r="C6089" t="str">
        <f t="shared" si="95"/>
        <v>10.146.106.91naa.60060e80166177000001617700000049</v>
      </c>
      <c r="D6089" t="s">
        <v>4479</v>
      </c>
    </row>
    <row r="6090" spans="1:4">
      <c r="A6090" t="s">
        <v>1223</v>
      </c>
      <c r="B6090" t="s">
        <v>5001</v>
      </c>
      <c r="C6090" t="str">
        <f t="shared" si="95"/>
        <v>10.146.106.91naa.60060e80166221000001622100001047</v>
      </c>
      <c r="D6090" t="s">
        <v>4645</v>
      </c>
    </row>
    <row r="6091" spans="1:4">
      <c r="A6091" t="s">
        <v>1223</v>
      </c>
      <c r="B6091" t="s">
        <v>5040</v>
      </c>
      <c r="C6091" t="str">
        <f t="shared" si="95"/>
        <v>10.146.106.91naa.60060e8016622100000162210000104c</v>
      </c>
      <c r="D6091" t="s">
        <v>4635</v>
      </c>
    </row>
    <row r="6092" spans="1:4">
      <c r="A6092" t="s">
        <v>1223</v>
      </c>
      <c r="B6092" t="s">
        <v>4997</v>
      </c>
      <c r="C6092" t="str">
        <f t="shared" si="95"/>
        <v>10.146.106.91naa.60060e80166221000001622100001049</v>
      </c>
      <c r="D6092" t="s">
        <v>4639</v>
      </c>
    </row>
    <row r="6093" spans="1:4">
      <c r="A6093" t="s">
        <v>1223</v>
      </c>
      <c r="B6093" t="s">
        <v>5003</v>
      </c>
      <c r="C6093" t="str">
        <f t="shared" si="95"/>
        <v>10.146.106.91naa.60060e80166221000001622100001048</v>
      </c>
      <c r="D6093" t="s">
        <v>4641</v>
      </c>
    </row>
    <row r="6094" spans="1:4">
      <c r="A6094" t="s">
        <v>1223</v>
      </c>
      <c r="B6094" t="s">
        <v>5011</v>
      </c>
      <c r="C6094" t="str">
        <f t="shared" si="95"/>
        <v>10.146.106.91naa.60060e8016622100000162210000104b</v>
      </c>
      <c r="D6094" t="s">
        <v>4636</v>
      </c>
    </row>
    <row r="6095" spans="1:4">
      <c r="A6095" t="s">
        <v>1223</v>
      </c>
      <c r="B6095" t="s">
        <v>5004</v>
      </c>
      <c r="C6095" t="str">
        <f t="shared" si="95"/>
        <v>10.146.106.91naa.60060e8016622100000162210000104a</v>
      </c>
      <c r="D6095" t="s">
        <v>4640</v>
      </c>
    </row>
    <row r="6096" spans="1:4">
      <c r="A6096" t="s">
        <v>1224</v>
      </c>
      <c r="B6096" t="s">
        <v>5080</v>
      </c>
      <c r="C6096" t="str">
        <f t="shared" si="95"/>
        <v>10.146.106.92naa.60060e8016617700000161770000008b</v>
      </c>
      <c r="D6096" t="s">
        <v>4370</v>
      </c>
    </row>
    <row r="6097" spans="1:4">
      <c r="A6097" t="s">
        <v>1224</v>
      </c>
      <c r="B6097" t="s">
        <v>5095</v>
      </c>
      <c r="C6097" t="str">
        <f t="shared" si="95"/>
        <v>10.146.106.92naa.60060e8016617700000161770000008a</v>
      </c>
      <c r="D6097" t="s">
        <v>4357</v>
      </c>
    </row>
    <row r="6098" spans="1:4">
      <c r="A6098" t="s">
        <v>1224</v>
      </c>
      <c r="B6098" t="s">
        <v>5099</v>
      </c>
      <c r="C6098" t="str">
        <f t="shared" si="95"/>
        <v>10.146.106.92naa.60060e80166177000001617700000089</v>
      </c>
      <c r="D6098" t="s">
        <v>4363</v>
      </c>
    </row>
    <row r="6099" spans="1:4">
      <c r="A6099" t="s">
        <v>1224</v>
      </c>
      <c r="B6099" t="s">
        <v>1633</v>
      </c>
      <c r="C6099" t="str">
        <f t="shared" si="95"/>
        <v>10.146.106.92naa.600508b1001c9e7b0eeb076c3d9f2452</v>
      </c>
      <c r="D6099" t="s">
        <v>4213</v>
      </c>
    </row>
    <row r="6100" spans="1:4">
      <c r="A6100" t="s">
        <v>1224</v>
      </c>
      <c r="B6100" t="s">
        <v>1631</v>
      </c>
      <c r="C6100" t="str">
        <f t="shared" si="95"/>
        <v>10.146.106.92naa.600508b1001ce52f1677e45c02c4078d</v>
      </c>
      <c r="D6100" t="s">
        <v>4212</v>
      </c>
    </row>
    <row r="6101" spans="1:4">
      <c r="A6101" t="s">
        <v>1224</v>
      </c>
      <c r="B6101" t="s">
        <v>5061</v>
      </c>
      <c r="C6101" t="str">
        <f t="shared" si="95"/>
        <v>10.146.106.92naa.60060e80166177000001617700000041</v>
      </c>
      <c r="D6101" t="s">
        <v>4410</v>
      </c>
    </row>
    <row r="6102" spans="1:4">
      <c r="A6102" t="s">
        <v>1224</v>
      </c>
      <c r="B6102" t="s">
        <v>1279</v>
      </c>
      <c r="C6102" t="str">
        <f t="shared" si="95"/>
        <v>10.146.106.92naa.60060e80166221000001622100001f0d</v>
      </c>
      <c r="D6102" t="s">
        <v>4609</v>
      </c>
    </row>
    <row r="6103" spans="1:4">
      <c r="A6103" t="s">
        <v>1224</v>
      </c>
      <c r="B6103" t="s">
        <v>1289</v>
      </c>
      <c r="C6103" t="str">
        <f t="shared" si="95"/>
        <v>10.146.106.92naa.60060e80166221000001622100001f0e</v>
      </c>
      <c r="D6103" t="s">
        <v>4606</v>
      </c>
    </row>
    <row r="6104" spans="1:4">
      <c r="A6104" t="s">
        <v>1224</v>
      </c>
      <c r="B6104" t="s">
        <v>5009</v>
      </c>
      <c r="C6104" t="str">
        <f t="shared" si="95"/>
        <v>10.146.106.92naa.60060e80166221000001622100000f29</v>
      </c>
      <c r="D6104" t="s">
        <v>4605</v>
      </c>
    </row>
    <row r="6105" spans="1:4">
      <c r="A6105" t="s">
        <v>1224</v>
      </c>
      <c r="B6105" t="s">
        <v>1271</v>
      </c>
      <c r="C6105" t="str">
        <f t="shared" si="95"/>
        <v>10.146.106.92naa.60060e80166221000001622100001f0c</v>
      </c>
      <c r="D6105" t="s">
        <v>4608</v>
      </c>
    </row>
    <row r="6106" spans="1:4">
      <c r="A6106" t="s">
        <v>1224</v>
      </c>
      <c r="B6106" t="s">
        <v>5065</v>
      </c>
      <c r="C6106" t="str">
        <f t="shared" si="95"/>
        <v>10.146.106.92naa.60060e8016617700000161770000003f</v>
      </c>
      <c r="D6106" t="s">
        <v>4411</v>
      </c>
    </row>
    <row r="6107" spans="1:4">
      <c r="A6107" t="s">
        <v>1224</v>
      </c>
      <c r="B6107" t="s">
        <v>4999</v>
      </c>
      <c r="C6107" t="str">
        <f t="shared" si="95"/>
        <v>10.146.106.92naa.60060e80166221000001622100000f28</v>
      </c>
      <c r="D6107" t="s">
        <v>4610</v>
      </c>
    </row>
    <row r="6108" spans="1:4">
      <c r="A6108" t="s">
        <v>1224</v>
      </c>
      <c r="B6108" t="s">
        <v>5067</v>
      </c>
      <c r="C6108" t="str">
        <f t="shared" si="95"/>
        <v>10.146.106.92naa.60060e80166177000001617700000040</v>
      </c>
      <c r="D6108" t="s">
        <v>4415</v>
      </c>
    </row>
    <row r="6109" spans="1:4">
      <c r="A6109" t="s">
        <v>1224</v>
      </c>
      <c r="B6109" t="s">
        <v>5005</v>
      </c>
      <c r="C6109" t="str">
        <f t="shared" si="95"/>
        <v>10.146.106.92naa.60060e80166221000001622100000f2a</v>
      </c>
      <c r="D6109" t="s">
        <v>4607</v>
      </c>
    </row>
    <row r="6110" spans="1:4">
      <c r="A6110" t="s">
        <v>1224</v>
      </c>
      <c r="B6110" t="s">
        <v>5039</v>
      </c>
      <c r="C6110" t="str">
        <f t="shared" si="95"/>
        <v>10.146.106.92naa.60060e80166221000001622100000f2c</v>
      </c>
      <c r="D6110" t="s">
        <v>4612</v>
      </c>
    </row>
    <row r="6111" spans="1:4">
      <c r="A6111" t="s">
        <v>1224</v>
      </c>
      <c r="B6111" t="s">
        <v>5042</v>
      </c>
      <c r="C6111" t="str">
        <f t="shared" si="95"/>
        <v>10.146.106.92naa.60060e80166221000001622100000f2b</v>
      </c>
      <c r="D6111" t="s">
        <v>4611</v>
      </c>
    </row>
    <row r="6112" spans="1:4">
      <c r="A6112" t="s">
        <v>1224</v>
      </c>
      <c r="B6112" t="s">
        <v>5027</v>
      </c>
      <c r="C6112" t="str">
        <f t="shared" si="95"/>
        <v>10.146.106.92naa.60060e80166177000001617700000083</v>
      </c>
      <c r="D6112" t="s">
        <v>5102</v>
      </c>
    </row>
    <row r="6113" spans="1:4">
      <c r="A6113" t="s">
        <v>1224</v>
      </c>
      <c r="B6113" t="s">
        <v>1375</v>
      </c>
      <c r="C6113" t="str">
        <f t="shared" si="95"/>
        <v>10.146.106.92naa.60060e80166177000001617700001f13</v>
      </c>
      <c r="D6113" t="s">
        <v>4402</v>
      </c>
    </row>
    <row r="6114" spans="1:4">
      <c r="A6114" t="s">
        <v>1224</v>
      </c>
      <c r="B6114" t="s">
        <v>5051</v>
      </c>
      <c r="C6114" t="str">
        <f t="shared" si="95"/>
        <v>10.146.106.92naa.60060e80166177000001617700000051</v>
      </c>
      <c r="D6114" t="s">
        <v>4831</v>
      </c>
    </row>
    <row r="6115" spans="1:4">
      <c r="A6115" t="s">
        <v>1224</v>
      </c>
      <c r="B6115" t="s">
        <v>5045</v>
      </c>
      <c r="C6115" t="str">
        <f t="shared" si="95"/>
        <v>10.146.106.92naa.60060e80166177000001617700000052</v>
      </c>
      <c r="D6115" t="s">
        <v>4850</v>
      </c>
    </row>
    <row r="6116" spans="1:4">
      <c r="A6116" t="s">
        <v>1224</v>
      </c>
      <c r="B6116" t="s">
        <v>5059</v>
      </c>
      <c r="C6116" t="str">
        <f t="shared" si="95"/>
        <v>10.146.106.92naa.60060e8016617700000161770000003b</v>
      </c>
      <c r="D6116" t="s">
        <v>4404</v>
      </c>
    </row>
    <row r="6117" spans="1:4">
      <c r="A6117" t="s">
        <v>1224</v>
      </c>
      <c r="B6117" t="s">
        <v>5049</v>
      </c>
      <c r="C6117" t="str">
        <f t="shared" si="95"/>
        <v>10.146.106.92naa.60060e80166177000001617700000050</v>
      </c>
      <c r="D6117" t="s">
        <v>4830</v>
      </c>
    </row>
    <row r="6118" spans="1:4">
      <c r="A6118" t="s">
        <v>1224</v>
      </c>
      <c r="B6118" t="s">
        <v>5072</v>
      </c>
      <c r="C6118" t="str">
        <f t="shared" si="95"/>
        <v>10.146.106.92naa.60060e80166177000001617700000039</v>
      </c>
      <c r="D6118" t="s">
        <v>4416</v>
      </c>
    </row>
    <row r="6119" spans="1:4">
      <c r="A6119" t="s">
        <v>1224</v>
      </c>
      <c r="B6119" t="s">
        <v>5057</v>
      </c>
      <c r="C6119" t="str">
        <f t="shared" si="95"/>
        <v>10.146.106.92naa.60060e8016617700000161770000003a</v>
      </c>
      <c r="D6119" t="s">
        <v>4400</v>
      </c>
    </row>
    <row r="6120" spans="1:4">
      <c r="A6120" t="s">
        <v>1224</v>
      </c>
      <c r="B6120" t="s">
        <v>1365</v>
      </c>
      <c r="C6120" t="str">
        <f t="shared" si="95"/>
        <v>10.146.106.92naa.60060e80166177000001617700001f12</v>
      </c>
      <c r="D6120" t="s">
        <v>4401</v>
      </c>
    </row>
    <row r="6121" spans="1:4">
      <c r="A6121" t="s">
        <v>1224</v>
      </c>
      <c r="B6121" t="s">
        <v>1381</v>
      </c>
      <c r="C6121" t="str">
        <f t="shared" si="95"/>
        <v>10.146.106.92naa.60060e80166177000001617700001f14</v>
      </c>
      <c r="D6121" t="s">
        <v>4403</v>
      </c>
    </row>
    <row r="6122" spans="1:4">
      <c r="A6122" t="s">
        <v>1224</v>
      </c>
      <c r="B6122" t="s">
        <v>5025</v>
      </c>
      <c r="C6122" t="str">
        <f t="shared" si="95"/>
        <v>10.146.106.92naa.60060e80166177000001617700000082</v>
      </c>
      <c r="D6122" t="s">
        <v>5101</v>
      </c>
    </row>
    <row r="6123" spans="1:4">
      <c r="A6123" t="s">
        <v>1224</v>
      </c>
      <c r="B6123" t="s">
        <v>1251</v>
      </c>
      <c r="C6123" t="str">
        <f t="shared" si="95"/>
        <v>10.146.106.92naa.60060e80166221000001622100001f0a</v>
      </c>
      <c r="D6123" t="s">
        <v>4596</v>
      </c>
    </row>
    <row r="6124" spans="1:4">
      <c r="A6124" t="s">
        <v>1224</v>
      </c>
      <c r="B6124" t="s">
        <v>1261</v>
      </c>
      <c r="C6124" t="str">
        <f t="shared" si="95"/>
        <v>10.146.106.92naa.60060e80166221000001622100001f0b</v>
      </c>
      <c r="D6124" t="s">
        <v>4595</v>
      </c>
    </row>
    <row r="6125" spans="1:4">
      <c r="A6125" t="s">
        <v>1224</v>
      </c>
      <c r="B6125" t="s">
        <v>5060</v>
      </c>
      <c r="C6125" t="str">
        <f t="shared" si="95"/>
        <v>10.146.106.92naa.60060e8016617700000161770000003e</v>
      </c>
      <c r="D6125" t="s">
        <v>4397</v>
      </c>
    </row>
    <row r="6126" spans="1:4">
      <c r="A6126" t="s">
        <v>1224</v>
      </c>
      <c r="B6126" t="s">
        <v>5046</v>
      </c>
      <c r="C6126" t="str">
        <f t="shared" si="95"/>
        <v>10.146.106.92naa.60060e80166177000001617700000053</v>
      </c>
      <c r="D6126" t="s">
        <v>5103</v>
      </c>
    </row>
    <row r="6127" spans="1:4">
      <c r="A6127" t="s">
        <v>1224</v>
      </c>
      <c r="B6127" t="s">
        <v>5053</v>
      </c>
      <c r="C6127" t="str">
        <f t="shared" si="95"/>
        <v>10.146.106.92naa.60060e8016617700000161770000003c</v>
      </c>
      <c r="D6127" t="s">
        <v>4399</v>
      </c>
    </row>
    <row r="6128" spans="1:4">
      <c r="A6128" t="s">
        <v>1224</v>
      </c>
      <c r="B6128" t="s">
        <v>5055</v>
      </c>
      <c r="C6128" t="str">
        <f t="shared" si="95"/>
        <v>10.146.106.92naa.60060e8016617700000161770000003d</v>
      </c>
      <c r="D6128" t="s">
        <v>4396</v>
      </c>
    </row>
    <row r="6129" spans="1:4">
      <c r="A6129" t="s">
        <v>1224</v>
      </c>
      <c r="B6129" t="s">
        <v>1385</v>
      </c>
      <c r="C6129" t="str">
        <f t="shared" si="95"/>
        <v>10.146.106.92naa.60060e80166177000001617700001f15</v>
      </c>
      <c r="D6129" t="s">
        <v>4394</v>
      </c>
    </row>
    <row r="6130" spans="1:4">
      <c r="A6130" t="s">
        <v>1224</v>
      </c>
      <c r="B6130" t="s">
        <v>5082</v>
      </c>
      <c r="C6130" t="str">
        <f t="shared" si="95"/>
        <v>10.146.106.92naa.60060e8016622100000162210000004b</v>
      </c>
      <c r="D6130" t="s">
        <v>4637</v>
      </c>
    </row>
    <row r="6131" spans="1:4">
      <c r="A6131" t="s">
        <v>1224</v>
      </c>
      <c r="B6131" t="s">
        <v>1237</v>
      </c>
      <c r="C6131" t="str">
        <f t="shared" si="95"/>
        <v>10.146.106.92naa.60060e80166221000001622100001f1a</v>
      </c>
      <c r="D6131" t="s">
        <v>4222</v>
      </c>
    </row>
    <row r="6132" spans="1:4">
      <c r="A6132" t="s">
        <v>1224</v>
      </c>
      <c r="B6132" t="s">
        <v>5014</v>
      </c>
      <c r="C6132" t="str">
        <f t="shared" si="95"/>
        <v>10.146.106.92naa.60060e80166221000001622100001043</v>
      </c>
      <c r="D6132" t="s">
        <v>4643</v>
      </c>
    </row>
    <row r="6133" spans="1:4">
      <c r="A6133" t="s">
        <v>1224</v>
      </c>
      <c r="B6133" t="s">
        <v>5083</v>
      </c>
      <c r="C6133" t="str">
        <f t="shared" si="95"/>
        <v>10.146.106.92naa.60060e8016622100000162210000004c</v>
      </c>
      <c r="D6133" t="s">
        <v>4638</v>
      </c>
    </row>
    <row r="6134" spans="1:4">
      <c r="A6134" t="s">
        <v>1224</v>
      </c>
      <c r="B6134" t="s">
        <v>5081</v>
      </c>
      <c r="C6134" t="str">
        <f t="shared" si="95"/>
        <v>10.146.106.92naa.60060e80166221000001622100000048</v>
      </c>
      <c r="D6134" t="s">
        <v>4600</v>
      </c>
    </row>
    <row r="6135" spans="1:4">
      <c r="A6135" t="s">
        <v>1224</v>
      </c>
      <c r="B6135" t="s">
        <v>5076</v>
      </c>
      <c r="C6135" t="str">
        <f t="shared" si="95"/>
        <v>10.146.106.92naa.60060e80166221000001622100000047</v>
      </c>
      <c r="D6135" t="s">
        <v>4599</v>
      </c>
    </row>
    <row r="6136" spans="1:4">
      <c r="A6136" t="s">
        <v>1224</v>
      </c>
      <c r="B6136" t="s">
        <v>5085</v>
      </c>
      <c r="C6136" t="str">
        <f t="shared" si="95"/>
        <v>10.146.106.92naa.60060e8016622100000162210000004a</v>
      </c>
      <c r="D6136" t="s">
        <v>4601</v>
      </c>
    </row>
    <row r="6137" spans="1:4">
      <c r="A6137" t="s">
        <v>1224</v>
      </c>
      <c r="B6137" t="s">
        <v>5084</v>
      </c>
      <c r="C6137" t="str">
        <f t="shared" si="95"/>
        <v>10.146.106.92naa.60060e80166221000001622100000049</v>
      </c>
      <c r="D6137" t="s">
        <v>4602</v>
      </c>
    </row>
    <row r="6138" spans="1:4">
      <c r="A6138" t="s">
        <v>1224</v>
      </c>
      <c r="B6138" t="s">
        <v>5018</v>
      </c>
      <c r="C6138" t="str">
        <f t="shared" si="95"/>
        <v>10.146.106.92naa.60060e80166221000001622100001044</v>
      </c>
      <c r="D6138" t="s">
        <v>4642</v>
      </c>
    </row>
    <row r="6139" spans="1:4">
      <c r="A6139" t="s">
        <v>1224</v>
      </c>
      <c r="B6139" t="s">
        <v>5004</v>
      </c>
      <c r="C6139" t="str">
        <f t="shared" si="95"/>
        <v>10.146.106.92naa.60060e8016622100000162210000104a</v>
      </c>
      <c r="D6139" t="s">
        <v>4640</v>
      </c>
    </row>
    <row r="6140" spans="1:4">
      <c r="A6140" t="s">
        <v>1224</v>
      </c>
      <c r="B6140" t="s">
        <v>4997</v>
      </c>
      <c r="C6140" t="str">
        <f t="shared" si="95"/>
        <v>10.146.106.92naa.60060e80166221000001622100001049</v>
      </c>
      <c r="D6140" t="s">
        <v>4639</v>
      </c>
    </row>
    <row r="6141" spans="1:4">
      <c r="A6141" t="s">
        <v>1224</v>
      </c>
      <c r="B6141" t="s">
        <v>5040</v>
      </c>
      <c r="C6141" t="str">
        <f t="shared" si="95"/>
        <v>10.146.106.92naa.60060e8016622100000162210000104c</v>
      </c>
      <c r="D6141" t="s">
        <v>4635</v>
      </c>
    </row>
    <row r="6142" spans="1:4">
      <c r="A6142" t="s">
        <v>1224</v>
      </c>
      <c r="B6142" t="s">
        <v>5011</v>
      </c>
      <c r="C6142" t="str">
        <f t="shared" si="95"/>
        <v>10.146.106.92naa.60060e8016622100000162210000104b</v>
      </c>
      <c r="D6142" t="s">
        <v>4636</v>
      </c>
    </row>
    <row r="6143" spans="1:4">
      <c r="A6143" t="s">
        <v>1224</v>
      </c>
      <c r="B6143" t="s">
        <v>5017</v>
      </c>
      <c r="C6143" t="str">
        <f t="shared" si="95"/>
        <v>10.146.106.92naa.60060e80166221000001622100001046</v>
      </c>
      <c r="D6143" t="s">
        <v>4646</v>
      </c>
    </row>
    <row r="6144" spans="1:4">
      <c r="A6144" t="s">
        <v>1224</v>
      </c>
      <c r="B6144" t="s">
        <v>5019</v>
      </c>
      <c r="C6144" t="str">
        <f t="shared" si="95"/>
        <v>10.146.106.92naa.60060e80166221000001622100001045</v>
      </c>
      <c r="D6144" t="s">
        <v>4644</v>
      </c>
    </row>
    <row r="6145" spans="1:4">
      <c r="A6145" t="s">
        <v>1224</v>
      </c>
      <c r="B6145" t="s">
        <v>5003</v>
      </c>
      <c r="C6145" t="str">
        <f t="shared" si="95"/>
        <v>10.146.106.92naa.60060e80166221000001622100001048</v>
      </c>
      <c r="D6145" t="s">
        <v>4641</v>
      </c>
    </row>
    <row r="6146" spans="1:4">
      <c r="A6146" t="s">
        <v>1224</v>
      </c>
      <c r="B6146" t="s">
        <v>5001</v>
      </c>
      <c r="C6146" t="str">
        <f t="shared" si="95"/>
        <v>10.146.106.92naa.60060e80166221000001622100001047</v>
      </c>
      <c r="D6146" t="s">
        <v>4645</v>
      </c>
    </row>
    <row r="6147" spans="1:4">
      <c r="A6147" t="s">
        <v>1224</v>
      </c>
      <c r="B6147" t="s">
        <v>5074</v>
      </c>
      <c r="C6147" t="str">
        <f t="shared" si="95"/>
        <v>10.146.106.92naa.60060e80166221000001622100000046</v>
      </c>
      <c r="D6147" t="s">
        <v>4603</v>
      </c>
    </row>
    <row r="6148" spans="1:4">
      <c r="A6148" t="s">
        <v>1224</v>
      </c>
      <c r="B6148" t="s">
        <v>5096</v>
      </c>
      <c r="C6148" t="str">
        <f t="shared" ref="C6148:C6211" si="96">CONCATENATE(A6148,B6148)</f>
        <v>10.146.106.92naa.60060e80166221000001622100000044</v>
      </c>
      <c r="D6148" t="s">
        <v>4598</v>
      </c>
    </row>
    <row r="6149" spans="1:4">
      <c r="A6149" t="s">
        <v>1224</v>
      </c>
      <c r="B6149" t="s">
        <v>5077</v>
      </c>
      <c r="C6149" t="str">
        <f t="shared" si="96"/>
        <v>10.146.106.92naa.60060e80166221000001622100000045</v>
      </c>
      <c r="D6149" t="s">
        <v>4604</v>
      </c>
    </row>
    <row r="6150" spans="1:4">
      <c r="A6150" t="s">
        <v>1224</v>
      </c>
      <c r="B6150" t="s">
        <v>5100</v>
      </c>
      <c r="C6150" t="str">
        <f t="shared" si="96"/>
        <v>10.146.106.92naa.60060e80166221000001622100000043</v>
      </c>
      <c r="D6150" t="s">
        <v>4597</v>
      </c>
    </row>
    <row r="6151" spans="1:4">
      <c r="A6151" t="s">
        <v>1224</v>
      </c>
      <c r="B6151" t="s">
        <v>5062</v>
      </c>
      <c r="C6151" t="str">
        <f t="shared" si="96"/>
        <v>10.146.106.92naa.60060e80166221000001622100001042</v>
      </c>
      <c r="D6151" t="s">
        <v>2486</v>
      </c>
    </row>
    <row r="6152" spans="1:4">
      <c r="A6152" t="s">
        <v>1224</v>
      </c>
      <c r="B6152" t="s">
        <v>5021</v>
      </c>
      <c r="C6152" t="str">
        <f t="shared" si="96"/>
        <v>10.146.106.92naa.60060e8016622100000162210000003f</v>
      </c>
      <c r="D6152" t="s">
        <v>4613</v>
      </c>
    </row>
    <row r="6153" spans="1:4">
      <c r="A6153" t="s">
        <v>1224</v>
      </c>
      <c r="B6153" t="s">
        <v>5034</v>
      </c>
      <c r="C6153" t="str">
        <f t="shared" si="96"/>
        <v>10.146.106.92naa.60060e80166221000001622100000041</v>
      </c>
      <c r="D6153" t="s">
        <v>2477</v>
      </c>
    </row>
    <row r="6154" spans="1:4">
      <c r="A6154" t="s">
        <v>1224</v>
      </c>
      <c r="B6154" t="s">
        <v>5023</v>
      </c>
      <c r="C6154" t="str">
        <f t="shared" si="96"/>
        <v>10.146.106.92naa.60060e80166221000001622100000040</v>
      </c>
      <c r="D6154" t="s">
        <v>2476</v>
      </c>
    </row>
    <row r="6155" spans="1:4">
      <c r="A6155" t="s">
        <v>1224</v>
      </c>
      <c r="B6155" t="s">
        <v>5066</v>
      </c>
      <c r="C6155" t="str">
        <f t="shared" si="96"/>
        <v>10.146.106.92naa.60060e80166221000001622100001040</v>
      </c>
      <c r="D6155" t="s">
        <v>2478</v>
      </c>
    </row>
    <row r="6156" spans="1:4">
      <c r="A6156" t="s">
        <v>1224</v>
      </c>
      <c r="B6156" t="s">
        <v>5026</v>
      </c>
      <c r="C6156" t="str">
        <f t="shared" si="96"/>
        <v>10.146.106.92naa.60060e8016622100000162210000003d</v>
      </c>
      <c r="D6156" t="s">
        <v>2474</v>
      </c>
    </row>
    <row r="6157" spans="1:4">
      <c r="A6157" t="s">
        <v>1224</v>
      </c>
      <c r="B6157" t="s">
        <v>5068</v>
      </c>
      <c r="C6157" t="str">
        <f t="shared" si="96"/>
        <v>10.146.106.92naa.60060e80166221000001622100001041</v>
      </c>
      <c r="D6157" t="s">
        <v>2479</v>
      </c>
    </row>
    <row r="6158" spans="1:4">
      <c r="A6158" t="s">
        <v>1224</v>
      </c>
      <c r="B6158" t="s">
        <v>5028</v>
      </c>
      <c r="C6158" t="str">
        <f t="shared" si="96"/>
        <v>10.146.106.92naa.60060e8016622100000162210000003e</v>
      </c>
      <c r="D6158" t="s">
        <v>2483</v>
      </c>
    </row>
    <row r="6159" spans="1:4">
      <c r="A6159" t="s">
        <v>1224</v>
      </c>
      <c r="B6159" t="s">
        <v>5035</v>
      </c>
      <c r="C6159" t="str">
        <f t="shared" si="96"/>
        <v>10.146.106.92naa.60060e80166221000001622100000042</v>
      </c>
      <c r="D6159" t="s">
        <v>2485</v>
      </c>
    </row>
    <row r="6160" spans="1:4">
      <c r="A6160" t="s">
        <v>1224</v>
      </c>
      <c r="B6160" t="s">
        <v>5088</v>
      </c>
      <c r="C6160" t="str">
        <f t="shared" si="96"/>
        <v>10.146.106.92naa.60060e80166177000001617700000046</v>
      </c>
      <c r="D6160" t="s">
        <v>4471</v>
      </c>
    </row>
    <row r="6161" spans="1:4">
      <c r="A6161" t="s">
        <v>1224</v>
      </c>
      <c r="B6161" t="s">
        <v>5092</v>
      </c>
      <c r="C6161" t="str">
        <f t="shared" si="96"/>
        <v>10.146.106.92naa.60060e80166177000001617700000047</v>
      </c>
      <c r="D6161" t="s">
        <v>4482</v>
      </c>
    </row>
    <row r="6162" spans="1:4">
      <c r="A6162" t="s">
        <v>1224</v>
      </c>
      <c r="B6162" t="s">
        <v>5063</v>
      </c>
      <c r="C6162" t="str">
        <f t="shared" si="96"/>
        <v>10.146.106.92naa.60060e80166177000001617700000043</v>
      </c>
      <c r="D6162" t="s">
        <v>4473</v>
      </c>
    </row>
    <row r="6163" spans="1:4">
      <c r="A6163" t="s">
        <v>1224</v>
      </c>
      <c r="B6163" t="s">
        <v>5064</v>
      </c>
      <c r="C6163" t="str">
        <f t="shared" si="96"/>
        <v>10.146.106.92naa.60060e80166177000001617700000042</v>
      </c>
      <c r="D6163" t="s">
        <v>4497</v>
      </c>
    </row>
    <row r="6164" spans="1:4">
      <c r="A6164" t="s">
        <v>1224</v>
      </c>
      <c r="B6164" t="s">
        <v>5090</v>
      </c>
      <c r="C6164" t="str">
        <f t="shared" si="96"/>
        <v>10.146.106.92naa.60060e80166177000001617700000045</v>
      </c>
      <c r="D6164" t="s">
        <v>4475</v>
      </c>
    </row>
    <row r="6165" spans="1:4">
      <c r="A6165" t="s">
        <v>1224</v>
      </c>
      <c r="B6165" t="s">
        <v>5089</v>
      </c>
      <c r="C6165" t="str">
        <f t="shared" si="96"/>
        <v>10.146.106.92naa.60060e80166177000001617700000044</v>
      </c>
      <c r="D6165" t="s">
        <v>4474</v>
      </c>
    </row>
    <row r="6166" spans="1:4">
      <c r="A6166" t="s">
        <v>1224</v>
      </c>
      <c r="B6166" t="s">
        <v>5054</v>
      </c>
      <c r="C6166" t="str">
        <f t="shared" si="96"/>
        <v>10.146.106.92naa.60060e8016622100000162210000103f</v>
      </c>
      <c r="D6166" t="s">
        <v>4615</v>
      </c>
    </row>
    <row r="6167" spans="1:4">
      <c r="A6167" t="s">
        <v>1224</v>
      </c>
      <c r="B6167" t="s">
        <v>5033</v>
      </c>
      <c r="C6167" t="str">
        <f t="shared" si="96"/>
        <v>10.146.106.92naa.60060e80166221000001622100000104</v>
      </c>
      <c r="D6167" t="s">
        <v>4498</v>
      </c>
    </row>
    <row r="6168" spans="1:4">
      <c r="A6168" t="s">
        <v>1224</v>
      </c>
      <c r="B6168" t="s">
        <v>5029</v>
      </c>
      <c r="C6168" t="str">
        <f t="shared" si="96"/>
        <v>10.146.106.92naa.60060e80166221000001622100000052</v>
      </c>
      <c r="D6168" t="s">
        <v>4500</v>
      </c>
    </row>
    <row r="6169" spans="1:4">
      <c r="A6169" t="s">
        <v>1224</v>
      </c>
      <c r="B6169" t="s">
        <v>5071</v>
      </c>
      <c r="C6169" t="str">
        <f t="shared" si="96"/>
        <v>10.146.106.92naa.60060e80166221000001622100001039</v>
      </c>
      <c r="D6169" t="s">
        <v>4614</v>
      </c>
    </row>
    <row r="6170" spans="1:4">
      <c r="A6170" t="s">
        <v>1224</v>
      </c>
      <c r="B6170" t="s">
        <v>5030</v>
      </c>
      <c r="C6170" t="str">
        <f t="shared" si="96"/>
        <v>10.146.106.92naa.60060e80166221000001622100000105</v>
      </c>
      <c r="D6170" t="s">
        <v>4856</v>
      </c>
    </row>
    <row r="6171" spans="1:4">
      <c r="A6171" t="s">
        <v>1224</v>
      </c>
      <c r="B6171" t="s">
        <v>5036</v>
      </c>
      <c r="C6171" t="str">
        <f t="shared" si="96"/>
        <v>10.146.106.92naa.60060e8016622100000162210000004e</v>
      </c>
      <c r="D6171" t="s">
        <v>2520</v>
      </c>
    </row>
    <row r="6172" spans="1:4">
      <c r="A6172" t="s">
        <v>1224</v>
      </c>
      <c r="B6172" t="s">
        <v>5044</v>
      </c>
      <c r="C6172" t="str">
        <f t="shared" si="96"/>
        <v>10.146.106.92naa.60060e8016622100000162210000004d</v>
      </c>
      <c r="D6172" t="s">
        <v>2502</v>
      </c>
    </row>
    <row r="6173" spans="1:4">
      <c r="A6173" t="s">
        <v>1224</v>
      </c>
      <c r="B6173" t="s">
        <v>5024</v>
      </c>
      <c r="C6173" t="str">
        <f t="shared" si="96"/>
        <v>10.146.106.92naa.60060e80166221000001622100000051</v>
      </c>
      <c r="D6173" t="s">
        <v>2523</v>
      </c>
    </row>
    <row r="6174" spans="1:4">
      <c r="A6174" t="s">
        <v>1224</v>
      </c>
      <c r="B6174" t="s">
        <v>5022</v>
      </c>
      <c r="C6174" t="str">
        <f t="shared" si="96"/>
        <v>10.146.106.92naa.60060e80166221000001622100000050</v>
      </c>
      <c r="D6174" t="s">
        <v>2522</v>
      </c>
    </row>
    <row r="6175" spans="1:4">
      <c r="A6175" t="s">
        <v>1224</v>
      </c>
      <c r="B6175" t="s">
        <v>5073</v>
      </c>
      <c r="C6175" t="str">
        <f t="shared" si="96"/>
        <v>10.146.106.92naa.60060e8016622100000162210000103a</v>
      </c>
      <c r="D6175" t="s">
        <v>2470</v>
      </c>
    </row>
    <row r="6176" spans="1:4">
      <c r="A6176" t="s">
        <v>1224</v>
      </c>
      <c r="B6176" t="s">
        <v>5050</v>
      </c>
      <c r="C6176" t="str">
        <f t="shared" si="96"/>
        <v>10.146.106.92naa.60060e8016622100000162210000003b</v>
      </c>
      <c r="D6176" t="s">
        <v>2472</v>
      </c>
    </row>
    <row r="6177" spans="1:4">
      <c r="A6177" t="s">
        <v>1224</v>
      </c>
      <c r="B6177" t="s">
        <v>5058</v>
      </c>
      <c r="C6177" t="str">
        <f t="shared" si="96"/>
        <v>10.146.106.92naa.60060e8016622100000162210000103d</v>
      </c>
      <c r="D6177" t="s">
        <v>2475</v>
      </c>
    </row>
    <row r="6178" spans="1:4">
      <c r="A6178" t="s">
        <v>1224</v>
      </c>
      <c r="B6178" t="s">
        <v>5047</v>
      </c>
      <c r="C6178" t="str">
        <f t="shared" si="96"/>
        <v>10.146.106.92naa.60060e8016622100000162210000003c</v>
      </c>
      <c r="D6178" t="s">
        <v>2464</v>
      </c>
    </row>
    <row r="6179" spans="1:4">
      <c r="A6179" t="s">
        <v>1224</v>
      </c>
      <c r="B6179" t="s">
        <v>5052</v>
      </c>
      <c r="C6179" t="str">
        <f t="shared" si="96"/>
        <v>10.146.106.92naa.60060e8016622100000162210000103e</v>
      </c>
      <c r="D6179" t="s">
        <v>2484</v>
      </c>
    </row>
    <row r="6180" spans="1:4">
      <c r="A6180" t="s">
        <v>1224</v>
      </c>
      <c r="B6180" t="s">
        <v>5043</v>
      </c>
      <c r="C6180" t="str">
        <f t="shared" si="96"/>
        <v>10.146.106.92naa.60060e80166221000001622100000039</v>
      </c>
      <c r="D6180" t="s">
        <v>2462</v>
      </c>
    </row>
    <row r="6181" spans="1:4">
      <c r="A6181" t="s">
        <v>1224</v>
      </c>
      <c r="B6181" t="s">
        <v>5069</v>
      </c>
      <c r="C6181" t="str">
        <f t="shared" si="96"/>
        <v>10.146.106.92naa.60060e8016622100000162210000103b</v>
      </c>
      <c r="D6181" t="s">
        <v>2473</v>
      </c>
    </row>
    <row r="6182" spans="1:4">
      <c r="A6182" t="s">
        <v>1224</v>
      </c>
      <c r="B6182" t="s">
        <v>5048</v>
      </c>
      <c r="C6182" t="str">
        <f t="shared" si="96"/>
        <v>10.146.106.92naa.60060e8016622100000162210000003a</v>
      </c>
      <c r="D6182" t="s">
        <v>2469</v>
      </c>
    </row>
    <row r="6183" spans="1:4">
      <c r="A6183" t="s">
        <v>1224</v>
      </c>
      <c r="B6183" t="s">
        <v>5056</v>
      </c>
      <c r="C6183" t="str">
        <f t="shared" si="96"/>
        <v>10.146.106.92naa.60060e8016622100000162210000103c</v>
      </c>
      <c r="D6183" t="s">
        <v>2471</v>
      </c>
    </row>
    <row r="6184" spans="1:4">
      <c r="A6184" t="s">
        <v>1224</v>
      </c>
      <c r="B6184" t="s">
        <v>5037</v>
      </c>
      <c r="C6184" t="str">
        <f t="shared" si="96"/>
        <v>10.146.106.92naa.60060e80166221000001622100000f27</v>
      </c>
      <c r="D6184" t="s">
        <v>2515</v>
      </c>
    </row>
    <row r="6185" spans="1:4">
      <c r="A6185" t="s">
        <v>1224</v>
      </c>
      <c r="B6185" t="s">
        <v>5041</v>
      </c>
      <c r="C6185" t="str">
        <f t="shared" si="96"/>
        <v>10.146.106.92naa.60060e80166177000001617700000f13</v>
      </c>
      <c r="D6185" t="s">
        <v>4426</v>
      </c>
    </row>
    <row r="6186" spans="1:4">
      <c r="A6186" t="s">
        <v>1224</v>
      </c>
      <c r="B6186" t="s">
        <v>1303</v>
      </c>
      <c r="C6186" t="str">
        <f t="shared" si="96"/>
        <v>10.146.106.92naa.60060e80166177000001617700001f25</v>
      </c>
      <c r="D6186" t="s">
        <v>4435</v>
      </c>
    </row>
    <row r="6187" spans="1:4">
      <c r="A6187" t="s">
        <v>1224</v>
      </c>
      <c r="B6187" t="s">
        <v>5038</v>
      </c>
      <c r="C6187" t="str">
        <f t="shared" si="96"/>
        <v>10.146.106.92naa.60060e80166177000001617700000f14</v>
      </c>
      <c r="D6187" t="s">
        <v>4418</v>
      </c>
    </row>
    <row r="6188" spans="1:4">
      <c r="A6188" t="s">
        <v>1224</v>
      </c>
      <c r="B6188" t="s">
        <v>5012</v>
      </c>
      <c r="C6188" t="str">
        <f t="shared" si="96"/>
        <v>10.146.106.92naa.60060e80166221000001622100000f25</v>
      </c>
      <c r="D6188" t="s">
        <v>4509</v>
      </c>
    </row>
    <row r="6189" spans="1:4">
      <c r="A6189" t="s">
        <v>1224</v>
      </c>
      <c r="B6189" t="s">
        <v>5007</v>
      </c>
      <c r="C6189" t="str">
        <f t="shared" si="96"/>
        <v>10.146.106.92naa.60060e80166221000001622100000f26</v>
      </c>
      <c r="D6189" t="s">
        <v>4423</v>
      </c>
    </row>
    <row r="6190" spans="1:4">
      <c r="A6190" t="s">
        <v>1224</v>
      </c>
      <c r="B6190" t="s">
        <v>5008</v>
      </c>
      <c r="C6190" t="str">
        <f t="shared" si="96"/>
        <v>10.146.106.92naa.60060e80166177000001617700000f12</v>
      </c>
      <c r="D6190" t="s">
        <v>4424</v>
      </c>
    </row>
    <row r="6191" spans="1:4">
      <c r="A6191" t="s">
        <v>1224</v>
      </c>
      <c r="B6191" t="s">
        <v>5010</v>
      </c>
      <c r="C6191" t="str">
        <f t="shared" si="96"/>
        <v>10.146.106.92naa.60060e8016617700000161770000004c</v>
      </c>
      <c r="D6191" t="s">
        <v>4824</v>
      </c>
    </row>
    <row r="6192" spans="1:4">
      <c r="A6192" t="s">
        <v>1224</v>
      </c>
      <c r="B6192" t="s">
        <v>5070</v>
      </c>
      <c r="C6192" t="str">
        <f t="shared" si="96"/>
        <v>10.146.106.92naa.60060e80166177000001617700000038</v>
      </c>
      <c r="D6192" t="s">
        <v>4221</v>
      </c>
    </row>
    <row r="6193" spans="1:4">
      <c r="A6193" t="s">
        <v>1224</v>
      </c>
      <c r="B6193" t="s">
        <v>1343</v>
      </c>
      <c r="C6193" t="str">
        <f t="shared" si="96"/>
        <v>10.146.106.92naa.60060e80166177000001617700001f10</v>
      </c>
      <c r="D6193" t="s">
        <v>4428</v>
      </c>
    </row>
    <row r="6194" spans="1:4">
      <c r="A6194" t="s">
        <v>1224</v>
      </c>
      <c r="B6194" t="s">
        <v>1353</v>
      </c>
      <c r="C6194" t="str">
        <f t="shared" si="96"/>
        <v>10.146.106.92naa.60060e80166177000001617700001f11</v>
      </c>
      <c r="D6194" t="s">
        <v>4429</v>
      </c>
    </row>
    <row r="6195" spans="1:4">
      <c r="A6195" t="s">
        <v>1224</v>
      </c>
      <c r="B6195" t="s">
        <v>5031</v>
      </c>
      <c r="C6195" t="str">
        <f t="shared" si="96"/>
        <v>10.146.106.92naa.60060e8016617700000161770000004f</v>
      </c>
      <c r="D6195" t="s">
        <v>4833</v>
      </c>
    </row>
    <row r="6196" spans="1:4">
      <c r="A6196" t="s">
        <v>1224</v>
      </c>
      <c r="B6196" t="s">
        <v>5006</v>
      </c>
      <c r="C6196" t="str">
        <f t="shared" si="96"/>
        <v>10.146.106.92naa.60060e8016617700000161770000004d</v>
      </c>
      <c r="D6196" t="s">
        <v>4826</v>
      </c>
    </row>
    <row r="6197" spans="1:4">
      <c r="A6197" t="s">
        <v>1224</v>
      </c>
      <c r="B6197" t="s">
        <v>1323</v>
      </c>
      <c r="C6197" t="str">
        <f t="shared" si="96"/>
        <v>10.146.106.92naa.60060e80166177000001617700001f0e</v>
      </c>
      <c r="D6197" t="s">
        <v>4430</v>
      </c>
    </row>
    <row r="6198" spans="1:4">
      <c r="A6198" t="s">
        <v>1224</v>
      </c>
      <c r="B6198" t="s">
        <v>5032</v>
      </c>
      <c r="C6198" t="str">
        <f t="shared" si="96"/>
        <v>10.146.106.92naa.60060e8016617700000161770000004e</v>
      </c>
      <c r="D6198" t="s">
        <v>4832</v>
      </c>
    </row>
    <row r="6199" spans="1:4">
      <c r="A6199" t="s">
        <v>1224</v>
      </c>
      <c r="B6199" t="s">
        <v>1333</v>
      </c>
      <c r="C6199" t="str">
        <f t="shared" si="96"/>
        <v>10.146.106.92naa.60060e80166177000001617700001f0f</v>
      </c>
      <c r="D6199" t="s">
        <v>4427</v>
      </c>
    </row>
    <row r="6200" spans="1:4">
      <c r="A6200" t="s">
        <v>1224</v>
      </c>
      <c r="B6200" t="s">
        <v>4998</v>
      </c>
      <c r="C6200" t="str">
        <f t="shared" si="96"/>
        <v>10.146.106.92naa.60060e80166221000001622100000f24</v>
      </c>
      <c r="D6200" t="s">
        <v>4510</v>
      </c>
    </row>
    <row r="6201" spans="1:4">
      <c r="A6201" t="s">
        <v>1224</v>
      </c>
      <c r="B6201" t="s">
        <v>5091</v>
      </c>
      <c r="C6201" t="str">
        <f t="shared" si="96"/>
        <v>10.146.106.92naa.60060e8016622100000162210000104d</v>
      </c>
      <c r="D6201" t="s">
        <v>4531</v>
      </c>
    </row>
    <row r="6202" spans="1:4">
      <c r="A6202" t="s">
        <v>1224</v>
      </c>
      <c r="B6202" t="s">
        <v>5075</v>
      </c>
      <c r="C6202" t="str">
        <f t="shared" si="96"/>
        <v>10.146.106.92naa.60060e8016617700000161770000004b</v>
      </c>
      <c r="D6202" t="s">
        <v>4518</v>
      </c>
    </row>
    <row r="6203" spans="1:4">
      <c r="A6203" t="s">
        <v>1224</v>
      </c>
      <c r="B6203" t="s">
        <v>5098</v>
      </c>
      <c r="C6203" t="str">
        <f t="shared" si="96"/>
        <v>10.146.106.92naa.60060e80166221000001622100001051</v>
      </c>
      <c r="D6203" t="s">
        <v>4516</v>
      </c>
    </row>
    <row r="6204" spans="1:4">
      <c r="A6204" t="s">
        <v>1224</v>
      </c>
      <c r="B6204" t="s">
        <v>5087</v>
      </c>
      <c r="C6204" t="str">
        <f t="shared" si="96"/>
        <v>10.146.106.92naa.60060e8016622100000162210000104e</v>
      </c>
      <c r="D6204" t="s">
        <v>4529</v>
      </c>
    </row>
    <row r="6205" spans="1:4">
      <c r="A6205" t="s">
        <v>1224</v>
      </c>
      <c r="B6205" t="s">
        <v>5097</v>
      </c>
      <c r="C6205" t="str">
        <f t="shared" si="96"/>
        <v>10.146.106.92naa.60060e80166177000001617700000048</v>
      </c>
      <c r="D6205" t="s">
        <v>4477</v>
      </c>
    </row>
    <row r="6206" spans="1:4">
      <c r="A6206" t="s">
        <v>1224</v>
      </c>
      <c r="B6206" t="s">
        <v>5078</v>
      </c>
      <c r="C6206" t="str">
        <f t="shared" si="96"/>
        <v>10.146.106.92naa.60060e8016617700000161770000004a</v>
      </c>
      <c r="D6206" t="s">
        <v>4525</v>
      </c>
    </row>
    <row r="6207" spans="1:4">
      <c r="A6207" t="s">
        <v>1224</v>
      </c>
      <c r="B6207" t="s">
        <v>5093</v>
      </c>
      <c r="C6207" t="str">
        <f t="shared" si="96"/>
        <v>10.146.106.92naa.60060e80166177000001617700000049</v>
      </c>
      <c r="D6207" t="s">
        <v>4479</v>
      </c>
    </row>
    <row r="6208" spans="1:4">
      <c r="A6208" t="s">
        <v>1224</v>
      </c>
      <c r="B6208" t="s">
        <v>5094</v>
      </c>
      <c r="C6208" t="str">
        <f t="shared" si="96"/>
        <v>10.146.106.92naa.60060e80166221000001622100001052</v>
      </c>
      <c r="D6208" t="s">
        <v>4504</v>
      </c>
    </row>
    <row r="6209" spans="1:4">
      <c r="A6209" t="s">
        <v>1224</v>
      </c>
      <c r="B6209" t="s">
        <v>5013</v>
      </c>
      <c r="C6209" t="str">
        <f t="shared" si="96"/>
        <v>10.146.106.92naa.60060e80166221000001622100000f21</v>
      </c>
      <c r="D6209" t="s">
        <v>4507</v>
      </c>
    </row>
    <row r="6210" spans="1:4">
      <c r="A6210" t="s">
        <v>1224</v>
      </c>
      <c r="B6210" t="s">
        <v>5016</v>
      </c>
      <c r="C6210" t="str">
        <f t="shared" si="96"/>
        <v>10.146.106.92naa.60060e80166221000001622100000f20</v>
      </c>
      <c r="D6210" t="s">
        <v>4511</v>
      </c>
    </row>
    <row r="6211" spans="1:4">
      <c r="A6211" t="s">
        <v>1224</v>
      </c>
      <c r="B6211" t="s">
        <v>5002</v>
      </c>
      <c r="C6211" t="str">
        <f t="shared" si="96"/>
        <v>10.146.106.92naa.60060e80166221000001622100000f23</v>
      </c>
      <c r="D6211" t="s">
        <v>4508</v>
      </c>
    </row>
    <row r="6212" spans="1:4">
      <c r="A6212" t="s">
        <v>1224</v>
      </c>
      <c r="B6212" t="s">
        <v>5000</v>
      </c>
      <c r="C6212" t="str">
        <f t="shared" ref="C6212:C6275" si="97">CONCATENATE(A6212,B6212)</f>
        <v>10.146.106.92naa.60060e80166221000001622100000f22</v>
      </c>
      <c r="D6212" t="s">
        <v>4506</v>
      </c>
    </row>
    <row r="6213" spans="1:4">
      <c r="A6213" t="s">
        <v>1224</v>
      </c>
      <c r="B6213" t="s">
        <v>5079</v>
      </c>
      <c r="C6213" t="str">
        <f t="shared" si="97"/>
        <v>10.146.106.92naa.60060e80166221000001622100001105</v>
      </c>
      <c r="D6213" t="s">
        <v>4501</v>
      </c>
    </row>
    <row r="6214" spans="1:4">
      <c r="A6214" t="s">
        <v>1224</v>
      </c>
      <c r="B6214" t="s">
        <v>5086</v>
      </c>
      <c r="C6214" t="str">
        <f t="shared" si="97"/>
        <v>10.146.106.92naa.60060e80166221000001622100001104</v>
      </c>
      <c r="D6214" t="s">
        <v>4502</v>
      </c>
    </row>
    <row r="6215" spans="1:4">
      <c r="A6215" t="s">
        <v>1224</v>
      </c>
      <c r="B6215" t="s">
        <v>5020</v>
      </c>
      <c r="C6215" t="str">
        <f t="shared" si="97"/>
        <v>10.146.106.92naa.60060e80166221000001622100000f1f</v>
      </c>
      <c r="D6215" t="s">
        <v>4515</v>
      </c>
    </row>
    <row r="6216" spans="1:4">
      <c r="A6216" t="s">
        <v>1224</v>
      </c>
      <c r="B6216" t="s">
        <v>5015</v>
      </c>
      <c r="C6216" t="str">
        <f t="shared" si="97"/>
        <v>10.146.106.92naa.60060e80166221000001622100000f1e</v>
      </c>
      <c r="D6216" t="s">
        <v>4513</v>
      </c>
    </row>
    <row r="6217" spans="1:4">
      <c r="A6217" t="s">
        <v>1225</v>
      </c>
      <c r="B6217" t="s">
        <v>1237</v>
      </c>
      <c r="C6217" t="str">
        <f t="shared" si="97"/>
        <v>10.146.106.93naa.60060e80166221000001622100001f1a</v>
      </c>
      <c r="D6217" t="s">
        <v>4208</v>
      </c>
    </row>
    <row r="6218" spans="1:4">
      <c r="A6218" t="s">
        <v>1225</v>
      </c>
      <c r="B6218" t="s">
        <v>1635</v>
      </c>
      <c r="C6218" t="str">
        <f t="shared" si="97"/>
        <v>10.146.106.93naa.600508b1001ce84ef89e4651a76f4f8f</v>
      </c>
      <c r="D6218" t="s">
        <v>4212</v>
      </c>
    </row>
    <row r="6219" spans="1:4">
      <c r="A6219" t="s">
        <v>1225</v>
      </c>
      <c r="B6219" t="s">
        <v>1637</v>
      </c>
      <c r="C6219" t="str">
        <f t="shared" si="97"/>
        <v>10.146.106.93naa.600508b1001cfec404d429f8aa5535e7</v>
      </c>
      <c r="D6219" t="s">
        <v>4213</v>
      </c>
    </row>
    <row r="6220" spans="1:4">
      <c r="A6220" t="s">
        <v>1225</v>
      </c>
      <c r="B6220" t="s">
        <v>5215</v>
      </c>
      <c r="C6220" t="str">
        <f t="shared" si="97"/>
        <v>10.146.106.93naa.60060e80166177000001617700004f01</v>
      </c>
      <c r="D6220" t="s">
        <v>4692</v>
      </c>
    </row>
    <row r="6221" spans="1:4">
      <c r="A6221" t="s">
        <v>1225</v>
      </c>
      <c r="B6221" t="s">
        <v>5253</v>
      </c>
      <c r="C6221" t="str">
        <f t="shared" si="97"/>
        <v>10.146.106.93naa.60060e80166177000001617700004408</v>
      </c>
      <c r="D6221" t="s">
        <v>4826</v>
      </c>
    </row>
    <row r="6222" spans="1:4">
      <c r="A6222" t="s">
        <v>1225</v>
      </c>
      <c r="B6222" t="s">
        <v>5255</v>
      </c>
      <c r="C6222" t="str">
        <f t="shared" si="97"/>
        <v>10.146.106.93naa.60060e80166177000001617700004202</v>
      </c>
      <c r="D6222" t="s">
        <v>4832</v>
      </c>
    </row>
    <row r="6223" spans="1:4">
      <c r="A6223" t="s">
        <v>1225</v>
      </c>
      <c r="B6223" t="s">
        <v>5210</v>
      </c>
      <c r="C6223" t="str">
        <f t="shared" si="97"/>
        <v>10.146.106.93naa.60060e80166177000001617700004f02</v>
      </c>
      <c r="D6223" t="s">
        <v>4693</v>
      </c>
    </row>
    <row r="6224" spans="1:4">
      <c r="A6224" t="s">
        <v>1225</v>
      </c>
      <c r="B6224" t="s">
        <v>5194</v>
      </c>
      <c r="C6224" t="str">
        <f t="shared" si="97"/>
        <v>10.146.106.93naa.60060e80133148005020314800003300</v>
      </c>
      <c r="D6224" t="s">
        <v>4221</v>
      </c>
    </row>
    <row r="6225" spans="1:4">
      <c r="A6225" t="s">
        <v>1225</v>
      </c>
      <c r="B6225" t="s">
        <v>5213</v>
      </c>
      <c r="C6225" t="str">
        <f t="shared" si="97"/>
        <v>10.146.106.93naa.60060e80166177000001617700004f00</v>
      </c>
      <c r="D6225" t="s">
        <v>4689</v>
      </c>
    </row>
    <row r="6226" spans="1:4">
      <c r="A6226" t="s">
        <v>1225</v>
      </c>
      <c r="B6226" t="s">
        <v>5236</v>
      </c>
      <c r="C6226" t="str">
        <f t="shared" si="97"/>
        <v>10.146.106.93naa.60060e80166177000001617700004500</v>
      </c>
      <c r="D6226" t="s">
        <v>4435</v>
      </c>
    </row>
    <row r="6227" spans="1:4">
      <c r="A6227" t="s">
        <v>1225</v>
      </c>
      <c r="B6227" t="s">
        <v>5237</v>
      </c>
      <c r="C6227" t="str">
        <f t="shared" si="97"/>
        <v>10.146.106.93naa.60060e80166177000001617700004501</v>
      </c>
      <c r="D6227" t="s">
        <v>4688</v>
      </c>
    </row>
    <row r="6228" spans="1:4">
      <c r="A6228" t="s">
        <v>1225</v>
      </c>
      <c r="B6228" t="s">
        <v>5252</v>
      </c>
      <c r="C6228" t="str">
        <f t="shared" si="97"/>
        <v>10.146.106.93naa.60060e80166177000001617700004407</v>
      </c>
      <c r="D6228" t="s">
        <v>4824</v>
      </c>
    </row>
    <row r="6229" spans="1:4">
      <c r="A6229" t="s">
        <v>1225</v>
      </c>
      <c r="B6229" t="s">
        <v>5235</v>
      </c>
      <c r="C6229" t="str">
        <f t="shared" si="97"/>
        <v>10.146.106.93naa.60060e80166177000001617700004502</v>
      </c>
      <c r="D6229" t="s">
        <v>4687</v>
      </c>
    </row>
    <row r="6230" spans="1:4">
      <c r="A6230" t="s">
        <v>1225</v>
      </c>
      <c r="B6230" t="s">
        <v>5207</v>
      </c>
      <c r="C6230" t="str">
        <f t="shared" si="97"/>
        <v>10.146.106.93naa.60060e80133148005020314800003000</v>
      </c>
      <c r="D6230" t="s">
        <v>4404</v>
      </c>
    </row>
    <row r="6231" spans="1:4">
      <c r="A6231" t="s">
        <v>1225</v>
      </c>
      <c r="B6231" t="s">
        <v>5248</v>
      </c>
      <c r="C6231" t="str">
        <f t="shared" si="97"/>
        <v>10.146.106.93naa.60060e80166177000001617700004f07</v>
      </c>
      <c r="D6231" t="s">
        <v>4831</v>
      </c>
    </row>
    <row r="6232" spans="1:4">
      <c r="A6232" t="s">
        <v>1225</v>
      </c>
      <c r="B6232" t="s">
        <v>5217</v>
      </c>
      <c r="C6232" t="str">
        <f t="shared" si="97"/>
        <v>10.146.106.93naa.60060e80166177000001617700004401</v>
      </c>
      <c r="D6232" t="s">
        <v>4695</v>
      </c>
    </row>
    <row r="6233" spans="1:4">
      <c r="A6233" t="s">
        <v>1225</v>
      </c>
      <c r="B6233" t="s">
        <v>5229</v>
      </c>
      <c r="C6233" t="str">
        <f t="shared" si="97"/>
        <v>10.146.106.93naa.60060e80133148005020314800003001</v>
      </c>
      <c r="D6233" t="s">
        <v>4399</v>
      </c>
    </row>
    <row r="6234" spans="1:4">
      <c r="A6234" t="s">
        <v>1225</v>
      </c>
      <c r="B6234" t="s">
        <v>5247</v>
      </c>
      <c r="C6234" t="str">
        <f t="shared" si="97"/>
        <v>10.146.106.93naa.60060e80166177000001617700004f08</v>
      </c>
      <c r="D6234" t="s">
        <v>4850</v>
      </c>
    </row>
    <row r="6235" spans="1:4">
      <c r="A6235" t="s">
        <v>1225</v>
      </c>
      <c r="B6235" t="s">
        <v>5224</v>
      </c>
      <c r="C6235" t="str">
        <f t="shared" si="97"/>
        <v>10.146.106.93naa.60060e80166177000001617700004400</v>
      </c>
      <c r="D6235" t="s">
        <v>4691</v>
      </c>
    </row>
    <row r="6236" spans="1:4">
      <c r="A6236" t="s">
        <v>1225</v>
      </c>
      <c r="B6236" t="s">
        <v>5190</v>
      </c>
      <c r="C6236" t="str">
        <f t="shared" si="97"/>
        <v>10.146.106.93naa.60060e80133148005020314800003301</v>
      </c>
      <c r="D6236" t="s">
        <v>4416</v>
      </c>
    </row>
    <row r="6237" spans="1:4">
      <c r="A6237" t="s">
        <v>1225</v>
      </c>
      <c r="B6237" t="s">
        <v>5254</v>
      </c>
      <c r="C6237" t="str">
        <f t="shared" si="97"/>
        <v>10.146.106.93naa.60060e80166177000001617700004203</v>
      </c>
      <c r="D6237" t="s">
        <v>4833</v>
      </c>
    </row>
    <row r="6238" spans="1:4">
      <c r="A6238" t="s">
        <v>1225</v>
      </c>
      <c r="B6238" t="s">
        <v>1305</v>
      </c>
      <c r="C6238" t="str">
        <f t="shared" si="97"/>
        <v>10.146.106.93naa.60060e80166177000001617700004700</v>
      </c>
      <c r="D6238" t="s">
        <v>4690</v>
      </c>
    </row>
    <row r="6239" spans="1:4">
      <c r="A6239" t="s">
        <v>1225</v>
      </c>
      <c r="B6239" t="s">
        <v>5193</v>
      </c>
      <c r="C6239" t="str">
        <f t="shared" si="97"/>
        <v>10.146.106.93naa.60060e80133148005020314800003302</v>
      </c>
      <c r="D6239" t="s">
        <v>4400</v>
      </c>
    </row>
    <row r="6240" spans="1:4">
      <c r="A6240" t="s">
        <v>1225</v>
      </c>
      <c r="B6240" t="s">
        <v>5251</v>
      </c>
      <c r="C6240" t="str">
        <f t="shared" si="97"/>
        <v>10.146.106.93naa.60060e80166177000001617700004f06</v>
      </c>
      <c r="D6240" t="s">
        <v>4830</v>
      </c>
    </row>
    <row r="6241" spans="1:4">
      <c r="A6241" t="s">
        <v>1225</v>
      </c>
      <c r="B6241" t="s">
        <v>5270</v>
      </c>
      <c r="C6241" t="str">
        <f t="shared" si="97"/>
        <v>10.146.106.93naa.60060e8016622100000162210000a10f</v>
      </c>
      <c r="D6241" t="s">
        <v>5272</v>
      </c>
    </row>
    <row r="6242" spans="1:4">
      <c r="A6242" t="s">
        <v>1225</v>
      </c>
      <c r="B6242" t="s">
        <v>1319</v>
      </c>
      <c r="C6242" t="str">
        <f t="shared" si="97"/>
        <v>10.146.106.93naa.60060e80166177000001617700004707</v>
      </c>
      <c r="D6242" t="s">
        <v>5273</v>
      </c>
    </row>
    <row r="6243" spans="1:4">
      <c r="A6243" t="s">
        <v>1225</v>
      </c>
      <c r="B6243" t="s">
        <v>1247</v>
      </c>
      <c r="C6243" t="str">
        <f t="shared" si="97"/>
        <v>10.146.106.93naa.60060e8016622100000162210000a603</v>
      </c>
      <c r="D6243" t="s">
        <v>4522</v>
      </c>
    </row>
    <row r="6244" spans="1:4">
      <c r="A6244" t="s">
        <v>1225</v>
      </c>
      <c r="B6244" t="s">
        <v>5110</v>
      </c>
      <c r="C6244" t="str">
        <f t="shared" si="97"/>
        <v>10.146.106.93naa.60060e80166177000001617700004301</v>
      </c>
      <c r="D6244" t="s">
        <v>5274</v>
      </c>
    </row>
    <row r="6245" spans="1:4">
      <c r="A6245" t="s">
        <v>1225</v>
      </c>
      <c r="B6245" t="s">
        <v>5268</v>
      </c>
      <c r="C6245" t="str">
        <f t="shared" si="97"/>
        <v>10.146.106.93naa.60060e8016622100000162210000a505</v>
      </c>
      <c r="D6245" t="s">
        <v>5275</v>
      </c>
    </row>
    <row r="6246" spans="1:4">
      <c r="A6246" t="s">
        <v>1225</v>
      </c>
      <c r="B6246" t="s">
        <v>5112</v>
      </c>
      <c r="C6246" t="str">
        <f t="shared" si="97"/>
        <v>10.146.106.93naa.60060e80133148005020314800001005</v>
      </c>
      <c r="D6246" t="s">
        <v>4525</v>
      </c>
    </row>
    <row r="6247" spans="1:4">
      <c r="A6247" t="s">
        <v>1225</v>
      </c>
      <c r="B6247" t="s">
        <v>5137</v>
      </c>
      <c r="C6247" t="str">
        <f t="shared" si="97"/>
        <v>10.146.106.93naa.60060e80133148005020314800001004</v>
      </c>
      <c r="D6247" t="s">
        <v>4479</v>
      </c>
    </row>
    <row r="6248" spans="1:4">
      <c r="A6248" t="s">
        <v>1225</v>
      </c>
      <c r="B6248" t="s">
        <v>5135</v>
      </c>
      <c r="C6248" t="str">
        <f t="shared" si="97"/>
        <v>10.146.106.93naa.60060e80133148005020314800001003</v>
      </c>
      <c r="D6248" t="s">
        <v>4477</v>
      </c>
    </row>
    <row r="6249" spans="1:4">
      <c r="A6249" t="s">
        <v>1225</v>
      </c>
      <c r="B6249" t="s">
        <v>5139</v>
      </c>
      <c r="C6249" t="str">
        <f t="shared" si="97"/>
        <v>10.146.106.93naa.60060e8016617700000161770000420c</v>
      </c>
      <c r="D6249" t="s">
        <v>5276</v>
      </c>
    </row>
    <row r="6250" spans="1:4">
      <c r="A6250" t="s">
        <v>1225</v>
      </c>
      <c r="B6250" t="s">
        <v>5260</v>
      </c>
      <c r="C6250" t="str">
        <f t="shared" si="97"/>
        <v>10.146.106.93naa.60060e8016622100000162210000af0b</v>
      </c>
      <c r="D6250" t="s">
        <v>4476</v>
      </c>
    </row>
    <row r="6251" spans="1:4">
      <c r="A6251" t="s">
        <v>1225</v>
      </c>
      <c r="B6251" t="s">
        <v>5138</v>
      </c>
      <c r="C6251" t="str">
        <f t="shared" si="97"/>
        <v>10.146.106.93naa.60060e8016617700000161770000420d</v>
      </c>
      <c r="D6251" t="s">
        <v>5277</v>
      </c>
    </row>
    <row r="6252" spans="1:4">
      <c r="A6252" t="s">
        <v>1225</v>
      </c>
      <c r="B6252" t="s">
        <v>5125</v>
      </c>
      <c r="C6252" t="str">
        <f t="shared" si="97"/>
        <v>10.146.106.93naa.60060e80166177000001617700004104</v>
      </c>
      <c r="D6252" t="s">
        <v>5278</v>
      </c>
    </row>
    <row r="6253" spans="1:4">
      <c r="A6253" t="s">
        <v>1225</v>
      </c>
      <c r="B6253" t="s">
        <v>5124</v>
      </c>
      <c r="C6253" t="str">
        <f t="shared" si="97"/>
        <v>10.146.106.93naa.60060e80166177000001617700004211</v>
      </c>
      <c r="D6253" t="s">
        <v>5279</v>
      </c>
    </row>
    <row r="6254" spans="1:4">
      <c r="A6254" t="s">
        <v>1225</v>
      </c>
      <c r="B6254" t="s">
        <v>5267</v>
      </c>
      <c r="C6254" t="str">
        <f t="shared" si="97"/>
        <v>10.146.106.93naa.60060e8016622100000162210000a10c</v>
      </c>
      <c r="D6254" t="s">
        <v>5280</v>
      </c>
    </row>
    <row r="6255" spans="1:4">
      <c r="A6255" t="s">
        <v>1225</v>
      </c>
      <c r="B6255" t="s">
        <v>5269</v>
      </c>
      <c r="C6255" t="str">
        <f t="shared" si="97"/>
        <v>10.146.106.93naa.60060e8016622100000162210000a10d</v>
      </c>
      <c r="D6255" t="s">
        <v>5281</v>
      </c>
    </row>
    <row r="6256" spans="1:4">
      <c r="A6256" t="s">
        <v>1225</v>
      </c>
      <c r="B6256" t="s">
        <v>5271</v>
      </c>
      <c r="C6256" t="str">
        <f t="shared" si="97"/>
        <v>10.146.106.93naa.60060e8016622100000162210000a10e</v>
      </c>
      <c r="D6256" t="s">
        <v>5282</v>
      </c>
    </row>
    <row r="6257" spans="1:4">
      <c r="A6257" t="s">
        <v>1225</v>
      </c>
      <c r="B6257" t="s">
        <v>5119</v>
      </c>
      <c r="C6257" t="str">
        <f t="shared" si="97"/>
        <v>10.146.106.93naa.60060e80166177000001617700004212</v>
      </c>
      <c r="D6257" t="s">
        <v>5283</v>
      </c>
    </row>
    <row r="6258" spans="1:4">
      <c r="A6258" t="s">
        <v>1225</v>
      </c>
      <c r="B6258" t="s">
        <v>5120</v>
      </c>
      <c r="C6258" t="str">
        <f t="shared" si="97"/>
        <v>10.146.106.93naa.60060e80166177000001617700004210</v>
      </c>
      <c r="D6258" t="s">
        <v>5284</v>
      </c>
    </row>
    <row r="6259" spans="1:4">
      <c r="A6259" t="s">
        <v>1225</v>
      </c>
      <c r="B6259" t="s">
        <v>5105</v>
      </c>
      <c r="C6259" t="str">
        <f t="shared" si="97"/>
        <v>10.146.106.93naa.60060e80133148005020314800001006</v>
      </c>
      <c r="D6259" t="s">
        <v>4518</v>
      </c>
    </row>
    <row r="6260" spans="1:4">
      <c r="A6260" t="s">
        <v>1225</v>
      </c>
      <c r="B6260" t="s">
        <v>5109</v>
      </c>
      <c r="C6260" t="str">
        <f t="shared" si="97"/>
        <v>10.146.106.93naa.60060e80166177000001617700004503</v>
      </c>
      <c r="D6260" t="s">
        <v>5285</v>
      </c>
    </row>
    <row r="6261" spans="1:4">
      <c r="A6261" t="s">
        <v>1225</v>
      </c>
      <c r="B6261" t="s">
        <v>5106</v>
      </c>
      <c r="C6261" t="str">
        <f t="shared" si="97"/>
        <v>10.146.106.93naa.60060e8016617700000161770000420e</v>
      </c>
      <c r="D6261" t="s">
        <v>5286</v>
      </c>
    </row>
    <row r="6262" spans="1:4">
      <c r="A6262" t="s">
        <v>1225</v>
      </c>
      <c r="B6262" t="s">
        <v>5266</v>
      </c>
      <c r="C6262" t="str">
        <f t="shared" si="97"/>
        <v>10.146.106.93naa.60060e8016622100000162210000a10b</v>
      </c>
      <c r="D6262" t="s">
        <v>5287</v>
      </c>
    </row>
    <row r="6263" spans="1:4">
      <c r="A6263" t="s">
        <v>1225</v>
      </c>
      <c r="B6263" t="s">
        <v>5107</v>
      </c>
      <c r="C6263" t="str">
        <f t="shared" si="97"/>
        <v>10.146.106.93naa.60060e8016617700000161770000420f</v>
      </c>
      <c r="D6263" t="s">
        <v>5288</v>
      </c>
    </row>
    <row r="6264" spans="1:4">
      <c r="A6264" t="s">
        <v>1225</v>
      </c>
      <c r="B6264" t="s">
        <v>5249</v>
      </c>
      <c r="C6264" t="str">
        <f t="shared" si="97"/>
        <v>10.146.106.93naa.60060e8016617700000161770000440a</v>
      </c>
      <c r="D6264" t="s">
        <v>5102</v>
      </c>
    </row>
    <row r="6265" spans="1:4">
      <c r="A6265" t="s">
        <v>1225</v>
      </c>
      <c r="B6265" t="s">
        <v>5228</v>
      </c>
      <c r="C6265" t="str">
        <f t="shared" si="97"/>
        <v>10.146.106.93naa.60060e80133148005020314800003004</v>
      </c>
      <c r="D6265" t="s">
        <v>4411</v>
      </c>
    </row>
    <row r="6266" spans="1:4">
      <c r="A6266" t="s">
        <v>1225</v>
      </c>
      <c r="B6266" t="s">
        <v>5226</v>
      </c>
      <c r="C6266" t="str">
        <f t="shared" si="97"/>
        <v>10.146.106.93naa.60060e80133148005020314800003005</v>
      </c>
      <c r="D6266" t="s">
        <v>4415</v>
      </c>
    </row>
    <row r="6267" spans="1:4">
      <c r="A6267" t="s">
        <v>1225</v>
      </c>
      <c r="B6267" t="s">
        <v>5232</v>
      </c>
      <c r="C6267" t="str">
        <f t="shared" si="97"/>
        <v>10.146.106.93naa.60060e80133148005020314800003003</v>
      </c>
      <c r="D6267" t="s">
        <v>4397</v>
      </c>
    </row>
    <row r="6268" spans="1:4">
      <c r="A6268" t="s">
        <v>1225</v>
      </c>
      <c r="B6268" t="s">
        <v>1309</v>
      </c>
      <c r="C6268" t="str">
        <f t="shared" si="97"/>
        <v>10.146.106.93naa.60060e80166177000001617700004702</v>
      </c>
      <c r="D6268" t="s">
        <v>5103</v>
      </c>
    </row>
    <row r="6269" spans="1:4">
      <c r="A6269" t="s">
        <v>1225</v>
      </c>
      <c r="B6269" t="s">
        <v>5131</v>
      </c>
      <c r="C6269" t="str">
        <f t="shared" si="97"/>
        <v>10.146.106.93naa.60060e80166177000001617700004402</v>
      </c>
      <c r="D6269" t="s">
        <v>4694</v>
      </c>
    </row>
    <row r="6270" spans="1:4">
      <c r="A6270" t="s">
        <v>1225</v>
      </c>
      <c r="B6270" t="s">
        <v>5231</v>
      </c>
      <c r="C6270" t="str">
        <f t="shared" si="97"/>
        <v>10.146.106.93naa.60060e80133148005020314800003002</v>
      </c>
      <c r="D6270" t="s">
        <v>4396</v>
      </c>
    </row>
    <row r="6271" spans="1:4">
      <c r="A6271" t="s">
        <v>1225</v>
      </c>
      <c r="B6271" t="s">
        <v>5250</v>
      </c>
      <c r="C6271" t="str">
        <f t="shared" si="97"/>
        <v>10.146.106.93naa.60060e80166177000001617700004409</v>
      </c>
      <c r="D6271" t="s">
        <v>5101</v>
      </c>
    </row>
    <row r="6272" spans="1:4">
      <c r="A6272" t="s">
        <v>1225</v>
      </c>
      <c r="B6272" t="s">
        <v>5227</v>
      </c>
      <c r="C6272" t="str">
        <f t="shared" si="97"/>
        <v>10.146.106.93naa.60060e80133148005020314800003006</v>
      </c>
      <c r="D6272" t="s">
        <v>4410</v>
      </c>
    </row>
    <row r="6273" spans="1:4">
      <c r="A6273" t="s">
        <v>1225</v>
      </c>
      <c r="B6273" t="s">
        <v>1317</v>
      </c>
      <c r="C6273" t="str">
        <f t="shared" si="97"/>
        <v>10.146.106.93naa.60060e80166177000001617700004706</v>
      </c>
      <c r="D6273" t="s">
        <v>5299</v>
      </c>
    </row>
    <row r="6274" spans="1:4">
      <c r="A6274" t="s">
        <v>1225</v>
      </c>
      <c r="B6274" t="s">
        <v>5195</v>
      </c>
      <c r="C6274" t="str">
        <f t="shared" si="97"/>
        <v>10.146.106.93naa.60060e8016622100000162210000a106</v>
      </c>
      <c r="D6274" t="s">
        <v>5300</v>
      </c>
    </row>
    <row r="6275" spans="1:4">
      <c r="A6275" t="s">
        <v>1225</v>
      </c>
      <c r="B6275" t="s">
        <v>5153</v>
      </c>
      <c r="C6275" t="str">
        <f t="shared" si="97"/>
        <v>10.146.106.93naa.60060e8016622100000162210000a50b</v>
      </c>
      <c r="D6275" t="s">
        <v>5301</v>
      </c>
    </row>
    <row r="6276" spans="1:4">
      <c r="A6276" t="s">
        <v>1225</v>
      </c>
      <c r="B6276" t="s">
        <v>5146</v>
      </c>
      <c r="C6276" t="str">
        <f t="shared" ref="C6276:C6339" si="98">CONCATENATE(A6276,B6276)</f>
        <v>10.146.106.93naa.60060e8016622100000162210000a100</v>
      </c>
      <c r="D6276" t="s">
        <v>5302</v>
      </c>
    </row>
    <row r="6277" spans="1:4">
      <c r="A6277" t="s">
        <v>1225</v>
      </c>
      <c r="B6277" t="s">
        <v>5147</v>
      </c>
      <c r="C6277" t="str">
        <f t="shared" si="98"/>
        <v>10.146.106.93naa.60060e8016622100000162210000a101</v>
      </c>
      <c r="D6277" t="s">
        <v>5303</v>
      </c>
    </row>
    <row r="6278" spans="1:4">
      <c r="A6278" t="s">
        <v>1225</v>
      </c>
      <c r="B6278" t="s">
        <v>5196</v>
      </c>
      <c r="C6278" t="str">
        <f t="shared" si="98"/>
        <v>10.146.106.93naa.60060e8016622100000162210000a40d</v>
      </c>
      <c r="D6278" t="s">
        <v>5304</v>
      </c>
    </row>
    <row r="6279" spans="1:4">
      <c r="A6279" t="s">
        <v>1225</v>
      </c>
      <c r="B6279" t="s">
        <v>5188</v>
      </c>
      <c r="C6279" t="str">
        <f t="shared" si="98"/>
        <v>10.146.106.93naa.60060e8016622100000162210000a002</v>
      </c>
      <c r="D6279" t="s">
        <v>5305</v>
      </c>
    </row>
    <row r="6280" spans="1:4">
      <c r="A6280" t="s">
        <v>1225</v>
      </c>
      <c r="B6280" t="s">
        <v>5164</v>
      </c>
      <c r="C6280" t="str">
        <f t="shared" si="98"/>
        <v>10.146.106.93naa.60060e8016622100000162210000a203</v>
      </c>
      <c r="D6280" t="s">
        <v>5306</v>
      </c>
    </row>
    <row r="6281" spans="1:4">
      <c r="A6281" t="s">
        <v>1225</v>
      </c>
      <c r="B6281" t="s">
        <v>5178</v>
      </c>
      <c r="C6281" t="str">
        <f t="shared" si="98"/>
        <v>10.146.106.93naa.60060e8016622100000162210000a000</v>
      </c>
      <c r="D6281" t="s">
        <v>5307</v>
      </c>
    </row>
    <row r="6282" spans="1:4">
      <c r="A6282" t="s">
        <v>1225</v>
      </c>
      <c r="B6282" t="s">
        <v>5151</v>
      </c>
      <c r="C6282" t="str">
        <f t="shared" si="98"/>
        <v>10.146.106.93naa.60060e8016622100000162210000a509</v>
      </c>
      <c r="D6282" t="s">
        <v>5308</v>
      </c>
    </row>
    <row r="6283" spans="1:4">
      <c r="A6283" t="s">
        <v>1225</v>
      </c>
      <c r="B6283" t="s">
        <v>5152</v>
      </c>
      <c r="C6283" t="str">
        <f t="shared" si="98"/>
        <v>10.146.106.93naa.60060e8016622100000162210000a50a</v>
      </c>
      <c r="D6283" t="s">
        <v>5309</v>
      </c>
    </row>
    <row r="6284" spans="1:4">
      <c r="A6284" t="s">
        <v>1225</v>
      </c>
      <c r="B6284" t="s">
        <v>5187</v>
      </c>
      <c r="C6284" t="str">
        <f t="shared" si="98"/>
        <v>10.146.106.93naa.60060e8016622100000162210000a001</v>
      </c>
      <c r="D6284" t="s">
        <v>5310</v>
      </c>
    </row>
    <row r="6285" spans="1:4">
      <c r="A6285" t="s">
        <v>1225</v>
      </c>
      <c r="B6285" t="s">
        <v>5116</v>
      </c>
      <c r="C6285" t="str">
        <f t="shared" si="98"/>
        <v>10.146.106.93naa.60060e8016622100000162210000a401</v>
      </c>
      <c r="D6285" t="s">
        <v>2469</v>
      </c>
    </row>
    <row r="6286" spans="1:4">
      <c r="A6286" t="s">
        <v>1225</v>
      </c>
      <c r="B6286" t="s">
        <v>5230</v>
      </c>
      <c r="C6286" t="str">
        <f t="shared" si="98"/>
        <v>10.146.106.93naa.60060e8016622100000162210000a10a</v>
      </c>
      <c r="D6286" t="s">
        <v>5311</v>
      </c>
    </row>
    <row r="6287" spans="1:4">
      <c r="A6287" t="s">
        <v>1225</v>
      </c>
      <c r="B6287" t="s">
        <v>5118</v>
      </c>
      <c r="C6287" t="str">
        <f t="shared" si="98"/>
        <v>10.146.106.93naa.60060e8016622100000162210000a402</v>
      </c>
      <c r="D6287" t="s">
        <v>2472</v>
      </c>
    </row>
    <row r="6288" spans="1:4">
      <c r="A6288" t="s">
        <v>1225</v>
      </c>
      <c r="B6288" t="s">
        <v>5144</v>
      </c>
      <c r="C6288" t="str">
        <f t="shared" si="98"/>
        <v>10.146.106.93naa.60060e8016622100000162210000a404</v>
      </c>
      <c r="D6288" t="s">
        <v>2474</v>
      </c>
    </row>
    <row r="6289" spans="1:4">
      <c r="A6289" t="s">
        <v>1225</v>
      </c>
      <c r="B6289" t="s">
        <v>5117</v>
      </c>
      <c r="C6289" t="str">
        <f t="shared" si="98"/>
        <v>10.146.106.93naa.60060e8016622100000162210000a403</v>
      </c>
      <c r="D6289" t="s">
        <v>2464</v>
      </c>
    </row>
    <row r="6290" spans="1:4">
      <c r="A6290" t="s">
        <v>1225</v>
      </c>
      <c r="B6290" t="s">
        <v>5114</v>
      </c>
      <c r="C6290" t="str">
        <f t="shared" si="98"/>
        <v>10.146.106.93naa.60060e8016622100000162210000a400</v>
      </c>
      <c r="D6290" t="s">
        <v>2462</v>
      </c>
    </row>
    <row r="6291" spans="1:4">
      <c r="A6291" t="s">
        <v>1225</v>
      </c>
      <c r="B6291" t="s">
        <v>5197</v>
      </c>
      <c r="C6291" t="str">
        <f t="shared" si="98"/>
        <v>10.146.106.93naa.60060e8016622100000162210000af0f</v>
      </c>
      <c r="D6291" t="s">
        <v>5312</v>
      </c>
    </row>
    <row r="6292" spans="1:4">
      <c r="A6292" t="s">
        <v>1225</v>
      </c>
      <c r="B6292" t="s">
        <v>5198</v>
      </c>
      <c r="C6292" t="str">
        <f t="shared" si="98"/>
        <v>10.146.106.93naa.60060e8016622100000162210000af0e</v>
      </c>
      <c r="D6292" t="s">
        <v>5313</v>
      </c>
    </row>
    <row r="6293" spans="1:4">
      <c r="A6293" t="s">
        <v>1225</v>
      </c>
      <c r="B6293" t="s">
        <v>5191</v>
      </c>
      <c r="C6293" t="str">
        <f t="shared" si="98"/>
        <v>10.146.106.93naa.60060e8016622100000162210000af10</v>
      </c>
      <c r="D6293" t="s">
        <v>5314</v>
      </c>
    </row>
    <row r="6294" spans="1:4">
      <c r="A6294" t="s">
        <v>1225</v>
      </c>
      <c r="B6294" t="s">
        <v>5192</v>
      </c>
      <c r="C6294" t="str">
        <f t="shared" si="98"/>
        <v>10.146.106.93naa.60060e8016622100000162210000affe</v>
      </c>
      <c r="D6294" t="s">
        <v>5315</v>
      </c>
    </row>
    <row r="6295" spans="1:4">
      <c r="A6295" t="s">
        <v>1225</v>
      </c>
      <c r="B6295" t="s">
        <v>1249</v>
      </c>
      <c r="C6295" t="str">
        <f t="shared" si="98"/>
        <v>10.146.106.93naa.60060e8016622100000162210000a604</v>
      </c>
      <c r="D6295" t="s">
        <v>5316</v>
      </c>
    </row>
    <row r="6296" spans="1:4">
      <c r="A6296" t="s">
        <v>1225</v>
      </c>
      <c r="B6296" t="s">
        <v>1245</v>
      </c>
      <c r="C6296" t="str">
        <f t="shared" si="98"/>
        <v>10.146.106.93naa.60060e8016622100000162210000a602</v>
      </c>
      <c r="D6296" t="s">
        <v>4495</v>
      </c>
    </row>
    <row r="6297" spans="1:4">
      <c r="A6297" t="s">
        <v>1225</v>
      </c>
      <c r="B6297" t="s">
        <v>5200</v>
      </c>
      <c r="C6297" t="str">
        <f t="shared" si="98"/>
        <v>10.146.106.93naa.60060e8016622100000162210000a502</v>
      </c>
      <c r="D6297" t="s">
        <v>2502</v>
      </c>
    </row>
    <row r="6298" spans="1:4">
      <c r="A6298" t="s">
        <v>1225</v>
      </c>
      <c r="B6298" t="s">
        <v>5241</v>
      </c>
      <c r="C6298" t="str">
        <f t="shared" si="98"/>
        <v>10.146.106.93naa.60060e80166177000001617700004604</v>
      </c>
      <c r="D6298" t="s">
        <v>5317</v>
      </c>
    </row>
    <row r="6299" spans="1:4">
      <c r="A6299" t="s">
        <v>1225</v>
      </c>
      <c r="B6299" t="s">
        <v>5246</v>
      </c>
      <c r="C6299" t="str">
        <f t="shared" si="98"/>
        <v>10.146.106.93naa.60060e80166177000001617700004105</v>
      </c>
      <c r="D6299" t="s">
        <v>5318</v>
      </c>
    </row>
    <row r="6300" spans="1:4">
      <c r="A6300" t="s">
        <v>1225</v>
      </c>
      <c r="B6300" t="s">
        <v>5245</v>
      </c>
      <c r="C6300" t="str">
        <f t="shared" si="98"/>
        <v>10.146.106.93naa.60060e80166177000001617700004106</v>
      </c>
      <c r="D6300" t="s">
        <v>5319</v>
      </c>
    </row>
    <row r="6301" spans="1:4">
      <c r="A6301" t="s">
        <v>1225</v>
      </c>
      <c r="B6301" t="s">
        <v>5205</v>
      </c>
      <c r="C6301" t="str">
        <f t="shared" si="98"/>
        <v>10.146.106.93naa.60060e8016622100000162210000a503</v>
      </c>
      <c r="D6301" t="s">
        <v>2520</v>
      </c>
    </row>
    <row r="6302" spans="1:4">
      <c r="A6302" t="s">
        <v>1225</v>
      </c>
      <c r="B6302" t="s">
        <v>5239</v>
      </c>
      <c r="C6302" t="str">
        <f t="shared" si="98"/>
        <v>10.146.106.93naa.60060e80166177000001617700004603</v>
      </c>
      <c r="D6302" t="s">
        <v>5320</v>
      </c>
    </row>
    <row r="6303" spans="1:4">
      <c r="A6303" t="s">
        <v>1225</v>
      </c>
      <c r="B6303" t="s">
        <v>5264</v>
      </c>
      <c r="C6303" t="str">
        <f t="shared" si="98"/>
        <v>10.146.106.93naa.60060e8016617700000161770000420a</v>
      </c>
      <c r="D6303" t="s">
        <v>5321</v>
      </c>
    </row>
    <row r="6304" spans="1:4">
      <c r="A6304" t="s">
        <v>1225</v>
      </c>
      <c r="B6304" t="s">
        <v>5265</v>
      </c>
      <c r="C6304" t="str">
        <f t="shared" si="98"/>
        <v>10.146.106.93naa.60060e80166177000001617700004209</v>
      </c>
      <c r="D6304" t="s">
        <v>5322</v>
      </c>
    </row>
    <row r="6305" spans="1:4">
      <c r="A6305" t="s">
        <v>1225</v>
      </c>
      <c r="B6305" t="s">
        <v>5242</v>
      </c>
      <c r="C6305" t="str">
        <f t="shared" si="98"/>
        <v>10.146.106.93naa.60060e8016617700000161770000440f</v>
      </c>
      <c r="D6305" t="s">
        <v>5323</v>
      </c>
    </row>
    <row r="6306" spans="1:4">
      <c r="A6306" t="s">
        <v>1225</v>
      </c>
      <c r="B6306" t="s">
        <v>5240</v>
      </c>
      <c r="C6306" t="str">
        <f t="shared" si="98"/>
        <v>10.146.106.93naa.60060e80166177000001617700004002</v>
      </c>
      <c r="D6306" t="s">
        <v>5324</v>
      </c>
    </row>
    <row r="6307" spans="1:4">
      <c r="A6307" t="s">
        <v>1225</v>
      </c>
      <c r="B6307" t="s">
        <v>5243</v>
      </c>
      <c r="C6307" t="str">
        <f t="shared" si="98"/>
        <v>10.146.106.93naa.60060e80166177000001617700004410</v>
      </c>
      <c r="D6307" t="s">
        <v>5325</v>
      </c>
    </row>
    <row r="6308" spans="1:4">
      <c r="A6308" t="s">
        <v>1225</v>
      </c>
      <c r="B6308" t="s">
        <v>5199</v>
      </c>
      <c r="C6308" t="str">
        <f t="shared" si="98"/>
        <v>10.146.106.93naa.60060e8016622100000162210000af07</v>
      </c>
      <c r="D6308" t="s">
        <v>4856</v>
      </c>
    </row>
    <row r="6309" spans="1:4">
      <c r="A6309" t="s">
        <v>1225</v>
      </c>
      <c r="B6309" t="s">
        <v>5183</v>
      </c>
      <c r="C6309" t="str">
        <f t="shared" si="98"/>
        <v>10.146.106.93naa.60060e8016622100000162210000a506</v>
      </c>
      <c r="D6309" t="s">
        <v>5326</v>
      </c>
    </row>
    <row r="6310" spans="1:4">
      <c r="A6310" t="s">
        <v>1225</v>
      </c>
      <c r="B6310" t="s">
        <v>5180</v>
      </c>
      <c r="C6310" t="str">
        <f t="shared" si="98"/>
        <v>10.146.106.93naa.60060e8016622100000162210000a507</v>
      </c>
      <c r="D6310" t="s">
        <v>5327</v>
      </c>
    </row>
    <row r="6311" spans="1:4">
      <c r="A6311" t="s">
        <v>1225</v>
      </c>
      <c r="B6311" t="s">
        <v>5177</v>
      </c>
      <c r="C6311" t="str">
        <f t="shared" si="98"/>
        <v>10.146.106.93naa.60060e8016622100000162210000a508</v>
      </c>
      <c r="D6311" t="s">
        <v>5328</v>
      </c>
    </row>
    <row r="6312" spans="1:4">
      <c r="A6312" t="s">
        <v>1225</v>
      </c>
      <c r="B6312" t="s">
        <v>5189</v>
      </c>
      <c r="C6312" t="str">
        <f t="shared" si="98"/>
        <v>10.146.106.93naa.60060e8016622100000162210000af08</v>
      </c>
      <c r="D6312" t="s">
        <v>4496</v>
      </c>
    </row>
    <row r="6313" spans="1:4">
      <c r="A6313" t="s">
        <v>1225</v>
      </c>
      <c r="B6313" t="s">
        <v>5203</v>
      </c>
      <c r="C6313" t="str">
        <f t="shared" si="98"/>
        <v>10.146.106.93naa.60060e8016622100000162210000af06</v>
      </c>
      <c r="D6313" t="s">
        <v>4498</v>
      </c>
    </row>
    <row r="6314" spans="1:4">
      <c r="A6314" t="s">
        <v>1225</v>
      </c>
      <c r="B6314" t="s">
        <v>5244</v>
      </c>
      <c r="C6314" t="str">
        <f t="shared" si="98"/>
        <v>10.146.106.93naa.60060e80166177000001617700004107</v>
      </c>
      <c r="D6314" t="s">
        <v>5329</v>
      </c>
    </row>
    <row r="6315" spans="1:4">
      <c r="A6315" t="s">
        <v>1225</v>
      </c>
      <c r="B6315" t="s">
        <v>5206</v>
      </c>
      <c r="C6315" t="str">
        <f t="shared" si="98"/>
        <v>10.146.106.93naa.60060e8016622100000162210000a40a</v>
      </c>
      <c r="D6315" t="s">
        <v>2540</v>
      </c>
    </row>
    <row r="6316" spans="1:4">
      <c r="A6316" t="s">
        <v>1225</v>
      </c>
      <c r="B6316" t="s">
        <v>5204</v>
      </c>
      <c r="C6316" t="str">
        <f t="shared" si="98"/>
        <v>10.146.106.93naa.60060e8016622100000162210000a40b</v>
      </c>
      <c r="D6316" t="s">
        <v>2522</v>
      </c>
    </row>
    <row r="6317" spans="1:4">
      <c r="A6317" t="s">
        <v>1225</v>
      </c>
      <c r="B6317" t="s">
        <v>5201</v>
      </c>
      <c r="C6317" t="str">
        <f t="shared" si="98"/>
        <v>10.146.106.93naa.60060e8016622100000162210000a504</v>
      </c>
      <c r="D6317" t="s">
        <v>4500</v>
      </c>
    </row>
    <row r="6318" spans="1:4">
      <c r="A6318" t="s">
        <v>1225</v>
      </c>
      <c r="B6318" t="s">
        <v>5202</v>
      </c>
      <c r="C6318" t="str">
        <f t="shared" si="98"/>
        <v>10.146.106.93naa.60060e8016622100000162210000a200</v>
      </c>
      <c r="D6318" t="s">
        <v>2523</v>
      </c>
    </row>
    <row r="6319" spans="1:4">
      <c r="A6319" t="s">
        <v>1225</v>
      </c>
      <c r="B6319" t="s">
        <v>5148</v>
      </c>
      <c r="C6319" t="str">
        <f t="shared" si="98"/>
        <v>10.146.106.93naa.60060e80166177000001617700004403</v>
      </c>
      <c r="D6319" t="s">
        <v>5330</v>
      </c>
    </row>
    <row r="6320" spans="1:4">
      <c r="A6320" t="s">
        <v>1225</v>
      </c>
      <c r="B6320" t="s">
        <v>5256</v>
      </c>
      <c r="C6320" t="str">
        <f t="shared" si="98"/>
        <v>10.146.106.93naa.60060e8016622100000162210000a201</v>
      </c>
      <c r="D6320" t="s">
        <v>2531</v>
      </c>
    </row>
    <row r="6321" spans="1:4">
      <c r="A6321" t="s">
        <v>1225</v>
      </c>
      <c r="B6321" t="s">
        <v>5130</v>
      </c>
      <c r="C6321" t="str">
        <f t="shared" si="98"/>
        <v>10.146.106.93naa.60060e80133148005020314800003008</v>
      </c>
      <c r="D6321" t="s">
        <v>4473</v>
      </c>
    </row>
    <row r="6322" spans="1:4">
      <c r="A6322" t="s">
        <v>1225</v>
      </c>
      <c r="B6322" t="s">
        <v>1313</v>
      </c>
      <c r="C6322" t="str">
        <f t="shared" si="98"/>
        <v>10.146.106.93naa.60060e80166177000001617700004704</v>
      </c>
      <c r="D6322" t="s">
        <v>5331</v>
      </c>
    </row>
    <row r="6323" spans="1:4">
      <c r="A6323" t="s">
        <v>1225</v>
      </c>
      <c r="B6323" t="s">
        <v>5129</v>
      </c>
      <c r="C6323" t="str">
        <f t="shared" si="98"/>
        <v>10.146.106.93naa.60060e80133148005020314800003100</v>
      </c>
      <c r="D6323" t="s">
        <v>4474</v>
      </c>
    </row>
    <row r="6324" spans="1:4">
      <c r="A6324" t="s">
        <v>1225</v>
      </c>
      <c r="B6324" t="s">
        <v>5133</v>
      </c>
      <c r="C6324" t="str">
        <f t="shared" si="98"/>
        <v>10.146.106.93naa.60060e80166177000001617700004100</v>
      </c>
      <c r="D6324" t="s">
        <v>5332</v>
      </c>
    </row>
    <row r="6325" spans="1:4">
      <c r="A6325" t="s">
        <v>1225</v>
      </c>
      <c r="B6325" t="s">
        <v>5186</v>
      </c>
      <c r="C6325" t="str">
        <f t="shared" si="98"/>
        <v>10.146.106.93naa.60060e80166177000001617700004602</v>
      </c>
      <c r="D6325" t="s">
        <v>5333</v>
      </c>
    </row>
    <row r="6326" spans="1:4">
      <c r="A6326" t="s">
        <v>1225</v>
      </c>
      <c r="B6326" t="s">
        <v>5218</v>
      </c>
      <c r="C6326" t="str">
        <f t="shared" si="98"/>
        <v>10.146.106.93naa.60060e80166177000001617700004601</v>
      </c>
      <c r="D6326" t="s">
        <v>5334</v>
      </c>
    </row>
    <row r="6327" spans="1:4">
      <c r="A6327" t="s">
        <v>1225</v>
      </c>
      <c r="B6327" t="s">
        <v>1311</v>
      </c>
      <c r="C6327" t="str">
        <f t="shared" si="98"/>
        <v>10.146.106.93naa.60060e80166177000001617700004703</v>
      </c>
      <c r="D6327" t="s">
        <v>5335</v>
      </c>
    </row>
    <row r="6328" spans="1:4">
      <c r="A6328" t="s">
        <v>1225</v>
      </c>
      <c r="B6328" t="s">
        <v>5219</v>
      </c>
      <c r="C6328" t="str">
        <f t="shared" si="98"/>
        <v>10.146.106.93naa.60060e80133148005020314800003007</v>
      </c>
      <c r="D6328" t="s">
        <v>4497</v>
      </c>
    </row>
    <row r="6329" spans="1:4">
      <c r="A6329" t="s">
        <v>1225</v>
      </c>
      <c r="B6329" t="s">
        <v>5132</v>
      </c>
      <c r="C6329" t="str">
        <f t="shared" si="98"/>
        <v>10.146.106.93naa.60060e8016617700000161770000440d</v>
      </c>
      <c r="D6329" t="s">
        <v>5336</v>
      </c>
    </row>
    <row r="6330" spans="1:4">
      <c r="A6330" t="s">
        <v>1225</v>
      </c>
      <c r="B6330" t="s">
        <v>5257</v>
      </c>
      <c r="C6330" t="str">
        <f t="shared" si="98"/>
        <v>10.146.106.93naa.60060e8016622100000162210000a301</v>
      </c>
      <c r="D6330" t="s">
        <v>2530</v>
      </c>
    </row>
    <row r="6331" spans="1:4">
      <c r="A6331" t="s">
        <v>1225</v>
      </c>
      <c r="B6331" t="s">
        <v>5143</v>
      </c>
      <c r="C6331" t="str">
        <f t="shared" si="98"/>
        <v>10.146.106.93naa.60060e80166177000001617700004103</v>
      </c>
      <c r="D6331" t="s">
        <v>5337</v>
      </c>
    </row>
    <row r="6332" spans="1:4">
      <c r="A6332" t="s">
        <v>1225</v>
      </c>
      <c r="B6332" t="s">
        <v>5263</v>
      </c>
      <c r="C6332" t="str">
        <f t="shared" si="98"/>
        <v>10.146.106.93naa.60060e8016622100000162210000af09</v>
      </c>
      <c r="D6332" t="s">
        <v>2533</v>
      </c>
    </row>
    <row r="6333" spans="1:4">
      <c r="A6333" t="s">
        <v>1225</v>
      </c>
      <c r="B6333" t="s">
        <v>5140</v>
      </c>
      <c r="C6333" t="str">
        <f t="shared" si="98"/>
        <v>10.146.106.93naa.60060e8016617700000161770000420b</v>
      </c>
      <c r="D6333" t="s">
        <v>5338</v>
      </c>
    </row>
    <row r="6334" spans="1:4">
      <c r="A6334" t="s">
        <v>1225</v>
      </c>
      <c r="B6334" t="s">
        <v>5259</v>
      </c>
      <c r="C6334" t="str">
        <f t="shared" si="98"/>
        <v>10.146.106.93naa.60060e8016622100000162210000af0a</v>
      </c>
      <c r="D6334" t="s">
        <v>2542</v>
      </c>
    </row>
    <row r="6335" spans="1:4">
      <c r="A6335" t="s">
        <v>1225</v>
      </c>
      <c r="B6335" t="s">
        <v>5141</v>
      </c>
      <c r="C6335" t="str">
        <f t="shared" si="98"/>
        <v>10.146.106.93naa.60060e80133148005020314800001002</v>
      </c>
      <c r="D6335" t="s">
        <v>4482</v>
      </c>
    </row>
    <row r="6336" spans="1:4">
      <c r="A6336" t="s">
        <v>1225</v>
      </c>
      <c r="B6336" t="s">
        <v>5127</v>
      </c>
      <c r="C6336" t="str">
        <f t="shared" si="98"/>
        <v>10.146.106.93naa.60060e80133148005020314800001001</v>
      </c>
      <c r="D6336" t="s">
        <v>4471</v>
      </c>
    </row>
    <row r="6337" spans="1:4">
      <c r="A6337" t="s">
        <v>1225</v>
      </c>
      <c r="B6337" t="s">
        <v>5128</v>
      </c>
      <c r="C6337" t="str">
        <f t="shared" si="98"/>
        <v>10.146.106.93naa.60060e8016617700000161770000440e</v>
      </c>
      <c r="D6337" t="s">
        <v>5339</v>
      </c>
    </row>
    <row r="6338" spans="1:4">
      <c r="A6338" t="s">
        <v>1225</v>
      </c>
      <c r="B6338" t="s">
        <v>5261</v>
      </c>
      <c r="C6338" t="str">
        <f t="shared" si="98"/>
        <v>10.146.106.93naa.60060e8016622100000162210000a40c</v>
      </c>
      <c r="D6338" t="s">
        <v>2532</v>
      </c>
    </row>
    <row r="6339" spans="1:4">
      <c r="A6339" t="s">
        <v>1225</v>
      </c>
      <c r="B6339" t="s">
        <v>5126</v>
      </c>
      <c r="C6339" t="str">
        <f t="shared" si="98"/>
        <v>10.146.106.93naa.60060e80133148005020314800001000</v>
      </c>
      <c r="D6339" t="s">
        <v>4475</v>
      </c>
    </row>
    <row r="6340" spans="1:4">
      <c r="A6340" t="s">
        <v>1225</v>
      </c>
      <c r="B6340" t="s">
        <v>1315</v>
      </c>
      <c r="C6340" t="str">
        <f t="shared" ref="C6340:C6403" si="99">CONCATENATE(A6340,B6340)</f>
        <v>10.146.106.93naa.60060e80166177000001617700004705</v>
      </c>
      <c r="D6340" t="s">
        <v>5340</v>
      </c>
    </row>
    <row r="6341" spans="1:4">
      <c r="A6341" t="s">
        <v>1225</v>
      </c>
      <c r="B6341" t="s">
        <v>5262</v>
      </c>
      <c r="C6341" t="str">
        <f t="shared" si="99"/>
        <v>10.146.106.93naa.60060e8016622100000162210000a202</v>
      </c>
      <c r="D6341" t="s">
        <v>2524</v>
      </c>
    </row>
    <row r="6342" spans="1:4">
      <c r="A6342" t="s">
        <v>1225</v>
      </c>
      <c r="B6342" t="s">
        <v>5258</v>
      </c>
      <c r="C6342" t="str">
        <f t="shared" si="99"/>
        <v>10.146.106.93naa.60060e8016622100000162210000a300</v>
      </c>
      <c r="D6342" t="s">
        <v>2529</v>
      </c>
    </row>
    <row r="6343" spans="1:4">
      <c r="A6343" t="s">
        <v>1225</v>
      </c>
      <c r="B6343" t="s">
        <v>5163</v>
      </c>
      <c r="C6343" t="str">
        <f t="shared" si="99"/>
        <v>10.146.106.93naa.60060e80166177000001617700004f03</v>
      </c>
      <c r="D6343" t="s">
        <v>5341</v>
      </c>
    </row>
    <row r="6344" spans="1:4">
      <c r="A6344" t="s">
        <v>1225</v>
      </c>
      <c r="B6344" t="s">
        <v>5166</v>
      </c>
      <c r="C6344" t="str">
        <f t="shared" si="99"/>
        <v>10.146.106.93naa.60060e8016622100000162210000af00</v>
      </c>
      <c r="D6344" t="s">
        <v>2477</v>
      </c>
    </row>
    <row r="6345" spans="1:4">
      <c r="A6345" t="s">
        <v>1225</v>
      </c>
      <c r="B6345" t="s">
        <v>5167</v>
      </c>
      <c r="C6345" t="str">
        <f t="shared" si="99"/>
        <v>10.146.106.93naa.60060e8016622100000162210000af01</v>
      </c>
      <c r="D6345" t="s">
        <v>2485</v>
      </c>
    </row>
    <row r="6346" spans="1:4">
      <c r="A6346" t="s">
        <v>1225</v>
      </c>
      <c r="B6346" t="s">
        <v>5158</v>
      </c>
      <c r="C6346" t="str">
        <f t="shared" si="99"/>
        <v>10.146.106.93naa.60060e80166177000001617700004f05</v>
      </c>
      <c r="D6346" t="s">
        <v>5342</v>
      </c>
    </row>
    <row r="6347" spans="1:4">
      <c r="A6347" t="s">
        <v>1225</v>
      </c>
      <c r="B6347" t="s">
        <v>5162</v>
      </c>
      <c r="C6347" t="str">
        <f t="shared" si="99"/>
        <v>10.146.106.93naa.60060e80166177000001617700004f04</v>
      </c>
      <c r="D6347" t="s">
        <v>5343</v>
      </c>
    </row>
    <row r="6348" spans="1:4">
      <c r="A6348" t="s">
        <v>1225</v>
      </c>
      <c r="B6348" t="s">
        <v>5161</v>
      </c>
      <c r="C6348" t="str">
        <f t="shared" si="99"/>
        <v>10.146.106.93naa.60060e80166177000001617700004201</v>
      </c>
      <c r="D6348" t="s">
        <v>5344</v>
      </c>
    </row>
    <row r="6349" spans="1:4">
      <c r="A6349" t="s">
        <v>1225</v>
      </c>
      <c r="B6349" t="s">
        <v>5160</v>
      </c>
      <c r="C6349" t="str">
        <f t="shared" si="99"/>
        <v>10.146.106.93naa.60060e80166177000001617700004404</v>
      </c>
      <c r="D6349" t="s">
        <v>5345</v>
      </c>
    </row>
    <row r="6350" spans="1:4">
      <c r="A6350" t="s">
        <v>1225</v>
      </c>
      <c r="B6350" t="s">
        <v>5171</v>
      </c>
      <c r="C6350" t="str">
        <f t="shared" si="99"/>
        <v>10.146.106.93naa.60060e8016622100000162210000a405</v>
      </c>
      <c r="D6350" t="s">
        <v>2483</v>
      </c>
    </row>
    <row r="6351" spans="1:4">
      <c r="A6351" t="s">
        <v>1225</v>
      </c>
      <c r="B6351" t="s">
        <v>5172</v>
      </c>
      <c r="C6351" t="str">
        <f t="shared" si="99"/>
        <v>10.146.106.93naa.60060e8016622100000162210000a406</v>
      </c>
      <c r="D6351" t="s">
        <v>4613</v>
      </c>
    </row>
    <row r="6352" spans="1:4">
      <c r="A6352" t="s">
        <v>1225</v>
      </c>
      <c r="B6352" t="s">
        <v>5173</v>
      </c>
      <c r="C6352" t="str">
        <f t="shared" si="99"/>
        <v>10.146.106.93naa.60060e8016622100000162210000a500</v>
      </c>
      <c r="D6352" t="s">
        <v>2476</v>
      </c>
    </row>
    <row r="6353" spans="1:4">
      <c r="A6353" t="s">
        <v>1225</v>
      </c>
      <c r="B6353" t="s">
        <v>5159</v>
      </c>
      <c r="C6353" t="str">
        <f t="shared" si="99"/>
        <v>10.146.106.93naa.60060e80166177000001617700004200</v>
      </c>
      <c r="D6353" t="s">
        <v>5346</v>
      </c>
    </row>
    <row r="6354" spans="1:4">
      <c r="A6354" t="s">
        <v>1225</v>
      </c>
      <c r="B6354" t="s">
        <v>5208</v>
      </c>
      <c r="C6354" t="str">
        <f t="shared" si="99"/>
        <v>10.146.106.93naa.60060e80166177000001617700004000</v>
      </c>
      <c r="D6354" t="s">
        <v>4698</v>
      </c>
    </row>
    <row r="6355" spans="1:4">
      <c r="A6355" t="s">
        <v>1225</v>
      </c>
      <c r="B6355" t="s">
        <v>5216</v>
      </c>
      <c r="C6355" t="str">
        <f t="shared" si="99"/>
        <v>10.146.106.93naa.60060e80166177000001617700004205</v>
      </c>
      <c r="D6355" t="s">
        <v>4699</v>
      </c>
    </row>
    <row r="6356" spans="1:4">
      <c r="A6356" t="s">
        <v>1225</v>
      </c>
      <c r="B6356" t="s">
        <v>5211</v>
      </c>
      <c r="C6356" t="str">
        <f t="shared" si="99"/>
        <v>10.146.106.93naa.60060e80166177000001617700004001</v>
      </c>
      <c r="D6356" t="s">
        <v>5347</v>
      </c>
    </row>
    <row r="6357" spans="1:4">
      <c r="A6357" t="s">
        <v>1225</v>
      </c>
      <c r="B6357" t="s">
        <v>5223</v>
      </c>
      <c r="C6357" t="str">
        <f t="shared" si="99"/>
        <v>10.146.106.93naa.60060e80166177000001617700004600</v>
      </c>
      <c r="D6357" t="s">
        <v>5348</v>
      </c>
    </row>
    <row r="6358" spans="1:4">
      <c r="A6358" t="s">
        <v>1225</v>
      </c>
      <c r="B6358" t="s">
        <v>5157</v>
      </c>
      <c r="C6358" t="str">
        <f t="shared" si="99"/>
        <v>10.146.106.93naa.60060e80166177000001617700004f0d</v>
      </c>
      <c r="D6358" t="s">
        <v>5349</v>
      </c>
    </row>
    <row r="6359" spans="1:4">
      <c r="A6359" t="s">
        <v>1225</v>
      </c>
      <c r="B6359" t="s">
        <v>5156</v>
      </c>
      <c r="C6359" t="str">
        <f t="shared" si="99"/>
        <v>10.146.106.93naa.60060e80166177000001617700004406</v>
      </c>
      <c r="D6359" t="s">
        <v>5350</v>
      </c>
    </row>
    <row r="6360" spans="1:4">
      <c r="A6360" t="s">
        <v>1225</v>
      </c>
      <c r="B6360" t="s">
        <v>1307</v>
      </c>
      <c r="C6360" t="str">
        <f t="shared" si="99"/>
        <v>10.146.106.93naa.60060e80166177000001617700004701</v>
      </c>
      <c r="D6360" t="s">
        <v>5351</v>
      </c>
    </row>
    <row r="6361" spans="1:4">
      <c r="A6361" t="s">
        <v>1225</v>
      </c>
      <c r="B6361" t="s">
        <v>5238</v>
      </c>
      <c r="C6361" t="str">
        <f t="shared" si="99"/>
        <v>10.146.106.93naa.60060e8016617700000161770000440b</v>
      </c>
      <c r="D6361" t="s">
        <v>4705</v>
      </c>
    </row>
    <row r="6362" spans="1:4">
      <c r="A6362" t="s">
        <v>1225</v>
      </c>
      <c r="B6362" t="s">
        <v>5233</v>
      </c>
      <c r="C6362" t="str">
        <f t="shared" si="99"/>
        <v>10.146.106.93naa.60060e8016617700000161770000440c</v>
      </c>
      <c r="D6362" t="s">
        <v>4704</v>
      </c>
    </row>
    <row r="6363" spans="1:4">
      <c r="A6363" t="s">
        <v>1225</v>
      </c>
      <c r="B6363" t="s">
        <v>5225</v>
      </c>
      <c r="C6363" t="str">
        <f t="shared" si="99"/>
        <v>10.146.106.93naa.60060e80166177000001617700004204</v>
      </c>
      <c r="D6363" t="s">
        <v>4703</v>
      </c>
    </row>
    <row r="6364" spans="1:4">
      <c r="A6364" t="s">
        <v>1225</v>
      </c>
      <c r="B6364" t="s">
        <v>5155</v>
      </c>
      <c r="C6364" t="str">
        <f t="shared" si="99"/>
        <v>10.146.106.93naa.60060e80166177000001617700004405</v>
      </c>
      <c r="D6364" t="s">
        <v>5352</v>
      </c>
    </row>
    <row r="6365" spans="1:4">
      <c r="A6365" t="s">
        <v>1225</v>
      </c>
      <c r="B6365" t="s">
        <v>1321</v>
      </c>
      <c r="C6365" t="str">
        <f t="shared" si="99"/>
        <v>10.146.106.93naa.60060e80166177000001617700004708</v>
      </c>
      <c r="D6365" t="s">
        <v>5353</v>
      </c>
    </row>
    <row r="6366" spans="1:4">
      <c r="A6366" t="s">
        <v>1225</v>
      </c>
      <c r="B6366" t="s">
        <v>1303</v>
      </c>
      <c r="C6366" t="str">
        <f t="shared" si="99"/>
        <v>10.146.106.93naa.60060e80166177000001617700001f25</v>
      </c>
      <c r="D6366" t="s">
        <v>4565</v>
      </c>
    </row>
    <row r="6367" spans="1:4">
      <c r="A6367" t="s">
        <v>1225</v>
      </c>
      <c r="B6367" t="s">
        <v>5175</v>
      </c>
      <c r="C6367" t="str">
        <f t="shared" si="99"/>
        <v>10.146.106.93naa.60060e80133148005020314800001008</v>
      </c>
      <c r="D6367" t="s">
        <v>4563</v>
      </c>
    </row>
    <row r="6368" spans="1:4">
      <c r="A6368" t="s">
        <v>1225</v>
      </c>
      <c r="B6368" t="s">
        <v>5179</v>
      </c>
      <c r="C6368" t="str">
        <f t="shared" si="99"/>
        <v>10.146.106.93naa.60060e80166177000001617700004f0c</v>
      </c>
      <c r="D6368" t="s">
        <v>5354</v>
      </c>
    </row>
    <row r="6369" spans="1:4">
      <c r="A6369" t="s">
        <v>1225</v>
      </c>
      <c r="B6369" t="s">
        <v>5149</v>
      </c>
      <c r="C6369" t="str">
        <f t="shared" si="99"/>
        <v>10.146.106.93naa.60060e80166177000001617700004214</v>
      </c>
      <c r="D6369" t="s">
        <v>5355</v>
      </c>
    </row>
    <row r="6370" spans="1:4">
      <c r="A6370" t="s">
        <v>1225</v>
      </c>
      <c r="B6370" t="s">
        <v>5145</v>
      </c>
      <c r="C6370" t="str">
        <f t="shared" si="99"/>
        <v>10.146.106.93naa.60060e80166177000001617700004215</v>
      </c>
      <c r="D6370" t="s">
        <v>5356</v>
      </c>
    </row>
    <row r="6371" spans="1:4">
      <c r="A6371" t="s">
        <v>1225</v>
      </c>
      <c r="B6371" t="s">
        <v>5150</v>
      </c>
      <c r="C6371" t="str">
        <f t="shared" si="99"/>
        <v>10.146.106.93naa.60060e80166177000001617700004213</v>
      </c>
      <c r="D6371" t="s">
        <v>5357</v>
      </c>
    </row>
    <row r="6372" spans="1:4">
      <c r="A6372" t="s">
        <v>1225</v>
      </c>
      <c r="B6372" t="s">
        <v>5154</v>
      </c>
      <c r="C6372" t="str">
        <f t="shared" si="99"/>
        <v>10.146.106.93naa.60060e80166177000001617700004108</v>
      </c>
      <c r="D6372" t="s">
        <v>5358</v>
      </c>
    </row>
    <row r="6373" spans="1:4">
      <c r="A6373" t="s">
        <v>1225</v>
      </c>
      <c r="B6373" t="s">
        <v>5176</v>
      </c>
      <c r="C6373" t="str">
        <f t="shared" si="99"/>
        <v>10.146.106.93naa.60060e80166177000001617700004f0b</v>
      </c>
      <c r="D6373" t="s">
        <v>5359</v>
      </c>
    </row>
    <row r="6374" spans="1:4">
      <c r="A6374" t="s">
        <v>1225</v>
      </c>
      <c r="B6374" t="s">
        <v>5220</v>
      </c>
      <c r="C6374" t="str">
        <f t="shared" si="99"/>
        <v>10.146.106.93naa.60060e8016622100000162210000af04</v>
      </c>
      <c r="D6374" t="s">
        <v>4601</v>
      </c>
    </row>
    <row r="6375" spans="1:4">
      <c r="A6375" t="s">
        <v>1225</v>
      </c>
      <c r="B6375" t="s">
        <v>5222</v>
      </c>
      <c r="C6375" t="str">
        <f t="shared" si="99"/>
        <v>10.146.106.93naa.60060e8016622100000162210000a501</v>
      </c>
      <c r="D6375" t="s">
        <v>4600</v>
      </c>
    </row>
    <row r="6376" spans="1:4">
      <c r="A6376" t="s">
        <v>1225</v>
      </c>
      <c r="B6376" t="s">
        <v>5221</v>
      </c>
      <c r="C6376" t="str">
        <f t="shared" si="99"/>
        <v>10.146.106.93naa.60060e8016622100000162210000af03</v>
      </c>
      <c r="D6376" t="s">
        <v>4602</v>
      </c>
    </row>
    <row r="6377" spans="1:4">
      <c r="A6377" t="s">
        <v>1225</v>
      </c>
      <c r="B6377" t="s">
        <v>5142</v>
      </c>
      <c r="C6377" t="str">
        <f t="shared" si="99"/>
        <v>10.146.106.93naa.60060e8016622100000162210000a102</v>
      </c>
      <c r="D6377" t="s">
        <v>5360</v>
      </c>
    </row>
    <row r="6378" spans="1:4">
      <c r="A6378" t="s">
        <v>1225</v>
      </c>
      <c r="B6378" t="s">
        <v>5134</v>
      </c>
      <c r="C6378" t="str">
        <f t="shared" si="99"/>
        <v>10.146.106.93naa.60060e8016622100000162210000af05</v>
      </c>
      <c r="D6378" t="s">
        <v>4637</v>
      </c>
    </row>
    <row r="6379" spans="1:4">
      <c r="A6379" t="s">
        <v>1225</v>
      </c>
      <c r="B6379" t="s">
        <v>1243</v>
      </c>
      <c r="C6379" t="str">
        <f t="shared" si="99"/>
        <v>10.146.106.93naa.60060e8016622100000162210000a601</v>
      </c>
      <c r="D6379" t="s">
        <v>4638</v>
      </c>
    </row>
    <row r="6380" spans="1:4">
      <c r="A6380" t="s">
        <v>1225</v>
      </c>
      <c r="B6380" t="s">
        <v>5212</v>
      </c>
      <c r="C6380" t="str">
        <f t="shared" si="99"/>
        <v>10.146.106.93naa.60060e8016622100000162210000a409</v>
      </c>
      <c r="D6380" t="s">
        <v>4599</v>
      </c>
    </row>
    <row r="6381" spans="1:4">
      <c r="A6381" t="s">
        <v>1225</v>
      </c>
      <c r="B6381" t="s">
        <v>5214</v>
      </c>
      <c r="C6381" t="str">
        <f t="shared" si="99"/>
        <v>10.146.106.93naa.60060e8016622100000162210000a407</v>
      </c>
      <c r="D6381" t="s">
        <v>4604</v>
      </c>
    </row>
    <row r="6382" spans="1:4">
      <c r="A6382" t="s">
        <v>1225</v>
      </c>
      <c r="B6382" t="s">
        <v>5209</v>
      </c>
      <c r="C6382" t="str">
        <f t="shared" si="99"/>
        <v>10.146.106.93naa.60060e8016622100000162210000a408</v>
      </c>
      <c r="D6382" t="s">
        <v>4603</v>
      </c>
    </row>
    <row r="6383" spans="1:4">
      <c r="A6383" t="s">
        <v>1225</v>
      </c>
      <c r="B6383" t="s">
        <v>5234</v>
      </c>
      <c r="C6383" t="str">
        <f t="shared" si="99"/>
        <v>10.146.106.93naa.60060e8016622100000162210000af02</v>
      </c>
      <c r="D6383" t="s">
        <v>4597</v>
      </c>
    </row>
    <row r="6384" spans="1:4">
      <c r="A6384" t="s">
        <v>1225</v>
      </c>
      <c r="B6384" t="s">
        <v>1241</v>
      </c>
      <c r="C6384" t="str">
        <f t="shared" si="99"/>
        <v>10.146.106.93naa.60060e8016622100000162210000a600</v>
      </c>
      <c r="D6384" t="s">
        <v>4598</v>
      </c>
    </row>
    <row r="6385" spans="1:4">
      <c r="A6385" t="s">
        <v>1225</v>
      </c>
      <c r="B6385" t="s">
        <v>5170</v>
      </c>
      <c r="C6385" t="str">
        <f t="shared" si="99"/>
        <v>10.146.106.93naa.60060e80166177000001617700004102</v>
      </c>
      <c r="D6385" t="s">
        <v>5361</v>
      </c>
    </row>
    <row r="6386" spans="1:4">
      <c r="A6386" t="s">
        <v>1225</v>
      </c>
      <c r="B6386" t="s">
        <v>5165</v>
      </c>
      <c r="C6386" t="str">
        <f t="shared" si="99"/>
        <v>10.146.106.93naa.60060e80166177000001617700004206</v>
      </c>
      <c r="D6386" t="s">
        <v>5362</v>
      </c>
    </row>
    <row r="6387" spans="1:4">
      <c r="A6387" t="s">
        <v>1225</v>
      </c>
      <c r="B6387" t="s">
        <v>5174</v>
      </c>
      <c r="C6387" t="str">
        <f t="shared" si="99"/>
        <v>10.146.106.93naa.60060e80166177000001617700004101</v>
      </c>
      <c r="D6387" t="s">
        <v>5363</v>
      </c>
    </row>
    <row r="6388" spans="1:4">
      <c r="A6388" t="s">
        <v>1225</v>
      </c>
      <c r="B6388" t="s">
        <v>5185</v>
      </c>
      <c r="C6388" t="str">
        <f t="shared" si="99"/>
        <v>10.146.106.93naa.60060e80166177000001617700004300</v>
      </c>
      <c r="D6388" t="s">
        <v>5364</v>
      </c>
    </row>
    <row r="6389" spans="1:4">
      <c r="A6389" t="s">
        <v>1225</v>
      </c>
      <c r="B6389" t="s">
        <v>5184</v>
      </c>
      <c r="C6389" t="str">
        <f t="shared" si="99"/>
        <v>10.146.106.93naa.60060e80133148005020314800001007</v>
      </c>
      <c r="D6389" t="s">
        <v>4564</v>
      </c>
    </row>
    <row r="6390" spans="1:4">
      <c r="A6390" t="s">
        <v>1225</v>
      </c>
      <c r="B6390" t="s">
        <v>5168</v>
      </c>
      <c r="C6390" t="str">
        <f t="shared" si="99"/>
        <v>10.146.106.93naa.60060e80166177000001617700004208</v>
      </c>
      <c r="D6390" t="s">
        <v>5365</v>
      </c>
    </row>
    <row r="6391" spans="1:4">
      <c r="A6391" t="s">
        <v>1225</v>
      </c>
      <c r="B6391" t="s">
        <v>5169</v>
      </c>
      <c r="C6391" t="str">
        <f t="shared" si="99"/>
        <v>10.146.106.93naa.60060e80166177000001617700004207</v>
      </c>
      <c r="D6391" t="s">
        <v>5366</v>
      </c>
    </row>
    <row r="6392" spans="1:4">
      <c r="A6392" t="s">
        <v>1225</v>
      </c>
      <c r="B6392" t="s">
        <v>5182</v>
      </c>
      <c r="C6392" t="str">
        <f t="shared" si="99"/>
        <v>10.146.106.93naa.60060e80166177000001617700004f09</v>
      </c>
      <c r="D6392" t="s">
        <v>5367</v>
      </c>
    </row>
    <row r="6393" spans="1:4">
      <c r="A6393" t="s">
        <v>1225</v>
      </c>
      <c r="B6393" t="s">
        <v>5181</v>
      </c>
      <c r="C6393" t="str">
        <f t="shared" si="99"/>
        <v>10.146.106.93naa.60060e80166177000001617700004f0a</v>
      </c>
      <c r="D6393" t="s">
        <v>5368</v>
      </c>
    </row>
    <row r="6394" spans="1:4">
      <c r="A6394" t="s">
        <v>1225</v>
      </c>
      <c r="B6394" t="s">
        <v>5113</v>
      </c>
      <c r="C6394" t="str">
        <f t="shared" si="99"/>
        <v>10.146.106.93naa.60060e8016622100000162210000a105</v>
      </c>
      <c r="D6394" t="s">
        <v>5369</v>
      </c>
    </row>
    <row r="6395" spans="1:4">
      <c r="A6395" t="s">
        <v>1225</v>
      </c>
      <c r="B6395" t="s">
        <v>5104</v>
      </c>
      <c r="C6395" t="str">
        <f t="shared" si="99"/>
        <v>10.146.106.93naa.60060e8016622100000162210000af0c</v>
      </c>
      <c r="D6395" t="s">
        <v>5370</v>
      </c>
    </row>
    <row r="6396" spans="1:4">
      <c r="A6396" t="s">
        <v>1225</v>
      </c>
      <c r="B6396" t="s">
        <v>5136</v>
      </c>
      <c r="C6396" t="str">
        <f t="shared" si="99"/>
        <v>10.146.106.93naa.60060e8016622100000162210000a103</v>
      </c>
      <c r="D6396" t="s">
        <v>5371</v>
      </c>
    </row>
    <row r="6397" spans="1:4">
      <c r="A6397" t="s">
        <v>1225</v>
      </c>
      <c r="B6397" t="s">
        <v>5111</v>
      </c>
      <c r="C6397" t="str">
        <f t="shared" si="99"/>
        <v>10.146.106.93naa.60060e8016622100000162210000a104</v>
      </c>
      <c r="D6397" t="s">
        <v>5372</v>
      </c>
    </row>
    <row r="6398" spans="1:4">
      <c r="A6398" t="s">
        <v>1225</v>
      </c>
      <c r="B6398" t="s">
        <v>5123</v>
      </c>
      <c r="C6398" t="str">
        <f t="shared" si="99"/>
        <v>10.146.106.93naa.60060e8016622100000162210000a50d</v>
      </c>
      <c r="D6398" t="s">
        <v>5373</v>
      </c>
    </row>
    <row r="6399" spans="1:4">
      <c r="A6399" t="s">
        <v>1225</v>
      </c>
      <c r="B6399" t="s">
        <v>5115</v>
      </c>
      <c r="C6399" t="str">
        <f t="shared" si="99"/>
        <v>10.146.106.93naa.60060e8016622100000162210000a50e</v>
      </c>
      <c r="D6399" t="s">
        <v>5374</v>
      </c>
    </row>
    <row r="6400" spans="1:4">
      <c r="A6400" t="s">
        <v>1225</v>
      </c>
      <c r="B6400" t="s">
        <v>5108</v>
      </c>
      <c r="C6400" t="str">
        <f t="shared" si="99"/>
        <v>10.146.106.93naa.60060e8016622100000162210000af0d</v>
      </c>
      <c r="D6400" t="s">
        <v>5375</v>
      </c>
    </row>
    <row r="6401" spans="1:4">
      <c r="A6401" t="s">
        <v>1225</v>
      </c>
      <c r="B6401" t="s">
        <v>5121</v>
      </c>
      <c r="C6401" t="str">
        <f t="shared" si="99"/>
        <v>10.146.106.93naa.60060e8016622100000162210000a204</v>
      </c>
      <c r="D6401" t="s">
        <v>5376</v>
      </c>
    </row>
    <row r="6402" spans="1:4">
      <c r="A6402" t="s">
        <v>1225</v>
      </c>
      <c r="B6402" t="s">
        <v>5122</v>
      </c>
      <c r="C6402" t="str">
        <f t="shared" si="99"/>
        <v>10.146.106.93naa.60060e8016622100000162210000a50c</v>
      </c>
      <c r="D6402" t="s">
        <v>5377</v>
      </c>
    </row>
    <row r="6403" spans="1:4">
      <c r="A6403" t="s">
        <v>1226</v>
      </c>
      <c r="B6403" t="s">
        <v>1237</v>
      </c>
      <c r="C6403" t="str">
        <f t="shared" si="99"/>
        <v>10.146.106.94naa.60060e80166221000001622100001f1a</v>
      </c>
      <c r="D6403" t="s">
        <v>4208</v>
      </c>
    </row>
    <row r="6404" spans="1:4">
      <c r="A6404" t="s">
        <v>1226</v>
      </c>
      <c r="B6404" t="s">
        <v>1639</v>
      </c>
      <c r="C6404" t="str">
        <f t="shared" ref="C6404:C6467" si="100">CONCATENATE(A6404,B6404)</f>
        <v>10.146.106.94naa.600508b1001cb77fef42b9a1155c7432</v>
      </c>
      <c r="D6404" t="s">
        <v>4212</v>
      </c>
    </row>
    <row r="6405" spans="1:4">
      <c r="A6405" t="s">
        <v>1226</v>
      </c>
      <c r="B6405" t="s">
        <v>1641</v>
      </c>
      <c r="C6405" t="str">
        <f t="shared" si="100"/>
        <v>10.146.106.94naa.600508b1001cca37e4b75d82f857c991</v>
      </c>
      <c r="D6405" t="s">
        <v>4213</v>
      </c>
    </row>
    <row r="6406" spans="1:4">
      <c r="A6406" t="s">
        <v>1226</v>
      </c>
      <c r="B6406" t="s">
        <v>5215</v>
      </c>
      <c r="C6406" t="str">
        <f t="shared" si="100"/>
        <v>10.146.106.94naa.60060e80166177000001617700004f01</v>
      </c>
      <c r="D6406" t="s">
        <v>4692</v>
      </c>
    </row>
    <row r="6407" spans="1:4">
      <c r="A6407" t="s">
        <v>1226</v>
      </c>
      <c r="B6407" t="s">
        <v>5253</v>
      </c>
      <c r="C6407" t="str">
        <f t="shared" si="100"/>
        <v>10.146.106.94naa.60060e80166177000001617700004408</v>
      </c>
      <c r="D6407" t="s">
        <v>4826</v>
      </c>
    </row>
    <row r="6408" spans="1:4">
      <c r="A6408" t="s">
        <v>1226</v>
      </c>
      <c r="B6408" t="s">
        <v>5255</v>
      </c>
      <c r="C6408" t="str">
        <f t="shared" si="100"/>
        <v>10.146.106.94naa.60060e80166177000001617700004202</v>
      </c>
      <c r="D6408" t="s">
        <v>4832</v>
      </c>
    </row>
    <row r="6409" spans="1:4">
      <c r="A6409" t="s">
        <v>1226</v>
      </c>
      <c r="B6409" t="s">
        <v>5210</v>
      </c>
      <c r="C6409" t="str">
        <f t="shared" si="100"/>
        <v>10.146.106.94naa.60060e80166177000001617700004f02</v>
      </c>
      <c r="D6409" t="s">
        <v>4693</v>
      </c>
    </row>
    <row r="6410" spans="1:4">
      <c r="A6410" t="s">
        <v>1226</v>
      </c>
      <c r="B6410" t="s">
        <v>5194</v>
      </c>
      <c r="C6410" t="str">
        <f t="shared" si="100"/>
        <v>10.146.106.94naa.60060e80133148005020314800003300</v>
      </c>
      <c r="D6410" t="s">
        <v>4221</v>
      </c>
    </row>
    <row r="6411" spans="1:4">
      <c r="A6411" t="s">
        <v>1226</v>
      </c>
      <c r="B6411" t="s">
        <v>5213</v>
      </c>
      <c r="C6411" t="str">
        <f t="shared" si="100"/>
        <v>10.146.106.94naa.60060e80166177000001617700004f00</v>
      </c>
      <c r="D6411" t="s">
        <v>4689</v>
      </c>
    </row>
    <row r="6412" spans="1:4">
      <c r="A6412" t="s">
        <v>1226</v>
      </c>
      <c r="B6412" t="s">
        <v>5236</v>
      </c>
      <c r="C6412" t="str">
        <f t="shared" si="100"/>
        <v>10.146.106.94naa.60060e80166177000001617700004500</v>
      </c>
      <c r="D6412" t="s">
        <v>4435</v>
      </c>
    </row>
    <row r="6413" spans="1:4">
      <c r="A6413" t="s">
        <v>1226</v>
      </c>
      <c r="B6413" t="s">
        <v>5237</v>
      </c>
      <c r="C6413" t="str">
        <f t="shared" si="100"/>
        <v>10.146.106.94naa.60060e80166177000001617700004501</v>
      </c>
      <c r="D6413" t="s">
        <v>4688</v>
      </c>
    </row>
    <row r="6414" spans="1:4">
      <c r="A6414" t="s">
        <v>1226</v>
      </c>
      <c r="B6414" t="s">
        <v>5252</v>
      </c>
      <c r="C6414" t="str">
        <f t="shared" si="100"/>
        <v>10.146.106.94naa.60060e80166177000001617700004407</v>
      </c>
      <c r="D6414" t="s">
        <v>4824</v>
      </c>
    </row>
    <row r="6415" spans="1:4">
      <c r="A6415" t="s">
        <v>1226</v>
      </c>
      <c r="B6415" t="s">
        <v>5235</v>
      </c>
      <c r="C6415" t="str">
        <f t="shared" si="100"/>
        <v>10.146.106.94naa.60060e80166177000001617700004502</v>
      </c>
      <c r="D6415" t="s">
        <v>4687</v>
      </c>
    </row>
    <row r="6416" spans="1:4">
      <c r="A6416" t="s">
        <v>1226</v>
      </c>
      <c r="B6416" t="s">
        <v>5207</v>
      </c>
      <c r="C6416" t="str">
        <f t="shared" si="100"/>
        <v>10.146.106.94naa.60060e80133148005020314800003000</v>
      </c>
      <c r="D6416" t="s">
        <v>4404</v>
      </c>
    </row>
    <row r="6417" spans="1:4">
      <c r="A6417" t="s">
        <v>1226</v>
      </c>
      <c r="B6417" t="s">
        <v>5248</v>
      </c>
      <c r="C6417" t="str">
        <f t="shared" si="100"/>
        <v>10.146.106.94naa.60060e80166177000001617700004f07</v>
      </c>
      <c r="D6417" t="s">
        <v>4831</v>
      </c>
    </row>
    <row r="6418" spans="1:4">
      <c r="A6418" t="s">
        <v>1226</v>
      </c>
      <c r="B6418" t="s">
        <v>5217</v>
      </c>
      <c r="C6418" t="str">
        <f t="shared" si="100"/>
        <v>10.146.106.94naa.60060e80166177000001617700004401</v>
      </c>
      <c r="D6418" t="s">
        <v>4695</v>
      </c>
    </row>
    <row r="6419" spans="1:4">
      <c r="A6419" t="s">
        <v>1226</v>
      </c>
      <c r="B6419" t="s">
        <v>5229</v>
      </c>
      <c r="C6419" t="str">
        <f t="shared" si="100"/>
        <v>10.146.106.94naa.60060e80133148005020314800003001</v>
      </c>
      <c r="D6419" t="s">
        <v>4399</v>
      </c>
    </row>
    <row r="6420" spans="1:4">
      <c r="A6420" t="s">
        <v>1226</v>
      </c>
      <c r="B6420" t="s">
        <v>5247</v>
      </c>
      <c r="C6420" t="str">
        <f t="shared" si="100"/>
        <v>10.146.106.94naa.60060e80166177000001617700004f08</v>
      </c>
      <c r="D6420" t="s">
        <v>4850</v>
      </c>
    </row>
    <row r="6421" spans="1:4">
      <c r="A6421" t="s">
        <v>1226</v>
      </c>
      <c r="B6421" t="s">
        <v>5224</v>
      </c>
      <c r="C6421" t="str">
        <f t="shared" si="100"/>
        <v>10.146.106.94naa.60060e80166177000001617700004400</v>
      </c>
      <c r="D6421" t="s">
        <v>4691</v>
      </c>
    </row>
    <row r="6422" spans="1:4">
      <c r="A6422" t="s">
        <v>1226</v>
      </c>
      <c r="B6422" t="s">
        <v>5190</v>
      </c>
      <c r="C6422" t="str">
        <f t="shared" si="100"/>
        <v>10.146.106.94naa.60060e80133148005020314800003301</v>
      </c>
      <c r="D6422" t="s">
        <v>4416</v>
      </c>
    </row>
    <row r="6423" spans="1:4">
      <c r="A6423" t="s">
        <v>1226</v>
      </c>
      <c r="B6423" t="s">
        <v>5254</v>
      </c>
      <c r="C6423" t="str">
        <f t="shared" si="100"/>
        <v>10.146.106.94naa.60060e80166177000001617700004203</v>
      </c>
      <c r="D6423" t="s">
        <v>4833</v>
      </c>
    </row>
    <row r="6424" spans="1:4">
      <c r="A6424" t="s">
        <v>1226</v>
      </c>
      <c r="B6424" t="s">
        <v>1305</v>
      </c>
      <c r="C6424" t="str">
        <f t="shared" si="100"/>
        <v>10.146.106.94naa.60060e80166177000001617700004700</v>
      </c>
      <c r="D6424" t="s">
        <v>4690</v>
      </c>
    </row>
    <row r="6425" spans="1:4">
      <c r="A6425" t="s">
        <v>1226</v>
      </c>
      <c r="B6425" t="s">
        <v>5193</v>
      </c>
      <c r="C6425" t="str">
        <f t="shared" si="100"/>
        <v>10.146.106.94naa.60060e80133148005020314800003302</v>
      </c>
      <c r="D6425" t="s">
        <v>4400</v>
      </c>
    </row>
    <row r="6426" spans="1:4">
      <c r="A6426" t="s">
        <v>1226</v>
      </c>
      <c r="B6426" t="s">
        <v>5251</v>
      </c>
      <c r="C6426" t="str">
        <f t="shared" si="100"/>
        <v>10.146.106.94naa.60060e80166177000001617700004f06</v>
      </c>
      <c r="D6426" t="s">
        <v>4830</v>
      </c>
    </row>
    <row r="6427" spans="1:4">
      <c r="A6427" t="s">
        <v>1226</v>
      </c>
      <c r="B6427" t="s">
        <v>5270</v>
      </c>
      <c r="C6427" t="str">
        <f t="shared" si="100"/>
        <v>10.146.106.94naa.60060e8016622100000162210000a10f</v>
      </c>
      <c r="D6427" t="s">
        <v>5272</v>
      </c>
    </row>
    <row r="6428" spans="1:4">
      <c r="A6428" t="s">
        <v>1226</v>
      </c>
      <c r="B6428" t="s">
        <v>1319</v>
      </c>
      <c r="C6428" t="str">
        <f t="shared" si="100"/>
        <v>10.146.106.94naa.60060e80166177000001617700004707</v>
      </c>
      <c r="D6428" t="s">
        <v>5273</v>
      </c>
    </row>
    <row r="6429" spans="1:4">
      <c r="A6429" t="s">
        <v>1226</v>
      </c>
      <c r="B6429" t="s">
        <v>1247</v>
      </c>
      <c r="C6429" t="str">
        <f t="shared" si="100"/>
        <v>10.146.106.94naa.60060e8016622100000162210000a603</v>
      </c>
      <c r="D6429" t="s">
        <v>4522</v>
      </c>
    </row>
    <row r="6430" spans="1:4">
      <c r="A6430" t="s">
        <v>1226</v>
      </c>
      <c r="B6430" t="s">
        <v>5110</v>
      </c>
      <c r="C6430" t="str">
        <f t="shared" si="100"/>
        <v>10.146.106.94naa.60060e80166177000001617700004301</v>
      </c>
      <c r="D6430" t="s">
        <v>5274</v>
      </c>
    </row>
    <row r="6431" spans="1:4">
      <c r="A6431" t="s">
        <v>1226</v>
      </c>
      <c r="B6431" t="s">
        <v>5268</v>
      </c>
      <c r="C6431" t="str">
        <f t="shared" si="100"/>
        <v>10.146.106.94naa.60060e8016622100000162210000a505</v>
      </c>
      <c r="D6431" t="s">
        <v>5275</v>
      </c>
    </row>
    <row r="6432" spans="1:4">
      <c r="A6432" t="s">
        <v>1226</v>
      </c>
      <c r="B6432" t="s">
        <v>5112</v>
      </c>
      <c r="C6432" t="str">
        <f t="shared" si="100"/>
        <v>10.146.106.94naa.60060e80133148005020314800001005</v>
      </c>
      <c r="D6432" t="s">
        <v>4525</v>
      </c>
    </row>
    <row r="6433" spans="1:4">
      <c r="A6433" t="s">
        <v>1226</v>
      </c>
      <c r="B6433" t="s">
        <v>5137</v>
      </c>
      <c r="C6433" t="str">
        <f t="shared" si="100"/>
        <v>10.146.106.94naa.60060e80133148005020314800001004</v>
      </c>
      <c r="D6433" t="s">
        <v>4479</v>
      </c>
    </row>
    <row r="6434" spans="1:4">
      <c r="A6434" t="s">
        <v>1226</v>
      </c>
      <c r="B6434" t="s">
        <v>5135</v>
      </c>
      <c r="C6434" t="str">
        <f t="shared" si="100"/>
        <v>10.146.106.94naa.60060e80133148005020314800001003</v>
      </c>
      <c r="D6434" t="s">
        <v>4477</v>
      </c>
    </row>
    <row r="6435" spans="1:4">
      <c r="A6435" t="s">
        <v>1226</v>
      </c>
      <c r="B6435" t="s">
        <v>5139</v>
      </c>
      <c r="C6435" t="str">
        <f t="shared" si="100"/>
        <v>10.146.106.94naa.60060e8016617700000161770000420c</v>
      </c>
      <c r="D6435" t="s">
        <v>5276</v>
      </c>
    </row>
    <row r="6436" spans="1:4">
      <c r="A6436" t="s">
        <v>1226</v>
      </c>
      <c r="B6436" t="s">
        <v>5260</v>
      </c>
      <c r="C6436" t="str">
        <f t="shared" si="100"/>
        <v>10.146.106.94naa.60060e8016622100000162210000af0b</v>
      </c>
      <c r="D6436" t="s">
        <v>4476</v>
      </c>
    </row>
    <row r="6437" spans="1:4">
      <c r="A6437" t="s">
        <v>1226</v>
      </c>
      <c r="B6437" t="s">
        <v>5138</v>
      </c>
      <c r="C6437" t="str">
        <f t="shared" si="100"/>
        <v>10.146.106.94naa.60060e8016617700000161770000420d</v>
      </c>
      <c r="D6437" t="s">
        <v>5277</v>
      </c>
    </row>
    <row r="6438" spans="1:4">
      <c r="A6438" t="s">
        <v>1226</v>
      </c>
      <c r="B6438" t="s">
        <v>5125</v>
      </c>
      <c r="C6438" t="str">
        <f t="shared" si="100"/>
        <v>10.146.106.94naa.60060e80166177000001617700004104</v>
      </c>
      <c r="D6438" t="s">
        <v>5278</v>
      </c>
    </row>
    <row r="6439" spans="1:4">
      <c r="A6439" t="s">
        <v>1226</v>
      </c>
      <c r="B6439" t="s">
        <v>5124</v>
      </c>
      <c r="C6439" t="str">
        <f t="shared" si="100"/>
        <v>10.146.106.94naa.60060e80166177000001617700004211</v>
      </c>
      <c r="D6439" t="s">
        <v>5279</v>
      </c>
    </row>
    <row r="6440" spans="1:4">
      <c r="A6440" t="s">
        <v>1226</v>
      </c>
      <c r="B6440" t="s">
        <v>5267</v>
      </c>
      <c r="C6440" t="str">
        <f t="shared" si="100"/>
        <v>10.146.106.94naa.60060e8016622100000162210000a10c</v>
      </c>
      <c r="D6440" t="s">
        <v>5280</v>
      </c>
    </row>
    <row r="6441" spans="1:4">
      <c r="A6441" t="s">
        <v>1226</v>
      </c>
      <c r="B6441" t="s">
        <v>5269</v>
      </c>
      <c r="C6441" t="str">
        <f t="shared" si="100"/>
        <v>10.146.106.94naa.60060e8016622100000162210000a10d</v>
      </c>
      <c r="D6441" t="s">
        <v>5281</v>
      </c>
    </row>
    <row r="6442" spans="1:4">
      <c r="A6442" t="s">
        <v>1226</v>
      </c>
      <c r="B6442" t="s">
        <v>5271</v>
      </c>
      <c r="C6442" t="str">
        <f t="shared" si="100"/>
        <v>10.146.106.94naa.60060e8016622100000162210000a10e</v>
      </c>
      <c r="D6442" t="s">
        <v>5282</v>
      </c>
    </row>
    <row r="6443" spans="1:4">
      <c r="A6443" t="s">
        <v>1226</v>
      </c>
      <c r="B6443" t="s">
        <v>5119</v>
      </c>
      <c r="C6443" t="str">
        <f t="shared" si="100"/>
        <v>10.146.106.94naa.60060e80166177000001617700004212</v>
      </c>
      <c r="D6443" t="s">
        <v>5283</v>
      </c>
    </row>
    <row r="6444" spans="1:4">
      <c r="A6444" t="s">
        <v>1226</v>
      </c>
      <c r="B6444" t="s">
        <v>5120</v>
      </c>
      <c r="C6444" t="str">
        <f t="shared" si="100"/>
        <v>10.146.106.94naa.60060e80166177000001617700004210</v>
      </c>
      <c r="D6444" t="s">
        <v>5284</v>
      </c>
    </row>
    <row r="6445" spans="1:4">
      <c r="A6445" t="s">
        <v>1226</v>
      </c>
      <c r="B6445" t="s">
        <v>5105</v>
      </c>
      <c r="C6445" t="str">
        <f t="shared" si="100"/>
        <v>10.146.106.94naa.60060e80133148005020314800001006</v>
      </c>
      <c r="D6445" t="s">
        <v>4518</v>
      </c>
    </row>
    <row r="6446" spans="1:4">
      <c r="A6446" t="s">
        <v>1226</v>
      </c>
      <c r="B6446" t="s">
        <v>5109</v>
      </c>
      <c r="C6446" t="str">
        <f t="shared" si="100"/>
        <v>10.146.106.94naa.60060e80166177000001617700004503</v>
      </c>
      <c r="D6446" t="s">
        <v>5285</v>
      </c>
    </row>
    <row r="6447" spans="1:4">
      <c r="A6447" t="s">
        <v>1226</v>
      </c>
      <c r="B6447" t="s">
        <v>5106</v>
      </c>
      <c r="C6447" t="str">
        <f t="shared" si="100"/>
        <v>10.146.106.94naa.60060e8016617700000161770000420e</v>
      </c>
      <c r="D6447" t="s">
        <v>5286</v>
      </c>
    </row>
    <row r="6448" spans="1:4">
      <c r="A6448" t="s">
        <v>1226</v>
      </c>
      <c r="B6448" t="s">
        <v>5266</v>
      </c>
      <c r="C6448" t="str">
        <f t="shared" si="100"/>
        <v>10.146.106.94naa.60060e8016622100000162210000a10b</v>
      </c>
      <c r="D6448" t="s">
        <v>5287</v>
      </c>
    </row>
    <row r="6449" spans="1:4">
      <c r="A6449" t="s">
        <v>1226</v>
      </c>
      <c r="B6449" t="s">
        <v>5107</v>
      </c>
      <c r="C6449" t="str">
        <f t="shared" si="100"/>
        <v>10.146.106.94naa.60060e8016617700000161770000420f</v>
      </c>
      <c r="D6449" t="s">
        <v>5288</v>
      </c>
    </row>
    <row r="6450" spans="1:4">
      <c r="A6450" t="s">
        <v>1226</v>
      </c>
      <c r="B6450" t="s">
        <v>5249</v>
      </c>
      <c r="C6450" t="str">
        <f t="shared" si="100"/>
        <v>10.146.106.94naa.60060e8016617700000161770000440a</v>
      </c>
      <c r="D6450" t="s">
        <v>5102</v>
      </c>
    </row>
    <row r="6451" spans="1:4">
      <c r="A6451" t="s">
        <v>1226</v>
      </c>
      <c r="B6451" t="s">
        <v>5228</v>
      </c>
      <c r="C6451" t="str">
        <f t="shared" si="100"/>
        <v>10.146.106.94naa.60060e80133148005020314800003004</v>
      </c>
      <c r="D6451" t="s">
        <v>4411</v>
      </c>
    </row>
    <row r="6452" spans="1:4">
      <c r="A6452" t="s">
        <v>1226</v>
      </c>
      <c r="B6452" t="s">
        <v>5226</v>
      </c>
      <c r="C6452" t="str">
        <f t="shared" si="100"/>
        <v>10.146.106.94naa.60060e80133148005020314800003005</v>
      </c>
      <c r="D6452" t="s">
        <v>4415</v>
      </c>
    </row>
    <row r="6453" spans="1:4">
      <c r="A6453" t="s">
        <v>1226</v>
      </c>
      <c r="B6453" t="s">
        <v>5232</v>
      </c>
      <c r="C6453" t="str">
        <f t="shared" si="100"/>
        <v>10.146.106.94naa.60060e80133148005020314800003003</v>
      </c>
      <c r="D6453" t="s">
        <v>4397</v>
      </c>
    </row>
    <row r="6454" spans="1:4">
      <c r="A6454" t="s">
        <v>1226</v>
      </c>
      <c r="B6454" t="s">
        <v>1309</v>
      </c>
      <c r="C6454" t="str">
        <f t="shared" si="100"/>
        <v>10.146.106.94naa.60060e80166177000001617700004702</v>
      </c>
      <c r="D6454" t="s">
        <v>5103</v>
      </c>
    </row>
    <row r="6455" spans="1:4">
      <c r="A6455" t="s">
        <v>1226</v>
      </c>
      <c r="B6455" t="s">
        <v>5131</v>
      </c>
      <c r="C6455" t="str">
        <f t="shared" si="100"/>
        <v>10.146.106.94naa.60060e80166177000001617700004402</v>
      </c>
      <c r="D6455" t="s">
        <v>4694</v>
      </c>
    </row>
    <row r="6456" spans="1:4">
      <c r="A6456" t="s">
        <v>1226</v>
      </c>
      <c r="B6456" t="s">
        <v>5231</v>
      </c>
      <c r="C6456" t="str">
        <f t="shared" si="100"/>
        <v>10.146.106.94naa.60060e80133148005020314800003002</v>
      </c>
      <c r="D6456" t="s">
        <v>4396</v>
      </c>
    </row>
    <row r="6457" spans="1:4">
      <c r="A6457" t="s">
        <v>1226</v>
      </c>
      <c r="B6457" t="s">
        <v>5250</v>
      </c>
      <c r="C6457" t="str">
        <f t="shared" si="100"/>
        <v>10.146.106.94naa.60060e80166177000001617700004409</v>
      </c>
      <c r="D6457" t="s">
        <v>5101</v>
      </c>
    </row>
    <row r="6458" spans="1:4">
      <c r="A6458" t="s">
        <v>1226</v>
      </c>
      <c r="B6458" t="s">
        <v>5227</v>
      </c>
      <c r="C6458" t="str">
        <f t="shared" si="100"/>
        <v>10.146.106.94naa.60060e80133148005020314800003006</v>
      </c>
      <c r="D6458" t="s">
        <v>4410</v>
      </c>
    </row>
    <row r="6459" spans="1:4">
      <c r="A6459" t="s">
        <v>1226</v>
      </c>
      <c r="B6459" t="s">
        <v>1317</v>
      </c>
      <c r="C6459" t="str">
        <f t="shared" si="100"/>
        <v>10.146.106.94naa.60060e80166177000001617700004706</v>
      </c>
      <c r="D6459" t="s">
        <v>5299</v>
      </c>
    </row>
    <row r="6460" spans="1:4">
      <c r="A6460" t="s">
        <v>1226</v>
      </c>
      <c r="B6460" t="s">
        <v>5195</v>
      </c>
      <c r="C6460" t="str">
        <f t="shared" si="100"/>
        <v>10.146.106.94naa.60060e8016622100000162210000a106</v>
      </c>
      <c r="D6460" t="s">
        <v>5300</v>
      </c>
    </row>
    <row r="6461" spans="1:4">
      <c r="A6461" t="s">
        <v>1226</v>
      </c>
      <c r="B6461" t="s">
        <v>5153</v>
      </c>
      <c r="C6461" t="str">
        <f t="shared" si="100"/>
        <v>10.146.106.94naa.60060e8016622100000162210000a50b</v>
      </c>
      <c r="D6461" t="s">
        <v>5301</v>
      </c>
    </row>
    <row r="6462" spans="1:4">
      <c r="A6462" t="s">
        <v>1226</v>
      </c>
      <c r="B6462" t="s">
        <v>5146</v>
      </c>
      <c r="C6462" t="str">
        <f t="shared" si="100"/>
        <v>10.146.106.94naa.60060e8016622100000162210000a100</v>
      </c>
      <c r="D6462" t="s">
        <v>5302</v>
      </c>
    </row>
    <row r="6463" spans="1:4">
      <c r="A6463" t="s">
        <v>1226</v>
      </c>
      <c r="B6463" t="s">
        <v>5147</v>
      </c>
      <c r="C6463" t="str">
        <f t="shared" si="100"/>
        <v>10.146.106.94naa.60060e8016622100000162210000a101</v>
      </c>
      <c r="D6463" t="s">
        <v>5303</v>
      </c>
    </row>
    <row r="6464" spans="1:4">
      <c r="A6464" t="s">
        <v>1226</v>
      </c>
      <c r="B6464" t="s">
        <v>5196</v>
      </c>
      <c r="C6464" t="str">
        <f t="shared" si="100"/>
        <v>10.146.106.94naa.60060e8016622100000162210000a40d</v>
      </c>
      <c r="D6464" t="s">
        <v>5304</v>
      </c>
    </row>
    <row r="6465" spans="1:4">
      <c r="A6465" t="s">
        <v>1226</v>
      </c>
      <c r="B6465" t="s">
        <v>5188</v>
      </c>
      <c r="C6465" t="str">
        <f t="shared" si="100"/>
        <v>10.146.106.94naa.60060e8016622100000162210000a002</v>
      </c>
      <c r="D6465" t="s">
        <v>5305</v>
      </c>
    </row>
    <row r="6466" spans="1:4">
      <c r="A6466" t="s">
        <v>1226</v>
      </c>
      <c r="B6466" t="s">
        <v>5164</v>
      </c>
      <c r="C6466" t="str">
        <f t="shared" si="100"/>
        <v>10.146.106.94naa.60060e8016622100000162210000a203</v>
      </c>
      <c r="D6466" t="s">
        <v>5306</v>
      </c>
    </row>
    <row r="6467" spans="1:4">
      <c r="A6467" t="s">
        <v>1226</v>
      </c>
      <c r="B6467" t="s">
        <v>5178</v>
      </c>
      <c r="C6467" t="str">
        <f t="shared" si="100"/>
        <v>10.146.106.94naa.60060e8016622100000162210000a000</v>
      </c>
      <c r="D6467" t="s">
        <v>5307</v>
      </c>
    </row>
    <row r="6468" spans="1:4">
      <c r="A6468" t="s">
        <v>1226</v>
      </c>
      <c r="B6468" t="s">
        <v>5151</v>
      </c>
      <c r="C6468" t="str">
        <f t="shared" ref="C6468:C6531" si="101">CONCATENATE(A6468,B6468)</f>
        <v>10.146.106.94naa.60060e8016622100000162210000a509</v>
      </c>
      <c r="D6468" t="s">
        <v>5308</v>
      </c>
    </row>
    <row r="6469" spans="1:4">
      <c r="A6469" t="s">
        <v>1226</v>
      </c>
      <c r="B6469" t="s">
        <v>5152</v>
      </c>
      <c r="C6469" t="str">
        <f t="shared" si="101"/>
        <v>10.146.106.94naa.60060e8016622100000162210000a50a</v>
      </c>
      <c r="D6469" t="s">
        <v>5309</v>
      </c>
    </row>
    <row r="6470" spans="1:4">
      <c r="A6470" t="s">
        <v>1226</v>
      </c>
      <c r="B6470" t="s">
        <v>5187</v>
      </c>
      <c r="C6470" t="str">
        <f t="shared" si="101"/>
        <v>10.146.106.94naa.60060e8016622100000162210000a001</v>
      </c>
      <c r="D6470" t="s">
        <v>5310</v>
      </c>
    </row>
    <row r="6471" spans="1:4">
      <c r="A6471" t="s">
        <v>1226</v>
      </c>
      <c r="B6471" t="s">
        <v>5116</v>
      </c>
      <c r="C6471" t="str">
        <f t="shared" si="101"/>
        <v>10.146.106.94naa.60060e8016622100000162210000a401</v>
      </c>
      <c r="D6471" t="s">
        <v>2469</v>
      </c>
    </row>
    <row r="6472" spans="1:4">
      <c r="A6472" t="s">
        <v>1226</v>
      </c>
      <c r="B6472" t="s">
        <v>5230</v>
      </c>
      <c r="C6472" t="str">
        <f t="shared" si="101"/>
        <v>10.146.106.94naa.60060e8016622100000162210000a10a</v>
      </c>
      <c r="D6472" t="s">
        <v>5311</v>
      </c>
    </row>
    <row r="6473" spans="1:4">
      <c r="A6473" t="s">
        <v>1226</v>
      </c>
      <c r="B6473" t="s">
        <v>5118</v>
      </c>
      <c r="C6473" t="str">
        <f t="shared" si="101"/>
        <v>10.146.106.94naa.60060e8016622100000162210000a402</v>
      </c>
      <c r="D6473" t="s">
        <v>2472</v>
      </c>
    </row>
    <row r="6474" spans="1:4">
      <c r="A6474" t="s">
        <v>1226</v>
      </c>
      <c r="B6474" t="s">
        <v>5144</v>
      </c>
      <c r="C6474" t="str">
        <f t="shared" si="101"/>
        <v>10.146.106.94naa.60060e8016622100000162210000a404</v>
      </c>
      <c r="D6474" t="s">
        <v>2474</v>
      </c>
    </row>
    <row r="6475" spans="1:4">
      <c r="A6475" t="s">
        <v>1226</v>
      </c>
      <c r="B6475" t="s">
        <v>5117</v>
      </c>
      <c r="C6475" t="str">
        <f t="shared" si="101"/>
        <v>10.146.106.94naa.60060e8016622100000162210000a403</v>
      </c>
      <c r="D6475" t="s">
        <v>2464</v>
      </c>
    </row>
    <row r="6476" spans="1:4">
      <c r="A6476" t="s">
        <v>1226</v>
      </c>
      <c r="B6476" t="s">
        <v>5114</v>
      </c>
      <c r="C6476" t="str">
        <f t="shared" si="101"/>
        <v>10.146.106.94naa.60060e8016622100000162210000a400</v>
      </c>
      <c r="D6476" t="s">
        <v>2462</v>
      </c>
    </row>
    <row r="6477" spans="1:4">
      <c r="A6477" t="s">
        <v>1226</v>
      </c>
      <c r="B6477" t="s">
        <v>5197</v>
      </c>
      <c r="C6477" t="str">
        <f t="shared" si="101"/>
        <v>10.146.106.94naa.60060e8016622100000162210000af0f</v>
      </c>
      <c r="D6477" t="s">
        <v>5312</v>
      </c>
    </row>
    <row r="6478" spans="1:4">
      <c r="A6478" t="s">
        <v>1226</v>
      </c>
      <c r="B6478" t="s">
        <v>5198</v>
      </c>
      <c r="C6478" t="str">
        <f t="shared" si="101"/>
        <v>10.146.106.94naa.60060e8016622100000162210000af0e</v>
      </c>
      <c r="D6478" t="s">
        <v>5313</v>
      </c>
    </row>
    <row r="6479" spans="1:4">
      <c r="A6479" t="s">
        <v>1226</v>
      </c>
      <c r="B6479" t="s">
        <v>5191</v>
      </c>
      <c r="C6479" t="str">
        <f t="shared" si="101"/>
        <v>10.146.106.94naa.60060e8016622100000162210000af10</v>
      </c>
      <c r="D6479" t="s">
        <v>5314</v>
      </c>
    </row>
    <row r="6480" spans="1:4">
      <c r="A6480" t="s">
        <v>1226</v>
      </c>
      <c r="B6480" t="s">
        <v>5192</v>
      </c>
      <c r="C6480" t="str">
        <f t="shared" si="101"/>
        <v>10.146.106.94naa.60060e8016622100000162210000affe</v>
      </c>
      <c r="D6480" t="s">
        <v>5315</v>
      </c>
    </row>
    <row r="6481" spans="1:4">
      <c r="A6481" t="s">
        <v>1226</v>
      </c>
      <c r="B6481" t="s">
        <v>1249</v>
      </c>
      <c r="C6481" t="str">
        <f t="shared" si="101"/>
        <v>10.146.106.94naa.60060e8016622100000162210000a604</v>
      </c>
      <c r="D6481" t="s">
        <v>5316</v>
      </c>
    </row>
    <row r="6482" spans="1:4">
      <c r="A6482" t="s">
        <v>1226</v>
      </c>
      <c r="B6482" t="s">
        <v>1245</v>
      </c>
      <c r="C6482" t="str">
        <f t="shared" si="101"/>
        <v>10.146.106.94naa.60060e8016622100000162210000a602</v>
      </c>
      <c r="D6482" t="s">
        <v>4495</v>
      </c>
    </row>
    <row r="6483" spans="1:4">
      <c r="A6483" t="s">
        <v>1226</v>
      </c>
      <c r="B6483" t="s">
        <v>5200</v>
      </c>
      <c r="C6483" t="str">
        <f t="shared" si="101"/>
        <v>10.146.106.94naa.60060e8016622100000162210000a502</v>
      </c>
      <c r="D6483" t="s">
        <v>2502</v>
      </c>
    </row>
    <row r="6484" spans="1:4">
      <c r="A6484" t="s">
        <v>1226</v>
      </c>
      <c r="B6484" t="s">
        <v>5241</v>
      </c>
      <c r="C6484" t="str">
        <f t="shared" si="101"/>
        <v>10.146.106.94naa.60060e80166177000001617700004604</v>
      </c>
      <c r="D6484" t="s">
        <v>5317</v>
      </c>
    </row>
    <row r="6485" spans="1:4">
      <c r="A6485" t="s">
        <v>1226</v>
      </c>
      <c r="B6485" t="s">
        <v>5246</v>
      </c>
      <c r="C6485" t="str">
        <f t="shared" si="101"/>
        <v>10.146.106.94naa.60060e80166177000001617700004105</v>
      </c>
      <c r="D6485" t="s">
        <v>5318</v>
      </c>
    </row>
    <row r="6486" spans="1:4">
      <c r="A6486" t="s">
        <v>1226</v>
      </c>
      <c r="B6486" t="s">
        <v>5245</v>
      </c>
      <c r="C6486" t="str">
        <f t="shared" si="101"/>
        <v>10.146.106.94naa.60060e80166177000001617700004106</v>
      </c>
      <c r="D6486" t="s">
        <v>5319</v>
      </c>
    </row>
    <row r="6487" spans="1:4">
      <c r="A6487" t="s">
        <v>1226</v>
      </c>
      <c r="B6487" t="s">
        <v>5205</v>
      </c>
      <c r="C6487" t="str">
        <f t="shared" si="101"/>
        <v>10.146.106.94naa.60060e8016622100000162210000a503</v>
      </c>
      <c r="D6487" t="s">
        <v>2520</v>
      </c>
    </row>
    <row r="6488" spans="1:4">
      <c r="A6488" t="s">
        <v>1226</v>
      </c>
      <c r="B6488" t="s">
        <v>5239</v>
      </c>
      <c r="C6488" t="str">
        <f t="shared" si="101"/>
        <v>10.146.106.94naa.60060e80166177000001617700004603</v>
      </c>
      <c r="D6488" t="s">
        <v>5320</v>
      </c>
    </row>
    <row r="6489" spans="1:4">
      <c r="A6489" t="s">
        <v>1226</v>
      </c>
      <c r="B6489" t="s">
        <v>5264</v>
      </c>
      <c r="C6489" t="str">
        <f t="shared" si="101"/>
        <v>10.146.106.94naa.60060e8016617700000161770000420a</v>
      </c>
      <c r="D6489" t="s">
        <v>5321</v>
      </c>
    </row>
    <row r="6490" spans="1:4">
      <c r="A6490" t="s">
        <v>1226</v>
      </c>
      <c r="B6490" t="s">
        <v>5265</v>
      </c>
      <c r="C6490" t="str">
        <f t="shared" si="101"/>
        <v>10.146.106.94naa.60060e80166177000001617700004209</v>
      </c>
      <c r="D6490" t="s">
        <v>5322</v>
      </c>
    </row>
    <row r="6491" spans="1:4">
      <c r="A6491" t="s">
        <v>1226</v>
      </c>
      <c r="B6491" t="s">
        <v>5242</v>
      </c>
      <c r="C6491" t="str">
        <f t="shared" si="101"/>
        <v>10.146.106.94naa.60060e8016617700000161770000440f</v>
      </c>
      <c r="D6491" t="s">
        <v>5323</v>
      </c>
    </row>
    <row r="6492" spans="1:4">
      <c r="A6492" t="s">
        <v>1226</v>
      </c>
      <c r="B6492" t="s">
        <v>5240</v>
      </c>
      <c r="C6492" t="str">
        <f t="shared" si="101"/>
        <v>10.146.106.94naa.60060e80166177000001617700004002</v>
      </c>
      <c r="D6492" t="s">
        <v>5324</v>
      </c>
    </row>
    <row r="6493" spans="1:4">
      <c r="A6493" t="s">
        <v>1226</v>
      </c>
      <c r="B6493" t="s">
        <v>5243</v>
      </c>
      <c r="C6493" t="str">
        <f t="shared" si="101"/>
        <v>10.146.106.94naa.60060e80166177000001617700004410</v>
      </c>
      <c r="D6493" t="s">
        <v>5325</v>
      </c>
    </row>
    <row r="6494" spans="1:4">
      <c r="A6494" t="s">
        <v>1226</v>
      </c>
      <c r="B6494" t="s">
        <v>5199</v>
      </c>
      <c r="C6494" t="str">
        <f t="shared" si="101"/>
        <v>10.146.106.94naa.60060e8016622100000162210000af07</v>
      </c>
      <c r="D6494" t="s">
        <v>4856</v>
      </c>
    </row>
    <row r="6495" spans="1:4">
      <c r="A6495" t="s">
        <v>1226</v>
      </c>
      <c r="B6495" t="s">
        <v>5183</v>
      </c>
      <c r="C6495" t="str">
        <f t="shared" si="101"/>
        <v>10.146.106.94naa.60060e8016622100000162210000a506</v>
      </c>
      <c r="D6495" t="s">
        <v>5326</v>
      </c>
    </row>
    <row r="6496" spans="1:4">
      <c r="A6496" t="s">
        <v>1226</v>
      </c>
      <c r="B6496" t="s">
        <v>5180</v>
      </c>
      <c r="C6496" t="str">
        <f t="shared" si="101"/>
        <v>10.146.106.94naa.60060e8016622100000162210000a507</v>
      </c>
      <c r="D6496" t="s">
        <v>5327</v>
      </c>
    </row>
    <row r="6497" spans="1:4">
      <c r="A6497" t="s">
        <v>1226</v>
      </c>
      <c r="B6497" t="s">
        <v>5177</v>
      </c>
      <c r="C6497" t="str">
        <f t="shared" si="101"/>
        <v>10.146.106.94naa.60060e8016622100000162210000a508</v>
      </c>
      <c r="D6497" t="s">
        <v>5328</v>
      </c>
    </row>
    <row r="6498" spans="1:4">
      <c r="A6498" t="s">
        <v>1226</v>
      </c>
      <c r="B6498" t="s">
        <v>5189</v>
      </c>
      <c r="C6498" t="str">
        <f t="shared" si="101"/>
        <v>10.146.106.94naa.60060e8016622100000162210000af08</v>
      </c>
      <c r="D6498" t="s">
        <v>4496</v>
      </c>
    </row>
    <row r="6499" spans="1:4">
      <c r="A6499" t="s">
        <v>1226</v>
      </c>
      <c r="B6499" t="s">
        <v>5203</v>
      </c>
      <c r="C6499" t="str">
        <f t="shared" si="101"/>
        <v>10.146.106.94naa.60060e8016622100000162210000af06</v>
      </c>
      <c r="D6499" t="s">
        <v>4498</v>
      </c>
    </row>
    <row r="6500" spans="1:4">
      <c r="A6500" t="s">
        <v>1226</v>
      </c>
      <c r="B6500" t="s">
        <v>5244</v>
      </c>
      <c r="C6500" t="str">
        <f t="shared" si="101"/>
        <v>10.146.106.94naa.60060e80166177000001617700004107</v>
      </c>
      <c r="D6500" t="s">
        <v>5329</v>
      </c>
    </row>
    <row r="6501" spans="1:4">
      <c r="A6501" t="s">
        <v>1226</v>
      </c>
      <c r="B6501" t="s">
        <v>5206</v>
      </c>
      <c r="C6501" t="str">
        <f t="shared" si="101"/>
        <v>10.146.106.94naa.60060e8016622100000162210000a40a</v>
      </c>
      <c r="D6501" t="s">
        <v>2540</v>
      </c>
    </row>
    <row r="6502" spans="1:4">
      <c r="A6502" t="s">
        <v>1226</v>
      </c>
      <c r="B6502" t="s">
        <v>5204</v>
      </c>
      <c r="C6502" t="str">
        <f t="shared" si="101"/>
        <v>10.146.106.94naa.60060e8016622100000162210000a40b</v>
      </c>
      <c r="D6502" t="s">
        <v>2522</v>
      </c>
    </row>
    <row r="6503" spans="1:4">
      <c r="A6503" t="s">
        <v>1226</v>
      </c>
      <c r="B6503" t="s">
        <v>5201</v>
      </c>
      <c r="C6503" t="str">
        <f t="shared" si="101"/>
        <v>10.146.106.94naa.60060e8016622100000162210000a504</v>
      </c>
      <c r="D6503" t="s">
        <v>4500</v>
      </c>
    </row>
    <row r="6504" spans="1:4">
      <c r="A6504" t="s">
        <v>1226</v>
      </c>
      <c r="B6504" t="s">
        <v>5202</v>
      </c>
      <c r="C6504" t="str">
        <f t="shared" si="101"/>
        <v>10.146.106.94naa.60060e8016622100000162210000a200</v>
      </c>
      <c r="D6504" t="s">
        <v>2523</v>
      </c>
    </row>
    <row r="6505" spans="1:4">
      <c r="A6505" t="s">
        <v>1226</v>
      </c>
      <c r="B6505" t="s">
        <v>5148</v>
      </c>
      <c r="C6505" t="str">
        <f t="shared" si="101"/>
        <v>10.146.106.94naa.60060e80166177000001617700004403</v>
      </c>
      <c r="D6505" t="s">
        <v>5330</v>
      </c>
    </row>
    <row r="6506" spans="1:4">
      <c r="A6506" t="s">
        <v>1226</v>
      </c>
      <c r="B6506" t="s">
        <v>5256</v>
      </c>
      <c r="C6506" t="str">
        <f t="shared" si="101"/>
        <v>10.146.106.94naa.60060e8016622100000162210000a201</v>
      </c>
      <c r="D6506" t="s">
        <v>2531</v>
      </c>
    </row>
    <row r="6507" spans="1:4">
      <c r="A6507" t="s">
        <v>1226</v>
      </c>
      <c r="B6507" t="s">
        <v>5130</v>
      </c>
      <c r="C6507" t="str">
        <f t="shared" si="101"/>
        <v>10.146.106.94naa.60060e80133148005020314800003008</v>
      </c>
      <c r="D6507" t="s">
        <v>4473</v>
      </c>
    </row>
    <row r="6508" spans="1:4">
      <c r="A6508" t="s">
        <v>1226</v>
      </c>
      <c r="B6508" t="s">
        <v>1313</v>
      </c>
      <c r="C6508" t="str">
        <f t="shared" si="101"/>
        <v>10.146.106.94naa.60060e80166177000001617700004704</v>
      </c>
      <c r="D6508" t="s">
        <v>5331</v>
      </c>
    </row>
    <row r="6509" spans="1:4">
      <c r="A6509" t="s">
        <v>1226</v>
      </c>
      <c r="B6509" t="s">
        <v>5129</v>
      </c>
      <c r="C6509" t="str">
        <f t="shared" si="101"/>
        <v>10.146.106.94naa.60060e80133148005020314800003100</v>
      </c>
      <c r="D6509" t="s">
        <v>4474</v>
      </c>
    </row>
    <row r="6510" spans="1:4">
      <c r="A6510" t="s">
        <v>1226</v>
      </c>
      <c r="B6510" t="s">
        <v>5133</v>
      </c>
      <c r="C6510" t="str">
        <f t="shared" si="101"/>
        <v>10.146.106.94naa.60060e80166177000001617700004100</v>
      </c>
      <c r="D6510" t="s">
        <v>5332</v>
      </c>
    </row>
    <row r="6511" spans="1:4">
      <c r="A6511" t="s">
        <v>1226</v>
      </c>
      <c r="B6511" t="s">
        <v>5186</v>
      </c>
      <c r="C6511" t="str">
        <f t="shared" si="101"/>
        <v>10.146.106.94naa.60060e80166177000001617700004602</v>
      </c>
      <c r="D6511" t="s">
        <v>5333</v>
      </c>
    </row>
    <row r="6512" spans="1:4">
      <c r="A6512" t="s">
        <v>1226</v>
      </c>
      <c r="B6512" t="s">
        <v>5218</v>
      </c>
      <c r="C6512" t="str">
        <f t="shared" si="101"/>
        <v>10.146.106.94naa.60060e80166177000001617700004601</v>
      </c>
      <c r="D6512" t="s">
        <v>5334</v>
      </c>
    </row>
    <row r="6513" spans="1:4">
      <c r="A6513" t="s">
        <v>1226</v>
      </c>
      <c r="B6513" t="s">
        <v>1311</v>
      </c>
      <c r="C6513" t="str">
        <f t="shared" si="101"/>
        <v>10.146.106.94naa.60060e80166177000001617700004703</v>
      </c>
      <c r="D6513" t="s">
        <v>5335</v>
      </c>
    </row>
    <row r="6514" spans="1:4">
      <c r="A6514" t="s">
        <v>1226</v>
      </c>
      <c r="B6514" t="s">
        <v>5219</v>
      </c>
      <c r="C6514" t="str">
        <f t="shared" si="101"/>
        <v>10.146.106.94naa.60060e80133148005020314800003007</v>
      </c>
      <c r="D6514" t="s">
        <v>4497</v>
      </c>
    </row>
    <row r="6515" spans="1:4">
      <c r="A6515" t="s">
        <v>1226</v>
      </c>
      <c r="B6515" t="s">
        <v>5132</v>
      </c>
      <c r="C6515" t="str">
        <f t="shared" si="101"/>
        <v>10.146.106.94naa.60060e8016617700000161770000440d</v>
      </c>
      <c r="D6515" t="s">
        <v>5336</v>
      </c>
    </row>
    <row r="6516" spans="1:4">
      <c r="A6516" t="s">
        <v>1226</v>
      </c>
      <c r="B6516" t="s">
        <v>5257</v>
      </c>
      <c r="C6516" t="str">
        <f t="shared" si="101"/>
        <v>10.146.106.94naa.60060e8016622100000162210000a301</v>
      </c>
      <c r="D6516" t="s">
        <v>2530</v>
      </c>
    </row>
    <row r="6517" spans="1:4">
      <c r="A6517" t="s">
        <v>1226</v>
      </c>
      <c r="B6517" t="s">
        <v>5143</v>
      </c>
      <c r="C6517" t="str">
        <f t="shared" si="101"/>
        <v>10.146.106.94naa.60060e80166177000001617700004103</v>
      </c>
      <c r="D6517" t="s">
        <v>5337</v>
      </c>
    </row>
    <row r="6518" spans="1:4">
      <c r="A6518" t="s">
        <v>1226</v>
      </c>
      <c r="B6518" t="s">
        <v>5263</v>
      </c>
      <c r="C6518" t="str">
        <f t="shared" si="101"/>
        <v>10.146.106.94naa.60060e8016622100000162210000af09</v>
      </c>
      <c r="D6518" t="s">
        <v>2533</v>
      </c>
    </row>
    <row r="6519" spans="1:4">
      <c r="A6519" t="s">
        <v>1226</v>
      </c>
      <c r="B6519" t="s">
        <v>5140</v>
      </c>
      <c r="C6519" t="str">
        <f t="shared" si="101"/>
        <v>10.146.106.94naa.60060e8016617700000161770000420b</v>
      </c>
      <c r="D6519" t="s">
        <v>5338</v>
      </c>
    </row>
    <row r="6520" spans="1:4">
      <c r="A6520" t="s">
        <v>1226</v>
      </c>
      <c r="B6520" t="s">
        <v>5259</v>
      </c>
      <c r="C6520" t="str">
        <f t="shared" si="101"/>
        <v>10.146.106.94naa.60060e8016622100000162210000af0a</v>
      </c>
      <c r="D6520" t="s">
        <v>2542</v>
      </c>
    </row>
    <row r="6521" spans="1:4">
      <c r="A6521" t="s">
        <v>1226</v>
      </c>
      <c r="B6521" t="s">
        <v>5141</v>
      </c>
      <c r="C6521" t="str">
        <f t="shared" si="101"/>
        <v>10.146.106.94naa.60060e80133148005020314800001002</v>
      </c>
      <c r="D6521" t="s">
        <v>4482</v>
      </c>
    </row>
    <row r="6522" spans="1:4">
      <c r="A6522" t="s">
        <v>1226</v>
      </c>
      <c r="B6522" t="s">
        <v>5127</v>
      </c>
      <c r="C6522" t="str">
        <f t="shared" si="101"/>
        <v>10.146.106.94naa.60060e80133148005020314800001001</v>
      </c>
      <c r="D6522" t="s">
        <v>4471</v>
      </c>
    </row>
    <row r="6523" spans="1:4">
      <c r="A6523" t="s">
        <v>1226</v>
      </c>
      <c r="B6523" t="s">
        <v>5128</v>
      </c>
      <c r="C6523" t="str">
        <f t="shared" si="101"/>
        <v>10.146.106.94naa.60060e8016617700000161770000440e</v>
      </c>
      <c r="D6523" t="s">
        <v>5339</v>
      </c>
    </row>
    <row r="6524" spans="1:4">
      <c r="A6524" t="s">
        <v>1226</v>
      </c>
      <c r="B6524" t="s">
        <v>5261</v>
      </c>
      <c r="C6524" t="str">
        <f t="shared" si="101"/>
        <v>10.146.106.94naa.60060e8016622100000162210000a40c</v>
      </c>
      <c r="D6524" t="s">
        <v>2532</v>
      </c>
    </row>
    <row r="6525" spans="1:4">
      <c r="A6525" t="s">
        <v>1226</v>
      </c>
      <c r="B6525" t="s">
        <v>5126</v>
      </c>
      <c r="C6525" t="str">
        <f t="shared" si="101"/>
        <v>10.146.106.94naa.60060e80133148005020314800001000</v>
      </c>
      <c r="D6525" t="s">
        <v>4475</v>
      </c>
    </row>
    <row r="6526" spans="1:4">
      <c r="A6526" t="s">
        <v>1226</v>
      </c>
      <c r="B6526" t="s">
        <v>1315</v>
      </c>
      <c r="C6526" t="str">
        <f t="shared" si="101"/>
        <v>10.146.106.94naa.60060e80166177000001617700004705</v>
      </c>
      <c r="D6526" t="s">
        <v>5340</v>
      </c>
    </row>
    <row r="6527" spans="1:4">
      <c r="A6527" t="s">
        <v>1226</v>
      </c>
      <c r="B6527" t="s">
        <v>5262</v>
      </c>
      <c r="C6527" t="str">
        <f t="shared" si="101"/>
        <v>10.146.106.94naa.60060e8016622100000162210000a202</v>
      </c>
      <c r="D6527" t="s">
        <v>2524</v>
      </c>
    </row>
    <row r="6528" spans="1:4">
      <c r="A6528" t="s">
        <v>1226</v>
      </c>
      <c r="B6528" t="s">
        <v>5258</v>
      </c>
      <c r="C6528" t="str">
        <f t="shared" si="101"/>
        <v>10.146.106.94naa.60060e8016622100000162210000a300</v>
      </c>
      <c r="D6528" t="s">
        <v>2529</v>
      </c>
    </row>
    <row r="6529" spans="1:4">
      <c r="A6529" t="s">
        <v>1226</v>
      </c>
      <c r="B6529" t="s">
        <v>5163</v>
      </c>
      <c r="C6529" t="str">
        <f t="shared" si="101"/>
        <v>10.146.106.94naa.60060e80166177000001617700004f03</v>
      </c>
      <c r="D6529" t="s">
        <v>5341</v>
      </c>
    </row>
    <row r="6530" spans="1:4">
      <c r="A6530" t="s">
        <v>1226</v>
      </c>
      <c r="B6530" t="s">
        <v>5166</v>
      </c>
      <c r="C6530" t="str">
        <f t="shared" si="101"/>
        <v>10.146.106.94naa.60060e8016622100000162210000af00</v>
      </c>
      <c r="D6530" t="s">
        <v>2477</v>
      </c>
    </row>
    <row r="6531" spans="1:4">
      <c r="A6531" t="s">
        <v>1226</v>
      </c>
      <c r="B6531" t="s">
        <v>5167</v>
      </c>
      <c r="C6531" t="str">
        <f t="shared" si="101"/>
        <v>10.146.106.94naa.60060e8016622100000162210000af01</v>
      </c>
      <c r="D6531" t="s">
        <v>2485</v>
      </c>
    </row>
    <row r="6532" spans="1:4">
      <c r="A6532" t="s">
        <v>1226</v>
      </c>
      <c r="B6532" t="s">
        <v>5158</v>
      </c>
      <c r="C6532" t="str">
        <f t="shared" ref="C6532:C6595" si="102">CONCATENATE(A6532,B6532)</f>
        <v>10.146.106.94naa.60060e80166177000001617700004f05</v>
      </c>
      <c r="D6532" t="s">
        <v>5342</v>
      </c>
    </row>
    <row r="6533" spans="1:4">
      <c r="A6533" t="s">
        <v>1226</v>
      </c>
      <c r="B6533" t="s">
        <v>5162</v>
      </c>
      <c r="C6533" t="str">
        <f t="shared" si="102"/>
        <v>10.146.106.94naa.60060e80166177000001617700004f04</v>
      </c>
      <c r="D6533" t="s">
        <v>5343</v>
      </c>
    </row>
    <row r="6534" spans="1:4">
      <c r="A6534" t="s">
        <v>1226</v>
      </c>
      <c r="B6534" t="s">
        <v>5161</v>
      </c>
      <c r="C6534" t="str">
        <f t="shared" si="102"/>
        <v>10.146.106.94naa.60060e80166177000001617700004201</v>
      </c>
      <c r="D6534" t="s">
        <v>5344</v>
      </c>
    </row>
    <row r="6535" spans="1:4">
      <c r="A6535" t="s">
        <v>1226</v>
      </c>
      <c r="B6535" t="s">
        <v>5160</v>
      </c>
      <c r="C6535" t="str">
        <f t="shared" si="102"/>
        <v>10.146.106.94naa.60060e80166177000001617700004404</v>
      </c>
      <c r="D6535" t="s">
        <v>5345</v>
      </c>
    </row>
    <row r="6536" spans="1:4">
      <c r="A6536" t="s">
        <v>1226</v>
      </c>
      <c r="B6536" t="s">
        <v>5171</v>
      </c>
      <c r="C6536" t="str">
        <f t="shared" si="102"/>
        <v>10.146.106.94naa.60060e8016622100000162210000a405</v>
      </c>
      <c r="D6536" t="s">
        <v>2483</v>
      </c>
    </row>
    <row r="6537" spans="1:4">
      <c r="A6537" t="s">
        <v>1226</v>
      </c>
      <c r="B6537" t="s">
        <v>5172</v>
      </c>
      <c r="C6537" t="str">
        <f t="shared" si="102"/>
        <v>10.146.106.94naa.60060e8016622100000162210000a406</v>
      </c>
      <c r="D6537" t="s">
        <v>4613</v>
      </c>
    </row>
    <row r="6538" spans="1:4">
      <c r="A6538" t="s">
        <v>1226</v>
      </c>
      <c r="B6538" t="s">
        <v>5173</v>
      </c>
      <c r="C6538" t="str">
        <f t="shared" si="102"/>
        <v>10.146.106.94naa.60060e8016622100000162210000a500</v>
      </c>
      <c r="D6538" t="s">
        <v>2476</v>
      </c>
    </row>
    <row r="6539" spans="1:4">
      <c r="A6539" t="s">
        <v>1226</v>
      </c>
      <c r="B6539" t="s">
        <v>5159</v>
      </c>
      <c r="C6539" t="str">
        <f t="shared" si="102"/>
        <v>10.146.106.94naa.60060e80166177000001617700004200</v>
      </c>
      <c r="D6539" t="s">
        <v>5346</v>
      </c>
    </row>
    <row r="6540" spans="1:4">
      <c r="A6540" t="s">
        <v>1226</v>
      </c>
      <c r="B6540" t="s">
        <v>5208</v>
      </c>
      <c r="C6540" t="str">
        <f t="shared" si="102"/>
        <v>10.146.106.94naa.60060e80166177000001617700004000</v>
      </c>
      <c r="D6540" t="s">
        <v>4698</v>
      </c>
    </row>
    <row r="6541" spans="1:4">
      <c r="A6541" t="s">
        <v>1226</v>
      </c>
      <c r="B6541" t="s">
        <v>5216</v>
      </c>
      <c r="C6541" t="str">
        <f t="shared" si="102"/>
        <v>10.146.106.94naa.60060e80166177000001617700004205</v>
      </c>
      <c r="D6541" t="s">
        <v>4699</v>
      </c>
    </row>
    <row r="6542" spans="1:4">
      <c r="A6542" t="s">
        <v>1226</v>
      </c>
      <c r="B6542" t="s">
        <v>5211</v>
      </c>
      <c r="C6542" t="str">
        <f t="shared" si="102"/>
        <v>10.146.106.94naa.60060e80166177000001617700004001</v>
      </c>
      <c r="D6542" t="s">
        <v>5347</v>
      </c>
    </row>
    <row r="6543" spans="1:4">
      <c r="A6543" t="s">
        <v>1226</v>
      </c>
      <c r="B6543" t="s">
        <v>5223</v>
      </c>
      <c r="C6543" t="str">
        <f t="shared" si="102"/>
        <v>10.146.106.94naa.60060e80166177000001617700004600</v>
      </c>
      <c r="D6543" t="s">
        <v>5348</v>
      </c>
    </row>
    <row r="6544" spans="1:4">
      <c r="A6544" t="s">
        <v>1226</v>
      </c>
      <c r="B6544" t="s">
        <v>5157</v>
      </c>
      <c r="C6544" t="str">
        <f t="shared" si="102"/>
        <v>10.146.106.94naa.60060e80166177000001617700004f0d</v>
      </c>
      <c r="D6544" t="s">
        <v>5349</v>
      </c>
    </row>
    <row r="6545" spans="1:4">
      <c r="A6545" t="s">
        <v>1226</v>
      </c>
      <c r="B6545" t="s">
        <v>5156</v>
      </c>
      <c r="C6545" t="str">
        <f t="shared" si="102"/>
        <v>10.146.106.94naa.60060e80166177000001617700004406</v>
      </c>
      <c r="D6545" t="s">
        <v>5350</v>
      </c>
    </row>
    <row r="6546" spans="1:4">
      <c r="A6546" t="s">
        <v>1226</v>
      </c>
      <c r="B6546" t="s">
        <v>1307</v>
      </c>
      <c r="C6546" t="str">
        <f t="shared" si="102"/>
        <v>10.146.106.94naa.60060e80166177000001617700004701</v>
      </c>
      <c r="D6546" t="s">
        <v>5351</v>
      </c>
    </row>
    <row r="6547" spans="1:4">
      <c r="A6547" t="s">
        <v>1226</v>
      </c>
      <c r="B6547" t="s">
        <v>5238</v>
      </c>
      <c r="C6547" t="str">
        <f t="shared" si="102"/>
        <v>10.146.106.94naa.60060e8016617700000161770000440b</v>
      </c>
      <c r="D6547" t="s">
        <v>4705</v>
      </c>
    </row>
    <row r="6548" spans="1:4">
      <c r="A6548" t="s">
        <v>1226</v>
      </c>
      <c r="B6548" t="s">
        <v>5233</v>
      </c>
      <c r="C6548" t="str">
        <f t="shared" si="102"/>
        <v>10.146.106.94naa.60060e8016617700000161770000440c</v>
      </c>
      <c r="D6548" t="s">
        <v>4704</v>
      </c>
    </row>
    <row r="6549" spans="1:4">
      <c r="A6549" t="s">
        <v>1226</v>
      </c>
      <c r="B6549" t="s">
        <v>5225</v>
      </c>
      <c r="C6549" t="str">
        <f t="shared" si="102"/>
        <v>10.146.106.94naa.60060e80166177000001617700004204</v>
      </c>
      <c r="D6549" t="s">
        <v>4703</v>
      </c>
    </row>
    <row r="6550" spans="1:4">
      <c r="A6550" t="s">
        <v>1226</v>
      </c>
      <c r="B6550" t="s">
        <v>5155</v>
      </c>
      <c r="C6550" t="str">
        <f t="shared" si="102"/>
        <v>10.146.106.94naa.60060e80166177000001617700004405</v>
      </c>
      <c r="D6550" t="s">
        <v>5352</v>
      </c>
    </row>
    <row r="6551" spans="1:4">
      <c r="A6551" t="s">
        <v>1226</v>
      </c>
      <c r="B6551" t="s">
        <v>1321</v>
      </c>
      <c r="C6551" t="str">
        <f t="shared" si="102"/>
        <v>10.146.106.94naa.60060e80166177000001617700004708</v>
      </c>
      <c r="D6551" t="s">
        <v>5353</v>
      </c>
    </row>
    <row r="6552" spans="1:4">
      <c r="A6552" t="s">
        <v>1226</v>
      </c>
      <c r="B6552" t="s">
        <v>1303</v>
      </c>
      <c r="C6552" t="str">
        <f t="shared" si="102"/>
        <v>10.146.106.94naa.60060e80166177000001617700001f25</v>
      </c>
      <c r="D6552" t="s">
        <v>4565</v>
      </c>
    </row>
    <row r="6553" spans="1:4">
      <c r="A6553" t="s">
        <v>1226</v>
      </c>
      <c r="B6553" t="s">
        <v>5175</v>
      </c>
      <c r="C6553" t="str">
        <f t="shared" si="102"/>
        <v>10.146.106.94naa.60060e80133148005020314800001008</v>
      </c>
      <c r="D6553" t="s">
        <v>4563</v>
      </c>
    </row>
    <row r="6554" spans="1:4">
      <c r="A6554" t="s">
        <v>1226</v>
      </c>
      <c r="B6554" t="s">
        <v>5179</v>
      </c>
      <c r="C6554" t="str">
        <f t="shared" si="102"/>
        <v>10.146.106.94naa.60060e80166177000001617700004f0c</v>
      </c>
      <c r="D6554" t="s">
        <v>5354</v>
      </c>
    </row>
    <row r="6555" spans="1:4">
      <c r="A6555" t="s">
        <v>1226</v>
      </c>
      <c r="B6555" t="s">
        <v>5149</v>
      </c>
      <c r="C6555" t="str">
        <f t="shared" si="102"/>
        <v>10.146.106.94naa.60060e80166177000001617700004214</v>
      </c>
      <c r="D6555" t="s">
        <v>5355</v>
      </c>
    </row>
    <row r="6556" spans="1:4">
      <c r="A6556" t="s">
        <v>1226</v>
      </c>
      <c r="B6556" t="s">
        <v>5145</v>
      </c>
      <c r="C6556" t="str">
        <f t="shared" si="102"/>
        <v>10.146.106.94naa.60060e80166177000001617700004215</v>
      </c>
      <c r="D6556" t="s">
        <v>5356</v>
      </c>
    </row>
    <row r="6557" spans="1:4">
      <c r="A6557" t="s">
        <v>1226</v>
      </c>
      <c r="B6557" t="s">
        <v>5150</v>
      </c>
      <c r="C6557" t="str">
        <f t="shared" si="102"/>
        <v>10.146.106.94naa.60060e80166177000001617700004213</v>
      </c>
      <c r="D6557" t="s">
        <v>5357</v>
      </c>
    </row>
    <row r="6558" spans="1:4">
      <c r="A6558" t="s">
        <v>1226</v>
      </c>
      <c r="B6558" t="s">
        <v>5154</v>
      </c>
      <c r="C6558" t="str">
        <f t="shared" si="102"/>
        <v>10.146.106.94naa.60060e80166177000001617700004108</v>
      </c>
      <c r="D6558" t="s">
        <v>5358</v>
      </c>
    </row>
    <row r="6559" spans="1:4">
      <c r="A6559" t="s">
        <v>1226</v>
      </c>
      <c r="B6559" t="s">
        <v>5176</v>
      </c>
      <c r="C6559" t="str">
        <f t="shared" si="102"/>
        <v>10.146.106.94naa.60060e80166177000001617700004f0b</v>
      </c>
      <c r="D6559" t="s">
        <v>5359</v>
      </c>
    </row>
    <row r="6560" spans="1:4">
      <c r="A6560" t="s">
        <v>1226</v>
      </c>
      <c r="B6560" t="s">
        <v>5220</v>
      </c>
      <c r="C6560" t="str">
        <f t="shared" si="102"/>
        <v>10.146.106.94naa.60060e8016622100000162210000af04</v>
      </c>
      <c r="D6560" t="s">
        <v>4601</v>
      </c>
    </row>
    <row r="6561" spans="1:4">
      <c r="A6561" t="s">
        <v>1226</v>
      </c>
      <c r="B6561" t="s">
        <v>5222</v>
      </c>
      <c r="C6561" t="str">
        <f t="shared" si="102"/>
        <v>10.146.106.94naa.60060e8016622100000162210000a501</v>
      </c>
      <c r="D6561" t="s">
        <v>4600</v>
      </c>
    </row>
    <row r="6562" spans="1:4">
      <c r="A6562" t="s">
        <v>1226</v>
      </c>
      <c r="B6562" t="s">
        <v>5221</v>
      </c>
      <c r="C6562" t="str">
        <f t="shared" si="102"/>
        <v>10.146.106.94naa.60060e8016622100000162210000af03</v>
      </c>
      <c r="D6562" t="s">
        <v>4602</v>
      </c>
    </row>
    <row r="6563" spans="1:4">
      <c r="A6563" t="s">
        <v>1226</v>
      </c>
      <c r="B6563" t="s">
        <v>5142</v>
      </c>
      <c r="C6563" t="str">
        <f t="shared" si="102"/>
        <v>10.146.106.94naa.60060e8016622100000162210000a102</v>
      </c>
      <c r="D6563" t="s">
        <v>5360</v>
      </c>
    </row>
    <row r="6564" spans="1:4">
      <c r="A6564" t="s">
        <v>1226</v>
      </c>
      <c r="B6564" t="s">
        <v>5134</v>
      </c>
      <c r="C6564" t="str">
        <f t="shared" si="102"/>
        <v>10.146.106.94naa.60060e8016622100000162210000af05</v>
      </c>
      <c r="D6564" t="s">
        <v>4637</v>
      </c>
    </row>
    <row r="6565" spans="1:4">
      <c r="A6565" t="s">
        <v>1226</v>
      </c>
      <c r="B6565" t="s">
        <v>1243</v>
      </c>
      <c r="C6565" t="str">
        <f t="shared" si="102"/>
        <v>10.146.106.94naa.60060e8016622100000162210000a601</v>
      </c>
      <c r="D6565" t="s">
        <v>4638</v>
      </c>
    </row>
    <row r="6566" spans="1:4">
      <c r="A6566" t="s">
        <v>1226</v>
      </c>
      <c r="B6566" t="s">
        <v>5212</v>
      </c>
      <c r="C6566" t="str">
        <f t="shared" si="102"/>
        <v>10.146.106.94naa.60060e8016622100000162210000a409</v>
      </c>
      <c r="D6566" t="s">
        <v>4599</v>
      </c>
    </row>
    <row r="6567" spans="1:4">
      <c r="A6567" t="s">
        <v>1226</v>
      </c>
      <c r="B6567" t="s">
        <v>5214</v>
      </c>
      <c r="C6567" t="str">
        <f t="shared" si="102"/>
        <v>10.146.106.94naa.60060e8016622100000162210000a407</v>
      </c>
      <c r="D6567" t="s">
        <v>4604</v>
      </c>
    </row>
    <row r="6568" spans="1:4">
      <c r="A6568" t="s">
        <v>1226</v>
      </c>
      <c r="B6568" t="s">
        <v>5209</v>
      </c>
      <c r="C6568" t="str">
        <f t="shared" si="102"/>
        <v>10.146.106.94naa.60060e8016622100000162210000a408</v>
      </c>
      <c r="D6568" t="s">
        <v>4603</v>
      </c>
    </row>
    <row r="6569" spans="1:4">
      <c r="A6569" t="s">
        <v>1226</v>
      </c>
      <c r="B6569" t="s">
        <v>5234</v>
      </c>
      <c r="C6569" t="str">
        <f t="shared" si="102"/>
        <v>10.146.106.94naa.60060e8016622100000162210000af02</v>
      </c>
      <c r="D6569" t="s">
        <v>4597</v>
      </c>
    </row>
    <row r="6570" spans="1:4">
      <c r="A6570" t="s">
        <v>1226</v>
      </c>
      <c r="B6570" t="s">
        <v>1241</v>
      </c>
      <c r="C6570" t="str">
        <f t="shared" si="102"/>
        <v>10.146.106.94naa.60060e8016622100000162210000a600</v>
      </c>
      <c r="D6570" t="s">
        <v>4598</v>
      </c>
    </row>
    <row r="6571" spans="1:4">
      <c r="A6571" t="s">
        <v>1226</v>
      </c>
      <c r="B6571" t="s">
        <v>5170</v>
      </c>
      <c r="C6571" t="str">
        <f t="shared" si="102"/>
        <v>10.146.106.94naa.60060e80166177000001617700004102</v>
      </c>
      <c r="D6571" t="s">
        <v>5361</v>
      </c>
    </row>
    <row r="6572" spans="1:4">
      <c r="A6572" t="s">
        <v>1226</v>
      </c>
      <c r="B6572" t="s">
        <v>5165</v>
      </c>
      <c r="C6572" t="str">
        <f t="shared" si="102"/>
        <v>10.146.106.94naa.60060e80166177000001617700004206</v>
      </c>
      <c r="D6572" t="s">
        <v>5362</v>
      </c>
    </row>
    <row r="6573" spans="1:4">
      <c r="A6573" t="s">
        <v>1226</v>
      </c>
      <c r="B6573" t="s">
        <v>5174</v>
      </c>
      <c r="C6573" t="str">
        <f t="shared" si="102"/>
        <v>10.146.106.94naa.60060e80166177000001617700004101</v>
      </c>
      <c r="D6573" t="s">
        <v>5363</v>
      </c>
    </row>
    <row r="6574" spans="1:4">
      <c r="A6574" t="s">
        <v>1226</v>
      </c>
      <c r="B6574" t="s">
        <v>5185</v>
      </c>
      <c r="C6574" t="str">
        <f t="shared" si="102"/>
        <v>10.146.106.94naa.60060e80166177000001617700004300</v>
      </c>
      <c r="D6574" t="s">
        <v>5364</v>
      </c>
    </row>
    <row r="6575" spans="1:4">
      <c r="A6575" t="s">
        <v>1226</v>
      </c>
      <c r="B6575" t="s">
        <v>5184</v>
      </c>
      <c r="C6575" t="str">
        <f t="shared" si="102"/>
        <v>10.146.106.94naa.60060e80133148005020314800001007</v>
      </c>
      <c r="D6575" t="s">
        <v>4564</v>
      </c>
    </row>
    <row r="6576" spans="1:4">
      <c r="A6576" t="s">
        <v>1226</v>
      </c>
      <c r="B6576" t="s">
        <v>5168</v>
      </c>
      <c r="C6576" t="str">
        <f t="shared" si="102"/>
        <v>10.146.106.94naa.60060e80166177000001617700004208</v>
      </c>
      <c r="D6576" t="s">
        <v>5365</v>
      </c>
    </row>
    <row r="6577" spans="1:4">
      <c r="A6577" t="s">
        <v>1226</v>
      </c>
      <c r="B6577" t="s">
        <v>5169</v>
      </c>
      <c r="C6577" t="str">
        <f t="shared" si="102"/>
        <v>10.146.106.94naa.60060e80166177000001617700004207</v>
      </c>
      <c r="D6577" t="s">
        <v>5366</v>
      </c>
    </row>
    <row r="6578" spans="1:4">
      <c r="A6578" t="s">
        <v>1226</v>
      </c>
      <c r="B6578" t="s">
        <v>5182</v>
      </c>
      <c r="C6578" t="str">
        <f t="shared" si="102"/>
        <v>10.146.106.94naa.60060e80166177000001617700004f09</v>
      </c>
      <c r="D6578" t="s">
        <v>5367</v>
      </c>
    </row>
    <row r="6579" spans="1:4">
      <c r="A6579" t="s">
        <v>1226</v>
      </c>
      <c r="B6579" t="s">
        <v>5181</v>
      </c>
      <c r="C6579" t="str">
        <f t="shared" si="102"/>
        <v>10.146.106.94naa.60060e80166177000001617700004f0a</v>
      </c>
      <c r="D6579" t="s">
        <v>5368</v>
      </c>
    </row>
    <row r="6580" spans="1:4">
      <c r="A6580" t="s">
        <v>1226</v>
      </c>
      <c r="B6580" t="s">
        <v>5113</v>
      </c>
      <c r="C6580" t="str">
        <f t="shared" si="102"/>
        <v>10.146.106.94naa.60060e8016622100000162210000a105</v>
      </c>
      <c r="D6580" t="s">
        <v>5369</v>
      </c>
    </row>
    <row r="6581" spans="1:4">
      <c r="A6581" t="s">
        <v>1226</v>
      </c>
      <c r="B6581" t="s">
        <v>5104</v>
      </c>
      <c r="C6581" t="str">
        <f t="shared" si="102"/>
        <v>10.146.106.94naa.60060e8016622100000162210000af0c</v>
      </c>
      <c r="D6581" t="s">
        <v>5370</v>
      </c>
    </row>
    <row r="6582" spans="1:4">
      <c r="A6582" t="s">
        <v>1226</v>
      </c>
      <c r="B6582" t="s">
        <v>5136</v>
      </c>
      <c r="C6582" t="str">
        <f t="shared" si="102"/>
        <v>10.146.106.94naa.60060e8016622100000162210000a103</v>
      </c>
      <c r="D6582" t="s">
        <v>5371</v>
      </c>
    </row>
    <row r="6583" spans="1:4">
      <c r="A6583" t="s">
        <v>1226</v>
      </c>
      <c r="B6583" t="s">
        <v>5111</v>
      </c>
      <c r="C6583" t="str">
        <f t="shared" si="102"/>
        <v>10.146.106.94naa.60060e8016622100000162210000a104</v>
      </c>
      <c r="D6583" t="s">
        <v>5372</v>
      </c>
    </row>
    <row r="6584" spans="1:4">
      <c r="A6584" t="s">
        <v>1226</v>
      </c>
      <c r="B6584" t="s">
        <v>5123</v>
      </c>
      <c r="C6584" t="str">
        <f t="shared" si="102"/>
        <v>10.146.106.94naa.60060e8016622100000162210000a50d</v>
      </c>
      <c r="D6584" t="s">
        <v>5373</v>
      </c>
    </row>
    <row r="6585" spans="1:4">
      <c r="A6585" t="s">
        <v>1226</v>
      </c>
      <c r="B6585" t="s">
        <v>5115</v>
      </c>
      <c r="C6585" t="str">
        <f t="shared" si="102"/>
        <v>10.146.106.94naa.60060e8016622100000162210000a50e</v>
      </c>
      <c r="D6585" t="s">
        <v>5374</v>
      </c>
    </row>
    <row r="6586" spans="1:4">
      <c r="A6586" t="s">
        <v>1226</v>
      </c>
      <c r="B6586" t="s">
        <v>5108</v>
      </c>
      <c r="C6586" t="str">
        <f t="shared" si="102"/>
        <v>10.146.106.94naa.60060e8016622100000162210000af0d</v>
      </c>
      <c r="D6586" t="s">
        <v>5375</v>
      </c>
    </row>
    <row r="6587" spans="1:4">
      <c r="A6587" t="s">
        <v>1226</v>
      </c>
      <c r="B6587" t="s">
        <v>5121</v>
      </c>
      <c r="C6587" t="str">
        <f t="shared" si="102"/>
        <v>10.146.106.94naa.60060e8016622100000162210000a204</v>
      </c>
      <c r="D6587" t="s">
        <v>5376</v>
      </c>
    </row>
    <row r="6588" spans="1:4">
      <c r="A6588" t="s">
        <v>1226</v>
      </c>
      <c r="B6588" t="s">
        <v>5122</v>
      </c>
      <c r="C6588" t="str">
        <f t="shared" si="102"/>
        <v>10.146.106.94naa.60060e8016622100000162210000a50c</v>
      </c>
      <c r="D6588" t="s">
        <v>5377</v>
      </c>
    </row>
    <row r="6589" spans="1:4">
      <c r="A6589" t="s">
        <v>1227</v>
      </c>
      <c r="B6589" t="s">
        <v>1643</v>
      </c>
      <c r="C6589" t="str">
        <f t="shared" si="102"/>
        <v>10.146.106.95naa.600508b1001cf861db8f7df120fcc32a</v>
      </c>
      <c r="D6589" t="s">
        <v>4212</v>
      </c>
    </row>
    <row r="6590" spans="1:4">
      <c r="A6590" t="s">
        <v>1227</v>
      </c>
      <c r="B6590" t="s">
        <v>1645</v>
      </c>
      <c r="C6590" t="str">
        <f t="shared" si="102"/>
        <v>10.146.106.95naa.600508b1001c50255df675e7f09a76f2</v>
      </c>
      <c r="D6590" t="s">
        <v>4213</v>
      </c>
    </row>
    <row r="6591" spans="1:4">
      <c r="A6591" t="s">
        <v>1227</v>
      </c>
      <c r="B6591" t="s">
        <v>5231</v>
      </c>
      <c r="C6591" t="str">
        <f t="shared" si="102"/>
        <v>10.146.106.95naa.60060e80133148005020314800003002</v>
      </c>
      <c r="D6591" t="s">
        <v>4396</v>
      </c>
    </row>
    <row r="6592" spans="1:4">
      <c r="A6592" t="s">
        <v>1227</v>
      </c>
      <c r="B6592" t="s">
        <v>5250</v>
      </c>
      <c r="C6592" t="str">
        <f t="shared" si="102"/>
        <v>10.146.106.95naa.60060e80166177000001617700004409</v>
      </c>
      <c r="D6592" t="s">
        <v>5101</v>
      </c>
    </row>
    <row r="6593" spans="1:4">
      <c r="A6593" t="s">
        <v>1227</v>
      </c>
      <c r="B6593" t="s">
        <v>5232</v>
      </c>
      <c r="C6593" t="str">
        <f t="shared" si="102"/>
        <v>10.146.106.95naa.60060e80133148005020314800003003</v>
      </c>
      <c r="D6593" t="s">
        <v>4397</v>
      </c>
    </row>
    <row r="6594" spans="1:4">
      <c r="A6594" t="s">
        <v>1227</v>
      </c>
      <c r="B6594" t="s">
        <v>1309</v>
      </c>
      <c r="C6594" t="str">
        <f t="shared" si="102"/>
        <v>10.146.106.95naa.60060e80166177000001617700004702</v>
      </c>
      <c r="D6594" t="s">
        <v>5103</v>
      </c>
    </row>
    <row r="6595" spans="1:4">
      <c r="A6595" t="s">
        <v>1227</v>
      </c>
      <c r="B6595" t="s">
        <v>5247</v>
      </c>
      <c r="C6595" t="str">
        <f t="shared" si="102"/>
        <v>10.146.106.95naa.60060e80166177000001617700004f08</v>
      </c>
      <c r="D6595" t="s">
        <v>4850</v>
      </c>
    </row>
    <row r="6596" spans="1:4">
      <c r="A6596" t="s">
        <v>1227</v>
      </c>
      <c r="B6596" t="s">
        <v>5217</v>
      </c>
      <c r="C6596" t="str">
        <f t="shared" ref="C6596:C6659" si="103">CONCATENATE(A6596,B6596)</f>
        <v>10.146.106.95naa.60060e80166177000001617700004401</v>
      </c>
      <c r="D6596" t="s">
        <v>4695</v>
      </c>
    </row>
    <row r="6597" spans="1:4">
      <c r="A6597" t="s">
        <v>1227</v>
      </c>
      <c r="B6597" t="s">
        <v>5229</v>
      </c>
      <c r="C6597" t="str">
        <f t="shared" si="103"/>
        <v>10.146.106.95naa.60060e80133148005020314800003001</v>
      </c>
      <c r="D6597" t="s">
        <v>4399</v>
      </c>
    </row>
    <row r="6598" spans="1:4">
      <c r="A6598" t="s">
        <v>1227</v>
      </c>
      <c r="B6598" t="s">
        <v>5131</v>
      </c>
      <c r="C6598" t="str">
        <f t="shared" si="103"/>
        <v>10.146.106.95naa.60060e80166177000001617700004402</v>
      </c>
      <c r="D6598" t="s">
        <v>4694</v>
      </c>
    </row>
    <row r="6599" spans="1:4">
      <c r="A6599" t="s">
        <v>1227</v>
      </c>
      <c r="B6599" t="s">
        <v>5183</v>
      </c>
      <c r="C6599" t="str">
        <f t="shared" si="103"/>
        <v>10.146.106.95naa.60060e8016622100000162210000a506</v>
      </c>
      <c r="D6599" t="s">
        <v>5378</v>
      </c>
    </row>
    <row r="6600" spans="1:4">
      <c r="A6600" t="s">
        <v>1227</v>
      </c>
      <c r="B6600" t="s">
        <v>5227</v>
      </c>
      <c r="C6600" t="str">
        <f t="shared" si="103"/>
        <v>10.146.106.95naa.60060e80133148005020314800003006</v>
      </c>
      <c r="D6600" t="s">
        <v>4410</v>
      </c>
    </row>
    <row r="6601" spans="1:4">
      <c r="A6601" t="s">
        <v>1227</v>
      </c>
      <c r="B6601" t="s">
        <v>5228</v>
      </c>
      <c r="C6601" t="str">
        <f t="shared" si="103"/>
        <v>10.146.106.95naa.60060e80133148005020314800003004</v>
      </c>
      <c r="D6601" t="s">
        <v>4411</v>
      </c>
    </row>
    <row r="6602" spans="1:4">
      <c r="A6602" t="s">
        <v>1227</v>
      </c>
      <c r="B6602" t="s">
        <v>5249</v>
      </c>
      <c r="C6602" t="str">
        <f t="shared" si="103"/>
        <v>10.146.106.95naa.60060e8016617700000161770000440a</v>
      </c>
      <c r="D6602" t="s">
        <v>5102</v>
      </c>
    </row>
    <row r="6603" spans="1:4">
      <c r="A6603" t="s">
        <v>1227</v>
      </c>
      <c r="B6603" t="s">
        <v>5226</v>
      </c>
      <c r="C6603" t="str">
        <f t="shared" si="103"/>
        <v>10.146.106.95naa.60060e80133148005020314800003005</v>
      </c>
      <c r="D6603" t="s">
        <v>4415</v>
      </c>
    </row>
    <row r="6604" spans="1:4">
      <c r="A6604" t="s">
        <v>1227</v>
      </c>
      <c r="B6604" t="s">
        <v>5207</v>
      </c>
      <c r="C6604" t="str">
        <f t="shared" si="103"/>
        <v>10.146.106.95naa.60060e80133148005020314800003000</v>
      </c>
      <c r="D6604" t="s">
        <v>4404</v>
      </c>
    </row>
    <row r="6605" spans="1:4">
      <c r="A6605" t="s">
        <v>1227</v>
      </c>
      <c r="B6605" t="s">
        <v>5235</v>
      </c>
      <c r="C6605" t="str">
        <f t="shared" si="103"/>
        <v>10.146.106.95naa.60060e80166177000001617700004502</v>
      </c>
      <c r="D6605" t="s">
        <v>4687</v>
      </c>
    </row>
    <row r="6606" spans="1:4">
      <c r="A6606" t="s">
        <v>1227</v>
      </c>
      <c r="B6606" t="s">
        <v>5237</v>
      </c>
      <c r="C6606" t="str">
        <f t="shared" si="103"/>
        <v>10.146.106.95naa.60060e80166177000001617700004501</v>
      </c>
      <c r="D6606" t="s">
        <v>4688</v>
      </c>
    </row>
    <row r="6607" spans="1:4">
      <c r="A6607" t="s">
        <v>1227</v>
      </c>
      <c r="B6607" t="s">
        <v>5252</v>
      </c>
      <c r="C6607" t="str">
        <f t="shared" si="103"/>
        <v>10.146.106.95naa.60060e80166177000001617700004407</v>
      </c>
      <c r="D6607" t="s">
        <v>4824</v>
      </c>
    </row>
    <row r="6608" spans="1:4">
      <c r="A6608" t="s">
        <v>1227</v>
      </c>
      <c r="B6608" t="s">
        <v>5253</v>
      </c>
      <c r="C6608" t="str">
        <f t="shared" si="103"/>
        <v>10.146.106.95naa.60060e80166177000001617700004408</v>
      </c>
      <c r="D6608" t="s">
        <v>4826</v>
      </c>
    </row>
    <row r="6609" spans="1:4">
      <c r="A6609" t="s">
        <v>1227</v>
      </c>
      <c r="B6609" t="s">
        <v>5213</v>
      </c>
      <c r="C6609" t="str">
        <f t="shared" si="103"/>
        <v>10.146.106.95naa.60060e80166177000001617700004f00</v>
      </c>
      <c r="D6609" t="s">
        <v>4689</v>
      </c>
    </row>
    <row r="6610" spans="1:4">
      <c r="A6610" t="s">
        <v>1227</v>
      </c>
      <c r="B6610" t="s">
        <v>5236</v>
      </c>
      <c r="C6610" t="str">
        <f t="shared" si="103"/>
        <v>10.146.106.95naa.60060e80166177000001617700004500</v>
      </c>
      <c r="D6610" t="s">
        <v>4435</v>
      </c>
    </row>
    <row r="6611" spans="1:4">
      <c r="A6611" t="s">
        <v>1227</v>
      </c>
      <c r="B6611" t="s">
        <v>5119</v>
      </c>
      <c r="C6611" t="str">
        <f t="shared" si="103"/>
        <v>10.146.106.95naa.60060e80166177000001617700004212</v>
      </c>
      <c r="D6611" t="s">
        <v>5283</v>
      </c>
    </row>
    <row r="6612" spans="1:4">
      <c r="A6612" t="s">
        <v>1227</v>
      </c>
      <c r="B6612" t="s">
        <v>5269</v>
      </c>
      <c r="C6612" t="str">
        <f t="shared" si="103"/>
        <v>10.146.106.95naa.60060e8016622100000162210000a10d</v>
      </c>
      <c r="D6612" t="s">
        <v>5281</v>
      </c>
    </row>
    <row r="6613" spans="1:4">
      <c r="A6613" t="s">
        <v>1227</v>
      </c>
      <c r="B6613" t="s">
        <v>5271</v>
      </c>
      <c r="C6613" t="str">
        <f t="shared" si="103"/>
        <v>10.146.106.95naa.60060e8016622100000162210000a10e</v>
      </c>
      <c r="D6613" t="s">
        <v>5282</v>
      </c>
    </row>
    <row r="6614" spans="1:4">
      <c r="A6614" t="s">
        <v>1227</v>
      </c>
      <c r="B6614" t="s">
        <v>5270</v>
      </c>
      <c r="C6614" t="str">
        <f t="shared" si="103"/>
        <v>10.146.106.95naa.60060e8016622100000162210000a10f</v>
      </c>
      <c r="D6614" t="s">
        <v>5272</v>
      </c>
    </row>
    <row r="6615" spans="1:4">
      <c r="A6615" t="s">
        <v>1227</v>
      </c>
      <c r="B6615" t="s">
        <v>5251</v>
      </c>
      <c r="C6615" t="str">
        <f t="shared" si="103"/>
        <v>10.146.106.95naa.60060e80166177000001617700004f06</v>
      </c>
      <c r="D6615" t="s">
        <v>4830</v>
      </c>
    </row>
    <row r="6616" spans="1:4">
      <c r="A6616" t="s">
        <v>1227</v>
      </c>
      <c r="B6616" t="s">
        <v>1305</v>
      </c>
      <c r="C6616" t="str">
        <f t="shared" si="103"/>
        <v>10.146.106.95naa.60060e80166177000001617700004700</v>
      </c>
      <c r="D6616" t="s">
        <v>4690</v>
      </c>
    </row>
    <row r="6617" spans="1:4">
      <c r="A6617" t="s">
        <v>1227</v>
      </c>
      <c r="B6617" t="s">
        <v>5193</v>
      </c>
      <c r="C6617" t="str">
        <f t="shared" si="103"/>
        <v>10.146.106.95naa.60060e80133148005020314800003302</v>
      </c>
      <c r="D6617" t="s">
        <v>4400</v>
      </c>
    </row>
    <row r="6618" spans="1:4">
      <c r="A6618" t="s">
        <v>1227</v>
      </c>
      <c r="B6618" t="s">
        <v>5248</v>
      </c>
      <c r="C6618" t="str">
        <f t="shared" si="103"/>
        <v>10.146.106.95naa.60060e80166177000001617700004f07</v>
      </c>
      <c r="D6618" t="s">
        <v>4831</v>
      </c>
    </row>
    <row r="6619" spans="1:4">
      <c r="A6619" t="s">
        <v>1227</v>
      </c>
      <c r="B6619" t="s">
        <v>5224</v>
      </c>
      <c r="C6619" t="str">
        <f t="shared" si="103"/>
        <v>10.146.106.95naa.60060e80166177000001617700004400</v>
      </c>
      <c r="D6619" t="s">
        <v>4691</v>
      </c>
    </row>
    <row r="6620" spans="1:4">
      <c r="A6620" t="s">
        <v>1227</v>
      </c>
      <c r="B6620" t="s">
        <v>5190</v>
      </c>
      <c r="C6620" t="str">
        <f t="shared" si="103"/>
        <v>10.146.106.95naa.60060e80133148005020314800003301</v>
      </c>
      <c r="D6620" t="s">
        <v>4416</v>
      </c>
    </row>
    <row r="6621" spans="1:4">
      <c r="A6621" t="s">
        <v>1227</v>
      </c>
      <c r="B6621" t="s">
        <v>5255</v>
      </c>
      <c r="C6621" t="str">
        <f t="shared" si="103"/>
        <v>10.146.106.95naa.60060e80166177000001617700004202</v>
      </c>
      <c r="D6621" t="s">
        <v>4832</v>
      </c>
    </row>
    <row r="6622" spans="1:4">
      <c r="A6622" t="s">
        <v>1227</v>
      </c>
      <c r="B6622" t="s">
        <v>5215</v>
      </c>
      <c r="C6622" t="str">
        <f t="shared" si="103"/>
        <v>10.146.106.95naa.60060e80166177000001617700004f01</v>
      </c>
      <c r="D6622" t="s">
        <v>4692</v>
      </c>
    </row>
    <row r="6623" spans="1:4">
      <c r="A6623" t="s">
        <v>1227</v>
      </c>
      <c r="B6623" t="s">
        <v>5194</v>
      </c>
      <c r="C6623" t="str">
        <f t="shared" si="103"/>
        <v>10.146.106.95naa.60060e80133148005020314800003300</v>
      </c>
      <c r="D6623" t="s">
        <v>4221</v>
      </c>
    </row>
    <row r="6624" spans="1:4">
      <c r="A6624" t="s">
        <v>1227</v>
      </c>
      <c r="B6624" t="s">
        <v>5254</v>
      </c>
      <c r="C6624" t="str">
        <f t="shared" si="103"/>
        <v>10.146.106.95naa.60060e80166177000001617700004203</v>
      </c>
      <c r="D6624" t="s">
        <v>4833</v>
      </c>
    </row>
    <row r="6625" spans="1:4">
      <c r="A6625" t="s">
        <v>1227</v>
      </c>
      <c r="B6625" t="s">
        <v>5210</v>
      </c>
      <c r="C6625" t="str">
        <f t="shared" si="103"/>
        <v>10.146.106.95naa.60060e80166177000001617700004f02</v>
      </c>
      <c r="D6625" t="s">
        <v>4693</v>
      </c>
    </row>
    <row r="6626" spans="1:4">
      <c r="A6626" t="s">
        <v>1227</v>
      </c>
      <c r="B6626" t="s">
        <v>5147</v>
      </c>
      <c r="C6626" t="str">
        <f t="shared" si="103"/>
        <v>10.146.106.95naa.60060e8016622100000162210000a101</v>
      </c>
      <c r="D6626" t="s">
        <v>5379</v>
      </c>
    </row>
    <row r="6627" spans="1:4">
      <c r="A6627" t="s">
        <v>1227</v>
      </c>
      <c r="B6627" t="s">
        <v>5178</v>
      </c>
      <c r="C6627" t="str">
        <f t="shared" si="103"/>
        <v>10.146.106.95naa.60060e8016622100000162210000a000</v>
      </c>
      <c r="D6627" t="s">
        <v>5380</v>
      </c>
    </row>
    <row r="6628" spans="1:4">
      <c r="A6628" t="s">
        <v>1227</v>
      </c>
      <c r="B6628" t="s">
        <v>5164</v>
      </c>
      <c r="C6628" t="str">
        <f t="shared" si="103"/>
        <v>10.146.106.95naa.60060e8016622100000162210000a203</v>
      </c>
      <c r="D6628" t="s">
        <v>5381</v>
      </c>
    </row>
    <row r="6629" spans="1:4">
      <c r="A6629" t="s">
        <v>1227</v>
      </c>
      <c r="B6629" t="s">
        <v>5151</v>
      </c>
      <c r="C6629" t="str">
        <f t="shared" si="103"/>
        <v>10.146.106.95naa.60060e8016622100000162210000a509</v>
      </c>
      <c r="D6629" t="s">
        <v>5382</v>
      </c>
    </row>
    <row r="6630" spans="1:4">
      <c r="A6630" t="s">
        <v>1227</v>
      </c>
      <c r="B6630" t="s">
        <v>5180</v>
      </c>
      <c r="C6630" t="str">
        <f t="shared" si="103"/>
        <v>10.146.106.95naa.60060e8016622100000162210000a507</v>
      </c>
      <c r="D6630" t="s">
        <v>5383</v>
      </c>
    </row>
    <row r="6631" spans="1:4">
      <c r="A6631" t="s">
        <v>1227</v>
      </c>
      <c r="B6631" t="s">
        <v>5177</v>
      </c>
      <c r="C6631" t="str">
        <f t="shared" si="103"/>
        <v>10.146.106.95naa.60060e8016622100000162210000a508</v>
      </c>
      <c r="D6631" t="s">
        <v>5384</v>
      </c>
    </row>
    <row r="6632" spans="1:4">
      <c r="A6632" t="s">
        <v>1227</v>
      </c>
      <c r="B6632" t="s">
        <v>5146</v>
      </c>
      <c r="C6632" t="str">
        <f t="shared" si="103"/>
        <v>10.146.106.95naa.60060e8016622100000162210000a100</v>
      </c>
      <c r="D6632" t="s">
        <v>5385</v>
      </c>
    </row>
    <row r="6633" spans="1:4">
      <c r="A6633" t="s">
        <v>1227</v>
      </c>
      <c r="B6633" t="s">
        <v>5153</v>
      </c>
      <c r="C6633" t="str">
        <f t="shared" si="103"/>
        <v>10.146.106.95naa.60060e8016622100000162210000a50b</v>
      </c>
      <c r="D6633" t="s">
        <v>5386</v>
      </c>
    </row>
    <row r="6634" spans="1:4">
      <c r="A6634" t="s">
        <v>1227</v>
      </c>
      <c r="B6634" t="s">
        <v>5152</v>
      </c>
      <c r="C6634" t="str">
        <f t="shared" si="103"/>
        <v>10.146.106.95naa.60060e8016622100000162210000a50a</v>
      </c>
      <c r="D6634" t="s">
        <v>5387</v>
      </c>
    </row>
    <row r="6635" spans="1:4">
      <c r="A6635" t="s">
        <v>1227</v>
      </c>
      <c r="B6635" t="s">
        <v>5124</v>
      </c>
      <c r="C6635" t="str">
        <f t="shared" si="103"/>
        <v>10.146.106.95naa.60060e80166177000001617700004211</v>
      </c>
      <c r="D6635" t="s">
        <v>5279</v>
      </c>
    </row>
    <row r="6636" spans="1:4">
      <c r="A6636" t="s">
        <v>1227</v>
      </c>
      <c r="B6636" t="s">
        <v>5230</v>
      </c>
      <c r="C6636" t="str">
        <f t="shared" si="103"/>
        <v>10.146.106.95naa.60060e8016622100000162210000a10a</v>
      </c>
      <c r="D6636" t="s">
        <v>5311</v>
      </c>
    </row>
    <row r="6637" spans="1:4">
      <c r="A6637" t="s">
        <v>1227</v>
      </c>
      <c r="B6637" t="s">
        <v>1237</v>
      </c>
      <c r="C6637" t="str">
        <f t="shared" si="103"/>
        <v>10.146.106.95naa.60060e80166221000001622100001f1a</v>
      </c>
      <c r="D6637" t="s">
        <v>2462</v>
      </c>
    </row>
    <row r="6638" spans="1:4">
      <c r="A6638" t="s">
        <v>1227</v>
      </c>
      <c r="B6638" t="s">
        <v>5148</v>
      </c>
      <c r="C6638" t="str">
        <f t="shared" si="103"/>
        <v>10.146.106.95naa.60060e80166177000001617700004403</v>
      </c>
      <c r="D6638" t="s">
        <v>5330</v>
      </c>
    </row>
    <row r="6639" spans="1:4">
      <c r="A6639" t="s">
        <v>1227</v>
      </c>
      <c r="B6639" t="s">
        <v>5159</v>
      </c>
      <c r="C6639" t="str">
        <f t="shared" si="103"/>
        <v>10.146.106.95naa.60060e80166177000001617700004200</v>
      </c>
      <c r="D6639" t="s">
        <v>5346</v>
      </c>
    </row>
    <row r="6640" spans="1:4">
      <c r="A6640" t="s">
        <v>1227</v>
      </c>
      <c r="B6640" t="s">
        <v>5160</v>
      </c>
      <c r="C6640" t="str">
        <f t="shared" si="103"/>
        <v>10.146.106.95naa.60060e80166177000001617700004404</v>
      </c>
      <c r="D6640" t="s">
        <v>5345</v>
      </c>
    </row>
    <row r="6641" spans="1:4">
      <c r="A6641" t="s">
        <v>1227</v>
      </c>
      <c r="B6641" t="s">
        <v>5192</v>
      </c>
      <c r="C6641" t="str">
        <f t="shared" si="103"/>
        <v>10.146.106.95naa.60060e8016622100000162210000affe</v>
      </c>
      <c r="D6641" t="s">
        <v>5315</v>
      </c>
    </row>
    <row r="6642" spans="1:4">
      <c r="A6642" t="s">
        <v>1227</v>
      </c>
      <c r="B6642" t="s">
        <v>5198</v>
      </c>
      <c r="C6642" t="str">
        <f t="shared" si="103"/>
        <v>10.146.106.95naa.60060e8016622100000162210000af0e</v>
      </c>
      <c r="D6642" t="s">
        <v>5313</v>
      </c>
    </row>
    <row r="6643" spans="1:4">
      <c r="A6643" t="s">
        <v>1227</v>
      </c>
      <c r="B6643" t="s">
        <v>5196</v>
      </c>
      <c r="C6643" t="str">
        <f t="shared" si="103"/>
        <v>10.146.106.95naa.60060e8016622100000162210000a40d</v>
      </c>
      <c r="D6643" t="s">
        <v>5304</v>
      </c>
    </row>
    <row r="6644" spans="1:4">
      <c r="A6644" t="s">
        <v>1227</v>
      </c>
      <c r="B6644" t="s">
        <v>5197</v>
      </c>
      <c r="C6644" t="str">
        <f t="shared" si="103"/>
        <v>10.146.106.95naa.60060e8016622100000162210000af0f</v>
      </c>
      <c r="D6644" t="s">
        <v>5312</v>
      </c>
    </row>
    <row r="6645" spans="1:4">
      <c r="A6645" t="s">
        <v>1227</v>
      </c>
      <c r="B6645" t="s">
        <v>1249</v>
      </c>
      <c r="C6645" t="str">
        <f t="shared" si="103"/>
        <v>10.146.106.95naa.60060e8016622100000162210000a604</v>
      </c>
      <c r="D6645" t="s">
        <v>5316</v>
      </c>
    </row>
    <row r="6646" spans="1:4">
      <c r="A6646" t="s">
        <v>1227</v>
      </c>
      <c r="B6646" t="s">
        <v>5191</v>
      </c>
      <c r="C6646" t="str">
        <f t="shared" si="103"/>
        <v>10.146.106.95naa.60060e8016622100000162210000af10</v>
      </c>
      <c r="D6646" t="s">
        <v>5314</v>
      </c>
    </row>
    <row r="6647" spans="1:4">
      <c r="A6647" t="s">
        <v>1227</v>
      </c>
      <c r="B6647" t="s">
        <v>5155</v>
      </c>
      <c r="C6647" t="str">
        <f t="shared" si="103"/>
        <v>10.146.106.95naa.60060e80166177000001617700004405</v>
      </c>
      <c r="D6647" t="s">
        <v>5352</v>
      </c>
    </row>
    <row r="6648" spans="1:4">
      <c r="A6648" t="s">
        <v>1227</v>
      </c>
      <c r="B6648" t="s">
        <v>5233</v>
      </c>
      <c r="C6648" t="str">
        <f t="shared" si="103"/>
        <v>10.146.106.95naa.60060e8016617700000161770000440c</v>
      </c>
      <c r="D6648" t="s">
        <v>4704</v>
      </c>
    </row>
    <row r="6649" spans="1:4">
      <c r="A6649" t="s">
        <v>1227</v>
      </c>
      <c r="B6649" t="s">
        <v>5225</v>
      </c>
      <c r="C6649" t="str">
        <f t="shared" si="103"/>
        <v>10.146.106.95naa.60060e80166177000001617700004204</v>
      </c>
      <c r="D6649" t="s">
        <v>4703</v>
      </c>
    </row>
    <row r="6650" spans="1:4">
      <c r="A6650" t="s">
        <v>1227</v>
      </c>
      <c r="B6650" t="s">
        <v>5216</v>
      </c>
      <c r="C6650" t="str">
        <f t="shared" si="103"/>
        <v>10.146.106.95naa.60060e80166177000001617700004205</v>
      </c>
      <c r="D6650" t="s">
        <v>4699</v>
      </c>
    </row>
    <row r="6651" spans="1:4">
      <c r="A6651" t="s">
        <v>1227</v>
      </c>
      <c r="B6651" t="s">
        <v>5156</v>
      </c>
      <c r="C6651" t="str">
        <f t="shared" si="103"/>
        <v>10.146.106.95naa.60060e80166177000001617700004406</v>
      </c>
      <c r="D6651" t="s">
        <v>5350</v>
      </c>
    </row>
    <row r="6652" spans="1:4">
      <c r="A6652" t="s">
        <v>1227</v>
      </c>
      <c r="B6652" t="s">
        <v>1307</v>
      </c>
      <c r="C6652" t="str">
        <f t="shared" si="103"/>
        <v>10.146.106.95naa.60060e80166177000001617700004701</v>
      </c>
      <c r="D6652" t="s">
        <v>5351</v>
      </c>
    </row>
    <row r="6653" spans="1:4">
      <c r="A6653" t="s">
        <v>1227</v>
      </c>
      <c r="B6653" t="s">
        <v>5163</v>
      </c>
      <c r="C6653" t="str">
        <f t="shared" si="103"/>
        <v>10.146.106.95naa.60060e80166177000001617700004f03</v>
      </c>
      <c r="D6653" t="s">
        <v>5341</v>
      </c>
    </row>
    <row r="6654" spans="1:4">
      <c r="A6654" t="s">
        <v>1227</v>
      </c>
      <c r="B6654" t="s">
        <v>5161</v>
      </c>
      <c r="C6654" t="str">
        <f t="shared" si="103"/>
        <v>10.146.106.95naa.60060e80166177000001617700004201</v>
      </c>
      <c r="D6654" t="s">
        <v>5344</v>
      </c>
    </row>
    <row r="6655" spans="1:4">
      <c r="A6655" t="s">
        <v>1227</v>
      </c>
      <c r="B6655" t="s">
        <v>5162</v>
      </c>
      <c r="C6655" t="str">
        <f t="shared" si="103"/>
        <v>10.146.106.95naa.60060e80166177000001617700004f04</v>
      </c>
      <c r="D6655" t="s">
        <v>5343</v>
      </c>
    </row>
    <row r="6656" spans="1:4">
      <c r="A6656" t="s">
        <v>1227</v>
      </c>
      <c r="B6656" t="s">
        <v>5238</v>
      </c>
      <c r="C6656" t="str">
        <f t="shared" si="103"/>
        <v>10.146.106.95naa.60060e8016617700000161770000440b</v>
      </c>
      <c r="D6656" t="s">
        <v>4705</v>
      </c>
    </row>
    <row r="6657" spans="1:4">
      <c r="A6657" t="s">
        <v>1227</v>
      </c>
      <c r="B6657" t="s">
        <v>5158</v>
      </c>
      <c r="C6657" t="str">
        <f t="shared" si="103"/>
        <v>10.146.106.95naa.60060e80166177000001617700004f05</v>
      </c>
      <c r="D6657" t="s">
        <v>5342</v>
      </c>
    </row>
    <row r="6658" spans="1:4">
      <c r="A6658" t="s">
        <v>1227</v>
      </c>
      <c r="B6658" t="s">
        <v>5195</v>
      </c>
      <c r="C6658" t="str">
        <f t="shared" si="103"/>
        <v>10.146.106.95naa.60060e8016622100000162210000a106</v>
      </c>
      <c r="D6658" t="s">
        <v>5300</v>
      </c>
    </row>
    <row r="6659" spans="1:4">
      <c r="A6659" t="s">
        <v>1227</v>
      </c>
      <c r="B6659" t="s">
        <v>5200</v>
      </c>
      <c r="C6659" t="str">
        <f t="shared" si="103"/>
        <v>10.146.106.95naa.60060e8016622100000162210000a502</v>
      </c>
      <c r="D6659" t="s">
        <v>2502</v>
      </c>
    </row>
    <row r="6660" spans="1:4">
      <c r="A6660" t="s">
        <v>1227</v>
      </c>
      <c r="B6660" t="s">
        <v>5241</v>
      </c>
      <c r="C6660" t="str">
        <f t="shared" ref="C6660:C6723" si="104">CONCATENATE(A6660,B6660)</f>
        <v>10.146.106.95naa.60060e80166177000001617700004604</v>
      </c>
      <c r="D6660" t="s">
        <v>5317</v>
      </c>
    </row>
    <row r="6661" spans="1:4">
      <c r="A6661" t="s">
        <v>1227</v>
      </c>
      <c r="B6661" t="s">
        <v>5246</v>
      </c>
      <c r="C6661" t="str">
        <f t="shared" si="104"/>
        <v>10.146.106.95naa.60060e80166177000001617700004105</v>
      </c>
      <c r="D6661" t="s">
        <v>5318</v>
      </c>
    </row>
    <row r="6662" spans="1:4">
      <c r="A6662" t="s">
        <v>1227</v>
      </c>
      <c r="B6662" t="s">
        <v>5245</v>
      </c>
      <c r="C6662" t="str">
        <f t="shared" si="104"/>
        <v>10.146.106.95naa.60060e80166177000001617700004106</v>
      </c>
      <c r="D6662" t="s">
        <v>5319</v>
      </c>
    </row>
    <row r="6663" spans="1:4">
      <c r="A6663" t="s">
        <v>1227</v>
      </c>
      <c r="B6663" t="s">
        <v>5205</v>
      </c>
      <c r="C6663" t="str">
        <f t="shared" si="104"/>
        <v>10.146.106.95naa.60060e8016622100000162210000a503</v>
      </c>
      <c r="D6663" t="s">
        <v>2520</v>
      </c>
    </row>
    <row r="6664" spans="1:4">
      <c r="A6664" t="s">
        <v>1227</v>
      </c>
      <c r="B6664" t="s">
        <v>5239</v>
      </c>
      <c r="C6664" t="str">
        <f t="shared" si="104"/>
        <v>10.146.106.95naa.60060e80166177000001617700004603</v>
      </c>
      <c r="D6664" t="s">
        <v>5320</v>
      </c>
    </row>
    <row r="6665" spans="1:4">
      <c r="A6665" t="s">
        <v>1227</v>
      </c>
      <c r="B6665" t="s">
        <v>5264</v>
      </c>
      <c r="C6665" t="str">
        <f t="shared" si="104"/>
        <v>10.146.106.95naa.60060e8016617700000161770000420a</v>
      </c>
      <c r="D6665" t="s">
        <v>5321</v>
      </c>
    </row>
    <row r="6666" spans="1:4">
      <c r="A6666" t="s">
        <v>1227</v>
      </c>
      <c r="B6666" t="s">
        <v>5265</v>
      </c>
      <c r="C6666" t="str">
        <f t="shared" si="104"/>
        <v>10.146.106.95naa.60060e80166177000001617700004209</v>
      </c>
      <c r="D6666" t="s">
        <v>5322</v>
      </c>
    </row>
    <row r="6667" spans="1:4">
      <c r="A6667" t="s">
        <v>1227</v>
      </c>
      <c r="B6667" t="s">
        <v>5242</v>
      </c>
      <c r="C6667" t="str">
        <f t="shared" si="104"/>
        <v>10.146.106.95naa.60060e8016617700000161770000440f</v>
      </c>
      <c r="D6667" t="s">
        <v>5323</v>
      </c>
    </row>
    <row r="6668" spans="1:4">
      <c r="A6668" t="s">
        <v>1227</v>
      </c>
      <c r="B6668" t="s">
        <v>5240</v>
      </c>
      <c r="C6668" t="str">
        <f t="shared" si="104"/>
        <v>10.146.106.95naa.60060e80166177000001617700004002</v>
      </c>
      <c r="D6668" t="s">
        <v>5324</v>
      </c>
    </row>
    <row r="6669" spans="1:4">
      <c r="A6669" t="s">
        <v>1227</v>
      </c>
      <c r="B6669" t="s">
        <v>5243</v>
      </c>
      <c r="C6669" t="str">
        <f t="shared" si="104"/>
        <v>10.146.106.95naa.60060e80166177000001617700004410</v>
      </c>
      <c r="D6669" t="s">
        <v>5325</v>
      </c>
    </row>
    <row r="6670" spans="1:4">
      <c r="A6670" t="s">
        <v>1227</v>
      </c>
      <c r="B6670" t="s">
        <v>5189</v>
      </c>
      <c r="C6670" t="str">
        <f t="shared" si="104"/>
        <v>10.146.106.95naa.60060e8016622100000162210000af08</v>
      </c>
      <c r="D6670" t="s">
        <v>4496</v>
      </c>
    </row>
    <row r="6671" spans="1:4">
      <c r="A6671" t="s">
        <v>1227</v>
      </c>
      <c r="B6671" t="s">
        <v>5199</v>
      </c>
      <c r="C6671" t="str">
        <f t="shared" si="104"/>
        <v>10.146.106.95naa.60060e8016622100000162210000af07</v>
      </c>
      <c r="D6671" t="s">
        <v>4856</v>
      </c>
    </row>
    <row r="6672" spans="1:4">
      <c r="A6672" t="s">
        <v>1227</v>
      </c>
      <c r="B6672" t="s">
        <v>1245</v>
      </c>
      <c r="C6672" t="str">
        <f t="shared" si="104"/>
        <v>10.146.106.95naa.60060e8016622100000162210000a602</v>
      </c>
      <c r="D6672" t="s">
        <v>4495</v>
      </c>
    </row>
    <row r="6673" spans="1:4">
      <c r="A6673" t="s">
        <v>1227</v>
      </c>
      <c r="B6673" t="s">
        <v>5188</v>
      </c>
      <c r="C6673" t="str">
        <f t="shared" si="104"/>
        <v>10.146.106.95naa.60060e8016622100000162210000a002</v>
      </c>
      <c r="D6673" t="s">
        <v>5305</v>
      </c>
    </row>
    <row r="6674" spans="1:4">
      <c r="A6674" t="s">
        <v>1227</v>
      </c>
      <c r="B6674" t="s">
        <v>5187</v>
      </c>
      <c r="C6674" t="str">
        <f t="shared" si="104"/>
        <v>10.146.106.95naa.60060e8016622100000162210000a001</v>
      </c>
      <c r="D6674" t="s">
        <v>5310</v>
      </c>
    </row>
    <row r="6675" spans="1:4">
      <c r="A6675" t="s">
        <v>1227</v>
      </c>
      <c r="B6675" t="s">
        <v>5203</v>
      </c>
      <c r="C6675" t="str">
        <f t="shared" si="104"/>
        <v>10.146.106.95naa.60060e8016622100000162210000af06</v>
      </c>
      <c r="D6675" t="s">
        <v>4498</v>
      </c>
    </row>
    <row r="6676" spans="1:4">
      <c r="A6676" t="s">
        <v>1227</v>
      </c>
      <c r="B6676" t="s">
        <v>5244</v>
      </c>
      <c r="C6676" t="str">
        <f t="shared" si="104"/>
        <v>10.146.106.95naa.60060e80166177000001617700004107</v>
      </c>
      <c r="D6676" t="s">
        <v>5329</v>
      </c>
    </row>
    <row r="6677" spans="1:4">
      <c r="A6677" t="s">
        <v>1227</v>
      </c>
      <c r="B6677" t="s">
        <v>5206</v>
      </c>
      <c r="C6677" t="str">
        <f t="shared" si="104"/>
        <v>10.146.106.95naa.60060e8016622100000162210000a40a</v>
      </c>
      <c r="D6677" t="s">
        <v>2540</v>
      </c>
    </row>
    <row r="6678" spans="1:4">
      <c r="A6678" t="s">
        <v>1227</v>
      </c>
      <c r="B6678" t="s">
        <v>5204</v>
      </c>
      <c r="C6678" t="str">
        <f t="shared" si="104"/>
        <v>10.146.106.95naa.60060e8016622100000162210000a40b</v>
      </c>
      <c r="D6678" t="s">
        <v>2522</v>
      </c>
    </row>
    <row r="6679" spans="1:4">
      <c r="A6679" t="s">
        <v>1227</v>
      </c>
      <c r="B6679" t="s">
        <v>5201</v>
      </c>
      <c r="C6679" t="str">
        <f t="shared" si="104"/>
        <v>10.146.106.95naa.60060e8016622100000162210000a504</v>
      </c>
      <c r="D6679" t="s">
        <v>4500</v>
      </c>
    </row>
    <row r="6680" spans="1:4">
      <c r="A6680" t="s">
        <v>1227</v>
      </c>
      <c r="B6680" t="s">
        <v>5202</v>
      </c>
      <c r="C6680" t="str">
        <f t="shared" si="104"/>
        <v>10.146.106.95naa.60060e8016622100000162210000a200</v>
      </c>
      <c r="D6680" t="s">
        <v>2523</v>
      </c>
    </row>
    <row r="6681" spans="1:4">
      <c r="A6681" t="s">
        <v>1227</v>
      </c>
      <c r="B6681" t="s">
        <v>5208</v>
      </c>
      <c r="C6681" t="str">
        <f t="shared" si="104"/>
        <v>10.146.106.95naa.60060e80166177000001617700004000</v>
      </c>
      <c r="D6681" t="s">
        <v>4698</v>
      </c>
    </row>
    <row r="6682" spans="1:4">
      <c r="A6682" t="s">
        <v>1227</v>
      </c>
      <c r="B6682" t="s">
        <v>5125</v>
      </c>
      <c r="C6682" t="str">
        <f t="shared" si="104"/>
        <v>10.146.106.95naa.60060e80166177000001617700004104</v>
      </c>
      <c r="D6682" t="s">
        <v>5278</v>
      </c>
    </row>
    <row r="6683" spans="1:4">
      <c r="A6683" t="s">
        <v>1227</v>
      </c>
      <c r="B6683" t="s">
        <v>5260</v>
      </c>
      <c r="C6683" t="str">
        <f t="shared" si="104"/>
        <v>10.146.106.95naa.60060e8016622100000162210000af0b</v>
      </c>
      <c r="D6683" t="s">
        <v>4476</v>
      </c>
    </row>
    <row r="6684" spans="1:4">
      <c r="A6684" t="s">
        <v>1227</v>
      </c>
      <c r="B6684" t="s">
        <v>5138</v>
      </c>
      <c r="C6684" t="str">
        <f t="shared" si="104"/>
        <v>10.146.106.95naa.60060e8016617700000161770000420d</v>
      </c>
      <c r="D6684" t="s">
        <v>5277</v>
      </c>
    </row>
    <row r="6685" spans="1:4">
      <c r="A6685" t="s">
        <v>1227</v>
      </c>
      <c r="B6685" t="s">
        <v>1247</v>
      </c>
      <c r="C6685" t="str">
        <f t="shared" si="104"/>
        <v>10.146.106.95naa.60060e8016622100000162210000a603</v>
      </c>
      <c r="D6685" t="s">
        <v>4522</v>
      </c>
    </row>
    <row r="6686" spans="1:4">
      <c r="A6686" t="s">
        <v>1227</v>
      </c>
      <c r="B6686" t="s">
        <v>5137</v>
      </c>
      <c r="C6686" t="str">
        <f t="shared" si="104"/>
        <v>10.146.106.95naa.60060e80133148005020314800001004</v>
      </c>
      <c r="D6686" t="s">
        <v>4479</v>
      </c>
    </row>
    <row r="6687" spans="1:4">
      <c r="A6687" t="s">
        <v>1227</v>
      </c>
      <c r="B6687" t="s">
        <v>5135</v>
      </c>
      <c r="C6687" t="str">
        <f t="shared" si="104"/>
        <v>10.146.106.95naa.60060e80133148005020314800001003</v>
      </c>
      <c r="D6687" t="s">
        <v>4477</v>
      </c>
    </row>
    <row r="6688" spans="1:4">
      <c r="A6688" t="s">
        <v>1227</v>
      </c>
      <c r="B6688" t="s">
        <v>5141</v>
      </c>
      <c r="C6688" t="str">
        <f t="shared" si="104"/>
        <v>10.146.106.95naa.60060e80133148005020314800001002</v>
      </c>
      <c r="D6688" t="s">
        <v>4482</v>
      </c>
    </row>
    <row r="6689" spans="1:4">
      <c r="A6689" t="s">
        <v>1227</v>
      </c>
      <c r="B6689" t="s">
        <v>5140</v>
      </c>
      <c r="C6689" t="str">
        <f t="shared" si="104"/>
        <v>10.146.106.95naa.60060e8016617700000161770000420b</v>
      </c>
      <c r="D6689" t="s">
        <v>5338</v>
      </c>
    </row>
    <row r="6690" spans="1:4">
      <c r="A6690" t="s">
        <v>1227</v>
      </c>
      <c r="B6690" t="s">
        <v>5259</v>
      </c>
      <c r="C6690" t="str">
        <f t="shared" si="104"/>
        <v>10.146.106.95naa.60060e8016622100000162210000af0a</v>
      </c>
      <c r="D6690" t="s">
        <v>2542</v>
      </c>
    </row>
    <row r="6691" spans="1:4">
      <c r="A6691" t="s">
        <v>1227</v>
      </c>
      <c r="B6691" t="s">
        <v>5139</v>
      </c>
      <c r="C6691" t="str">
        <f t="shared" si="104"/>
        <v>10.146.106.95naa.60060e8016617700000161770000420c</v>
      </c>
      <c r="D6691" t="s">
        <v>5276</v>
      </c>
    </row>
    <row r="6692" spans="1:4">
      <c r="A6692" t="s">
        <v>1227</v>
      </c>
      <c r="B6692" t="s">
        <v>1317</v>
      </c>
      <c r="C6692" t="str">
        <f t="shared" si="104"/>
        <v>10.146.106.95naa.60060e80166177000001617700004706</v>
      </c>
      <c r="D6692" t="s">
        <v>5299</v>
      </c>
    </row>
    <row r="6693" spans="1:4">
      <c r="A6693" t="s">
        <v>1227</v>
      </c>
      <c r="B6693" t="s">
        <v>5107</v>
      </c>
      <c r="C6693" t="str">
        <f t="shared" si="104"/>
        <v>10.146.106.95naa.60060e8016617700000161770000420f</v>
      </c>
      <c r="D6693" t="s">
        <v>5288</v>
      </c>
    </row>
    <row r="6694" spans="1:4">
      <c r="A6694" t="s">
        <v>1227</v>
      </c>
      <c r="B6694" t="s">
        <v>5106</v>
      </c>
      <c r="C6694" t="str">
        <f t="shared" si="104"/>
        <v>10.146.106.95naa.60060e8016617700000161770000420e</v>
      </c>
      <c r="D6694" t="s">
        <v>5286</v>
      </c>
    </row>
    <row r="6695" spans="1:4">
      <c r="A6695" t="s">
        <v>1227</v>
      </c>
      <c r="B6695" t="s">
        <v>5266</v>
      </c>
      <c r="C6695" t="str">
        <f t="shared" si="104"/>
        <v>10.146.106.95naa.60060e8016622100000162210000a10b</v>
      </c>
      <c r="D6695" t="s">
        <v>5287</v>
      </c>
    </row>
    <row r="6696" spans="1:4">
      <c r="A6696" t="s">
        <v>1227</v>
      </c>
      <c r="B6696" t="s">
        <v>5267</v>
      </c>
      <c r="C6696" t="str">
        <f t="shared" si="104"/>
        <v>10.146.106.95naa.60060e8016622100000162210000a10c</v>
      </c>
      <c r="D6696" t="s">
        <v>5280</v>
      </c>
    </row>
    <row r="6697" spans="1:4">
      <c r="A6697" t="s">
        <v>1227</v>
      </c>
      <c r="B6697" t="s">
        <v>5120</v>
      </c>
      <c r="C6697" t="str">
        <f t="shared" si="104"/>
        <v>10.146.106.95naa.60060e80166177000001617700004210</v>
      </c>
      <c r="D6697" t="s">
        <v>5284</v>
      </c>
    </row>
    <row r="6698" spans="1:4">
      <c r="A6698" t="s">
        <v>1227</v>
      </c>
      <c r="B6698" t="s">
        <v>5105</v>
      </c>
      <c r="C6698" t="str">
        <f t="shared" si="104"/>
        <v>10.146.106.95naa.60060e80133148005020314800001006</v>
      </c>
      <c r="D6698" t="s">
        <v>4518</v>
      </c>
    </row>
    <row r="6699" spans="1:4">
      <c r="A6699" t="s">
        <v>1227</v>
      </c>
      <c r="B6699" t="s">
        <v>5110</v>
      </c>
      <c r="C6699" t="str">
        <f t="shared" si="104"/>
        <v>10.146.106.95naa.60060e80166177000001617700004301</v>
      </c>
      <c r="D6699" t="s">
        <v>5274</v>
      </c>
    </row>
    <row r="6700" spans="1:4">
      <c r="A6700" t="s">
        <v>1227</v>
      </c>
      <c r="B6700" t="s">
        <v>1319</v>
      </c>
      <c r="C6700" t="str">
        <f t="shared" si="104"/>
        <v>10.146.106.95naa.60060e80166177000001617700004707</v>
      </c>
      <c r="D6700" t="s">
        <v>5273</v>
      </c>
    </row>
    <row r="6701" spans="1:4">
      <c r="A6701" t="s">
        <v>1227</v>
      </c>
      <c r="B6701" t="s">
        <v>5112</v>
      </c>
      <c r="C6701" t="str">
        <f t="shared" si="104"/>
        <v>10.146.106.95naa.60060e80133148005020314800001005</v>
      </c>
      <c r="D6701" t="s">
        <v>4525</v>
      </c>
    </row>
    <row r="6702" spans="1:4">
      <c r="A6702" t="s">
        <v>1227</v>
      </c>
      <c r="B6702" t="s">
        <v>5109</v>
      </c>
      <c r="C6702" t="str">
        <f t="shared" si="104"/>
        <v>10.146.106.95naa.60060e80166177000001617700004503</v>
      </c>
      <c r="D6702" t="s">
        <v>5285</v>
      </c>
    </row>
    <row r="6703" spans="1:4">
      <c r="A6703" t="s">
        <v>1227</v>
      </c>
      <c r="B6703" t="s">
        <v>5268</v>
      </c>
      <c r="C6703" t="str">
        <f t="shared" si="104"/>
        <v>10.146.106.95naa.60060e8016622100000162210000a505</v>
      </c>
      <c r="D6703" t="s">
        <v>5275</v>
      </c>
    </row>
    <row r="6704" spans="1:4">
      <c r="A6704" t="s">
        <v>1227</v>
      </c>
      <c r="B6704" t="s">
        <v>5143</v>
      </c>
      <c r="C6704" t="str">
        <f t="shared" si="104"/>
        <v>10.146.106.95naa.60060e80166177000001617700004103</v>
      </c>
      <c r="D6704" t="s">
        <v>5337</v>
      </c>
    </row>
    <row r="6705" spans="1:4">
      <c r="A6705" t="s">
        <v>1227</v>
      </c>
      <c r="B6705" t="s">
        <v>5257</v>
      </c>
      <c r="C6705" t="str">
        <f t="shared" si="104"/>
        <v>10.146.106.95naa.60060e8016622100000162210000a301</v>
      </c>
      <c r="D6705" t="s">
        <v>2530</v>
      </c>
    </row>
    <row r="6706" spans="1:4">
      <c r="A6706" t="s">
        <v>1227</v>
      </c>
      <c r="B6706" t="s">
        <v>5219</v>
      </c>
      <c r="C6706" t="str">
        <f t="shared" si="104"/>
        <v>10.146.106.95naa.60060e80133148005020314800003007</v>
      </c>
      <c r="D6706" t="s">
        <v>4497</v>
      </c>
    </row>
    <row r="6707" spans="1:4">
      <c r="A6707" t="s">
        <v>1227</v>
      </c>
      <c r="B6707" t="s">
        <v>5132</v>
      </c>
      <c r="C6707" t="str">
        <f t="shared" si="104"/>
        <v>10.146.106.95naa.60060e8016617700000161770000440d</v>
      </c>
      <c r="D6707" t="s">
        <v>5336</v>
      </c>
    </row>
    <row r="6708" spans="1:4">
      <c r="A6708" t="s">
        <v>1227</v>
      </c>
      <c r="B6708" t="s">
        <v>5130</v>
      </c>
      <c r="C6708" t="str">
        <f t="shared" si="104"/>
        <v>10.146.106.95naa.60060e80133148005020314800003008</v>
      </c>
      <c r="D6708" t="s">
        <v>4473</v>
      </c>
    </row>
    <row r="6709" spans="1:4">
      <c r="A6709" t="s">
        <v>1227</v>
      </c>
      <c r="B6709" t="s">
        <v>5186</v>
      </c>
      <c r="C6709" t="str">
        <f t="shared" si="104"/>
        <v>10.146.106.95naa.60060e80166177000001617700004602</v>
      </c>
      <c r="D6709" t="s">
        <v>5333</v>
      </c>
    </row>
    <row r="6710" spans="1:4">
      <c r="A6710" t="s">
        <v>1227</v>
      </c>
      <c r="B6710" t="s">
        <v>5218</v>
      </c>
      <c r="C6710" t="str">
        <f t="shared" si="104"/>
        <v>10.146.106.95naa.60060e80166177000001617700004601</v>
      </c>
      <c r="D6710" t="s">
        <v>5334</v>
      </c>
    </row>
    <row r="6711" spans="1:4">
      <c r="A6711" t="s">
        <v>1227</v>
      </c>
      <c r="B6711" t="s">
        <v>5157</v>
      </c>
      <c r="C6711" t="str">
        <f t="shared" si="104"/>
        <v>10.146.106.95naa.60060e80166177000001617700004f0d</v>
      </c>
      <c r="D6711" t="s">
        <v>5349</v>
      </c>
    </row>
    <row r="6712" spans="1:4">
      <c r="A6712" t="s">
        <v>1227</v>
      </c>
      <c r="B6712" t="s">
        <v>5211</v>
      </c>
      <c r="C6712" t="str">
        <f t="shared" si="104"/>
        <v>10.146.106.95naa.60060e80166177000001617700004001</v>
      </c>
      <c r="D6712" t="s">
        <v>5347</v>
      </c>
    </row>
    <row r="6713" spans="1:4">
      <c r="A6713" t="s">
        <v>1227</v>
      </c>
      <c r="B6713" t="s">
        <v>5223</v>
      </c>
      <c r="C6713" t="str">
        <f t="shared" si="104"/>
        <v>10.146.106.95naa.60060e80166177000001617700004600</v>
      </c>
      <c r="D6713" t="s">
        <v>5348</v>
      </c>
    </row>
    <row r="6714" spans="1:4">
      <c r="A6714" t="s">
        <v>1227</v>
      </c>
      <c r="B6714" t="s">
        <v>1311</v>
      </c>
      <c r="C6714" t="str">
        <f t="shared" si="104"/>
        <v>10.146.106.95naa.60060e80166177000001617700004703</v>
      </c>
      <c r="D6714" t="s">
        <v>5335</v>
      </c>
    </row>
    <row r="6715" spans="1:4">
      <c r="A6715" t="s">
        <v>1227</v>
      </c>
      <c r="B6715" t="s">
        <v>5258</v>
      </c>
      <c r="C6715" t="str">
        <f t="shared" si="104"/>
        <v>10.146.106.95naa.60060e8016622100000162210000a300</v>
      </c>
      <c r="D6715" t="s">
        <v>2529</v>
      </c>
    </row>
    <row r="6716" spans="1:4">
      <c r="A6716" t="s">
        <v>1227</v>
      </c>
      <c r="B6716" t="s">
        <v>5262</v>
      </c>
      <c r="C6716" t="str">
        <f t="shared" si="104"/>
        <v>10.146.106.95naa.60060e8016622100000162210000a202</v>
      </c>
      <c r="D6716" t="s">
        <v>2524</v>
      </c>
    </row>
    <row r="6717" spans="1:4">
      <c r="A6717" t="s">
        <v>1227</v>
      </c>
      <c r="B6717" t="s">
        <v>5126</v>
      </c>
      <c r="C6717" t="str">
        <f t="shared" si="104"/>
        <v>10.146.106.95naa.60060e80133148005020314800001000</v>
      </c>
      <c r="D6717" t="s">
        <v>4475</v>
      </c>
    </row>
    <row r="6718" spans="1:4">
      <c r="A6718" t="s">
        <v>1227</v>
      </c>
      <c r="B6718" t="s">
        <v>1315</v>
      </c>
      <c r="C6718" t="str">
        <f t="shared" si="104"/>
        <v>10.146.106.95naa.60060e80166177000001617700004705</v>
      </c>
      <c r="D6718" t="s">
        <v>5340</v>
      </c>
    </row>
    <row r="6719" spans="1:4">
      <c r="A6719" t="s">
        <v>1227</v>
      </c>
      <c r="B6719" t="s">
        <v>5263</v>
      </c>
      <c r="C6719" t="str">
        <f t="shared" si="104"/>
        <v>10.146.106.95naa.60060e8016622100000162210000af09</v>
      </c>
      <c r="D6719" t="s">
        <v>2533</v>
      </c>
    </row>
    <row r="6720" spans="1:4">
      <c r="A6720" t="s">
        <v>1227</v>
      </c>
      <c r="B6720" t="s">
        <v>5127</v>
      </c>
      <c r="C6720" t="str">
        <f t="shared" si="104"/>
        <v>10.146.106.95naa.60060e80133148005020314800001001</v>
      </c>
      <c r="D6720" t="s">
        <v>4471</v>
      </c>
    </row>
    <row r="6721" spans="1:4">
      <c r="A6721" t="s">
        <v>1227</v>
      </c>
      <c r="B6721" t="s">
        <v>5128</v>
      </c>
      <c r="C6721" t="str">
        <f t="shared" si="104"/>
        <v>10.146.106.95naa.60060e8016617700000161770000440e</v>
      </c>
      <c r="D6721" t="s">
        <v>5339</v>
      </c>
    </row>
    <row r="6722" spans="1:4">
      <c r="A6722" t="s">
        <v>1227</v>
      </c>
      <c r="B6722" t="s">
        <v>1313</v>
      </c>
      <c r="C6722" t="str">
        <f t="shared" si="104"/>
        <v>10.146.106.95naa.60060e80166177000001617700004704</v>
      </c>
      <c r="D6722" t="s">
        <v>5331</v>
      </c>
    </row>
    <row r="6723" spans="1:4">
      <c r="A6723" t="s">
        <v>1227</v>
      </c>
      <c r="B6723" t="s">
        <v>5256</v>
      </c>
      <c r="C6723" t="str">
        <f t="shared" si="104"/>
        <v>10.146.106.95naa.60060e8016622100000162210000a201</v>
      </c>
      <c r="D6723" t="s">
        <v>2531</v>
      </c>
    </row>
    <row r="6724" spans="1:4">
      <c r="A6724" t="s">
        <v>1227</v>
      </c>
      <c r="B6724" t="s">
        <v>5133</v>
      </c>
      <c r="C6724" t="str">
        <f t="shared" ref="C6724:C6787" si="105">CONCATENATE(A6724,B6724)</f>
        <v>10.146.106.95naa.60060e80166177000001617700004100</v>
      </c>
      <c r="D6724" t="s">
        <v>5332</v>
      </c>
    </row>
    <row r="6725" spans="1:4">
      <c r="A6725" t="s">
        <v>1227</v>
      </c>
      <c r="B6725" t="s">
        <v>5261</v>
      </c>
      <c r="C6725" t="str">
        <f t="shared" si="105"/>
        <v>10.146.106.95naa.60060e8016622100000162210000a40c</v>
      </c>
      <c r="D6725" t="s">
        <v>2532</v>
      </c>
    </row>
    <row r="6726" spans="1:4">
      <c r="A6726" t="s">
        <v>1227</v>
      </c>
      <c r="B6726" t="s">
        <v>5129</v>
      </c>
      <c r="C6726" t="str">
        <f t="shared" si="105"/>
        <v>10.146.106.95naa.60060e80133148005020314800003100</v>
      </c>
      <c r="D6726" t="s">
        <v>4474</v>
      </c>
    </row>
    <row r="6727" spans="1:4">
      <c r="A6727" t="s">
        <v>1227</v>
      </c>
      <c r="B6727" t="s">
        <v>1243</v>
      </c>
      <c r="C6727" t="str">
        <f t="shared" si="105"/>
        <v>10.146.106.95naa.60060e8016622100000162210000a601</v>
      </c>
      <c r="D6727" t="s">
        <v>4535</v>
      </c>
    </row>
    <row r="6728" spans="1:4">
      <c r="A6728" t="s">
        <v>1227</v>
      </c>
      <c r="B6728" t="s">
        <v>5134</v>
      </c>
      <c r="C6728" t="str">
        <f t="shared" si="105"/>
        <v>10.146.106.95naa.60060e8016622100000162210000af05</v>
      </c>
      <c r="D6728" t="s">
        <v>4534</v>
      </c>
    </row>
    <row r="6729" spans="1:4">
      <c r="A6729" t="s">
        <v>1227</v>
      </c>
      <c r="B6729" t="s">
        <v>5136</v>
      </c>
      <c r="C6729" t="str">
        <f t="shared" si="105"/>
        <v>10.146.106.95naa.60060e8016622100000162210000a103</v>
      </c>
      <c r="D6729" t="s">
        <v>5388</v>
      </c>
    </row>
    <row r="6730" spans="1:4">
      <c r="A6730" t="s">
        <v>1227</v>
      </c>
      <c r="B6730" t="s">
        <v>5142</v>
      </c>
      <c r="C6730" t="str">
        <f t="shared" si="105"/>
        <v>10.146.106.95naa.60060e8016622100000162210000a102</v>
      </c>
      <c r="D6730" t="s">
        <v>5389</v>
      </c>
    </row>
    <row r="6731" spans="1:4">
      <c r="A6731" t="s">
        <v>1227</v>
      </c>
      <c r="B6731" t="s">
        <v>5220</v>
      </c>
      <c r="C6731" t="str">
        <f t="shared" si="105"/>
        <v>10.146.106.95naa.60060e8016622100000162210000af04</v>
      </c>
      <c r="D6731" t="s">
        <v>4536</v>
      </c>
    </row>
    <row r="6732" spans="1:4">
      <c r="A6732" t="s">
        <v>1227</v>
      </c>
      <c r="B6732" t="s">
        <v>1241</v>
      </c>
      <c r="C6732" t="str">
        <f t="shared" si="105"/>
        <v>10.146.106.95naa.60060e8016622100000162210000a600</v>
      </c>
      <c r="D6732" t="s">
        <v>4539</v>
      </c>
    </row>
    <row r="6733" spans="1:4">
      <c r="A6733" t="s">
        <v>1227</v>
      </c>
      <c r="B6733" t="s">
        <v>5214</v>
      </c>
      <c r="C6733" t="str">
        <f t="shared" si="105"/>
        <v>10.146.106.95naa.60060e8016622100000162210000a407</v>
      </c>
      <c r="D6733" t="s">
        <v>4542</v>
      </c>
    </row>
    <row r="6734" spans="1:4">
      <c r="A6734" t="s">
        <v>1227</v>
      </c>
      <c r="B6734" t="s">
        <v>5234</v>
      </c>
      <c r="C6734" t="str">
        <f t="shared" si="105"/>
        <v>10.146.106.95naa.60060e8016622100000162210000af02</v>
      </c>
      <c r="D6734" t="s">
        <v>4538</v>
      </c>
    </row>
    <row r="6735" spans="1:4">
      <c r="A6735" t="s">
        <v>1227</v>
      </c>
      <c r="B6735" t="s">
        <v>5221</v>
      </c>
      <c r="C6735" t="str">
        <f t="shared" si="105"/>
        <v>10.146.106.95naa.60060e8016622100000162210000af03</v>
      </c>
      <c r="D6735" t="s">
        <v>4537</v>
      </c>
    </row>
    <row r="6736" spans="1:4">
      <c r="A6736" t="s">
        <v>1227</v>
      </c>
      <c r="B6736" t="s">
        <v>5209</v>
      </c>
      <c r="C6736" t="str">
        <f t="shared" si="105"/>
        <v>10.146.106.95naa.60060e8016622100000162210000a408</v>
      </c>
      <c r="D6736" t="s">
        <v>4543</v>
      </c>
    </row>
    <row r="6737" spans="1:4">
      <c r="A6737" t="s">
        <v>1227</v>
      </c>
      <c r="B6737" t="s">
        <v>5212</v>
      </c>
      <c r="C6737" t="str">
        <f t="shared" si="105"/>
        <v>10.146.106.95naa.60060e8016622100000162210000a409</v>
      </c>
      <c r="D6737" t="s">
        <v>4540</v>
      </c>
    </row>
    <row r="6738" spans="1:4">
      <c r="A6738" t="s">
        <v>1227</v>
      </c>
      <c r="B6738" t="s">
        <v>5222</v>
      </c>
      <c r="C6738" t="str">
        <f t="shared" si="105"/>
        <v>10.146.106.95naa.60060e8016622100000162210000a501</v>
      </c>
      <c r="D6738" t="s">
        <v>4541</v>
      </c>
    </row>
    <row r="6739" spans="1:4">
      <c r="A6739" t="s">
        <v>1227</v>
      </c>
      <c r="B6739" t="s">
        <v>5104</v>
      </c>
      <c r="C6739" t="str">
        <f t="shared" si="105"/>
        <v>10.146.106.95naa.60060e8016622100000162210000af0c</v>
      </c>
      <c r="D6739" t="s">
        <v>5390</v>
      </c>
    </row>
    <row r="6740" spans="1:4">
      <c r="A6740" t="s">
        <v>1227</v>
      </c>
      <c r="B6740" t="s">
        <v>5108</v>
      </c>
      <c r="C6740" t="str">
        <f t="shared" si="105"/>
        <v>10.146.106.95naa.60060e8016622100000162210000af0d</v>
      </c>
      <c r="D6740" t="s">
        <v>5391</v>
      </c>
    </row>
    <row r="6741" spans="1:4">
      <c r="A6741" t="s">
        <v>1227</v>
      </c>
      <c r="B6741" t="s">
        <v>5111</v>
      </c>
      <c r="C6741" t="str">
        <f t="shared" si="105"/>
        <v>10.146.106.95naa.60060e8016622100000162210000a104</v>
      </c>
      <c r="D6741" t="s">
        <v>5392</v>
      </c>
    </row>
    <row r="6742" spans="1:4">
      <c r="A6742" t="s">
        <v>1227</v>
      </c>
      <c r="B6742" t="s">
        <v>5113</v>
      </c>
      <c r="C6742" t="str">
        <f t="shared" si="105"/>
        <v>10.146.106.95naa.60060e8016622100000162210000a105</v>
      </c>
      <c r="D6742" t="s">
        <v>5393</v>
      </c>
    </row>
    <row r="6743" spans="1:4">
      <c r="A6743" t="s">
        <v>1227</v>
      </c>
      <c r="B6743" t="s">
        <v>5123</v>
      </c>
      <c r="C6743" t="str">
        <f t="shared" si="105"/>
        <v>10.146.106.95naa.60060e8016622100000162210000a50d</v>
      </c>
      <c r="D6743" t="s">
        <v>5394</v>
      </c>
    </row>
    <row r="6744" spans="1:4">
      <c r="A6744" t="s">
        <v>1227</v>
      </c>
      <c r="B6744" t="s">
        <v>5115</v>
      </c>
      <c r="C6744" t="str">
        <f t="shared" si="105"/>
        <v>10.146.106.95naa.60060e8016622100000162210000a50e</v>
      </c>
      <c r="D6744" t="s">
        <v>5395</v>
      </c>
    </row>
    <row r="6745" spans="1:4">
      <c r="A6745" t="s">
        <v>1227</v>
      </c>
      <c r="B6745" t="s">
        <v>5121</v>
      </c>
      <c r="C6745" t="str">
        <f t="shared" si="105"/>
        <v>10.146.106.95naa.60060e8016622100000162210000a204</v>
      </c>
      <c r="D6745" t="s">
        <v>5396</v>
      </c>
    </row>
    <row r="6746" spans="1:4">
      <c r="A6746" t="s">
        <v>1227</v>
      </c>
      <c r="B6746" t="s">
        <v>5122</v>
      </c>
      <c r="C6746" t="str">
        <f t="shared" si="105"/>
        <v>10.146.106.95naa.60060e8016622100000162210000a50c</v>
      </c>
      <c r="D6746" t="s">
        <v>5397</v>
      </c>
    </row>
    <row r="6747" spans="1:4">
      <c r="A6747" t="s">
        <v>1227</v>
      </c>
      <c r="B6747" t="s">
        <v>5173</v>
      </c>
      <c r="C6747" t="str">
        <f t="shared" si="105"/>
        <v>10.146.106.95naa.60060e8016622100000162210000a500</v>
      </c>
      <c r="D6747" t="s">
        <v>4440</v>
      </c>
    </row>
    <row r="6748" spans="1:4">
      <c r="A6748" t="s">
        <v>1227</v>
      </c>
      <c r="B6748" t="s">
        <v>5166</v>
      </c>
      <c r="C6748" t="str">
        <f t="shared" si="105"/>
        <v>10.146.106.95naa.60060e8016622100000162210000af00</v>
      </c>
      <c r="D6748" t="s">
        <v>4439</v>
      </c>
    </row>
    <row r="6749" spans="1:4">
      <c r="A6749" t="s">
        <v>1227</v>
      </c>
      <c r="B6749" t="s">
        <v>5167</v>
      </c>
      <c r="C6749" t="str">
        <f t="shared" si="105"/>
        <v>10.146.106.95naa.60060e8016622100000162210000af01</v>
      </c>
      <c r="D6749" t="s">
        <v>4441</v>
      </c>
    </row>
    <row r="6750" spans="1:4">
      <c r="A6750" t="s">
        <v>1227</v>
      </c>
      <c r="B6750" t="s">
        <v>5144</v>
      </c>
      <c r="C6750" t="str">
        <f t="shared" si="105"/>
        <v>10.146.106.95naa.60060e8016622100000162210000a404</v>
      </c>
      <c r="D6750" t="s">
        <v>4444</v>
      </c>
    </row>
    <row r="6751" spans="1:4">
      <c r="A6751" t="s">
        <v>1227</v>
      </c>
      <c r="B6751" t="s">
        <v>5171</v>
      </c>
      <c r="C6751" t="str">
        <f t="shared" si="105"/>
        <v>10.146.106.95naa.60060e8016622100000162210000a405</v>
      </c>
      <c r="D6751" t="s">
        <v>4445</v>
      </c>
    </row>
    <row r="6752" spans="1:4">
      <c r="A6752" t="s">
        <v>1227</v>
      </c>
      <c r="B6752" t="s">
        <v>5172</v>
      </c>
      <c r="C6752" t="str">
        <f t="shared" si="105"/>
        <v>10.146.106.95naa.60060e8016622100000162210000a406</v>
      </c>
      <c r="D6752" t="s">
        <v>4446</v>
      </c>
    </row>
    <row r="6753" spans="1:4">
      <c r="A6753" t="s">
        <v>1227</v>
      </c>
      <c r="B6753" t="s">
        <v>5116</v>
      </c>
      <c r="C6753" t="str">
        <f t="shared" si="105"/>
        <v>10.146.106.95naa.60060e8016622100000162210000a401</v>
      </c>
      <c r="D6753" t="s">
        <v>4438</v>
      </c>
    </row>
    <row r="6754" spans="1:4">
      <c r="A6754" t="s">
        <v>1227</v>
      </c>
      <c r="B6754" t="s">
        <v>5118</v>
      </c>
      <c r="C6754" t="str">
        <f t="shared" si="105"/>
        <v>10.146.106.95naa.60060e8016622100000162210000a402</v>
      </c>
      <c r="D6754" t="s">
        <v>4436</v>
      </c>
    </row>
    <row r="6755" spans="1:4">
      <c r="A6755" t="s">
        <v>1227</v>
      </c>
      <c r="B6755" t="s">
        <v>5117</v>
      </c>
      <c r="C6755" t="str">
        <f t="shared" si="105"/>
        <v>10.146.106.95naa.60060e8016622100000162210000a403</v>
      </c>
      <c r="D6755" t="s">
        <v>4437</v>
      </c>
    </row>
    <row r="6756" spans="1:4">
      <c r="A6756" t="s">
        <v>1227</v>
      </c>
      <c r="B6756" t="s">
        <v>5114</v>
      </c>
      <c r="C6756" t="str">
        <f t="shared" si="105"/>
        <v>10.146.106.95naa.60060e8016622100000162210000a400</v>
      </c>
      <c r="D6756" t="s">
        <v>4222</v>
      </c>
    </row>
    <row r="6757" spans="1:4">
      <c r="A6757" t="s">
        <v>1227</v>
      </c>
      <c r="B6757" t="s">
        <v>5174</v>
      </c>
      <c r="C6757" t="str">
        <f t="shared" si="105"/>
        <v>10.146.106.95naa.60060e80166177000001617700004101</v>
      </c>
      <c r="D6757" t="s">
        <v>5363</v>
      </c>
    </row>
    <row r="6758" spans="1:4">
      <c r="A6758" t="s">
        <v>1227</v>
      </c>
      <c r="B6758" t="s">
        <v>5154</v>
      </c>
      <c r="C6758" t="str">
        <f t="shared" si="105"/>
        <v>10.146.106.95naa.60060e80166177000001617700004108</v>
      </c>
      <c r="D6758" t="s">
        <v>5358</v>
      </c>
    </row>
    <row r="6759" spans="1:4">
      <c r="A6759" t="s">
        <v>1227</v>
      </c>
      <c r="B6759" t="s">
        <v>5150</v>
      </c>
      <c r="C6759" t="str">
        <f t="shared" si="105"/>
        <v>10.146.106.95naa.60060e80166177000001617700004213</v>
      </c>
      <c r="D6759" t="s">
        <v>5357</v>
      </c>
    </row>
    <row r="6760" spans="1:4">
      <c r="A6760" t="s">
        <v>1227</v>
      </c>
      <c r="B6760" t="s">
        <v>1303</v>
      </c>
      <c r="C6760" t="str">
        <f t="shared" si="105"/>
        <v>10.146.106.95naa.60060e80166177000001617700001f25</v>
      </c>
      <c r="D6760" t="s">
        <v>4565</v>
      </c>
    </row>
    <row r="6761" spans="1:4">
      <c r="A6761" t="s">
        <v>1227</v>
      </c>
      <c r="B6761" t="s">
        <v>1321</v>
      </c>
      <c r="C6761" t="str">
        <f t="shared" si="105"/>
        <v>10.146.106.95naa.60060e80166177000001617700004708</v>
      </c>
      <c r="D6761" t="s">
        <v>5353</v>
      </c>
    </row>
    <row r="6762" spans="1:4">
      <c r="A6762" t="s">
        <v>1227</v>
      </c>
      <c r="B6762" t="s">
        <v>5149</v>
      </c>
      <c r="C6762" t="str">
        <f t="shared" si="105"/>
        <v>10.146.106.95naa.60060e80166177000001617700004214</v>
      </c>
      <c r="D6762" t="s">
        <v>5355</v>
      </c>
    </row>
    <row r="6763" spans="1:4">
      <c r="A6763" t="s">
        <v>1227</v>
      </c>
      <c r="B6763" t="s">
        <v>5145</v>
      </c>
      <c r="C6763" t="str">
        <f t="shared" si="105"/>
        <v>10.146.106.95naa.60060e80166177000001617700004215</v>
      </c>
      <c r="D6763" t="s">
        <v>5356</v>
      </c>
    </row>
    <row r="6764" spans="1:4">
      <c r="A6764" t="s">
        <v>1227</v>
      </c>
      <c r="B6764" t="s">
        <v>5182</v>
      </c>
      <c r="C6764" t="str">
        <f t="shared" si="105"/>
        <v>10.146.106.95naa.60060e80166177000001617700004f09</v>
      </c>
      <c r="D6764" t="s">
        <v>5367</v>
      </c>
    </row>
    <row r="6765" spans="1:4">
      <c r="A6765" t="s">
        <v>1227</v>
      </c>
      <c r="B6765" t="s">
        <v>5168</v>
      </c>
      <c r="C6765" t="str">
        <f t="shared" si="105"/>
        <v>10.146.106.95naa.60060e80166177000001617700004208</v>
      </c>
      <c r="D6765" t="s">
        <v>5365</v>
      </c>
    </row>
    <row r="6766" spans="1:4">
      <c r="A6766" t="s">
        <v>1227</v>
      </c>
      <c r="B6766" t="s">
        <v>5181</v>
      </c>
      <c r="C6766" t="str">
        <f t="shared" si="105"/>
        <v>10.146.106.95naa.60060e80166177000001617700004f0a</v>
      </c>
      <c r="D6766" t="s">
        <v>5368</v>
      </c>
    </row>
    <row r="6767" spans="1:4">
      <c r="A6767" t="s">
        <v>1227</v>
      </c>
      <c r="B6767" t="s">
        <v>5169</v>
      </c>
      <c r="C6767" t="str">
        <f t="shared" si="105"/>
        <v>10.146.106.95naa.60060e80166177000001617700004207</v>
      </c>
      <c r="D6767" t="s">
        <v>5366</v>
      </c>
    </row>
    <row r="6768" spans="1:4">
      <c r="A6768" t="s">
        <v>1227</v>
      </c>
      <c r="B6768" t="s">
        <v>5170</v>
      </c>
      <c r="C6768" t="str">
        <f t="shared" si="105"/>
        <v>10.146.106.95naa.60060e80166177000001617700004102</v>
      </c>
      <c r="D6768" t="s">
        <v>5361</v>
      </c>
    </row>
    <row r="6769" spans="1:4">
      <c r="A6769" t="s">
        <v>1227</v>
      </c>
      <c r="B6769" t="s">
        <v>5165</v>
      </c>
      <c r="C6769" t="str">
        <f t="shared" si="105"/>
        <v>10.146.106.95naa.60060e80166177000001617700004206</v>
      </c>
      <c r="D6769" t="s">
        <v>5362</v>
      </c>
    </row>
    <row r="6770" spans="1:4">
      <c r="A6770" t="s">
        <v>1227</v>
      </c>
      <c r="B6770" t="s">
        <v>5175</v>
      </c>
      <c r="C6770" t="str">
        <f t="shared" si="105"/>
        <v>10.146.106.95naa.60060e80133148005020314800001008</v>
      </c>
      <c r="D6770" t="s">
        <v>4563</v>
      </c>
    </row>
    <row r="6771" spans="1:4">
      <c r="A6771" t="s">
        <v>1227</v>
      </c>
      <c r="B6771" t="s">
        <v>5179</v>
      </c>
      <c r="C6771" t="str">
        <f t="shared" si="105"/>
        <v>10.146.106.95naa.60060e80166177000001617700004f0c</v>
      </c>
      <c r="D6771" t="s">
        <v>5354</v>
      </c>
    </row>
    <row r="6772" spans="1:4">
      <c r="A6772" t="s">
        <v>1227</v>
      </c>
      <c r="B6772" t="s">
        <v>5176</v>
      </c>
      <c r="C6772" t="str">
        <f t="shared" si="105"/>
        <v>10.146.106.95naa.60060e80166177000001617700004f0b</v>
      </c>
      <c r="D6772" t="s">
        <v>5359</v>
      </c>
    </row>
    <row r="6773" spans="1:4">
      <c r="A6773" t="s">
        <v>1227</v>
      </c>
      <c r="B6773" t="s">
        <v>5185</v>
      </c>
      <c r="C6773" t="str">
        <f t="shared" si="105"/>
        <v>10.146.106.95naa.60060e80166177000001617700004300</v>
      </c>
      <c r="D6773" t="s">
        <v>5364</v>
      </c>
    </row>
    <row r="6774" spans="1:4">
      <c r="A6774" t="s">
        <v>1227</v>
      </c>
      <c r="B6774" t="s">
        <v>5184</v>
      </c>
      <c r="C6774" t="str">
        <f t="shared" si="105"/>
        <v>10.146.106.95naa.60060e80133148005020314800001007</v>
      </c>
      <c r="D6774" t="s">
        <v>4564</v>
      </c>
    </row>
    <row r="6775" spans="1:4">
      <c r="A6775" t="s">
        <v>1228</v>
      </c>
      <c r="B6775" t="s">
        <v>1647</v>
      </c>
      <c r="C6775" t="str">
        <f t="shared" si="105"/>
        <v>10.146.106.96naa.600508b1001c80a0aefdeb3454386f3c</v>
      </c>
      <c r="D6775" t="s">
        <v>4212</v>
      </c>
    </row>
    <row r="6776" spans="1:4">
      <c r="A6776" t="s">
        <v>1228</v>
      </c>
      <c r="B6776" t="s">
        <v>1649</v>
      </c>
      <c r="C6776" t="str">
        <f t="shared" si="105"/>
        <v>10.146.106.96naa.600508b1001cee56478a07917bacacc4</v>
      </c>
      <c r="D6776" t="s">
        <v>4213</v>
      </c>
    </row>
    <row r="6777" spans="1:4">
      <c r="A6777" t="s">
        <v>1228</v>
      </c>
      <c r="B6777" t="s">
        <v>5190</v>
      </c>
      <c r="C6777" t="str">
        <f t="shared" si="105"/>
        <v>10.146.106.96naa.60060e80133148005020314800003301</v>
      </c>
      <c r="D6777" t="s">
        <v>4416</v>
      </c>
    </row>
    <row r="6778" spans="1:4">
      <c r="A6778" t="s">
        <v>1228</v>
      </c>
      <c r="B6778" t="s">
        <v>5254</v>
      </c>
      <c r="C6778" t="str">
        <f t="shared" si="105"/>
        <v>10.146.106.96naa.60060e80166177000001617700004203</v>
      </c>
      <c r="D6778" t="s">
        <v>4833</v>
      </c>
    </row>
    <row r="6779" spans="1:4">
      <c r="A6779" t="s">
        <v>1228</v>
      </c>
      <c r="B6779" t="s">
        <v>1305</v>
      </c>
      <c r="C6779" t="str">
        <f t="shared" si="105"/>
        <v>10.146.106.96naa.60060e80166177000001617700004700</v>
      </c>
      <c r="D6779" t="s">
        <v>4690</v>
      </c>
    </row>
    <row r="6780" spans="1:4">
      <c r="A6780" t="s">
        <v>1228</v>
      </c>
      <c r="B6780" t="s">
        <v>5193</v>
      </c>
      <c r="C6780" t="str">
        <f t="shared" si="105"/>
        <v>10.146.106.96naa.60060e80133148005020314800003302</v>
      </c>
      <c r="D6780" t="s">
        <v>4400</v>
      </c>
    </row>
    <row r="6781" spans="1:4">
      <c r="A6781" t="s">
        <v>1228</v>
      </c>
      <c r="B6781" t="s">
        <v>5251</v>
      </c>
      <c r="C6781" t="str">
        <f t="shared" si="105"/>
        <v>10.146.106.96naa.60060e80166177000001617700004f06</v>
      </c>
      <c r="D6781" t="s">
        <v>4830</v>
      </c>
    </row>
    <row r="6782" spans="1:4">
      <c r="A6782" t="s">
        <v>1228</v>
      </c>
      <c r="B6782" t="s">
        <v>5210</v>
      </c>
      <c r="C6782" t="str">
        <f t="shared" si="105"/>
        <v>10.146.106.96naa.60060e80166177000001617700004f02</v>
      </c>
      <c r="D6782" t="s">
        <v>4693</v>
      </c>
    </row>
    <row r="6783" spans="1:4">
      <c r="A6783" t="s">
        <v>1228</v>
      </c>
      <c r="B6783" t="s">
        <v>5253</v>
      </c>
      <c r="C6783" t="str">
        <f t="shared" si="105"/>
        <v>10.146.106.96naa.60060e80166177000001617700004408</v>
      </c>
      <c r="D6783" t="s">
        <v>4826</v>
      </c>
    </row>
    <row r="6784" spans="1:4">
      <c r="A6784" t="s">
        <v>1228</v>
      </c>
      <c r="B6784" t="s">
        <v>5213</v>
      </c>
      <c r="C6784" t="str">
        <f t="shared" si="105"/>
        <v>10.146.106.96naa.60060e80166177000001617700004f00</v>
      </c>
      <c r="D6784" t="s">
        <v>4689</v>
      </c>
    </row>
    <row r="6785" spans="1:4">
      <c r="A6785" t="s">
        <v>1228</v>
      </c>
      <c r="B6785" t="s">
        <v>5215</v>
      </c>
      <c r="C6785" t="str">
        <f t="shared" si="105"/>
        <v>10.146.106.96naa.60060e80166177000001617700004f01</v>
      </c>
      <c r="D6785" t="s">
        <v>4692</v>
      </c>
    </row>
    <row r="6786" spans="1:4">
      <c r="A6786" t="s">
        <v>1228</v>
      </c>
      <c r="B6786" t="s">
        <v>5194</v>
      </c>
      <c r="C6786" t="str">
        <f t="shared" si="105"/>
        <v>10.146.106.96naa.60060e80133148005020314800003300</v>
      </c>
      <c r="D6786" t="s">
        <v>4221</v>
      </c>
    </row>
    <row r="6787" spans="1:4">
      <c r="A6787" t="s">
        <v>1228</v>
      </c>
      <c r="B6787" t="s">
        <v>5255</v>
      </c>
      <c r="C6787" t="str">
        <f t="shared" si="105"/>
        <v>10.146.106.96naa.60060e80166177000001617700004202</v>
      </c>
      <c r="D6787" t="s">
        <v>4832</v>
      </c>
    </row>
    <row r="6788" spans="1:4">
      <c r="A6788" t="s">
        <v>1228</v>
      </c>
      <c r="B6788" t="s">
        <v>5131</v>
      </c>
      <c r="C6788" t="str">
        <f t="shared" ref="C6788:C6851" si="106">CONCATENATE(A6788,B6788)</f>
        <v>10.146.106.96naa.60060e80166177000001617700004402</v>
      </c>
      <c r="D6788" t="s">
        <v>4694</v>
      </c>
    </row>
    <row r="6789" spans="1:4">
      <c r="A6789" t="s">
        <v>1228</v>
      </c>
      <c r="B6789" t="s">
        <v>5200</v>
      </c>
      <c r="C6789" t="str">
        <f t="shared" si="106"/>
        <v>10.146.106.96naa.60060e8016622100000162210000a502</v>
      </c>
      <c r="D6789" t="s">
        <v>4395</v>
      </c>
    </row>
    <row r="6790" spans="1:4">
      <c r="A6790" t="s">
        <v>1228</v>
      </c>
      <c r="B6790" t="s">
        <v>1309</v>
      </c>
      <c r="C6790" t="str">
        <f t="shared" si="106"/>
        <v>10.146.106.96naa.60060e80166177000001617700004702</v>
      </c>
      <c r="D6790" t="s">
        <v>5103</v>
      </c>
    </row>
    <row r="6791" spans="1:4">
      <c r="A6791" t="s">
        <v>1228</v>
      </c>
      <c r="B6791" t="s">
        <v>5205</v>
      </c>
      <c r="C6791" t="str">
        <f t="shared" si="106"/>
        <v>10.146.106.96naa.60060e8016622100000162210000a503</v>
      </c>
      <c r="D6791" t="s">
        <v>4398</v>
      </c>
    </row>
    <row r="6792" spans="1:4">
      <c r="A6792" t="s">
        <v>1228</v>
      </c>
      <c r="B6792" t="s">
        <v>5231</v>
      </c>
      <c r="C6792" t="str">
        <f t="shared" si="106"/>
        <v>10.146.106.96naa.60060e80133148005020314800003002</v>
      </c>
      <c r="D6792" t="s">
        <v>4396</v>
      </c>
    </row>
    <row r="6793" spans="1:4">
      <c r="A6793" t="s">
        <v>1228</v>
      </c>
      <c r="B6793" t="s">
        <v>5229</v>
      </c>
      <c r="C6793" t="str">
        <f t="shared" si="106"/>
        <v>10.146.106.96naa.60060e80133148005020314800003001</v>
      </c>
      <c r="D6793" t="s">
        <v>4399</v>
      </c>
    </row>
    <row r="6794" spans="1:4">
      <c r="A6794" t="s">
        <v>1228</v>
      </c>
      <c r="B6794" t="s">
        <v>5248</v>
      </c>
      <c r="C6794" t="str">
        <f t="shared" si="106"/>
        <v>10.146.106.96naa.60060e80166177000001617700004f07</v>
      </c>
      <c r="D6794" t="s">
        <v>4831</v>
      </c>
    </row>
    <row r="6795" spans="1:4">
      <c r="A6795" t="s">
        <v>1228</v>
      </c>
      <c r="B6795" t="s">
        <v>5224</v>
      </c>
      <c r="C6795" t="str">
        <f t="shared" si="106"/>
        <v>10.146.106.96naa.60060e80166177000001617700004400</v>
      </c>
      <c r="D6795" t="s">
        <v>4691</v>
      </c>
    </row>
    <row r="6796" spans="1:4">
      <c r="A6796" t="s">
        <v>1228</v>
      </c>
      <c r="B6796" t="s">
        <v>5207</v>
      </c>
      <c r="C6796" t="str">
        <f t="shared" si="106"/>
        <v>10.146.106.96naa.60060e80133148005020314800003000</v>
      </c>
      <c r="D6796" t="s">
        <v>4404</v>
      </c>
    </row>
    <row r="6797" spans="1:4">
      <c r="A6797" t="s">
        <v>1228</v>
      </c>
      <c r="B6797" t="s">
        <v>5247</v>
      </c>
      <c r="C6797" t="str">
        <f t="shared" si="106"/>
        <v>10.146.106.96naa.60060e80166177000001617700004f08</v>
      </c>
      <c r="D6797" t="s">
        <v>4850</v>
      </c>
    </row>
    <row r="6798" spans="1:4">
      <c r="A6798" t="s">
        <v>1228</v>
      </c>
      <c r="B6798" t="s">
        <v>5217</v>
      </c>
      <c r="C6798" t="str">
        <f t="shared" si="106"/>
        <v>10.146.106.96naa.60060e80166177000001617700004401</v>
      </c>
      <c r="D6798" t="s">
        <v>4695</v>
      </c>
    </row>
    <row r="6799" spans="1:4">
      <c r="A6799" t="s">
        <v>1228</v>
      </c>
      <c r="B6799" t="s">
        <v>5252</v>
      </c>
      <c r="C6799" t="str">
        <f t="shared" si="106"/>
        <v>10.146.106.96naa.60060e80166177000001617700004407</v>
      </c>
      <c r="D6799" t="s">
        <v>4824</v>
      </c>
    </row>
    <row r="6800" spans="1:4">
      <c r="A6800" t="s">
        <v>1228</v>
      </c>
      <c r="B6800" t="s">
        <v>5270</v>
      </c>
      <c r="C6800" t="str">
        <f t="shared" si="106"/>
        <v>10.146.106.96naa.60060e8016622100000162210000a10f</v>
      </c>
      <c r="D6800" t="s">
        <v>5272</v>
      </c>
    </row>
    <row r="6801" spans="1:4">
      <c r="A6801" t="s">
        <v>1228</v>
      </c>
      <c r="B6801" t="s">
        <v>5269</v>
      </c>
      <c r="C6801" t="str">
        <f t="shared" si="106"/>
        <v>10.146.106.96naa.60060e8016622100000162210000a10d</v>
      </c>
      <c r="D6801" t="s">
        <v>5281</v>
      </c>
    </row>
    <row r="6802" spans="1:4">
      <c r="A6802" t="s">
        <v>1228</v>
      </c>
      <c r="B6802" t="s">
        <v>5124</v>
      </c>
      <c r="C6802" t="str">
        <f t="shared" si="106"/>
        <v>10.146.106.96naa.60060e80166177000001617700004211</v>
      </c>
      <c r="D6802" t="s">
        <v>5279</v>
      </c>
    </row>
    <row r="6803" spans="1:4">
      <c r="A6803" t="s">
        <v>1228</v>
      </c>
      <c r="B6803" t="s">
        <v>5271</v>
      </c>
      <c r="C6803" t="str">
        <f t="shared" si="106"/>
        <v>10.146.106.96naa.60060e8016622100000162210000a10e</v>
      </c>
      <c r="D6803" t="s">
        <v>5282</v>
      </c>
    </row>
    <row r="6804" spans="1:4">
      <c r="A6804" t="s">
        <v>1228</v>
      </c>
      <c r="B6804" t="s">
        <v>5119</v>
      </c>
      <c r="C6804" t="str">
        <f t="shared" si="106"/>
        <v>10.146.106.96naa.60060e80166177000001617700004212</v>
      </c>
      <c r="D6804" t="s">
        <v>5283</v>
      </c>
    </row>
    <row r="6805" spans="1:4">
      <c r="A6805" t="s">
        <v>1228</v>
      </c>
      <c r="B6805" t="s">
        <v>5236</v>
      </c>
      <c r="C6805" t="str">
        <f t="shared" si="106"/>
        <v>10.146.106.96naa.60060e80166177000001617700004500</v>
      </c>
      <c r="D6805" t="s">
        <v>4435</v>
      </c>
    </row>
    <row r="6806" spans="1:4">
      <c r="A6806" t="s">
        <v>1228</v>
      </c>
      <c r="B6806" t="s">
        <v>5235</v>
      </c>
      <c r="C6806" t="str">
        <f t="shared" si="106"/>
        <v>10.146.106.96naa.60060e80166177000001617700004502</v>
      </c>
      <c r="D6806" t="s">
        <v>4687</v>
      </c>
    </row>
    <row r="6807" spans="1:4">
      <c r="A6807" t="s">
        <v>1228</v>
      </c>
      <c r="B6807" t="s">
        <v>5237</v>
      </c>
      <c r="C6807" t="str">
        <f t="shared" si="106"/>
        <v>10.146.106.96naa.60060e80166177000001617700004501</v>
      </c>
      <c r="D6807" t="s">
        <v>4688</v>
      </c>
    </row>
    <row r="6808" spans="1:4">
      <c r="A6808" t="s">
        <v>1228</v>
      </c>
      <c r="B6808" t="s">
        <v>5250</v>
      </c>
      <c r="C6808" t="str">
        <f t="shared" si="106"/>
        <v>10.146.106.96naa.60060e80166177000001617700004409</v>
      </c>
      <c r="D6808" t="s">
        <v>5101</v>
      </c>
    </row>
    <row r="6809" spans="1:4">
      <c r="A6809" t="s">
        <v>1228</v>
      </c>
      <c r="B6809" t="s">
        <v>1249</v>
      </c>
      <c r="C6809" t="str">
        <f t="shared" si="106"/>
        <v>10.146.106.96naa.60060e8016622100000162210000a604</v>
      </c>
      <c r="D6809" t="s">
        <v>5295</v>
      </c>
    </row>
    <row r="6810" spans="1:4">
      <c r="A6810" t="s">
        <v>1228</v>
      </c>
      <c r="B6810" t="s">
        <v>5191</v>
      </c>
      <c r="C6810" t="str">
        <f t="shared" si="106"/>
        <v>10.146.106.96naa.60060e8016622100000162210000af10</v>
      </c>
      <c r="D6810" t="s">
        <v>5296</v>
      </c>
    </row>
    <row r="6811" spans="1:4">
      <c r="A6811" t="s">
        <v>1228</v>
      </c>
      <c r="B6811" t="s">
        <v>5192</v>
      </c>
      <c r="C6811" t="str">
        <f t="shared" si="106"/>
        <v>10.146.106.96naa.60060e8016622100000162210000affe</v>
      </c>
      <c r="D6811" t="s">
        <v>5297</v>
      </c>
    </row>
    <row r="6812" spans="1:4">
      <c r="A6812" t="s">
        <v>1228</v>
      </c>
      <c r="B6812" t="s">
        <v>5230</v>
      </c>
      <c r="C6812" t="str">
        <f t="shared" si="106"/>
        <v>10.146.106.96naa.60060e8016622100000162210000a10a</v>
      </c>
      <c r="D6812" t="s">
        <v>5298</v>
      </c>
    </row>
    <row r="6813" spans="1:4">
      <c r="A6813" t="s">
        <v>1228</v>
      </c>
      <c r="B6813" t="s">
        <v>5197</v>
      </c>
      <c r="C6813" t="str">
        <f t="shared" si="106"/>
        <v>10.146.106.96naa.60060e8016622100000162210000af0f</v>
      </c>
      <c r="D6813" t="s">
        <v>5291</v>
      </c>
    </row>
    <row r="6814" spans="1:4">
      <c r="A6814" t="s">
        <v>1228</v>
      </c>
      <c r="B6814" t="s">
        <v>5195</v>
      </c>
      <c r="C6814" t="str">
        <f t="shared" si="106"/>
        <v>10.146.106.96naa.60060e8016622100000162210000a106</v>
      </c>
      <c r="D6814" t="s">
        <v>5289</v>
      </c>
    </row>
    <row r="6815" spans="1:4">
      <c r="A6815" t="s">
        <v>1228</v>
      </c>
      <c r="B6815" t="s">
        <v>5198</v>
      </c>
      <c r="C6815" t="str">
        <f t="shared" si="106"/>
        <v>10.146.106.96naa.60060e8016622100000162210000af0e</v>
      </c>
      <c r="D6815" t="s">
        <v>5292</v>
      </c>
    </row>
    <row r="6816" spans="1:4">
      <c r="A6816" t="s">
        <v>1228</v>
      </c>
      <c r="B6816" t="s">
        <v>5196</v>
      </c>
      <c r="C6816" t="str">
        <f t="shared" si="106"/>
        <v>10.146.106.96naa.60060e8016622100000162210000a40d</v>
      </c>
      <c r="D6816" t="s">
        <v>5290</v>
      </c>
    </row>
    <row r="6817" spans="1:4">
      <c r="A6817" t="s">
        <v>1228</v>
      </c>
      <c r="B6817" t="s">
        <v>5188</v>
      </c>
      <c r="C6817" t="str">
        <f t="shared" si="106"/>
        <v>10.146.106.96naa.60060e8016622100000162210000a002</v>
      </c>
      <c r="D6817" t="s">
        <v>5294</v>
      </c>
    </row>
    <row r="6818" spans="1:4">
      <c r="A6818" t="s">
        <v>1228</v>
      </c>
      <c r="B6818" t="s">
        <v>5227</v>
      </c>
      <c r="C6818" t="str">
        <f t="shared" si="106"/>
        <v>10.146.106.96naa.60060e80133148005020314800003006</v>
      </c>
      <c r="D6818" t="s">
        <v>4410</v>
      </c>
    </row>
    <row r="6819" spans="1:4">
      <c r="A6819" t="s">
        <v>1228</v>
      </c>
      <c r="B6819" t="s">
        <v>5202</v>
      </c>
      <c r="C6819" t="str">
        <f t="shared" si="106"/>
        <v>10.146.106.96naa.60060e8016622100000162210000a200</v>
      </c>
      <c r="D6819" t="s">
        <v>4414</v>
      </c>
    </row>
    <row r="6820" spans="1:4">
      <c r="A6820" t="s">
        <v>1228</v>
      </c>
      <c r="B6820" t="s">
        <v>5201</v>
      </c>
      <c r="C6820" t="str">
        <f t="shared" si="106"/>
        <v>10.146.106.96naa.60060e8016622100000162210000a504</v>
      </c>
      <c r="D6820" t="s">
        <v>4406</v>
      </c>
    </row>
    <row r="6821" spans="1:4">
      <c r="A6821" t="s">
        <v>1228</v>
      </c>
      <c r="B6821" t="s">
        <v>5203</v>
      </c>
      <c r="C6821" t="str">
        <f t="shared" si="106"/>
        <v>10.146.106.96naa.60060e8016622100000162210000af06</v>
      </c>
      <c r="D6821" t="s">
        <v>4405</v>
      </c>
    </row>
    <row r="6822" spans="1:4">
      <c r="A6822" t="s">
        <v>1228</v>
      </c>
      <c r="B6822" t="s">
        <v>5226</v>
      </c>
      <c r="C6822" t="str">
        <f t="shared" si="106"/>
        <v>10.146.106.96naa.60060e80133148005020314800003005</v>
      </c>
      <c r="D6822" t="s">
        <v>4415</v>
      </c>
    </row>
    <row r="6823" spans="1:4">
      <c r="A6823" t="s">
        <v>1228</v>
      </c>
      <c r="B6823" t="s">
        <v>5206</v>
      </c>
      <c r="C6823" t="str">
        <f t="shared" si="106"/>
        <v>10.146.106.96naa.60060e8016622100000162210000a40a</v>
      </c>
      <c r="D6823" t="s">
        <v>4412</v>
      </c>
    </row>
    <row r="6824" spans="1:4">
      <c r="A6824" t="s">
        <v>1228</v>
      </c>
      <c r="B6824" t="s">
        <v>5232</v>
      </c>
      <c r="C6824" t="str">
        <f t="shared" si="106"/>
        <v>10.146.106.96naa.60060e80133148005020314800003003</v>
      </c>
      <c r="D6824" t="s">
        <v>4397</v>
      </c>
    </row>
    <row r="6825" spans="1:4">
      <c r="A6825" t="s">
        <v>1228</v>
      </c>
      <c r="B6825" t="s">
        <v>5249</v>
      </c>
      <c r="C6825" t="str">
        <f t="shared" si="106"/>
        <v>10.146.106.96naa.60060e8016617700000161770000440a</v>
      </c>
      <c r="D6825" t="s">
        <v>5102</v>
      </c>
    </row>
    <row r="6826" spans="1:4">
      <c r="A6826" t="s">
        <v>1228</v>
      </c>
      <c r="B6826" t="s">
        <v>5204</v>
      </c>
      <c r="C6826" t="str">
        <f t="shared" si="106"/>
        <v>10.146.106.96naa.60060e8016622100000162210000a40b</v>
      </c>
      <c r="D6826" t="s">
        <v>4413</v>
      </c>
    </row>
    <row r="6827" spans="1:4">
      <c r="A6827" t="s">
        <v>1228</v>
      </c>
      <c r="B6827" t="s">
        <v>5228</v>
      </c>
      <c r="C6827" t="str">
        <f t="shared" si="106"/>
        <v>10.146.106.96naa.60060e80133148005020314800003004</v>
      </c>
      <c r="D6827" t="s">
        <v>4411</v>
      </c>
    </row>
    <row r="6828" spans="1:4">
      <c r="A6828" t="s">
        <v>1228</v>
      </c>
      <c r="B6828" t="s">
        <v>5187</v>
      </c>
      <c r="C6828" t="str">
        <f t="shared" si="106"/>
        <v>10.146.106.96naa.60060e8016622100000162210000a001</v>
      </c>
      <c r="D6828" t="s">
        <v>5293</v>
      </c>
    </row>
    <row r="6829" spans="1:4">
      <c r="A6829" t="s">
        <v>1228</v>
      </c>
      <c r="B6829" t="s">
        <v>1245</v>
      </c>
      <c r="C6829" t="str">
        <f t="shared" si="106"/>
        <v>10.146.106.96naa.60060e8016622100000162210000a602</v>
      </c>
      <c r="D6829" t="s">
        <v>4409</v>
      </c>
    </row>
    <row r="6830" spans="1:4">
      <c r="A6830" t="s">
        <v>1228</v>
      </c>
      <c r="B6830" t="s">
        <v>5199</v>
      </c>
      <c r="C6830" t="str">
        <f t="shared" si="106"/>
        <v>10.146.106.96naa.60060e8016622100000162210000af07</v>
      </c>
      <c r="D6830" t="s">
        <v>4889</v>
      </c>
    </row>
    <row r="6831" spans="1:4">
      <c r="A6831" t="s">
        <v>1228</v>
      </c>
      <c r="B6831" t="s">
        <v>5189</v>
      </c>
      <c r="C6831" t="str">
        <f t="shared" si="106"/>
        <v>10.146.106.96naa.60060e8016622100000162210000af08</v>
      </c>
      <c r="D6831" t="s">
        <v>4407</v>
      </c>
    </row>
    <row r="6832" spans="1:4">
      <c r="A6832" t="s">
        <v>1228</v>
      </c>
      <c r="B6832" t="s">
        <v>5173</v>
      </c>
      <c r="C6832" t="str">
        <f t="shared" si="106"/>
        <v>10.146.106.96naa.60060e8016622100000162210000a500</v>
      </c>
      <c r="D6832" t="s">
        <v>2476</v>
      </c>
    </row>
    <row r="6833" spans="1:4">
      <c r="A6833" t="s">
        <v>1228</v>
      </c>
      <c r="B6833" t="s">
        <v>5159</v>
      </c>
      <c r="C6833" t="str">
        <f t="shared" si="106"/>
        <v>10.146.106.96naa.60060e80166177000001617700004200</v>
      </c>
      <c r="D6833" t="s">
        <v>5346</v>
      </c>
    </row>
    <row r="6834" spans="1:4">
      <c r="A6834" t="s">
        <v>1228</v>
      </c>
      <c r="B6834" t="s">
        <v>5161</v>
      </c>
      <c r="C6834" t="str">
        <f t="shared" si="106"/>
        <v>10.146.106.96naa.60060e80166177000001617700004201</v>
      </c>
      <c r="D6834" t="s">
        <v>5344</v>
      </c>
    </row>
    <row r="6835" spans="1:4">
      <c r="A6835" t="s">
        <v>1228</v>
      </c>
      <c r="B6835" t="s">
        <v>5163</v>
      </c>
      <c r="C6835" t="str">
        <f t="shared" si="106"/>
        <v>10.146.106.96naa.60060e80166177000001617700004f03</v>
      </c>
      <c r="D6835" t="s">
        <v>5341</v>
      </c>
    </row>
    <row r="6836" spans="1:4">
      <c r="A6836" t="s">
        <v>1228</v>
      </c>
      <c r="B6836" t="s">
        <v>5166</v>
      </c>
      <c r="C6836" t="str">
        <f t="shared" si="106"/>
        <v>10.146.106.96naa.60060e8016622100000162210000af00</v>
      </c>
      <c r="D6836" t="s">
        <v>2477</v>
      </c>
    </row>
    <row r="6837" spans="1:4">
      <c r="A6837" t="s">
        <v>1228</v>
      </c>
      <c r="B6837" t="s">
        <v>5172</v>
      </c>
      <c r="C6837" t="str">
        <f t="shared" si="106"/>
        <v>10.146.106.96naa.60060e8016622100000162210000a406</v>
      </c>
      <c r="D6837" t="s">
        <v>4613</v>
      </c>
    </row>
    <row r="6838" spans="1:4">
      <c r="A6838" t="s">
        <v>1228</v>
      </c>
      <c r="B6838" t="s">
        <v>5144</v>
      </c>
      <c r="C6838" t="str">
        <f t="shared" si="106"/>
        <v>10.146.106.96naa.60060e8016622100000162210000a404</v>
      </c>
      <c r="D6838" t="s">
        <v>2474</v>
      </c>
    </row>
    <row r="6839" spans="1:4">
      <c r="A6839" t="s">
        <v>1228</v>
      </c>
      <c r="B6839" t="s">
        <v>5117</v>
      </c>
      <c r="C6839" t="str">
        <f t="shared" si="106"/>
        <v>10.146.106.96naa.60060e8016622100000162210000a403</v>
      </c>
      <c r="D6839" t="s">
        <v>2464</v>
      </c>
    </row>
    <row r="6840" spans="1:4">
      <c r="A6840" t="s">
        <v>1228</v>
      </c>
      <c r="B6840" t="s">
        <v>5148</v>
      </c>
      <c r="C6840" t="str">
        <f t="shared" si="106"/>
        <v>10.146.106.96naa.60060e80166177000001617700004403</v>
      </c>
      <c r="D6840" t="s">
        <v>5330</v>
      </c>
    </row>
    <row r="6841" spans="1:4">
      <c r="A6841" t="s">
        <v>1228</v>
      </c>
      <c r="B6841" t="s">
        <v>5160</v>
      </c>
      <c r="C6841" t="str">
        <f t="shared" si="106"/>
        <v>10.146.106.96naa.60060e80166177000001617700004404</v>
      </c>
      <c r="D6841" t="s">
        <v>5345</v>
      </c>
    </row>
    <row r="6842" spans="1:4">
      <c r="A6842" t="s">
        <v>1228</v>
      </c>
      <c r="B6842" t="s">
        <v>5171</v>
      </c>
      <c r="C6842" t="str">
        <f t="shared" si="106"/>
        <v>10.146.106.96naa.60060e8016622100000162210000a405</v>
      </c>
      <c r="D6842" t="s">
        <v>2483</v>
      </c>
    </row>
    <row r="6843" spans="1:4">
      <c r="A6843" t="s">
        <v>1228</v>
      </c>
      <c r="B6843" t="s">
        <v>5225</v>
      </c>
      <c r="C6843" t="str">
        <f t="shared" si="106"/>
        <v>10.146.106.96naa.60060e80166177000001617700004204</v>
      </c>
      <c r="D6843" t="s">
        <v>4703</v>
      </c>
    </row>
    <row r="6844" spans="1:4">
      <c r="A6844" t="s">
        <v>1228</v>
      </c>
      <c r="B6844" t="s">
        <v>5155</v>
      </c>
      <c r="C6844" t="str">
        <f t="shared" si="106"/>
        <v>10.146.106.96naa.60060e80166177000001617700004405</v>
      </c>
      <c r="D6844" t="s">
        <v>5352</v>
      </c>
    </row>
    <row r="6845" spans="1:4">
      <c r="A6845" t="s">
        <v>1228</v>
      </c>
      <c r="B6845" t="s">
        <v>5156</v>
      </c>
      <c r="C6845" t="str">
        <f t="shared" si="106"/>
        <v>10.146.106.96naa.60060e80166177000001617700004406</v>
      </c>
      <c r="D6845" t="s">
        <v>5350</v>
      </c>
    </row>
    <row r="6846" spans="1:4">
      <c r="A6846" t="s">
        <v>1228</v>
      </c>
      <c r="B6846" t="s">
        <v>5208</v>
      </c>
      <c r="C6846" t="str">
        <f t="shared" si="106"/>
        <v>10.146.106.96naa.60060e80166177000001617700004000</v>
      </c>
      <c r="D6846" t="s">
        <v>4698</v>
      </c>
    </row>
    <row r="6847" spans="1:4">
      <c r="A6847" t="s">
        <v>1228</v>
      </c>
      <c r="B6847" t="s">
        <v>5216</v>
      </c>
      <c r="C6847" t="str">
        <f t="shared" si="106"/>
        <v>10.146.106.96naa.60060e80166177000001617700004205</v>
      </c>
      <c r="D6847" t="s">
        <v>4699</v>
      </c>
    </row>
    <row r="6848" spans="1:4">
      <c r="A6848" t="s">
        <v>1228</v>
      </c>
      <c r="B6848" t="s">
        <v>5233</v>
      </c>
      <c r="C6848" t="str">
        <f t="shared" si="106"/>
        <v>10.146.106.96naa.60060e8016617700000161770000440c</v>
      </c>
      <c r="D6848" t="s">
        <v>4704</v>
      </c>
    </row>
    <row r="6849" spans="1:4">
      <c r="A6849" t="s">
        <v>1228</v>
      </c>
      <c r="B6849" t="s">
        <v>5162</v>
      </c>
      <c r="C6849" t="str">
        <f t="shared" si="106"/>
        <v>10.146.106.96naa.60060e80166177000001617700004f04</v>
      </c>
      <c r="D6849" t="s">
        <v>5343</v>
      </c>
    </row>
    <row r="6850" spans="1:4">
      <c r="A6850" t="s">
        <v>1228</v>
      </c>
      <c r="B6850" t="s">
        <v>5167</v>
      </c>
      <c r="C6850" t="str">
        <f t="shared" si="106"/>
        <v>10.146.106.96naa.60060e8016622100000162210000af01</v>
      </c>
      <c r="D6850" t="s">
        <v>2485</v>
      </c>
    </row>
    <row r="6851" spans="1:4">
      <c r="A6851" t="s">
        <v>1228</v>
      </c>
      <c r="B6851" t="s">
        <v>5158</v>
      </c>
      <c r="C6851" t="str">
        <f t="shared" si="106"/>
        <v>10.146.106.96naa.60060e80166177000001617700004f05</v>
      </c>
      <c r="D6851" t="s">
        <v>5342</v>
      </c>
    </row>
    <row r="6852" spans="1:4">
      <c r="A6852" t="s">
        <v>1228</v>
      </c>
      <c r="B6852" t="s">
        <v>1307</v>
      </c>
      <c r="C6852" t="str">
        <f t="shared" ref="C6852:C6915" si="107">CONCATENATE(A6852,B6852)</f>
        <v>10.146.106.96naa.60060e80166177000001617700004701</v>
      </c>
      <c r="D6852" t="s">
        <v>5351</v>
      </c>
    </row>
    <row r="6853" spans="1:4">
      <c r="A6853" t="s">
        <v>1228</v>
      </c>
      <c r="B6853" t="s">
        <v>5238</v>
      </c>
      <c r="C6853" t="str">
        <f t="shared" si="107"/>
        <v>10.146.106.96naa.60060e8016617700000161770000440b</v>
      </c>
      <c r="D6853" t="s">
        <v>4705</v>
      </c>
    </row>
    <row r="6854" spans="1:4">
      <c r="A6854" t="s">
        <v>1228</v>
      </c>
      <c r="B6854" t="s">
        <v>5118</v>
      </c>
      <c r="C6854" t="str">
        <f t="shared" si="107"/>
        <v>10.146.106.96naa.60060e8016622100000162210000a402</v>
      </c>
      <c r="D6854" t="s">
        <v>2472</v>
      </c>
    </row>
    <row r="6855" spans="1:4">
      <c r="A6855" t="s">
        <v>1228</v>
      </c>
      <c r="B6855" t="s">
        <v>5246</v>
      </c>
      <c r="C6855" t="str">
        <f t="shared" si="107"/>
        <v>10.146.106.96naa.60060e80166177000001617700004105</v>
      </c>
      <c r="D6855" t="s">
        <v>5318</v>
      </c>
    </row>
    <row r="6856" spans="1:4">
      <c r="A6856" t="s">
        <v>1228</v>
      </c>
      <c r="B6856" t="s">
        <v>5241</v>
      </c>
      <c r="C6856" t="str">
        <f t="shared" si="107"/>
        <v>10.146.106.96naa.60060e80166177000001617700004604</v>
      </c>
      <c r="D6856" t="s">
        <v>5317</v>
      </c>
    </row>
    <row r="6857" spans="1:4">
      <c r="A6857" t="s">
        <v>1228</v>
      </c>
      <c r="B6857" t="s">
        <v>5245</v>
      </c>
      <c r="C6857" t="str">
        <f t="shared" si="107"/>
        <v>10.146.106.96naa.60060e80166177000001617700004106</v>
      </c>
      <c r="D6857" t="s">
        <v>5319</v>
      </c>
    </row>
    <row r="6858" spans="1:4">
      <c r="A6858" t="s">
        <v>1228</v>
      </c>
      <c r="B6858" t="s">
        <v>5183</v>
      </c>
      <c r="C6858" t="str">
        <f t="shared" si="107"/>
        <v>10.146.106.96naa.60060e8016622100000162210000a506</v>
      </c>
      <c r="D6858" t="s">
        <v>5326</v>
      </c>
    </row>
    <row r="6859" spans="1:4">
      <c r="A6859" t="s">
        <v>1228</v>
      </c>
      <c r="B6859" t="s">
        <v>5244</v>
      </c>
      <c r="C6859" t="str">
        <f t="shared" si="107"/>
        <v>10.146.106.96naa.60060e80166177000001617700004107</v>
      </c>
      <c r="D6859" t="s">
        <v>5329</v>
      </c>
    </row>
    <row r="6860" spans="1:4">
      <c r="A6860" t="s">
        <v>1228</v>
      </c>
      <c r="B6860" t="s">
        <v>5239</v>
      </c>
      <c r="C6860" t="str">
        <f t="shared" si="107"/>
        <v>10.146.106.96naa.60060e80166177000001617700004603</v>
      </c>
      <c r="D6860" t="s">
        <v>5320</v>
      </c>
    </row>
    <row r="6861" spans="1:4">
      <c r="A6861" t="s">
        <v>1228</v>
      </c>
      <c r="B6861" t="s">
        <v>5264</v>
      </c>
      <c r="C6861" t="str">
        <f t="shared" si="107"/>
        <v>10.146.106.96naa.60060e8016617700000161770000420a</v>
      </c>
      <c r="D6861" t="s">
        <v>5321</v>
      </c>
    </row>
    <row r="6862" spans="1:4">
      <c r="A6862" t="s">
        <v>1228</v>
      </c>
      <c r="B6862" t="s">
        <v>5265</v>
      </c>
      <c r="C6862" t="str">
        <f t="shared" si="107"/>
        <v>10.146.106.96naa.60060e80166177000001617700004209</v>
      </c>
      <c r="D6862" t="s">
        <v>5322</v>
      </c>
    </row>
    <row r="6863" spans="1:4">
      <c r="A6863" t="s">
        <v>1228</v>
      </c>
      <c r="B6863" t="s">
        <v>5242</v>
      </c>
      <c r="C6863" t="str">
        <f t="shared" si="107"/>
        <v>10.146.106.96naa.60060e8016617700000161770000440f</v>
      </c>
      <c r="D6863" t="s">
        <v>5323</v>
      </c>
    </row>
    <row r="6864" spans="1:4">
      <c r="A6864" t="s">
        <v>1228</v>
      </c>
      <c r="B6864" t="s">
        <v>5240</v>
      </c>
      <c r="C6864" t="str">
        <f t="shared" si="107"/>
        <v>10.146.106.96naa.60060e80166177000001617700004002</v>
      </c>
      <c r="D6864" t="s">
        <v>5324</v>
      </c>
    </row>
    <row r="6865" spans="1:4">
      <c r="A6865" t="s">
        <v>1228</v>
      </c>
      <c r="B6865" t="s">
        <v>5243</v>
      </c>
      <c r="C6865" t="str">
        <f t="shared" si="107"/>
        <v>10.146.106.96naa.60060e80166177000001617700004410</v>
      </c>
      <c r="D6865" t="s">
        <v>5325</v>
      </c>
    </row>
    <row r="6866" spans="1:4">
      <c r="A6866" t="s">
        <v>1228</v>
      </c>
      <c r="B6866" t="s">
        <v>5146</v>
      </c>
      <c r="C6866" t="str">
        <f t="shared" si="107"/>
        <v>10.146.106.96naa.60060e8016622100000162210000a100</v>
      </c>
      <c r="D6866" t="s">
        <v>5302</v>
      </c>
    </row>
    <row r="6867" spans="1:4">
      <c r="A6867" t="s">
        <v>1228</v>
      </c>
      <c r="B6867" t="s">
        <v>5153</v>
      </c>
      <c r="C6867" t="str">
        <f t="shared" si="107"/>
        <v>10.146.106.96naa.60060e8016622100000162210000a50b</v>
      </c>
      <c r="D6867" t="s">
        <v>5301</v>
      </c>
    </row>
    <row r="6868" spans="1:4">
      <c r="A6868" t="s">
        <v>1228</v>
      </c>
      <c r="B6868" t="s">
        <v>5147</v>
      </c>
      <c r="C6868" t="str">
        <f t="shared" si="107"/>
        <v>10.146.106.96naa.60060e8016622100000162210000a101</v>
      </c>
      <c r="D6868" t="s">
        <v>5303</v>
      </c>
    </row>
    <row r="6869" spans="1:4">
      <c r="A6869" t="s">
        <v>1228</v>
      </c>
      <c r="B6869" t="s">
        <v>5116</v>
      </c>
      <c r="C6869" t="str">
        <f t="shared" si="107"/>
        <v>10.146.106.96naa.60060e8016622100000162210000a401</v>
      </c>
      <c r="D6869" t="s">
        <v>2469</v>
      </c>
    </row>
    <row r="6870" spans="1:4">
      <c r="A6870" t="s">
        <v>1228</v>
      </c>
      <c r="B6870" t="s">
        <v>5114</v>
      </c>
      <c r="C6870" t="str">
        <f t="shared" si="107"/>
        <v>10.146.106.96naa.60060e8016622100000162210000a400</v>
      </c>
      <c r="D6870" t="s">
        <v>2462</v>
      </c>
    </row>
    <row r="6871" spans="1:4">
      <c r="A6871" t="s">
        <v>1228</v>
      </c>
      <c r="B6871" t="s">
        <v>5152</v>
      </c>
      <c r="C6871" t="str">
        <f t="shared" si="107"/>
        <v>10.146.106.96naa.60060e8016622100000162210000a50a</v>
      </c>
      <c r="D6871" t="s">
        <v>5309</v>
      </c>
    </row>
    <row r="6872" spans="1:4">
      <c r="A6872" t="s">
        <v>1228</v>
      </c>
      <c r="B6872" t="s">
        <v>5177</v>
      </c>
      <c r="C6872" t="str">
        <f t="shared" si="107"/>
        <v>10.146.106.96naa.60060e8016622100000162210000a508</v>
      </c>
      <c r="D6872" t="s">
        <v>5328</v>
      </c>
    </row>
    <row r="6873" spans="1:4">
      <c r="A6873" t="s">
        <v>1228</v>
      </c>
      <c r="B6873" t="s">
        <v>5180</v>
      </c>
      <c r="C6873" t="str">
        <f t="shared" si="107"/>
        <v>10.146.106.96naa.60060e8016622100000162210000a507</v>
      </c>
      <c r="D6873" t="s">
        <v>5327</v>
      </c>
    </row>
    <row r="6874" spans="1:4">
      <c r="A6874" t="s">
        <v>1228</v>
      </c>
      <c r="B6874" t="s">
        <v>5178</v>
      </c>
      <c r="C6874" t="str">
        <f t="shared" si="107"/>
        <v>10.146.106.96naa.60060e8016622100000162210000a000</v>
      </c>
      <c r="D6874" t="s">
        <v>5307</v>
      </c>
    </row>
    <row r="6875" spans="1:4">
      <c r="A6875" t="s">
        <v>1228</v>
      </c>
      <c r="B6875" t="s">
        <v>5151</v>
      </c>
      <c r="C6875" t="str">
        <f t="shared" si="107"/>
        <v>10.146.106.96naa.60060e8016622100000162210000a509</v>
      </c>
      <c r="D6875" t="s">
        <v>5308</v>
      </c>
    </row>
    <row r="6876" spans="1:4">
      <c r="A6876" t="s">
        <v>1228</v>
      </c>
      <c r="B6876" t="s">
        <v>5164</v>
      </c>
      <c r="C6876" t="str">
        <f t="shared" si="107"/>
        <v>10.146.106.96naa.60060e8016622100000162210000a203</v>
      </c>
      <c r="D6876" t="s">
        <v>5306</v>
      </c>
    </row>
    <row r="6877" spans="1:4">
      <c r="A6877" t="s">
        <v>1228</v>
      </c>
      <c r="B6877" t="s">
        <v>5211</v>
      </c>
      <c r="C6877" t="str">
        <f t="shared" si="107"/>
        <v>10.146.106.96naa.60060e80166177000001617700004001</v>
      </c>
      <c r="D6877" t="s">
        <v>5347</v>
      </c>
    </row>
    <row r="6878" spans="1:4">
      <c r="A6878" t="s">
        <v>1228</v>
      </c>
      <c r="B6878" t="s">
        <v>5138</v>
      </c>
      <c r="C6878" t="str">
        <f t="shared" si="107"/>
        <v>10.146.106.96naa.60060e8016617700000161770000420d</v>
      </c>
      <c r="D6878" t="s">
        <v>5277</v>
      </c>
    </row>
    <row r="6879" spans="1:4">
      <c r="A6879" t="s">
        <v>1228</v>
      </c>
      <c r="B6879" t="s">
        <v>5125</v>
      </c>
      <c r="C6879" t="str">
        <f t="shared" si="107"/>
        <v>10.146.106.96naa.60060e80166177000001617700004104</v>
      </c>
      <c r="D6879" t="s">
        <v>5278</v>
      </c>
    </row>
    <row r="6880" spans="1:4">
      <c r="A6880" t="s">
        <v>1228</v>
      </c>
      <c r="B6880" t="s">
        <v>5137</v>
      </c>
      <c r="C6880" t="str">
        <f t="shared" si="107"/>
        <v>10.146.106.96naa.60060e80133148005020314800001004</v>
      </c>
      <c r="D6880" t="s">
        <v>4479</v>
      </c>
    </row>
    <row r="6881" spans="1:4">
      <c r="A6881" t="s">
        <v>1228</v>
      </c>
      <c r="B6881" t="s">
        <v>1319</v>
      </c>
      <c r="C6881" t="str">
        <f t="shared" si="107"/>
        <v>10.146.106.96naa.60060e80166177000001617700004707</v>
      </c>
      <c r="D6881" t="s">
        <v>5273</v>
      </c>
    </row>
    <row r="6882" spans="1:4">
      <c r="A6882" t="s">
        <v>1228</v>
      </c>
      <c r="B6882" t="s">
        <v>1247</v>
      </c>
      <c r="C6882" t="str">
        <f t="shared" si="107"/>
        <v>10.146.106.96naa.60060e8016622100000162210000a603</v>
      </c>
      <c r="D6882" t="s">
        <v>4522</v>
      </c>
    </row>
    <row r="6883" spans="1:4">
      <c r="A6883" t="s">
        <v>1228</v>
      </c>
      <c r="B6883" t="s">
        <v>5260</v>
      </c>
      <c r="C6883" t="str">
        <f t="shared" si="107"/>
        <v>10.146.106.96naa.60060e8016622100000162210000af0b</v>
      </c>
      <c r="D6883" t="s">
        <v>4476</v>
      </c>
    </row>
    <row r="6884" spans="1:4">
      <c r="A6884" t="s">
        <v>1228</v>
      </c>
      <c r="B6884" t="s">
        <v>5259</v>
      </c>
      <c r="C6884" t="str">
        <f t="shared" si="107"/>
        <v>10.146.106.96naa.60060e8016622100000162210000af0a</v>
      </c>
      <c r="D6884" t="s">
        <v>2542</v>
      </c>
    </row>
    <row r="6885" spans="1:4">
      <c r="A6885" t="s">
        <v>1228</v>
      </c>
      <c r="B6885" t="s">
        <v>5141</v>
      </c>
      <c r="C6885" t="str">
        <f t="shared" si="107"/>
        <v>10.146.106.96naa.60060e80133148005020314800001002</v>
      </c>
      <c r="D6885" t="s">
        <v>4482</v>
      </c>
    </row>
    <row r="6886" spans="1:4">
      <c r="A6886" t="s">
        <v>1228</v>
      </c>
      <c r="B6886" t="s">
        <v>1317</v>
      </c>
      <c r="C6886" t="str">
        <f t="shared" si="107"/>
        <v>10.146.106.96naa.60060e80166177000001617700004706</v>
      </c>
      <c r="D6886" t="s">
        <v>5299</v>
      </c>
    </row>
    <row r="6887" spans="1:4">
      <c r="A6887" t="s">
        <v>1228</v>
      </c>
      <c r="B6887" t="s">
        <v>5135</v>
      </c>
      <c r="C6887" t="str">
        <f t="shared" si="107"/>
        <v>10.146.106.96naa.60060e80133148005020314800001003</v>
      </c>
      <c r="D6887" t="s">
        <v>4477</v>
      </c>
    </row>
    <row r="6888" spans="1:4">
      <c r="A6888" t="s">
        <v>1228</v>
      </c>
      <c r="B6888" t="s">
        <v>5139</v>
      </c>
      <c r="C6888" t="str">
        <f t="shared" si="107"/>
        <v>10.146.106.96naa.60060e8016617700000161770000420c</v>
      </c>
      <c r="D6888" t="s">
        <v>5276</v>
      </c>
    </row>
    <row r="6889" spans="1:4">
      <c r="A6889" t="s">
        <v>1228</v>
      </c>
      <c r="B6889" t="s">
        <v>5266</v>
      </c>
      <c r="C6889" t="str">
        <f t="shared" si="107"/>
        <v>10.146.106.96naa.60060e8016622100000162210000a10b</v>
      </c>
      <c r="D6889" t="s">
        <v>5287</v>
      </c>
    </row>
    <row r="6890" spans="1:4">
      <c r="A6890" t="s">
        <v>1228</v>
      </c>
      <c r="B6890" t="s">
        <v>5107</v>
      </c>
      <c r="C6890" t="str">
        <f t="shared" si="107"/>
        <v>10.146.106.96naa.60060e8016617700000161770000420f</v>
      </c>
      <c r="D6890" t="s">
        <v>5288</v>
      </c>
    </row>
    <row r="6891" spans="1:4">
      <c r="A6891" t="s">
        <v>1228</v>
      </c>
      <c r="B6891" t="s">
        <v>5267</v>
      </c>
      <c r="C6891" t="str">
        <f t="shared" si="107"/>
        <v>10.146.106.96naa.60060e8016622100000162210000a10c</v>
      </c>
      <c r="D6891" t="s">
        <v>5280</v>
      </c>
    </row>
    <row r="6892" spans="1:4">
      <c r="A6892" t="s">
        <v>1228</v>
      </c>
      <c r="B6892" t="s">
        <v>5120</v>
      </c>
      <c r="C6892" t="str">
        <f t="shared" si="107"/>
        <v>10.146.106.96naa.60060e80166177000001617700004210</v>
      </c>
      <c r="D6892" t="s">
        <v>5284</v>
      </c>
    </row>
    <row r="6893" spans="1:4">
      <c r="A6893" t="s">
        <v>1228</v>
      </c>
      <c r="B6893" t="s">
        <v>5106</v>
      </c>
      <c r="C6893" t="str">
        <f t="shared" si="107"/>
        <v>10.146.106.96naa.60060e8016617700000161770000420e</v>
      </c>
      <c r="D6893" t="s">
        <v>5286</v>
      </c>
    </row>
    <row r="6894" spans="1:4">
      <c r="A6894" t="s">
        <v>1228</v>
      </c>
      <c r="B6894" t="s">
        <v>5112</v>
      </c>
      <c r="C6894" t="str">
        <f t="shared" si="107"/>
        <v>10.146.106.96naa.60060e80133148005020314800001005</v>
      </c>
      <c r="D6894" t="s">
        <v>4525</v>
      </c>
    </row>
    <row r="6895" spans="1:4">
      <c r="A6895" t="s">
        <v>1228</v>
      </c>
      <c r="B6895" t="s">
        <v>5110</v>
      </c>
      <c r="C6895" t="str">
        <f t="shared" si="107"/>
        <v>10.146.106.96naa.60060e80166177000001617700004301</v>
      </c>
      <c r="D6895" t="s">
        <v>5274</v>
      </c>
    </row>
    <row r="6896" spans="1:4">
      <c r="A6896" t="s">
        <v>1228</v>
      </c>
      <c r="B6896" t="s">
        <v>5268</v>
      </c>
      <c r="C6896" t="str">
        <f t="shared" si="107"/>
        <v>10.146.106.96naa.60060e8016622100000162210000a505</v>
      </c>
      <c r="D6896" t="s">
        <v>5275</v>
      </c>
    </row>
    <row r="6897" spans="1:4">
      <c r="A6897" t="s">
        <v>1228</v>
      </c>
      <c r="B6897" t="s">
        <v>5105</v>
      </c>
      <c r="C6897" t="str">
        <f t="shared" si="107"/>
        <v>10.146.106.96naa.60060e80133148005020314800001006</v>
      </c>
      <c r="D6897" t="s">
        <v>4518</v>
      </c>
    </row>
    <row r="6898" spans="1:4">
      <c r="A6898" t="s">
        <v>1228</v>
      </c>
      <c r="B6898" t="s">
        <v>5109</v>
      </c>
      <c r="C6898" t="str">
        <f t="shared" si="107"/>
        <v>10.146.106.96naa.60060e80166177000001617700004503</v>
      </c>
      <c r="D6898" t="s">
        <v>5285</v>
      </c>
    </row>
    <row r="6899" spans="1:4">
      <c r="A6899" t="s">
        <v>1228</v>
      </c>
      <c r="B6899" t="s">
        <v>5140</v>
      </c>
      <c r="C6899" t="str">
        <f t="shared" si="107"/>
        <v>10.146.106.96naa.60060e8016617700000161770000420b</v>
      </c>
      <c r="D6899" t="s">
        <v>5338</v>
      </c>
    </row>
    <row r="6900" spans="1:4">
      <c r="A6900" t="s">
        <v>1228</v>
      </c>
      <c r="B6900" t="s">
        <v>5132</v>
      </c>
      <c r="C6900" t="str">
        <f t="shared" si="107"/>
        <v>10.146.106.96naa.60060e8016617700000161770000440d</v>
      </c>
      <c r="D6900" t="s">
        <v>5336</v>
      </c>
    </row>
    <row r="6901" spans="1:4">
      <c r="A6901" t="s">
        <v>1228</v>
      </c>
      <c r="B6901" t="s">
        <v>5257</v>
      </c>
      <c r="C6901" t="str">
        <f t="shared" si="107"/>
        <v>10.146.106.96naa.60060e8016622100000162210000a301</v>
      </c>
      <c r="D6901" t="s">
        <v>2530</v>
      </c>
    </row>
    <row r="6902" spans="1:4">
      <c r="A6902" t="s">
        <v>1228</v>
      </c>
      <c r="B6902" t="s">
        <v>5186</v>
      </c>
      <c r="C6902" t="str">
        <f t="shared" si="107"/>
        <v>10.146.106.96naa.60060e80166177000001617700004602</v>
      </c>
      <c r="D6902" t="s">
        <v>5333</v>
      </c>
    </row>
    <row r="6903" spans="1:4">
      <c r="A6903" t="s">
        <v>1228</v>
      </c>
      <c r="B6903" t="s">
        <v>5256</v>
      </c>
      <c r="C6903" t="str">
        <f t="shared" si="107"/>
        <v>10.146.106.96naa.60060e8016622100000162210000a201</v>
      </c>
      <c r="D6903" t="s">
        <v>2531</v>
      </c>
    </row>
    <row r="6904" spans="1:4">
      <c r="A6904" t="s">
        <v>1228</v>
      </c>
      <c r="B6904" t="s">
        <v>5130</v>
      </c>
      <c r="C6904" t="str">
        <f t="shared" si="107"/>
        <v>10.146.106.96naa.60060e80133148005020314800003008</v>
      </c>
      <c r="D6904" t="s">
        <v>4473</v>
      </c>
    </row>
    <row r="6905" spans="1:4">
      <c r="A6905" t="s">
        <v>1228</v>
      </c>
      <c r="B6905" t="s">
        <v>5219</v>
      </c>
      <c r="C6905" t="str">
        <f t="shared" si="107"/>
        <v>10.146.106.96naa.60060e80133148005020314800003007</v>
      </c>
      <c r="D6905" t="s">
        <v>4497</v>
      </c>
    </row>
    <row r="6906" spans="1:4">
      <c r="A6906" t="s">
        <v>1228</v>
      </c>
      <c r="B6906" t="s">
        <v>5223</v>
      </c>
      <c r="C6906" t="str">
        <f t="shared" si="107"/>
        <v>10.146.106.96naa.60060e80166177000001617700004600</v>
      </c>
      <c r="D6906" t="s">
        <v>5348</v>
      </c>
    </row>
    <row r="6907" spans="1:4">
      <c r="A6907" t="s">
        <v>1228</v>
      </c>
      <c r="B6907" t="s">
        <v>5157</v>
      </c>
      <c r="C6907" t="str">
        <f t="shared" si="107"/>
        <v>10.146.106.96naa.60060e80166177000001617700004f0d</v>
      </c>
      <c r="D6907" t="s">
        <v>5349</v>
      </c>
    </row>
    <row r="6908" spans="1:4">
      <c r="A6908" t="s">
        <v>1228</v>
      </c>
      <c r="B6908" t="s">
        <v>5258</v>
      </c>
      <c r="C6908" t="str">
        <f t="shared" si="107"/>
        <v>10.146.106.96naa.60060e8016622100000162210000a300</v>
      </c>
      <c r="D6908" t="s">
        <v>2529</v>
      </c>
    </row>
    <row r="6909" spans="1:4">
      <c r="A6909" t="s">
        <v>1228</v>
      </c>
      <c r="B6909" t="s">
        <v>5218</v>
      </c>
      <c r="C6909" t="str">
        <f t="shared" si="107"/>
        <v>10.146.106.96naa.60060e80166177000001617700004601</v>
      </c>
      <c r="D6909" t="s">
        <v>5334</v>
      </c>
    </row>
    <row r="6910" spans="1:4">
      <c r="A6910" t="s">
        <v>1228</v>
      </c>
      <c r="B6910" t="s">
        <v>1311</v>
      </c>
      <c r="C6910" t="str">
        <f t="shared" si="107"/>
        <v>10.146.106.96naa.60060e80166177000001617700004703</v>
      </c>
      <c r="D6910" t="s">
        <v>5335</v>
      </c>
    </row>
    <row r="6911" spans="1:4">
      <c r="A6911" t="s">
        <v>1228</v>
      </c>
      <c r="B6911" t="s">
        <v>1315</v>
      </c>
      <c r="C6911" t="str">
        <f t="shared" si="107"/>
        <v>10.146.106.96naa.60060e80166177000001617700004705</v>
      </c>
      <c r="D6911" t="s">
        <v>5340</v>
      </c>
    </row>
    <row r="6912" spans="1:4">
      <c r="A6912" t="s">
        <v>1228</v>
      </c>
      <c r="B6912" t="s">
        <v>5262</v>
      </c>
      <c r="C6912" t="str">
        <f t="shared" si="107"/>
        <v>10.146.106.96naa.60060e8016622100000162210000a202</v>
      </c>
      <c r="D6912" t="s">
        <v>2524</v>
      </c>
    </row>
    <row r="6913" spans="1:4">
      <c r="A6913" t="s">
        <v>1228</v>
      </c>
      <c r="B6913" t="s">
        <v>5127</v>
      </c>
      <c r="C6913" t="str">
        <f t="shared" si="107"/>
        <v>10.146.106.96naa.60060e80133148005020314800001001</v>
      </c>
      <c r="D6913" t="s">
        <v>4471</v>
      </c>
    </row>
    <row r="6914" spans="1:4">
      <c r="A6914" t="s">
        <v>1228</v>
      </c>
      <c r="B6914" t="s">
        <v>5143</v>
      </c>
      <c r="C6914" t="str">
        <f t="shared" si="107"/>
        <v>10.146.106.96naa.60060e80166177000001617700004103</v>
      </c>
      <c r="D6914" t="s">
        <v>5337</v>
      </c>
    </row>
    <row r="6915" spans="1:4">
      <c r="A6915" t="s">
        <v>1228</v>
      </c>
      <c r="B6915" t="s">
        <v>5263</v>
      </c>
      <c r="C6915" t="str">
        <f t="shared" si="107"/>
        <v>10.146.106.96naa.60060e8016622100000162210000af09</v>
      </c>
      <c r="D6915" t="s">
        <v>2533</v>
      </c>
    </row>
    <row r="6916" spans="1:4">
      <c r="A6916" t="s">
        <v>1228</v>
      </c>
      <c r="B6916" t="s">
        <v>5126</v>
      </c>
      <c r="C6916" t="str">
        <f t="shared" ref="C6916:C6979" si="108">CONCATENATE(A6916,B6916)</f>
        <v>10.146.106.96naa.60060e80133148005020314800001000</v>
      </c>
      <c r="D6916" t="s">
        <v>4475</v>
      </c>
    </row>
    <row r="6917" spans="1:4">
      <c r="A6917" t="s">
        <v>1228</v>
      </c>
      <c r="B6917" t="s">
        <v>5133</v>
      </c>
      <c r="C6917" t="str">
        <f t="shared" si="108"/>
        <v>10.146.106.96naa.60060e80166177000001617700004100</v>
      </c>
      <c r="D6917" t="s">
        <v>5332</v>
      </c>
    </row>
    <row r="6918" spans="1:4">
      <c r="A6918" t="s">
        <v>1228</v>
      </c>
      <c r="B6918" t="s">
        <v>1313</v>
      </c>
      <c r="C6918" t="str">
        <f t="shared" si="108"/>
        <v>10.146.106.96naa.60060e80166177000001617700004704</v>
      </c>
      <c r="D6918" t="s">
        <v>5331</v>
      </c>
    </row>
    <row r="6919" spans="1:4">
      <c r="A6919" t="s">
        <v>1228</v>
      </c>
      <c r="B6919" t="s">
        <v>5129</v>
      </c>
      <c r="C6919" t="str">
        <f t="shared" si="108"/>
        <v>10.146.106.96naa.60060e80133148005020314800003100</v>
      </c>
      <c r="D6919" t="s">
        <v>4474</v>
      </c>
    </row>
    <row r="6920" spans="1:4">
      <c r="A6920" t="s">
        <v>1228</v>
      </c>
      <c r="B6920" t="s">
        <v>5128</v>
      </c>
      <c r="C6920" t="str">
        <f t="shared" si="108"/>
        <v>10.146.106.96naa.60060e8016617700000161770000440e</v>
      </c>
      <c r="D6920" t="s">
        <v>5339</v>
      </c>
    </row>
    <row r="6921" spans="1:4">
      <c r="A6921" t="s">
        <v>1228</v>
      </c>
      <c r="B6921" t="s">
        <v>5261</v>
      </c>
      <c r="C6921" t="str">
        <f t="shared" si="108"/>
        <v>10.146.106.96naa.60060e8016622100000162210000a40c</v>
      </c>
      <c r="D6921" t="s">
        <v>2532</v>
      </c>
    </row>
    <row r="6922" spans="1:4">
      <c r="A6922" t="s">
        <v>1228</v>
      </c>
      <c r="B6922" t="s">
        <v>5145</v>
      </c>
      <c r="C6922" t="str">
        <f t="shared" si="108"/>
        <v>10.146.106.96naa.60060e80166177000001617700004215</v>
      </c>
      <c r="D6922" t="s">
        <v>5356</v>
      </c>
    </row>
    <row r="6923" spans="1:4">
      <c r="A6923" t="s">
        <v>1228</v>
      </c>
      <c r="B6923" t="s">
        <v>1321</v>
      </c>
      <c r="C6923" t="str">
        <f t="shared" si="108"/>
        <v>10.146.106.96naa.60060e80166177000001617700004708</v>
      </c>
      <c r="D6923" t="s">
        <v>5353</v>
      </c>
    </row>
    <row r="6924" spans="1:4">
      <c r="A6924" t="s">
        <v>1228</v>
      </c>
      <c r="B6924" t="s">
        <v>1237</v>
      </c>
      <c r="C6924" t="str">
        <f t="shared" si="108"/>
        <v>10.146.106.96naa.60060e80166221000001622100001f1a</v>
      </c>
      <c r="D6924" t="s">
        <v>4220</v>
      </c>
    </row>
    <row r="6925" spans="1:4">
      <c r="A6925" t="s">
        <v>1228</v>
      </c>
      <c r="B6925" t="s">
        <v>5142</v>
      </c>
      <c r="C6925" t="str">
        <f t="shared" si="108"/>
        <v>10.146.106.96naa.60060e8016622100000162210000a102</v>
      </c>
      <c r="D6925" t="s">
        <v>5360</v>
      </c>
    </row>
    <row r="6926" spans="1:4">
      <c r="A6926" t="s">
        <v>1228</v>
      </c>
      <c r="B6926" t="s">
        <v>1243</v>
      </c>
      <c r="C6926" t="str">
        <f t="shared" si="108"/>
        <v>10.146.106.96naa.60060e8016622100000162210000a601</v>
      </c>
      <c r="D6926" t="s">
        <v>4638</v>
      </c>
    </row>
    <row r="6927" spans="1:4">
      <c r="A6927" t="s">
        <v>1228</v>
      </c>
      <c r="B6927" t="s">
        <v>5220</v>
      </c>
      <c r="C6927" t="str">
        <f t="shared" si="108"/>
        <v>10.146.106.96naa.60060e8016622100000162210000af04</v>
      </c>
      <c r="D6927" t="s">
        <v>4601</v>
      </c>
    </row>
    <row r="6928" spans="1:4">
      <c r="A6928" t="s">
        <v>1228</v>
      </c>
      <c r="B6928" t="s">
        <v>5134</v>
      </c>
      <c r="C6928" t="str">
        <f t="shared" si="108"/>
        <v>10.146.106.96naa.60060e8016622100000162210000af05</v>
      </c>
      <c r="D6928" t="s">
        <v>4637</v>
      </c>
    </row>
    <row r="6929" spans="1:4">
      <c r="A6929" t="s">
        <v>1228</v>
      </c>
      <c r="B6929" t="s">
        <v>5104</v>
      </c>
      <c r="C6929" t="str">
        <f t="shared" si="108"/>
        <v>10.146.106.96naa.60060e8016622100000162210000af0c</v>
      </c>
      <c r="D6929" t="s">
        <v>5370</v>
      </c>
    </row>
    <row r="6930" spans="1:4">
      <c r="A6930" t="s">
        <v>1228</v>
      </c>
      <c r="B6930" t="s">
        <v>5108</v>
      </c>
      <c r="C6930" t="str">
        <f t="shared" si="108"/>
        <v>10.146.106.96naa.60060e8016622100000162210000af0d</v>
      </c>
      <c r="D6930" t="s">
        <v>5375</v>
      </c>
    </row>
    <row r="6931" spans="1:4">
      <c r="A6931" t="s">
        <v>1228</v>
      </c>
      <c r="B6931" t="s">
        <v>5122</v>
      </c>
      <c r="C6931" t="str">
        <f t="shared" si="108"/>
        <v>10.146.106.96naa.60060e8016622100000162210000a50c</v>
      </c>
      <c r="D6931" t="s">
        <v>5377</v>
      </c>
    </row>
    <row r="6932" spans="1:4">
      <c r="A6932" t="s">
        <v>1228</v>
      </c>
      <c r="B6932" t="s">
        <v>5121</v>
      </c>
      <c r="C6932" t="str">
        <f t="shared" si="108"/>
        <v>10.146.106.96naa.60060e8016622100000162210000a204</v>
      </c>
      <c r="D6932" t="s">
        <v>5376</v>
      </c>
    </row>
    <row r="6933" spans="1:4">
      <c r="A6933" t="s">
        <v>1228</v>
      </c>
      <c r="B6933" t="s">
        <v>5136</v>
      </c>
      <c r="C6933" t="str">
        <f t="shared" si="108"/>
        <v>10.146.106.96naa.60060e8016622100000162210000a103</v>
      </c>
      <c r="D6933" t="s">
        <v>5371</v>
      </c>
    </row>
    <row r="6934" spans="1:4">
      <c r="A6934" t="s">
        <v>1228</v>
      </c>
      <c r="B6934" t="s">
        <v>5111</v>
      </c>
      <c r="C6934" t="str">
        <f t="shared" si="108"/>
        <v>10.146.106.96naa.60060e8016622100000162210000a104</v>
      </c>
      <c r="D6934" t="s">
        <v>5372</v>
      </c>
    </row>
    <row r="6935" spans="1:4">
      <c r="A6935" t="s">
        <v>1228</v>
      </c>
      <c r="B6935" t="s">
        <v>5113</v>
      </c>
      <c r="C6935" t="str">
        <f t="shared" si="108"/>
        <v>10.146.106.96naa.60060e8016622100000162210000a105</v>
      </c>
      <c r="D6935" t="s">
        <v>5369</v>
      </c>
    </row>
    <row r="6936" spans="1:4">
      <c r="A6936" t="s">
        <v>1228</v>
      </c>
      <c r="B6936" t="s">
        <v>5234</v>
      </c>
      <c r="C6936" t="str">
        <f t="shared" si="108"/>
        <v>10.146.106.96naa.60060e8016622100000162210000af02</v>
      </c>
      <c r="D6936" t="s">
        <v>4597</v>
      </c>
    </row>
    <row r="6937" spans="1:4">
      <c r="A6937" t="s">
        <v>1228</v>
      </c>
      <c r="B6937" t="s">
        <v>1241</v>
      </c>
      <c r="C6937" t="str">
        <f t="shared" si="108"/>
        <v>10.146.106.96naa.60060e8016622100000162210000a600</v>
      </c>
      <c r="D6937" t="s">
        <v>4598</v>
      </c>
    </row>
    <row r="6938" spans="1:4">
      <c r="A6938" t="s">
        <v>1228</v>
      </c>
      <c r="B6938" t="s">
        <v>5212</v>
      </c>
      <c r="C6938" t="str">
        <f t="shared" si="108"/>
        <v>10.146.106.96naa.60060e8016622100000162210000a409</v>
      </c>
      <c r="D6938" t="s">
        <v>4599</v>
      </c>
    </row>
    <row r="6939" spans="1:4">
      <c r="A6939" t="s">
        <v>1228</v>
      </c>
      <c r="B6939" t="s">
        <v>5222</v>
      </c>
      <c r="C6939" t="str">
        <f t="shared" si="108"/>
        <v>10.146.106.96naa.60060e8016622100000162210000a501</v>
      </c>
      <c r="D6939" t="s">
        <v>4600</v>
      </c>
    </row>
    <row r="6940" spans="1:4">
      <c r="A6940" t="s">
        <v>1228</v>
      </c>
      <c r="B6940" t="s">
        <v>5221</v>
      </c>
      <c r="C6940" t="str">
        <f t="shared" si="108"/>
        <v>10.146.106.96naa.60060e8016622100000162210000af03</v>
      </c>
      <c r="D6940" t="s">
        <v>4602</v>
      </c>
    </row>
    <row r="6941" spans="1:4">
      <c r="A6941" t="s">
        <v>1228</v>
      </c>
      <c r="B6941" t="s">
        <v>5214</v>
      </c>
      <c r="C6941" t="str">
        <f t="shared" si="108"/>
        <v>10.146.106.96naa.60060e8016622100000162210000a407</v>
      </c>
      <c r="D6941" t="s">
        <v>4604</v>
      </c>
    </row>
    <row r="6942" spans="1:4">
      <c r="A6942" t="s">
        <v>1228</v>
      </c>
      <c r="B6942" t="s">
        <v>5209</v>
      </c>
      <c r="C6942" t="str">
        <f t="shared" si="108"/>
        <v>10.146.106.96naa.60060e8016622100000162210000a408</v>
      </c>
      <c r="D6942" t="s">
        <v>4603</v>
      </c>
    </row>
    <row r="6943" spans="1:4">
      <c r="A6943" t="s">
        <v>1228</v>
      </c>
      <c r="B6943" t="s">
        <v>5123</v>
      </c>
      <c r="C6943" t="str">
        <f t="shared" si="108"/>
        <v>10.146.106.96naa.60060e8016622100000162210000a50d</v>
      </c>
      <c r="D6943" t="s">
        <v>5373</v>
      </c>
    </row>
    <row r="6944" spans="1:4">
      <c r="A6944" t="s">
        <v>1228</v>
      </c>
      <c r="B6944" t="s">
        <v>5179</v>
      </c>
      <c r="C6944" t="str">
        <f t="shared" si="108"/>
        <v>10.146.106.96naa.60060e80166177000001617700004f0c</v>
      </c>
      <c r="D6944" t="s">
        <v>5354</v>
      </c>
    </row>
    <row r="6945" spans="1:4">
      <c r="A6945" t="s">
        <v>1228</v>
      </c>
      <c r="B6945" t="s">
        <v>5176</v>
      </c>
      <c r="C6945" t="str">
        <f t="shared" si="108"/>
        <v>10.146.106.96naa.60060e80166177000001617700004f0b</v>
      </c>
      <c r="D6945" t="s">
        <v>5359</v>
      </c>
    </row>
    <row r="6946" spans="1:4">
      <c r="A6946" t="s">
        <v>1228</v>
      </c>
      <c r="B6946" t="s">
        <v>5175</v>
      </c>
      <c r="C6946" t="str">
        <f t="shared" si="108"/>
        <v>10.146.106.96naa.60060e80133148005020314800001008</v>
      </c>
      <c r="D6946" t="s">
        <v>4563</v>
      </c>
    </row>
    <row r="6947" spans="1:4">
      <c r="A6947" t="s">
        <v>1228</v>
      </c>
      <c r="B6947" t="s">
        <v>5154</v>
      </c>
      <c r="C6947" t="str">
        <f t="shared" si="108"/>
        <v>10.146.106.96naa.60060e80166177000001617700004108</v>
      </c>
      <c r="D6947" t="s">
        <v>5358</v>
      </c>
    </row>
    <row r="6948" spans="1:4">
      <c r="A6948" t="s">
        <v>1228</v>
      </c>
      <c r="B6948" t="s">
        <v>5149</v>
      </c>
      <c r="C6948" t="str">
        <f t="shared" si="108"/>
        <v>10.146.106.96naa.60060e80166177000001617700004214</v>
      </c>
      <c r="D6948" t="s">
        <v>5355</v>
      </c>
    </row>
    <row r="6949" spans="1:4">
      <c r="A6949" t="s">
        <v>1228</v>
      </c>
      <c r="B6949" t="s">
        <v>1303</v>
      </c>
      <c r="C6949" t="str">
        <f t="shared" si="108"/>
        <v>10.146.106.96naa.60060e80166177000001617700001f25</v>
      </c>
      <c r="D6949" t="s">
        <v>4565</v>
      </c>
    </row>
    <row r="6950" spans="1:4">
      <c r="A6950" t="s">
        <v>1228</v>
      </c>
      <c r="B6950" t="s">
        <v>5150</v>
      </c>
      <c r="C6950" t="str">
        <f t="shared" si="108"/>
        <v>10.146.106.96naa.60060e80166177000001617700004213</v>
      </c>
      <c r="D6950" t="s">
        <v>5357</v>
      </c>
    </row>
    <row r="6951" spans="1:4">
      <c r="A6951" t="s">
        <v>1228</v>
      </c>
      <c r="B6951" t="s">
        <v>5184</v>
      </c>
      <c r="C6951" t="str">
        <f t="shared" si="108"/>
        <v>10.146.106.96naa.60060e80133148005020314800001007</v>
      </c>
      <c r="D6951" t="s">
        <v>4564</v>
      </c>
    </row>
    <row r="6952" spans="1:4">
      <c r="A6952" t="s">
        <v>1228</v>
      </c>
      <c r="B6952" t="s">
        <v>5174</v>
      </c>
      <c r="C6952" t="str">
        <f t="shared" si="108"/>
        <v>10.146.106.96naa.60060e80166177000001617700004101</v>
      </c>
      <c r="D6952" t="s">
        <v>5363</v>
      </c>
    </row>
    <row r="6953" spans="1:4">
      <c r="A6953" t="s">
        <v>1228</v>
      </c>
      <c r="B6953" t="s">
        <v>5170</v>
      </c>
      <c r="C6953" t="str">
        <f t="shared" si="108"/>
        <v>10.146.106.96naa.60060e80166177000001617700004102</v>
      </c>
      <c r="D6953" t="s">
        <v>5361</v>
      </c>
    </row>
    <row r="6954" spans="1:4">
      <c r="A6954" t="s">
        <v>1228</v>
      </c>
      <c r="B6954" t="s">
        <v>5115</v>
      </c>
      <c r="C6954" t="str">
        <f t="shared" si="108"/>
        <v>10.146.106.96naa.60060e8016622100000162210000a50e</v>
      </c>
      <c r="D6954" t="s">
        <v>5374</v>
      </c>
    </row>
    <row r="6955" spans="1:4">
      <c r="A6955" t="s">
        <v>1228</v>
      </c>
      <c r="B6955" t="s">
        <v>5181</v>
      </c>
      <c r="C6955" t="str">
        <f t="shared" si="108"/>
        <v>10.146.106.96naa.60060e80166177000001617700004f0a</v>
      </c>
      <c r="D6955" t="s">
        <v>5368</v>
      </c>
    </row>
    <row r="6956" spans="1:4">
      <c r="A6956" t="s">
        <v>1228</v>
      </c>
      <c r="B6956" t="s">
        <v>5185</v>
      </c>
      <c r="C6956" t="str">
        <f t="shared" si="108"/>
        <v>10.146.106.96naa.60060e80166177000001617700004300</v>
      </c>
      <c r="D6956" t="s">
        <v>5364</v>
      </c>
    </row>
    <row r="6957" spans="1:4">
      <c r="A6957" t="s">
        <v>1228</v>
      </c>
      <c r="B6957" t="s">
        <v>5182</v>
      </c>
      <c r="C6957" t="str">
        <f t="shared" si="108"/>
        <v>10.146.106.96naa.60060e80166177000001617700004f09</v>
      </c>
      <c r="D6957" t="s">
        <v>5367</v>
      </c>
    </row>
    <row r="6958" spans="1:4">
      <c r="A6958" t="s">
        <v>1228</v>
      </c>
      <c r="B6958" t="s">
        <v>5165</v>
      </c>
      <c r="C6958" t="str">
        <f t="shared" si="108"/>
        <v>10.146.106.96naa.60060e80166177000001617700004206</v>
      </c>
      <c r="D6958" t="s">
        <v>5362</v>
      </c>
    </row>
    <row r="6959" spans="1:4">
      <c r="A6959" t="s">
        <v>1228</v>
      </c>
      <c r="B6959" t="s">
        <v>5168</v>
      </c>
      <c r="C6959" t="str">
        <f t="shared" si="108"/>
        <v>10.146.106.96naa.60060e80166177000001617700004208</v>
      </c>
      <c r="D6959" t="s">
        <v>5365</v>
      </c>
    </row>
    <row r="6960" spans="1:4">
      <c r="A6960" t="s">
        <v>1228</v>
      </c>
      <c r="B6960" t="s">
        <v>5169</v>
      </c>
      <c r="C6960" t="str">
        <f t="shared" si="108"/>
        <v>10.146.106.96naa.60060e80166177000001617700004207</v>
      </c>
      <c r="D6960" t="s">
        <v>5366</v>
      </c>
    </row>
    <row r="6961" spans="1:4">
      <c r="A6961" t="s">
        <v>1229</v>
      </c>
      <c r="B6961" t="s">
        <v>1651</v>
      </c>
      <c r="C6961" t="str">
        <f t="shared" si="108"/>
        <v>10.146.106.97naa.600508b1001c38d619b4e3b43c3a7c08</v>
      </c>
      <c r="D6961" t="s">
        <v>4212</v>
      </c>
    </row>
    <row r="6962" spans="1:4">
      <c r="A6962" t="s">
        <v>1229</v>
      </c>
      <c r="B6962" t="s">
        <v>1653</v>
      </c>
      <c r="C6962" t="str">
        <f t="shared" si="108"/>
        <v>10.146.106.97naa.600508b1001c6cb1622508ea8607de9c</v>
      </c>
      <c r="D6962" t="s">
        <v>4213</v>
      </c>
    </row>
    <row r="6963" spans="1:4">
      <c r="A6963" t="s">
        <v>1229</v>
      </c>
      <c r="B6963" t="s">
        <v>5231</v>
      </c>
      <c r="C6963" t="str">
        <f t="shared" si="108"/>
        <v>10.146.106.97naa.60060e80133148005020314800003002</v>
      </c>
      <c r="D6963" t="s">
        <v>4396</v>
      </c>
    </row>
    <row r="6964" spans="1:4">
      <c r="A6964" t="s">
        <v>1229</v>
      </c>
      <c r="B6964" t="s">
        <v>5250</v>
      </c>
      <c r="C6964" t="str">
        <f t="shared" si="108"/>
        <v>10.146.106.97naa.60060e80166177000001617700004409</v>
      </c>
      <c r="D6964" t="s">
        <v>5101</v>
      </c>
    </row>
    <row r="6965" spans="1:4">
      <c r="A6965" t="s">
        <v>1229</v>
      </c>
      <c r="B6965" t="s">
        <v>5232</v>
      </c>
      <c r="C6965" t="str">
        <f t="shared" si="108"/>
        <v>10.146.106.97naa.60060e80133148005020314800003003</v>
      </c>
      <c r="D6965" t="s">
        <v>4397</v>
      </c>
    </row>
    <row r="6966" spans="1:4">
      <c r="A6966" t="s">
        <v>1229</v>
      </c>
      <c r="B6966" t="s">
        <v>1309</v>
      </c>
      <c r="C6966" t="str">
        <f t="shared" si="108"/>
        <v>10.146.106.97naa.60060e80166177000001617700004702</v>
      </c>
      <c r="D6966" t="s">
        <v>5103</v>
      </c>
    </row>
    <row r="6967" spans="1:4">
      <c r="A6967" t="s">
        <v>1229</v>
      </c>
      <c r="B6967" t="s">
        <v>5247</v>
      </c>
      <c r="C6967" t="str">
        <f t="shared" si="108"/>
        <v>10.146.106.97naa.60060e80166177000001617700004f08</v>
      </c>
      <c r="D6967" t="s">
        <v>4850</v>
      </c>
    </row>
    <row r="6968" spans="1:4">
      <c r="A6968" t="s">
        <v>1229</v>
      </c>
      <c r="B6968" t="s">
        <v>5217</v>
      </c>
      <c r="C6968" t="str">
        <f t="shared" si="108"/>
        <v>10.146.106.97naa.60060e80166177000001617700004401</v>
      </c>
      <c r="D6968" t="s">
        <v>4695</v>
      </c>
    </row>
    <row r="6969" spans="1:4">
      <c r="A6969" t="s">
        <v>1229</v>
      </c>
      <c r="B6969" t="s">
        <v>5229</v>
      </c>
      <c r="C6969" t="str">
        <f t="shared" si="108"/>
        <v>10.146.106.97naa.60060e80133148005020314800003001</v>
      </c>
      <c r="D6969" t="s">
        <v>4399</v>
      </c>
    </row>
    <row r="6970" spans="1:4">
      <c r="A6970" t="s">
        <v>1229</v>
      </c>
      <c r="B6970" t="s">
        <v>5131</v>
      </c>
      <c r="C6970" t="str">
        <f t="shared" si="108"/>
        <v>10.146.106.97naa.60060e80166177000001617700004402</v>
      </c>
      <c r="D6970" t="s">
        <v>4694</v>
      </c>
    </row>
    <row r="6971" spans="1:4">
      <c r="A6971" t="s">
        <v>1229</v>
      </c>
      <c r="B6971" t="s">
        <v>5183</v>
      </c>
      <c r="C6971" t="str">
        <f t="shared" si="108"/>
        <v>10.146.106.97naa.60060e8016622100000162210000a506</v>
      </c>
      <c r="D6971" t="s">
        <v>5378</v>
      </c>
    </row>
    <row r="6972" spans="1:4">
      <c r="A6972" t="s">
        <v>1229</v>
      </c>
      <c r="B6972" t="s">
        <v>5227</v>
      </c>
      <c r="C6972" t="str">
        <f t="shared" si="108"/>
        <v>10.146.106.97naa.60060e80133148005020314800003006</v>
      </c>
      <c r="D6972" t="s">
        <v>4410</v>
      </c>
    </row>
    <row r="6973" spans="1:4">
      <c r="A6973" t="s">
        <v>1229</v>
      </c>
      <c r="B6973" t="s">
        <v>5228</v>
      </c>
      <c r="C6973" t="str">
        <f t="shared" si="108"/>
        <v>10.146.106.97naa.60060e80133148005020314800003004</v>
      </c>
      <c r="D6973" t="s">
        <v>4411</v>
      </c>
    </row>
    <row r="6974" spans="1:4">
      <c r="A6974" t="s">
        <v>1229</v>
      </c>
      <c r="B6974" t="s">
        <v>5249</v>
      </c>
      <c r="C6974" t="str">
        <f t="shared" si="108"/>
        <v>10.146.106.97naa.60060e8016617700000161770000440a</v>
      </c>
      <c r="D6974" t="s">
        <v>5102</v>
      </c>
    </row>
    <row r="6975" spans="1:4">
      <c r="A6975" t="s">
        <v>1229</v>
      </c>
      <c r="B6975" t="s">
        <v>5226</v>
      </c>
      <c r="C6975" t="str">
        <f t="shared" si="108"/>
        <v>10.146.106.97naa.60060e80133148005020314800003005</v>
      </c>
      <c r="D6975" t="s">
        <v>4415</v>
      </c>
    </row>
    <row r="6976" spans="1:4">
      <c r="A6976" t="s">
        <v>1229</v>
      </c>
      <c r="B6976" t="s">
        <v>5207</v>
      </c>
      <c r="C6976" t="str">
        <f t="shared" si="108"/>
        <v>10.146.106.97naa.60060e80133148005020314800003000</v>
      </c>
      <c r="D6976" t="s">
        <v>4404</v>
      </c>
    </row>
    <row r="6977" spans="1:4">
      <c r="A6977" t="s">
        <v>1229</v>
      </c>
      <c r="B6977" t="s">
        <v>5235</v>
      </c>
      <c r="C6977" t="str">
        <f t="shared" si="108"/>
        <v>10.146.106.97naa.60060e80166177000001617700004502</v>
      </c>
      <c r="D6977" t="s">
        <v>4687</v>
      </c>
    </row>
    <row r="6978" spans="1:4">
      <c r="A6978" t="s">
        <v>1229</v>
      </c>
      <c r="B6978" t="s">
        <v>5237</v>
      </c>
      <c r="C6978" t="str">
        <f t="shared" si="108"/>
        <v>10.146.106.97naa.60060e80166177000001617700004501</v>
      </c>
      <c r="D6978" t="s">
        <v>4688</v>
      </c>
    </row>
    <row r="6979" spans="1:4">
      <c r="A6979" t="s">
        <v>1229</v>
      </c>
      <c r="B6979" t="s">
        <v>5252</v>
      </c>
      <c r="C6979" t="str">
        <f t="shared" si="108"/>
        <v>10.146.106.97naa.60060e80166177000001617700004407</v>
      </c>
      <c r="D6979" t="s">
        <v>4824</v>
      </c>
    </row>
    <row r="6980" spans="1:4">
      <c r="A6980" t="s">
        <v>1229</v>
      </c>
      <c r="B6980" t="s">
        <v>5253</v>
      </c>
      <c r="C6980" t="str">
        <f t="shared" ref="C6980:C7043" si="109">CONCATENATE(A6980,B6980)</f>
        <v>10.146.106.97naa.60060e80166177000001617700004408</v>
      </c>
      <c r="D6980" t="s">
        <v>4826</v>
      </c>
    </row>
    <row r="6981" spans="1:4">
      <c r="A6981" t="s">
        <v>1229</v>
      </c>
      <c r="B6981" t="s">
        <v>5213</v>
      </c>
      <c r="C6981" t="str">
        <f t="shared" si="109"/>
        <v>10.146.106.97naa.60060e80166177000001617700004f00</v>
      </c>
      <c r="D6981" t="s">
        <v>4689</v>
      </c>
    </row>
    <row r="6982" spans="1:4">
      <c r="A6982" t="s">
        <v>1229</v>
      </c>
      <c r="B6982" t="s">
        <v>5236</v>
      </c>
      <c r="C6982" t="str">
        <f t="shared" si="109"/>
        <v>10.146.106.97naa.60060e80166177000001617700004500</v>
      </c>
      <c r="D6982" t="s">
        <v>4435</v>
      </c>
    </row>
    <row r="6983" spans="1:4">
      <c r="A6983" t="s">
        <v>1229</v>
      </c>
      <c r="B6983" t="s">
        <v>5119</v>
      </c>
      <c r="C6983" t="str">
        <f t="shared" si="109"/>
        <v>10.146.106.97naa.60060e80166177000001617700004212</v>
      </c>
      <c r="D6983" t="s">
        <v>5283</v>
      </c>
    </row>
    <row r="6984" spans="1:4">
      <c r="A6984" t="s">
        <v>1229</v>
      </c>
      <c r="B6984" t="s">
        <v>5269</v>
      </c>
      <c r="C6984" t="str">
        <f t="shared" si="109"/>
        <v>10.146.106.97naa.60060e8016622100000162210000a10d</v>
      </c>
      <c r="D6984" t="s">
        <v>5281</v>
      </c>
    </row>
    <row r="6985" spans="1:4">
      <c r="A6985" t="s">
        <v>1229</v>
      </c>
      <c r="B6985" t="s">
        <v>5271</v>
      </c>
      <c r="C6985" t="str">
        <f t="shared" si="109"/>
        <v>10.146.106.97naa.60060e8016622100000162210000a10e</v>
      </c>
      <c r="D6985" t="s">
        <v>5282</v>
      </c>
    </row>
    <row r="6986" spans="1:4">
      <c r="A6986" t="s">
        <v>1229</v>
      </c>
      <c r="B6986" t="s">
        <v>5270</v>
      </c>
      <c r="C6986" t="str">
        <f t="shared" si="109"/>
        <v>10.146.106.97naa.60060e8016622100000162210000a10f</v>
      </c>
      <c r="D6986" t="s">
        <v>5272</v>
      </c>
    </row>
    <row r="6987" spans="1:4">
      <c r="A6987" t="s">
        <v>1229</v>
      </c>
      <c r="B6987" t="s">
        <v>5251</v>
      </c>
      <c r="C6987" t="str">
        <f t="shared" si="109"/>
        <v>10.146.106.97naa.60060e80166177000001617700004f06</v>
      </c>
      <c r="D6987" t="s">
        <v>4830</v>
      </c>
    </row>
    <row r="6988" spans="1:4">
      <c r="A6988" t="s">
        <v>1229</v>
      </c>
      <c r="B6988" t="s">
        <v>1305</v>
      </c>
      <c r="C6988" t="str">
        <f t="shared" si="109"/>
        <v>10.146.106.97naa.60060e80166177000001617700004700</v>
      </c>
      <c r="D6988" t="s">
        <v>4690</v>
      </c>
    </row>
    <row r="6989" spans="1:4">
      <c r="A6989" t="s">
        <v>1229</v>
      </c>
      <c r="B6989" t="s">
        <v>5193</v>
      </c>
      <c r="C6989" t="str">
        <f t="shared" si="109"/>
        <v>10.146.106.97naa.60060e80133148005020314800003302</v>
      </c>
      <c r="D6989" t="s">
        <v>4400</v>
      </c>
    </row>
    <row r="6990" spans="1:4">
      <c r="A6990" t="s">
        <v>1229</v>
      </c>
      <c r="B6990" t="s">
        <v>5248</v>
      </c>
      <c r="C6990" t="str">
        <f t="shared" si="109"/>
        <v>10.146.106.97naa.60060e80166177000001617700004f07</v>
      </c>
      <c r="D6990" t="s">
        <v>4831</v>
      </c>
    </row>
    <row r="6991" spans="1:4">
      <c r="A6991" t="s">
        <v>1229</v>
      </c>
      <c r="B6991" t="s">
        <v>5224</v>
      </c>
      <c r="C6991" t="str">
        <f t="shared" si="109"/>
        <v>10.146.106.97naa.60060e80166177000001617700004400</v>
      </c>
      <c r="D6991" t="s">
        <v>4691</v>
      </c>
    </row>
    <row r="6992" spans="1:4">
      <c r="A6992" t="s">
        <v>1229</v>
      </c>
      <c r="B6992" t="s">
        <v>5190</v>
      </c>
      <c r="C6992" t="str">
        <f t="shared" si="109"/>
        <v>10.146.106.97naa.60060e80133148005020314800003301</v>
      </c>
      <c r="D6992" t="s">
        <v>4416</v>
      </c>
    </row>
    <row r="6993" spans="1:4">
      <c r="A6993" t="s">
        <v>1229</v>
      </c>
      <c r="B6993" t="s">
        <v>5255</v>
      </c>
      <c r="C6993" t="str">
        <f t="shared" si="109"/>
        <v>10.146.106.97naa.60060e80166177000001617700004202</v>
      </c>
      <c r="D6993" t="s">
        <v>4832</v>
      </c>
    </row>
    <row r="6994" spans="1:4">
      <c r="A6994" t="s">
        <v>1229</v>
      </c>
      <c r="B6994" t="s">
        <v>5215</v>
      </c>
      <c r="C6994" t="str">
        <f t="shared" si="109"/>
        <v>10.146.106.97naa.60060e80166177000001617700004f01</v>
      </c>
      <c r="D6994" t="s">
        <v>4692</v>
      </c>
    </row>
    <row r="6995" spans="1:4">
      <c r="A6995" t="s">
        <v>1229</v>
      </c>
      <c r="B6995" t="s">
        <v>5194</v>
      </c>
      <c r="C6995" t="str">
        <f t="shared" si="109"/>
        <v>10.146.106.97naa.60060e80133148005020314800003300</v>
      </c>
      <c r="D6995" t="s">
        <v>4221</v>
      </c>
    </row>
    <row r="6996" spans="1:4">
      <c r="A6996" t="s">
        <v>1229</v>
      </c>
      <c r="B6996" t="s">
        <v>5254</v>
      </c>
      <c r="C6996" t="str">
        <f t="shared" si="109"/>
        <v>10.146.106.97naa.60060e80166177000001617700004203</v>
      </c>
      <c r="D6996" t="s">
        <v>4833</v>
      </c>
    </row>
    <row r="6997" spans="1:4">
      <c r="A6997" t="s">
        <v>1229</v>
      </c>
      <c r="B6997" t="s">
        <v>5210</v>
      </c>
      <c r="C6997" t="str">
        <f t="shared" si="109"/>
        <v>10.146.106.97naa.60060e80166177000001617700004f02</v>
      </c>
      <c r="D6997" t="s">
        <v>4693</v>
      </c>
    </row>
    <row r="6998" spans="1:4">
      <c r="A6998" t="s">
        <v>1229</v>
      </c>
      <c r="B6998" t="s">
        <v>5147</v>
      </c>
      <c r="C6998" t="str">
        <f t="shared" si="109"/>
        <v>10.146.106.97naa.60060e8016622100000162210000a101</v>
      </c>
      <c r="D6998" t="s">
        <v>5379</v>
      </c>
    </row>
    <row r="6999" spans="1:4">
      <c r="A6999" t="s">
        <v>1229</v>
      </c>
      <c r="B6999" t="s">
        <v>5178</v>
      </c>
      <c r="C6999" t="str">
        <f t="shared" si="109"/>
        <v>10.146.106.97naa.60060e8016622100000162210000a000</v>
      </c>
      <c r="D6999" t="s">
        <v>5380</v>
      </c>
    </row>
    <row r="7000" spans="1:4">
      <c r="A7000" t="s">
        <v>1229</v>
      </c>
      <c r="B7000" t="s">
        <v>5164</v>
      </c>
      <c r="C7000" t="str">
        <f t="shared" si="109"/>
        <v>10.146.106.97naa.60060e8016622100000162210000a203</v>
      </c>
      <c r="D7000" t="s">
        <v>5381</v>
      </c>
    </row>
    <row r="7001" spans="1:4">
      <c r="A7001" t="s">
        <v>1229</v>
      </c>
      <c r="B7001" t="s">
        <v>5151</v>
      </c>
      <c r="C7001" t="str">
        <f t="shared" si="109"/>
        <v>10.146.106.97naa.60060e8016622100000162210000a509</v>
      </c>
      <c r="D7001" t="s">
        <v>5382</v>
      </c>
    </row>
    <row r="7002" spans="1:4">
      <c r="A7002" t="s">
        <v>1229</v>
      </c>
      <c r="B7002" t="s">
        <v>5180</v>
      </c>
      <c r="C7002" t="str">
        <f t="shared" si="109"/>
        <v>10.146.106.97naa.60060e8016622100000162210000a507</v>
      </c>
      <c r="D7002" t="s">
        <v>5383</v>
      </c>
    </row>
    <row r="7003" spans="1:4">
      <c r="A7003" t="s">
        <v>1229</v>
      </c>
      <c r="B7003" t="s">
        <v>5177</v>
      </c>
      <c r="C7003" t="str">
        <f t="shared" si="109"/>
        <v>10.146.106.97naa.60060e8016622100000162210000a508</v>
      </c>
      <c r="D7003" t="s">
        <v>5384</v>
      </c>
    </row>
    <row r="7004" spans="1:4">
      <c r="A7004" t="s">
        <v>1229</v>
      </c>
      <c r="B7004" t="s">
        <v>5146</v>
      </c>
      <c r="C7004" t="str">
        <f t="shared" si="109"/>
        <v>10.146.106.97naa.60060e8016622100000162210000a100</v>
      </c>
      <c r="D7004" t="s">
        <v>5385</v>
      </c>
    </row>
    <row r="7005" spans="1:4">
      <c r="A7005" t="s">
        <v>1229</v>
      </c>
      <c r="B7005" t="s">
        <v>5153</v>
      </c>
      <c r="C7005" t="str">
        <f t="shared" si="109"/>
        <v>10.146.106.97naa.60060e8016622100000162210000a50b</v>
      </c>
      <c r="D7005" t="s">
        <v>5386</v>
      </c>
    </row>
    <row r="7006" spans="1:4">
      <c r="A7006" t="s">
        <v>1229</v>
      </c>
      <c r="B7006" t="s">
        <v>5152</v>
      </c>
      <c r="C7006" t="str">
        <f t="shared" si="109"/>
        <v>10.146.106.97naa.60060e8016622100000162210000a50a</v>
      </c>
      <c r="D7006" t="s">
        <v>5387</v>
      </c>
    </row>
    <row r="7007" spans="1:4">
      <c r="A7007" t="s">
        <v>1229</v>
      </c>
      <c r="B7007" t="s">
        <v>5124</v>
      </c>
      <c r="C7007" t="str">
        <f t="shared" si="109"/>
        <v>10.146.106.97naa.60060e80166177000001617700004211</v>
      </c>
      <c r="D7007" t="s">
        <v>5279</v>
      </c>
    </row>
    <row r="7008" spans="1:4">
      <c r="A7008" t="s">
        <v>1229</v>
      </c>
      <c r="B7008" t="s">
        <v>5230</v>
      </c>
      <c r="C7008" t="str">
        <f t="shared" si="109"/>
        <v>10.146.106.97naa.60060e8016622100000162210000a10a</v>
      </c>
      <c r="D7008" t="s">
        <v>5311</v>
      </c>
    </row>
    <row r="7009" spans="1:4">
      <c r="A7009" t="s">
        <v>1229</v>
      </c>
      <c r="B7009" t="s">
        <v>1237</v>
      </c>
      <c r="C7009" t="str">
        <f t="shared" si="109"/>
        <v>10.146.106.97naa.60060e80166221000001622100001f1a</v>
      </c>
      <c r="D7009" t="s">
        <v>2462</v>
      </c>
    </row>
    <row r="7010" spans="1:4">
      <c r="A7010" t="s">
        <v>1229</v>
      </c>
      <c r="B7010" t="s">
        <v>5148</v>
      </c>
      <c r="C7010" t="str">
        <f t="shared" si="109"/>
        <v>10.146.106.97naa.60060e80166177000001617700004403</v>
      </c>
      <c r="D7010" t="s">
        <v>5330</v>
      </c>
    </row>
    <row r="7011" spans="1:4">
      <c r="A7011" t="s">
        <v>1229</v>
      </c>
      <c r="B7011" t="s">
        <v>5159</v>
      </c>
      <c r="C7011" t="str">
        <f t="shared" si="109"/>
        <v>10.146.106.97naa.60060e80166177000001617700004200</v>
      </c>
      <c r="D7011" t="s">
        <v>5346</v>
      </c>
    </row>
    <row r="7012" spans="1:4">
      <c r="A7012" t="s">
        <v>1229</v>
      </c>
      <c r="B7012" t="s">
        <v>5160</v>
      </c>
      <c r="C7012" t="str">
        <f t="shared" si="109"/>
        <v>10.146.106.97naa.60060e80166177000001617700004404</v>
      </c>
      <c r="D7012" t="s">
        <v>5345</v>
      </c>
    </row>
    <row r="7013" spans="1:4">
      <c r="A7013" t="s">
        <v>1229</v>
      </c>
      <c r="B7013" t="s">
        <v>5192</v>
      </c>
      <c r="C7013" t="str">
        <f t="shared" si="109"/>
        <v>10.146.106.97naa.60060e8016622100000162210000affe</v>
      </c>
      <c r="D7013" t="s">
        <v>5315</v>
      </c>
    </row>
    <row r="7014" spans="1:4">
      <c r="A7014" t="s">
        <v>1229</v>
      </c>
      <c r="B7014" t="s">
        <v>5198</v>
      </c>
      <c r="C7014" t="str">
        <f t="shared" si="109"/>
        <v>10.146.106.97naa.60060e8016622100000162210000af0e</v>
      </c>
      <c r="D7014" t="s">
        <v>5313</v>
      </c>
    </row>
    <row r="7015" spans="1:4">
      <c r="A7015" t="s">
        <v>1229</v>
      </c>
      <c r="B7015" t="s">
        <v>5196</v>
      </c>
      <c r="C7015" t="str">
        <f t="shared" si="109"/>
        <v>10.146.106.97naa.60060e8016622100000162210000a40d</v>
      </c>
      <c r="D7015" t="s">
        <v>5304</v>
      </c>
    </row>
    <row r="7016" spans="1:4">
      <c r="A7016" t="s">
        <v>1229</v>
      </c>
      <c r="B7016" t="s">
        <v>5197</v>
      </c>
      <c r="C7016" t="str">
        <f t="shared" si="109"/>
        <v>10.146.106.97naa.60060e8016622100000162210000af0f</v>
      </c>
      <c r="D7016" t="s">
        <v>5312</v>
      </c>
    </row>
    <row r="7017" spans="1:4">
      <c r="A7017" t="s">
        <v>1229</v>
      </c>
      <c r="B7017" t="s">
        <v>1249</v>
      </c>
      <c r="C7017" t="str">
        <f t="shared" si="109"/>
        <v>10.146.106.97naa.60060e8016622100000162210000a604</v>
      </c>
      <c r="D7017" t="s">
        <v>5316</v>
      </c>
    </row>
    <row r="7018" spans="1:4">
      <c r="A7018" t="s">
        <v>1229</v>
      </c>
      <c r="B7018" t="s">
        <v>5191</v>
      </c>
      <c r="C7018" t="str">
        <f t="shared" si="109"/>
        <v>10.146.106.97naa.60060e8016622100000162210000af10</v>
      </c>
      <c r="D7018" t="s">
        <v>5314</v>
      </c>
    </row>
    <row r="7019" spans="1:4">
      <c r="A7019" t="s">
        <v>1229</v>
      </c>
      <c r="B7019" t="s">
        <v>5155</v>
      </c>
      <c r="C7019" t="str">
        <f t="shared" si="109"/>
        <v>10.146.106.97naa.60060e80166177000001617700004405</v>
      </c>
      <c r="D7019" t="s">
        <v>5352</v>
      </c>
    </row>
    <row r="7020" spans="1:4">
      <c r="A7020" t="s">
        <v>1229</v>
      </c>
      <c r="B7020" t="s">
        <v>5233</v>
      </c>
      <c r="C7020" t="str">
        <f t="shared" si="109"/>
        <v>10.146.106.97naa.60060e8016617700000161770000440c</v>
      </c>
      <c r="D7020" t="s">
        <v>4704</v>
      </c>
    </row>
    <row r="7021" spans="1:4">
      <c r="A7021" t="s">
        <v>1229</v>
      </c>
      <c r="B7021" t="s">
        <v>5225</v>
      </c>
      <c r="C7021" t="str">
        <f t="shared" si="109"/>
        <v>10.146.106.97naa.60060e80166177000001617700004204</v>
      </c>
      <c r="D7021" t="s">
        <v>4703</v>
      </c>
    </row>
    <row r="7022" spans="1:4">
      <c r="A7022" t="s">
        <v>1229</v>
      </c>
      <c r="B7022" t="s">
        <v>5216</v>
      </c>
      <c r="C7022" t="str">
        <f t="shared" si="109"/>
        <v>10.146.106.97naa.60060e80166177000001617700004205</v>
      </c>
      <c r="D7022" t="s">
        <v>4699</v>
      </c>
    </row>
    <row r="7023" spans="1:4">
      <c r="A7023" t="s">
        <v>1229</v>
      </c>
      <c r="B7023" t="s">
        <v>5156</v>
      </c>
      <c r="C7023" t="str">
        <f t="shared" si="109"/>
        <v>10.146.106.97naa.60060e80166177000001617700004406</v>
      </c>
      <c r="D7023" t="s">
        <v>5350</v>
      </c>
    </row>
    <row r="7024" spans="1:4">
      <c r="A7024" t="s">
        <v>1229</v>
      </c>
      <c r="B7024" t="s">
        <v>1307</v>
      </c>
      <c r="C7024" t="str">
        <f t="shared" si="109"/>
        <v>10.146.106.97naa.60060e80166177000001617700004701</v>
      </c>
      <c r="D7024" t="s">
        <v>5351</v>
      </c>
    </row>
    <row r="7025" spans="1:4">
      <c r="A7025" t="s">
        <v>1229</v>
      </c>
      <c r="B7025" t="s">
        <v>5163</v>
      </c>
      <c r="C7025" t="str">
        <f t="shared" si="109"/>
        <v>10.146.106.97naa.60060e80166177000001617700004f03</v>
      </c>
      <c r="D7025" t="s">
        <v>5341</v>
      </c>
    </row>
    <row r="7026" spans="1:4">
      <c r="A7026" t="s">
        <v>1229</v>
      </c>
      <c r="B7026" t="s">
        <v>5161</v>
      </c>
      <c r="C7026" t="str">
        <f t="shared" si="109"/>
        <v>10.146.106.97naa.60060e80166177000001617700004201</v>
      </c>
      <c r="D7026" t="s">
        <v>5344</v>
      </c>
    </row>
    <row r="7027" spans="1:4">
      <c r="A7027" t="s">
        <v>1229</v>
      </c>
      <c r="B7027" t="s">
        <v>5162</v>
      </c>
      <c r="C7027" t="str">
        <f t="shared" si="109"/>
        <v>10.146.106.97naa.60060e80166177000001617700004f04</v>
      </c>
      <c r="D7027" t="s">
        <v>5343</v>
      </c>
    </row>
    <row r="7028" spans="1:4">
      <c r="A7028" t="s">
        <v>1229</v>
      </c>
      <c r="B7028" t="s">
        <v>5238</v>
      </c>
      <c r="C7028" t="str">
        <f t="shared" si="109"/>
        <v>10.146.106.97naa.60060e8016617700000161770000440b</v>
      </c>
      <c r="D7028" t="s">
        <v>4705</v>
      </c>
    </row>
    <row r="7029" spans="1:4">
      <c r="A7029" t="s">
        <v>1229</v>
      </c>
      <c r="B7029" t="s">
        <v>5158</v>
      </c>
      <c r="C7029" t="str">
        <f t="shared" si="109"/>
        <v>10.146.106.97naa.60060e80166177000001617700004f05</v>
      </c>
      <c r="D7029" t="s">
        <v>5342</v>
      </c>
    </row>
    <row r="7030" spans="1:4">
      <c r="A7030" t="s">
        <v>1229</v>
      </c>
      <c r="B7030" t="s">
        <v>5195</v>
      </c>
      <c r="C7030" t="str">
        <f t="shared" si="109"/>
        <v>10.146.106.97naa.60060e8016622100000162210000a106</v>
      </c>
      <c r="D7030" t="s">
        <v>5300</v>
      </c>
    </row>
    <row r="7031" spans="1:4">
      <c r="A7031" t="s">
        <v>1229</v>
      </c>
      <c r="B7031" t="s">
        <v>5200</v>
      </c>
      <c r="C7031" t="str">
        <f t="shared" si="109"/>
        <v>10.146.106.97naa.60060e8016622100000162210000a502</v>
      </c>
      <c r="D7031" t="s">
        <v>2502</v>
      </c>
    </row>
    <row r="7032" spans="1:4">
      <c r="A7032" t="s">
        <v>1229</v>
      </c>
      <c r="B7032" t="s">
        <v>5241</v>
      </c>
      <c r="C7032" t="str">
        <f t="shared" si="109"/>
        <v>10.146.106.97naa.60060e80166177000001617700004604</v>
      </c>
      <c r="D7032" t="s">
        <v>5317</v>
      </c>
    </row>
    <row r="7033" spans="1:4">
      <c r="A7033" t="s">
        <v>1229</v>
      </c>
      <c r="B7033" t="s">
        <v>5246</v>
      </c>
      <c r="C7033" t="str">
        <f t="shared" si="109"/>
        <v>10.146.106.97naa.60060e80166177000001617700004105</v>
      </c>
      <c r="D7033" t="s">
        <v>5318</v>
      </c>
    </row>
    <row r="7034" spans="1:4">
      <c r="A7034" t="s">
        <v>1229</v>
      </c>
      <c r="B7034" t="s">
        <v>5245</v>
      </c>
      <c r="C7034" t="str">
        <f t="shared" si="109"/>
        <v>10.146.106.97naa.60060e80166177000001617700004106</v>
      </c>
      <c r="D7034" t="s">
        <v>5319</v>
      </c>
    </row>
    <row r="7035" spans="1:4">
      <c r="A7035" t="s">
        <v>1229</v>
      </c>
      <c r="B7035" t="s">
        <v>5205</v>
      </c>
      <c r="C7035" t="str">
        <f t="shared" si="109"/>
        <v>10.146.106.97naa.60060e8016622100000162210000a503</v>
      </c>
      <c r="D7035" t="s">
        <v>2520</v>
      </c>
    </row>
    <row r="7036" spans="1:4">
      <c r="A7036" t="s">
        <v>1229</v>
      </c>
      <c r="B7036" t="s">
        <v>5239</v>
      </c>
      <c r="C7036" t="str">
        <f t="shared" si="109"/>
        <v>10.146.106.97naa.60060e80166177000001617700004603</v>
      </c>
      <c r="D7036" t="s">
        <v>5320</v>
      </c>
    </row>
    <row r="7037" spans="1:4">
      <c r="A7037" t="s">
        <v>1229</v>
      </c>
      <c r="B7037" t="s">
        <v>5264</v>
      </c>
      <c r="C7037" t="str">
        <f t="shared" si="109"/>
        <v>10.146.106.97naa.60060e8016617700000161770000420a</v>
      </c>
      <c r="D7037" t="s">
        <v>5321</v>
      </c>
    </row>
    <row r="7038" spans="1:4">
      <c r="A7038" t="s">
        <v>1229</v>
      </c>
      <c r="B7038" t="s">
        <v>5265</v>
      </c>
      <c r="C7038" t="str">
        <f t="shared" si="109"/>
        <v>10.146.106.97naa.60060e80166177000001617700004209</v>
      </c>
      <c r="D7038" t="s">
        <v>5322</v>
      </c>
    </row>
    <row r="7039" spans="1:4">
      <c r="A7039" t="s">
        <v>1229</v>
      </c>
      <c r="B7039" t="s">
        <v>5242</v>
      </c>
      <c r="C7039" t="str">
        <f t="shared" si="109"/>
        <v>10.146.106.97naa.60060e8016617700000161770000440f</v>
      </c>
      <c r="D7039" t="s">
        <v>5323</v>
      </c>
    </row>
    <row r="7040" spans="1:4">
      <c r="A7040" t="s">
        <v>1229</v>
      </c>
      <c r="B7040" t="s">
        <v>5240</v>
      </c>
      <c r="C7040" t="str">
        <f t="shared" si="109"/>
        <v>10.146.106.97naa.60060e80166177000001617700004002</v>
      </c>
      <c r="D7040" t="s">
        <v>5324</v>
      </c>
    </row>
    <row r="7041" spans="1:4">
      <c r="A7041" t="s">
        <v>1229</v>
      </c>
      <c r="B7041" t="s">
        <v>5243</v>
      </c>
      <c r="C7041" t="str">
        <f t="shared" si="109"/>
        <v>10.146.106.97naa.60060e80166177000001617700004410</v>
      </c>
      <c r="D7041" t="s">
        <v>5325</v>
      </c>
    </row>
    <row r="7042" spans="1:4">
      <c r="A7042" t="s">
        <v>1229</v>
      </c>
      <c r="B7042" t="s">
        <v>5189</v>
      </c>
      <c r="C7042" t="str">
        <f t="shared" si="109"/>
        <v>10.146.106.97naa.60060e8016622100000162210000af08</v>
      </c>
      <c r="D7042" t="s">
        <v>4496</v>
      </c>
    </row>
    <row r="7043" spans="1:4">
      <c r="A7043" t="s">
        <v>1229</v>
      </c>
      <c r="B7043" t="s">
        <v>5199</v>
      </c>
      <c r="C7043" t="str">
        <f t="shared" si="109"/>
        <v>10.146.106.97naa.60060e8016622100000162210000af07</v>
      </c>
      <c r="D7043" t="s">
        <v>4856</v>
      </c>
    </row>
    <row r="7044" spans="1:4">
      <c r="A7044" t="s">
        <v>1229</v>
      </c>
      <c r="B7044" t="s">
        <v>1245</v>
      </c>
      <c r="C7044" t="str">
        <f t="shared" ref="C7044:C7107" si="110">CONCATENATE(A7044,B7044)</f>
        <v>10.146.106.97naa.60060e8016622100000162210000a602</v>
      </c>
      <c r="D7044" t="s">
        <v>4495</v>
      </c>
    </row>
    <row r="7045" spans="1:4">
      <c r="A7045" t="s">
        <v>1229</v>
      </c>
      <c r="B7045" t="s">
        <v>5188</v>
      </c>
      <c r="C7045" t="str">
        <f t="shared" si="110"/>
        <v>10.146.106.97naa.60060e8016622100000162210000a002</v>
      </c>
      <c r="D7045" t="s">
        <v>5305</v>
      </c>
    </row>
    <row r="7046" spans="1:4">
      <c r="A7046" t="s">
        <v>1229</v>
      </c>
      <c r="B7046" t="s">
        <v>5187</v>
      </c>
      <c r="C7046" t="str">
        <f t="shared" si="110"/>
        <v>10.146.106.97naa.60060e8016622100000162210000a001</v>
      </c>
      <c r="D7046" t="s">
        <v>5310</v>
      </c>
    </row>
    <row r="7047" spans="1:4">
      <c r="A7047" t="s">
        <v>1229</v>
      </c>
      <c r="B7047" t="s">
        <v>5203</v>
      </c>
      <c r="C7047" t="str">
        <f t="shared" si="110"/>
        <v>10.146.106.97naa.60060e8016622100000162210000af06</v>
      </c>
      <c r="D7047" t="s">
        <v>4498</v>
      </c>
    </row>
    <row r="7048" spans="1:4">
      <c r="A7048" t="s">
        <v>1229</v>
      </c>
      <c r="B7048" t="s">
        <v>5244</v>
      </c>
      <c r="C7048" t="str">
        <f t="shared" si="110"/>
        <v>10.146.106.97naa.60060e80166177000001617700004107</v>
      </c>
      <c r="D7048" t="s">
        <v>5329</v>
      </c>
    </row>
    <row r="7049" spans="1:4">
      <c r="A7049" t="s">
        <v>1229</v>
      </c>
      <c r="B7049" t="s">
        <v>5206</v>
      </c>
      <c r="C7049" t="str">
        <f t="shared" si="110"/>
        <v>10.146.106.97naa.60060e8016622100000162210000a40a</v>
      </c>
      <c r="D7049" t="s">
        <v>2540</v>
      </c>
    </row>
    <row r="7050" spans="1:4">
      <c r="A7050" t="s">
        <v>1229</v>
      </c>
      <c r="B7050" t="s">
        <v>5204</v>
      </c>
      <c r="C7050" t="str">
        <f t="shared" si="110"/>
        <v>10.146.106.97naa.60060e8016622100000162210000a40b</v>
      </c>
      <c r="D7050" t="s">
        <v>2522</v>
      </c>
    </row>
    <row r="7051" spans="1:4">
      <c r="A7051" t="s">
        <v>1229</v>
      </c>
      <c r="B7051" t="s">
        <v>5201</v>
      </c>
      <c r="C7051" t="str">
        <f t="shared" si="110"/>
        <v>10.146.106.97naa.60060e8016622100000162210000a504</v>
      </c>
      <c r="D7051" t="s">
        <v>4500</v>
      </c>
    </row>
    <row r="7052" spans="1:4">
      <c r="A7052" t="s">
        <v>1229</v>
      </c>
      <c r="B7052" t="s">
        <v>5202</v>
      </c>
      <c r="C7052" t="str">
        <f t="shared" si="110"/>
        <v>10.146.106.97naa.60060e8016622100000162210000a200</v>
      </c>
      <c r="D7052" t="s">
        <v>2523</v>
      </c>
    </row>
    <row r="7053" spans="1:4">
      <c r="A7053" t="s">
        <v>1229</v>
      </c>
      <c r="B7053" t="s">
        <v>5208</v>
      </c>
      <c r="C7053" t="str">
        <f t="shared" si="110"/>
        <v>10.146.106.97naa.60060e80166177000001617700004000</v>
      </c>
      <c r="D7053" t="s">
        <v>4698</v>
      </c>
    </row>
    <row r="7054" spans="1:4">
      <c r="A7054" t="s">
        <v>1229</v>
      </c>
      <c r="B7054" t="s">
        <v>5125</v>
      </c>
      <c r="C7054" t="str">
        <f t="shared" si="110"/>
        <v>10.146.106.97naa.60060e80166177000001617700004104</v>
      </c>
      <c r="D7054" t="s">
        <v>5278</v>
      </c>
    </row>
    <row r="7055" spans="1:4">
      <c r="A7055" t="s">
        <v>1229</v>
      </c>
      <c r="B7055" t="s">
        <v>5260</v>
      </c>
      <c r="C7055" t="str">
        <f t="shared" si="110"/>
        <v>10.146.106.97naa.60060e8016622100000162210000af0b</v>
      </c>
      <c r="D7055" t="s">
        <v>4476</v>
      </c>
    </row>
    <row r="7056" spans="1:4">
      <c r="A7056" t="s">
        <v>1229</v>
      </c>
      <c r="B7056" t="s">
        <v>5138</v>
      </c>
      <c r="C7056" t="str">
        <f t="shared" si="110"/>
        <v>10.146.106.97naa.60060e8016617700000161770000420d</v>
      </c>
      <c r="D7056" t="s">
        <v>5277</v>
      </c>
    </row>
    <row r="7057" spans="1:4">
      <c r="A7057" t="s">
        <v>1229</v>
      </c>
      <c r="B7057" t="s">
        <v>1247</v>
      </c>
      <c r="C7057" t="str">
        <f t="shared" si="110"/>
        <v>10.146.106.97naa.60060e8016622100000162210000a603</v>
      </c>
      <c r="D7057" t="s">
        <v>4522</v>
      </c>
    </row>
    <row r="7058" spans="1:4">
      <c r="A7058" t="s">
        <v>1229</v>
      </c>
      <c r="B7058" t="s">
        <v>5137</v>
      </c>
      <c r="C7058" t="str">
        <f t="shared" si="110"/>
        <v>10.146.106.97naa.60060e80133148005020314800001004</v>
      </c>
      <c r="D7058" t="s">
        <v>4479</v>
      </c>
    </row>
    <row r="7059" spans="1:4">
      <c r="A7059" t="s">
        <v>1229</v>
      </c>
      <c r="B7059" t="s">
        <v>5135</v>
      </c>
      <c r="C7059" t="str">
        <f t="shared" si="110"/>
        <v>10.146.106.97naa.60060e80133148005020314800001003</v>
      </c>
      <c r="D7059" t="s">
        <v>4477</v>
      </c>
    </row>
    <row r="7060" spans="1:4">
      <c r="A7060" t="s">
        <v>1229</v>
      </c>
      <c r="B7060" t="s">
        <v>5141</v>
      </c>
      <c r="C7060" t="str">
        <f t="shared" si="110"/>
        <v>10.146.106.97naa.60060e80133148005020314800001002</v>
      </c>
      <c r="D7060" t="s">
        <v>4482</v>
      </c>
    </row>
    <row r="7061" spans="1:4">
      <c r="A7061" t="s">
        <v>1229</v>
      </c>
      <c r="B7061" t="s">
        <v>5140</v>
      </c>
      <c r="C7061" t="str">
        <f t="shared" si="110"/>
        <v>10.146.106.97naa.60060e8016617700000161770000420b</v>
      </c>
      <c r="D7061" t="s">
        <v>5338</v>
      </c>
    </row>
    <row r="7062" spans="1:4">
      <c r="A7062" t="s">
        <v>1229</v>
      </c>
      <c r="B7062" t="s">
        <v>5259</v>
      </c>
      <c r="C7062" t="str">
        <f t="shared" si="110"/>
        <v>10.146.106.97naa.60060e8016622100000162210000af0a</v>
      </c>
      <c r="D7062" t="s">
        <v>2542</v>
      </c>
    </row>
    <row r="7063" spans="1:4">
      <c r="A7063" t="s">
        <v>1229</v>
      </c>
      <c r="B7063" t="s">
        <v>5139</v>
      </c>
      <c r="C7063" t="str">
        <f t="shared" si="110"/>
        <v>10.146.106.97naa.60060e8016617700000161770000420c</v>
      </c>
      <c r="D7063" t="s">
        <v>5276</v>
      </c>
    </row>
    <row r="7064" spans="1:4">
      <c r="A7064" t="s">
        <v>1229</v>
      </c>
      <c r="B7064" t="s">
        <v>1317</v>
      </c>
      <c r="C7064" t="str">
        <f t="shared" si="110"/>
        <v>10.146.106.97naa.60060e80166177000001617700004706</v>
      </c>
      <c r="D7064" t="s">
        <v>5299</v>
      </c>
    </row>
    <row r="7065" spans="1:4">
      <c r="A7065" t="s">
        <v>1229</v>
      </c>
      <c r="B7065" t="s">
        <v>5107</v>
      </c>
      <c r="C7065" t="str">
        <f t="shared" si="110"/>
        <v>10.146.106.97naa.60060e8016617700000161770000420f</v>
      </c>
      <c r="D7065" t="s">
        <v>5288</v>
      </c>
    </row>
    <row r="7066" spans="1:4">
      <c r="A7066" t="s">
        <v>1229</v>
      </c>
      <c r="B7066" t="s">
        <v>5106</v>
      </c>
      <c r="C7066" t="str">
        <f t="shared" si="110"/>
        <v>10.146.106.97naa.60060e8016617700000161770000420e</v>
      </c>
      <c r="D7066" t="s">
        <v>5286</v>
      </c>
    </row>
    <row r="7067" spans="1:4">
      <c r="A7067" t="s">
        <v>1229</v>
      </c>
      <c r="B7067" t="s">
        <v>5266</v>
      </c>
      <c r="C7067" t="str">
        <f t="shared" si="110"/>
        <v>10.146.106.97naa.60060e8016622100000162210000a10b</v>
      </c>
      <c r="D7067" t="s">
        <v>5287</v>
      </c>
    </row>
    <row r="7068" spans="1:4">
      <c r="A7068" t="s">
        <v>1229</v>
      </c>
      <c r="B7068" t="s">
        <v>5267</v>
      </c>
      <c r="C7068" t="str">
        <f t="shared" si="110"/>
        <v>10.146.106.97naa.60060e8016622100000162210000a10c</v>
      </c>
      <c r="D7068" t="s">
        <v>5280</v>
      </c>
    </row>
    <row r="7069" spans="1:4">
      <c r="A7069" t="s">
        <v>1229</v>
      </c>
      <c r="B7069" t="s">
        <v>5120</v>
      </c>
      <c r="C7069" t="str">
        <f t="shared" si="110"/>
        <v>10.146.106.97naa.60060e80166177000001617700004210</v>
      </c>
      <c r="D7069" t="s">
        <v>5284</v>
      </c>
    </row>
    <row r="7070" spans="1:4">
      <c r="A7070" t="s">
        <v>1229</v>
      </c>
      <c r="B7070" t="s">
        <v>5105</v>
      </c>
      <c r="C7070" t="str">
        <f t="shared" si="110"/>
        <v>10.146.106.97naa.60060e80133148005020314800001006</v>
      </c>
      <c r="D7070" t="s">
        <v>4518</v>
      </c>
    </row>
    <row r="7071" spans="1:4">
      <c r="A7071" t="s">
        <v>1229</v>
      </c>
      <c r="B7071" t="s">
        <v>5110</v>
      </c>
      <c r="C7071" t="str">
        <f t="shared" si="110"/>
        <v>10.146.106.97naa.60060e80166177000001617700004301</v>
      </c>
      <c r="D7071" t="s">
        <v>5274</v>
      </c>
    </row>
    <row r="7072" spans="1:4">
      <c r="A7072" t="s">
        <v>1229</v>
      </c>
      <c r="B7072" t="s">
        <v>1319</v>
      </c>
      <c r="C7072" t="str">
        <f t="shared" si="110"/>
        <v>10.146.106.97naa.60060e80166177000001617700004707</v>
      </c>
      <c r="D7072" t="s">
        <v>5273</v>
      </c>
    </row>
    <row r="7073" spans="1:4">
      <c r="A7073" t="s">
        <v>1229</v>
      </c>
      <c r="B7073" t="s">
        <v>5112</v>
      </c>
      <c r="C7073" t="str">
        <f t="shared" si="110"/>
        <v>10.146.106.97naa.60060e80133148005020314800001005</v>
      </c>
      <c r="D7073" t="s">
        <v>4525</v>
      </c>
    </row>
    <row r="7074" spans="1:4">
      <c r="A7074" t="s">
        <v>1229</v>
      </c>
      <c r="B7074" t="s">
        <v>5109</v>
      </c>
      <c r="C7074" t="str">
        <f t="shared" si="110"/>
        <v>10.146.106.97naa.60060e80166177000001617700004503</v>
      </c>
      <c r="D7074" t="s">
        <v>5285</v>
      </c>
    </row>
    <row r="7075" spans="1:4">
      <c r="A7075" t="s">
        <v>1229</v>
      </c>
      <c r="B7075" t="s">
        <v>5268</v>
      </c>
      <c r="C7075" t="str">
        <f t="shared" si="110"/>
        <v>10.146.106.97naa.60060e8016622100000162210000a505</v>
      </c>
      <c r="D7075" t="s">
        <v>5275</v>
      </c>
    </row>
    <row r="7076" spans="1:4">
      <c r="A7076" t="s">
        <v>1229</v>
      </c>
      <c r="B7076" t="s">
        <v>5143</v>
      </c>
      <c r="C7076" t="str">
        <f t="shared" si="110"/>
        <v>10.146.106.97naa.60060e80166177000001617700004103</v>
      </c>
      <c r="D7076" t="s">
        <v>5337</v>
      </c>
    </row>
    <row r="7077" spans="1:4">
      <c r="A7077" t="s">
        <v>1229</v>
      </c>
      <c r="B7077" t="s">
        <v>5257</v>
      </c>
      <c r="C7077" t="str">
        <f t="shared" si="110"/>
        <v>10.146.106.97naa.60060e8016622100000162210000a301</v>
      </c>
      <c r="D7077" t="s">
        <v>2530</v>
      </c>
    </row>
    <row r="7078" spans="1:4">
      <c r="A7078" t="s">
        <v>1229</v>
      </c>
      <c r="B7078" t="s">
        <v>5219</v>
      </c>
      <c r="C7078" t="str">
        <f t="shared" si="110"/>
        <v>10.146.106.97naa.60060e80133148005020314800003007</v>
      </c>
      <c r="D7078" t="s">
        <v>4497</v>
      </c>
    </row>
    <row r="7079" spans="1:4">
      <c r="A7079" t="s">
        <v>1229</v>
      </c>
      <c r="B7079" t="s">
        <v>5132</v>
      </c>
      <c r="C7079" t="str">
        <f t="shared" si="110"/>
        <v>10.146.106.97naa.60060e8016617700000161770000440d</v>
      </c>
      <c r="D7079" t="s">
        <v>5336</v>
      </c>
    </row>
    <row r="7080" spans="1:4">
      <c r="A7080" t="s">
        <v>1229</v>
      </c>
      <c r="B7080" t="s">
        <v>5130</v>
      </c>
      <c r="C7080" t="str">
        <f t="shared" si="110"/>
        <v>10.146.106.97naa.60060e80133148005020314800003008</v>
      </c>
      <c r="D7080" t="s">
        <v>4473</v>
      </c>
    </row>
    <row r="7081" spans="1:4">
      <c r="A7081" t="s">
        <v>1229</v>
      </c>
      <c r="B7081" t="s">
        <v>5186</v>
      </c>
      <c r="C7081" t="str">
        <f t="shared" si="110"/>
        <v>10.146.106.97naa.60060e80166177000001617700004602</v>
      </c>
      <c r="D7081" t="s">
        <v>5333</v>
      </c>
    </row>
    <row r="7082" spans="1:4">
      <c r="A7082" t="s">
        <v>1229</v>
      </c>
      <c r="B7082" t="s">
        <v>5218</v>
      </c>
      <c r="C7082" t="str">
        <f t="shared" si="110"/>
        <v>10.146.106.97naa.60060e80166177000001617700004601</v>
      </c>
      <c r="D7082" t="s">
        <v>5334</v>
      </c>
    </row>
    <row r="7083" spans="1:4">
      <c r="A7083" t="s">
        <v>1229</v>
      </c>
      <c r="B7083" t="s">
        <v>5157</v>
      </c>
      <c r="C7083" t="str">
        <f t="shared" si="110"/>
        <v>10.146.106.97naa.60060e80166177000001617700004f0d</v>
      </c>
      <c r="D7083" t="s">
        <v>5349</v>
      </c>
    </row>
    <row r="7084" spans="1:4">
      <c r="A7084" t="s">
        <v>1229</v>
      </c>
      <c r="B7084" t="s">
        <v>5211</v>
      </c>
      <c r="C7084" t="str">
        <f t="shared" si="110"/>
        <v>10.146.106.97naa.60060e80166177000001617700004001</v>
      </c>
      <c r="D7084" t="s">
        <v>5347</v>
      </c>
    </row>
    <row r="7085" spans="1:4">
      <c r="A7085" t="s">
        <v>1229</v>
      </c>
      <c r="B7085" t="s">
        <v>5223</v>
      </c>
      <c r="C7085" t="str">
        <f t="shared" si="110"/>
        <v>10.146.106.97naa.60060e80166177000001617700004600</v>
      </c>
      <c r="D7085" t="s">
        <v>5348</v>
      </c>
    </row>
    <row r="7086" spans="1:4">
      <c r="A7086" t="s">
        <v>1229</v>
      </c>
      <c r="B7086" t="s">
        <v>1311</v>
      </c>
      <c r="C7086" t="str">
        <f t="shared" si="110"/>
        <v>10.146.106.97naa.60060e80166177000001617700004703</v>
      </c>
      <c r="D7086" t="s">
        <v>5335</v>
      </c>
    </row>
    <row r="7087" spans="1:4">
      <c r="A7087" t="s">
        <v>1229</v>
      </c>
      <c r="B7087" t="s">
        <v>5258</v>
      </c>
      <c r="C7087" t="str">
        <f t="shared" si="110"/>
        <v>10.146.106.97naa.60060e8016622100000162210000a300</v>
      </c>
      <c r="D7087" t="s">
        <v>2529</v>
      </c>
    </row>
    <row r="7088" spans="1:4">
      <c r="A7088" t="s">
        <v>1229</v>
      </c>
      <c r="B7088" t="s">
        <v>5262</v>
      </c>
      <c r="C7088" t="str">
        <f t="shared" si="110"/>
        <v>10.146.106.97naa.60060e8016622100000162210000a202</v>
      </c>
      <c r="D7088" t="s">
        <v>2524</v>
      </c>
    </row>
    <row r="7089" spans="1:4">
      <c r="A7089" t="s">
        <v>1229</v>
      </c>
      <c r="B7089" t="s">
        <v>5126</v>
      </c>
      <c r="C7089" t="str">
        <f t="shared" si="110"/>
        <v>10.146.106.97naa.60060e80133148005020314800001000</v>
      </c>
      <c r="D7089" t="s">
        <v>4475</v>
      </c>
    </row>
    <row r="7090" spans="1:4">
      <c r="A7090" t="s">
        <v>1229</v>
      </c>
      <c r="B7090" t="s">
        <v>1315</v>
      </c>
      <c r="C7090" t="str">
        <f t="shared" si="110"/>
        <v>10.146.106.97naa.60060e80166177000001617700004705</v>
      </c>
      <c r="D7090" t="s">
        <v>5340</v>
      </c>
    </row>
    <row r="7091" spans="1:4">
      <c r="A7091" t="s">
        <v>1229</v>
      </c>
      <c r="B7091" t="s">
        <v>5263</v>
      </c>
      <c r="C7091" t="str">
        <f t="shared" si="110"/>
        <v>10.146.106.97naa.60060e8016622100000162210000af09</v>
      </c>
      <c r="D7091" t="s">
        <v>2533</v>
      </c>
    </row>
    <row r="7092" spans="1:4">
      <c r="A7092" t="s">
        <v>1229</v>
      </c>
      <c r="B7092" t="s">
        <v>5127</v>
      </c>
      <c r="C7092" t="str">
        <f t="shared" si="110"/>
        <v>10.146.106.97naa.60060e80133148005020314800001001</v>
      </c>
      <c r="D7092" t="s">
        <v>4471</v>
      </c>
    </row>
    <row r="7093" spans="1:4">
      <c r="A7093" t="s">
        <v>1229</v>
      </c>
      <c r="B7093" t="s">
        <v>5128</v>
      </c>
      <c r="C7093" t="str">
        <f t="shared" si="110"/>
        <v>10.146.106.97naa.60060e8016617700000161770000440e</v>
      </c>
      <c r="D7093" t="s">
        <v>5339</v>
      </c>
    </row>
    <row r="7094" spans="1:4">
      <c r="A7094" t="s">
        <v>1229</v>
      </c>
      <c r="B7094" t="s">
        <v>1313</v>
      </c>
      <c r="C7094" t="str">
        <f t="shared" si="110"/>
        <v>10.146.106.97naa.60060e80166177000001617700004704</v>
      </c>
      <c r="D7094" t="s">
        <v>5331</v>
      </c>
    </row>
    <row r="7095" spans="1:4">
      <c r="A7095" t="s">
        <v>1229</v>
      </c>
      <c r="B7095" t="s">
        <v>5256</v>
      </c>
      <c r="C7095" t="str">
        <f t="shared" si="110"/>
        <v>10.146.106.97naa.60060e8016622100000162210000a201</v>
      </c>
      <c r="D7095" t="s">
        <v>2531</v>
      </c>
    </row>
    <row r="7096" spans="1:4">
      <c r="A7096" t="s">
        <v>1229</v>
      </c>
      <c r="B7096" t="s">
        <v>5133</v>
      </c>
      <c r="C7096" t="str">
        <f t="shared" si="110"/>
        <v>10.146.106.97naa.60060e80166177000001617700004100</v>
      </c>
      <c r="D7096" t="s">
        <v>5332</v>
      </c>
    </row>
    <row r="7097" spans="1:4">
      <c r="A7097" t="s">
        <v>1229</v>
      </c>
      <c r="B7097" t="s">
        <v>5261</v>
      </c>
      <c r="C7097" t="str">
        <f t="shared" si="110"/>
        <v>10.146.106.97naa.60060e8016622100000162210000a40c</v>
      </c>
      <c r="D7097" t="s">
        <v>2532</v>
      </c>
    </row>
    <row r="7098" spans="1:4">
      <c r="A7098" t="s">
        <v>1229</v>
      </c>
      <c r="B7098" t="s">
        <v>5129</v>
      </c>
      <c r="C7098" t="str">
        <f t="shared" si="110"/>
        <v>10.146.106.97naa.60060e80133148005020314800003100</v>
      </c>
      <c r="D7098" t="s">
        <v>4474</v>
      </c>
    </row>
    <row r="7099" spans="1:4">
      <c r="A7099" t="s">
        <v>1229</v>
      </c>
      <c r="B7099" t="s">
        <v>1243</v>
      </c>
      <c r="C7099" t="str">
        <f t="shared" si="110"/>
        <v>10.146.106.97naa.60060e8016622100000162210000a601</v>
      </c>
      <c r="D7099" t="s">
        <v>4535</v>
      </c>
    </row>
    <row r="7100" spans="1:4">
      <c r="A7100" t="s">
        <v>1229</v>
      </c>
      <c r="B7100" t="s">
        <v>5134</v>
      </c>
      <c r="C7100" t="str">
        <f t="shared" si="110"/>
        <v>10.146.106.97naa.60060e8016622100000162210000af05</v>
      </c>
      <c r="D7100" t="s">
        <v>4534</v>
      </c>
    </row>
    <row r="7101" spans="1:4">
      <c r="A7101" t="s">
        <v>1229</v>
      </c>
      <c r="B7101" t="s">
        <v>5136</v>
      </c>
      <c r="C7101" t="str">
        <f t="shared" si="110"/>
        <v>10.146.106.97naa.60060e8016622100000162210000a103</v>
      </c>
      <c r="D7101" t="s">
        <v>5388</v>
      </c>
    </row>
    <row r="7102" spans="1:4">
      <c r="A7102" t="s">
        <v>1229</v>
      </c>
      <c r="B7102" t="s">
        <v>5142</v>
      </c>
      <c r="C7102" t="str">
        <f t="shared" si="110"/>
        <v>10.146.106.97naa.60060e8016622100000162210000a102</v>
      </c>
      <c r="D7102" t="s">
        <v>5389</v>
      </c>
    </row>
    <row r="7103" spans="1:4">
      <c r="A7103" t="s">
        <v>1229</v>
      </c>
      <c r="B7103" t="s">
        <v>5220</v>
      </c>
      <c r="C7103" t="str">
        <f t="shared" si="110"/>
        <v>10.146.106.97naa.60060e8016622100000162210000af04</v>
      </c>
      <c r="D7103" t="s">
        <v>4536</v>
      </c>
    </row>
    <row r="7104" spans="1:4">
      <c r="A7104" t="s">
        <v>1229</v>
      </c>
      <c r="B7104" t="s">
        <v>1241</v>
      </c>
      <c r="C7104" t="str">
        <f t="shared" si="110"/>
        <v>10.146.106.97naa.60060e8016622100000162210000a600</v>
      </c>
      <c r="D7104" t="s">
        <v>4539</v>
      </c>
    </row>
    <row r="7105" spans="1:4">
      <c r="A7105" t="s">
        <v>1229</v>
      </c>
      <c r="B7105" t="s">
        <v>5214</v>
      </c>
      <c r="C7105" t="str">
        <f t="shared" si="110"/>
        <v>10.146.106.97naa.60060e8016622100000162210000a407</v>
      </c>
      <c r="D7105" t="s">
        <v>4542</v>
      </c>
    </row>
    <row r="7106" spans="1:4">
      <c r="A7106" t="s">
        <v>1229</v>
      </c>
      <c r="B7106" t="s">
        <v>5234</v>
      </c>
      <c r="C7106" t="str">
        <f t="shared" si="110"/>
        <v>10.146.106.97naa.60060e8016622100000162210000af02</v>
      </c>
      <c r="D7106" t="s">
        <v>4538</v>
      </c>
    </row>
    <row r="7107" spans="1:4">
      <c r="A7107" t="s">
        <v>1229</v>
      </c>
      <c r="B7107" t="s">
        <v>5221</v>
      </c>
      <c r="C7107" t="str">
        <f t="shared" si="110"/>
        <v>10.146.106.97naa.60060e8016622100000162210000af03</v>
      </c>
      <c r="D7107" t="s">
        <v>4537</v>
      </c>
    </row>
    <row r="7108" spans="1:4">
      <c r="A7108" t="s">
        <v>1229</v>
      </c>
      <c r="B7108" t="s">
        <v>5209</v>
      </c>
      <c r="C7108" t="str">
        <f t="shared" ref="C7108:C7171" si="111">CONCATENATE(A7108,B7108)</f>
        <v>10.146.106.97naa.60060e8016622100000162210000a408</v>
      </c>
      <c r="D7108" t="s">
        <v>4543</v>
      </c>
    </row>
    <row r="7109" spans="1:4">
      <c r="A7109" t="s">
        <v>1229</v>
      </c>
      <c r="B7109" t="s">
        <v>5212</v>
      </c>
      <c r="C7109" t="str">
        <f t="shared" si="111"/>
        <v>10.146.106.97naa.60060e8016622100000162210000a409</v>
      </c>
      <c r="D7109" t="s">
        <v>4540</v>
      </c>
    </row>
    <row r="7110" spans="1:4">
      <c r="A7110" t="s">
        <v>1229</v>
      </c>
      <c r="B7110" t="s">
        <v>5222</v>
      </c>
      <c r="C7110" t="str">
        <f t="shared" si="111"/>
        <v>10.146.106.97naa.60060e8016622100000162210000a501</v>
      </c>
      <c r="D7110" t="s">
        <v>4541</v>
      </c>
    </row>
    <row r="7111" spans="1:4">
      <c r="A7111" t="s">
        <v>1229</v>
      </c>
      <c r="B7111" t="s">
        <v>5104</v>
      </c>
      <c r="C7111" t="str">
        <f t="shared" si="111"/>
        <v>10.146.106.97naa.60060e8016622100000162210000af0c</v>
      </c>
      <c r="D7111" t="s">
        <v>5390</v>
      </c>
    </row>
    <row r="7112" spans="1:4">
      <c r="A7112" t="s">
        <v>1229</v>
      </c>
      <c r="B7112" t="s">
        <v>5108</v>
      </c>
      <c r="C7112" t="str">
        <f t="shared" si="111"/>
        <v>10.146.106.97naa.60060e8016622100000162210000af0d</v>
      </c>
      <c r="D7112" t="s">
        <v>5391</v>
      </c>
    </row>
    <row r="7113" spans="1:4">
      <c r="A7113" t="s">
        <v>1229</v>
      </c>
      <c r="B7113" t="s">
        <v>5111</v>
      </c>
      <c r="C7113" t="str">
        <f t="shared" si="111"/>
        <v>10.146.106.97naa.60060e8016622100000162210000a104</v>
      </c>
      <c r="D7113" t="s">
        <v>5392</v>
      </c>
    </row>
    <row r="7114" spans="1:4">
      <c r="A7114" t="s">
        <v>1229</v>
      </c>
      <c r="B7114" t="s">
        <v>5113</v>
      </c>
      <c r="C7114" t="str">
        <f t="shared" si="111"/>
        <v>10.146.106.97naa.60060e8016622100000162210000a105</v>
      </c>
      <c r="D7114" t="s">
        <v>5393</v>
      </c>
    </row>
    <row r="7115" spans="1:4">
      <c r="A7115" t="s">
        <v>1229</v>
      </c>
      <c r="B7115" t="s">
        <v>5123</v>
      </c>
      <c r="C7115" t="str">
        <f t="shared" si="111"/>
        <v>10.146.106.97naa.60060e8016622100000162210000a50d</v>
      </c>
      <c r="D7115" t="s">
        <v>5394</v>
      </c>
    </row>
    <row r="7116" spans="1:4">
      <c r="A7116" t="s">
        <v>1229</v>
      </c>
      <c r="B7116" t="s">
        <v>5115</v>
      </c>
      <c r="C7116" t="str">
        <f t="shared" si="111"/>
        <v>10.146.106.97naa.60060e8016622100000162210000a50e</v>
      </c>
      <c r="D7116" t="s">
        <v>5395</v>
      </c>
    </row>
    <row r="7117" spans="1:4">
      <c r="A7117" t="s">
        <v>1229</v>
      </c>
      <c r="B7117" t="s">
        <v>5121</v>
      </c>
      <c r="C7117" t="str">
        <f t="shared" si="111"/>
        <v>10.146.106.97naa.60060e8016622100000162210000a204</v>
      </c>
      <c r="D7117" t="s">
        <v>5396</v>
      </c>
    </row>
    <row r="7118" spans="1:4">
      <c r="A7118" t="s">
        <v>1229</v>
      </c>
      <c r="B7118" t="s">
        <v>5122</v>
      </c>
      <c r="C7118" t="str">
        <f t="shared" si="111"/>
        <v>10.146.106.97naa.60060e8016622100000162210000a50c</v>
      </c>
      <c r="D7118" t="s">
        <v>5397</v>
      </c>
    </row>
    <row r="7119" spans="1:4">
      <c r="A7119" t="s">
        <v>1229</v>
      </c>
      <c r="B7119" t="s">
        <v>5173</v>
      </c>
      <c r="C7119" t="str">
        <f t="shared" si="111"/>
        <v>10.146.106.97naa.60060e8016622100000162210000a500</v>
      </c>
      <c r="D7119" t="s">
        <v>4440</v>
      </c>
    </row>
    <row r="7120" spans="1:4">
      <c r="A7120" t="s">
        <v>1229</v>
      </c>
      <c r="B7120" t="s">
        <v>5166</v>
      </c>
      <c r="C7120" t="str">
        <f t="shared" si="111"/>
        <v>10.146.106.97naa.60060e8016622100000162210000af00</v>
      </c>
      <c r="D7120" t="s">
        <v>4439</v>
      </c>
    </row>
    <row r="7121" spans="1:4">
      <c r="A7121" t="s">
        <v>1229</v>
      </c>
      <c r="B7121" t="s">
        <v>5167</v>
      </c>
      <c r="C7121" t="str">
        <f t="shared" si="111"/>
        <v>10.146.106.97naa.60060e8016622100000162210000af01</v>
      </c>
      <c r="D7121" t="s">
        <v>4441</v>
      </c>
    </row>
    <row r="7122" spans="1:4">
      <c r="A7122" t="s">
        <v>1229</v>
      </c>
      <c r="B7122" t="s">
        <v>5144</v>
      </c>
      <c r="C7122" t="str">
        <f t="shared" si="111"/>
        <v>10.146.106.97naa.60060e8016622100000162210000a404</v>
      </c>
      <c r="D7122" t="s">
        <v>4444</v>
      </c>
    </row>
    <row r="7123" spans="1:4">
      <c r="A7123" t="s">
        <v>1229</v>
      </c>
      <c r="B7123" t="s">
        <v>5171</v>
      </c>
      <c r="C7123" t="str">
        <f t="shared" si="111"/>
        <v>10.146.106.97naa.60060e8016622100000162210000a405</v>
      </c>
      <c r="D7123" t="s">
        <v>4445</v>
      </c>
    </row>
    <row r="7124" spans="1:4">
      <c r="A7124" t="s">
        <v>1229</v>
      </c>
      <c r="B7124" t="s">
        <v>5172</v>
      </c>
      <c r="C7124" t="str">
        <f t="shared" si="111"/>
        <v>10.146.106.97naa.60060e8016622100000162210000a406</v>
      </c>
      <c r="D7124" t="s">
        <v>4446</v>
      </c>
    </row>
    <row r="7125" spans="1:4">
      <c r="A7125" t="s">
        <v>1229</v>
      </c>
      <c r="B7125" t="s">
        <v>5116</v>
      </c>
      <c r="C7125" t="str">
        <f t="shared" si="111"/>
        <v>10.146.106.97naa.60060e8016622100000162210000a401</v>
      </c>
      <c r="D7125" t="s">
        <v>4438</v>
      </c>
    </row>
    <row r="7126" spans="1:4">
      <c r="A7126" t="s">
        <v>1229</v>
      </c>
      <c r="B7126" t="s">
        <v>5118</v>
      </c>
      <c r="C7126" t="str">
        <f t="shared" si="111"/>
        <v>10.146.106.97naa.60060e8016622100000162210000a402</v>
      </c>
      <c r="D7126" t="s">
        <v>4436</v>
      </c>
    </row>
    <row r="7127" spans="1:4">
      <c r="A7127" t="s">
        <v>1229</v>
      </c>
      <c r="B7127" t="s">
        <v>5117</v>
      </c>
      <c r="C7127" t="str">
        <f t="shared" si="111"/>
        <v>10.146.106.97naa.60060e8016622100000162210000a403</v>
      </c>
      <c r="D7127" t="s">
        <v>4437</v>
      </c>
    </row>
    <row r="7128" spans="1:4">
      <c r="A7128" t="s">
        <v>1229</v>
      </c>
      <c r="B7128" t="s">
        <v>5114</v>
      </c>
      <c r="C7128" t="str">
        <f t="shared" si="111"/>
        <v>10.146.106.97naa.60060e8016622100000162210000a400</v>
      </c>
      <c r="D7128" t="s">
        <v>4222</v>
      </c>
    </row>
    <row r="7129" spans="1:4">
      <c r="A7129" t="s">
        <v>1229</v>
      </c>
      <c r="B7129" t="s">
        <v>5174</v>
      </c>
      <c r="C7129" t="str">
        <f t="shared" si="111"/>
        <v>10.146.106.97naa.60060e80166177000001617700004101</v>
      </c>
      <c r="D7129" t="s">
        <v>5363</v>
      </c>
    </row>
    <row r="7130" spans="1:4">
      <c r="A7130" t="s">
        <v>1229</v>
      </c>
      <c r="B7130" t="s">
        <v>5154</v>
      </c>
      <c r="C7130" t="str">
        <f t="shared" si="111"/>
        <v>10.146.106.97naa.60060e80166177000001617700004108</v>
      </c>
      <c r="D7130" t="s">
        <v>5358</v>
      </c>
    </row>
    <row r="7131" spans="1:4">
      <c r="A7131" t="s">
        <v>1229</v>
      </c>
      <c r="B7131" t="s">
        <v>5150</v>
      </c>
      <c r="C7131" t="str">
        <f t="shared" si="111"/>
        <v>10.146.106.97naa.60060e80166177000001617700004213</v>
      </c>
      <c r="D7131" t="s">
        <v>5357</v>
      </c>
    </row>
    <row r="7132" spans="1:4">
      <c r="A7132" t="s">
        <v>1229</v>
      </c>
      <c r="B7132" t="s">
        <v>1303</v>
      </c>
      <c r="C7132" t="str">
        <f t="shared" si="111"/>
        <v>10.146.106.97naa.60060e80166177000001617700001f25</v>
      </c>
      <c r="D7132" t="s">
        <v>4565</v>
      </c>
    </row>
    <row r="7133" spans="1:4">
      <c r="A7133" t="s">
        <v>1229</v>
      </c>
      <c r="B7133" t="s">
        <v>1321</v>
      </c>
      <c r="C7133" t="str">
        <f t="shared" si="111"/>
        <v>10.146.106.97naa.60060e80166177000001617700004708</v>
      </c>
      <c r="D7133" t="s">
        <v>5353</v>
      </c>
    </row>
    <row r="7134" spans="1:4">
      <c r="A7134" t="s">
        <v>1229</v>
      </c>
      <c r="B7134" t="s">
        <v>5149</v>
      </c>
      <c r="C7134" t="str">
        <f t="shared" si="111"/>
        <v>10.146.106.97naa.60060e80166177000001617700004214</v>
      </c>
      <c r="D7134" t="s">
        <v>5355</v>
      </c>
    </row>
    <row r="7135" spans="1:4">
      <c r="A7135" t="s">
        <v>1229</v>
      </c>
      <c r="B7135" t="s">
        <v>5145</v>
      </c>
      <c r="C7135" t="str">
        <f t="shared" si="111"/>
        <v>10.146.106.97naa.60060e80166177000001617700004215</v>
      </c>
      <c r="D7135" t="s">
        <v>5356</v>
      </c>
    </row>
    <row r="7136" spans="1:4">
      <c r="A7136" t="s">
        <v>1229</v>
      </c>
      <c r="B7136" t="s">
        <v>5182</v>
      </c>
      <c r="C7136" t="str">
        <f t="shared" si="111"/>
        <v>10.146.106.97naa.60060e80166177000001617700004f09</v>
      </c>
      <c r="D7136" t="s">
        <v>5367</v>
      </c>
    </row>
    <row r="7137" spans="1:4">
      <c r="A7137" t="s">
        <v>1229</v>
      </c>
      <c r="B7137" t="s">
        <v>5168</v>
      </c>
      <c r="C7137" t="str">
        <f t="shared" si="111"/>
        <v>10.146.106.97naa.60060e80166177000001617700004208</v>
      </c>
      <c r="D7137" t="s">
        <v>5365</v>
      </c>
    </row>
    <row r="7138" spans="1:4">
      <c r="A7138" t="s">
        <v>1229</v>
      </c>
      <c r="B7138" t="s">
        <v>5181</v>
      </c>
      <c r="C7138" t="str">
        <f t="shared" si="111"/>
        <v>10.146.106.97naa.60060e80166177000001617700004f0a</v>
      </c>
      <c r="D7138" t="s">
        <v>5368</v>
      </c>
    </row>
    <row r="7139" spans="1:4">
      <c r="A7139" t="s">
        <v>1229</v>
      </c>
      <c r="B7139" t="s">
        <v>5169</v>
      </c>
      <c r="C7139" t="str">
        <f t="shared" si="111"/>
        <v>10.146.106.97naa.60060e80166177000001617700004207</v>
      </c>
      <c r="D7139" t="s">
        <v>5366</v>
      </c>
    </row>
    <row r="7140" spans="1:4">
      <c r="A7140" t="s">
        <v>1229</v>
      </c>
      <c r="B7140" t="s">
        <v>5170</v>
      </c>
      <c r="C7140" t="str">
        <f t="shared" si="111"/>
        <v>10.146.106.97naa.60060e80166177000001617700004102</v>
      </c>
      <c r="D7140" t="s">
        <v>5361</v>
      </c>
    </row>
    <row r="7141" spans="1:4">
      <c r="A7141" t="s">
        <v>1229</v>
      </c>
      <c r="B7141" t="s">
        <v>5165</v>
      </c>
      <c r="C7141" t="str">
        <f t="shared" si="111"/>
        <v>10.146.106.97naa.60060e80166177000001617700004206</v>
      </c>
      <c r="D7141" t="s">
        <v>5362</v>
      </c>
    </row>
    <row r="7142" spans="1:4">
      <c r="A7142" t="s">
        <v>1229</v>
      </c>
      <c r="B7142" t="s">
        <v>5175</v>
      </c>
      <c r="C7142" t="str">
        <f t="shared" si="111"/>
        <v>10.146.106.97naa.60060e80133148005020314800001008</v>
      </c>
      <c r="D7142" t="s">
        <v>4563</v>
      </c>
    </row>
    <row r="7143" spans="1:4">
      <c r="A7143" t="s">
        <v>1229</v>
      </c>
      <c r="B7143" t="s">
        <v>5179</v>
      </c>
      <c r="C7143" t="str">
        <f t="shared" si="111"/>
        <v>10.146.106.97naa.60060e80166177000001617700004f0c</v>
      </c>
      <c r="D7143" t="s">
        <v>5354</v>
      </c>
    </row>
    <row r="7144" spans="1:4">
      <c r="A7144" t="s">
        <v>1229</v>
      </c>
      <c r="B7144" t="s">
        <v>5176</v>
      </c>
      <c r="C7144" t="str">
        <f t="shared" si="111"/>
        <v>10.146.106.97naa.60060e80166177000001617700004f0b</v>
      </c>
      <c r="D7144" t="s">
        <v>5359</v>
      </c>
    </row>
    <row r="7145" spans="1:4">
      <c r="A7145" t="s">
        <v>1229</v>
      </c>
      <c r="B7145" t="s">
        <v>5185</v>
      </c>
      <c r="C7145" t="str">
        <f t="shared" si="111"/>
        <v>10.146.106.97naa.60060e80166177000001617700004300</v>
      </c>
      <c r="D7145" t="s">
        <v>5364</v>
      </c>
    </row>
    <row r="7146" spans="1:4">
      <c r="A7146" t="s">
        <v>1229</v>
      </c>
      <c r="B7146" t="s">
        <v>5184</v>
      </c>
      <c r="C7146" t="str">
        <f t="shared" si="111"/>
        <v>10.146.106.97naa.60060e80133148005020314800001007</v>
      </c>
      <c r="D7146" t="s">
        <v>4564</v>
      </c>
    </row>
    <row r="7147" spans="1:4">
      <c r="A7147" t="s">
        <v>1230</v>
      </c>
      <c r="B7147" t="s">
        <v>1655</v>
      </c>
      <c r="C7147" t="str">
        <f t="shared" si="111"/>
        <v>10.146.106.98naa.600508b1001cb8f0907f1c4f04329a72</v>
      </c>
      <c r="D7147" t="s">
        <v>4212</v>
      </c>
    </row>
    <row r="7148" spans="1:4">
      <c r="A7148" t="s">
        <v>1230</v>
      </c>
      <c r="B7148" t="s">
        <v>1659</v>
      </c>
      <c r="C7148" t="str">
        <f t="shared" si="111"/>
        <v>10.146.106.98naa.600508b1001c37b1b83e6f29b82fcec7</v>
      </c>
      <c r="D7148" t="s">
        <v>4213</v>
      </c>
    </row>
    <row r="7149" spans="1:4">
      <c r="A7149" t="s">
        <v>1230</v>
      </c>
      <c r="B7149" t="s">
        <v>1657</v>
      </c>
      <c r="C7149" t="str">
        <f t="shared" si="111"/>
        <v>10.146.106.98naa.600508b1001c2a24bda218754604fe89</v>
      </c>
      <c r="D7149" t="s">
        <v>4652</v>
      </c>
    </row>
    <row r="7150" spans="1:4">
      <c r="A7150" t="s">
        <v>1230</v>
      </c>
      <c r="B7150" t="s">
        <v>5231</v>
      </c>
      <c r="C7150" t="str">
        <f t="shared" si="111"/>
        <v>10.146.106.98naa.60060e80133148005020314800003002</v>
      </c>
      <c r="D7150" t="s">
        <v>4396</v>
      </c>
    </row>
    <row r="7151" spans="1:4">
      <c r="A7151" t="s">
        <v>1230</v>
      </c>
      <c r="B7151" t="s">
        <v>5250</v>
      </c>
      <c r="C7151" t="str">
        <f t="shared" si="111"/>
        <v>10.146.106.98naa.60060e80166177000001617700004409</v>
      </c>
      <c r="D7151" t="s">
        <v>5101</v>
      </c>
    </row>
    <row r="7152" spans="1:4">
      <c r="A7152" t="s">
        <v>1230</v>
      </c>
      <c r="B7152" t="s">
        <v>5232</v>
      </c>
      <c r="C7152" t="str">
        <f t="shared" si="111"/>
        <v>10.146.106.98naa.60060e80133148005020314800003003</v>
      </c>
      <c r="D7152" t="s">
        <v>4397</v>
      </c>
    </row>
    <row r="7153" spans="1:4">
      <c r="A7153" t="s">
        <v>1230</v>
      </c>
      <c r="B7153" t="s">
        <v>1309</v>
      </c>
      <c r="C7153" t="str">
        <f t="shared" si="111"/>
        <v>10.146.106.98naa.60060e80166177000001617700004702</v>
      </c>
      <c r="D7153" t="s">
        <v>5103</v>
      </c>
    </row>
    <row r="7154" spans="1:4">
      <c r="A7154" t="s">
        <v>1230</v>
      </c>
      <c r="B7154" t="s">
        <v>5247</v>
      </c>
      <c r="C7154" t="str">
        <f t="shared" si="111"/>
        <v>10.146.106.98naa.60060e80166177000001617700004f08</v>
      </c>
      <c r="D7154" t="s">
        <v>4850</v>
      </c>
    </row>
    <row r="7155" spans="1:4">
      <c r="A7155" t="s">
        <v>1230</v>
      </c>
      <c r="B7155" t="s">
        <v>5217</v>
      </c>
      <c r="C7155" t="str">
        <f t="shared" si="111"/>
        <v>10.146.106.98naa.60060e80166177000001617700004401</v>
      </c>
      <c r="D7155" t="s">
        <v>4695</v>
      </c>
    </row>
    <row r="7156" spans="1:4">
      <c r="A7156" t="s">
        <v>1230</v>
      </c>
      <c r="B7156" t="s">
        <v>5229</v>
      </c>
      <c r="C7156" t="str">
        <f t="shared" si="111"/>
        <v>10.146.106.98naa.60060e80133148005020314800003001</v>
      </c>
      <c r="D7156" t="s">
        <v>4399</v>
      </c>
    </row>
    <row r="7157" spans="1:4">
      <c r="A7157" t="s">
        <v>1230</v>
      </c>
      <c r="B7157" t="s">
        <v>5131</v>
      </c>
      <c r="C7157" t="str">
        <f t="shared" si="111"/>
        <v>10.146.106.98naa.60060e80166177000001617700004402</v>
      </c>
      <c r="D7157" t="s">
        <v>4694</v>
      </c>
    </row>
    <row r="7158" spans="1:4">
      <c r="A7158" t="s">
        <v>1230</v>
      </c>
      <c r="B7158" t="s">
        <v>5249</v>
      </c>
      <c r="C7158" t="str">
        <f t="shared" si="111"/>
        <v>10.146.106.98naa.60060e8016617700000161770000440a</v>
      </c>
      <c r="D7158" t="s">
        <v>5102</v>
      </c>
    </row>
    <row r="7159" spans="1:4">
      <c r="A7159" t="s">
        <v>1230</v>
      </c>
      <c r="B7159" t="s">
        <v>5183</v>
      </c>
      <c r="C7159" t="str">
        <f t="shared" si="111"/>
        <v>10.146.106.98naa.60060e8016622100000162210000a506</v>
      </c>
      <c r="D7159" t="s">
        <v>5378</v>
      </c>
    </row>
    <row r="7160" spans="1:4">
      <c r="A7160" t="s">
        <v>1230</v>
      </c>
      <c r="B7160" t="s">
        <v>5228</v>
      </c>
      <c r="C7160" t="str">
        <f t="shared" si="111"/>
        <v>10.146.106.98naa.60060e80133148005020314800003004</v>
      </c>
      <c r="D7160" t="s">
        <v>4411</v>
      </c>
    </row>
    <row r="7161" spans="1:4">
      <c r="A7161" t="s">
        <v>1230</v>
      </c>
      <c r="B7161" t="s">
        <v>5226</v>
      </c>
      <c r="C7161" t="str">
        <f t="shared" si="111"/>
        <v>10.146.106.98naa.60060e80133148005020314800003005</v>
      </c>
      <c r="D7161" t="s">
        <v>4415</v>
      </c>
    </row>
    <row r="7162" spans="1:4">
      <c r="A7162" t="s">
        <v>1230</v>
      </c>
      <c r="B7162" t="s">
        <v>5227</v>
      </c>
      <c r="C7162" t="str">
        <f t="shared" si="111"/>
        <v>10.146.106.98naa.60060e80133148005020314800003006</v>
      </c>
      <c r="D7162" t="s">
        <v>4410</v>
      </c>
    </row>
    <row r="7163" spans="1:4">
      <c r="A7163" t="s">
        <v>1230</v>
      </c>
      <c r="B7163" t="s">
        <v>5235</v>
      </c>
      <c r="C7163" t="str">
        <f t="shared" si="111"/>
        <v>10.146.106.98naa.60060e80166177000001617700004502</v>
      </c>
      <c r="D7163" t="s">
        <v>4687</v>
      </c>
    </row>
    <row r="7164" spans="1:4">
      <c r="A7164" t="s">
        <v>1230</v>
      </c>
      <c r="B7164" t="s">
        <v>5237</v>
      </c>
      <c r="C7164" t="str">
        <f t="shared" si="111"/>
        <v>10.146.106.98naa.60060e80166177000001617700004501</v>
      </c>
      <c r="D7164" t="s">
        <v>4688</v>
      </c>
    </row>
    <row r="7165" spans="1:4">
      <c r="A7165" t="s">
        <v>1230</v>
      </c>
      <c r="B7165" t="s">
        <v>5252</v>
      </c>
      <c r="C7165" t="str">
        <f t="shared" si="111"/>
        <v>10.146.106.98naa.60060e80166177000001617700004407</v>
      </c>
      <c r="D7165" t="s">
        <v>4824</v>
      </c>
    </row>
    <row r="7166" spans="1:4">
      <c r="A7166" t="s">
        <v>1230</v>
      </c>
      <c r="B7166" t="s">
        <v>5253</v>
      </c>
      <c r="C7166" t="str">
        <f t="shared" si="111"/>
        <v>10.146.106.98naa.60060e80166177000001617700004408</v>
      </c>
      <c r="D7166" t="s">
        <v>4826</v>
      </c>
    </row>
    <row r="7167" spans="1:4">
      <c r="A7167" t="s">
        <v>1230</v>
      </c>
      <c r="B7167" t="s">
        <v>5213</v>
      </c>
      <c r="C7167" t="str">
        <f t="shared" si="111"/>
        <v>10.146.106.98naa.60060e80166177000001617700004f00</v>
      </c>
      <c r="D7167" t="s">
        <v>4689</v>
      </c>
    </row>
    <row r="7168" spans="1:4">
      <c r="A7168" t="s">
        <v>1230</v>
      </c>
      <c r="B7168" t="s">
        <v>5236</v>
      </c>
      <c r="C7168" t="str">
        <f t="shared" si="111"/>
        <v>10.146.106.98naa.60060e80166177000001617700004500</v>
      </c>
      <c r="D7168" t="s">
        <v>4435</v>
      </c>
    </row>
    <row r="7169" spans="1:4">
      <c r="A7169" t="s">
        <v>1230</v>
      </c>
      <c r="B7169" t="s">
        <v>5119</v>
      </c>
      <c r="C7169" t="str">
        <f t="shared" si="111"/>
        <v>10.146.106.98naa.60060e80166177000001617700004212</v>
      </c>
      <c r="D7169" t="s">
        <v>5283</v>
      </c>
    </row>
    <row r="7170" spans="1:4">
      <c r="A7170" t="s">
        <v>1230</v>
      </c>
      <c r="B7170" t="s">
        <v>5269</v>
      </c>
      <c r="C7170" t="str">
        <f t="shared" si="111"/>
        <v>10.146.106.98naa.60060e8016622100000162210000a10d</v>
      </c>
      <c r="D7170" t="s">
        <v>5281</v>
      </c>
    </row>
    <row r="7171" spans="1:4">
      <c r="A7171" t="s">
        <v>1230</v>
      </c>
      <c r="B7171" t="s">
        <v>5271</v>
      </c>
      <c r="C7171" t="str">
        <f t="shared" si="111"/>
        <v>10.146.106.98naa.60060e8016622100000162210000a10e</v>
      </c>
      <c r="D7171" t="s">
        <v>5282</v>
      </c>
    </row>
    <row r="7172" spans="1:4">
      <c r="A7172" t="s">
        <v>1230</v>
      </c>
      <c r="B7172" t="s">
        <v>5270</v>
      </c>
      <c r="C7172" t="str">
        <f t="shared" ref="C7172:C7235" si="112">CONCATENATE(A7172,B7172)</f>
        <v>10.146.106.98naa.60060e8016622100000162210000a10f</v>
      </c>
      <c r="D7172" t="s">
        <v>5272</v>
      </c>
    </row>
    <row r="7173" spans="1:4">
      <c r="A7173" t="s">
        <v>1230</v>
      </c>
      <c r="B7173" t="s">
        <v>5215</v>
      </c>
      <c r="C7173" t="str">
        <f t="shared" si="112"/>
        <v>10.146.106.98naa.60060e80166177000001617700004f01</v>
      </c>
      <c r="D7173" t="s">
        <v>4692</v>
      </c>
    </row>
    <row r="7174" spans="1:4">
      <c r="A7174" t="s">
        <v>1230</v>
      </c>
      <c r="B7174" t="s">
        <v>5193</v>
      </c>
      <c r="C7174" t="str">
        <f t="shared" si="112"/>
        <v>10.146.106.98naa.60060e80133148005020314800003302</v>
      </c>
      <c r="D7174" t="s">
        <v>4400</v>
      </c>
    </row>
    <row r="7175" spans="1:4">
      <c r="A7175" t="s">
        <v>1230</v>
      </c>
      <c r="B7175" t="s">
        <v>5251</v>
      </c>
      <c r="C7175" t="str">
        <f t="shared" si="112"/>
        <v>10.146.106.98naa.60060e80166177000001617700004f06</v>
      </c>
      <c r="D7175" t="s">
        <v>4830</v>
      </c>
    </row>
    <row r="7176" spans="1:4">
      <c r="A7176" t="s">
        <v>1230</v>
      </c>
      <c r="B7176" t="s">
        <v>5224</v>
      </c>
      <c r="C7176" t="str">
        <f t="shared" si="112"/>
        <v>10.146.106.98naa.60060e80166177000001617700004400</v>
      </c>
      <c r="D7176" t="s">
        <v>4691</v>
      </c>
    </row>
    <row r="7177" spans="1:4">
      <c r="A7177" t="s">
        <v>1230</v>
      </c>
      <c r="B7177" t="s">
        <v>5207</v>
      </c>
      <c r="C7177" t="str">
        <f t="shared" si="112"/>
        <v>10.146.106.98naa.60060e80133148005020314800003000</v>
      </c>
      <c r="D7177" t="s">
        <v>4404</v>
      </c>
    </row>
    <row r="7178" spans="1:4">
      <c r="A7178" t="s">
        <v>1230</v>
      </c>
      <c r="B7178" t="s">
        <v>5248</v>
      </c>
      <c r="C7178" t="str">
        <f t="shared" si="112"/>
        <v>10.146.106.98naa.60060e80166177000001617700004f07</v>
      </c>
      <c r="D7178" t="s">
        <v>4831</v>
      </c>
    </row>
    <row r="7179" spans="1:4">
      <c r="A7179" t="s">
        <v>1230</v>
      </c>
      <c r="B7179" t="s">
        <v>1305</v>
      </c>
      <c r="C7179" t="str">
        <f t="shared" si="112"/>
        <v>10.146.106.98naa.60060e80166177000001617700004700</v>
      </c>
      <c r="D7179" t="s">
        <v>4690</v>
      </c>
    </row>
    <row r="7180" spans="1:4">
      <c r="A7180" t="s">
        <v>1230</v>
      </c>
      <c r="B7180" t="s">
        <v>5194</v>
      </c>
      <c r="C7180" t="str">
        <f t="shared" si="112"/>
        <v>10.146.106.98naa.60060e80133148005020314800003300</v>
      </c>
      <c r="D7180" t="s">
        <v>4221</v>
      </c>
    </row>
    <row r="7181" spans="1:4">
      <c r="A7181" t="s">
        <v>1230</v>
      </c>
      <c r="B7181" t="s">
        <v>5255</v>
      </c>
      <c r="C7181" t="str">
        <f t="shared" si="112"/>
        <v>10.146.106.98naa.60060e80166177000001617700004202</v>
      </c>
      <c r="D7181" t="s">
        <v>4832</v>
      </c>
    </row>
    <row r="7182" spans="1:4">
      <c r="A7182" t="s">
        <v>1230</v>
      </c>
      <c r="B7182" t="s">
        <v>5210</v>
      </c>
      <c r="C7182" t="str">
        <f t="shared" si="112"/>
        <v>10.146.106.98naa.60060e80166177000001617700004f02</v>
      </c>
      <c r="D7182" t="s">
        <v>4693</v>
      </c>
    </row>
    <row r="7183" spans="1:4">
      <c r="A7183" t="s">
        <v>1230</v>
      </c>
      <c r="B7183" t="s">
        <v>5190</v>
      </c>
      <c r="C7183" t="str">
        <f t="shared" si="112"/>
        <v>10.146.106.98naa.60060e80133148005020314800003301</v>
      </c>
      <c r="D7183" t="s">
        <v>4416</v>
      </c>
    </row>
    <row r="7184" spans="1:4">
      <c r="A7184" t="s">
        <v>1230</v>
      </c>
      <c r="B7184" t="s">
        <v>5254</v>
      </c>
      <c r="C7184" t="str">
        <f t="shared" si="112"/>
        <v>10.146.106.98naa.60060e80166177000001617700004203</v>
      </c>
      <c r="D7184" t="s">
        <v>4833</v>
      </c>
    </row>
    <row r="7185" spans="1:4">
      <c r="A7185" t="s">
        <v>1230</v>
      </c>
      <c r="B7185" t="s">
        <v>5178</v>
      </c>
      <c r="C7185" t="str">
        <f t="shared" si="112"/>
        <v>10.146.106.98naa.60060e8016622100000162210000a000</v>
      </c>
      <c r="D7185" t="s">
        <v>5380</v>
      </c>
    </row>
    <row r="7186" spans="1:4">
      <c r="A7186" t="s">
        <v>1230</v>
      </c>
      <c r="B7186" t="s">
        <v>5164</v>
      </c>
      <c r="C7186" t="str">
        <f t="shared" si="112"/>
        <v>10.146.106.98naa.60060e8016622100000162210000a203</v>
      </c>
      <c r="D7186" t="s">
        <v>5381</v>
      </c>
    </row>
    <row r="7187" spans="1:4">
      <c r="A7187" t="s">
        <v>1230</v>
      </c>
      <c r="B7187" t="s">
        <v>5151</v>
      </c>
      <c r="C7187" t="str">
        <f t="shared" si="112"/>
        <v>10.146.106.98naa.60060e8016622100000162210000a509</v>
      </c>
      <c r="D7187" t="s">
        <v>5382</v>
      </c>
    </row>
    <row r="7188" spans="1:4">
      <c r="A7188" t="s">
        <v>1230</v>
      </c>
      <c r="B7188" t="s">
        <v>5180</v>
      </c>
      <c r="C7188" t="str">
        <f t="shared" si="112"/>
        <v>10.146.106.98naa.60060e8016622100000162210000a507</v>
      </c>
      <c r="D7188" t="s">
        <v>5383</v>
      </c>
    </row>
    <row r="7189" spans="1:4">
      <c r="A7189" t="s">
        <v>1230</v>
      </c>
      <c r="B7189" t="s">
        <v>5177</v>
      </c>
      <c r="C7189" t="str">
        <f t="shared" si="112"/>
        <v>10.146.106.98naa.60060e8016622100000162210000a508</v>
      </c>
      <c r="D7189" t="s">
        <v>5384</v>
      </c>
    </row>
    <row r="7190" spans="1:4">
      <c r="A7190" t="s">
        <v>1230</v>
      </c>
      <c r="B7190" t="s">
        <v>5146</v>
      </c>
      <c r="C7190" t="str">
        <f t="shared" si="112"/>
        <v>10.146.106.98naa.60060e8016622100000162210000a100</v>
      </c>
      <c r="D7190" t="s">
        <v>5385</v>
      </c>
    </row>
    <row r="7191" spans="1:4">
      <c r="A7191" t="s">
        <v>1230</v>
      </c>
      <c r="B7191" t="s">
        <v>5147</v>
      </c>
      <c r="C7191" t="str">
        <f t="shared" si="112"/>
        <v>10.146.106.98naa.60060e8016622100000162210000a101</v>
      </c>
      <c r="D7191" t="s">
        <v>5379</v>
      </c>
    </row>
    <row r="7192" spans="1:4">
      <c r="A7192" t="s">
        <v>1230</v>
      </c>
      <c r="B7192" t="s">
        <v>5152</v>
      </c>
      <c r="C7192" t="str">
        <f t="shared" si="112"/>
        <v>10.146.106.98naa.60060e8016622100000162210000a50a</v>
      </c>
      <c r="D7192" t="s">
        <v>5387</v>
      </c>
    </row>
    <row r="7193" spans="1:4">
      <c r="A7193" t="s">
        <v>1230</v>
      </c>
      <c r="B7193" t="s">
        <v>5153</v>
      </c>
      <c r="C7193" t="str">
        <f t="shared" si="112"/>
        <v>10.146.106.98naa.60060e8016622100000162210000a50b</v>
      </c>
      <c r="D7193" t="s">
        <v>5386</v>
      </c>
    </row>
    <row r="7194" spans="1:4">
      <c r="A7194" t="s">
        <v>1230</v>
      </c>
      <c r="B7194" t="s">
        <v>5230</v>
      </c>
      <c r="C7194" t="str">
        <f t="shared" si="112"/>
        <v>10.146.106.98naa.60060e8016622100000162210000a10a</v>
      </c>
      <c r="D7194" t="s">
        <v>5311</v>
      </c>
    </row>
    <row r="7195" spans="1:4">
      <c r="A7195" t="s">
        <v>1230</v>
      </c>
      <c r="B7195" t="s">
        <v>1237</v>
      </c>
      <c r="C7195" t="str">
        <f t="shared" si="112"/>
        <v>10.146.106.98naa.60060e80166221000001622100001f1a</v>
      </c>
      <c r="D7195" t="s">
        <v>2462</v>
      </c>
    </row>
    <row r="7196" spans="1:4">
      <c r="A7196" t="s">
        <v>1230</v>
      </c>
      <c r="B7196" t="s">
        <v>5148</v>
      </c>
      <c r="C7196" t="str">
        <f t="shared" si="112"/>
        <v>10.146.106.98naa.60060e80166177000001617700004403</v>
      </c>
      <c r="D7196" t="s">
        <v>5330</v>
      </c>
    </row>
    <row r="7197" spans="1:4">
      <c r="A7197" t="s">
        <v>1230</v>
      </c>
      <c r="B7197" t="s">
        <v>5159</v>
      </c>
      <c r="C7197" t="str">
        <f t="shared" si="112"/>
        <v>10.146.106.98naa.60060e80166177000001617700004200</v>
      </c>
      <c r="D7197" t="s">
        <v>5346</v>
      </c>
    </row>
    <row r="7198" spans="1:4">
      <c r="A7198" t="s">
        <v>1230</v>
      </c>
      <c r="B7198" t="s">
        <v>5160</v>
      </c>
      <c r="C7198" t="str">
        <f t="shared" si="112"/>
        <v>10.146.106.98naa.60060e80166177000001617700004404</v>
      </c>
      <c r="D7198" t="s">
        <v>5345</v>
      </c>
    </row>
    <row r="7199" spans="1:4">
      <c r="A7199" t="s">
        <v>1230</v>
      </c>
      <c r="B7199" t="s">
        <v>5192</v>
      </c>
      <c r="C7199" t="str">
        <f t="shared" si="112"/>
        <v>10.146.106.98naa.60060e8016622100000162210000affe</v>
      </c>
      <c r="D7199" t="s">
        <v>5315</v>
      </c>
    </row>
    <row r="7200" spans="1:4">
      <c r="A7200" t="s">
        <v>1230</v>
      </c>
      <c r="B7200" t="s">
        <v>5198</v>
      </c>
      <c r="C7200" t="str">
        <f t="shared" si="112"/>
        <v>10.146.106.98naa.60060e8016622100000162210000af0e</v>
      </c>
      <c r="D7200" t="s">
        <v>5313</v>
      </c>
    </row>
    <row r="7201" spans="1:4">
      <c r="A7201" t="s">
        <v>1230</v>
      </c>
      <c r="B7201" t="s">
        <v>5196</v>
      </c>
      <c r="C7201" t="str">
        <f t="shared" si="112"/>
        <v>10.146.106.98naa.60060e8016622100000162210000a40d</v>
      </c>
      <c r="D7201" t="s">
        <v>5304</v>
      </c>
    </row>
    <row r="7202" spans="1:4">
      <c r="A7202" t="s">
        <v>1230</v>
      </c>
      <c r="B7202" t="s">
        <v>5197</v>
      </c>
      <c r="C7202" t="str">
        <f t="shared" si="112"/>
        <v>10.146.106.98naa.60060e8016622100000162210000af0f</v>
      </c>
      <c r="D7202" t="s">
        <v>5312</v>
      </c>
    </row>
    <row r="7203" spans="1:4">
      <c r="A7203" t="s">
        <v>1230</v>
      </c>
      <c r="B7203" t="s">
        <v>1249</v>
      </c>
      <c r="C7203" t="str">
        <f t="shared" si="112"/>
        <v>10.146.106.98naa.60060e8016622100000162210000a604</v>
      </c>
      <c r="D7203" t="s">
        <v>5316</v>
      </c>
    </row>
    <row r="7204" spans="1:4">
      <c r="A7204" t="s">
        <v>1230</v>
      </c>
      <c r="B7204" t="s">
        <v>5191</v>
      </c>
      <c r="C7204" t="str">
        <f t="shared" si="112"/>
        <v>10.146.106.98naa.60060e8016622100000162210000af10</v>
      </c>
      <c r="D7204" t="s">
        <v>5314</v>
      </c>
    </row>
    <row r="7205" spans="1:4">
      <c r="A7205" t="s">
        <v>1230</v>
      </c>
      <c r="B7205" t="s">
        <v>5161</v>
      </c>
      <c r="C7205" t="str">
        <f t="shared" si="112"/>
        <v>10.146.106.98naa.60060e80166177000001617700004201</v>
      </c>
      <c r="D7205" t="s">
        <v>5344</v>
      </c>
    </row>
    <row r="7206" spans="1:4">
      <c r="A7206" t="s">
        <v>1230</v>
      </c>
      <c r="B7206" t="s">
        <v>5225</v>
      </c>
      <c r="C7206" t="str">
        <f t="shared" si="112"/>
        <v>10.146.106.98naa.60060e80166177000001617700004204</v>
      </c>
      <c r="D7206" t="s">
        <v>4703</v>
      </c>
    </row>
    <row r="7207" spans="1:4">
      <c r="A7207" t="s">
        <v>1230</v>
      </c>
      <c r="B7207" t="s">
        <v>5155</v>
      </c>
      <c r="C7207" t="str">
        <f t="shared" si="112"/>
        <v>10.146.106.98naa.60060e80166177000001617700004405</v>
      </c>
      <c r="D7207" t="s">
        <v>5352</v>
      </c>
    </row>
    <row r="7208" spans="1:4">
      <c r="A7208" t="s">
        <v>1230</v>
      </c>
      <c r="B7208" t="s">
        <v>5156</v>
      </c>
      <c r="C7208" t="str">
        <f t="shared" si="112"/>
        <v>10.146.106.98naa.60060e80166177000001617700004406</v>
      </c>
      <c r="D7208" t="s">
        <v>5350</v>
      </c>
    </row>
    <row r="7209" spans="1:4">
      <c r="A7209" t="s">
        <v>1230</v>
      </c>
      <c r="B7209" t="s">
        <v>5208</v>
      </c>
      <c r="C7209" t="str">
        <f t="shared" si="112"/>
        <v>10.146.106.98naa.60060e80166177000001617700004000</v>
      </c>
      <c r="D7209" t="s">
        <v>4698</v>
      </c>
    </row>
    <row r="7210" spans="1:4">
      <c r="A7210" t="s">
        <v>1230</v>
      </c>
      <c r="B7210" t="s">
        <v>5216</v>
      </c>
      <c r="C7210" t="str">
        <f t="shared" si="112"/>
        <v>10.146.106.98naa.60060e80166177000001617700004205</v>
      </c>
      <c r="D7210" t="s">
        <v>4699</v>
      </c>
    </row>
    <row r="7211" spans="1:4">
      <c r="A7211" t="s">
        <v>1230</v>
      </c>
      <c r="B7211" t="s">
        <v>5233</v>
      </c>
      <c r="C7211" t="str">
        <f t="shared" si="112"/>
        <v>10.146.106.98naa.60060e8016617700000161770000440c</v>
      </c>
      <c r="D7211" t="s">
        <v>4704</v>
      </c>
    </row>
    <row r="7212" spans="1:4">
      <c r="A7212" t="s">
        <v>1230</v>
      </c>
      <c r="B7212" t="s">
        <v>5162</v>
      </c>
      <c r="C7212" t="str">
        <f t="shared" si="112"/>
        <v>10.146.106.98naa.60060e80166177000001617700004f04</v>
      </c>
      <c r="D7212" t="s">
        <v>5343</v>
      </c>
    </row>
    <row r="7213" spans="1:4">
      <c r="A7213" t="s">
        <v>1230</v>
      </c>
      <c r="B7213" t="s">
        <v>5163</v>
      </c>
      <c r="C7213" t="str">
        <f t="shared" si="112"/>
        <v>10.146.106.98naa.60060e80166177000001617700004f03</v>
      </c>
      <c r="D7213" t="s">
        <v>5341</v>
      </c>
    </row>
    <row r="7214" spans="1:4">
      <c r="A7214" t="s">
        <v>1230</v>
      </c>
      <c r="B7214" t="s">
        <v>5158</v>
      </c>
      <c r="C7214" t="str">
        <f t="shared" si="112"/>
        <v>10.146.106.98naa.60060e80166177000001617700004f05</v>
      </c>
      <c r="D7214" t="s">
        <v>5342</v>
      </c>
    </row>
    <row r="7215" spans="1:4">
      <c r="A7215" t="s">
        <v>1230</v>
      </c>
      <c r="B7215" t="s">
        <v>1307</v>
      </c>
      <c r="C7215" t="str">
        <f t="shared" si="112"/>
        <v>10.146.106.98naa.60060e80166177000001617700004701</v>
      </c>
      <c r="D7215" t="s">
        <v>5351</v>
      </c>
    </row>
    <row r="7216" spans="1:4">
      <c r="A7216" t="s">
        <v>1230</v>
      </c>
      <c r="B7216" t="s">
        <v>5238</v>
      </c>
      <c r="C7216" t="str">
        <f t="shared" si="112"/>
        <v>10.146.106.98naa.60060e8016617700000161770000440b</v>
      </c>
      <c r="D7216" t="s">
        <v>4705</v>
      </c>
    </row>
    <row r="7217" spans="1:4">
      <c r="A7217" t="s">
        <v>1230</v>
      </c>
      <c r="B7217" t="s">
        <v>5200</v>
      </c>
      <c r="C7217" t="str">
        <f t="shared" si="112"/>
        <v>10.146.106.98naa.60060e8016622100000162210000a502</v>
      </c>
      <c r="D7217" t="s">
        <v>2502</v>
      </c>
    </row>
    <row r="7218" spans="1:4">
      <c r="A7218" t="s">
        <v>1230</v>
      </c>
      <c r="B7218" t="s">
        <v>5241</v>
      </c>
      <c r="C7218" t="str">
        <f t="shared" si="112"/>
        <v>10.146.106.98naa.60060e80166177000001617700004604</v>
      </c>
      <c r="D7218" t="s">
        <v>5317</v>
      </c>
    </row>
    <row r="7219" spans="1:4">
      <c r="A7219" t="s">
        <v>1230</v>
      </c>
      <c r="B7219" t="s">
        <v>5246</v>
      </c>
      <c r="C7219" t="str">
        <f t="shared" si="112"/>
        <v>10.146.106.98naa.60060e80166177000001617700004105</v>
      </c>
      <c r="D7219" t="s">
        <v>5318</v>
      </c>
    </row>
    <row r="7220" spans="1:4">
      <c r="A7220" t="s">
        <v>1230</v>
      </c>
      <c r="B7220" t="s">
        <v>5245</v>
      </c>
      <c r="C7220" t="str">
        <f t="shared" si="112"/>
        <v>10.146.106.98naa.60060e80166177000001617700004106</v>
      </c>
      <c r="D7220" t="s">
        <v>5319</v>
      </c>
    </row>
    <row r="7221" spans="1:4">
      <c r="A7221" t="s">
        <v>1230</v>
      </c>
      <c r="B7221" t="s">
        <v>5205</v>
      </c>
      <c r="C7221" t="str">
        <f t="shared" si="112"/>
        <v>10.146.106.98naa.60060e8016622100000162210000a503</v>
      </c>
      <c r="D7221" t="s">
        <v>2520</v>
      </c>
    </row>
    <row r="7222" spans="1:4">
      <c r="A7222" t="s">
        <v>1230</v>
      </c>
      <c r="B7222" t="s">
        <v>5239</v>
      </c>
      <c r="C7222" t="str">
        <f t="shared" si="112"/>
        <v>10.146.106.98naa.60060e80166177000001617700004603</v>
      </c>
      <c r="D7222" t="s">
        <v>5320</v>
      </c>
    </row>
    <row r="7223" spans="1:4">
      <c r="A7223" t="s">
        <v>1230</v>
      </c>
      <c r="B7223" t="s">
        <v>5264</v>
      </c>
      <c r="C7223" t="str">
        <f t="shared" si="112"/>
        <v>10.146.106.98naa.60060e8016617700000161770000420a</v>
      </c>
      <c r="D7223" t="s">
        <v>5321</v>
      </c>
    </row>
    <row r="7224" spans="1:4">
      <c r="A7224" t="s">
        <v>1230</v>
      </c>
      <c r="B7224" t="s">
        <v>5265</v>
      </c>
      <c r="C7224" t="str">
        <f t="shared" si="112"/>
        <v>10.146.106.98naa.60060e80166177000001617700004209</v>
      </c>
      <c r="D7224" t="s">
        <v>5322</v>
      </c>
    </row>
    <row r="7225" spans="1:4">
      <c r="A7225" t="s">
        <v>1230</v>
      </c>
      <c r="B7225" t="s">
        <v>5242</v>
      </c>
      <c r="C7225" t="str">
        <f t="shared" si="112"/>
        <v>10.146.106.98naa.60060e8016617700000161770000440f</v>
      </c>
      <c r="D7225" t="s">
        <v>5323</v>
      </c>
    </row>
    <row r="7226" spans="1:4">
      <c r="A7226" t="s">
        <v>1230</v>
      </c>
      <c r="B7226" t="s">
        <v>5240</v>
      </c>
      <c r="C7226" t="str">
        <f t="shared" si="112"/>
        <v>10.146.106.98naa.60060e80166177000001617700004002</v>
      </c>
      <c r="D7226" t="s">
        <v>5324</v>
      </c>
    </row>
    <row r="7227" spans="1:4">
      <c r="A7227" t="s">
        <v>1230</v>
      </c>
      <c r="B7227" t="s">
        <v>5243</v>
      </c>
      <c r="C7227" t="str">
        <f t="shared" si="112"/>
        <v>10.146.106.98naa.60060e80166177000001617700004410</v>
      </c>
      <c r="D7227" t="s">
        <v>5325</v>
      </c>
    </row>
    <row r="7228" spans="1:4">
      <c r="A7228" t="s">
        <v>1230</v>
      </c>
      <c r="B7228" t="s">
        <v>5206</v>
      </c>
      <c r="C7228" t="str">
        <f t="shared" si="112"/>
        <v>10.146.106.98naa.60060e8016622100000162210000a40a</v>
      </c>
      <c r="D7228" t="s">
        <v>2540</v>
      </c>
    </row>
    <row r="7229" spans="1:4">
      <c r="A7229" t="s">
        <v>1230</v>
      </c>
      <c r="B7229" t="s">
        <v>1245</v>
      </c>
      <c r="C7229" t="str">
        <f t="shared" si="112"/>
        <v>10.146.106.98naa.60060e8016622100000162210000a602</v>
      </c>
      <c r="D7229" t="s">
        <v>4495</v>
      </c>
    </row>
    <row r="7230" spans="1:4">
      <c r="A7230" t="s">
        <v>1230</v>
      </c>
      <c r="B7230" t="s">
        <v>5189</v>
      </c>
      <c r="C7230" t="str">
        <f t="shared" si="112"/>
        <v>10.146.106.98naa.60060e8016622100000162210000af08</v>
      </c>
      <c r="D7230" t="s">
        <v>4496</v>
      </c>
    </row>
    <row r="7231" spans="1:4">
      <c r="A7231" t="s">
        <v>1230</v>
      </c>
      <c r="B7231" t="s">
        <v>5187</v>
      </c>
      <c r="C7231" t="str">
        <f t="shared" si="112"/>
        <v>10.146.106.98naa.60060e8016622100000162210000a001</v>
      </c>
      <c r="D7231" t="s">
        <v>5310</v>
      </c>
    </row>
    <row r="7232" spans="1:4">
      <c r="A7232" t="s">
        <v>1230</v>
      </c>
      <c r="B7232" t="s">
        <v>5195</v>
      </c>
      <c r="C7232" t="str">
        <f t="shared" si="112"/>
        <v>10.146.106.98naa.60060e8016622100000162210000a106</v>
      </c>
      <c r="D7232" t="s">
        <v>5300</v>
      </c>
    </row>
    <row r="7233" spans="1:4">
      <c r="A7233" t="s">
        <v>1230</v>
      </c>
      <c r="B7233" t="s">
        <v>5188</v>
      </c>
      <c r="C7233" t="str">
        <f t="shared" si="112"/>
        <v>10.146.106.98naa.60060e8016622100000162210000a002</v>
      </c>
      <c r="D7233" t="s">
        <v>5305</v>
      </c>
    </row>
    <row r="7234" spans="1:4">
      <c r="A7234" t="s">
        <v>1230</v>
      </c>
      <c r="B7234" t="s">
        <v>5199</v>
      </c>
      <c r="C7234" t="str">
        <f t="shared" si="112"/>
        <v>10.146.106.98naa.60060e8016622100000162210000af07</v>
      </c>
      <c r="D7234" t="s">
        <v>4856</v>
      </c>
    </row>
    <row r="7235" spans="1:4">
      <c r="A7235" t="s">
        <v>1230</v>
      </c>
      <c r="B7235" t="s">
        <v>5204</v>
      </c>
      <c r="C7235" t="str">
        <f t="shared" si="112"/>
        <v>10.146.106.98naa.60060e8016622100000162210000a40b</v>
      </c>
      <c r="D7235" t="s">
        <v>2522</v>
      </c>
    </row>
    <row r="7236" spans="1:4">
      <c r="A7236" t="s">
        <v>1230</v>
      </c>
      <c r="B7236" t="s">
        <v>5244</v>
      </c>
      <c r="C7236" t="str">
        <f t="shared" ref="C7236:C7299" si="113">CONCATENATE(A7236,B7236)</f>
        <v>10.146.106.98naa.60060e80166177000001617700004107</v>
      </c>
      <c r="D7236" t="s">
        <v>5329</v>
      </c>
    </row>
    <row r="7237" spans="1:4">
      <c r="A7237" t="s">
        <v>1230</v>
      </c>
      <c r="B7237" t="s">
        <v>5202</v>
      </c>
      <c r="C7237" t="str">
        <f t="shared" si="113"/>
        <v>10.146.106.98naa.60060e8016622100000162210000a200</v>
      </c>
      <c r="D7237" t="s">
        <v>2523</v>
      </c>
    </row>
    <row r="7238" spans="1:4">
      <c r="A7238" t="s">
        <v>1230</v>
      </c>
      <c r="B7238" t="s">
        <v>5203</v>
      </c>
      <c r="C7238" t="str">
        <f t="shared" si="113"/>
        <v>10.146.106.98naa.60060e8016622100000162210000af06</v>
      </c>
      <c r="D7238" t="s">
        <v>4498</v>
      </c>
    </row>
    <row r="7239" spans="1:4">
      <c r="A7239" t="s">
        <v>1230</v>
      </c>
      <c r="B7239" t="s">
        <v>5201</v>
      </c>
      <c r="C7239" t="str">
        <f t="shared" si="113"/>
        <v>10.146.106.98naa.60060e8016622100000162210000a504</v>
      </c>
      <c r="D7239" t="s">
        <v>4500</v>
      </c>
    </row>
    <row r="7240" spans="1:4">
      <c r="A7240" t="s">
        <v>1230</v>
      </c>
      <c r="B7240" t="s">
        <v>5125</v>
      </c>
      <c r="C7240" t="str">
        <f t="shared" si="113"/>
        <v>10.146.106.98naa.60060e80166177000001617700004104</v>
      </c>
      <c r="D7240" t="s">
        <v>5278</v>
      </c>
    </row>
    <row r="7241" spans="1:4">
      <c r="A7241" t="s">
        <v>1230</v>
      </c>
      <c r="B7241" t="s">
        <v>5260</v>
      </c>
      <c r="C7241" t="str">
        <f t="shared" si="113"/>
        <v>10.146.106.98naa.60060e8016622100000162210000af0b</v>
      </c>
      <c r="D7241" t="s">
        <v>4476</v>
      </c>
    </row>
    <row r="7242" spans="1:4">
      <c r="A7242" t="s">
        <v>1230</v>
      </c>
      <c r="B7242" t="s">
        <v>5138</v>
      </c>
      <c r="C7242" t="str">
        <f t="shared" si="113"/>
        <v>10.146.106.98naa.60060e8016617700000161770000420d</v>
      </c>
      <c r="D7242" t="s">
        <v>5277</v>
      </c>
    </row>
    <row r="7243" spans="1:4">
      <c r="A7243" t="s">
        <v>1230</v>
      </c>
      <c r="B7243" t="s">
        <v>1247</v>
      </c>
      <c r="C7243" t="str">
        <f t="shared" si="113"/>
        <v>10.146.106.98naa.60060e8016622100000162210000a603</v>
      </c>
      <c r="D7243" t="s">
        <v>4522</v>
      </c>
    </row>
    <row r="7244" spans="1:4">
      <c r="A7244" t="s">
        <v>1230</v>
      </c>
      <c r="B7244" t="s">
        <v>5137</v>
      </c>
      <c r="C7244" t="str">
        <f t="shared" si="113"/>
        <v>10.146.106.98naa.60060e80133148005020314800001004</v>
      </c>
      <c r="D7244" t="s">
        <v>4479</v>
      </c>
    </row>
    <row r="7245" spans="1:4">
      <c r="A7245" t="s">
        <v>1230</v>
      </c>
      <c r="B7245" t="s">
        <v>5135</v>
      </c>
      <c r="C7245" t="str">
        <f t="shared" si="113"/>
        <v>10.146.106.98naa.60060e80133148005020314800001003</v>
      </c>
      <c r="D7245" t="s">
        <v>4477</v>
      </c>
    </row>
    <row r="7246" spans="1:4">
      <c r="A7246" t="s">
        <v>1230</v>
      </c>
      <c r="B7246" t="s">
        <v>5141</v>
      </c>
      <c r="C7246" t="str">
        <f t="shared" si="113"/>
        <v>10.146.106.98naa.60060e80133148005020314800001002</v>
      </c>
      <c r="D7246" t="s">
        <v>4482</v>
      </c>
    </row>
    <row r="7247" spans="1:4">
      <c r="A7247" t="s">
        <v>1230</v>
      </c>
      <c r="B7247" t="s">
        <v>5140</v>
      </c>
      <c r="C7247" t="str">
        <f t="shared" si="113"/>
        <v>10.146.106.98naa.60060e8016617700000161770000420b</v>
      </c>
      <c r="D7247" t="s">
        <v>5338</v>
      </c>
    </row>
    <row r="7248" spans="1:4">
      <c r="A7248" t="s">
        <v>1230</v>
      </c>
      <c r="B7248" t="s">
        <v>5259</v>
      </c>
      <c r="C7248" t="str">
        <f t="shared" si="113"/>
        <v>10.146.106.98naa.60060e8016622100000162210000af0a</v>
      </c>
      <c r="D7248" t="s">
        <v>2542</v>
      </c>
    </row>
    <row r="7249" spans="1:4">
      <c r="A7249" t="s">
        <v>1230</v>
      </c>
      <c r="B7249" t="s">
        <v>5139</v>
      </c>
      <c r="C7249" t="str">
        <f t="shared" si="113"/>
        <v>10.146.106.98naa.60060e8016617700000161770000420c</v>
      </c>
      <c r="D7249" t="s">
        <v>5276</v>
      </c>
    </row>
    <row r="7250" spans="1:4">
      <c r="A7250" t="s">
        <v>1230</v>
      </c>
      <c r="B7250" t="s">
        <v>1317</v>
      </c>
      <c r="C7250" t="str">
        <f t="shared" si="113"/>
        <v>10.146.106.98naa.60060e80166177000001617700004706</v>
      </c>
      <c r="D7250" t="s">
        <v>5299</v>
      </c>
    </row>
    <row r="7251" spans="1:4">
      <c r="A7251" t="s">
        <v>1230</v>
      </c>
      <c r="B7251" t="s">
        <v>1319</v>
      </c>
      <c r="C7251" t="str">
        <f t="shared" si="113"/>
        <v>10.146.106.98naa.60060e80166177000001617700004707</v>
      </c>
      <c r="D7251" t="s">
        <v>5273</v>
      </c>
    </row>
    <row r="7252" spans="1:4">
      <c r="A7252" t="s">
        <v>1230</v>
      </c>
      <c r="B7252" t="s">
        <v>5266</v>
      </c>
      <c r="C7252" t="str">
        <f t="shared" si="113"/>
        <v>10.146.106.98naa.60060e8016622100000162210000a10b</v>
      </c>
      <c r="D7252" t="s">
        <v>5287</v>
      </c>
    </row>
    <row r="7253" spans="1:4">
      <c r="A7253" t="s">
        <v>1230</v>
      </c>
      <c r="B7253" t="s">
        <v>5107</v>
      </c>
      <c r="C7253" t="str">
        <f t="shared" si="113"/>
        <v>10.146.106.98naa.60060e8016617700000161770000420f</v>
      </c>
      <c r="D7253" t="s">
        <v>5288</v>
      </c>
    </row>
    <row r="7254" spans="1:4">
      <c r="A7254" t="s">
        <v>1230</v>
      </c>
      <c r="B7254" t="s">
        <v>5120</v>
      </c>
      <c r="C7254" t="str">
        <f t="shared" si="113"/>
        <v>10.146.106.98naa.60060e80166177000001617700004210</v>
      </c>
      <c r="D7254" t="s">
        <v>5284</v>
      </c>
    </row>
    <row r="7255" spans="1:4">
      <c r="A7255" t="s">
        <v>1230</v>
      </c>
      <c r="B7255" t="s">
        <v>5124</v>
      </c>
      <c r="C7255" t="str">
        <f t="shared" si="113"/>
        <v>10.146.106.98naa.60060e80166177000001617700004211</v>
      </c>
      <c r="D7255" t="s">
        <v>5279</v>
      </c>
    </row>
    <row r="7256" spans="1:4">
      <c r="A7256" t="s">
        <v>1230</v>
      </c>
      <c r="B7256" t="s">
        <v>5267</v>
      </c>
      <c r="C7256" t="str">
        <f t="shared" si="113"/>
        <v>10.146.106.98naa.60060e8016622100000162210000a10c</v>
      </c>
      <c r="D7256" t="s">
        <v>5280</v>
      </c>
    </row>
    <row r="7257" spans="1:4">
      <c r="A7257" t="s">
        <v>1230</v>
      </c>
      <c r="B7257" t="s">
        <v>5106</v>
      </c>
      <c r="C7257" t="str">
        <f t="shared" si="113"/>
        <v>10.146.106.98naa.60060e8016617700000161770000420e</v>
      </c>
      <c r="D7257" t="s">
        <v>5286</v>
      </c>
    </row>
    <row r="7258" spans="1:4">
      <c r="A7258" t="s">
        <v>1230</v>
      </c>
      <c r="B7258" t="s">
        <v>5112</v>
      </c>
      <c r="C7258" t="str">
        <f t="shared" si="113"/>
        <v>10.146.106.98naa.60060e80133148005020314800001005</v>
      </c>
      <c r="D7258" t="s">
        <v>4525</v>
      </c>
    </row>
    <row r="7259" spans="1:4">
      <c r="A7259" t="s">
        <v>1230</v>
      </c>
      <c r="B7259" t="s">
        <v>5110</v>
      </c>
      <c r="C7259" t="str">
        <f t="shared" si="113"/>
        <v>10.146.106.98naa.60060e80166177000001617700004301</v>
      </c>
      <c r="D7259" t="s">
        <v>5274</v>
      </c>
    </row>
    <row r="7260" spans="1:4">
      <c r="A7260" t="s">
        <v>1230</v>
      </c>
      <c r="B7260" t="s">
        <v>5268</v>
      </c>
      <c r="C7260" t="str">
        <f t="shared" si="113"/>
        <v>10.146.106.98naa.60060e8016622100000162210000a505</v>
      </c>
      <c r="D7260" t="s">
        <v>5275</v>
      </c>
    </row>
    <row r="7261" spans="1:4">
      <c r="A7261" t="s">
        <v>1230</v>
      </c>
      <c r="B7261" t="s">
        <v>5105</v>
      </c>
      <c r="C7261" t="str">
        <f t="shared" si="113"/>
        <v>10.146.106.98naa.60060e80133148005020314800001006</v>
      </c>
      <c r="D7261" t="s">
        <v>4518</v>
      </c>
    </row>
    <row r="7262" spans="1:4">
      <c r="A7262" t="s">
        <v>1230</v>
      </c>
      <c r="B7262" t="s">
        <v>5109</v>
      </c>
      <c r="C7262" t="str">
        <f t="shared" si="113"/>
        <v>10.146.106.98naa.60060e80166177000001617700004503</v>
      </c>
      <c r="D7262" t="s">
        <v>5285</v>
      </c>
    </row>
    <row r="7263" spans="1:4">
      <c r="A7263" t="s">
        <v>1230</v>
      </c>
      <c r="B7263" t="s">
        <v>5257</v>
      </c>
      <c r="C7263" t="str">
        <f t="shared" si="113"/>
        <v>10.146.106.98naa.60060e8016622100000162210000a301</v>
      </c>
      <c r="D7263" t="s">
        <v>2530</v>
      </c>
    </row>
    <row r="7264" spans="1:4">
      <c r="A7264" t="s">
        <v>1230</v>
      </c>
      <c r="B7264" t="s">
        <v>5219</v>
      </c>
      <c r="C7264" t="str">
        <f t="shared" si="113"/>
        <v>10.146.106.98naa.60060e80133148005020314800003007</v>
      </c>
      <c r="D7264" t="s">
        <v>4497</v>
      </c>
    </row>
    <row r="7265" spans="1:4">
      <c r="A7265" t="s">
        <v>1230</v>
      </c>
      <c r="B7265" t="s">
        <v>5132</v>
      </c>
      <c r="C7265" t="str">
        <f t="shared" si="113"/>
        <v>10.146.106.98naa.60060e8016617700000161770000440d</v>
      </c>
      <c r="D7265" t="s">
        <v>5336</v>
      </c>
    </row>
    <row r="7266" spans="1:4">
      <c r="A7266" t="s">
        <v>1230</v>
      </c>
      <c r="B7266" t="s">
        <v>5130</v>
      </c>
      <c r="C7266" t="str">
        <f t="shared" si="113"/>
        <v>10.146.106.98naa.60060e80133148005020314800003008</v>
      </c>
      <c r="D7266" t="s">
        <v>4473</v>
      </c>
    </row>
    <row r="7267" spans="1:4">
      <c r="A7267" t="s">
        <v>1230</v>
      </c>
      <c r="B7267" t="s">
        <v>5186</v>
      </c>
      <c r="C7267" t="str">
        <f t="shared" si="113"/>
        <v>10.146.106.98naa.60060e80166177000001617700004602</v>
      </c>
      <c r="D7267" t="s">
        <v>5333</v>
      </c>
    </row>
    <row r="7268" spans="1:4">
      <c r="A7268" t="s">
        <v>1230</v>
      </c>
      <c r="B7268" t="s">
        <v>5218</v>
      </c>
      <c r="C7268" t="str">
        <f t="shared" si="113"/>
        <v>10.146.106.98naa.60060e80166177000001617700004601</v>
      </c>
      <c r="D7268" t="s">
        <v>5334</v>
      </c>
    </row>
    <row r="7269" spans="1:4">
      <c r="A7269" t="s">
        <v>1230</v>
      </c>
      <c r="B7269" t="s">
        <v>5157</v>
      </c>
      <c r="C7269" t="str">
        <f t="shared" si="113"/>
        <v>10.146.106.98naa.60060e80166177000001617700004f0d</v>
      </c>
      <c r="D7269" t="s">
        <v>5349</v>
      </c>
    </row>
    <row r="7270" spans="1:4">
      <c r="A7270" t="s">
        <v>1230</v>
      </c>
      <c r="B7270" t="s">
        <v>5211</v>
      </c>
      <c r="C7270" t="str">
        <f t="shared" si="113"/>
        <v>10.146.106.98naa.60060e80166177000001617700004001</v>
      </c>
      <c r="D7270" t="s">
        <v>5347</v>
      </c>
    </row>
    <row r="7271" spans="1:4">
      <c r="A7271" t="s">
        <v>1230</v>
      </c>
      <c r="B7271" t="s">
        <v>5223</v>
      </c>
      <c r="C7271" t="str">
        <f t="shared" si="113"/>
        <v>10.146.106.98naa.60060e80166177000001617700004600</v>
      </c>
      <c r="D7271" t="s">
        <v>5348</v>
      </c>
    </row>
    <row r="7272" spans="1:4">
      <c r="A7272" t="s">
        <v>1230</v>
      </c>
      <c r="B7272" t="s">
        <v>1311</v>
      </c>
      <c r="C7272" t="str">
        <f t="shared" si="113"/>
        <v>10.146.106.98naa.60060e80166177000001617700004703</v>
      </c>
      <c r="D7272" t="s">
        <v>5335</v>
      </c>
    </row>
    <row r="7273" spans="1:4">
      <c r="A7273" t="s">
        <v>1230</v>
      </c>
      <c r="B7273" t="s">
        <v>5258</v>
      </c>
      <c r="C7273" t="str">
        <f t="shared" si="113"/>
        <v>10.146.106.98naa.60060e8016622100000162210000a300</v>
      </c>
      <c r="D7273" t="s">
        <v>2529</v>
      </c>
    </row>
    <row r="7274" spans="1:4">
      <c r="A7274" t="s">
        <v>1230</v>
      </c>
      <c r="B7274" t="s">
        <v>5256</v>
      </c>
      <c r="C7274" t="str">
        <f t="shared" si="113"/>
        <v>10.146.106.98naa.60060e8016622100000162210000a201</v>
      </c>
      <c r="D7274" t="s">
        <v>2531</v>
      </c>
    </row>
    <row r="7275" spans="1:4">
      <c r="A7275" t="s">
        <v>1230</v>
      </c>
      <c r="B7275" t="s">
        <v>1315</v>
      </c>
      <c r="C7275" t="str">
        <f t="shared" si="113"/>
        <v>10.146.106.98naa.60060e80166177000001617700004705</v>
      </c>
      <c r="D7275" t="s">
        <v>5340</v>
      </c>
    </row>
    <row r="7276" spans="1:4">
      <c r="A7276" t="s">
        <v>1230</v>
      </c>
      <c r="B7276" t="s">
        <v>5262</v>
      </c>
      <c r="C7276" t="str">
        <f t="shared" si="113"/>
        <v>10.146.106.98naa.60060e8016622100000162210000a202</v>
      </c>
      <c r="D7276" t="s">
        <v>2524</v>
      </c>
    </row>
    <row r="7277" spans="1:4">
      <c r="A7277" t="s">
        <v>1230</v>
      </c>
      <c r="B7277" t="s">
        <v>5127</v>
      </c>
      <c r="C7277" t="str">
        <f t="shared" si="113"/>
        <v>10.146.106.98naa.60060e80133148005020314800001001</v>
      </c>
      <c r="D7277" t="s">
        <v>4471</v>
      </c>
    </row>
    <row r="7278" spans="1:4">
      <c r="A7278" t="s">
        <v>1230</v>
      </c>
      <c r="B7278" t="s">
        <v>5143</v>
      </c>
      <c r="C7278" t="str">
        <f t="shared" si="113"/>
        <v>10.146.106.98naa.60060e80166177000001617700004103</v>
      </c>
      <c r="D7278" t="s">
        <v>5337</v>
      </c>
    </row>
    <row r="7279" spans="1:4">
      <c r="A7279" t="s">
        <v>1230</v>
      </c>
      <c r="B7279" t="s">
        <v>5263</v>
      </c>
      <c r="C7279" t="str">
        <f t="shared" si="113"/>
        <v>10.146.106.98naa.60060e8016622100000162210000af09</v>
      </c>
      <c r="D7279" t="s">
        <v>2533</v>
      </c>
    </row>
    <row r="7280" spans="1:4">
      <c r="A7280" t="s">
        <v>1230</v>
      </c>
      <c r="B7280" t="s">
        <v>5126</v>
      </c>
      <c r="C7280" t="str">
        <f t="shared" si="113"/>
        <v>10.146.106.98naa.60060e80133148005020314800001000</v>
      </c>
      <c r="D7280" t="s">
        <v>4475</v>
      </c>
    </row>
    <row r="7281" spans="1:4">
      <c r="A7281" t="s">
        <v>1230</v>
      </c>
      <c r="B7281" t="s">
        <v>5133</v>
      </c>
      <c r="C7281" t="str">
        <f t="shared" si="113"/>
        <v>10.146.106.98naa.60060e80166177000001617700004100</v>
      </c>
      <c r="D7281" t="s">
        <v>5332</v>
      </c>
    </row>
    <row r="7282" spans="1:4">
      <c r="A7282" t="s">
        <v>1230</v>
      </c>
      <c r="B7282" t="s">
        <v>1313</v>
      </c>
      <c r="C7282" t="str">
        <f t="shared" si="113"/>
        <v>10.146.106.98naa.60060e80166177000001617700004704</v>
      </c>
      <c r="D7282" t="s">
        <v>5331</v>
      </c>
    </row>
    <row r="7283" spans="1:4">
      <c r="A7283" t="s">
        <v>1230</v>
      </c>
      <c r="B7283" t="s">
        <v>5129</v>
      </c>
      <c r="C7283" t="str">
        <f t="shared" si="113"/>
        <v>10.146.106.98naa.60060e80133148005020314800003100</v>
      </c>
      <c r="D7283" t="s">
        <v>4474</v>
      </c>
    </row>
    <row r="7284" spans="1:4">
      <c r="A7284" t="s">
        <v>1230</v>
      </c>
      <c r="B7284" t="s">
        <v>5128</v>
      </c>
      <c r="C7284" t="str">
        <f t="shared" si="113"/>
        <v>10.146.106.98naa.60060e8016617700000161770000440e</v>
      </c>
      <c r="D7284" t="s">
        <v>5339</v>
      </c>
    </row>
    <row r="7285" spans="1:4">
      <c r="A7285" t="s">
        <v>1230</v>
      </c>
      <c r="B7285" t="s">
        <v>5261</v>
      </c>
      <c r="C7285" t="str">
        <f t="shared" si="113"/>
        <v>10.146.106.98naa.60060e8016622100000162210000a40c</v>
      </c>
      <c r="D7285" t="s">
        <v>2532</v>
      </c>
    </row>
    <row r="7286" spans="1:4">
      <c r="A7286" t="s">
        <v>1230</v>
      </c>
      <c r="B7286" t="s">
        <v>1243</v>
      </c>
      <c r="C7286" t="str">
        <f t="shared" si="113"/>
        <v>10.146.106.98naa.60060e8016622100000162210000a601</v>
      </c>
      <c r="D7286" t="s">
        <v>4535</v>
      </c>
    </row>
    <row r="7287" spans="1:4">
      <c r="A7287" t="s">
        <v>1230</v>
      </c>
      <c r="B7287" t="s">
        <v>5134</v>
      </c>
      <c r="C7287" t="str">
        <f t="shared" si="113"/>
        <v>10.146.106.98naa.60060e8016622100000162210000af05</v>
      </c>
      <c r="D7287" t="s">
        <v>4534</v>
      </c>
    </row>
    <row r="7288" spans="1:4">
      <c r="A7288" t="s">
        <v>1230</v>
      </c>
      <c r="B7288" t="s">
        <v>5136</v>
      </c>
      <c r="C7288" t="str">
        <f t="shared" si="113"/>
        <v>10.146.106.98naa.60060e8016622100000162210000a103</v>
      </c>
      <c r="D7288" t="s">
        <v>5388</v>
      </c>
    </row>
    <row r="7289" spans="1:4">
      <c r="A7289" t="s">
        <v>1230</v>
      </c>
      <c r="B7289" t="s">
        <v>5142</v>
      </c>
      <c r="C7289" t="str">
        <f t="shared" si="113"/>
        <v>10.146.106.98naa.60060e8016622100000162210000a102</v>
      </c>
      <c r="D7289" t="s">
        <v>5389</v>
      </c>
    </row>
    <row r="7290" spans="1:4">
      <c r="A7290" t="s">
        <v>1230</v>
      </c>
      <c r="B7290" t="s">
        <v>1241</v>
      </c>
      <c r="C7290" t="str">
        <f t="shared" si="113"/>
        <v>10.146.106.98naa.60060e8016622100000162210000a600</v>
      </c>
      <c r="D7290" t="s">
        <v>4539</v>
      </c>
    </row>
    <row r="7291" spans="1:4">
      <c r="A7291" t="s">
        <v>1230</v>
      </c>
      <c r="B7291" t="s">
        <v>5214</v>
      </c>
      <c r="C7291" t="str">
        <f t="shared" si="113"/>
        <v>10.146.106.98naa.60060e8016622100000162210000a407</v>
      </c>
      <c r="D7291" t="s">
        <v>4542</v>
      </c>
    </row>
    <row r="7292" spans="1:4">
      <c r="A7292" t="s">
        <v>1230</v>
      </c>
      <c r="B7292" t="s">
        <v>5234</v>
      </c>
      <c r="C7292" t="str">
        <f t="shared" si="113"/>
        <v>10.146.106.98naa.60060e8016622100000162210000af02</v>
      </c>
      <c r="D7292" t="s">
        <v>4538</v>
      </c>
    </row>
    <row r="7293" spans="1:4">
      <c r="A7293" t="s">
        <v>1230</v>
      </c>
      <c r="B7293" t="s">
        <v>5209</v>
      </c>
      <c r="C7293" t="str">
        <f t="shared" si="113"/>
        <v>10.146.106.98naa.60060e8016622100000162210000a408</v>
      </c>
      <c r="D7293" t="s">
        <v>4543</v>
      </c>
    </row>
    <row r="7294" spans="1:4">
      <c r="A7294" t="s">
        <v>1230</v>
      </c>
      <c r="B7294" t="s">
        <v>5221</v>
      </c>
      <c r="C7294" t="str">
        <f t="shared" si="113"/>
        <v>10.146.106.98naa.60060e8016622100000162210000af03</v>
      </c>
      <c r="D7294" t="s">
        <v>4537</v>
      </c>
    </row>
    <row r="7295" spans="1:4">
      <c r="A7295" t="s">
        <v>1230</v>
      </c>
      <c r="B7295" t="s">
        <v>5220</v>
      </c>
      <c r="C7295" t="str">
        <f t="shared" si="113"/>
        <v>10.146.106.98naa.60060e8016622100000162210000af04</v>
      </c>
      <c r="D7295" t="s">
        <v>4536</v>
      </c>
    </row>
    <row r="7296" spans="1:4">
      <c r="A7296" t="s">
        <v>1230</v>
      </c>
      <c r="B7296" t="s">
        <v>5212</v>
      </c>
      <c r="C7296" t="str">
        <f t="shared" si="113"/>
        <v>10.146.106.98naa.60060e8016622100000162210000a409</v>
      </c>
      <c r="D7296" t="s">
        <v>4540</v>
      </c>
    </row>
    <row r="7297" spans="1:4">
      <c r="A7297" t="s">
        <v>1230</v>
      </c>
      <c r="B7297" t="s">
        <v>5222</v>
      </c>
      <c r="C7297" t="str">
        <f t="shared" si="113"/>
        <v>10.146.106.98naa.60060e8016622100000162210000a501</v>
      </c>
      <c r="D7297" t="s">
        <v>4541</v>
      </c>
    </row>
    <row r="7298" spans="1:4">
      <c r="A7298" t="s">
        <v>1230</v>
      </c>
      <c r="B7298" t="s">
        <v>5104</v>
      </c>
      <c r="C7298" t="str">
        <f t="shared" si="113"/>
        <v>10.146.106.98naa.60060e8016622100000162210000af0c</v>
      </c>
      <c r="D7298" t="s">
        <v>5390</v>
      </c>
    </row>
    <row r="7299" spans="1:4">
      <c r="A7299" t="s">
        <v>1230</v>
      </c>
      <c r="B7299" t="s">
        <v>5108</v>
      </c>
      <c r="C7299" t="str">
        <f t="shared" si="113"/>
        <v>10.146.106.98naa.60060e8016622100000162210000af0d</v>
      </c>
      <c r="D7299" t="s">
        <v>5391</v>
      </c>
    </row>
    <row r="7300" spans="1:4">
      <c r="A7300" t="s">
        <v>1230</v>
      </c>
      <c r="B7300" t="s">
        <v>5111</v>
      </c>
      <c r="C7300" t="str">
        <f t="shared" ref="C7300:C7363" si="114">CONCATENATE(A7300,B7300)</f>
        <v>10.146.106.98naa.60060e8016622100000162210000a104</v>
      </c>
      <c r="D7300" t="s">
        <v>5392</v>
      </c>
    </row>
    <row r="7301" spans="1:4">
      <c r="A7301" t="s">
        <v>1230</v>
      </c>
      <c r="B7301" t="s">
        <v>5113</v>
      </c>
      <c r="C7301" t="str">
        <f t="shared" si="114"/>
        <v>10.146.106.98naa.60060e8016622100000162210000a105</v>
      </c>
      <c r="D7301" t="s">
        <v>5393</v>
      </c>
    </row>
    <row r="7302" spans="1:4">
      <c r="A7302" t="s">
        <v>1230</v>
      </c>
      <c r="B7302" t="s">
        <v>5123</v>
      </c>
      <c r="C7302" t="str">
        <f t="shared" si="114"/>
        <v>10.146.106.98naa.60060e8016622100000162210000a50d</v>
      </c>
      <c r="D7302" t="s">
        <v>5394</v>
      </c>
    </row>
    <row r="7303" spans="1:4">
      <c r="A7303" t="s">
        <v>1230</v>
      </c>
      <c r="B7303" t="s">
        <v>5115</v>
      </c>
      <c r="C7303" t="str">
        <f t="shared" si="114"/>
        <v>10.146.106.98naa.60060e8016622100000162210000a50e</v>
      </c>
      <c r="D7303" t="s">
        <v>5395</v>
      </c>
    </row>
    <row r="7304" spans="1:4">
      <c r="A7304" t="s">
        <v>1230</v>
      </c>
      <c r="B7304" t="s">
        <v>5121</v>
      </c>
      <c r="C7304" t="str">
        <f t="shared" si="114"/>
        <v>10.146.106.98naa.60060e8016622100000162210000a204</v>
      </c>
      <c r="D7304" t="s">
        <v>5396</v>
      </c>
    </row>
    <row r="7305" spans="1:4">
      <c r="A7305" t="s">
        <v>1230</v>
      </c>
      <c r="B7305" t="s">
        <v>5122</v>
      </c>
      <c r="C7305" t="str">
        <f t="shared" si="114"/>
        <v>10.146.106.98naa.60060e8016622100000162210000a50c</v>
      </c>
      <c r="D7305" t="s">
        <v>5397</v>
      </c>
    </row>
    <row r="7306" spans="1:4">
      <c r="A7306" t="s">
        <v>1230</v>
      </c>
      <c r="B7306" t="s">
        <v>5173</v>
      </c>
      <c r="C7306" t="str">
        <f t="shared" si="114"/>
        <v>10.146.106.98naa.60060e8016622100000162210000a500</v>
      </c>
      <c r="D7306" t="s">
        <v>4440</v>
      </c>
    </row>
    <row r="7307" spans="1:4">
      <c r="A7307" t="s">
        <v>1230</v>
      </c>
      <c r="B7307" t="s">
        <v>5166</v>
      </c>
      <c r="C7307" t="str">
        <f t="shared" si="114"/>
        <v>10.146.106.98naa.60060e8016622100000162210000af00</v>
      </c>
      <c r="D7307" t="s">
        <v>4439</v>
      </c>
    </row>
    <row r="7308" spans="1:4">
      <c r="A7308" t="s">
        <v>1230</v>
      </c>
      <c r="B7308" t="s">
        <v>5167</v>
      </c>
      <c r="C7308" t="str">
        <f t="shared" si="114"/>
        <v>10.146.106.98naa.60060e8016622100000162210000af01</v>
      </c>
      <c r="D7308" t="s">
        <v>4441</v>
      </c>
    </row>
    <row r="7309" spans="1:4">
      <c r="A7309" t="s">
        <v>1230</v>
      </c>
      <c r="B7309" t="s">
        <v>5144</v>
      </c>
      <c r="C7309" t="str">
        <f t="shared" si="114"/>
        <v>10.146.106.98naa.60060e8016622100000162210000a404</v>
      </c>
      <c r="D7309" t="s">
        <v>4444</v>
      </c>
    </row>
    <row r="7310" spans="1:4">
      <c r="A7310" t="s">
        <v>1230</v>
      </c>
      <c r="B7310" t="s">
        <v>5171</v>
      </c>
      <c r="C7310" t="str">
        <f t="shared" si="114"/>
        <v>10.146.106.98naa.60060e8016622100000162210000a405</v>
      </c>
      <c r="D7310" t="s">
        <v>4445</v>
      </c>
    </row>
    <row r="7311" spans="1:4">
      <c r="A7311" t="s">
        <v>1230</v>
      </c>
      <c r="B7311" t="s">
        <v>5172</v>
      </c>
      <c r="C7311" t="str">
        <f t="shared" si="114"/>
        <v>10.146.106.98naa.60060e8016622100000162210000a406</v>
      </c>
      <c r="D7311" t="s">
        <v>4446</v>
      </c>
    </row>
    <row r="7312" spans="1:4">
      <c r="A7312" t="s">
        <v>1230</v>
      </c>
      <c r="B7312" t="s">
        <v>5174</v>
      </c>
      <c r="C7312" t="str">
        <f t="shared" si="114"/>
        <v>10.146.106.98naa.60060e80166177000001617700004101</v>
      </c>
      <c r="D7312" t="s">
        <v>5363</v>
      </c>
    </row>
    <row r="7313" spans="1:4">
      <c r="A7313" t="s">
        <v>1230</v>
      </c>
      <c r="B7313" t="s">
        <v>5118</v>
      </c>
      <c r="C7313" t="str">
        <f t="shared" si="114"/>
        <v>10.146.106.98naa.60060e8016622100000162210000a402</v>
      </c>
      <c r="D7313" t="s">
        <v>4436</v>
      </c>
    </row>
    <row r="7314" spans="1:4">
      <c r="A7314" t="s">
        <v>1230</v>
      </c>
      <c r="B7314" t="s">
        <v>5117</v>
      </c>
      <c r="C7314" t="str">
        <f t="shared" si="114"/>
        <v>10.146.106.98naa.60060e8016622100000162210000a403</v>
      </c>
      <c r="D7314" t="s">
        <v>4437</v>
      </c>
    </row>
    <row r="7315" spans="1:4">
      <c r="A7315" t="s">
        <v>1230</v>
      </c>
      <c r="B7315" t="s">
        <v>5116</v>
      </c>
      <c r="C7315" t="str">
        <f t="shared" si="114"/>
        <v>10.146.106.98naa.60060e8016622100000162210000a401</v>
      </c>
      <c r="D7315" t="s">
        <v>4438</v>
      </c>
    </row>
    <row r="7316" spans="1:4">
      <c r="A7316" t="s">
        <v>1230</v>
      </c>
      <c r="B7316" t="s">
        <v>5114</v>
      </c>
      <c r="C7316" t="str">
        <f t="shared" si="114"/>
        <v>10.146.106.98naa.60060e8016622100000162210000a400</v>
      </c>
      <c r="D7316" t="s">
        <v>4222</v>
      </c>
    </row>
    <row r="7317" spans="1:4">
      <c r="A7317" t="s">
        <v>1230</v>
      </c>
      <c r="B7317" t="s">
        <v>5154</v>
      </c>
      <c r="C7317" t="str">
        <f t="shared" si="114"/>
        <v>10.146.106.98naa.60060e80166177000001617700004108</v>
      </c>
      <c r="D7317" t="s">
        <v>5358</v>
      </c>
    </row>
    <row r="7318" spans="1:4">
      <c r="A7318" t="s">
        <v>1230</v>
      </c>
      <c r="B7318" t="s">
        <v>5150</v>
      </c>
      <c r="C7318" t="str">
        <f t="shared" si="114"/>
        <v>10.146.106.98naa.60060e80166177000001617700004213</v>
      </c>
      <c r="D7318" t="s">
        <v>5357</v>
      </c>
    </row>
    <row r="7319" spans="1:4">
      <c r="A7319" t="s">
        <v>1230</v>
      </c>
      <c r="B7319" t="s">
        <v>1303</v>
      </c>
      <c r="C7319" t="str">
        <f t="shared" si="114"/>
        <v>10.146.106.98naa.60060e80166177000001617700001f25</v>
      </c>
      <c r="D7319" t="s">
        <v>4565</v>
      </c>
    </row>
    <row r="7320" spans="1:4">
      <c r="A7320" t="s">
        <v>1230</v>
      </c>
      <c r="B7320" t="s">
        <v>5149</v>
      </c>
      <c r="C7320" t="str">
        <f t="shared" si="114"/>
        <v>10.146.106.98naa.60060e80166177000001617700004214</v>
      </c>
      <c r="D7320" t="s">
        <v>5355</v>
      </c>
    </row>
    <row r="7321" spans="1:4">
      <c r="A7321" t="s">
        <v>1230</v>
      </c>
      <c r="B7321" t="s">
        <v>1321</v>
      </c>
      <c r="C7321" t="str">
        <f t="shared" si="114"/>
        <v>10.146.106.98naa.60060e80166177000001617700004708</v>
      </c>
      <c r="D7321" t="s">
        <v>5353</v>
      </c>
    </row>
    <row r="7322" spans="1:4">
      <c r="A7322" t="s">
        <v>1230</v>
      </c>
      <c r="B7322" t="s">
        <v>5145</v>
      </c>
      <c r="C7322" t="str">
        <f t="shared" si="114"/>
        <v>10.146.106.98naa.60060e80166177000001617700004215</v>
      </c>
      <c r="D7322" t="s">
        <v>5356</v>
      </c>
    </row>
    <row r="7323" spans="1:4">
      <c r="A7323" t="s">
        <v>1230</v>
      </c>
      <c r="B7323" t="s">
        <v>5182</v>
      </c>
      <c r="C7323" t="str">
        <f t="shared" si="114"/>
        <v>10.146.106.98naa.60060e80166177000001617700004f09</v>
      </c>
      <c r="D7323" t="s">
        <v>5367</v>
      </c>
    </row>
    <row r="7324" spans="1:4">
      <c r="A7324" t="s">
        <v>1230</v>
      </c>
      <c r="B7324" t="s">
        <v>5168</v>
      </c>
      <c r="C7324" t="str">
        <f t="shared" si="114"/>
        <v>10.146.106.98naa.60060e80166177000001617700004208</v>
      </c>
      <c r="D7324" t="s">
        <v>5365</v>
      </c>
    </row>
    <row r="7325" spans="1:4">
      <c r="A7325" t="s">
        <v>1230</v>
      </c>
      <c r="B7325" t="s">
        <v>5181</v>
      </c>
      <c r="C7325" t="str">
        <f t="shared" si="114"/>
        <v>10.146.106.98naa.60060e80166177000001617700004f0a</v>
      </c>
      <c r="D7325" t="s">
        <v>5368</v>
      </c>
    </row>
    <row r="7326" spans="1:4">
      <c r="A7326" t="s">
        <v>1230</v>
      </c>
      <c r="B7326" t="s">
        <v>5169</v>
      </c>
      <c r="C7326" t="str">
        <f t="shared" si="114"/>
        <v>10.146.106.98naa.60060e80166177000001617700004207</v>
      </c>
      <c r="D7326" t="s">
        <v>5366</v>
      </c>
    </row>
    <row r="7327" spans="1:4">
      <c r="A7327" t="s">
        <v>1230</v>
      </c>
      <c r="B7327" t="s">
        <v>5170</v>
      </c>
      <c r="C7327" t="str">
        <f t="shared" si="114"/>
        <v>10.146.106.98naa.60060e80166177000001617700004102</v>
      </c>
      <c r="D7327" t="s">
        <v>5361</v>
      </c>
    </row>
    <row r="7328" spans="1:4">
      <c r="A7328" t="s">
        <v>1230</v>
      </c>
      <c r="B7328" t="s">
        <v>5165</v>
      </c>
      <c r="C7328" t="str">
        <f t="shared" si="114"/>
        <v>10.146.106.98naa.60060e80166177000001617700004206</v>
      </c>
      <c r="D7328" t="s">
        <v>5362</v>
      </c>
    </row>
    <row r="7329" spans="1:4">
      <c r="A7329" t="s">
        <v>1230</v>
      </c>
      <c r="B7329" t="s">
        <v>5179</v>
      </c>
      <c r="C7329" t="str">
        <f t="shared" si="114"/>
        <v>10.146.106.98naa.60060e80166177000001617700004f0c</v>
      </c>
      <c r="D7329" t="s">
        <v>5354</v>
      </c>
    </row>
    <row r="7330" spans="1:4">
      <c r="A7330" t="s">
        <v>1230</v>
      </c>
      <c r="B7330" t="s">
        <v>5175</v>
      </c>
      <c r="C7330" t="str">
        <f t="shared" si="114"/>
        <v>10.146.106.98naa.60060e80133148005020314800001008</v>
      </c>
      <c r="D7330" t="s">
        <v>4563</v>
      </c>
    </row>
    <row r="7331" spans="1:4">
      <c r="A7331" t="s">
        <v>1230</v>
      </c>
      <c r="B7331" t="s">
        <v>5184</v>
      </c>
      <c r="C7331" t="str">
        <f t="shared" si="114"/>
        <v>10.146.106.98naa.60060e80133148005020314800001007</v>
      </c>
      <c r="D7331" t="s">
        <v>4564</v>
      </c>
    </row>
    <row r="7332" spans="1:4">
      <c r="A7332" t="s">
        <v>1230</v>
      </c>
      <c r="B7332" t="s">
        <v>5185</v>
      </c>
      <c r="C7332" t="str">
        <f t="shared" si="114"/>
        <v>10.146.106.98naa.60060e80166177000001617700004300</v>
      </c>
      <c r="D7332" t="s">
        <v>5364</v>
      </c>
    </row>
    <row r="7333" spans="1:4">
      <c r="A7333" t="s">
        <v>1230</v>
      </c>
      <c r="B7333" t="s">
        <v>5176</v>
      </c>
      <c r="C7333" t="str">
        <f t="shared" si="114"/>
        <v>10.146.106.98naa.60060e80166177000001617700004f0b</v>
      </c>
      <c r="D7333" t="s">
        <v>5359</v>
      </c>
    </row>
    <row r="7334" spans="1:4">
      <c r="A7334" t="s">
        <v>1231</v>
      </c>
      <c r="B7334" t="s">
        <v>1661</v>
      </c>
      <c r="C7334" t="str">
        <f t="shared" si="114"/>
        <v>10.146.106.99naa.600508b1001c33b08ba5550b3bd903a4</v>
      </c>
      <c r="D7334" t="s">
        <v>4212</v>
      </c>
    </row>
    <row r="7335" spans="1:4">
      <c r="A7335" t="s">
        <v>1231</v>
      </c>
      <c r="B7335" t="s">
        <v>1665</v>
      </c>
      <c r="C7335" t="str">
        <f t="shared" si="114"/>
        <v>10.146.106.99naa.600508b1001c21893235af135f0a5213</v>
      </c>
      <c r="D7335" t="s">
        <v>4213</v>
      </c>
    </row>
    <row r="7336" spans="1:4">
      <c r="A7336" t="s">
        <v>1231</v>
      </c>
      <c r="B7336" t="s">
        <v>1663</v>
      </c>
      <c r="C7336" t="str">
        <f t="shared" si="114"/>
        <v>10.146.106.99naa.600508b1001c00c8f093d25f48ac6ec4</v>
      </c>
      <c r="D7336" t="s">
        <v>4652</v>
      </c>
    </row>
    <row r="7337" spans="1:4">
      <c r="A7337" t="s">
        <v>1231</v>
      </c>
      <c r="B7337" t="s">
        <v>5231</v>
      </c>
      <c r="C7337" t="str">
        <f t="shared" si="114"/>
        <v>10.146.106.99naa.60060e80133148005020314800003002</v>
      </c>
      <c r="D7337" t="s">
        <v>4396</v>
      </c>
    </row>
    <row r="7338" spans="1:4">
      <c r="A7338" t="s">
        <v>1231</v>
      </c>
      <c r="B7338" t="s">
        <v>5250</v>
      </c>
      <c r="C7338" t="str">
        <f t="shared" si="114"/>
        <v>10.146.106.99naa.60060e80166177000001617700004409</v>
      </c>
      <c r="D7338" t="s">
        <v>5101</v>
      </c>
    </row>
    <row r="7339" spans="1:4">
      <c r="A7339" t="s">
        <v>1231</v>
      </c>
      <c r="B7339" t="s">
        <v>5232</v>
      </c>
      <c r="C7339" t="str">
        <f t="shared" si="114"/>
        <v>10.146.106.99naa.60060e80133148005020314800003003</v>
      </c>
      <c r="D7339" t="s">
        <v>4397</v>
      </c>
    </row>
    <row r="7340" spans="1:4">
      <c r="A7340" t="s">
        <v>1231</v>
      </c>
      <c r="B7340" t="s">
        <v>1309</v>
      </c>
      <c r="C7340" t="str">
        <f t="shared" si="114"/>
        <v>10.146.106.99naa.60060e80166177000001617700004702</v>
      </c>
      <c r="D7340" t="s">
        <v>5103</v>
      </c>
    </row>
    <row r="7341" spans="1:4">
      <c r="A7341" t="s">
        <v>1231</v>
      </c>
      <c r="B7341" t="s">
        <v>5247</v>
      </c>
      <c r="C7341" t="str">
        <f t="shared" si="114"/>
        <v>10.146.106.99naa.60060e80166177000001617700004f08</v>
      </c>
      <c r="D7341" t="s">
        <v>4850</v>
      </c>
    </row>
    <row r="7342" spans="1:4">
      <c r="A7342" t="s">
        <v>1231</v>
      </c>
      <c r="B7342" t="s">
        <v>5217</v>
      </c>
      <c r="C7342" t="str">
        <f t="shared" si="114"/>
        <v>10.146.106.99naa.60060e80166177000001617700004401</v>
      </c>
      <c r="D7342" t="s">
        <v>4695</v>
      </c>
    </row>
    <row r="7343" spans="1:4">
      <c r="A7343" t="s">
        <v>1231</v>
      </c>
      <c r="B7343" t="s">
        <v>5229</v>
      </c>
      <c r="C7343" t="str">
        <f t="shared" si="114"/>
        <v>10.146.106.99naa.60060e80133148005020314800003001</v>
      </c>
      <c r="D7343" t="s">
        <v>4399</v>
      </c>
    </row>
    <row r="7344" spans="1:4">
      <c r="A7344" t="s">
        <v>1231</v>
      </c>
      <c r="B7344" t="s">
        <v>5131</v>
      </c>
      <c r="C7344" t="str">
        <f t="shared" si="114"/>
        <v>10.146.106.99naa.60060e80166177000001617700004402</v>
      </c>
      <c r="D7344" t="s">
        <v>4694</v>
      </c>
    </row>
    <row r="7345" spans="1:4">
      <c r="A7345" t="s">
        <v>1231</v>
      </c>
      <c r="B7345" t="s">
        <v>5249</v>
      </c>
      <c r="C7345" t="str">
        <f t="shared" si="114"/>
        <v>10.146.106.99naa.60060e8016617700000161770000440a</v>
      </c>
      <c r="D7345" t="s">
        <v>5102</v>
      </c>
    </row>
    <row r="7346" spans="1:4">
      <c r="A7346" t="s">
        <v>1231</v>
      </c>
      <c r="B7346" t="s">
        <v>5183</v>
      </c>
      <c r="C7346" t="str">
        <f t="shared" si="114"/>
        <v>10.146.106.99naa.60060e8016622100000162210000a506</v>
      </c>
      <c r="D7346" t="s">
        <v>5378</v>
      </c>
    </row>
    <row r="7347" spans="1:4">
      <c r="A7347" t="s">
        <v>1231</v>
      </c>
      <c r="B7347" t="s">
        <v>5228</v>
      </c>
      <c r="C7347" t="str">
        <f t="shared" si="114"/>
        <v>10.146.106.99naa.60060e80133148005020314800003004</v>
      </c>
      <c r="D7347" t="s">
        <v>4411</v>
      </c>
    </row>
    <row r="7348" spans="1:4">
      <c r="A7348" t="s">
        <v>1231</v>
      </c>
      <c r="B7348" t="s">
        <v>5226</v>
      </c>
      <c r="C7348" t="str">
        <f t="shared" si="114"/>
        <v>10.146.106.99naa.60060e80133148005020314800003005</v>
      </c>
      <c r="D7348" t="s">
        <v>4415</v>
      </c>
    </row>
    <row r="7349" spans="1:4">
      <c r="A7349" t="s">
        <v>1231</v>
      </c>
      <c r="B7349" t="s">
        <v>5227</v>
      </c>
      <c r="C7349" t="str">
        <f t="shared" si="114"/>
        <v>10.146.106.99naa.60060e80133148005020314800003006</v>
      </c>
      <c r="D7349" t="s">
        <v>4410</v>
      </c>
    </row>
    <row r="7350" spans="1:4">
      <c r="A7350" t="s">
        <v>1231</v>
      </c>
      <c r="B7350" t="s">
        <v>5235</v>
      </c>
      <c r="C7350" t="str">
        <f t="shared" si="114"/>
        <v>10.146.106.99naa.60060e80166177000001617700004502</v>
      </c>
      <c r="D7350" t="s">
        <v>4687</v>
      </c>
    </row>
    <row r="7351" spans="1:4">
      <c r="A7351" t="s">
        <v>1231</v>
      </c>
      <c r="B7351" t="s">
        <v>5237</v>
      </c>
      <c r="C7351" t="str">
        <f t="shared" si="114"/>
        <v>10.146.106.99naa.60060e80166177000001617700004501</v>
      </c>
      <c r="D7351" t="s">
        <v>4688</v>
      </c>
    </row>
    <row r="7352" spans="1:4">
      <c r="A7352" t="s">
        <v>1231</v>
      </c>
      <c r="B7352" t="s">
        <v>5252</v>
      </c>
      <c r="C7352" t="str">
        <f t="shared" si="114"/>
        <v>10.146.106.99naa.60060e80166177000001617700004407</v>
      </c>
      <c r="D7352" t="s">
        <v>4824</v>
      </c>
    </row>
    <row r="7353" spans="1:4">
      <c r="A7353" t="s">
        <v>1231</v>
      </c>
      <c r="B7353" t="s">
        <v>5253</v>
      </c>
      <c r="C7353" t="str">
        <f t="shared" si="114"/>
        <v>10.146.106.99naa.60060e80166177000001617700004408</v>
      </c>
      <c r="D7353" t="s">
        <v>4826</v>
      </c>
    </row>
    <row r="7354" spans="1:4">
      <c r="A7354" t="s">
        <v>1231</v>
      </c>
      <c r="B7354" t="s">
        <v>5213</v>
      </c>
      <c r="C7354" t="str">
        <f t="shared" si="114"/>
        <v>10.146.106.99naa.60060e80166177000001617700004f00</v>
      </c>
      <c r="D7354" t="s">
        <v>4689</v>
      </c>
    </row>
    <row r="7355" spans="1:4">
      <c r="A7355" t="s">
        <v>1231</v>
      </c>
      <c r="B7355" t="s">
        <v>5236</v>
      </c>
      <c r="C7355" t="str">
        <f t="shared" si="114"/>
        <v>10.146.106.99naa.60060e80166177000001617700004500</v>
      </c>
      <c r="D7355" t="s">
        <v>4435</v>
      </c>
    </row>
    <row r="7356" spans="1:4">
      <c r="A7356" t="s">
        <v>1231</v>
      </c>
      <c r="B7356" t="s">
        <v>5119</v>
      </c>
      <c r="C7356" t="str">
        <f t="shared" si="114"/>
        <v>10.146.106.99naa.60060e80166177000001617700004212</v>
      </c>
      <c r="D7356" t="s">
        <v>5283</v>
      </c>
    </row>
    <row r="7357" spans="1:4">
      <c r="A7357" t="s">
        <v>1231</v>
      </c>
      <c r="B7357" t="s">
        <v>5269</v>
      </c>
      <c r="C7357" t="str">
        <f t="shared" si="114"/>
        <v>10.146.106.99naa.60060e8016622100000162210000a10d</v>
      </c>
      <c r="D7357" t="s">
        <v>5281</v>
      </c>
    </row>
    <row r="7358" spans="1:4">
      <c r="A7358" t="s">
        <v>1231</v>
      </c>
      <c r="B7358" t="s">
        <v>5271</v>
      </c>
      <c r="C7358" t="str">
        <f t="shared" si="114"/>
        <v>10.146.106.99naa.60060e8016622100000162210000a10e</v>
      </c>
      <c r="D7358" t="s">
        <v>5282</v>
      </c>
    </row>
    <row r="7359" spans="1:4">
      <c r="A7359" t="s">
        <v>1231</v>
      </c>
      <c r="B7359" t="s">
        <v>5270</v>
      </c>
      <c r="C7359" t="str">
        <f t="shared" si="114"/>
        <v>10.146.106.99naa.60060e8016622100000162210000a10f</v>
      </c>
      <c r="D7359" t="s">
        <v>5272</v>
      </c>
    </row>
    <row r="7360" spans="1:4">
      <c r="A7360" t="s">
        <v>1231</v>
      </c>
      <c r="B7360" t="s">
        <v>5215</v>
      </c>
      <c r="C7360" t="str">
        <f t="shared" si="114"/>
        <v>10.146.106.99naa.60060e80166177000001617700004f01</v>
      </c>
      <c r="D7360" t="s">
        <v>4692</v>
      </c>
    </row>
    <row r="7361" spans="1:4">
      <c r="A7361" t="s">
        <v>1231</v>
      </c>
      <c r="B7361" t="s">
        <v>5193</v>
      </c>
      <c r="C7361" t="str">
        <f t="shared" si="114"/>
        <v>10.146.106.99naa.60060e80133148005020314800003302</v>
      </c>
      <c r="D7361" t="s">
        <v>4400</v>
      </c>
    </row>
    <row r="7362" spans="1:4">
      <c r="A7362" t="s">
        <v>1231</v>
      </c>
      <c r="B7362" t="s">
        <v>5251</v>
      </c>
      <c r="C7362" t="str">
        <f t="shared" si="114"/>
        <v>10.146.106.99naa.60060e80166177000001617700004f06</v>
      </c>
      <c r="D7362" t="s">
        <v>4830</v>
      </c>
    </row>
    <row r="7363" spans="1:4">
      <c r="A7363" t="s">
        <v>1231</v>
      </c>
      <c r="B7363" t="s">
        <v>5224</v>
      </c>
      <c r="C7363" t="str">
        <f t="shared" si="114"/>
        <v>10.146.106.99naa.60060e80166177000001617700004400</v>
      </c>
      <c r="D7363" t="s">
        <v>4691</v>
      </c>
    </row>
    <row r="7364" spans="1:4">
      <c r="A7364" t="s">
        <v>1231</v>
      </c>
      <c r="B7364" t="s">
        <v>5207</v>
      </c>
      <c r="C7364" t="str">
        <f t="shared" ref="C7364:C7427" si="115">CONCATENATE(A7364,B7364)</f>
        <v>10.146.106.99naa.60060e80133148005020314800003000</v>
      </c>
      <c r="D7364" t="s">
        <v>4404</v>
      </c>
    </row>
    <row r="7365" spans="1:4">
      <c r="A7365" t="s">
        <v>1231</v>
      </c>
      <c r="B7365" t="s">
        <v>5248</v>
      </c>
      <c r="C7365" t="str">
        <f t="shared" si="115"/>
        <v>10.146.106.99naa.60060e80166177000001617700004f07</v>
      </c>
      <c r="D7365" t="s">
        <v>4831</v>
      </c>
    </row>
    <row r="7366" spans="1:4">
      <c r="A7366" t="s">
        <v>1231</v>
      </c>
      <c r="B7366" t="s">
        <v>1305</v>
      </c>
      <c r="C7366" t="str">
        <f t="shared" si="115"/>
        <v>10.146.106.99naa.60060e80166177000001617700004700</v>
      </c>
      <c r="D7366" t="s">
        <v>4690</v>
      </c>
    </row>
    <row r="7367" spans="1:4">
      <c r="A7367" t="s">
        <v>1231</v>
      </c>
      <c r="B7367" t="s">
        <v>5194</v>
      </c>
      <c r="C7367" t="str">
        <f t="shared" si="115"/>
        <v>10.146.106.99naa.60060e80133148005020314800003300</v>
      </c>
      <c r="D7367" t="s">
        <v>4221</v>
      </c>
    </row>
    <row r="7368" spans="1:4">
      <c r="A7368" t="s">
        <v>1231</v>
      </c>
      <c r="B7368" t="s">
        <v>5255</v>
      </c>
      <c r="C7368" t="str">
        <f t="shared" si="115"/>
        <v>10.146.106.99naa.60060e80166177000001617700004202</v>
      </c>
      <c r="D7368" t="s">
        <v>4832</v>
      </c>
    </row>
    <row r="7369" spans="1:4">
      <c r="A7369" t="s">
        <v>1231</v>
      </c>
      <c r="B7369" t="s">
        <v>5210</v>
      </c>
      <c r="C7369" t="str">
        <f t="shared" si="115"/>
        <v>10.146.106.99naa.60060e80166177000001617700004f02</v>
      </c>
      <c r="D7369" t="s">
        <v>4693</v>
      </c>
    </row>
    <row r="7370" spans="1:4">
      <c r="A7370" t="s">
        <v>1231</v>
      </c>
      <c r="B7370" t="s">
        <v>5190</v>
      </c>
      <c r="C7370" t="str">
        <f t="shared" si="115"/>
        <v>10.146.106.99naa.60060e80133148005020314800003301</v>
      </c>
      <c r="D7370" t="s">
        <v>4416</v>
      </c>
    </row>
    <row r="7371" spans="1:4">
      <c r="A7371" t="s">
        <v>1231</v>
      </c>
      <c r="B7371" t="s">
        <v>5254</v>
      </c>
      <c r="C7371" t="str">
        <f t="shared" si="115"/>
        <v>10.146.106.99naa.60060e80166177000001617700004203</v>
      </c>
      <c r="D7371" t="s">
        <v>4833</v>
      </c>
    </row>
    <row r="7372" spans="1:4">
      <c r="A7372" t="s">
        <v>1231</v>
      </c>
      <c r="B7372" t="s">
        <v>5178</v>
      </c>
      <c r="C7372" t="str">
        <f t="shared" si="115"/>
        <v>10.146.106.99naa.60060e8016622100000162210000a000</v>
      </c>
      <c r="D7372" t="s">
        <v>5380</v>
      </c>
    </row>
    <row r="7373" spans="1:4">
      <c r="A7373" t="s">
        <v>1231</v>
      </c>
      <c r="B7373" t="s">
        <v>5164</v>
      </c>
      <c r="C7373" t="str">
        <f t="shared" si="115"/>
        <v>10.146.106.99naa.60060e8016622100000162210000a203</v>
      </c>
      <c r="D7373" t="s">
        <v>5381</v>
      </c>
    </row>
    <row r="7374" spans="1:4">
      <c r="A7374" t="s">
        <v>1231</v>
      </c>
      <c r="B7374" t="s">
        <v>5151</v>
      </c>
      <c r="C7374" t="str">
        <f t="shared" si="115"/>
        <v>10.146.106.99naa.60060e8016622100000162210000a509</v>
      </c>
      <c r="D7374" t="s">
        <v>5382</v>
      </c>
    </row>
    <row r="7375" spans="1:4">
      <c r="A7375" t="s">
        <v>1231</v>
      </c>
      <c r="B7375" t="s">
        <v>5180</v>
      </c>
      <c r="C7375" t="str">
        <f t="shared" si="115"/>
        <v>10.146.106.99naa.60060e8016622100000162210000a507</v>
      </c>
      <c r="D7375" t="s">
        <v>5383</v>
      </c>
    </row>
    <row r="7376" spans="1:4">
      <c r="A7376" t="s">
        <v>1231</v>
      </c>
      <c r="B7376" t="s">
        <v>5177</v>
      </c>
      <c r="C7376" t="str">
        <f t="shared" si="115"/>
        <v>10.146.106.99naa.60060e8016622100000162210000a508</v>
      </c>
      <c r="D7376" t="s">
        <v>5384</v>
      </c>
    </row>
    <row r="7377" spans="1:4">
      <c r="A7377" t="s">
        <v>1231</v>
      </c>
      <c r="B7377" t="s">
        <v>5146</v>
      </c>
      <c r="C7377" t="str">
        <f t="shared" si="115"/>
        <v>10.146.106.99naa.60060e8016622100000162210000a100</v>
      </c>
      <c r="D7377" t="s">
        <v>5385</v>
      </c>
    </row>
    <row r="7378" spans="1:4">
      <c r="A7378" t="s">
        <v>1231</v>
      </c>
      <c r="B7378" t="s">
        <v>5147</v>
      </c>
      <c r="C7378" t="str">
        <f t="shared" si="115"/>
        <v>10.146.106.99naa.60060e8016622100000162210000a101</v>
      </c>
      <c r="D7378" t="s">
        <v>5379</v>
      </c>
    </row>
    <row r="7379" spans="1:4">
      <c r="A7379" t="s">
        <v>1231</v>
      </c>
      <c r="B7379" t="s">
        <v>5152</v>
      </c>
      <c r="C7379" t="str">
        <f t="shared" si="115"/>
        <v>10.146.106.99naa.60060e8016622100000162210000a50a</v>
      </c>
      <c r="D7379" t="s">
        <v>5387</v>
      </c>
    </row>
    <row r="7380" spans="1:4">
      <c r="A7380" t="s">
        <v>1231</v>
      </c>
      <c r="B7380" t="s">
        <v>5153</v>
      </c>
      <c r="C7380" t="str">
        <f t="shared" si="115"/>
        <v>10.146.106.99naa.60060e8016622100000162210000a50b</v>
      </c>
      <c r="D7380" t="s">
        <v>5386</v>
      </c>
    </row>
    <row r="7381" spans="1:4">
      <c r="A7381" t="s">
        <v>1231</v>
      </c>
      <c r="B7381" t="s">
        <v>5230</v>
      </c>
      <c r="C7381" t="str">
        <f t="shared" si="115"/>
        <v>10.146.106.99naa.60060e8016622100000162210000a10a</v>
      </c>
      <c r="D7381" t="s">
        <v>5311</v>
      </c>
    </row>
    <row r="7382" spans="1:4">
      <c r="A7382" t="s">
        <v>1231</v>
      </c>
      <c r="B7382" t="s">
        <v>1237</v>
      </c>
      <c r="C7382" t="str">
        <f t="shared" si="115"/>
        <v>10.146.106.99naa.60060e80166221000001622100001f1a</v>
      </c>
      <c r="D7382" t="s">
        <v>2462</v>
      </c>
    </row>
    <row r="7383" spans="1:4">
      <c r="A7383" t="s">
        <v>1231</v>
      </c>
      <c r="B7383" t="s">
        <v>5148</v>
      </c>
      <c r="C7383" t="str">
        <f t="shared" si="115"/>
        <v>10.146.106.99naa.60060e80166177000001617700004403</v>
      </c>
      <c r="D7383" t="s">
        <v>5330</v>
      </c>
    </row>
    <row r="7384" spans="1:4">
      <c r="A7384" t="s">
        <v>1231</v>
      </c>
      <c r="B7384" t="s">
        <v>5159</v>
      </c>
      <c r="C7384" t="str">
        <f t="shared" si="115"/>
        <v>10.146.106.99naa.60060e80166177000001617700004200</v>
      </c>
      <c r="D7384" t="s">
        <v>5346</v>
      </c>
    </row>
    <row r="7385" spans="1:4">
      <c r="A7385" t="s">
        <v>1231</v>
      </c>
      <c r="B7385" t="s">
        <v>5160</v>
      </c>
      <c r="C7385" t="str">
        <f t="shared" si="115"/>
        <v>10.146.106.99naa.60060e80166177000001617700004404</v>
      </c>
      <c r="D7385" t="s">
        <v>5345</v>
      </c>
    </row>
    <row r="7386" spans="1:4">
      <c r="A7386" t="s">
        <v>1231</v>
      </c>
      <c r="B7386" t="s">
        <v>5192</v>
      </c>
      <c r="C7386" t="str">
        <f t="shared" si="115"/>
        <v>10.146.106.99naa.60060e8016622100000162210000affe</v>
      </c>
      <c r="D7386" t="s">
        <v>5315</v>
      </c>
    </row>
    <row r="7387" spans="1:4">
      <c r="A7387" t="s">
        <v>1231</v>
      </c>
      <c r="B7387" t="s">
        <v>5198</v>
      </c>
      <c r="C7387" t="str">
        <f t="shared" si="115"/>
        <v>10.146.106.99naa.60060e8016622100000162210000af0e</v>
      </c>
      <c r="D7387" t="s">
        <v>5313</v>
      </c>
    </row>
    <row r="7388" spans="1:4">
      <c r="A7388" t="s">
        <v>1231</v>
      </c>
      <c r="B7388" t="s">
        <v>5196</v>
      </c>
      <c r="C7388" t="str">
        <f t="shared" si="115"/>
        <v>10.146.106.99naa.60060e8016622100000162210000a40d</v>
      </c>
      <c r="D7388" t="s">
        <v>5304</v>
      </c>
    </row>
    <row r="7389" spans="1:4">
      <c r="A7389" t="s">
        <v>1231</v>
      </c>
      <c r="B7389" t="s">
        <v>5197</v>
      </c>
      <c r="C7389" t="str">
        <f t="shared" si="115"/>
        <v>10.146.106.99naa.60060e8016622100000162210000af0f</v>
      </c>
      <c r="D7389" t="s">
        <v>5312</v>
      </c>
    </row>
    <row r="7390" spans="1:4">
      <c r="A7390" t="s">
        <v>1231</v>
      </c>
      <c r="B7390" t="s">
        <v>1249</v>
      </c>
      <c r="C7390" t="str">
        <f t="shared" si="115"/>
        <v>10.146.106.99naa.60060e8016622100000162210000a604</v>
      </c>
      <c r="D7390" t="s">
        <v>5316</v>
      </c>
    </row>
    <row r="7391" spans="1:4">
      <c r="A7391" t="s">
        <v>1231</v>
      </c>
      <c r="B7391" t="s">
        <v>5191</v>
      </c>
      <c r="C7391" t="str">
        <f t="shared" si="115"/>
        <v>10.146.106.99naa.60060e8016622100000162210000af10</v>
      </c>
      <c r="D7391" t="s">
        <v>5314</v>
      </c>
    </row>
    <row r="7392" spans="1:4">
      <c r="A7392" t="s">
        <v>1231</v>
      </c>
      <c r="B7392" t="s">
        <v>5161</v>
      </c>
      <c r="C7392" t="str">
        <f t="shared" si="115"/>
        <v>10.146.106.99naa.60060e80166177000001617700004201</v>
      </c>
      <c r="D7392" t="s">
        <v>5344</v>
      </c>
    </row>
    <row r="7393" spans="1:4">
      <c r="A7393" t="s">
        <v>1231</v>
      </c>
      <c r="B7393" t="s">
        <v>5225</v>
      </c>
      <c r="C7393" t="str">
        <f t="shared" si="115"/>
        <v>10.146.106.99naa.60060e80166177000001617700004204</v>
      </c>
      <c r="D7393" t="s">
        <v>4703</v>
      </c>
    </row>
    <row r="7394" spans="1:4">
      <c r="A7394" t="s">
        <v>1231</v>
      </c>
      <c r="B7394" t="s">
        <v>5155</v>
      </c>
      <c r="C7394" t="str">
        <f t="shared" si="115"/>
        <v>10.146.106.99naa.60060e80166177000001617700004405</v>
      </c>
      <c r="D7394" t="s">
        <v>5352</v>
      </c>
    </row>
    <row r="7395" spans="1:4">
      <c r="A7395" t="s">
        <v>1231</v>
      </c>
      <c r="B7395" t="s">
        <v>5156</v>
      </c>
      <c r="C7395" t="str">
        <f t="shared" si="115"/>
        <v>10.146.106.99naa.60060e80166177000001617700004406</v>
      </c>
      <c r="D7395" t="s">
        <v>5350</v>
      </c>
    </row>
    <row r="7396" spans="1:4">
      <c r="A7396" t="s">
        <v>1231</v>
      </c>
      <c r="B7396" t="s">
        <v>5208</v>
      </c>
      <c r="C7396" t="str">
        <f t="shared" si="115"/>
        <v>10.146.106.99naa.60060e80166177000001617700004000</v>
      </c>
      <c r="D7396" t="s">
        <v>4698</v>
      </c>
    </row>
    <row r="7397" spans="1:4">
      <c r="A7397" t="s">
        <v>1231</v>
      </c>
      <c r="B7397" t="s">
        <v>5216</v>
      </c>
      <c r="C7397" t="str">
        <f t="shared" si="115"/>
        <v>10.146.106.99naa.60060e80166177000001617700004205</v>
      </c>
      <c r="D7397" t="s">
        <v>4699</v>
      </c>
    </row>
    <row r="7398" spans="1:4">
      <c r="A7398" t="s">
        <v>1231</v>
      </c>
      <c r="B7398" t="s">
        <v>5233</v>
      </c>
      <c r="C7398" t="str">
        <f t="shared" si="115"/>
        <v>10.146.106.99naa.60060e8016617700000161770000440c</v>
      </c>
      <c r="D7398" t="s">
        <v>4704</v>
      </c>
    </row>
    <row r="7399" spans="1:4">
      <c r="A7399" t="s">
        <v>1231</v>
      </c>
      <c r="B7399" t="s">
        <v>5162</v>
      </c>
      <c r="C7399" t="str">
        <f t="shared" si="115"/>
        <v>10.146.106.99naa.60060e80166177000001617700004f04</v>
      </c>
      <c r="D7399" t="s">
        <v>5343</v>
      </c>
    </row>
    <row r="7400" spans="1:4">
      <c r="A7400" t="s">
        <v>1231</v>
      </c>
      <c r="B7400" t="s">
        <v>5163</v>
      </c>
      <c r="C7400" t="str">
        <f t="shared" si="115"/>
        <v>10.146.106.99naa.60060e80166177000001617700004f03</v>
      </c>
      <c r="D7400" t="s">
        <v>5341</v>
      </c>
    </row>
    <row r="7401" spans="1:4">
      <c r="A7401" t="s">
        <v>1231</v>
      </c>
      <c r="B7401" t="s">
        <v>5158</v>
      </c>
      <c r="C7401" t="str">
        <f t="shared" si="115"/>
        <v>10.146.106.99naa.60060e80166177000001617700004f05</v>
      </c>
      <c r="D7401" t="s">
        <v>5342</v>
      </c>
    </row>
    <row r="7402" spans="1:4">
      <c r="A7402" t="s">
        <v>1231</v>
      </c>
      <c r="B7402" t="s">
        <v>1307</v>
      </c>
      <c r="C7402" t="str">
        <f t="shared" si="115"/>
        <v>10.146.106.99naa.60060e80166177000001617700004701</v>
      </c>
      <c r="D7402" t="s">
        <v>5351</v>
      </c>
    </row>
    <row r="7403" spans="1:4">
      <c r="A7403" t="s">
        <v>1231</v>
      </c>
      <c r="B7403" t="s">
        <v>5238</v>
      </c>
      <c r="C7403" t="str">
        <f t="shared" si="115"/>
        <v>10.146.106.99naa.60060e8016617700000161770000440b</v>
      </c>
      <c r="D7403" t="s">
        <v>4705</v>
      </c>
    </row>
    <row r="7404" spans="1:4">
      <c r="A7404" t="s">
        <v>1231</v>
      </c>
      <c r="B7404" t="s">
        <v>5200</v>
      </c>
      <c r="C7404" t="str">
        <f t="shared" si="115"/>
        <v>10.146.106.99naa.60060e8016622100000162210000a502</v>
      </c>
      <c r="D7404" t="s">
        <v>2502</v>
      </c>
    </row>
    <row r="7405" spans="1:4">
      <c r="A7405" t="s">
        <v>1231</v>
      </c>
      <c r="B7405" t="s">
        <v>5241</v>
      </c>
      <c r="C7405" t="str">
        <f t="shared" si="115"/>
        <v>10.146.106.99naa.60060e80166177000001617700004604</v>
      </c>
      <c r="D7405" t="s">
        <v>5317</v>
      </c>
    </row>
    <row r="7406" spans="1:4">
      <c r="A7406" t="s">
        <v>1231</v>
      </c>
      <c r="B7406" t="s">
        <v>5246</v>
      </c>
      <c r="C7406" t="str">
        <f t="shared" si="115"/>
        <v>10.146.106.99naa.60060e80166177000001617700004105</v>
      </c>
      <c r="D7406" t="s">
        <v>5318</v>
      </c>
    </row>
    <row r="7407" spans="1:4">
      <c r="A7407" t="s">
        <v>1231</v>
      </c>
      <c r="B7407" t="s">
        <v>5245</v>
      </c>
      <c r="C7407" t="str">
        <f t="shared" si="115"/>
        <v>10.146.106.99naa.60060e80166177000001617700004106</v>
      </c>
      <c r="D7407" t="s">
        <v>5319</v>
      </c>
    </row>
    <row r="7408" spans="1:4">
      <c r="A7408" t="s">
        <v>1231</v>
      </c>
      <c r="B7408" t="s">
        <v>5205</v>
      </c>
      <c r="C7408" t="str">
        <f t="shared" si="115"/>
        <v>10.146.106.99naa.60060e8016622100000162210000a503</v>
      </c>
      <c r="D7408" t="s">
        <v>2520</v>
      </c>
    </row>
    <row r="7409" spans="1:4">
      <c r="A7409" t="s">
        <v>1231</v>
      </c>
      <c r="B7409" t="s">
        <v>5239</v>
      </c>
      <c r="C7409" t="str">
        <f t="shared" si="115"/>
        <v>10.146.106.99naa.60060e80166177000001617700004603</v>
      </c>
      <c r="D7409" t="s">
        <v>5320</v>
      </c>
    </row>
    <row r="7410" spans="1:4">
      <c r="A7410" t="s">
        <v>1231</v>
      </c>
      <c r="B7410" t="s">
        <v>5264</v>
      </c>
      <c r="C7410" t="str">
        <f t="shared" si="115"/>
        <v>10.146.106.99naa.60060e8016617700000161770000420a</v>
      </c>
      <c r="D7410" t="s">
        <v>5321</v>
      </c>
    </row>
    <row r="7411" spans="1:4">
      <c r="A7411" t="s">
        <v>1231</v>
      </c>
      <c r="B7411" t="s">
        <v>5265</v>
      </c>
      <c r="C7411" t="str">
        <f t="shared" si="115"/>
        <v>10.146.106.99naa.60060e80166177000001617700004209</v>
      </c>
      <c r="D7411" t="s">
        <v>5322</v>
      </c>
    </row>
    <row r="7412" spans="1:4">
      <c r="A7412" t="s">
        <v>1231</v>
      </c>
      <c r="B7412" t="s">
        <v>5242</v>
      </c>
      <c r="C7412" t="str">
        <f t="shared" si="115"/>
        <v>10.146.106.99naa.60060e8016617700000161770000440f</v>
      </c>
      <c r="D7412" t="s">
        <v>5323</v>
      </c>
    </row>
    <row r="7413" spans="1:4">
      <c r="A7413" t="s">
        <v>1231</v>
      </c>
      <c r="B7413" t="s">
        <v>5240</v>
      </c>
      <c r="C7413" t="str">
        <f t="shared" si="115"/>
        <v>10.146.106.99naa.60060e80166177000001617700004002</v>
      </c>
      <c r="D7413" t="s">
        <v>5324</v>
      </c>
    </row>
    <row r="7414" spans="1:4">
      <c r="A7414" t="s">
        <v>1231</v>
      </c>
      <c r="B7414" t="s">
        <v>5243</v>
      </c>
      <c r="C7414" t="str">
        <f t="shared" si="115"/>
        <v>10.146.106.99naa.60060e80166177000001617700004410</v>
      </c>
      <c r="D7414" t="s">
        <v>5325</v>
      </c>
    </row>
    <row r="7415" spans="1:4">
      <c r="A7415" t="s">
        <v>1231</v>
      </c>
      <c r="B7415" t="s">
        <v>5206</v>
      </c>
      <c r="C7415" t="str">
        <f t="shared" si="115"/>
        <v>10.146.106.99naa.60060e8016622100000162210000a40a</v>
      </c>
      <c r="D7415" t="s">
        <v>2540</v>
      </c>
    </row>
    <row r="7416" spans="1:4">
      <c r="A7416" t="s">
        <v>1231</v>
      </c>
      <c r="B7416" t="s">
        <v>1245</v>
      </c>
      <c r="C7416" t="str">
        <f t="shared" si="115"/>
        <v>10.146.106.99naa.60060e8016622100000162210000a602</v>
      </c>
      <c r="D7416" t="s">
        <v>4495</v>
      </c>
    </row>
    <row r="7417" spans="1:4">
      <c r="A7417" t="s">
        <v>1231</v>
      </c>
      <c r="B7417" t="s">
        <v>5189</v>
      </c>
      <c r="C7417" t="str">
        <f t="shared" si="115"/>
        <v>10.146.106.99naa.60060e8016622100000162210000af08</v>
      </c>
      <c r="D7417" t="s">
        <v>4496</v>
      </c>
    </row>
    <row r="7418" spans="1:4">
      <c r="A7418" t="s">
        <v>1231</v>
      </c>
      <c r="B7418" t="s">
        <v>5187</v>
      </c>
      <c r="C7418" t="str">
        <f t="shared" si="115"/>
        <v>10.146.106.99naa.60060e8016622100000162210000a001</v>
      </c>
      <c r="D7418" t="s">
        <v>5310</v>
      </c>
    </row>
    <row r="7419" spans="1:4">
      <c r="A7419" t="s">
        <v>1231</v>
      </c>
      <c r="B7419" t="s">
        <v>5195</v>
      </c>
      <c r="C7419" t="str">
        <f t="shared" si="115"/>
        <v>10.146.106.99naa.60060e8016622100000162210000a106</v>
      </c>
      <c r="D7419" t="s">
        <v>5300</v>
      </c>
    </row>
    <row r="7420" spans="1:4">
      <c r="A7420" t="s">
        <v>1231</v>
      </c>
      <c r="B7420" t="s">
        <v>5188</v>
      </c>
      <c r="C7420" t="str">
        <f t="shared" si="115"/>
        <v>10.146.106.99naa.60060e8016622100000162210000a002</v>
      </c>
      <c r="D7420" t="s">
        <v>5305</v>
      </c>
    </row>
    <row r="7421" spans="1:4">
      <c r="A7421" t="s">
        <v>1231</v>
      </c>
      <c r="B7421" t="s">
        <v>5199</v>
      </c>
      <c r="C7421" t="str">
        <f t="shared" si="115"/>
        <v>10.146.106.99naa.60060e8016622100000162210000af07</v>
      </c>
      <c r="D7421" t="s">
        <v>4856</v>
      </c>
    </row>
    <row r="7422" spans="1:4">
      <c r="A7422" t="s">
        <v>1231</v>
      </c>
      <c r="B7422" t="s">
        <v>5204</v>
      </c>
      <c r="C7422" t="str">
        <f t="shared" si="115"/>
        <v>10.146.106.99naa.60060e8016622100000162210000a40b</v>
      </c>
      <c r="D7422" t="s">
        <v>2522</v>
      </c>
    </row>
    <row r="7423" spans="1:4">
      <c r="A7423" t="s">
        <v>1231</v>
      </c>
      <c r="B7423" t="s">
        <v>5244</v>
      </c>
      <c r="C7423" t="str">
        <f t="shared" si="115"/>
        <v>10.146.106.99naa.60060e80166177000001617700004107</v>
      </c>
      <c r="D7423" t="s">
        <v>5329</v>
      </c>
    </row>
    <row r="7424" spans="1:4">
      <c r="A7424" t="s">
        <v>1231</v>
      </c>
      <c r="B7424" t="s">
        <v>5202</v>
      </c>
      <c r="C7424" t="str">
        <f t="shared" si="115"/>
        <v>10.146.106.99naa.60060e8016622100000162210000a200</v>
      </c>
      <c r="D7424" t="s">
        <v>2523</v>
      </c>
    </row>
    <row r="7425" spans="1:4">
      <c r="A7425" t="s">
        <v>1231</v>
      </c>
      <c r="B7425" t="s">
        <v>5203</v>
      </c>
      <c r="C7425" t="str">
        <f t="shared" si="115"/>
        <v>10.146.106.99naa.60060e8016622100000162210000af06</v>
      </c>
      <c r="D7425" t="s">
        <v>4498</v>
      </c>
    </row>
    <row r="7426" spans="1:4">
      <c r="A7426" t="s">
        <v>1231</v>
      </c>
      <c r="B7426" t="s">
        <v>5201</v>
      </c>
      <c r="C7426" t="str">
        <f t="shared" si="115"/>
        <v>10.146.106.99naa.60060e8016622100000162210000a504</v>
      </c>
      <c r="D7426" t="s">
        <v>4500</v>
      </c>
    </row>
    <row r="7427" spans="1:4">
      <c r="A7427" t="s">
        <v>1231</v>
      </c>
      <c r="B7427" t="s">
        <v>5125</v>
      </c>
      <c r="C7427" t="str">
        <f t="shared" si="115"/>
        <v>10.146.106.99naa.60060e80166177000001617700004104</v>
      </c>
      <c r="D7427" t="s">
        <v>5278</v>
      </c>
    </row>
    <row r="7428" spans="1:4">
      <c r="A7428" t="s">
        <v>1231</v>
      </c>
      <c r="B7428" t="s">
        <v>5260</v>
      </c>
      <c r="C7428" t="str">
        <f t="shared" ref="C7428:C7491" si="116">CONCATENATE(A7428,B7428)</f>
        <v>10.146.106.99naa.60060e8016622100000162210000af0b</v>
      </c>
      <c r="D7428" t="s">
        <v>4476</v>
      </c>
    </row>
    <row r="7429" spans="1:4">
      <c r="A7429" t="s">
        <v>1231</v>
      </c>
      <c r="B7429" t="s">
        <v>5138</v>
      </c>
      <c r="C7429" t="str">
        <f t="shared" si="116"/>
        <v>10.146.106.99naa.60060e8016617700000161770000420d</v>
      </c>
      <c r="D7429" t="s">
        <v>5277</v>
      </c>
    </row>
    <row r="7430" spans="1:4">
      <c r="A7430" t="s">
        <v>1231</v>
      </c>
      <c r="B7430" t="s">
        <v>1247</v>
      </c>
      <c r="C7430" t="str">
        <f t="shared" si="116"/>
        <v>10.146.106.99naa.60060e8016622100000162210000a603</v>
      </c>
      <c r="D7430" t="s">
        <v>4522</v>
      </c>
    </row>
    <row r="7431" spans="1:4">
      <c r="A7431" t="s">
        <v>1231</v>
      </c>
      <c r="B7431" t="s">
        <v>5137</v>
      </c>
      <c r="C7431" t="str">
        <f t="shared" si="116"/>
        <v>10.146.106.99naa.60060e80133148005020314800001004</v>
      </c>
      <c r="D7431" t="s">
        <v>4479</v>
      </c>
    </row>
    <row r="7432" spans="1:4">
      <c r="A7432" t="s">
        <v>1231</v>
      </c>
      <c r="B7432" t="s">
        <v>5135</v>
      </c>
      <c r="C7432" t="str">
        <f t="shared" si="116"/>
        <v>10.146.106.99naa.60060e80133148005020314800001003</v>
      </c>
      <c r="D7432" t="s">
        <v>4477</v>
      </c>
    </row>
    <row r="7433" spans="1:4">
      <c r="A7433" t="s">
        <v>1231</v>
      </c>
      <c r="B7433" t="s">
        <v>5141</v>
      </c>
      <c r="C7433" t="str">
        <f t="shared" si="116"/>
        <v>10.146.106.99naa.60060e80133148005020314800001002</v>
      </c>
      <c r="D7433" t="s">
        <v>4482</v>
      </c>
    </row>
    <row r="7434" spans="1:4">
      <c r="A7434" t="s">
        <v>1231</v>
      </c>
      <c r="B7434" t="s">
        <v>5140</v>
      </c>
      <c r="C7434" t="str">
        <f t="shared" si="116"/>
        <v>10.146.106.99naa.60060e8016617700000161770000420b</v>
      </c>
      <c r="D7434" t="s">
        <v>5338</v>
      </c>
    </row>
    <row r="7435" spans="1:4">
      <c r="A7435" t="s">
        <v>1231</v>
      </c>
      <c r="B7435" t="s">
        <v>5259</v>
      </c>
      <c r="C7435" t="str">
        <f t="shared" si="116"/>
        <v>10.146.106.99naa.60060e8016622100000162210000af0a</v>
      </c>
      <c r="D7435" t="s">
        <v>2542</v>
      </c>
    </row>
    <row r="7436" spans="1:4">
      <c r="A7436" t="s">
        <v>1231</v>
      </c>
      <c r="B7436" t="s">
        <v>5139</v>
      </c>
      <c r="C7436" t="str">
        <f t="shared" si="116"/>
        <v>10.146.106.99naa.60060e8016617700000161770000420c</v>
      </c>
      <c r="D7436" t="s">
        <v>5276</v>
      </c>
    </row>
    <row r="7437" spans="1:4">
      <c r="A7437" t="s">
        <v>1231</v>
      </c>
      <c r="B7437" t="s">
        <v>1317</v>
      </c>
      <c r="C7437" t="str">
        <f t="shared" si="116"/>
        <v>10.146.106.99naa.60060e80166177000001617700004706</v>
      </c>
      <c r="D7437" t="s">
        <v>5299</v>
      </c>
    </row>
    <row r="7438" spans="1:4">
      <c r="A7438" t="s">
        <v>1231</v>
      </c>
      <c r="B7438" t="s">
        <v>1319</v>
      </c>
      <c r="C7438" t="str">
        <f t="shared" si="116"/>
        <v>10.146.106.99naa.60060e80166177000001617700004707</v>
      </c>
      <c r="D7438" t="s">
        <v>5273</v>
      </c>
    </row>
    <row r="7439" spans="1:4">
      <c r="A7439" t="s">
        <v>1231</v>
      </c>
      <c r="B7439" t="s">
        <v>5266</v>
      </c>
      <c r="C7439" t="str">
        <f t="shared" si="116"/>
        <v>10.146.106.99naa.60060e8016622100000162210000a10b</v>
      </c>
      <c r="D7439" t="s">
        <v>5287</v>
      </c>
    </row>
    <row r="7440" spans="1:4">
      <c r="A7440" t="s">
        <v>1231</v>
      </c>
      <c r="B7440" t="s">
        <v>5107</v>
      </c>
      <c r="C7440" t="str">
        <f t="shared" si="116"/>
        <v>10.146.106.99naa.60060e8016617700000161770000420f</v>
      </c>
      <c r="D7440" t="s">
        <v>5288</v>
      </c>
    </row>
    <row r="7441" spans="1:4">
      <c r="A7441" t="s">
        <v>1231</v>
      </c>
      <c r="B7441" t="s">
        <v>5120</v>
      </c>
      <c r="C7441" t="str">
        <f t="shared" si="116"/>
        <v>10.146.106.99naa.60060e80166177000001617700004210</v>
      </c>
      <c r="D7441" t="s">
        <v>5284</v>
      </c>
    </row>
    <row r="7442" spans="1:4">
      <c r="A7442" t="s">
        <v>1231</v>
      </c>
      <c r="B7442" t="s">
        <v>5124</v>
      </c>
      <c r="C7442" t="str">
        <f t="shared" si="116"/>
        <v>10.146.106.99naa.60060e80166177000001617700004211</v>
      </c>
      <c r="D7442" t="s">
        <v>5279</v>
      </c>
    </row>
    <row r="7443" spans="1:4">
      <c r="A7443" t="s">
        <v>1231</v>
      </c>
      <c r="B7443" t="s">
        <v>5267</v>
      </c>
      <c r="C7443" t="str">
        <f t="shared" si="116"/>
        <v>10.146.106.99naa.60060e8016622100000162210000a10c</v>
      </c>
      <c r="D7443" t="s">
        <v>5280</v>
      </c>
    </row>
    <row r="7444" spans="1:4">
      <c r="A7444" t="s">
        <v>1231</v>
      </c>
      <c r="B7444" t="s">
        <v>5106</v>
      </c>
      <c r="C7444" t="str">
        <f t="shared" si="116"/>
        <v>10.146.106.99naa.60060e8016617700000161770000420e</v>
      </c>
      <c r="D7444" t="s">
        <v>5286</v>
      </c>
    </row>
    <row r="7445" spans="1:4">
      <c r="A7445" t="s">
        <v>1231</v>
      </c>
      <c r="B7445" t="s">
        <v>5112</v>
      </c>
      <c r="C7445" t="str">
        <f t="shared" si="116"/>
        <v>10.146.106.99naa.60060e80133148005020314800001005</v>
      </c>
      <c r="D7445" t="s">
        <v>4525</v>
      </c>
    </row>
    <row r="7446" spans="1:4">
      <c r="A7446" t="s">
        <v>1231</v>
      </c>
      <c r="B7446" t="s">
        <v>5110</v>
      </c>
      <c r="C7446" t="str">
        <f t="shared" si="116"/>
        <v>10.146.106.99naa.60060e80166177000001617700004301</v>
      </c>
      <c r="D7446" t="s">
        <v>5274</v>
      </c>
    </row>
    <row r="7447" spans="1:4">
      <c r="A7447" t="s">
        <v>1231</v>
      </c>
      <c r="B7447" t="s">
        <v>5268</v>
      </c>
      <c r="C7447" t="str">
        <f t="shared" si="116"/>
        <v>10.146.106.99naa.60060e8016622100000162210000a505</v>
      </c>
      <c r="D7447" t="s">
        <v>5275</v>
      </c>
    </row>
    <row r="7448" spans="1:4">
      <c r="A7448" t="s">
        <v>1231</v>
      </c>
      <c r="B7448" t="s">
        <v>5105</v>
      </c>
      <c r="C7448" t="str">
        <f t="shared" si="116"/>
        <v>10.146.106.99naa.60060e80133148005020314800001006</v>
      </c>
      <c r="D7448" t="s">
        <v>4518</v>
      </c>
    </row>
    <row r="7449" spans="1:4">
      <c r="A7449" t="s">
        <v>1231</v>
      </c>
      <c r="B7449" t="s">
        <v>5109</v>
      </c>
      <c r="C7449" t="str">
        <f t="shared" si="116"/>
        <v>10.146.106.99naa.60060e80166177000001617700004503</v>
      </c>
      <c r="D7449" t="s">
        <v>5285</v>
      </c>
    </row>
    <row r="7450" spans="1:4">
      <c r="A7450" t="s">
        <v>1231</v>
      </c>
      <c r="B7450" t="s">
        <v>5257</v>
      </c>
      <c r="C7450" t="str">
        <f t="shared" si="116"/>
        <v>10.146.106.99naa.60060e8016622100000162210000a301</v>
      </c>
      <c r="D7450" t="s">
        <v>2530</v>
      </c>
    </row>
    <row r="7451" spans="1:4">
      <c r="A7451" t="s">
        <v>1231</v>
      </c>
      <c r="B7451" t="s">
        <v>5219</v>
      </c>
      <c r="C7451" t="str">
        <f t="shared" si="116"/>
        <v>10.146.106.99naa.60060e80133148005020314800003007</v>
      </c>
      <c r="D7451" t="s">
        <v>4497</v>
      </c>
    </row>
    <row r="7452" spans="1:4">
      <c r="A7452" t="s">
        <v>1231</v>
      </c>
      <c r="B7452" t="s">
        <v>5132</v>
      </c>
      <c r="C7452" t="str">
        <f t="shared" si="116"/>
        <v>10.146.106.99naa.60060e8016617700000161770000440d</v>
      </c>
      <c r="D7452" t="s">
        <v>5336</v>
      </c>
    </row>
    <row r="7453" spans="1:4">
      <c r="A7453" t="s">
        <v>1231</v>
      </c>
      <c r="B7453" t="s">
        <v>5130</v>
      </c>
      <c r="C7453" t="str">
        <f t="shared" si="116"/>
        <v>10.146.106.99naa.60060e80133148005020314800003008</v>
      </c>
      <c r="D7453" t="s">
        <v>4473</v>
      </c>
    </row>
    <row r="7454" spans="1:4">
      <c r="A7454" t="s">
        <v>1231</v>
      </c>
      <c r="B7454" t="s">
        <v>5186</v>
      </c>
      <c r="C7454" t="str">
        <f t="shared" si="116"/>
        <v>10.146.106.99naa.60060e80166177000001617700004602</v>
      </c>
      <c r="D7454" t="s">
        <v>5333</v>
      </c>
    </row>
    <row r="7455" spans="1:4">
      <c r="A7455" t="s">
        <v>1231</v>
      </c>
      <c r="B7455" t="s">
        <v>5218</v>
      </c>
      <c r="C7455" t="str">
        <f t="shared" si="116"/>
        <v>10.146.106.99naa.60060e80166177000001617700004601</v>
      </c>
      <c r="D7455" t="s">
        <v>5334</v>
      </c>
    </row>
    <row r="7456" spans="1:4">
      <c r="A7456" t="s">
        <v>1231</v>
      </c>
      <c r="B7456" t="s">
        <v>5157</v>
      </c>
      <c r="C7456" t="str">
        <f t="shared" si="116"/>
        <v>10.146.106.99naa.60060e80166177000001617700004f0d</v>
      </c>
      <c r="D7456" t="s">
        <v>5349</v>
      </c>
    </row>
    <row r="7457" spans="1:4">
      <c r="A7457" t="s">
        <v>1231</v>
      </c>
      <c r="B7457" t="s">
        <v>5211</v>
      </c>
      <c r="C7457" t="str">
        <f t="shared" si="116"/>
        <v>10.146.106.99naa.60060e80166177000001617700004001</v>
      </c>
      <c r="D7457" t="s">
        <v>5347</v>
      </c>
    </row>
    <row r="7458" spans="1:4">
      <c r="A7458" t="s">
        <v>1231</v>
      </c>
      <c r="B7458" t="s">
        <v>5223</v>
      </c>
      <c r="C7458" t="str">
        <f t="shared" si="116"/>
        <v>10.146.106.99naa.60060e80166177000001617700004600</v>
      </c>
      <c r="D7458" t="s">
        <v>5348</v>
      </c>
    </row>
    <row r="7459" spans="1:4">
      <c r="A7459" t="s">
        <v>1231</v>
      </c>
      <c r="B7459" t="s">
        <v>1311</v>
      </c>
      <c r="C7459" t="str">
        <f t="shared" si="116"/>
        <v>10.146.106.99naa.60060e80166177000001617700004703</v>
      </c>
      <c r="D7459" t="s">
        <v>5335</v>
      </c>
    </row>
    <row r="7460" spans="1:4">
      <c r="A7460" t="s">
        <v>1231</v>
      </c>
      <c r="B7460" t="s">
        <v>5258</v>
      </c>
      <c r="C7460" t="str">
        <f t="shared" si="116"/>
        <v>10.146.106.99naa.60060e8016622100000162210000a300</v>
      </c>
      <c r="D7460" t="s">
        <v>2529</v>
      </c>
    </row>
    <row r="7461" spans="1:4">
      <c r="A7461" t="s">
        <v>1231</v>
      </c>
      <c r="B7461" t="s">
        <v>5256</v>
      </c>
      <c r="C7461" t="str">
        <f t="shared" si="116"/>
        <v>10.146.106.99naa.60060e8016622100000162210000a201</v>
      </c>
      <c r="D7461" t="s">
        <v>2531</v>
      </c>
    </row>
    <row r="7462" spans="1:4">
      <c r="A7462" t="s">
        <v>1231</v>
      </c>
      <c r="B7462" t="s">
        <v>1315</v>
      </c>
      <c r="C7462" t="str">
        <f t="shared" si="116"/>
        <v>10.146.106.99naa.60060e80166177000001617700004705</v>
      </c>
      <c r="D7462" t="s">
        <v>5340</v>
      </c>
    </row>
    <row r="7463" spans="1:4">
      <c r="A7463" t="s">
        <v>1231</v>
      </c>
      <c r="B7463" t="s">
        <v>5262</v>
      </c>
      <c r="C7463" t="str">
        <f t="shared" si="116"/>
        <v>10.146.106.99naa.60060e8016622100000162210000a202</v>
      </c>
      <c r="D7463" t="s">
        <v>2524</v>
      </c>
    </row>
    <row r="7464" spans="1:4">
      <c r="A7464" t="s">
        <v>1231</v>
      </c>
      <c r="B7464" t="s">
        <v>5127</v>
      </c>
      <c r="C7464" t="str">
        <f t="shared" si="116"/>
        <v>10.146.106.99naa.60060e80133148005020314800001001</v>
      </c>
      <c r="D7464" t="s">
        <v>4471</v>
      </c>
    </row>
    <row r="7465" spans="1:4">
      <c r="A7465" t="s">
        <v>1231</v>
      </c>
      <c r="B7465" t="s">
        <v>5143</v>
      </c>
      <c r="C7465" t="str">
        <f t="shared" si="116"/>
        <v>10.146.106.99naa.60060e80166177000001617700004103</v>
      </c>
      <c r="D7465" t="s">
        <v>5337</v>
      </c>
    </row>
    <row r="7466" spans="1:4">
      <c r="A7466" t="s">
        <v>1231</v>
      </c>
      <c r="B7466" t="s">
        <v>5263</v>
      </c>
      <c r="C7466" t="str">
        <f t="shared" si="116"/>
        <v>10.146.106.99naa.60060e8016622100000162210000af09</v>
      </c>
      <c r="D7466" t="s">
        <v>2533</v>
      </c>
    </row>
    <row r="7467" spans="1:4">
      <c r="A7467" t="s">
        <v>1231</v>
      </c>
      <c r="B7467" t="s">
        <v>5126</v>
      </c>
      <c r="C7467" t="str">
        <f t="shared" si="116"/>
        <v>10.146.106.99naa.60060e80133148005020314800001000</v>
      </c>
      <c r="D7467" t="s">
        <v>4475</v>
      </c>
    </row>
    <row r="7468" spans="1:4">
      <c r="A7468" t="s">
        <v>1231</v>
      </c>
      <c r="B7468" t="s">
        <v>5133</v>
      </c>
      <c r="C7468" t="str">
        <f t="shared" si="116"/>
        <v>10.146.106.99naa.60060e80166177000001617700004100</v>
      </c>
      <c r="D7468" t="s">
        <v>5332</v>
      </c>
    </row>
    <row r="7469" spans="1:4">
      <c r="A7469" t="s">
        <v>1231</v>
      </c>
      <c r="B7469" t="s">
        <v>1313</v>
      </c>
      <c r="C7469" t="str">
        <f t="shared" si="116"/>
        <v>10.146.106.99naa.60060e80166177000001617700004704</v>
      </c>
      <c r="D7469" t="s">
        <v>5331</v>
      </c>
    </row>
    <row r="7470" spans="1:4">
      <c r="A7470" t="s">
        <v>1231</v>
      </c>
      <c r="B7470" t="s">
        <v>5129</v>
      </c>
      <c r="C7470" t="str">
        <f t="shared" si="116"/>
        <v>10.146.106.99naa.60060e80133148005020314800003100</v>
      </c>
      <c r="D7470" t="s">
        <v>4474</v>
      </c>
    </row>
    <row r="7471" spans="1:4">
      <c r="A7471" t="s">
        <v>1231</v>
      </c>
      <c r="B7471" t="s">
        <v>5128</v>
      </c>
      <c r="C7471" t="str">
        <f t="shared" si="116"/>
        <v>10.146.106.99naa.60060e8016617700000161770000440e</v>
      </c>
      <c r="D7471" t="s">
        <v>5339</v>
      </c>
    </row>
    <row r="7472" spans="1:4">
      <c r="A7472" t="s">
        <v>1231</v>
      </c>
      <c r="B7472" t="s">
        <v>5261</v>
      </c>
      <c r="C7472" t="str">
        <f t="shared" si="116"/>
        <v>10.146.106.99naa.60060e8016622100000162210000a40c</v>
      </c>
      <c r="D7472" t="s">
        <v>2532</v>
      </c>
    </row>
    <row r="7473" spans="1:4">
      <c r="A7473" t="s">
        <v>1231</v>
      </c>
      <c r="B7473" t="s">
        <v>1243</v>
      </c>
      <c r="C7473" t="str">
        <f t="shared" si="116"/>
        <v>10.146.106.99naa.60060e8016622100000162210000a601</v>
      </c>
      <c r="D7473" t="s">
        <v>4535</v>
      </c>
    </row>
    <row r="7474" spans="1:4">
      <c r="A7474" t="s">
        <v>1231</v>
      </c>
      <c r="B7474" t="s">
        <v>5134</v>
      </c>
      <c r="C7474" t="str">
        <f t="shared" si="116"/>
        <v>10.146.106.99naa.60060e8016622100000162210000af05</v>
      </c>
      <c r="D7474" t="s">
        <v>4534</v>
      </c>
    </row>
    <row r="7475" spans="1:4">
      <c r="A7475" t="s">
        <v>1231</v>
      </c>
      <c r="B7475" t="s">
        <v>5136</v>
      </c>
      <c r="C7475" t="str">
        <f t="shared" si="116"/>
        <v>10.146.106.99naa.60060e8016622100000162210000a103</v>
      </c>
      <c r="D7475" t="s">
        <v>5388</v>
      </c>
    </row>
    <row r="7476" spans="1:4">
      <c r="A7476" t="s">
        <v>1231</v>
      </c>
      <c r="B7476" t="s">
        <v>5142</v>
      </c>
      <c r="C7476" t="str">
        <f t="shared" si="116"/>
        <v>10.146.106.99naa.60060e8016622100000162210000a102</v>
      </c>
      <c r="D7476" t="s">
        <v>5389</v>
      </c>
    </row>
    <row r="7477" spans="1:4">
      <c r="A7477" t="s">
        <v>1231</v>
      </c>
      <c r="B7477" t="s">
        <v>1241</v>
      </c>
      <c r="C7477" t="str">
        <f t="shared" si="116"/>
        <v>10.146.106.99naa.60060e8016622100000162210000a600</v>
      </c>
      <c r="D7477" t="s">
        <v>4539</v>
      </c>
    </row>
    <row r="7478" spans="1:4">
      <c r="A7478" t="s">
        <v>1231</v>
      </c>
      <c r="B7478" t="s">
        <v>5214</v>
      </c>
      <c r="C7478" t="str">
        <f t="shared" si="116"/>
        <v>10.146.106.99naa.60060e8016622100000162210000a407</v>
      </c>
      <c r="D7478" t="s">
        <v>4542</v>
      </c>
    </row>
    <row r="7479" spans="1:4">
      <c r="A7479" t="s">
        <v>1231</v>
      </c>
      <c r="B7479" t="s">
        <v>5234</v>
      </c>
      <c r="C7479" t="str">
        <f t="shared" si="116"/>
        <v>10.146.106.99naa.60060e8016622100000162210000af02</v>
      </c>
      <c r="D7479" t="s">
        <v>4538</v>
      </c>
    </row>
    <row r="7480" spans="1:4">
      <c r="A7480" t="s">
        <v>1231</v>
      </c>
      <c r="B7480" t="s">
        <v>5209</v>
      </c>
      <c r="C7480" t="str">
        <f t="shared" si="116"/>
        <v>10.146.106.99naa.60060e8016622100000162210000a408</v>
      </c>
      <c r="D7480" t="s">
        <v>4543</v>
      </c>
    </row>
    <row r="7481" spans="1:4">
      <c r="A7481" t="s">
        <v>1231</v>
      </c>
      <c r="B7481" t="s">
        <v>5221</v>
      </c>
      <c r="C7481" t="str">
        <f t="shared" si="116"/>
        <v>10.146.106.99naa.60060e8016622100000162210000af03</v>
      </c>
      <c r="D7481" t="s">
        <v>4537</v>
      </c>
    </row>
    <row r="7482" spans="1:4">
      <c r="A7482" t="s">
        <v>1231</v>
      </c>
      <c r="B7482" t="s">
        <v>5220</v>
      </c>
      <c r="C7482" t="str">
        <f t="shared" si="116"/>
        <v>10.146.106.99naa.60060e8016622100000162210000af04</v>
      </c>
      <c r="D7482" t="s">
        <v>4536</v>
      </c>
    </row>
    <row r="7483" spans="1:4">
      <c r="A7483" t="s">
        <v>1231</v>
      </c>
      <c r="B7483" t="s">
        <v>5212</v>
      </c>
      <c r="C7483" t="str">
        <f t="shared" si="116"/>
        <v>10.146.106.99naa.60060e8016622100000162210000a409</v>
      </c>
      <c r="D7483" t="s">
        <v>4540</v>
      </c>
    </row>
    <row r="7484" spans="1:4">
      <c r="A7484" t="s">
        <v>1231</v>
      </c>
      <c r="B7484" t="s">
        <v>5222</v>
      </c>
      <c r="C7484" t="str">
        <f t="shared" si="116"/>
        <v>10.146.106.99naa.60060e8016622100000162210000a501</v>
      </c>
      <c r="D7484" t="s">
        <v>4541</v>
      </c>
    </row>
    <row r="7485" spans="1:4">
      <c r="A7485" t="s">
        <v>1231</v>
      </c>
      <c r="B7485" t="s">
        <v>5104</v>
      </c>
      <c r="C7485" t="str">
        <f t="shared" si="116"/>
        <v>10.146.106.99naa.60060e8016622100000162210000af0c</v>
      </c>
      <c r="D7485" t="s">
        <v>5390</v>
      </c>
    </row>
    <row r="7486" spans="1:4">
      <c r="A7486" t="s">
        <v>1231</v>
      </c>
      <c r="B7486" t="s">
        <v>5108</v>
      </c>
      <c r="C7486" t="str">
        <f t="shared" si="116"/>
        <v>10.146.106.99naa.60060e8016622100000162210000af0d</v>
      </c>
      <c r="D7486" t="s">
        <v>5391</v>
      </c>
    </row>
    <row r="7487" spans="1:4">
      <c r="A7487" t="s">
        <v>1231</v>
      </c>
      <c r="B7487" t="s">
        <v>5111</v>
      </c>
      <c r="C7487" t="str">
        <f t="shared" si="116"/>
        <v>10.146.106.99naa.60060e8016622100000162210000a104</v>
      </c>
      <c r="D7487" t="s">
        <v>5392</v>
      </c>
    </row>
    <row r="7488" spans="1:4">
      <c r="A7488" t="s">
        <v>1231</v>
      </c>
      <c r="B7488" t="s">
        <v>5113</v>
      </c>
      <c r="C7488" t="str">
        <f t="shared" si="116"/>
        <v>10.146.106.99naa.60060e8016622100000162210000a105</v>
      </c>
      <c r="D7488" t="s">
        <v>5393</v>
      </c>
    </row>
    <row r="7489" spans="1:4">
      <c r="A7489" t="s">
        <v>1231</v>
      </c>
      <c r="B7489" t="s">
        <v>5123</v>
      </c>
      <c r="C7489" t="str">
        <f t="shared" si="116"/>
        <v>10.146.106.99naa.60060e8016622100000162210000a50d</v>
      </c>
      <c r="D7489" t="s">
        <v>5394</v>
      </c>
    </row>
    <row r="7490" spans="1:4">
      <c r="A7490" t="s">
        <v>1231</v>
      </c>
      <c r="B7490" t="s">
        <v>5115</v>
      </c>
      <c r="C7490" t="str">
        <f t="shared" si="116"/>
        <v>10.146.106.99naa.60060e8016622100000162210000a50e</v>
      </c>
      <c r="D7490" t="s">
        <v>5395</v>
      </c>
    </row>
    <row r="7491" spans="1:4">
      <c r="A7491" t="s">
        <v>1231</v>
      </c>
      <c r="B7491" t="s">
        <v>5121</v>
      </c>
      <c r="C7491" t="str">
        <f t="shared" si="116"/>
        <v>10.146.106.99naa.60060e8016622100000162210000a204</v>
      </c>
      <c r="D7491" t="s">
        <v>5396</v>
      </c>
    </row>
    <row r="7492" spans="1:4">
      <c r="A7492" t="s">
        <v>1231</v>
      </c>
      <c r="B7492" t="s">
        <v>5122</v>
      </c>
      <c r="C7492" t="str">
        <f t="shared" ref="C7492:C7528" si="117">CONCATENATE(A7492,B7492)</f>
        <v>10.146.106.99naa.60060e8016622100000162210000a50c</v>
      </c>
      <c r="D7492" t="s">
        <v>5397</v>
      </c>
    </row>
    <row r="7493" spans="1:4">
      <c r="A7493" t="s">
        <v>1231</v>
      </c>
      <c r="B7493" t="s">
        <v>5173</v>
      </c>
      <c r="C7493" t="str">
        <f t="shared" si="117"/>
        <v>10.146.106.99naa.60060e8016622100000162210000a500</v>
      </c>
      <c r="D7493" t="s">
        <v>4440</v>
      </c>
    </row>
    <row r="7494" spans="1:4">
      <c r="A7494" t="s">
        <v>1231</v>
      </c>
      <c r="B7494" t="s">
        <v>5166</v>
      </c>
      <c r="C7494" t="str">
        <f t="shared" si="117"/>
        <v>10.146.106.99naa.60060e8016622100000162210000af00</v>
      </c>
      <c r="D7494" t="s">
        <v>4439</v>
      </c>
    </row>
    <row r="7495" spans="1:4">
      <c r="A7495" t="s">
        <v>1231</v>
      </c>
      <c r="B7495" t="s">
        <v>5167</v>
      </c>
      <c r="C7495" t="str">
        <f t="shared" si="117"/>
        <v>10.146.106.99naa.60060e8016622100000162210000af01</v>
      </c>
      <c r="D7495" t="s">
        <v>4441</v>
      </c>
    </row>
    <row r="7496" spans="1:4">
      <c r="A7496" t="s">
        <v>1231</v>
      </c>
      <c r="B7496" t="s">
        <v>5144</v>
      </c>
      <c r="C7496" t="str">
        <f t="shared" si="117"/>
        <v>10.146.106.99naa.60060e8016622100000162210000a404</v>
      </c>
      <c r="D7496" t="s">
        <v>4444</v>
      </c>
    </row>
    <row r="7497" spans="1:4">
      <c r="A7497" t="s">
        <v>1231</v>
      </c>
      <c r="B7497" t="s">
        <v>5171</v>
      </c>
      <c r="C7497" t="str">
        <f t="shared" si="117"/>
        <v>10.146.106.99naa.60060e8016622100000162210000a405</v>
      </c>
      <c r="D7497" t="s">
        <v>4445</v>
      </c>
    </row>
    <row r="7498" spans="1:4">
      <c r="A7498" t="s">
        <v>1231</v>
      </c>
      <c r="B7498" t="s">
        <v>5172</v>
      </c>
      <c r="C7498" t="str">
        <f t="shared" si="117"/>
        <v>10.146.106.99naa.60060e8016622100000162210000a406</v>
      </c>
      <c r="D7498" t="s">
        <v>4446</v>
      </c>
    </row>
    <row r="7499" spans="1:4">
      <c r="A7499" t="s">
        <v>1231</v>
      </c>
      <c r="B7499" t="s">
        <v>5174</v>
      </c>
      <c r="C7499" t="str">
        <f t="shared" si="117"/>
        <v>10.146.106.99naa.60060e80166177000001617700004101</v>
      </c>
      <c r="D7499" t="s">
        <v>5363</v>
      </c>
    </row>
    <row r="7500" spans="1:4">
      <c r="A7500" t="s">
        <v>1231</v>
      </c>
      <c r="B7500" t="s">
        <v>5118</v>
      </c>
      <c r="C7500" t="str">
        <f t="shared" si="117"/>
        <v>10.146.106.99naa.60060e8016622100000162210000a402</v>
      </c>
      <c r="D7500" t="s">
        <v>4436</v>
      </c>
    </row>
    <row r="7501" spans="1:4">
      <c r="A7501" t="s">
        <v>1231</v>
      </c>
      <c r="B7501" t="s">
        <v>5117</v>
      </c>
      <c r="C7501" t="str">
        <f t="shared" si="117"/>
        <v>10.146.106.99naa.60060e8016622100000162210000a403</v>
      </c>
      <c r="D7501" t="s">
        <v>4437</v>
      </c>
    </row>
    <row r="7502" spans="1:4">
      <c r="A7502" t="s">
        <v>1231</v>
      </c>
      <c r="B7502" t="s">
        <v>5116</v>
      </c>
      <c r="C7502" t="str">
        <f t="shared" si="117"/>
        <v>10.146.106.99naa.60060e8016622100000162210000a401</v>
      </c>
      <c r="D7502" t="s">
        <v>4438</v>
      </c>
    </row>
    <row r="7503" spans="1:4">
      <c r="A7503" t="s">
        <v>1231</v>
      </c>
      <c r="B7503" t="s">
        <v>5114</v>
      </c>
      <c r="C7503" t="str">
        <f t="shared" si="117"/>
        <v>10.146.106.99naa.60060e8016622100000162210000a400</v>
      </c>
      <c r="D7503" t="s">
        <v>4222</v>
      </c>
    </row>
    <row r="7504" spans="1:4">
      <c r="A7504" t="s">
        <v>1231</v>
      </c>
      <c r="B7504" t="s">
        <v>5154</v>
      </c>
      <c r="C7504" t="str">
        <f t="shared" si="117"/>
        <v>10.146.106.99naa.60060e80166177000001617700004108</v>
      </c>
      <c r="D7504" t="s">
        <v>5358</v>
      </c>
    </row>
    <row r="7505" spans="1:4">
      <c r="A7505" t="s">
        <v>1231</v>
      </c>
      <c r="B7505" t="s">
        <v>5150</v>
      </c>
      <c r="C7505" t="str">
        <f t="shared" si="117"/>
        <v>10.146.106.99naa.60060e80166177000001617700004213</v>
      </c>
      <c r="D7505" t="s">
        <v>5357</v>
      </c>
    </row>
    <row r="7506" spans="1:4">
      <c r="A7506" t="s">
        <v>1231</v>
      </c>
      <c r="B7506" t="s">
        <v>1303</v>
      </c>
      <c r="C7506" t="str">
        <f t="shared" si="117"/>
        <v>10.146.106.99naa.60060e80166177000001617700001f25</v>
      </c>
      <c r="D7506" t="s">
        <v>4565</v>
      </c>
    </row>
    <row r="7507" spans="1:4">
      <c r="A7507" t="s">
        <v>1231</v>
      </c>
      <c r="B7507" t="s">
        <v>5149</v>
      </c>
      <c r="C7507" t="str">
        <f t="shared" si="117"/>
        <v>10.146.106.99naa.60060e80166177000001617700004214</v>
      </c>
      <c r="D7507" t="s">
        <v>5355</v>
      </c>
    </row>
    <row r="7508" spans="1:4">
      <c r="A7508" t="s">
        <v>1231</v>
      </c>
      <c r="B7508" t="s">
        <v>1321</v>
      </c>
      <c r="C7508" t="str">
        <f t="shared" si="117"/>
        <v>10.146.106.99naa.60060e80166177000001617700004708</v>
      </c>
      <c r="D7508" t="s">
        <v>5353</v>
      </c>
    </row>
    <row r="7509" spans="1:4">
      <c r="A7509" t="s">
        <v>1231</v>
      </c>
      <c r="B7509" t="s">
        <v>5145</v>
      </c>
      <c r="C7509" t="str">
        <f t="shared" si="117"/>
        <v>10.146.106.99naa.60060e80166177000001617700004215</v>
      </c>
      <c r="D7509" t="s">
        <v>5356</v>
      </c>
    </row>
    <row r="7510" spans="1:4">
      <c r="A7510" t="s">
        <v>1231</v>
      </c>
      <c r="B7510" t="s">
        <v>5182</v>
      </c>
      <c r="C7510" t="str">
        <f t="shared" si="117"/>
        <v>10.146.106.99naa.60060e80166177000001617700004f09</v>
      </c>
      <c r="D7510" t="s">
        <v>5367</v>
      </c>
    </row>
    <row r="7511" spans="1:4">
      <c r="A7511" t="s">
        <v>1231</v>
      </c>
      <c r="B7511" t="s">
        <v>5168</v>
      </c>
      <c r="C7511" t="str">
        <f t="shared" si="117"/>
        <v>10.146.106.99naa.60060e80166177000001617700004208</v>
      </c>
      <c r="D7511" t="s">
        <v>5365</v>
      </c>
    </row>
    <row r="7512" spans="1:4">
      <c r="A7512" t="s">
        <v>1231</v>
      </c>
      <c r="B7512" t="s">
        <v>5181</v>
      </c>
      <c r="C7512" t="str">
        <f t="shared" si="117"/>
        <v>10.146.106.99naa.60060e80166177000001617700004f0a</v>
      </c>
      <c r="D7512" t="s">
        <v>5368</v>
      </c>
    </row>
    <row r="7513" spans="1:4">
      <c r="A7513" t="s">
        <v>1231</v>
      </c>
      <c r="B7513" t="s">
        <v>5169</v>
      </c>
      <c r="C7513" t="str">
        <f t="shared" si="117"/>
        <v>10.146.106.99naa.60060e80166177000001617700004207</v>
      </c>
      <c r="D7513" t="s">
        <v>5366</v>
      </c>
    </row>
    <row r="7514" spans="1:4">
      <c r="A7514" t="s">
        <v>1231</v>
      </c>
      <c r="B7514" t="s">
        <v>5170</v>
      </c>
      <c r="C7514" t="str">
        <f t="shared" si="117"/>
        <v>10.146.106.99naa.60060e80166177000001617700004102</v>
      </c>
      <c r="D7514" t="s">
        <v>5361</v>
      </c>
    </row>
    <row r="7515" spans="1:4">
      <c r="A7515" t="s">
        <v>1231</v>
      </c>
      <c r="B7515" t="s">
        <v>5165</v>
      </c>
      <c r="C7515" t="str">
        <f t="shared" si="117"/>
        <v>10.146.106.99naa.60060e80166177000001617700004206</v>
      </c>
      <c r="D7515" t="s">
        <v>5362</v>
      </c>
    </row>
    <row r="7516" spans="1:4">
      <c r="A7516" t="s">
        <v>1231</v>
      </c>
      <c r="B7516" t="s">
        <v>5179</v>
      </c>
      <c r="C7516" t="str">
        <f t="shared" si="117"/>
        <v>10.146.106.99naa.60060e80166177000001617700004f0c</v>
      </c>
      <c r="D7516" t="s">
        <v>5354</v>
      </c>
    </row>
    <row r="7517" spans="1:4">
      <c r="A7517" t="s">
        <v>1231</v>
      </c>
      <c r="B7517" t="s">
        <v>5175</v>
      </c>
      <c r="C7517" t="str">
        <f t="shared" si="117"/>
        <v>10.146.106.99naa.60060e80133148005020314800001008</v>
      </c>
      <c r="D7517" t="s">
        <v>4563</v>
      </c>
    </row>
    <row r="7518" spans="1:4">
      <c r="A7518" t="s">
        <v>1231</v>
      </c>
      <c r="B7518" t="s">
        <v>5184</v>
      </c>
      <c r="C7518" t="str">
        <f t="shared" si="117"/>
        <v>10.146.106.99naa.60060e80133148005020314800001007</v>
      </c>
      <c r="D7518" t="s">
        <v>4564</v>
      </c>
    </row>
    <row r="7519" spans="1:4">
      <c r="A7519" t="s">
        <v>1231</v>
      </c>
      <c r="B7519" t="s">
        <v>5185</v>
      </c>
      <c r="C7519" t="str">
        <f t="shared" si="117"/>
        <v>10.146.106.99naa.60060e80166177000001617700004300</v>
      </c>
      <c r="D7519" t="s">
        <v>5364</v>
      </c>
    </row>
    <row r="7520" spans="1:4">
      <c r="A7520" t="s">
        <v>1231</v>
      </c>
      <c r="B7520" t="s">
        <v>5176</v>
      </c>
      <c r="C7520" t="str">
        <f t="shared" si="117"/>
        <v>10.146.106.99naa.60060e80166177000001617700004f0b</v>
      </c>
      <c r="D7520" t="s">
        <v>5359</v>
      </c>
    </row>
    <row r="7521" spans="1:4">
      <c r="A7521" t="s">
        <v>1232</v>
      </c>
      <c r="B7521" t="s">
        <v>1671</v>
      </c>
      <c r="C7521" t="str">
        <f t="shared" si="117"/>
        <v>10.146.106.100naa.600508b1001cf3847fedbcefa240a7ad</v>
      </c>
      <c r="D7521" t="s">
        <v>4652</v>
      </c>
    </row>
    <row r="7522" spans="1:4">
      <c r="A7522" t="s">
        <v>1232</v>
      </c>
      <c r="B7522" t="s">
        <v>1673</v>
      </c>
      <c r="C7522" t="str">
        <f t="shared" si="117"/>
        <v>10.146.106.100naa.600508b1001caa2f4f6501af41c6ea22</v>
      </c>
      <c r="D7522" t="s">
        <v>5398</v>
      </c>
    </row>
    <row r="7523" spans="1:4">
      <c r="A7523" t="s">
        <v>1232</v>
      </c>
      <c r="B7523" t="s">
        <v>1669</v>
      </c>
      <c r="C7523" t="str">
        <f t="shared" si="117"/>
        <v>10.146.106.100naa.600508b1001cc9b71636dc38b42e6a54</v>
      </c>
      <c r="D7523" t="s">
        <v>4213</v>
      </c>
    </row>
    <row r="7524" spans="1:4">
      <c r="A7524" t="s">
        <v>1232</v>
      </c>
      <c r="B7524" t="s">
        <v>1667</v>
      </c>
      <c r="C7524" t="str">
        <f t="shared" si="117"/>
        <v>10.146.106.100naa.600508b1001c820b5122919de0207515</v>
      </c>
      <c r="D7524" t="s">
        <v>4212</v>
      </c>
    </row>
    <row r="7525" spans="1:4">
      <c r="A7525" t="s">
        <v>1233</v>
      </c>
      <c r="B7525" t="s">
        <v>1679</v>
      </c>
      <c r="C7525" t="str">
        <f t="shared" si="117"/>
        <v>10.146.106.101naa.600508b1001c92adb28061c0a6ca10d1</v>
      </c>
      <c r="D7525" t="s">
        <v>4652</v>
      </c>
    </row>
    <row r="7526" spans="1:4">
      <c r="A7526" t="s">
        <v>1233</v>
      </c>
      <c r="B7526" t="s">
        <v>1681</v>
      </c>
      <c r="C7526" t="str">
        <f t="shared" si="117"/>
        <v>10.146.106.101naa.600508b1001c5526bbacce6a4798407c</v>
      </c>
      <c r="D7526" t="s">
        <v>5398</v>
      </c>
    </row>
    <row r="7527" spans="1:4">
      <c r="A7527" t="s">
        <v>1233</v>
      </c>
      <c r="B7527" t="s">
        <v>1677</v>
      </c>
      <c r="C7527" t="str">
        <f t="shared" si="117"/>
        <v>10.146.106.101naa.600508b1001c916e37e33b295cba7374</v>
      </c>
      <c r="D7527" t="s">
        <v>4213</v>
      </c>
    </row>
    <row r="7528" spans="1:4">
      <c r="A7528" t="s">
        <v>1233</v>
      </c>
      <c r="B7528" t="s">
        <v>1675</v>
      </c>
      <c r="C7528" t="str">
        <f t="shared" si="117"/>
        <v>10.146.106.101naa.600508b1001cb42ca5157cdbe71a3433</v>
      </c>
      <c r="D7528" t="s">
        <v>4212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theme="8" tint="0.39997558519241921"/>
  </sheetPr>
  <dimension ref="A1:O335"/>
  <sheetViews>
    <sheetView zoomScale="80" zoomScaleNormal="80" workbookViewId="0">
      <selection activeCell="U168" sqref="U168"/>
    </sheetView>
  </sheetViews>
  <sheetFormatPr defaultRowHeight="16.5" outlineLevelRow="1"/>
  <cols>
    <col min="2" max="2" width="9.25" bestFit="1" customWidth="1"/>
    <col min="3" max="3" width="25.125" bestFit="1" customWidth="1"/>
    <col min="4" max="4" width="11" bestFit="1" customWidth="1"/>
    <col min="5" max="5" width="4.75" bestFit="1" customWidth="1"/>
    <col min="6" max="6" width="12.625" bestFit="1" customWidth="1"/>
    <col min="7" max="7" width="9.25" bestFit="1" customWidth="1"/>
    <col min="8" max="8" width="8.375" bestFit="1" customWidth="1"/>
    <col min="9" max="9" width="10.125" bestFit="1" customWidth="1"/>
    <col min="10" max="10" width="6.625" bestFit="1" customWidth="1"/>
    <col min="11" max="11" width="8.375" bestFit="1" customWidth="1"/>
    <col min="12" max="12" width="9.25" bestFit="1" customWidth="1"/>
    <col min="13" max="13" width="8.375" bestFit="1" customWidth="1"/>
    <col min="14" max="14" width="10.125" bestFit="1" customWidth="1"/>
    <col min="15" max="15" width="12.5" bestFit="1" customWidth="1"/>
  </cols>
  <sheetData>
    <row r="1" spans="1:15" s="212" customFormat="1" ht="32.1" customHeight="1">
      <c r="A1" s="58" t="s">
        <v>8599</v>
      </c>
      <c r="B1" s="58" t="s">
        <v>8600</v>
      </c>
      <c r="C1" s="58" t="s">
        <v>8601</v>
      </c>
      <c r="D1" s="58" t="s">
        <v>8602</v>
      </c>
      <c r="E1" s="58" t="s">
        <v>8603</v>
      </c>
      <c r="F1" s="58" t="s">
        <v>8604</v>
      </c>
      <c r="G1" s="58" t="s">
        <v>8605</v>
      </c>
      <c r="H1" s="59" t="s">
        <v>8606</v>
      </c>
      <c r="I1" s="59" t="s">
        <v>8607</v>
      </c>
      <c r="J1" s="60" t="s">
        <v>8608</v>
      </c>
      <c r="K1" s="61" t="s">
        <v>8609</v>
      </c>
      <c r="L1" s="62" t="s">
        <v>8610</v>
      </c>
      <c r="M1" s="63" t="s">
        <v>8611</v>
      </c>
      <c r="N1" s="64" t="s">
        <v>8612</v>
      </c>
      <c r="O1" s="65" t="s">
        <v>8613</v>
      </c>
    </row>
    <row r="2" spans="1:15" s="212" customFormat="1" ht="18.75" hidden="1" customHeight="1">
      <c r="A2" s="213">
        <v>1</v>
      </c>
      <c r="B2" s="213" t="s">
        <v>8614</v>
      </c>
      <c r="C2" s="213" t="s">
        <v>8615</v>
      </c>
      <c r="D2" s="213" t="s">
        <v>8616</v>
      </c>
      <c r="E2" s="213" t="s">
        <v>8617</v>
      </c>
      <c r="F2" s="214" t="s">
        <v>204</v>
      </c>
      <c r="G2" s="215"/>
      <c r="H2" s="216">
        <v>8</v>
      </c>
      <c r="I2" s="216">
        <v>16</v>
      </c>
      <c r="J2" s="217">
        <v>128</v>
      </c>
      <c r="K2" s="218"/>
      <c r="L2" s="219"/>
      <c r="M2" s="216">
        <f t="shared" ref="M2:M65" si="0">IF($G2="",I2-SUMIF($G$2:$G$335,$F2,$K$2:$K$335),"")</f>
        <v>8</v>
      </c>
      <c r="N2" s="217">
        <f t="shared" ref="N2:N65" si="1">IF($G2="",J2-SUMIF($G$2:$G$335,$F2,$L$2:$L$335),"")</f>
        <v>112</v>
      </c>
      <c r="O2" s="213" t="s">
        <v>1168</v>
      </c>
    </row>
    <row r="3" spans="1:15" s="212" customFormat="1" ht="18.75" hidden="1" customHeight="1" outlineLevel="1">
      <c r="A3" s="213">
        <v>2</v>
      </c>
      <c r="B3" s="213" t="s">
        <v>8618</v>
      </c>
      <c r="C3" s="213" t="s">
        <v>8619</v>
      </c>
      <c r="D3" s="213" t="s">
        <v>1984</v>
      </c>
      <c r="E3" s="213" t="s">
        <v>8617</v>
      </c>
      <c r="F3" s="220" t="s">
        <v>8620</v>
      </c>
      <c r="G3" s="214" t="s">
        <v>204</v>
      </c>
      <c r="H3" s="218"/>
      <c r="I3" s="218"/>
      <c r="J3" s="219"/>
      <c r="K3" s="216">
        <v>8</v>
      </c>
      <c r="L3" s="217">
        <v>16</v>
      </c>
      <c r="M3" s="218" t="str">
        <f t="shared" si="0"/>
        <v/>
      </c>
      <c r="N3" s="219" t="str">
        <f t="shared" si="1"/>
        <v/>
      </c>
      <c r="O3" s="221"/>
    </row>
    <row r="4" spans="1:15" s="212" customFormat="1" ht="18.75" hidden="1" customHeight="1" collapsed="1">
      <c r="A4" s="213">
        <v>3</v>
      </c>
      <c r="B4" s="213" t="s">
        <v>8618</v>
      </c>
      <c r="C4" s="213" t="s">
        <v>8621</v>
      </c>
      <c r="D4" s="213" t="s">
        <v>8622</v>
      </c>
      <c r="E4" s="213" t="s">
        <v>8617</v>
      </c>
      <c r="F4" s="214" t="s">
        <v>205</v>
      </c>
      <c r="G4" s="215"/>
      <c r="H4" s="216">
        <v>8</v>
      </c>
      <c r="I4" s="216">
        <v>16</v>
      </c>
      <c r="J4" s="217">
        <v>128</v>
      </c>
      <c r="K4" s="218"/>
      <c r="L4" s="219"/>
      <c r="M4" s="216">
        <f t="shared" si="0"/>
        <v>12</v>
      </c>
      <c r="N4" s="217">
        <f t="shared" si="1"/>
        <v>120</v>
      </c>
      <c r="O4" s="213" t="s">
        <v>1169</v>
      </c>
    </row>
    <row r="5" spans="1:15" s="212" customFormat="1" ht="18.75" hidden="1" customHeight="1" outlineLevel="1">
      <c r="A5" s="213">
        <v>4</v>
      </c>
      <c r="B5" s="213" t="s">
        <v>8618</v>
      </c>
      <c r="C5" s="213" t="s">
        <v>8623</v>
      </c>
      <c r="D5" s="213" t="s">
        <v>1984</v>
      </c>
      <c r="E5" s="213" t="s">
        <v>8617</v>
      </c>
      <c r="F5" s="220" t="s">
        <v>8624</v>
      </c>
      <c r="G5" s="214" t="s">
        <v>205</v>
      </c>
      <c r="H5" s="218"/>
      <c r="I5" s="218"/>
      <c r="J5" s="219"/>
      <c r="K5" s="216">
        <v>4</v>
      </c>
      <c r="L5" s="217">
        <v>8</v>
      </c>
      <c r="M5" s="218" t="str">
        <f t="shared" si="0"/>
        <v/>
      </c>
      <c r="N5" s="219" t="str">
        <f t="shared" si="1"/>
        <v/>
      </c>
      <c r="O5" s="221"/>
    </row>
    <row r="6" spans="1:15" s="212" customFormat="1" ht="18.75" hidden="1" customHeight="1" collapsed="1">
      <c r="A6" s="213">
        <v>5</v>
      </c>
      <c r="B6" s="213" t="s">
        <v>8618</v>
      </c>
      <c r="C6" s="213" t="s">
        <v>8625</v>
      </c>
      <c r="D6" s="213" t="s">
        <v>8622</v>
      </c>
      <c r="E6" s="213" t="s">
        <v>8617</v>
      </c>
      <c r="F6" s="214" t="s">
        <v>207</v>
      </c>
      <c r="G6" s="215"/>
      <c r="H6" s="216">
        <v>16</v>
      </c>
      <c r="I6" s="216">
        <v>32</v>
      </c>
      <c r="J6" s="217">
        <v>384</v>
      </c>
      <c r="K6" s="218"/>
      <c r="L6" s="219"/>
      <c r="M6" s="216">
        <f t="shared" si="0"/>
        <v>24</v>
      </c>
      <c r="N6" s="217">
        <f t="shared" si="1"/>
        <v>22</v>
      </c>
      <c r="O6" s="213" t="s">
        <v>1170</v>
      </c>
    </row>
    <row r="7" spans="1:15" s="212" customFormat="1" ht="18.75" hidden="1" customHeight="1" outlineLevel="1">
      <c r="A7" s="213">
        <v>6</v>
      </c>
      <c r="B7" s="213" t="s">
        <v>8618</v>
      </c>
      <c r="C7" s="213" t="s">
        <v>8626</v>
      </c>
      <c r="D7" s="213" t="s">
        <v>8627</v>
      </c>
      <c r="E7" s="213" t="s">
        <v>8617</v>
      </c>
      <c r="F7" s="220" t="s">
        <v>8628</v>
      </c>
      <c r="G7" s="214" t="s">
        <v>207</v>
      </c>
      <c r="H7" s="218"/>
      <c r="I7" s="218"/>
      <c r="J7" s="219"/>
      <c r="K7" s="216">
        <v>2</v>
      </c>
      <c r="L7" s="217">
        <v>8</v>
      </c>
      <c r="M7" s="218" t="str">
        <f t="shared" si="0"/>
        <v/>
      </c>
      <c r="N7" s="219" t="str">
        <f t="shared" si="1"/>
        <v/>
      </c>
      <c r="O7" s="221"/>
    </row>
    <row r="8" spans="1:15" s="212" customFormat="1" ht="18.75" hidden="1" customHeight="1" outlineLevel="1">
      <c r="A8" s="213">
        <v>7</v>
      </c>
      <c r="B8" s="213" t="s">
        <v>8618</v>
      </c>
      <c r="C8" s="213" t="s">
        <v>8629</v>
      </c>
      <c r="D8" s="213" t="s">
        <v>8630</v>
      </c>
      <c r="E8" s="213" t="s">
        <v>8617</v>
      </c>
      <c r="F8" s="220" t="s">
        <v>8631</v>
      </c>
      <c r="G8" s="214" t="s">
        <v>207</v>
      </c>
      <c r="H8" s="218"/>
      <c r="I8" s="218"/>
      <c r="J8" s="219"/>
      <c r="K8" s="216">
        <v>6</v>
      </c>
      <c r="L8" s="217">
        <v>354</v>
      </c>
      <c r="M8" s="218" t="str">
        <f t="shared" si="0"/>
        <v/>
      </c>
      <c r="N8" s="219" t="str">
        <f t="shared" si="1"/>
        <v/>
      </c>
      <c r="O8" s="221"/>
    </row>
    <row r="9" spans="1:15" s="212" customFormat="1" ht="18.75" hidden="1" customHeight="1" collapsed="1">
      <c r="A9" s="213">
        <v>8</v>
      </c>
      <c r="B9" s="213" t="s">
        <v>8618</v>
      </c>
      <c r="C9" s="213" t="s">
        <v>8632</v>
      </c>
      <c r="D9" s="213" t="s">
        <v>8622</v>
      </c>
      <c r="E9" s="213" t="s">
        <v>8617</v>
      </c>
      <c r="F9" s="214" t="s">
        <v>210</v>
      </c>
      <c r="G9" s="215"/>
      <c r="H9" s="216">
        <v>16</v>
      </c>
      <c r="I9" s="216">
        <v>32</v>
      </c>
      <c r="J9" s="217">
        <v>384</v>
      </c>
      <c r="K9" s="218"/>
      <c r="L9" s="219"/>
      <c r="M9" s="216">
        <f t="shared" si="0"/>
        <v>22</v>
      </c>
      <c r="N9" s="217">
        <f t="shared" si="1"/>
        <v>20</v>
      </c>
      <c r="O9" s="213" t="s">
        <v>1129</v>
      </c>
    </row>
    <row r="10" spans="1:15" s="212" customFormat="1" ht="18.75" hidden="1" customHeight="1" outlineLevel="1">
      <c r="A10" s="213">
        <v>9</v>
      </c>
      <c r="B10" s="213" t="s">
        <v>8618</v>
      </c>
      <c r="C10" s="213" t="s">
        <v>8633</v>
      </c>
      <c r="D10" s="213" t="s">
        <v>8627</v>
      </c>
      <c r="E10" s="213" t="s">
        <v>8617</v>
      </c>
      <c r="F10" s="220" t="s">
        <v>8634</v>
      </c>
      <c r="G10" s="214" t="s">
        <v>210</v>
      </c>
      <c r="H10" s="218"/>
      <c r="I10" s="218"/>
      <c r="J10" s="219"/>
      <c r="K10" s="216">
        <v>2</v>
      </c>
      <c r="L10" s="217">
        <v>8</v>
      </c>
      <c r="M10" s="218" t="str">
        <f t="shared" si="0"/>
        <v/>
      </c>
      <c r="N10" s="219" t="str">
        <f t="shared" si="1"/>
        <v/>
      </c>
      <c r="O10" s="221"/>
    </row>
    <row r="11" spans="1:15" s="212" customFormat="1" ht="18.75" hidden="1" customHeight="1" outlineLevel="1">
      <c r="A11" s="213">
        <v>10</v>
      </c>
      <c r="B11" s="213" t="s">
        <v>8618</v>
      </c>
      <c r="C11" s="213" t="s">
        <v>8635</v>
      </c>
      <c r="D11" s="213" t="s">
        <v>8630</v>
      </c>
      <c r="E11" s="213" t="s">
        <v>8617</v>
      </c>
      <c r="F11" s="220" t="s">
        <v>8636</v>
      </c>
      <c r="G11" s="214" t="s">
        <v>210</v>
      </c>
      <c r="H11" s="218"/>
      <c r="I11" s="218"/>
      <c r="J11" s="219"/>
      <c r="K11" s="216">
        <v>8</v>
      </c>
      <c r="L11" s="217">
        <v>356</v>
      </c>
      <c r="M11" s="218" t="str">
        <f t="shared" si="0"/>
        <v/>
      </c>
      <c r="N11" s="219" t="str">
        <f t="shared" si="1"/>
        <v/>
      </c>
      <c r="O11" s="221"/>
    </row>
    <row r="12" spans="1:15" s="212" customFormat="1" ht="18.75" hidden="1" customHeight="1" collapsed="1">
      <c r="A12" s="213">
        <v>11</v>
      </c>
      <c r="B12" s="213" t="s">
        <v>8618</v>
      </c>
      <c r="C12" s="213" t="s">
        <v>8637</v>
      </c>
      <c r="D12" s="213" t="s">
        <v>8622</v>
      </c>
      <c r="E12" s="213" t="s">
        <v>8617</v>
      </c>
      <c r="F12" s="214" t="s">
        <v>213</v>
      </c>
      <c r="G12" s="215"/>
      <c r="H12" s="216">
        <v>8</v>
      </c>
      <c r="I12" s="216">
        <v>16</v>
      </c>
      <c r="J12" s="217">
        <v>256</v>
      </c>
      <c r="K12" s="218"/>
      <c r="L12" s="219"/>
      <c r="M12" s="216">
        <f t="shared" si="0"/>
        <v>8</v>
      </c>
      <c r="N12" s="217">
        <f t="shared" si="1"/>
        <v>25</v>
      </c>
      <c r="O12" s="213" t="s">
        <v>1171</v>
      </c>
    </row>
    <row r="13" spans="1:15" s="212" customFormat="1" ht="18.75" hidden="1" customHeight="1" outlineLevel="1">
      <c r="A13" s="213">
        <v>12</v>
      </c>
      <c r="B13" s="213" t="s">
        <v>8618</v>
      </c>
      <c r="C13" s="213" t="s">
        <v>8638</v>
      </c>
      <c r="D13" s="213" t="s">
        <v>8627</v>
      </c>
      <c r="E13" s="213" t="s">
        <v>8617</v>
      </c>
      <c r="F13" s="220" t="s">
        <v>214</v>
      </c>
      <c r="G13" s="214" t="s">
        <v>213</v>
      </c>
      <c r="H13" s="218"/>
      <c r="I13" s="218"/>
      <c r="J13" s="219"/>
      <c r="K13" s="216">
        <v>2</v>
      </c>
      <c r="L13" s="217">
        <v>8</v>
      </c>
      <c r="M13" s="218" t="str">
        <f t="shared" si="0"/>
        <v/>
      </c>
      <c r="N13" s="219" t="str">
        <f t="shared" si="1"/>
        <v/>
      </c>
      <c r="O13" s="221"/>
    </row>
    <row r="14" spans="1:15" s="212" customFormat="1" ht="18.75" hidden="1" customHeight="1" outlineLevel="1">
      <c r="A14" s="213">
        <v>13</v>
      </c>
      <c r="B14" s="213" t="s">
        <v>8618</v>
      </c>
      <c r="C14" s="213" t="s">
        <v>8639</v>
      </c>
      <c r="D14" s="213" t="s">
        <v>8630</v>
      </c>
      <c r="E14" s="213" t="s">
        <v>8617</v>
      </c>
      <c r="F14" s="220" t="s">
        <v>215</v>
      </c>
      <c r="G14" s="214" t="s">
        <v>213</v>
      </c>
      <c r="H14" s="218"/>
      <c r="I14" s="218"/>
      <c r="J14" s="219"/>
      <c r="K14" s="216">
        <v>6</v>
      </c>
      <c r="L14" s="217">
        <v>223</v>
      </c>
      <c r="M14" s="218" t="str">
        <f t="shared" si="0"/>
        <v/>
      </c>
      <c r="N14" s="219" t="str">
        <f t="shared" si="1"/>
        <v/>
      </c>
      <c r="O14" s="221"/>
    </row>
    <row r="15" spans="1:15" s="212" customFormat="1" ht="18.75" hidden="1" customHeight="1" collapsed="1">
      <c r="A15" s="213">
        <v>14</v>
      </c>
      <c r="B15" s="213" t="s">
        <v>8618</v>
      </c>
      <c r="C15" s="213" t="s">
        <v>8640</v>
      </c>
      <c r="D15" s="213" t="s">
        <v>8622</v>
      </c>
      <c r="E15" s="213" t="s">
        <v>8617</v>
      </c>
      <c r="F15" s="214" t="s">
        <v>216</v>
      </c>
      <c r="G15" s="215"/>
      <c r="H15" s="216">
        <v>16</v>
      </c>
      <c r="I15" s="216">
        <v>32</v>
      </c>
      <c r="J15" s="217">
        <v>384</v>
      </c>
      <c r="K15" s="218"/>
      <c r="L15" s="219"/>
      <c r="M15" s="216">
        <f t="shared" si="0"/>
        <v>24</v>
      </c>
      <c r="N15" s="217">
        <f t="shared" si="1"/>
        <v>22</v>
      </c>
      <c r="O15" s="213" t="s">
        <v>1130</v>
      </c>
    </row>
    <row r="16" spans="1:15" s="212" customFormat="1" ht="18.75" hidden="1" customHeight="1" outlineLevel="1">
      <c r="A16" s="213">
        <v>15</v>
      </c>
      <c r="B16" s="213" t="s">
        <v>8618</v>
      </c>
      <c r="C16" s="213" t="s">
        <v>8641</v>
      </c>
      <c r="D16" s="213" t="s">
        <v>8627</v>
      </c>
      <c r="E16" s="213" t="s">
        <v>8617</v>
      </c>
      <c r="F16" s="220" t="s">
        <v>8642</v>
      </c>
      <c r="G16" s="214" t="s">
        <v>216</v>
      </c>
      <c r="H16" s="218"/>
      <c r="I16" s="218"/>
      <c r="J16" s="219"/>
      <c r="K16" s="216">
        <v>2</v>
      </c>
      <c r="L16" s="217">
        <v>8</v>
      </c>
      <c r="M16" s="218" t="str">
        <f t="shared" si="0"/>
        <v/>
      </c>
      <c r="N16" s="219" t="str">
        <f t="shared" si="1"/>
        <v/>
      </c>
      <c r="O16" s="221"/>
    </row>
    <row r="17" spans="1:15" s="212" customFormat="1" ht="18.75" hidden="1" customHeight="1" outlineLevel="1">
      <c r="A17" s="213">
        <v>16</v>
      </c>
      <c r="B17" s="213" t="s">
        <v>8618</v>
      </c>
      <c r="C17" s="213" t="s">
        <v>8643</v>
      </c>
      <c r="D17" s="213" t="s">
        <v>8630</v>
      </c>
      <c r="E17" s="213" t="s">
        <v>8617</v>
      </c>
      <c r="F17" s="220" t="s">
        <v>217</v>
      </c>
      <c r="G17" s="214" t="s">
        <v>216</v>
      </c>
      <c r="H17" s="218"/>
      <c r="I17" s="218"/>
      <c r="J17" s="219"/>
      <c r="K17" s="216">
        <v>6</v>
      </c>
      <c r="L17" s="217">
        <v>354</v>
      </c>
      <c r="M17" s="218" t="str">
        <f t="shared" si="0"/>
        <v/>
      </c>
      <c r="N17" s="219" t="str">
        <f t="shared" si="1"/>
        <v/>
      </c>
      <c r="O17" s="221"/>
    </row>
    <row r="18" spans="1:15" s="212" customFormat="1" ht="18.75" hidden="1" customHeight="1" collapsed="1">
      <c r="A18" s="213">
        <v>17</v>
      </c>
      <c r="B18" s="213" t="s">
        <v>8618</v>
      </c>
      <c r="C18" s="213" t="s">
        <v>8644</v>
      </c>
      <c r="D18" s="213" t="s">
        <v>8622</v>
      </c>
      <c r="E18" s="213" t="s">
        <v>8617</v>
      </c>
      <c r="F18" s="214" t="s">
        <v>218</v>
      </c>
      <c r="G18" s="215"/>
      <c r="H18" s="216">
        <v>8</v>
      </c>
      <c r="I18" s="216">
        <v>16</v>
      </c>
      <c r="J18" s="217">
        <v>256</v>
      </c>
      <c r="K18" s="218"/>
      <c r="L18" s="219"/>
      <c r="M18" s="216">
        <f t="shared" si="0"/>
        <v>8</v>
      </c>
      <c r="N18" s="217">
        <f t="shared" si="1"/>
        <v>15</v>
      </c>
      <c r="O18" s="213" t="s">
        <v>1131</v>
      </c>
    </row>
    <row r="19" spans="1:15" s="212" customFormat="1" ht="18.75" hidden="1" customHeight="1" outlineLevel="1">
      <c r="A19" s="213">
        <v>18</v>
      </c>
      <c r="B19" s="213" t="s">
        <v>8618</v>
      </c>
      <c r="C19" s="213" t="s">
        <v>8645</v>
      </c>
      <c r="D19" s="213" t="s">
        <v>8627</v>
      </c>
      <c r="E19" s="213" t="s">
        <v>8617</v>
      </c>
      <c r="F19" s="220" t="s">
        <v>219</v>
      </c>
      <c r="G19" s="214" t="s">
        <v>218</v>
      </c>
      <c r="H19" s="218"/>
      <c r="I19" s="218"/>
      <c r="J19" s="219"/>
      <c r="K19" s="216">
        <v>2</v>
      </c>
      <c r="L19" s="217">
        <v>8</v>
      </c>
      <c r="M19" s="218" t="str">
        <f t="shared" si="0"/>
        <v/>
      </c>
      <c r="N19" s="219" t="str">
        <f t="shared" si="1"/>
        <v/>
      </c>
      <c r="O19" s="221"/>
    </row>
    <row r="20" spans="1:15" s="212" customFormat="1" ht="18.75" hidden="1" customHeight="1" outlineLevel="1">
      <c r="A20" s="213">
        <v>19</v>
      </c>
      <c r="B20" s="213" t="s">
        <v>8618</v>
      </c>
      <c r="C20" s="213" t="s">
        <v>8646</v>
      </c>
      <c r="D20" s="213" t="s">
        <v>8630</v>
      </c>
      <c r="E20" s="213" t="s">
        <v>8617</v>
      </c>
      <c r="F20" s="220" t="s">
        <v>220</v>
      </c>
      <c r="G20" s="214" t="s">
        <v>218</v>
      </c>
      <c r="H20" s="218"/>
      <c r="I20" s="218"/>
      <c r="J20" s="219"/>
      <c r="K20" s="216">
        <v>6</v>
      </c>
      <c r="L20" s="217">
        <v>233</v>
      </c>
      <c r="M20" s="218" t="str">
        <f t="shared" si="0"/>
        <v/>
      </c>
      <c r="N20" s="219" t="str">
        <f t="shared" si="1"/>
        <v/>
      </c>
      <c r="O20" s="221"/>
    </row>
    <row r="21" spans="1:15" s="212" customFormat="1" ht="18.75" hidden="1" customHeight="1" collapsed="1">
      <c r="A21" s="213">
        <v>20</v>
      </c>
      <c r="B21" s="213" t="s">
        <v>8618</v>
      </c>
      <c r="C21" s="213" t="s">
        <v>8647</v>
      </c>
      <c r="D21" s="213" t="s">
        <v>8622</v>
      </c>
      <c r="E21" s="213" t="s">
        <v>8617</v>
      </c>
      <c r="F21" s="214" t="s">
        <v>221</v>
      </c>
      <c r="G21" s="215"/>
      <c r="H21" s="216">
        <v>16</v>
      </c>
      <c r="I21" s="216">
        <v>32</v>
      </c>
      <c r="J21" s="217">
        <v>384</v>
      </c>
      <c r="K21" s="218"/>
      <c r="L21" s="219"/>
      <c r="M21" s="216">
        <f t="shared" si="0"/>
        <v>22</v>
      </c>
      <c r="N21" s="217">
        <f t="shared" si="1"/>
        <v>20</v>
      </c>
      <c r="O21" s="213" t="s">
        <v>1132</v>
      </c>
    </row>
    <row r="22" spans="1:15" s="212" customFormat="1" ht="18.75" hidden="1" customHeight="1" outlineLevel="1">
      <c r="A22" s="213">
        <v>21</v>
      </c>
      <c r="B22" s="213" t="s">
        <v>8618</v>
      </c>
      <c r="C22" s="213" t="s">
        <v>8648</v>
      </c>
      <c r="D22" s="213" t="s">
        <v>8627</v>
      </c>
      <c r="E22" s="213" t="s">
        <v>8617</v>
      </c>
      <c r="F22" s="220" t="s">
        <v>222</v>
      </c>
      <c r="G22" s="214" t="s">
        <v>221</v>
      </c>
      <c r="H22" s="218"/>
      <c r="I22" s="218"/>
      <c r="J22" s="219"/>
      <c r="K22" s="216">
        <v>2</v>
      </c>
      <c r="L22" s="217">
        <v>8</v>
      </c>
      <c r="M22" s="218" t="str">
        <f t="shared" si="0"/>
        <v/>
      </c>
      <c r="N22" s="219" t="str">
        <f t="shared" si="1"/>
        <v/>
      </c>
      <c r="O22" s="221"/>
    </row>
    <row r="23" spans="1:15" s="212" customFormat="1" ht="18.75" hidden="1" customHeight="1" outlineLevel="1">
      <c r="A23" s="213">
        <v>22</v>
      </c>
      <c r="B23" s="213" t="s">
        <v>8618</v>
      </c>
      <c r="C23" s="213" t="s">
        <v>8649</v>
      </c>
      <c r="D23" s="213" t="s">
        <v>8630</v>
      </c>
      <c r="E23" s="213" t="s">
        <v>8617</v>
      </c>
      <c r="F23" s="220" t="s">
        <v>223</v>
      </c>
      <c r="G23" s="214" t="s">
        <v>221</v>
      </c>
      <c r="H23" s="218"/>
      <c r="I23" s="218"/>
      <c r="J23" s="219"/>
      <c r="K23" s="216">
        <v>8</v>
      </c>
      <c r="L23" s="217">
        <v>356</v>
      </c>
      <c r="M23" s="218" t="str">
        <f t="shared" si="0"/>
        <v/>
      </c>
      <c r="N23" s="219" t="str">
        <f t="shared" si="1"/>
        <v/>
      </c>
      <c r="O23" s="221"/>
    </row>
    <row r="24" spans="1:15" s="212" customFormat="1" ht="18.75" hidden="1" customHeight="1" collapsed="1">
      <c r="A24" s="213">
        <v>23</v>
      </c>
      <c r="B24" s="213" t="s">
        <v>8618</v>
      </c>
      <c r="C24" s="213" t="s">
        <v>8650</v>
      </c>
      <c r="D24" s="213" t="s">
        <v>8622</v>
      </c>
      <c r="E24" s="213" t="s">
        <v>8617</v>
      </c>
      <c r="F24" s="214" t="s">
        <v>224</v>
      </c>
      <c r="G24" s="215"/>
      <c r="H24" s="216">
        <v>8</v>
      </c>
      <c r="I24" s="216">
        <v>16</v>
      </c>
      <c r="J24" s="217">
        <v>256</v>
      </c>
      <c r="K24" s="218"/>
      <c r="L24" s="219"/>
      <c r="M24" s="216">
        <f t="shared" si="0"/>
        <v>8</v>
      </c>
      <c r="N24" s="217">
        <f t="shared" si="1"/>
        <v>25</v>
      </c>
      <c r="O24" s="213" t="s">
        <v>1133</v>
      </c>
    </row>
    <row r="25" spans="1:15" s="212" customFormat="1" ht="18.75" hidden="1" customHeight="1" outlineLevel="1">
      <c r="A25" s="213">
        <v>24</v>
      </c>
      <c r="B25" s="213" t="s">
        <v>8618</v>
      </c>
      <c r="C25" s="213" t="s">
        <v>8651</v>
      </c>
      <c r="D25" s="213" t="s">
        <v>8627</v>
      </c>
      <c r="E25" s="213" t="s">
        <v>8617</v>
      </c>
      <c r="F25" s="220" t="s">
        <v>225</v>
      </c>
      <c r="G25" s="214" t="s">
        <v>224</v>
      </c>
      <c r="H25" s="218"/>
      <c r="I25" s="218"/>
      <c r="J25" s="219"/>
      <c r="K25" s="216">
        <v>2</v>
      </c>
      <c r="L25" s="217">
        <v>8</v>
      </c>
      <c r="M25" s="218" t="str">
        <f t="shared" si="0"/>
        <v/>
      </c>
      <c r="N25" s="219" t="str">
        <f t="shared" si="1"/>
        <v/>
      </c>
      <c r="O25" s="221"/>
    </row>
    <row r="26" spans="1:15" s="212" customFormat="1" ht="18.75" hidden="1" customHeight="1" outlineLevel="1">
      <c r="A26" s="213">
        <v>25</v>
      </c>
      <c r="B26" s="213" t="s">
        <v>8618</v>
      </c>
      <c r="C26" s="213" t="s">
        <v>8652</v>
      </c>
      <c r="D26" s="213" t="s">
        <v>8630</v>
      </c>
      <c r="E26" s="213" t="s">
        <v>8617</v>
      </c>
      <c r="F26" s="220" t="s">
        <v>226</v>
      </c>
      <c r="G26" s="214" t="s">
        <v>224</v>
      </c>
      <c r="H26" s="218"/>
      <c r="I26" s="218"/>
      <c r="J26" s="219"/>
      <c r="K26" s="216">
        <v>6</v>
      </c>
      <c r="L26" s="217">
        <v>223</v>
      </c>
      <c r="M26" s="218" t="str">
        <f t="shared" si="0"/>
        <v/>
      </c>
      <c r="N26" s="219" t="str">
        <f t="shared" si="1"/>
        <v/>
      </c>
      <c r="O26" s="221"/>
    </row>
    <row r="27" spans="1:15" s="212" customFormat="1" ht="18.75" hidden="1" customHeight="1" collapsed="1">
      <c r="A27" s="213">
        <v>26</v>
      </c>
      <c r="B27" s="213" t="s">
        <v>8618</v>
      </c>
      <c r="C27" s="213" t="s">
        <v>8653</v>
      </c>
      <c r="D27" s="213" t="s">
        <v>8622</v>
      </c>
      <c r="E27" s="213" t="s">
        <v>8617</v>
      </c>
      <c r="F27" s="214" t="s">
        <v>227</v>
      </c>
      <c r="G27" s="215"/>
      <c r="H27" s="216">
        <v>8</v>
      </c>
      <c r="I27" s="216">
        <v>16</v>
      </c>
      <c r="J27" s="217">
        <v>256</v>
      </c>
      <c r="K27" s="218"/>
      <c r="L27" s="219"/>
      <c r="M27" s="216">
        <f t="shared" si="0"/>
        <v>12</v>
      </c>
      <c r="N27" s="217">
        <f t="shared" si="1"/>
        <v>123</v>
      </c>
      <c r="O27" s="213" t="s">
        <v>1134</v>
      </c>
    </row>
    <row r="28" spans="1:15" s="212" customFormat="1" ht="18.75" hidden="1" customHeight="1" outlineLevel="1">
      <c r="A28" s="213">
        <v>27</v>
      </c>
      <c r="B28" s="213" t="s">
        <v>8618</v>
      </c>
      <c r="C28" s="213" t="s">
        <v>8654</v>
      </c>
      <c r="D28" s="213" t="s">
        <v>8627</v>
      </c>
      <c r="E28" s="213" t="s">
        <v>8617</v>
      </c>
      <c r="F28" s="220" t="s">
        <v>228</v>
      </c>
      <c r="G28" s="214" t="s">
        <v>227</v>
      </c>
      <c r="H28" s="218"/>
      <c r="I28" s="218"/>
      <c r="J28" s="219"/>
      <c r="K28" s="216">
        <v>2</v>
      </c>
      <c r="L28" s="217">
        <v>8</v>
      </c>
      <c r="M28" s="218" t="str">
        <f t="shared" si="0"/>
        <v/>
      </c>
      <c r="N28" s="219" t="str">
        <f t="shared" si="1"/>
        <v/>
      </c>
      <c r="O28" s="221"/>
    </row>
    <row r="29" spans="1:15" s="212" customFormat="1" ht="18.75" hidden="1" customHeight="1" outlineLevel="1">
      <c r="A29" s="213">
        <v>28</v>
      </c>
      <c r="B29" s="213" t="s">
        <v>8618</v>
      </c>
      <c r="C29" s="213" t="s">
        <v>8655</v>
      </c>
      <c r="D29" s="213" t="s">
        <v>8630</v>
      </c>
      <c r="E29" s="213" t="s">
        <v>8617</v>
      </c>
      <c r="F29" s="220" t="s">
        <v>229</v>
      </c>
      <c r="G29" s="214" t="s">
        <v>227</v>
      </c>
      <c r="H29" s="218"/>
      <c r="I29" s="218"/>
      <c r="J29" s="219"/>
      <c r="K29" s="216">
        <v>2</v>
      </c>
      <c r="L29" s="217">
        <v>125</v>
      </c>
      <c r="M29" s="218" t="str">
        <f t="shared" si="0"/>
        <v/>
      </c>
      <c r="N29" s="219" t="str">
        <f t="shared" si="1"/>
        <v/>
      </c>
      <c r="O29" s="221"/>
    </row>
    <row r="30" spans="1:15" s="212" customFormat="1" ht="18.75" hidden="1" customHeight="1" collapsed="1">
      <c r="A30" s="213">
        <v>29</v>
      </c>
      <c r="B30" s="213" t="s">
        <v>8618</v>
      </c>
      <c r="C30" s="213" t="s">
        <v>8656</v>
      </c>
      <c r="D30" s="213" t="s">
        <v>8622</v>
      </c>
      <c r="E30" s="213" t="s">
        <v>8617</v>
      </c>
      <c r="F30" s="214" t="s">
        <v>230</v>
      </c>
      <c r="G30" s="215"/>
      <c r="H30" s="216">
        <v>8</v>
      </c>
      <c r="I30" s="216">
        <v>16</v>
      </c>
      <c r="J30" s="217">
        <v>256</v>
      </c>
      <c r="K30" s="218"/>
      <c r="L30" s="219"/>
      <c r="M30" s="216">
        <f t="shared" si="0"/>
        <v>8</v>
      </c>
      <c r="N30" s="217">
        <f t="shared" si="1"/>
        <v>15</v>
      </c>
      <c r="O30" s="213" t="s">
        <v>1135</v>
      </c>
    </row>
    <row r="31" spans="1:15" s="212" customFormat="1" ht="18.75" hidden="1" customHeight="1" outlineLevel="1">
      <c r="A31" s="213">
        <v>30</v>
      </c>
      <c r="B31" s="213" t="s">
        <v>8618</v>
      </c>
      <c r="C31" s="213" t="s">
        <v>8657</v>
      </c>
      <c r="D31" s="213" t="s">
        <v>8627</v>
      </c>
      <c r="E31" s="213" t="s">
        <v>8617</v>
      </c>
      <c r="F31" s="220" t="s">
        <v>231</v>
      </c>
      <c r="G31" s="214" t="s">
        <v>230</v>
      </c>
      <c r="H31" s="218"/>
      <c r="I31" s="218"/>
      <c r="J31" s="219"/>
      <c r="K31" s="216">
        <v>2</v>
      </c>
      <c r="L31" s="217">
        <v>8</v>
      </c>
      <c r="M31" s="218" t="str">
        <f t="shared" si="0"/>
        <v/>
      </c>
      <c r="N31" s="219" t="str">
        <f t="shared" si="1"/>
        <v/>
      </c>
      <c r="O31" s="221"/>
    </row>
    <row r="32" spans="1:15" s="212" customFormat="1" ht="18.75" hidden="1" customHeight="1" outlineLevel="1">
      <c r="A32" s="213">
        <v>31</v>
      </c>
      <c r="B32" s="213" t="s">
        <v>8618</v>
      </c>
      <c r="C32" s="213" t="s">
        <v>8658</v>
      </c>
      <c r="D32" s="213" t="s">
        <v>8630</v>
      </c>
      <c r="E32" s="213" t="s">
        <v>8617</v>
      </c>
      <c r="F32" s="220" t="s">
        <v>232</v>
      </c>
      <c r="G32" s="214" t="s">
        <v>230</v>
      </c>
      <c r="H32" s="218"/>
      <c r="I32" s="218"/>
      <c r="J32" s="219"/>
      <c r="K32" s="216">
        <v>6</v>
      </c>
      <c r="L32" s="217">
        <v>233</v>
      </c>
      <c r="M32" s="218" t="str">
        <f t="shared" si="0"/>
        <v/>
      </c>
      <c r="N32" s="219" t="str">
        <f t="shared" si="1"/>
        <v/>
      </c>
      <c r="O32" s="221"/>
    </row>
    <row r="33" spans="1:15" s="212" customFormat="1" ht="18.75" hidden="1" customHeight="1" collapsed="1">
      <c r="A33" s="213">
        <v>32</v>
      </c>
      <c r="B33" s="213" t="s">
        <v>8618</v>
      </c>
      <c r="C33" s="213" t="s">
        <v>8659</v>
      </c>
      <c r="D33" s="213" t="s">
        <v>8622</v>
      </c>
      <c r="E33" s="213" t="s">
        <v>8617</v>
      </c>
      <c r="F33" s="214" t="s">
        <v>233</v>
      </c>
      <c r="G33" s="215"/>
      <c r="H33" s="216">
        <v>16</v>
      </c>
      <c r="I33" s="216">
        <v>32</v>
      </c>
      <c r="J33" s="217">
        <v>384</v>
      </c>
      <c r="K33" s="218"/>
      <c r="L33" s="219"/>
      <c r="M33" s="216">
        <f t="shared" si="0"/>
        <v>22</v>
      </c>
      <c r="N33" s="217">
        <f t="shared" si="1"/>
        <v>20</v>
      </c>
      <c r="O33" s="213" t="s">
        <v>1136</v>
      </c>
    </row>
    <row r="34" spans="1:15" s="212" customFormat="1" ht="18.75" hidden="1" customHeight="1" outlineLevel="1">
      <c r="A34" s="213">
        <v>33</v>
      </c>
      <c r="B34" s="213" t="s">
        <v>8618</v>
      </c>
      <c r="C34" s="213" t="s">
        <v>8660</v>
      </c>
      <c r="D34" s="213" t="s">
        <v>8627</v>
      </c>
      <c r="E34" s="213" t="s">
        <v>8617</v>
      </c>
      <c r="F34" s="220" t="s">
        <v>234</v>
      </c>
      <c r="G34" s="214" t="s">
        <v>233</v>
      </c>
      <c r="H34" s="218"/>
      <c r="I34" s="218"/>
      <c r="J34" s="219"/>
      <c r="K34" s="216">
        <v>2</v>
      </c>
      <c r="L34" s="217">
        <v>8</v>
      </c>
      <c r="M34" s="218" t="str">
        <f t="shared" si="0"/>
        <v/>
      </c>
      <c r="N34" s="219" t="str">
        <f t="shared" si="1"/>
        <v/>
      </c>
      <c r="O34" s="221"/>
    </row>
    <row r="35" spans="1:15" s="212" customFormat="1" ht="18.75" hidden="1" customHeight="1" outlineLevel="1">
      <c r="A35" s="213">
        <v>34</v>
      </c>
      <c r="B35" s="213" t="s">
        <v>8618</v>
      </c>
      <c r="C35" s="213" t="s">
        <v>8661</v>
      </c>
      <c r="D35" s="213" t="s">
        <v>8630</v>
      </c>
      <c r="E35" s="213" t="s">
        <v>8617</v>
      </c>
      <c r="F35" s="220" t="s">
        <v>235</v>
      </c>
      <c r="G35" s="214" t="s">
        <v>233</v>
      </c>
      <c r="H35" s="218"/>
      <c r="I35" s="218"/>
      <c r="J35" s="219"/>
      <c r="K35" s="216">
        <v>8</v>
      </c>
      <c r="L35" s="217">
        <v>356</v>
      </c>
      <c r="M35" s="218" t="str">
        <f t="shared" si="0"/>
        <v/>
      </c>
      <c r="N35" s="219" t="str">
        <f t="shared" si="1"/>
        <v/>
      </c>
      <c r="O35" s="221"/>
    </row>
    <row r="36" spans="1:15" s="212" customFormat="1" ht="18.75" hidden="1" customHeight="1" collapsed="1">
      <c r="A36" s="213">
        <v>35</v>
      </c>
      <c r="B36" s="213" t="s">
        <v>8618</v>
      </c>
      <c r="C36" s="213" t="s">
        <v>8662</v>
      </c>
      <c r="D36" s="213" t="s">
        <v>8622</v>
      </c>
      <c r="E36" s="213" t="s">
        <v>8617</v>
      </c>
      <c r="F36" s="214" t="s">
        <v>236</v>
      </c>
      <c r="G36" s="215"/>
      <c r="H36" s="216">
        <v>8</v>
      </c>
      <c r="I36" s="216">
        <v>16</v>
      </c>
      <c r="J36" s="217">
        <v>384</v>
      </c>
      <c r="K36" s="218"/>
      <c r="L36" s="219"/>
      <c r="M36" s="216">
        <f t="shared" si="0"/>
        <v>8</v>
      </c>
      <c r="N36" s="217">
        <f t="shared" si="1"/>
        <v>153</v>
      </c>
      <c r="O36" s="213" t="s">
        <v>1137</v>
      </c>
    </row>
    <row r="37" spans="1:15" s="212" customFormat="1" ht="18.75" hidden="1" customHeight="1" outlineLevel="1">
      <c r="A37" s="213">
        <v>36</v>
      </c>
      <c r="B37" s="213" t="s">
        <v>8618</v>
      </c>
      <c r="C37" s="213" t="s">
        <v>8663</v>
      </c>
      <c r="D37" s="213" t="s">
        <v>8627</v>
      </c>
      <c r="E37" s="213" t="s">
        <v>8617</v>
      </c>
      <c r="F37" s="220" t="s">
        <v>237</v>
      </c>
      <c r="G37" s="214" t="s">
        <v>236</v>
      </c>
      <c r="H37" s="218"/>
      <c r="I37" s="218"/>
      <c r="J37" s="219"/>
      <c r="K37" s="216">
        <v>2</v>
      </c>
      <c r="L37" s="217">
        <v>8</v>
      </c>
      <c r="M37" s="218" t="str">
        <f t="shared" si="0"/>
        <v/>
      </c>
      <c r="N37" s="219" t="str">
        <f t="shared" si="1"/>
        <v/>
      </c>
      <c r="O37" s="221"/>
    </row>
    <row r="38" spans="1:15" s="212" customFormat="1" ht="18.75" hidden="1" customHeight="1" outlineLevel="1">
      <c r="A38" s="213">
        <v>37</v>
      </c>
      <c r="B38" s="213" t="s">
        <v>8618</v>
      </c>
      <c r="C38" s="213" t="s">
        <v>8664</v>
      </c>
      <c r="D38" s="213" t="s">
        <v>8630</v>
      </c>
      <c r="E38" s="213" t="s">
        <v>8617</v>
      </c>
      <c r="F38" s="220" t="s">
        <v>238</v>
      </c>
      <c r="G38" s="214" t="s">
        <v>236</v>
      </c>
      <c r="H38" s="218"/>
      <c r="I38" s="218"/>
      <c r="J38" s="219"/>
      <c r="K38" s="216">
        <v>6</v>
      </c>
      <c r="L38" s="217">
        <v>223</v>
      </c>
      <c r="M38" s="218" t="str">
        <f t="shared" si="0"/>
        <v/>
      </c>
      <c r="N38" s="219" t="str">
        <f t="shared" si="1"/>
        <v/>
      </c>
      <c r="O38" s="221"/>
    </row>
    <row r="39" spans="1:15" s="212" customFormat="1" ht="18.75" hidden="1" customHeight="1" collapsed="1">
      <c r="A39" s="213">
        <v>38</v>
      </c>
      <c r="B39" s="213" t="s">
        <v>8618</v>
      </c>
      <c r="C39" s="213" t="s">
        <v>8665</v>
      </c>
      <c r="D39" s="213" t="s">
        <v>8622</v>
      </c>
      <c r="E39" s="213" t="s">
        <v>8617</v>
      </c>
      <c r="F39" s="214" t="s">
        <v>8666</v>
      </c>
      <c r="G39" s="215"/>
      <c r="H39" s="216">
        <v>16</v>
      </c>
      <c r="I39" s="216">
        <v>32</v>
      </c>
      <c r="J39" s="217">
        <v>256</v>
      </c>
      <c r="K39" s="218"/>
      <c r="L39" s="219"/>
      <c r="M39" s="216">
        <f t="shared" si="0"/>
        <v>28</v>
      </c>
      <c r="N39" s="217">
        <f t="shared" si="1"/>
        <v>123</v>
      </c>
      <c r="O39" s="213" t="s">
        <v>1138</v>
      </c>
    </row>
    <row r="40" spans="1:15" s="212" customFormat="1" ht="18.75" hidden="1" customHeight="1" outlineLevel="1">
      <c r="A40" s="213">
        <v>39</v>
      </c>
      <c r="B40" s="213" t="s">
        <v>8618</v>
      </c>
      <c r="C40" s="213" t="s">
        <v>8667</v>
      </c>
      <c r="D40" s="213" t="s">
        <v>8627</v>
      </c>
      <c r="E40" s="213" t="s">
        <v>8617</v>
      </c>
      <c r="F40" s="220" t="s">
        <v>240</v>
      </c>
      <c r="G40" s="214" t="s">
        <v>241</v>
      </c>
      <c r="H40" s="218"/>
      <c r="I40" s="218"/>
      <c r="J40" s="219"/>
      <c r="K40" s="216">
        <v>2</v>
      </c>
      <c r="L40" s="217">
        <v>8</v>
      </c>
      <c r="M40" s="218" t="str">
        <f t="shared" si="0"/>
        <v/>
      </c>
      <c r="N40" s="219" t="str">
        <f t="shared" si="1"/>
        <v/>
      </c>
      <c r="O40" s="221"/>
    </row>
    <row r="41" spans="1:15" s="212" customFormat="1" ht="18.75" hidden="1" customHeight="1" outlineLevel="1">
      <c r="A41" s="213">
        <v>40</v>
      </c>
      <c r="B41" s="213" t="s">
        <v>8618</v>
      </c>
      <c r="C41" s="213" t="s">
        <v>8668</v>
      </c>
      <c r="D41" s="213" t="s">
        <v>8630</v>
      </c>
      <c r="E41" s="213" t="s">
        <v>8617</v>
      </c>
      <c r="F41" s="220" t="s">
        <v>242</v>
      </c>
      <c r="G41" s="214" t="s">
        <v>241</v>
      </c>
      <c r="H41" s="218"/>
      <c r="I41" s="218"/>
      <c r="J41" s="219"/>
      <c r="K41" s="216">
        <v>2</v>
      </c>
      <c r="L41" s="217">
        <v>125</v>
      </c>
      <c r="M41" s="218" t="str">
        <f t="shared" si="0"/>
        <v/>
      </c>
      <c r="N41" s="219" t="str">
        <f t="shared" si="1"/>
        <v/>
      </c>
      <c r="O41" s="221"/>
    </row>
    <row r="42" spans="1:15" s="212" customFormat="1" ht="18.75" hidden="1" customHeight="1" collapsed="1">
      <c r="A42" s="213">
        <v>41</v>
      </c>
      <c r="B42" s="213" t="s">
        <v>8618</v>
      </c>
      <c r="C42" s="213" t="s">
        <v>8669</v>
      </c>
      <c r="D42" s="213" t="s">
        <v>8622</v>
      </c>
      <c r="E42" s="213" t="s">
        <v>8617</v>
      </c>
      <c r="F42" s="214" t="s">
        <v>243</v>
      </c>
      <c r="G42" s="215"/>
      <c r="H42" s="216">
        <v>8</v>
      </c>
      <c r="I42" s="216">
        <v>16</v>
      </c>
      <c r="J42" s="217">
        <v>192</v>
      </c>
      <c r="K42" s="218"/>
      <c r="L42" s="219"/>
      <c r="M42" s="216">
        <f t="shared" si="0"/>
        <v>12</v>
      </c>
      <c r="N42" s="217">
        <f t="shared" si="1"/>
        <v>60</v>
      </c>
      <c r="O42" s="213" t="s">
        <v>1139</v>
      </c>
    </row>
    <row r="43" spans="1:15" s="212" customFormat="1" ht="18.75" hidden="1" customHeight="1" outlineLevel="1">
      <c r="A43" s="213">
        <v>42</v>
      </c>
      <c r="B43" s="213" t="s">
        <v>8618</v>
      </c>
      <c r="C43" s="213" t="s">
        <v>8670</v>
      </c>
      <c r="D43" s="213" t="s">
        <v>8627</v>
      </c>
      <c r="E43" s="213" t="s">
        <v>8617</v>
      </c>
      <c r="F43" s="220" t="s">
        <v>244</v>
      </c>
      <c r="G43" s="214" t="s">
        <v>243</v>
      </c>
      <c r="H43" s="218"/>
      <c r="I43" s="218"/>
      <c r="J43" s="219"/>
      <c r="K43" s="216">
        <v>2</v>
      </c>
      <c r="L43" s="217">
        <v>8</v>
      </c>
      <c r="M43" s="218" t="str">
        <f t="shared" si="0"/>
        <v/>
      </c>
      <c r="N43" s="219" t="str">
        <f t="shared" si="1"/>
        <v/>
      </c>
      <c r="O43" s="221"/>
    </row>
    <row r="44" spans="1:15" s="212" customFormat="1" ht="18.75" hidden="1" customHeight="1" outlineLevel="1">
      <c r="A44" s="213">
        <v>43</v>
      </c>
      <c r="B44" s="213" t="s">
        <v>8618</v>
      </c>
      <c r="C44" s="213" t="s">
        <v>8671</v>
      </c>
      <c r="D44" s="213" t="s">
        <v>8630</v>
      </c>
      <c r="E44" s="213" t="s">
        <v>8617</v>
      </c>
      <c r="F44" s="220" t="s">
        <v>245</v>
      </c>
      <c r="G44" s="214" t="s">
        <v>243</v>
      </c>
      <c r="H44" s="218"/>
      <c r="I44" s="218"/>
      <c r="J44" s="219"/>
      <c r="K44" s="216">
        <v>2</v>
      </c>
      <c r="L44" s="217">
        <v>124</v>
      </c>
      <c r="M44" s="218" t="str">
        <f t="shared" si="0"/>
        <v/>
      </c>
      <c r="N44" s="219" t="str">
        <f t="shared" si="1"/>
        <v/>
      </c>
      <c r="O44" s="221"/>
    </row>
    <row r="45" spans="1:15" s="212" customFormat="1" ht="18.75" hidden="1" customHeight="1" collapsed="1">
      <c r="A45" s="213">
        <v>44</v>
      </c>
      <c r="B45" s="213" t="s">
        <v>8618</v>
      </c>
      <c r="C45" s="213" t="s">
        <v>8672</v>
      </c>
      <c r="D45" s="213" t="s">
        <v>8622</v>
      </c>
      <c r="E45" s="213" t="s">
        <v>8617</v>
      </c>
      <c r="F45" s="214" t="s">
        <v>246</v>
      </c>
      <c r="G45" s="215"/>
      <c r="H45" s="216">
        <v>8</v>
      </c>
      <c r="I45" s="216">
        <v>16</v>
      </c>
      <c r="J45" s="217">
        <v>256</v>
      </c>
      <c r="K45" s="218"/>
      <c r="L45" s="219"/>
      <c r="M45" s="216">
        <f t="shared" si="0"/>
        <v>8</v>
      </c>
      <c r="N45" s="217">
        <f t="shared" si="1"/>
        <v>37</v>
      </c>
      <c r="O45" s="213" t="s">
        <v>1140</v>
      </c>
    </row>
    <row r="46" spans="1:15" s="212" customFormat="1" ht="18.75" hidden="1" customHeight="1" outlineLevel="1">
      <c r="A46" s="213">
        <v>45</v>
      </c>
      <c r="B46" s="213" t="s">
        <v>8618</v>
      </c>
      <c r="C46" s="213" t="s">
        <v>8673</v>
      </c>
      <c r="D46" s="213" t="s">
        <v>8630</v>
      </c>
      <c r="E46" s="213" t="s">
        <v>8617</v>
      </c>
      <c r="F46" s="220" t="s">
        <v>247</v>
      </c>
      <c r="G46" s="214" t="s">
        <v>246</v>
      </c>
      <c r="H46" s="218"/>
      <c r="I46" s="218"/>
      <c r="J46" s="219"/>
      <c r="K46" s="216">
        <v>2</v>
      </c>
      <c r="L46" s="217">
        <v>60</v>
      </c>
      <c r="M46" s="218" t="str">
        <f t="shared" si="0"/>
        <v/>
      </c>
      <c r="N46" s="219" t="str">
        <f t="shared" si="1"/>
        <v/>
      </c>
      <c r="O46" s="221"/>
    </row>
    <row r="47" spans="1:15" s="212" customFormat="1" ht="18.75" hidden="1" customHeight="1" outlineLevel="1">
      <c r="A47" s="213">
        <v>46</v>
      </c>
      <c r="B47" s="213" t="s">
        <v>8618</v>
      </c>
      <c r="C47" s="213" t="s">
        <v>8674</v>
      </c>
      <c r="D47" s="213" t="s">
        <v>8630</v>
      </c>
      <c r="E47" s="213" t="s">
        <v>8617</v>
      </c>
      <c r="F47" s="220" t="s">
        <v>248</v>
      </c>
      <c r="G47" s="214" t="s">
        <v>246</v>
      </c>
      <c r="H47" s="218"/>
      <c r="I47" s="218"/>
      <c r="J47" s="219"/>
      <c r="K47" s="216">
        <v>4</v>
      </c>
      <c r="L47" s="217">
        <v>124</v>
      </c>
      <c r="M47" s="218" t="str">
        <f t="shared" si="0"/>
        <v/>
      </c>
      <c r="N47" s="219" t="str">
        <f t="shared" si="1"/>
        <v/>
      </c>
      <c r="O47" s="221"/>
    </row>
    <row r="48" spans="1:15" s="212" customFormat="1" ht="18.75" hidden="1" customHeight="1" outlineLevel="1" collapsed="1">
      <c r="A48" s="213">
        <v>47</v>
      </c>
      <c r="B48" s="213" t="s">
        <v>8618</v>
      </c>
      <c r="C48" s="213" t="s">
        <v>8675</v>
      </c>
      <c r="D48" s="213" t="s">
        <v>8630</v>
      </c>
      <c r="E48" s="213" t="s">
        <v>8617</v>
      </c>
      <c r="F48" s="220" t="s">
        <v>249</v>
      </c>
      <c r="G48" s="214" t="s">
        <v>246</v>
      </c>
      <c r="H48" s="218"/>
      <c r="I48" s="218"/>
      <c r="J48" s="219"/>
      <c r="K48" s="216">
        <v>2</v>
      </c>
      <c r="L48" s="217">
        <v>35</v>
      </c>
      <c r="M48" s="218" t="str">
        <f t="shared" si="0"/>
        <v/>
      </c>
      <c r="N48" s="219" t="str">
        <f t="shared" si="1"/>
        <v/>
      </c>
      <c r="O48" s="221"/>
    </row>
    <row r="49" spans="1:15" s="212" customFormat="1" ht="18.75" hidden="1" customHeight="1" collapsed="1">
      <c r="A49" s="213">
        <v>48</v>
      </c>
      <c r="B49" s="213" t="s">
        <v>8618</v>
      </c>
      <c r="C49" s="213" t="s">
        <v>8676</v>
      </c>
      <c r="D49" s="213" t="s">
        <v>8622</v>
      </c>
      <c r="E49" s="213" t="s">
        <v>8617</v>
      </c>
      <c r="F49" s="214" t="s">
        <v>250</v>
      </c>
      <c r="G49" s="215"/>
      <c r="H49" s="216">
        <v>8</v>
      </c>
      <c r="I49" s="216">
        <v>16</v>
      </c>
      <c r="J49" s="217">
        <v>256</v>
      </c>
      <c r="K49" s="218"/>
      <c r="L49" s="219"/>
      <c r="M49" s="216">
        <f t="shared" si="0"/>
        <v>10</v>
      </c>
      <c r="N49" s="217">
        <f t="shared" si="1"/>
        <v>23</v>
      </c>
      <c r="O49" s="213" t="s">
        <v>1141</v>
      </c>
    </row>
    <row r="50" spans="1:15" s="212" customFormat="1" ht="18.75" hidden="1" customHeight="1" outlineLevel="1">
      <c r="A50" s="213">
        <v>49</v>
      </c>
      <c r="B50" s="213" t="s">
        <v>8618</v>
      </c>
      <c r="C50" s="213" t="s">
        <v>8677</v>
      </c>
      <c r="D50" s="213" t="s">
        <v>8630</v>
      </c>
      <c r="E50" s="213" t="s">
        <v>8617</v>
      </c>
      <c r="F50" s="220" t="s">
        <v>251</v>
      </c>
      <c r="G50" s="214" t="s">
        <v>250</v>
      </c>
      <c r="H50" s="218"/>
      <c r="I50" s="218"/>
      <c r="J50" s="219"/>
      <c r="K50" s="216">
        <v>2</v>
      </c>
      <c r="L50" s="217">
        <v>19</v>
      </c>
      <c r="M50" s="218" t="str">
        <f t="shared" si="0"/>
        <v/>
      </c>
      <c r="N50" s="219" t="str">
        <f t="shared" si="1"/>
        <v/>
      </c>
      <c r="O50" s="221"/>
    </row>
    <row r="51" spans="1:15" s="212" customFormat="1" ht="18.75" hidden="1" customHeight="1" outlineLevel="1">
      <c r="A51" s="213">
        <v>50</v>
      </c>
      <c r="B51" s="213" t="s">
        <v>8618</v>
      </c>
      <c r="C51" s="213" t="s">
        <v>8678</v>
      </c>
      <c r="D51" s="213" t="s">
        <v>8630</v>
      </c>
      <c r="E51" s="213" t="s">
        <v>8617</v>
      </c>
      <c r="F51" s="220" t="s">
        <v>252</v>
      </c>
      <c r="G51" s="214" t="s">
        <v>250</v>
      </c>
      <c r="H51" s="218"/>
      <c r="I51" s="218"/>
      <c r="J51" s="219"/>
      <c r="K51" s="216">
        <v>4</v>
      </c>
      <c r="L51" s="217">
        <v>214</v>
      </c>
      <c r="M51" s="218" t="str">
        <f t="shared" si="0"/>
        <v/>
      </c>
      <c r="N51" s="219" t="str">
        <f t="shared" si="1"/>
        <v/>
      </c>
      <c r="O51" s="221"/>
    </row>
    <row r="52" spans="1:15" s="212" customFormat="1" ht="18.75" hidden="1" customHeight="1" collapsed="1">
      <c r="A52" s="213">
        <v>51</v>
      </c>
      <c r="B52" s="213" t="s">
        <v>8618</v>
      </c>
      <c r="C52" s="213" t="s">
        <v>8679</v>
      </c>
      <c r="D52" s="213" t="s">
        <v>8622</v>
      </c>
      <c r="E52" s="213" t="s">
        <v>8617</v>
      </c>
      <c r="F52" s="214" t="s">
        <v>253</v>
      </c>
      <c r="G52" s="215"/>
      <c r="H52" s="216">
        <v>16</v>
      </c>
      <c r="I52" s="216">
        <v>32</v>
      </c>
      <c r="J52" s="217">
        <v>192</v>
      </c>
      <c r="K52" s="218"/>
      <c r="L52" s="219"/>
      <c r="M52" s="216">
        <f t="shared" si="0"/>
        <v>26</v>
      </c>
      <c r="N52" s="217">
        <f t="shared" si="1"/>
        <v>16</v>
      </c>
      <c r="O52" s="213" t="s">
        <v>1142</v>
      </c>
    </row>
    <row r="53" spans="1:15" s="212" customFormat="1" ht="18.75" hidden="1" customHeight="1" outlineLevel="1">
      <c r="A53" s="213">
        <v>52</v>
      </c>
      <c r="B53" s="213" t="s">
        <v>8618</v>
      </c>
      <c r="C53" s="213" t="s">
        <v>8680</v>
      </c>
      <c r="D53" s="213" t="s">
        <v>8630</v>
      </c>
      <c r="E53" s="213" t="s">
        <v>8617</v>
      </c>
      <c r="F53" s="220" t="s">
        <v>254</v>
      </c>
      <c r="G53" s="214" t="s">
        <v>253</v>
      </c>
      <c r="H53" s="218"/>
      <c r="I53" s="218"/>
      <c r="J53" s="219"/>
      <c r="K53" s="216">
        <v>2</v>
      </c>
      <c r="L53" s="217">
        <v>59</v>
      </c>
      <c r="M53" s="218" t="str">
        <f t="shared" si="0"/>
        <v/>
      </c>
      <c r="N53" s="219" t="str">
        <f t="shared" si="1"/>
        <v/>
      </c>
      <c r="O53" s="221"/>
    </row>
    <row r="54" spans="1:15" s="212" customFormat="1" ht="18.75" hidden="1" customHeight="1" outlineLevel="1">
      <c r="A54" s="213">
        <v>53</v>
      </c>
      <c r="B54" s="213" t="s">
        <v>8618</v>
      </c>
      <c r="C54" s="213" t="s">
        <v>8681</v>
      </c>
      <c r="D54" s="213" t="s">
        <v>8630</v>
      </c>
      <c r="E54" s="213" t="s">
        <v>8617</v>
      </c>
      <c r="F54" s="220" t="s">
        <v>255</v>
      </c>
      <c r="G54" s="214" t="s">
        <v>253</v>
      </c>
      <c r="H54" s="218"/>
      <c r="I54" s="218"/>
      <c r="J54" s="219"/>
      <c r="K54" s="216">
        <v>4</v>
      </c>
      <c r="L54" s="217">
        <v>117</v>
      </c>
      <c r="M54" s="218" t="str">
        <f t="shared" si="0"/>
        <v/>
      </c>
      <c r="N54" s="219" t="str">
        <f t="shared" si="1"/>
        <v/>
      </c>
      <c r="O54" s="221"/>
    </row>
    <row r="55" spans="1:15" s="212" customFormat="1" ht="18.75" hidden="1" customHeight="1">
      <c r="A55" s="213">
        <v>54</v>
      </c>
      <c r="B55" s="213" t="s">
        <v>8618</v>
      </c>
      <c r="C55" s="213" t="s">
        <v>8682</v>
      </c>
      <c r="D55" s="213" t="s">
        <v>8622</v>
      </c>
      <c r="E55" s="213" t="s">
        <v>8617</v>
      </c>
      <c r="F55" s="214" t="s">
        <v>256</v>
      </c>
      <c r="G55" s="215"/>
      <c r="H55" s="216">
        <v>8</v>
      </c>
      <c r="I55" s="216">
        <v>16</v>
      </c>
      <c r="J55" s="217">
        <v>256</v>
      </c>
      <c r="K55" s="218"/>
      <c r="L55" s="219"/>
      <c r="M55" s="216">
        <f t="shared" si="0"/>
        <v>10</v>
      </c>
      <c r="N55" s="217">
        <f t="shared" si="1"/>
        <v>19</v>
      </c>
      <c r="O55" s="213" t="s">
        <v>1143</v>
      </c>
    </row>
    <row r="56" spans="1:15" s="212" customFormat="1" ht="18.75" hidden="1" customHeight="1" outlineLevel="1">
      <c r="A56" s="213">
        <v>55</v>
      </c>
      <c r="B56" s="213" t="s">
        <v>8618</v>
      </c>
      <c r="C56" s="213" t="s">
        <v>8683</v>
      </c>
      <c r="D56" s="213" t="s">
        <v>8630</v>
      </c>
      <c r="E56" s="213" t="s">
        <v>8617</v>
      </c>
      <c r="F56" s="220" t="s">
        <v>257</v>
      </c>
      <c r="G56" s="214" t="s">
        <v>256</v>
      </c>
      <c r="H56" s="218"/>
      <c r="I56" s="218"/>
      <c r="J56" s="219"/>
      <c r="K56" s="216">
        <v>2</v>
      </c>
      <c r="L56" s="217">
        <v>60</v>
      </c>
      <c r="M56" s="218" t="str">
        <f t="shared" si="0"/>
        <v/>
      </c>
      <c r="N56" s="219" t="str">
        <f t="shared" si="1"/>
        <v/>
      </c>
      <c r="O56" s="221"/>
    </row>
    <row r="57" spans="1:15" s="212" customFormat="1" ht="18.75" hidden="1" customHeight="1" outlineLevel="1">
      <c r="A57" s="213">
        <v>56</v>
      </c>
      <c r="B57" s="213" t="s">
        <v>8618</v>
      </c>
      <c r="C57" s="213" t="s">
        <v>8684</v>
      </c>
      <c r="D57" s="213" t="s">
        <v>8630</v>
      </c>
      <c r="E57" s="213" t="s">
        <v>8617</v>
      </c>
      <c r="F57" s="220" t="s">
        <v>258</v>
      </c>
      <c r="G57" s="214" t="s">
        <v>256</v>
      </c>
      <c r="H57" s="218"/>
      <c r="I57" s="218"/>
      <c r="J57" s="219"/>
      <c r="K57" s="216">
        <v>2</v>
      </c>
      <c r="L57" s="217">
        <v>76</v>
      </c>
      <c r="M57" s="218" t="str">
        <f t="shared" si="0"/>
        <v/>
      </c>
      <c r="N57" s="219" t="str">
        <f t="shared" si="1"/>
        <v/>
      </c>
      <c r="O57" s="221"/>
    </row>
    <row r="58" spans="1:15" s="212" customFormat="1" ht="18.75" hidden="1" customHeight="1" outlineLevel="1">
      <c r="A58" s="213">
        <v>57</v>
      </c>
      <c r="B58" s="213" t="s">
        <v>8618</v>
      </c>
      <c r="C58" s="213" t="s">
        <v>8685</v>
      </c>
      <c r="D58" s="213" t="s">
        <v>8630</v>
      </c>
      <c r="E58" s="213" t="s">
        <v>8617</v>
      </c>
      <c r="F58" s="220" t="s">
        <v>259</v>
      </c>
      <c r="G58" s="214" t="s">
        <v>256</v>
      </c>
      <c r="H58" s="218"/>
      <c r="I58" s="218"/>
      <c r="J58" s="219"/>
      <c r="K58" s="216">
        <v>2</v>
      </c>
      <c r="L58" s="217">
        <v>101</v>
      </c>
      <c r="M58" s="218" t="str">
        <f t="shared" si="0"/>
        <v/>
      </c>
      <c r="N58" s="219" t="str">
        <f t="shared" si="1"/>
        <v/>
      </c>
      <c r="O58" s="221"/>
    </row>
    <row r="59" spans="1:15" s="212" customFormat="1" ht="18.75" hidden="1" customHeight="1">
      <c r="A59" s="213">
        <v>58</v>
      </c>
      <c r="B59" s="213" t="s">
        <v>8618</v>
      </c>
      <c r="C59" s="213" t="s">
        <v>8686</v>
      </c>
      <c r="D59" s="213" t="s">
        <v>8622</v>
      </c>
      <c r="E59" s="213" t="s">
        <v>8617</v>
      </c>
      <c r="F59" s="214" t="s">
        <v>260</v>
      </c>
      <c r="G59" s="215"/>
      <c r="H59" s="216">
        <v>8</v>
      </c>
      <c r="I59" s="216">
        <v>16</v>
      </c>
      <c r="J59" s="217">
        <v>256</v>
      </c>
      <c r="K59" s="218"/>
      <c r="L59" s="219"/>
      <c r="M59" s="216">
        <f t="shared" si="0"/>
        <v>12</v>
      </c>
      <c r="N59" s="217">
        <f t="shared" si="1"/>
        <v>212</v>
      </c>
      <c r="O59" s="213" t="s">
        <v>1144</v>
      </c>
    </row>
    <row r="60" spans="1:15" s="212" customFormat="1" ht="18.75" hidden="1" customHeight="1" outlineLevel="1">
      <c r="A60" s="213">
        <v>59</v>
      </c>
      <c r="B60" s="213" t="s">
        <v>8618</v>
      </c>
      <c r="C60" s="213" t="s">
        <v>8687</v>
      </c>
      <c r="D60" s="213" t="s">
        <v>8627</v>
      </c>
      <c r="E60" s="213" t="s">
        <v>8617</v>
      </c>
      <c r="F60" s="220" t="s">
        <v>261</v>
      </c>
      <c r="G60" s="214" t="s">
        <v>260</v>
      </c>
      <c r="H60" s="218"/>
      <c r="I60" s="218"/>
      <c r="J60" s="219"/>
      <c r="K60" s="216">
        <v>2</v>
      </c>
      <c r="L60" s="217">
        <v>8</v>
      </c>
      <c r="M60" s="218" t="str">
        <f t="shared" si="0"/>
        <v/>
      </c>
      <c r="N60" s="219" t="str">
        <f t="shared" si="1"/>
        <v/>
      </c>
      <c r="O60" s="221"/>
    </row>
    <row r="61" spans="1:15" s="212" customFormat="1" ht="18.75" hidden="1" customHeight="1" outlineLevel="1">
      <c r="A61" s="213">
        <v>60</v>
      </c>
      <c r="B61" s="213" t="s">
        <v>8618</v>
      </c>
      <c r="C61" s="213" t="s">
        <v>8688</v>
      </c>
      <c r="D61" s="213" t="s">
        <v>8630</v>
      </c>
      <c r="E61" s="213" t="s">
        <v>8617</v>
      </c>
      <c r="F61" s="220" t="s">
        <v>262</v>
      </c>
      <c r="G61" s="214" t="s">
        <v>260</v>
      </c>
      <c r="H61" s="218"/>
      <c r="I61" s="218"/>
      <c r="J61" s="219"/>
      <c r="K61" s="216">
        <v>2</v>
      </c>
      <c r="L61" s="217">
        <v>36</v>
      </c>
      <c r="M61" s="218" t="str">
        <f t="shared" si="0"/>
        <v/>
      </c>
      <c r="N61" s="219" t="str">
        <f t="shared" si="1"/>
        <v/>
      </c>
      <c r="O61" s="221"/>
    </row>
    <row r="62" spans="1:15" s="212" customFormat="1" ht="18.75" hidden="1" customHeight="1">
      <c r="A62" s="213">
        <v>61</v>
      </c>
      <c r="B62" s="213" t="s">
        <v>8618</v>
      </c>
      <c r="C62" s="213" t="s">
        <v>8689</v>
      </c>
      <c r="D62" s="213" t="s">
        <v>8622</v>
      </c>
      <c r="E62" s="213" t="s">
        <v>8617</v>
      </c>
      <c r="F62" s="214" t="s">
        <v>263</v>
      </c>
      <c r="G62" s="215"/>
      <c r="H62" s="216">
        <v>8</v>
      </c>
      <c r="I62" s="216">
        <v>16</v>
      </c>
      <c r="J62" s="217">
        <v>256</v>
      </c>
      <c r="K62" s="218"/>
      <c r="L62" s="219"/>
      <c r="M62" s="216">
        <f t="shared" si="0"/>
        <v>10</v>
      </c>
      <c r="N62" s="217">
        <f t="shared" si="1"/>
        <v>80</v>
      </c>
      <c r="O62" s="213" t="s">
        <v>1145</v>
      </c>
    </row>
    <row r="63" spans="1:15" s="212" customFormat="1" ht="18.75" hidden="1" customHeight="1" outlineLevel="1">
      <c r="A63" s="213">
        <v>62</v>
      </c>
      <c r="B63" s="213" t="s">
        <v>8618</v>
      </c>
      <c r="C63" s="213" t="s">
        <v>8690</v>
      </c>
      <c r="D63" s="213" t="s">
        <v>8630</v>
      </c>
      <c r="E63" s="213" t="s">
        <v>8617</v>
      </c>
      <c r="F63" s="220" t="s">
        <v>264</v>
      </c>
      <c r="G63" s="214" t="s">
        <v>263</v>
      </c>
      <c r="H63" s="218"/>
      <c r="I63" s="218"/>
      <c r="J63" s="219"/>
      <c r="K63" s="216">
        <v>2</v>
      </c>
      <c r="L63" s="217">
        <v>59</v>
      </c>
      <c r="M63" s="218" t="str">
        <f t="shared" si="0"/>
        <v/>
      </c>
      <c r="N63" s="219" t="str">
        <f t="shared" si="1"/>
        <v/>
      </c>
      <c r="O63" s="221"/>
    </row>
    <row r="64" spans="1:15" s="212" customFormat="1" ht="18.75" hidden="1" customHeight="1" outlineLevel="1">
      <c r="A64" s="213">
        <v>63</v>
      </c>
      <c r="B64" s="213" t="s">
        <v>8618</v>
      </c>
      <c r="C64" s="213" t="s">
        <v>8691</v>
      </c>
      <c r="D64" s="213" t="s">
        <v>8630</v>
      </c>
      <c r="E64" s="213" t="s">
        <v>8617</v>
      </c>
      <c r="F64" s="220" t="s">
        <v>265</v>
      </c>
      <c r="G64" s="214" t="s">
        <v>263</v>
      </c>
      <c r="H64" s="218"/>
      <c r="I64" s="218"/>
      <c r="J64" s="219"/>
      <c r="K64" s="216">
        <v>4</v>
      </c>
      <c r="L64" s="217">
        <v>117</v>
      </c>
      <c r="M64" s="218" t="str">
        <f t="shared" si="0"/>
        <v/>
      </c>
      <c r="N64" s="219" t="str">
        <f t="shared" si="1"/>
        <v/>
      </c>
      <c r="O64" s="221"/>
    </row>
    <row r="65" spans="1:15" s="212" customFormat="1" ht="18.75" hidden="1" customHeight="1">
      <c r="A65" s="213">
        <v>64</v>
      </c>
      <c r="B65" s="213" t="s">
        <v>8618</v>
      </c>
      <c r="C65" s="213" t="s">
        <v>8692</v>
      </c>
      <c r="D65" s="213" t="s">
        <v>8622</v>
      </c>
      <c r="E65" s="213" t="s">
        <v>8617</v>
      </c>
      <c r="F65" s="214" t="s">
        <v>266</v>
      </c>
      <c r="G65" s="215"/>
      <c r="H65" s="216">
        <v>8</v>
      </c>
      <c r="I65" s="216">
        <v>16</v>
      </c>
      <c r="J65" s="217">
        <v>256</v>
      </c>
      <c r="K65" s="218"/>
      <c r="L65" s="219"/>
      <c r="M65" s="216">
        <f t="shared" si="0"/>
        <v>10</v>
      </c>
      <c r="N65" s="217">
        <f t="shared" si="1"/>
        <v>23</v>
      </c>
      <c r="O65" s="213" t="s">
        <v>1146</v>
      </c>
    </row>
    <row r="66" spans="1:15" s="212" customFormat="1" ht="18.75" hidden="1" customHeight="1" outlineLevel="1">
      <c r="A66" s="213">
        <v>65</v>
      </c>
      <c r="B66" s="213" t="s">
        <v>8618</v>
      </c>
      <c r="C66" s="213" t="s">
        <v>8693</v>
      </c>
      <c r="D66" s="213" t="s">
        <v>8630</v>
      </c>
      <c r="E66" s="213" t="s">
        <v>8617</v>
      </c>
      <c r="F66" s="220" t="s">
        <v>267</v>
      </c>
      <c r="G66" s="214" t="s">
        <v>266</v>
      </c>
      <c r="H66" s="218"/>
      <c r="I66" s="218"/>
      <c r="J66" s="219"/>
      <c r="K66" s="216">
        <v>2</v>
      </c>
      <c r="L66" s="217">
        <v>19</v>
      </c>
      <c r="M66" s="218" t="str">
        <f t="shared" ref="M66:M130" si="2">IF($G66="",I66-SUMIF($G$2:$G$335,$F66,$K$2:$K$335),"")</f>
        <v/>
      </c>
      <c r="N66" s="219" t="str">
        <f t="shared" ref="N66:N130" si="3">IF($G66="",J66-SUMIF($G$2:$G$335,$F66,$L$2:$L$335),"")</f>
        <v/>
      </c>
      <c r="O66" s="221"/>
    </row>
    <row r="67" spans="1:15" s="212" customFormat="1" ht="18.75" hidden="1" customHeight="1" outlineLevel="1">
      <c r="A67" s="213">
        <v>66</v>
      </c>
      <c r="B67" s="213" t="s">
        <v>8618</v>
      </c>
      <c r="C67" s="213" t="s">
        <v>8694</v>
      </c>
      <c r="D67" s="213" t="s">
        <v>8630</v>
      </c>
      <c r="E67" s="213" t="s">
        <v>8617</v>
      </c>
      <c r="F67" s="220" t="s">
        <v>268</v>
      </c>
      <c r="G67" s="214" t="s">
        <v>266</v>
      </c>
      <c r="H67" s="218"/>
      <c r="I67" s="218"/>
      <c r="J67" s="219"/>
      <c r="K67" s="216">
        <v>4</v>
      </c>
      <c r="L67" s="217">
        <v>214</v>
      </c>
      <c r="M67" s="218" t="str">
        <f t="shared" si="2"/>
        <v/>
      </c>
      <c r="N67" s="219" t="str">
        <f t="shared" si="3"/>
        <v/>
      </c>
      <c r="O67" s="221"/>
    </row>
    <row r="68" spans="1:15" s="212" customFormat="1" ht="18.75" hidden="1" customHeight="1">
      <c r="A68" s="213">
        <v>67</v>
      </c>
      <c r="B68" s="213" t="s">
        <v>8618</v>
      </c>
      <c r="C68" s="213" t="s">
        <v>8695</v>
      </c>
      <c r="D68" s="213" t="s">
        <v>8622</v>
      </c>
      <c r="E68" s="213" t="s">
        <v>8617</v>
      </c>
      <c r="F68" s="214" t="s">
        <v>269</v>
      </c>
      <c r="G68" s="215"/>
      <c r="H68" s="216">
        <v>8</v>
      </c>
      <c r="I68" s="216">
        <v>16</v>
      </c>
      <c r="J68" s="217">
        <v>256</v>
      </c>
      <c r="K68" s="218"/>
      <c r="L68" s="219"/>
      <c r="M68" s="216">
        <f t="shared" si="2"/>
        <v>12</v>
      </c>
      <c r="N68" s="217">
        <f t="shared" si="3"/>
        <v>28</v>
      </c>
      <c r="O68" s="213" t="s">
        <v>1147</v>
      </c>
    </row>
    <row r="69" spans="1:15" s="212" customFormat="1" ht="18.75" hidden="1" customHeight="1" outlineLevel="1">
      <c r="A69" s="213">
        <v>68</v>
      </c>
      <c r="B69" s="213" t="s">
        <v>8618</v>
      </c>
      <c r="C69" s="213" t="s">
        <v>8696</v>
      </c>
      <c r="D69" s="213" t="s">
        <v>8630</v>
      </c>
      <c r="E69" s="213" t="s">
        <v>8617</v>
      </c>
      <c r="F69" s="220" t="s">
        <v>270</v>
      </c>
      <c r="G69" s="214" t="s">
        <v>269</v>
      </c>
      <c r="H69" s="218"/>
      <c r="I69" s="218"/>
      <c r="J69" s="219"/>
      <c r="K69" s="216">
        <v>2</v>
      </c>
      <c r="L69" s="217">
        <v>114</v>
      </c>
      <c r="M69" s="218" t="str">
        <f t="shared" si="2"/>
        <v/>
      </c>
      <c r="N69" s="219" t="str">
        <f t="shared" si="3"/>
        <v/>
      </c>
      <c r="O69" s="221"/>
    </row>
    <row r="70" spans="1:15" s="212" customFormat="1" ht="18.75" hidden="1" customHeight="1" outlineLevel="1">
      <c r="A70" s="213">
        <v>69</v>
      </c>
      <c r="B70" s="213" t="s">
        <v>8618</v>
      </c>
      <c r="C70" s="213" t="s">
        <v>8697</v>
      </c>
      <c r="D70" s="213" t="s">
        <v>8630</v>
      </c>
      <c r="E70" s="213" t="s">
        <v>8617</v>
      </c>
      <c r="F70" s="220" t="s">
        <v>271</v>
      </c>
      <c r="G70" s="214" t="s">
        <v>269</v>
      </c>
      <c r="H70" s="218"/>
      <c r="I70" s="218"/>
      <c r="J70" s="219"/>
      <c r="K70" s="216">
        <v>2</v>
      </c>
      <c r="L70" s="217">
        <v>114</v>
      </c>
      <c r="M70" s="218" t="str">
        <f t="shared" si="2"/>
        <v/>
      </c>
      <c r="N70" s="219" t="str">
        <f t="shared" si="3"/>
        <v/>
      </c>
      <c r="O70" s="221"/>
    </row>
    <row r="71" spans="1:15" s="212" customFormat="1" ht="18.75" hidden="1" customHeight="1">
      <c r="A71" s="213">
        <v>70</v>
      </c>
      <c r="B71" s="213" t="s">
        <v>8618</v>
      </c>
      <c r="C71" s="213" t="s">
        <v>8698</v>
      </c>
      <c r="D71" s="213" t="s">
        <v>8622</v>
      </c>
      <c r="E71" s="213" t="s">
        <v>8617</v>
      </c>
      <c r="F71" s="214" t="s">
        <v>272</v>
      </c>
      <c r="G71" s="215"/>
      <c r="H71" s="216">
        <v>8</v>
      </c>
      <c r="I71" s="216">
        <v>16</v>
      </c>
      <c r="J71" s="217">
        <v>384</v>
      </c>
      <c r="K71" s="218"/>
      <c r="L71" s="219"/>
      <c r="M71" s="216">
        <f t="shared" si="2"/>
        <v>6</v>
      </c>
      <c r="N71" s="217">
        <f t="shared" si="3"/>
        <v>54</v>
      </c>
      <c r="O71" s="213" t="s">
        <v>1148</v>
      </c>
    </row>
    <row r="72" spans="1:15" s="212" customFormat="1" ht="18.75" hidden="1" customHeight="1" outlineLevel="1">
      <c r="A72" s="213">
        <v>71</v>
      </c>
      <c r="B72" s="213" t="s">
        <v>8618</v>
      </c>
      <c r="C72" s="213" t="s">
        <v>8699</v>
      </c>
      <c r="D72" s="213" t="s">
        <v>8630</v>
      </c>
      <c r="E72" s="213" t="s">
        <v>8617</v>
      </c>
      <c r="F72" s="220" t="s">
        <v>273</v>
      </c>
      <c r="G72" s="214" t="s">
        <v>272</v>
      </c>
      <c r="H72" s="218"/>
      <c r="I72" s="218"/>
      <c r="J72" s="219"/>
      <c r="K72" s="216">
        <v>2</v>
      </c>
      <c r="L72" s="217">
        <v>76</v>
      </c>
      <c r="M72" s="218" t="str">
        <f t="shared" si="2"/>
        <v/>
      </c>
      <c r="N72" s="219" t="str">
        <f t="shared" si="3"/>
        <v/>
      </c>
      <c r="O72" s="221"/>
    </row>
    <row r="73" spans="1:15" s="212" customFormat="1" ht="18.75" hidden="1" customHeight="1" outlineLevel="1">
      <c r="A73" s="213">
        <v>72</v>
      </c>
      <c r="B73" s="213" t="s">
        <v>8618</v>
      </c>
      <c r="C73" s="213" t="s">
        <v>8700</v>
      </c>
      <c r="D73" s="213" t="s">
        <v>8630</v>
      </c>
      <c r="E73" s="213" t="s">
        <v>8617</v>
      </c>
      <c r="F73" s="220" t="s">
        <v>274</v>
      </c>
      <c r="G73" s="214" t="s">
        <v>272</v>
      </c>
      <c r="H73" s="218"/>
      <c r="I73" s="218"/>
      <c r="J73" s="219"/>
      <c r="K73" s="216">
        <v>2</v>
      </c>
      <c r="L73" s="217">
        <v>154</v>
      </c>
      <c r="M73" s="218" t="str">
        <f t="shared" si="2"/>
        <v/>
      </c>
      <c r="N73" s="219" t="str">
        <f t="shared" si="3"/>
        <v/>
      </c>
      <c r="O73" s="221"/>
    </row>
    <row r="74" spans="1:15" s="212" customFormat="1" ht="18.75" hidden="1" customHeight="1" outlineLevel="1">
      <c r="A74" s="213">
        <v>73</v>
      </c>
      <c r="B74" s="213" t="s">
        <v>8618</v>
      </c>
      <c r="C74" s="213" t="s">
        <v>8701</v>
      </c>
      <c r="D74" s="213" t="s">
        <v>8630</v>
      </c>
      <c r="E74" s="213" t="s">
        <v>8617</v>
      </c>
      <c r="F74" s="220" t="s">
        <v>275</v>
      </c>
      <c r="G74" s="214" t="s">
        <v>272</v>
      </c>
      <c r="H74" s="218"/>
      <c r="I74" s="218"/>
      <c r="J74" s="219"/>
      <c r="K74" s="216">
        <v>6</v>
      </c>
      <c r="L74" s="217">
        <v>100</v>
      </c>
      <c r="M74" s="218" t="str">
        <f t="shared" si="2"/>
        <v/>
      </c>
      <c r="N74" s="219" t="str">
        <f t="shared" si="3"/>
        <v/>
      </c>
      <c r="O74" s="221"/>
    </row>
    <row r="75" spans="1:15" s="212" customFormat="1" ht="18.75" hidden="1" customHeight="1">
      <c r="A75" s="213">
        <v>74</v>
      </c>
      <c r="B75" s="213" t="s">
        <v>8618</v>
      </c>
      <c r="C75" s="213" t="s">
        <v>8702</v>
      </c>
      <c r="D75" s="213" t="s">
        <v>8622</v>
      </c>
      <c r="E75" s="213" t="s">
        <v>8617</v>
      </c>
      <c r="F75" s="214" t="s">
        <v>276</v>
      </c>
      <c r="G75" s="215"/>
      <c r="H75" s="216">
        <v>16</v>
      </c>
      <c r="I75" s="216">
        <v>32</v>
      </c>
      <c r="J75" s="217">
        <v>256</v>
      </c>
      <c r="K75" s="218"/>
      <c r="L75" s="219"/>
      <c r="M75" s="216">
        <f t="shared" si="2"/>
        <v>10</v>
      </c>
      <c r="N75" s="217">
        <f t="shared" si="3"/>
        <v>100</v>
      </c>
      <c r="O75" s="213" t="s">
        <v>1149</v>
      </c>
    </row>
    <row r="76" spans="1:15" s="212" customFormat="1" ht="18.75" hidden="1" customHeight="1" outlineLevel="1">
      <c r="A76" s="213">
        <v>75</v>
      </c>
      <c r="B76" s="213" t="s">
        <v>8618</v>
      </c>
      <c r="C76" s="213" t="s">
        <v>8703</v>
      </c>
      <c r="D76" s="213" t="s">
        <v>1984</v>
      </c>
      <c r="E76" s="213" t="s">
        <v>8617</v>
      </c>
      <c r="F76" s="220" t="s">
        <v>277</v>
      </c>
      <c r="G76" s="214" t="s">
        <v>276</v>
      </c>
      <c r="H76" s="218"/>
      <c r="I76" s="218"/>
      <c r="J76" s="219"/>
      <c r="K76" s="216">
        <v>4</v>
      </c>
      <c r="L76" s="217">
        <v>31</v>
      </c>
      <c r="M76" s="218" t="str">
        <f t="shared" si="2"/>
        <v/>
      </c>
      <c r="N76" s="219" t="str">
        <f t="shared" si="3"/>
        <v/>
      </c>
      <c r="O76" s="221"/>
    </row>
    <row r="77" spans="1:15" s="212" customFormat="1" ht="18.75" hidden="1" customHeight="1" outlineLevel="1">
      <c r="A77" s="213">
        <v>76</v>
      </c>
      <c r="B77" s="213" t="s">
        <v>8618</v>
      </c>
      <c r="C77" s="213" t="s">
        <v>8704</v>
      </c>
      <c r="D77" s="213" t="s">
        <v>1984</v>
      </c>
      <c r="E77" s="213" t="s">
        <v>8617</v>
      </c>
      <c r="F77" s="220" t="s">
        <v>278</v>
      </c>
      <c r="G77" s="214" t="s">
        <v>276</v>
      </c>
      <c r="H77" s="218"/>
      <c r="I77" s="218"/>
      <c r="J77" s="219"/>
      <c r="K77" s="216">
        <v>10</v>
      </c>
      <c r="L77" s="217">
        <v>63</v>
      </c>
      <c r="M77" s="218" t="str">
        <f t="shared" si="2"/>
        <v/>
      </c>
      <c r="N77" s="219" t="str">
        <f t="shared" si="3"/>
        <v/>
      </c>
      <c r="O77" s="221"/>
    </row>
    <row r="78" spans="1:15" s="212" customFormat="1" ht="18.75" hidden="1" customHeight="1" outlineLevel="1">
      <c r="A78" s="213">
        <v>77</v>
      </c>
      <c r="B78" s="213" t="s">
        <v>8618</v>
      </c>
      <c r="C78" s="213" t="s">
        <v>8705</v>
      </c>
      <c r="D78" s="213" t="s">
        <v>1984</v>
      </c>
      <c r="E78" s="213" t="s">
        <v>8617</v>
      </c>
      <c r="F78" s="220" t="s">
        <v>279</v>
      </c>
      <c r="G78" s="214" t="s">
        <v>276</v>
      </c>
      <c r="H78" s="218"/>
      <c r="I78" s="218"/>
      <c r="J78" s="219"/>
      <c r="K78" s="216">
        <v>4</v>
      </c>
      <c r="L78" s="217">
        <v>31</v>
      </c>
      <c r="M78" s="218" t="str">
        <f t="shared" si="2"/>
        <v/>
      </c>
      <c r="N78" s="219" t="str">
        <f t="shared" si="3"/>
        <v/>
      </c>
      <c r="O78" s="221"/>
    </row>
    <row r="79" spans="1:15" s="212" customFormat="1" ht="18.75" hidden="1" customHeight="1" outlineLevel="1">
      <c r="A79" s="213">
        <v>78</v>
      </c>
      <c r="B79" s="213" t="s">
        <v>8618</v>
      </c>
      <c r="C79" s="213" t="s">
        <v>8706</v>
      </c>
      <c r="D79" s="213" t="s">
        <v>1984</v>
      </c>
      <c r="E79" s="213" t="s">
        <v>8617</v>
      </c>
      <c r="F79" s="220" t="s">
        <v>280</v>
      </c>
      <c r="G79" s="214" t="s">
        <v>276</v>
      </c>
      <c r="H79" s="218"/>
      <c r="I79" s="218"/>
      <c r="J79" s="219"/>
      <c r="K79" s="216">
        <v>4</v>
      </c>
      <c r="L79" s="217">
        <v>31</v>
      </c>
      <c r="M79" s="218" t="str">
        <f t="shared" si="2"/>
        <v/>
      </c>
      <c r="N79" s="219" t="str">
        <f t="shared" si="3"/>
        <v/>
      </c>
      <c r="O79" s="221"/>
    </row>
    <row r="80" spans="1:15" s="212" customFormat="1" ht="18.75" hidden="1" customHeight="1">
      <c r="A80" s="213">
        <v>79</v>
      </c>
      <c r="B80" s="213" t="s">
        <v>8618</v>
      </c>
      <c r="C80" s="213" t="s">
        <v>8707</v>
      </c>
      <c r="D80" s="213" t="s">
        <v>8622</v>
      </c>
      <c r="E80" s="213" t="s">
        <v>8617</v>
      </c>
      <c r="F80" s="214" t="s">
        <v>281</v>
      </c>
      <c r="G80" s="215"/>
      <c r="H80" s="216">
        <v>8</v>
      </c>
      <c r="I80" s="216">
        <v>16</v>
      </c>
      <c r="J80" s="217">
        <v>256</v>
      </c>
      <c r="K80" s="218"/>
      <c r="L80" s="219"/>
      <c r="M80" s="216">
        <f t="shared" si="2"/>
        <v>6</v>
      </c>
      <c r="N80" s="217">
        <f t="shared" si="3"/>
        <v>41</v>
      </c>
      <c r="O80" s="213" t="s">
        <v>1150</v>
      </c>
    </row>
    <row r="81" spans="1:15" s="212" customFormat="1" ht="18.75" hidden="1" customHeight="1" outlineLevel="1">
      <c r="A81" s="213">
        <v>80</v>
      </c>
      <c r="B81" s="213" t="s">
        <v>8618</v>
      </c>
      <c r="C81" s="213" t="s">
        <v>8708</v>
      </c>
      <c r="D81" s="213" t="s">
        <v>8630</v>
      </c>
      <c r="E81" s="213" t="s">
        <v>8617</v>
      </c>
      <c r="F81" s="220" t="s">
        <v>282</v>
      </c>
      <c r="G81" s="214" t="s">
        <v>281</v>
      </c>
      <c r="H81" s="218"/>
      <c r="I81" s="218"/>
      <c r="J81" s="219"/>
      <c r="K81" s="216">
        <v>4</v>
      </c>
      <c r="L81" s="217">
        <v>117</v>
      </c>
      <c r="M81" s="218" t="str">
        <f t="shared" si="2"/>
        <v/>
      </c>
      <c r="N81" s="219" t="str">
        <f t="shared" si="3"/>
        <v/>
      </c>
      <c r="O81" s="221"/>
    </row>
    <row r="82" spans="1:15" s="212" customFormat="1" ht="18.75" hidden="1" customHeight="1" outlineLevel="1">
      <c r="A82" s="213">
        <v>81</v>
      </c>
      <c r="B82" s="213" t="s">
        <v>8618</v>
      </c>
      <c r="C82" s="213" t="s">
        <v>8709</v>
      </c>
      <c r="D82" s="213" t="s">
        <v>8630</v>
      </c>
      <c r="E82" s="213" t="s">
        <v>8617</v>
      </c>
      <c r="F82" s="220" t="s">
        <v>283</v>
      </c>
      <c r="G82" s="214" t="s">
        <v>281</v>
      </c>
      <c r="H82" s="218"/>
      <c r="I82" s="218"/>
      <c r="J82" s="219"/>
      <c r="K82" s="216">
        <v>2</v>
      </c>
      <c r="L82" s="217">
        <v>35</v>
      </c>
      <c r="M82" s="218" t="str">
        <f t="shared" si="2"/>
        <v/>
      </c>
      <c r="N82" s="219" t="str">
        <f t="shared" si="3"/>
        <v/>
      </c>
      <c r="O82" s="221"/>
    </row>
    <row r="83" spans="1:15" s="212" customFormat="1" ht="18.75" hidden="1" customHeight="1" outlineLevel="1">
      <c r="A83" s="213">
        <v>82</v>
      </c>
      <c r="B83" s="213" t="s">
        <v>8618</v>
      </c>
      <c r="C83" s="213" t="s">
        <v>8710</v>
      </c>
      <c r="D83" s="213" t="s">
        <v>8630</v>
      </c>
      <c r="E83" s="213" t="s">
        <v>8617</v>
      </c>
      <c r="F83" s="220" t="s">
        <v>284</v>
      </c>
      <c r="G83" s="214" t="s">
        <v>281</v>
      </c>
      <c r="H83" s="218"/>
      <c r="I83" s="218"/>
      <c r="J83" s="219"/>
      <c r="K83" s="216">
        <v>4</v>
      </c>
      <c r="L83" s="217">
        <v>63</v>
      </c>
      <c r="M83" s="218" t="str">
        <f t="shared" si="2"/>
        <v/>
      </c>
      <c r="N83" s="219" t="str">
        <f t="shared" si="3"/>
        <v/>
      </c>
      <c r="O83" s="221"/>
    </row>
    <row r="84" spans="1:15" s="212" customFormat="1" ht="18.75" hidden="1" customHeight="1">
      <c r="A84" s="213">
        <v>83</v>
      </c>
      <c r="B84" s="213" t="s">
        <v>8618</v>
      </c>
      <c r="C84" s="213" t="s">
        <v>8711</v>
      </c>
      <c r="D84" s="213" t="s">
        <v>8622</v>
      </c>
      <c r="E84" s="213" t="s">
        <v>8617</v>
      </c>
      <c r="F84" s="214" t="s">
        <v>285</v>
      </c>
      <c r="G84" s="215"/>
      <c r="H84" s="216">
        <v>8</v>
      </c>
      <c r="I84" s="216">
        <v>16</v>
      </c>
      <c r="J84" s="217">
        <v>384</v>
      </c>
      <c r="K84" s="218"/>
      <c r="L84" s="219"/>
      <c r="M84" s="216">
        <f t="shared" si="2"/>
        <v>6</v>
      </c>
      <c r="N84" s="217">
        <f t="shared" si="3"/>
        <v>27</v>
      </c>
      <c r="O84" s="213" t="s">
        <v>1151</v>
      </c>
    </row>
    <row r="85" spans="1:15" s="212" customFormat="1" ht="18.75" hidden="1" customHeight="1" outlineLevel="1">
      <c r="A85" s="213">
        <v>84</v>
      </c>
      <c r="B85" s="213" t="s">
        <v>8618</v>
      </c>
      <c r="C85" s="213" t="s">
        <v>8712</v>
      </c>
      <c r="D85" s="213" t="s">
        <v>8630</v>
      </c>
      <c r="E85" s="213" t="s">
        <v>8617</v>
      </c>
      <c r="F85" s="220" t="s">
        <v>286</v>
      </c>
      <c r="G85" s="214" t="s">
        <v>285</v>
      </c>
      <c r="H85" s="218"/>
      <c r="I85" s="218"/>
      <c r="J85" s="219"/>
      <c r="K85" s="216">
        <v>2</v>
      </c>
      <c r="L85" s="217">
        <v>114</v>
      </c>
      <c r="M85" s="218" t="str">
        <f t="shared" si="2"/>
        <v/>
      </c>
      <c r="N85" s="219" t="str">
        <f t="shared" si="3"/>
        <v/>
      </c>
      <c r="O85" s="221"/>
    </row>
    <row r="86" spans="1:15" s="212" customFormat="1" ht="18.75" hidden="1" customHeight="1" outlineLevel="1">
      <c r="A86" s="213">
        <v>85</v>
      </c>
      <c r="B86" s="213" t="s">
        <v>8618</v>
      </c>
      <c r="C86" s="213" t="s">
        <v>8713</v>
      </c>
      <c r="D86" s="213" t="s">
        <v>8630</v>
      </c>
      <c r="E86" s="213" t="s">
        <v>8617</v>
      </c>
      <c r="F86" s="220" t="s">
        <v>287</v>
      </c>
      <c r="G86" s="214" t="s">
        <v>285</v>
      </c>
      <c r="H86" s="218"/>
      <c r="I86" s="218"/>
      <c r="J86" s="219"/>
      <c r="K86" s="216">
        <v>8</v>
      </c>
      <c r="L86" s="217">
        <v>243</v>
      </c>
      <c r="M86" s="218" t="str">
        <f t="shared" si="2"/>
        <v/>
      </c>
      <c r="N86" s="219" t="str">
        <f t="shared" si="3"/>
        <v/>
      </c>
      <c r="O86" s="221"/>
    </row>
    <row r="87" spans="1:15" s="212" customFormat="1" ht="18.75" hidden="1" customHeight="1">
      <c r="A87" s="213">
        <v>86</v>
      </c>
      <c r="B87" s="213" t="s">
        <v>8618</v>
      </c>
      <c r="C87" s="213" t="s">
        <v>8714</v>
      </c>
      <c r="D87" s="213" t="s">
        <v>8622</v>
      </c>
      <c r="E87" s="213" t="s">
        <v>8617</v>
      </c>
      <c r="F87" s="214" t="s">
        <v>288</v>
      </c>
      <c r="G87" s="215"/>
      <c r="H87" s="216">
        <v>8</v>
      </c>
      <c r="I87" s="216">
        <v>16</v>
      </c>
      <c r="J87" s="217">
        <v>384</v>
      </c>
      <c r="K87" s="218"/>
      <c r="L87" s="219"/>
      <c r="M87" s="216">
        <f t="shared" si="2"/>
        <v>12</v>
      </c>
      <c r="N87" s="217">
        <f t="shared" si="3"/>
        <v>154</v>
      </c>
      <c r="O87" s="213" t="s">
        <v>1152</v>
      </c>
    </row>
    <row r="88" spans="1:15" s="212" customFormat="1" ht="18.75" hidden="1" customHeight="1" outlineLevel="1">
      <c r="A88" s="213">
        <v>87</v>
      </c>
      <c r="B88" s="213" t="s">
        <v>8618</v>
      </c>
      <c r="C88" s="213" t="s">
        <v>8715</v>
      </c>
      <c r="D88" s="213" t="s">
        <v>8630</v>
      </c>
      <c r="E88" s="213" t="s">
        <v>8617</v>
      </c>
      <c r="F88" s="220" t="s">
        <v>289</v>
      </c>
      <c r="G88" s="214" t="s">
        <v>288</v>
      </c>
      <c r="H88" s="218"/>
      <c r="I88" s="218"/>
      <c r="J88" s="219"/>
      <c r="K88" s="216">
        <v>2</v>
      </c>
      <c r="L88" s="217">
        <v>76</v>
      </c>
      <c r="M88" s="218" t="str">
        <f t="shared" si="2"/>
        <v/>
      </c>
      <c r="N88" s="219" t="str">
        <f t="shared" si="3"/>
        <v/>
      </c>
      <c r="O88" s="221"/>
    </row>
    <row r="89" spans="1:15" s="212" customFormat="1" ht="18.75" hidden="1" customHeight="1" outlineLevel="1">
      <c r="A89" s="213">
        <v>88</v>
      </c>
      <c r="B89" s="213" t="s">
        <v>8618</v>
      </c>
      <c r="C89" s="213" t="s">
        <v>8716</v>
      </c>
      <c r="D89" s="213" t="s">
        <v>8630</v>
      </c>
      <c r="E89" s="213" t="s">
        <v>8617</v>
      </c>
      <c r="F89" s="220" t="s">
        <v>290</v>
      </c>
      <c r="G89" s="214" t="s">
        <v>288</v>
      </c>
      <c r="H89" s="218"/>
      <c r="I89" s="218"/>
      <c r="J89" s="219"/>
      <c r="K89" s="216">
        <v>2</v>
      </c>
      <c r="L89" s="217">
        <v>154</v>
      </c>
      <c r="M89" s="218" t="str">
        <f t="shared" si="2"/>
        <v/>
      </c>
      <c r="N89" s="219" t="str">
        <f t="shared" si="3"/>
        <v/>
      </c>
      <c r="O89" s="221"/>
    </row>
    <row r="90" spans="1:15" s="212" customFormat="1" ht="18.75" hidden="1" customHeight="1">
      <c r="A90" s="213">
        <v>89</v>
      </c>
      <c r="B90" s="213" t="s">
        <v>8618</v>
      </c>
      <c r="C90" s="213" t="s">
        <v>8717</v>
      </c>
      <c r="D90" s="213" t="s">
        <v>8622</v>
      </c>
      <c r="E90" s="213" t="s">
        <v>8617</v>
      </c>
      <c r="F90" s="214" t="s">
        <v>291</v>
      </c>
      <c r="G90" s="215"/>
      <c r="H90" s="216">
        <v>8</v>
      </c>
      <c r="I90" s="216">
        <v>16</v>
      </c>
      <c r="J90" s="217">
        <v>256</v>
      </c>
      <c r="K90" s="218"/>
      <c r="L90" s="219"/>
      <c r="M90" s="216">
        <f t="shared" si="2"/>
        <v>6</v>
      </c>
      <c r="N90" s="217">
        <f t="shared" si="3"/>
        <v>32</v>
      </c>
      <c r="O90" s="213" t="s">
        <v>1153</v>
      </c>
    </row>
    <row r="91" spans="1:15" s="212" customFormat="1" ht="18.75" hidden="1" customHeight="1" outlineLevel="1">
      <c r="A91" s="213">
        <v>90</v>
      </c>
      <c r="B91" s="213" t="s">
        <v>8618</v>
      </c>
      <c r="C91" s="213" t="s">
        <v>8718</v>
      </c>
      <c r="D91" s="213" t="s">
        <v>8630</v>
      </c>
      <c r="E91" s="213" t="s">
        <v>8617</v>
      </c>
      <c r="F91" s="220" t="s">
        <v>292</v>
      </c>
      <c r="G91" s="214" t="s">
        <v>291</v>
      </c>
      <c r="H91" s="218"/>
      <c r="I91" s="218"/>
      <c r="J91" s="219"/>
      <c r="K91" s="216">
        <v>4</v>
      </c>
      <c r="L91" s="217">
        <v>124</v>
      </c>
      <c r="M91" s="218" t="str">
        <f t="shared" si="2"/>
        <v/>
      </c>
      <c r="N91" s="219" t="str">
        <f t="shared" si="3"/>
        <v/>
      </c>
      <c r="O91" s="221"/>
    </row>
    <row r="92" spans="1:15" s="212" customFormat="1" ht="18.75" hidden="1" customHeight="1" outlineLevel="1">
      <c r="A92" s="213">
        <v>91</v>
      </c>
      <c r="B92" s="213" t="s">
        <v>8618</v>
      </c>
      <c r="C92" s="213" t="s">
        <v>8719</v>
      </c>
      <c r="D92" s="213" t="s">
        <v>8630</v>
      </c>
      <c r="E92" s="213" t="s">
        <v>8617</v>
      </c>
      <c r="F92" s="220" t="s">
        <v>293</v>
      </c>
      <c r="G92" s="214" t="s">
        <v>291</v>
      </c>
      <c r="H92" s="218"/>
      <c r="I92" s="218"/>
      <c r="J92" s="219"/>
      <c r="K92" s="216">
        <v>6</v>
      </c>
      <c r="L92" s="217">
        <v>100</v>
      </c>
      <c r="M92" s="218" t="str">
        <f t="shared" si="2"/>
        <v/>
      </c>
      <c r="N92" s="219" t="str">
        <f t="shared" si="3"/>
        <v/>
      </c>
      <c r="O92" s="221"/>
    </row>
    <row r="93" spans="1:15" s="212" customFormat="1" ht="18.75" hidden="1" customHeight="1">
      <c r="A93" s="213">
        <v>92</v>
      </c>
      <c r="B93" s="213" t="s">
        <v>8618</v>
      </c>
      <c r="C93" s="213" t="s">
        <v>8720</v>
      </c>
      <c r="D93" s="213" t="s">
        <v>8622</v>
      </c>
      <c r="E93" s="213" t="s">
        <v>8617</v>
      </c>
      <c r="F93" s="214" t="s">
        <v>294</v>
      </c>
      <c r="G93" s="215"/>
      <c r="H93" s="216">
        <v>8</v>
      </c>
      <c r="I93" s="216">
        <v>16</v>
      </c>
      <c r="J93" s="217">
        <v>384</v>
      </c>
      <c r="K93" s="218"/>
      <c r="L93" s="219"/>
      <c r="M93" s="216">
        <f t="shared" si="2"/>
        <v>6</v>
      </c>
      <c r="N93" s="217">
        <f t="shared" si="3"/>
        <v>27</v>
      </c>
      <c r="O93" s="213" t="s">
        <v>1154</v>
      </c>
    </row>
    <row r="94" spans="1:15" s="212" customFormat="1" ht="18.75" hidden="1" customHeight="1" outlineLevel="1">
      <c r="A94" s="213">
        <v>93</v>
      </c>
      <c r="B94" s="213" t="s">
        <v>8618</v>
      </c>
      <c r="C94" s="213" t="s">
        <v>8721</v>
      </c>
      <c r="D94" s="213" t="s">
        <v>8630</v>
      </c>
      <c r="E94" s="213" t="s">
        <v>8617</v>
      </c>
      <c r="F94" s="220" t="s">
        <v>295</v>
      </c>
      <c r="G94" s="214" t="s">
        <v>294</v>
      </c>
      <c r="H94" s="218"/>
      <c r="I94" s="218"/>
      <c r="J94" s="219"/>
      <c r="K94" s="216">
        <v>8</v>
      </c>
      <c r="L94" s="217">
        <v>243</v>
      </c>
      <c r="M94" s="218" t="str">
        <f t="shared" si="2"/>
        <v/>
      </c>
      <c r="N94" s="219" t="str">
        <f t="shared" si="3"/>
        <v/>
      </c>
      <c r="O94" s="221"/>
    </row>
    <row r="95" spans="1:15" s="212" customFormat="1" ht="18.75" hidden="1" customHeight="1" outlineLevel="1">
      <c r="A95" s="213">
        <v>94</v>
      </c>
      <c r="B95" s="213" t="s">
        <v>8618</v>
      </c>
      <c r="C95" s="213" t="s">
        <v>8722</v>
      </c>
      <c r="D95" s="213" t="s">
        <v>8630</v>
      </c>
      <c r="E95" s="213" t="s">
        <v>8617</v>
      </c>
      <c r="F95" s="220" t="s">
        <v>296</v>
      </c>
      <c r="G95" s="214" t="s">
        <v>294</v>
      </c>
      <c r="H95" s="218"/>
      <c r="I95" s="218"/>
      <c r="J95" s="219"/>
      <c r="K95" s="216">
        <v>2</v>
      </c>
      <c r="L95" s="217">
        <v>114</v>
      </c>
      <c r="M95" s="218" t="str">
        <f t="shared" si="2"/>
        <v/>
      </c>
      <c r="N95" s="219" t="str">
        <f t="shared" si="3"/>
        <v/>
      </c>
      <c r="O95" s="221"/>
    </row>
    <row r="96" spans="1:15" s="212" customFormat="1" ht="18.75" hidden="1" customHeight="1">
      <c r="A96" s="213">
        <v>95</v>
      </c>
      <c r="B96" s="213" t="s">
        <v>8618</v>
      </c>
      <c r="C96" s="213" t="s">
        <v>8723</v>
      </c>
      <c r="D96" s="213" t="s">
        <v>8622</v>
      </c>
      <c r="E96" s="213" t="s">
        <v>8617</v>
      </c>
      <c r="F96" s="214" t="s">
        <v>297</v>
      </c>
      <c r="G96" s="215"/>
      <c r="H96" s="216">
        <v>8</v>
      </c>
      <c r="I96" s="216">
        <v>16</v>
      </c>
      <c r="J96" s="217">
        <v>256</v>
      </c>
      <c r="K96" s="218"/>
      <c r="L96" s="219"/>
      <c r="M96" s="216">
        <f t="shared" si="2"/>
        <v>8</v>
      </c>
      <c r="N96" s="217">
        <f t="shared" si="3"/>
        <v>25</v>
      </c>
      <c r="O96" s="213" t="s">
        <v>1155</v>
      </c>
    </row>
    <row r="97" spans="1:15" s="212" customFormat="1" ht="18.75" hidden="1" customHeight="1" outlineLevel="1">
      <c r="A97" s="213">
        <v>96</v>
      </c>
      <c r="B97" s="213" t="s">
        <v>8618</v>
      </c>
      <c r="C97" s="213" t="s">
        <v>8724</v>
      </c>
      <c r="D97" s="213" t="s">
        <v>8630</v>
      </c>
      <c r="E97" s="213" t="s">
        <v>8617</v>
      </c>
      <c r="F97" s="220" t="s">
        <v>298</v>
      </c>
      <c r="G97" s="214" t="s">
        <v>297</v>
      </c>
      <c r="H97" s="218"/>
      <c r="I97" s="218"/>
      <c r="J97" s="219"/>
      <c r="K97" s="216">
        <v>6</v>
      </c>
      <c r="L97" s="217">
        <v>102</v>
      </c>
      <c r="M97" s="218" t="str">
        <f t="shared" si="2"/>
        <v/>
      </c>
      <c r="N97" s="219" t="str">
        <f t="shared" si="3"/>
        <v/>
      </c>
      <c r="O97" s="221"/>
    </row>
    <row r="98" spans="1:15" s="212" customFormat="1" ht="18.75" hidden="1" customHeight="1" outlineLevel="1">
      <c r="A98" s="213">
        <v>97</v>
      </c>
      <c r="B98" s="213" t="s">
        <v>8618</v>
      </c>
      <c r="C98" s="213" t="s">
        <v>8725</v>
      </c>
      <c r="D98" s="213" t="s">
        <v>8630</v>
      </c>
      <c r="E98" s="213" t="s">
        <v>8617</v>
      </c>
      <c r="F98" s="220" t="s">
        <v>299</v>
      </c>
      <c r="G98" s="214" t="s">
        <v>297</v>
      </c>
      <c r="H98" s="218"/>
      <c r="I98" s="218"/>
      <c r="J98" s="219"/>
      <c r="K98" s="216">
        <v>2</v>
      </c>
      <c r="L98" s="217">
        <v>129</v>
      </c>
      <c r="M98" s="218" t="str">
        <f t="shared" si="2"/>
        <v/>
      </c>
      <c r="N98" s="219" t="str">
        <f t="shared" si="3"/>
        <v/>
      </c>
      <c r="O98" s="221"/>
    </row>
    <row r="99" spans="1:15" s="212" customFormat="1" ht="18.75" hidden="1" customHeight="1">
      <c r="A99" s="213">
        <v>98</v>
      </c>
      <c r="B99" s="213" t="s">
        <v>8618</v>
      </c>
      <c r="C99" s="213" t="s">
        <v>8726</v>
      </c>
      <c r="D99" s="213" t="s">
        <v>8622</v>
      </c>
      <c r="E99" s="213" t="s">
        <v>8617</v>
      </c>
      <c r="F99" s="214" t="s">
        <v>300</v>
      </c>
      <c r="G99" s="215"/>
      <c r="H99" s="216">
        <v>8</v>
      </c>
      <c r="I99" s="216">
        <v>16</v>
      </c>
      <c r="J99" s="217">
        <v>256</v>
      </c>
      <c r="K99" s="218"/>
      <c r="L99" s="219"/>
      <c r="M99" s="216">
        <f t="shared" si="2"/>
        <v>6</v>
      </c>
      <c r="N99" s="217">
        <f t="shared" si="3"/>
        <v>76</v>
      </c>
      <c r="O99" s="213" t="s">
        <v>1156</v>
      </c>
    </row>
    <row r="100" spans="1:15" s="212" customFormat="1" ht="18.75" hidden="1" customHeight="1" outlineLevel="1">
      <c r="A100" s="213">
        <v>99</v>
      </c>
      <c r="B100" s="213" t="s">
        <v>8618</v>
      </c>
      <c r="C100" s="213" t="s">
        <v>8727</v>
      </c>
      <c r="D100" s="213" t="s">
        <v>8630</v>
      </c>
      <c r="E100" s="213" t="s">
        <v>8617</v>
      </c>
      <c r="F100" s="220" t="s">
        <v>301</v>
      </c>
      <c r="G100" s="214" t="s">
        <v>300</v>
      </c>
      <c r="H100" s="218"/>
      <c r="I100" s="218"/>
      <c r="J100" s="219"/>
      <c r="K100" s="216">
        <v>4</v>
      </c>
      <c r="L100" s="217">
        <v>117</v>
      </c>
      <c r="M100" s="218" t="str">
        <f t="shared" si="2"/>
        <v/>
      </c>
      <c r="N100" s="219" t="str">
        <f t="shared" si="3"/>
        <v/>
      </c>
      <c r="O100" s="221"/>
    </row>
    <row r="101" spans="1:15" s="212" customFormat="1" ht="18.75" hidden="1" customHeight="1" outlineLevel="1">
      <c r="A101" s="213">
        <v>100</v>
      </c>
      <c r="B101" s="213" t="s">
        <v>8618</v>
      </c>
      <c r="C101" s="213" t="s">
        <v>8728</v>
      </c>
      <c r="D101" s="213" t="s">
        <v>8630</v>
      </c>
      <c r="E101" s="213" t="s">
        <v>8617</v>
      </c>
      <c r="F101" s="220" t="s">
        <v>302</v>
      </c>
      <c r="G101" s="214" t="s">
        <v>300</v>
      </c>
      <c r="H101" s="218"/>
      <c r="I101" s="218"/>
      <c r="J101" s="219"/>
      <c r="K101" s="216">
        <v>6</v>
      </c>
      <c r="L101" s="217">
        <v>63</v>
      </c>
      <c r="M101" s="218" t="str">
        <f t="shared" si="2"/>
        <v/>
      </c>
      <c r="N101" s="219" t="str">
        <f t="shared" si="3"/>
        <v/>
      </c>
      <c r="O101" s="221"/>
    </row>
    <row r="102" spans="1:15" s="212" customFormat="1" ht="18.75" hidden="1" customHeight="1">
      <c r="A102" s="213">
        <v>101</v>
      </c>
      <c r="B102" s="213" t="s">
        <v>8618</v>
      </c>
      <c r="C102" s="213" t="s">
        <v>8729</v>
      </c>
      <c r="D102" s="213" t="s">
        <v>8622</v>
      </c>
      <c r="E102" s="213" t="s">
        <v>8617</v>
      </c>
      <c r="F102" s="214" t="s">
        <v>303</v>
      </c>
      <c r="G102" s="215"/>
      <c r="H102" s="216">
        <v>8</v>
      </c>
      <c r="I102" s="216">
        <v>16</v>
      </c>
      <c r="J102" s="217">
        <v>256</v>
      </c>
      <c r="K102" s="218"/>
      <c r="L102" s="219"/>
      <c r="M102" s="216">
        <f t="shared" si="2"/>
        <v>8</v>
      </c>
      <c r="N102" s="217">
        <f t="shared" si="3"/>
        <v>25</v>
      </c>
      <c r="O102" s="213" t="s">
        <v>1157</v>
      </c>
    </row>
    <row r="103" spans="1:15" s="212" customFormat="1" ht="18.75" hidden="1" customHeight="1" outlineLevel="1">
      <c r="A103" s="213">
        <v>102</v>
      </c>
      <c r="B103" s="213" t="s">
        <v>8618</v>
      </c>
      <c r="C103" s="213" t="s">
        <v>8730</v>
      </c>
      <c r="D103" s="213" t="s">
        <v>8630</v>
      </c>
      <c r="E103" s="213" t="s">
        <v>8617</v>
      </c>
      <c r="F103" s="220" t="s">
        <v>304</v>
      </c>
      <c r="G103" s="214" t="s">
        <v>303</v>
      </c>
      <c r="H103" s="218"/>
      <c r="I103" s="218"/>
      <c r="J103" s="219"/>
      <c r="K103" s="216">
        <v>6</v>
      </c>
      <c r="L103" s="217">
        <v>102</v>
      </c>
      <c r="M103" s="218" t="str">
        <f t="shared" si="2"/>
        <v/>
      </c>
      <c r="N103" s="219" t="str">
        <f t="shared" si="3"/>
        <v/>
      </c>
      <c r="O103" s="221"/>
    </row>
    <row r="104" spans="1:15" s="212" customFormat="1" ht="18.75" hidden="1" customHeight="1" outlineLevel="1">
      <c r="A104" s="213">
        <v>103</v>
      </c>
      <c r="B104" s="213" t="s">
        <v>8618</v>
      </c>
      <c r="C104" s="213" t="s">
        <v>8731</v>
      </c>
      <c r="D104" s="213" t="s">
        <v>8630</v>
      </c>
      <c r="E104" s="213" t="s">
        <v>8617</v>
      </c>
      <c r="F104" s="220" t="s">
        <v>305</v>
      </c>
      <c r="G104" s="214" t="s">
        <v>303</v>
      </c>
      <c r="H104" s="218"/>
      <c r="I104" s="218"/>
      <c r="J104" s="219"/>
      <c r="K104" s="216">
        <v>2</v>
      </c>
      <c r="L104" s="217">
        <v>129</v>
      </c>
      <c r="M104" s="218" t="str">
        <f t="shared" si="2"/>
        <v/>
      </c>
      <c r="N104" s="219" t="str">
        <f t="shared" si="3"/>
        <v/>
      </c>
      <c r="O104" s="221"/>
    </row>
    <row r="105" spans="1:15" s="212" customFormat="1" ht="18.75" hidden="1" customHeight="1">
      <c r="A105" s="213">
        <v>104</v>
      </c>
      <c r="B105" s="213" t="s">
        <v>8618</v>
      </c>
      <c r="C105" s="213" t="s">
        <v>8732</v>
      </c>
      <c r="D105" s="213" t="s">
        <v>8622</v>
      </c>
      <c r="E105" s="213" t="s">
        <v>8617</v>
      </c>
      <c r="F105" s="214" t="s">
        <v>306</v>
      </c>
      <c r="G105" s="215"/>
      <c r="H105" s="216">
        <v>8</v>
      </c>
      <c r="I105" s="216">
        <v>16</v>
      </c>
      <c r="J105" s="217">
        <v>192</v>
      </c>
      <c r="K105" s="218"/>
      <c r="L105" s="219"/>
      <c r="M105" s="216">
        <f t="shared" si="2"/>
        <v>8</v>
      </c>
      <c r="N105" s="217">
        <f t="shared" si="3"/>
        <v>30</v>
      </c>
      <c r="O105" s="213" t="s">
        <v>1158</v>
      </c>
    </row>
    <row r="106" spans="1:15" s="212" customFormat="1" ht="18.75" hidden="1" customHeight="1" outlineLevel="1">
      <c r="A106" s="213">
        <v>105</v>
      </c>
      <c r="B106" s="213" t="s">
        <v>8618</v>
      </c>
      <c r="C106" s="213" t="s">
        <v>8733</v>
      </c>
      <c r="D106" s="213" t="s">
        <v>8630</v>
      </c>
      <c r="E106" s="213" t="s">
        <v>8617</v>
      </c>
      <c r="F106" s="220" t="s">
        <v>307</v>
      </c>
      <c r="G106" s="214" t="s">
        <v>306</v>
      </c>
      <c r="H106" s="218"/>
      <c r="I106" s="218"/>
      <c r="J106" s="219"/>
      <c r="K106" s="216">
        <v>2</v>
      </c>
      <c r="L106" s="217">
        <v>60</v>
      </c>
      <c r="M106" s="218" t="str">
        <f t="shared" si="2"/>
        <v/>
      </c>
      <c r="N106" s="219" t="str">
        <f t="shared" si="3"/>
        <v/>
      </c>
      <c r="O106" s="221"/>
    </row>
    <row r="107" spans="1:15" s="212" customFormat="1" ht="18.75" hidden="1" customHeight="1" outlineLevel="1">
      <c r="A107" s="213">
        <v>106</v>
      </c>
      <c r="B107" s="213" t="s">
        <v>8618</v>
      </c>
      <c r="C107" s="213" t="s">
        <v>8734</v>
      </c>
      <c r="D107" s="213" t="s">
        <v>8630</v>
      </c>
      <c r="E107" s="213" t="s">
        <v>8617</v>
      </c>
      <c r="F107" s="220" t="s">
        <v>308</v>
      </c>
      <c r="G107" s="214" t="s">
        <v>306</v>
      </c>
      <c r="H107" s="218"/>
      <c r="I107" s="218"/>
      <c r="J107" s="219"/>
      <c r="K107" s="216">
        <v>6</v>
      </c>
      <c r="L107" s="217">
        <v>102</v>
      </c>
      <c r="M107" s="218" t="str">
        <f t="shared" si="2"/>
        <v/>
      </c>
      <c r="N107" s="219" t="str">
        <f t="shared" si="3"/>
        <v/>
      </c>
      <c r="O107" s="221"/>
    </row>
    <row r="108" spans="1:15" s="212" customFormat="1" ht="18.75" hidden="1" customHeight="1">
      <c r="A108" s="213">
        <v>107</v>
      </c>
      <c r="B108" s="213" t="s">
        <v>8618</v>
      </c>
      <c r="C108" s="213" t="s">
        <v>8735</v>
      </c>
      <c r="D108" s="213" t="s">
        <v>8622</v>
      </c>
      <c r="E108" s="213" t="s">
        <v>8617</v>
      </c>
      <c r="F108" s="214" t="s">
        <v>309</v>
      </c>
      <c r="G108" s="215"/>
      <c r="H108" s="216">
        <v>8</v>
      </c>
      <c r="I108" s="216">
        <v>16</v>
      </c>
      <c r="J108" s="217">
        <v>256</v>
      </c>
      <c r="K108" s="218"/>
      <c r="L108" s="219"/>
      <c r="M108" s="216">
        <f t="shared" si="2"/>
        <v>12</v>
      </c>
      <c r="N108" s="217">
        <f t="shared" si="3"/>
        <v>26</v>
      </c>
      <c r="O108" s="213" t="s">
        <v>1159</v>
      </c>
    </row>
    <row r="109" spans="1:15" s="212" customFormat="1" ht="18.75" hidden="1" customHeight="1" outlineLevel="1">
      <c r="A109" s="213">
        <v>108</v>
      </c>
      <c r="B109" s="213" t="s">
        <v>8618</v>
      </c>
      <c r="C109" s="213" t="s">
        <v>8736</v>
      </c>
      <c r="D109" s="213" t="s">
        <v>8630</v>
      </c>
      <c r="E109" s="213" t="s">
        <v>8617</v>
      </c>
      <c r="F109" s="220" t="s">
        <v>310</v>
      </c>
      <c r="G109" s="214" t="s">
        <v>309</v>
      </c>
      <c r="H109" s="218"/>
      <c r="I109" s="218"/>
      <c r="J109" s="219"/>
      <c r="K109" s="216">
        <v>2</v>
      </c>
      <c r="L109" s="217">
        <v>101</v>
      </c>
      <c r="M109" s="218" t="str">
        <f t="shared" si="2"/>
        <v/>
      </c>
      <c r="N109" s="219" t="str">
        <f t="shared" si="3"/>
        <v/>
      </c>
      <c r="O109" s="221"/>
    </row>
    <row r="110" spans="1:15" s="212" customFormat="1" ht="18.75" hidden="1" customHeight="1" outlineLevel="1">
      <c r="A110" s="213">
        <v>109</v>
      </c>
      <c r="B110" s="213" t="s">
        <v>8618</v>
      </c>
      <c r="C110" s="213" t="s">
        <v>8737</v>
      </c>
      <c r="D110" s="213" t="s">
        <v>8630</v>
      </c>
      <c r="E110" s="213" t="s">
        <v>8617</v>
      </c>
      <c r="F110" s="220" t="s">
        <v>311</v>
      </c>
      <c r="G110" s="214" t="s">
        <v>309</v>
      </c>
      <c r="H110" s="218"/>
      <c r="I110" s="218"/>
      <c r="J110" s="219"/>
      <c r="K110" s="216">
        <v>2</v>
      </c>
      <c r="L110" s="217">
        <v>129</v>
      </c>
      <c r="M110" s="218" t="str">
        <f t="shared" si="2"/>
        <v/>
      </c>
      <c r="N110" s="219" t="str">
        <f t="shared" si="3"/>
        <v/>
      </c>
      <c r="O110" s="221"/>
    </row>
    <row r="111" spans="1:15" s="212" customFormat="1" ht="18.75" hidden="1" customHeight="1">
      <c r="A111" s="213">
        <v>110</v>
      </c>
      <c r="B111" s="213" t="s">
        <v>8618</v>
      </c>
      <c r="C111" s="213" t="s">
        <v>8738</v>
      </c>
      <c r="D111" s="213" t="s">
        <v>8622</v>
      </c>
      <c r="E111" s="213" t="s">
        <v>8617</v>
      </c>
      <c r="F111" s="214" t="s">
        <v>312</v>
      </c>
      <c r="G111" s="215"/>
      <c r="H111" s="216">
        <v>16</v>
      </c>
      <c r="I111" s="216">
        <v>32</v>
      </c>
      <c r="J111" s="217">
        <v>256</v>
      </c>
      <c r="K111" s="218"/>
      <c r="L111" s="219"/>
      <c r="M111" s="216">
        <f t="shared" si="2"/>
        <v>8</v>
      </c>
      <c r="N111" s="217">
        <f t="shared" si="3"/>
        <v>20</v>
      </c>
      <c r="O111" s="213" t="s">
        <v>1160</v>
      </c>
    </row>
    <row r="112" spans="1:15" s="212" customFormat="1" ht="18.75" hidden="1" customHeight="1" outlineLevel="1">
      <c r="A112" s="213">
        <v>111</v>
      </c>
      <c r="B112" s="213" t="s">
        <v>8618</v>
      </c>
      <c r="C112" s="213" t="s">
        <v>8739</v>
      </c>
      <c r="D112" s="213" t="s">
        <v>1984</v>
      </c>
      <c r="E112" s="213" t="s">
        <v>8617</v>
      </c>
      <c r="F112" s="220" t="s">
        <v>313</v>
      </c>
      <c r="G112" s="214" t="s">
        <v>312</v>
      </c>
      <c r="H112" s="218"/>
      <c r="I112" s="218"/>
      <c r="J112" s="219"/>
      <c r="K112" s="216">
        <v>4</v>
      </c>
      <c r="L112" s="217">
        <v>31</v>
      </c>
      <c r="M112" s="218" t="str">
        <f t="shared" si="2"/>
        <v/>
      </c>
      <c r="N112" s="219" t="str">
        <f t="shared" si="3"/>
        <v/>
      </c>
      <c r="O112" s="221"/>
    </row>
    <row r="113" spans="1:15" s="212" customFormat="1" ht="18.75" hidden="1" customHeight="1" outlineLevel="1">
      <c r="A113" s="213">
        <v>112</v>
      </c>
      <c r="B113" s="213" t="s">
        <v>8618</v>
      </c>
      <c r="C113" s="213" t="s">
        <v>8740</v>
      </c>
      <c r="D113" s="213" t="s">
        <v>1984</v>
      </c>
      <c r="E113" s="213" t="s">
        <v>8617</v>
      </c>
      <c r="F113" s="220" t="s">
        <v>314</v>
      </c>
      <c r="G113" s="214" t="s">
        <v>312</v>
      </c>
      <c r="H113" s="218"/>
      <c r="I113" s="218"/>
      <c r="J113" s="219"/>
      <c r="K113" s="216">
        <v>6</v>
      </c>
      <c r="L113" s="217">
        <v>63</v>
      </c>
      <c r="M113" s="218" t="str">
        <f t="shared" si="2"/>
        <v/>
      </c>
      <c r="N113" s="219" t="str">
        <f t="shared" si="3"/>
        <v/>
      </c>
      <c r="O113" s="221"/>
    </row>
    <row r="114" spans="1:15" s="212" customFormat="1" ht="18.75" hidden="1" customHeight="1" outlineLevel="1">
      <c r="A114" s="213">
        <v>113</v>
      </c>
      <c r="B114" s="213" t="s">
        <v>8618</v>
      </c>
      <c r="C114" s="213" t="s">
        <v>8741</v>
      </c>
      <c r="D114" s="213" t="s">
        <v>1984</v>
      </c>
      <c r="E114" s="213" t="s">
        <v>8617</v>
      </c>
      <c r="F114" s="220" t="s">
        <v>315</v>
      </c>
      <c r="G114" s="214" t="s">
        <v>312</v>
      </c>
      <c r="H114" s="218"/>
      <c r="I114" s="218"/>
      <c r="J114" s="219"/>
      <c r="K114" s="216">
        <v>6</v>
      </c>
      <c r="L114" s="217">
        <v>63</v>
      </c>
      <c r="M114" s="218" t="str">
        <f t="shared" si="2"/>
        <v/>
      </c>
      <c r="N114" s="219" t="str">
        <f t="shared" si="3"/>
        <v/>
      </c>
      <c r="O114" s="221"/>
    </row>
    <row r="115" spans="1:15" s="212" customFormat="1" ht="18.75" hidden="1" customHeight="1" outlineLevel="1">
      <c r="A115" s="213">
        <v>114</v>
      </c>
      <c r="B115" s="213" t="s">
        <v>8618</v>
      </c>
      <c r="C115" s="213" t="s">
        <v>8742</v>
      </c>
      <c r="D115" s="213" t="s">
        <v>1984</v>
      </c>
      <c r="E115" s="213" t="s">
        <v>8617</v>
      </c>
      <c r="F115" s="220" t="s">
        <v>316</v>
      </c>
      <c r="G115" s="214" t="s">
        <v>312</v>
      </c>
      <c r="H115" s="218"/>
      <c r="I115" s="218"/>
      <c r="J115" s="219"/>
      <c r="K115" s="216">
        <v>4</v>
      </c>
      <c r="L115" s="217">
        <v>63</v>
      </c>
      <c r="M115" s="218" t="str">
        <f t="shared" si="2"/>
        <v/>
      </c>
      <c r="N115" s="219" t="str">
        <f t="shared" si="3"/>
        <v/>
      </c>
      <c r="O115" s="221"/>
    </row>
    <row r="116" spans="1:15" s="212" customFormat="1" ht="18.75" hidden="1" customHeight="1" outlineLevel="1">
      <c r="A116" s="213">
        <v>115</v>
      </c>
      <c r="B116" s="213" t="s">
        <v>8618</v>
      </c>
      <c r="C116" s="213" t="s">
        <v>8743</v>
      </c>
      <c r="D116" s="213" t="s">
        <v>1984</v>
      </c>
      <c r="E116" s="213" t="s">
        <v>8617</v>
      </c>
      <c r="F116" s="220" t="s">
        <v>317</v>
      </c>
      <c r="G116" s="214" t="s">
        <v>312</v>
      </c>
      <c r="H116" s="218"/>
      <c r="I116" s="218"/>
      <c r="J116" s="219"/>
      <c r="K116" s="216">
        <v>4</v>
      </c>
      <c r="L116" s="217">
        <v>16</v>
      </c>
      <c r="M116" s="218" t="str">
        <f t="shared" si="2"/>
        <v/>
      </c>
      <c r="N116" s="219" t="str">
        <f t="shared" si="3"/>
        <v/>
      </c>
      <c r="O116" s="221"/>
    </row>
    <row r="117" spans="1:15" s="212" customFormat="1" ht="18.75" hidden="1" customHeight="1">
      <c r="A117" s="213">
        <v>116</v>
      </c>
      <c r="B117" s="213" t="s">
        <v>8618</v>
      </c>
      <c r="C117" s="213" t="s">
        <v>8744</v>
      </c>
      <c r="D117" s="213" t="s">
        <v>8622</v>
      </c>
      <c r="E117" s="213" t="s">
        <v>8617</v>
      </c>
      <c r="F117" s="214" t="s">
        <v>318</v>
      </c>
      <c r="G117" s="215"/>
      <c r="H117" s="216">
        <v>16</v>
      </c>
      <c r="I117" s="216">
        <v>32</v>
      </c>
      <c r="J117" s="217">
        <v>256</v>
      </c>
      <c r="K117" s="218"/>
      <c r="L117" s="219"/>
      <c r="M117" s="216">
        <f t="shared" si="2"/>
        <v>8</v>
      </c>
      <c r="N117" s="217">
        <f t="shared" si="3"/>
        <v>69</v>
      </c>
      <c r="O117" s="213" t="s">
        <v>1161</v>
      </c>
    </row>
    <row r="118" spans="1:15" s="212" customFormat="1" ht="18.75" hidden="1" customHeight="1" outlineLevel="1">
      <c r="A118" s="213">
        <v>117</v>
      </c>
      <c r="B118" s="213" t="s">
        <v>8618</v>
      </c>
      <c r="C118" s="213" t="s">
        <v>8745</v>
      </c>
      <c r="D118" s="213" t="s">
        <v>1984</v>
      </c>
      <c r="E118" s="213" t="s">
        <v>8617</v>
      </c>
      <c r="F118" s="220" t="s">
        <v>319</v>
      </c>
      <c r="G118" s="214" t="s">
        <v>318</v>
      </c>
      <c r="H118" s="218"/>
      <c r="I118" s="218"/>
      <c r="J118" s="219"/>
      <c r="K118" s="216">
        <v>6</v>
      </c>
      <c r="L118" s="217">
        <v>63</v>
      </c>
      <c r="M118" s="218" t="str">
        <f t="shared" si="2"/>
        <v/>
      </c>
      <c r="N118" s="219" t="str">
        <f t="shared" si="3"/>
        <v/>
      </c>
      <c r="O118" s="221"/>
    </row>
    <row r="119" spans="1:15" s="212" customFormat="1" ht="18.75" hidden="1" customHeight="1" outlineLevel="1">
      <c r="A119" s="213">
        <v>118</v>
      </c>
      <c r="B119" s="213" t="s">
        <v>8618</v>
      </c>
      <c r="C119" s="213" t="s">
        <v>8746</v>
      </c>
      <c r="D119" s="213" t="s">
        <v>1984</v>
      </c>
      <c r="E119" s="213" t="s">
        <v>8617</v>
      </c>
      <c r="F119" s="220" t="s">
        <v>320</v>
      </c>
      <c r="G119" s="214" t="s">
        <v>318</v>
      </c>
      <c r="H119" s="218"/>
      <c r="I119" s="218"/>
      <c r="J119" s="219"/>
      <c r="K119" s="216">
        <v>6</v>
      </c>
      <c r="L119" s="217">
        <v>53</v>
      </c>
      <c r="M119" s="218" t="str">
        <f t="shared" si="2"/>
        <v/>
      </c>
      <c r="N119" s="219" t="str">
        <f t="shared" si="3"/>
        <v/>
      </c>
      <c r="O119" s="221"/>
    </row>
    <row r="120" spans="1:15" s="212" customFormat="1" ht="18.75" hidden="1" customHeight="1" outlineLevel="1">
      <c r="A120" s="213">
        <v>119</v>
      </c>
      <c r="B120" s="213" t="s">
        <v>8618</v>
      </c>
      <c r="C120" s="213" t="s">
        <v>8747</v>
      </c>
      <c r="D120" s="213" t="s">
        <v>1984</v>
      </c>
      <c r="E120" s="213" t="s">
        <v>8617</v>
      </c>
      <c r="F120" s="220" t="s">
        <v>321</v>
      </c>
      <c r="G120" s="214" t="s">
        <v>318</v>
      </c>
      <c r="H120" s="218"/>
      <c r="I120" s="218"/>
      <c r="J120" s="219"/>
      <c r="K120" s="216">
        <v>6</v>
      </c>
      <c r="L120" s="217">
        <v>31</v>
      </c>
      <c r="M120" s="218" t="str">
        <f t="shared" si="2"/>
        <v/>
      </c>
      <c r="N120" s="219" t="str">
        <f t="shared" si="3"/>
        <v/>
      </c>
      <c r="O120" s="221"/>
    </row>
    <row r="121" spans="1:15" s="212" customFormat="1" ht="18.75" hidden="1" customHeight="1" outlineLevel="1">
      <c r="A121" s="213">
        <v>120</v>
      </c>
      <c r="B121" s="213" t="s">
        <v>8618</v>
      </c>
      <c r="C121" s="213" t="s">
        <v>8748</v>
      </c>
      <c r="D121" s="213" t="s">
        <v>8630</v>
      </c>
      <c r="E121" s="213" t="s">
        <v>8617</v>
      </c>
      <c r="F121" s="220" t="s">
        <v>322</v>
      </c>
      <c r="G121" s="214" t="s">
        <v>318</v>
      </c>
      <c r="H121" s="218"/>
      <c r="I121" s="218"/>
      <c r="J121" s="219"/>
      <c r="K121" s="216">
        <v>1</v>
      </c>
      <c r="L121" s="217">
        <v>4</v>
      </c>
      <c r="M121" s="218" t="str">
        <f t="shared" si="2"/>
        <v/>
      </c>
      <c r="N121" s="219" t="str">
        <f t="shared" si="3"/>
        <v/>
      </c>
      <c r="O121" s="221"/>
    </row>
    <row r="122" spans="1:15" s="212" customFormat="1" ht="18.75" hidden="1" customHeight="1" outlineLevel="1">
      <c r="A122" s="213">
        <v>121</v>
      </c>
      <c r="B122" s="213" t="s">
        <v>8618</v>
      </c>
      <c r="C122" s="213" t="s">
        <v>8748</v>
      </c>
      <c r="D122" s="213" t="s">
        <v>8627</v>
      </c>
      <c r="E122" s="213" t="s">
        <v>8617</v>
      </c>
      <c r="F122" s="220" t="s">
        <v>323</v>
      </c>
      <c r="G122" s="214" t="s">
        <v>318</v>
      </c>
      <c r="H122" s="218"/>
      <c r="I122" s="218"/>
      <c r="J122" s="219"/>
      <c r="K122" s="216">
        <v>1</v>
      </c>
      <c r="L122" s="217">
        <v>4</v>
      </c>
      <c r="M122" s="218"/>
      <c r="N122" s="219"/>
      <c r="O122" s="221"/>
    </row>
    <row r="123" spans="1:15" s="212" customFormat="1" ht="18.75" hidden="1" customHeight="1" outlineLevel="1">
      <c r="A123" s="213">
        <v>122</v>
      </c>
      <c r="B123" s="213" t="s">
        <v>8618</v>
      </c>
      <c r="C123" s="213" t="s">
        <v>8749</v>
      </c>
      <c r="D123" s="213" t="s">
        <v>8750</v>
      </c>
      <c r="E123" s="213" t="s">
        <v>8617</v>
      </c>
      <c r="F123" s="220" t="s">
        <v>8751</v>
      </c>
      <c r="G123" s="214" t="s">
        <v>318</v>
      </c>
      <c r="H123" s="218"/>
      <c r="I123" s="218"/>
      <c r="J123" s="219"/>
      <c r="K123" s="216">
        <v>4</v>
      </c>
      <c r="L123" s="217">
        <v>32</v>
      </c>
      <c r="M123" s="218" t="str">
        <f t="shared" si="2"/>
        <v/>
      </c>
      <c r="N123" s="219" t="str">
        <f t="shared" si="3"/>
        <v/>
      </c>
      <c r="O123" s="221"/>
    </row>
    <row r="124" spans="1:15" s="212" customFormat="1" ht="18.75" hidden="1" customHeight="1">
      <c r="A124" s="213">
        <v>123</v>
      </c>
      <c r="B124" s="213" t="s">
        <v>8618</v>
      </c>
      <c r="C124" s="213" t="s">
        <v>8752</v>
      </c>
      <c r="D124" s="213" t="s">
        <v>8622</v>
      </c>
      <c r="E124" s="213" t="s">
        <v>8617</v>
      </c>
      <c r="F124" s="214" t="s">
        <v>325</v>
      </c>
      <c r="G124" s="215"/>
      <c r="H124" s="216">
        <v>16</v>
      </c>
      <c r="I124" s="216">
        <v>32</v>
      </c>
      <c r="J124" s="217">
        <v>256</v>
      </c>
      <c r="K124" s="218"/>
      <c r="L124" s="219"/>
      <c r="M124" s="216">
        <f t="shared" si="2"/>
        <v>12</v>
      </c>
      <c r="N124" s="217">
        <f t="shared" si="3"/>
        <v>-12</v>
      </c>
      <c r="O124" s="213" t="s">
        <v>1162</v>
      </c>
    </row>
    <row r="125" spans="1:15" s="212" customFormat="1" ht="18.75" hidden="1" customHeight="1" outlineLevel="1">
      <c r="A125" s="213">
        <v>124</v>
      </c>
      <c r="B125" s="213" t="s">
        <v>8618</v>
      </c>
      <c r="C125" s="213" t="s">
        <v>8753</v>
      </c>
      <c r="D125" s="213" t="s">
        <v>1984</v>
      </c>
      <c r="E125" s="213" t="s">
        <v>8617</v>
      </c>
      <c r="F125" s="220" t="s">
        <v>326</v>
      </c>
      <c r="G125" s="214" t="s">
        <v>325</v>
      </c>
      <c r="H125" s="218"/>
      <c r="I125" s="218"/>
      <c r="J125" s="219"/>
      <c r="K125" s="216">
        <v>6</v>
      </c>
      <c r="L125" s="217">
        <v>126</v>
      </c>
      <c r="M125" s="218" t="str">
        <f t="shared" si="2"/>
        <v/>
      </c>
      <c r="N125" s="219" t="str">
        <f t="shared" si="3"/>
        <v/>
      </c>
      <c r="O125" s="221"/>
    </row>
    <row r="126" spans="1:15" s="212" customFormat="1" ht="18.75" hidden="1" customHeight="1" outlineLevel="1">
      <c r="A126" s="213">
        <v>125</v>
      </c>
      <c r="B126" s="213" t="s">
        <v>8618</v>
      </c>
      <c r="C126" s="213" t="s">
        <v>8754</v>
      </c>
      <c r="D126" s="213" t="s">
        <v>1984</v>
      </c>
      <c r="E126" s="213" t="s">
        <v>8617</v>
      </c>
      <c r="F126" s="220" t="s">
        <v>327</v>
      </c>
      <c r="G126" s="214" t="s">
        <v>325</v>
      </c>
      <c r="H126" s="218"/>
      <c r="I126" s="218"/>
      <c r="J126" s="219"/>
      <c r="K126" s="216">
        <v>6</v>
      </c>
      <c r="L126" s="217">
        <v>63</v>
      </c>
      <c r="M126" s="218" t="str">
        <f t="shared" si="2"/>
        <v/>
      </c>
      <c r="N126" s="219" t="str">
        <f t="shared" si="3"/>
        <v/>
      </c>
      <c r="O126" s="221"/>
    </row>
    <row r="127" spans="1:15" s="212" customFormat="1" ht="18.75" hidden="1" customHeight="1" outlineLevel="1">
      <c r="A127" s="213">
        <v>126</v>
      </c>
      <c r="B127" s="213" t="s">
        <v>8618</v>
      </c>
      <c r="C127" s="213" t="s">
        <v>8755</v>
      </c>
      <c r="D127" s="213" t="s">
        <v>1984</v>
      </c>
      <c r="E127" s="213" t="s">
        <v>8617</v>
      </c>
      <c r="F127" s="220" t="s">
        <v>328</v>
      </c>
      <c r="G127" s="214" t="s">
        <v>325</v>
      </c>
      <c r="H127" s="218"/>
      <c r="I127" s="218"/>
      <c r="J127" s="219"/>
      <c r="K127" s="216">
        <v>4</v>
      </c>
      <c r="L127" s="217">
        <v>63</v>
      </c>
      <c r="M127" s="218" t="str">
        <f t="shared" si="2"/>
        <v/>
      </c>
      <c r="N127" s="219" t="str">
        <f t="shared" si="3"/>
        <v/>
      </c>
      <c r="O127" s="221"/>
    </row>
    <row r="128" spans="1:15" s="212" customFormat="1" ht="18.75" hidden="1" customHeight="1" outlineLevel="1">
      <c r="A128" s="213">
        <v>127</v>
      </c>
      <c r="B128" s="213" t="s">
        <v>8618</v>
      </c>
      <c r="C128" s="213" t="s">
        <v>8756</v>
      </c>
      <c r="D128" s="213" t="s">
        <v>1984</v>
      </c>
      <c r="E128" s="213" t="s">
        <v>8617</v>
      </c>
      <c r="F128" s="220" t="s">
        <v>329</v>
      </c>
      <c r="G128" s="214" t="s">
        <v>325</v>
      </c>
      <c r="H128" s="218"/>
      <c r="I128" s="218"/>
      <c r="J128" s="219"/>
      <c r="K128" s="216">
        <v>4</v>
      </c>
      <c r="L128" s="217">
        <v>16</v>
      </c>
      <c r="M128" s="218" t="str">
        <f t="shared" si="2"/>
        <v/>
      </c>
      <c r="N128" s="219" t="str">
        <f t="shared" si="3"/>
        <v/>
      </c>
      <c r="O128" s="221"/>
    </row>
    <row r="129" spans="1:15" s="212" customFormat="1" ht="18.75" hidden="1" customHeight="1">
      <c r="A129" s="213">
        <v>128</v>
      </c>
      <c r="B129" s="213" t="s">
        <v>8618</v>
      </c>
      <c r="C129" s="213" t="s">
        <v>8757</v>
      </c>
      <c r="D129" s="213" t="s">
        <v>8622</v>
      </c>
      <c r="E129" s="213" t="s">
        <v>8617</v>
      </c>
      <c r="F129" s="214" t="s">
        <v>330</v>
      </c>
      <c r="G129" s="215"/>
      <c r="H129" s="216">
        <v>16</v>
      </c>
      <c r="I129" s="216">
        <v>32</v>
      </c>
      <c r="J129" s="217">
        <v>128</v>
      </c>
      <c r="K129" s="218"/>
      <c r="L129" s="219"/>
      <c r="M129" s="216">
        <f t="shared" si="2"/>
        <v>8</v>
      </c>
      <c r="N129" s="217">
        <f t="shared" si="3"/>
        <v>-27</v>
      </c>
      <c r="O129" s="213" t="s">
        <v>1163</v>
      </c>
    </row>
    <row r="130" spans="1:15" s="212" customFormat="1" ht="18.75" hidden="1" customHeight="1" outlineLevel="1">
      <c r="A130" s="213">
        <v>129</v>
      </c>
      <c r="B130" s="213" t="s">
        <v>8618</v>
      </c>
      <c r="C130" s="213" t="s">
        <v>8758</v>
      </c>
      <c r="D130" s="213" t="s">
        <v>1984</v>
      </c>
      <c r="E130" s="213" t="s">
        <v>8617</v>
      </c>
      <c r="F130" s="220" t="s">
        <v>331</v>
      </c>
      <c r="G130" s="214" t="s">
        <v>330</v>
      </c>
      <c r="H130" s="218"/>
      <c r="I130" s="218"/>
      <c r="J130" s="219"/>
      <c r="K130" s="216">
        <v>6</v>
      </c>
      <c r="L130" s="217">
        <v>30</v>
      </c>
      <c r="M130" s="218" t="str">
        <f t="shared" si="2"/>
        <v/>
      </c>
      <c r="N130" s="219" t="str">
        <f t="shared" si="3"/>
        <v/>
      </c>
      <c r="O130" s="221"/>
    </row>
    <row r="131" spans="1:15" s="212" customFormat="1" ht="18.75" hidden="1" customHeight="1" outlineLevel="1">
      <c r="A131" s="213">
        <v>130</v>
      </c>
      <c r="B131" s="213" t="s">
        <v>8618</v>
      </c>
      <c r="C131" s="213" t="s">
        <v>8759</v>
      </c>
      <c r="D131" s="213" t="s">
        <v>1984</v>
      </c>
      <c r="E131" s="213" t="s">
        <v>8617</v>
      </c>
      <c r="F131" s="220" t="s">
        <v>332</v>
      </c>
      <c r="G131" s="214" t="s">
        <v>330</v>
      </c>
      <c r="H131" s="218"/>
      <c r="I131" s="218"/>
      <c r="J131" s="219"/>
      <c r="K131" s="216">
        <v>6</v>
      </c>
      <c r="L131" s="217">
        <v>63</v>
      </c>
      <c r="M131" s="218" t="str">
        <f t="shared" ref="M131:M194" si="4">IF($G131="",I131-SUMIF($G$2:$G$335,$F131,$K$2:$K$335),"")</f>
        <v/>
      </c>
      <c r="N131" s="219" t="str">
        <f t="shared" ref="N131:N194" si="5">IF($G131="",J131-SUMIF($G$2:$G$335,$F131,$L$2:$L$335),"")</f>
        <v/>
      </c>
      <c r="O131" s="221"/>
    </row>
    <row r="132" spans="1:15" s="212" customFormat="1" ht="18.75" hidden="1" customHeight="1" outlineLevel="1">
      <c r="A132" s="213">
        <v>131</v>
      </c>
      <c r="B132" s="213" t="s">
        <v>8618</v>
      </c>
      <c r="C132" s="213" t="s">
        <v>8760</v>
      </c>
      <c r="D132" s="213" t="s">
        <v>1984</v>
      </c>
      <c r="E132" s="213" t="s">
        <v>8617</v>
      </c>
      <c r="F132" s="220" t="s">
        <v>333</v>
      </c>
      <c r="G132" s="214" t="s">
        <v>330</v>
      </c>
      <c r="H132" s="218"/>
      <c r="I132" s="218"/>
      <c r="J132" s="219"/>
      <c r="K132" s="216">
        <v>6</v>
      </c>
      <c r="L132" s="217">
        <v>31</v>
      </c>
      <c r="M132" s="218" t="str">
        <f t="shared" si="4"/>
        <v/>
      </c>
      <c r="N132" s="219" t="str">
        <f t="shared" si="5"/>
        <v/>
      </c>
      <c r="O132" s="221"/>
    </row>
    <row r="133" spans="1:15" s="212" customFormat="1" ht="18.75" hidden="1" customHeight="1" outlineLevel="1">
      <c r="A133" s="213">
        <v>132</v>
      </c>
      <c r="B133" s="213" t="s">
        <v>8618</v>
      </c>
      <c r="C133" s="213" t="s">
        <v>8761</v>
      </c>
      <c r="D133" s="213" t="s">
        <v>1984</v>
      </c>
      <c r="E133" s="213" t="s">
        <v>8617</v>
      </c>
      <c r="F133" s="220" t="s">
        <v>334</v>
      </c>
      <c r="G133" s="214" t="s">
        <v>330</v>
      </c>
      <c r="H133" s="218"/>
      <c r="I133" s="218"/>
      <c r="J133" s="219"/>
      <c r="K133" s="216">
        <v>6</v>
      </c>
      <c r="L133" s="217">
        <v>31</v>
      </c>
      <c r="M133" s="218" t="str">
        <f t="shared" si="4"/>
        <v/>
      </c>
      <c r="N133" s="219" t="str">
        <f t="shared" si="5"/>
        <v/>
      </c>
      <c r="O133" s="221"/>
    </row>
    <row r="134" spans="1:15" s="212" customFormat="1" ht="18.75" customHeight="1" collapsed="1">
      <c r="A134" s="213">
        <v>133</v>
      </c>
      <c r="B134" s="213" t="s">
        <v>8618</v>
      </c>
      <c r="C134" s="213" t="s">
        <v>8762</v>
      </c>
      <c r="D134" s="213" t="s">
        <v>8622</v>
      </c>
      <c r="E134" s="213" t="s">
        <v>8763</v>
      </c>
      <c r="F134" s="214" t="s">
        <v>335</v>
      </c>
      <c r="G134" s="215"/>
      <c r="H134" s="216">
        <v>8</v>
      </c>
      <c r="I134" s="216">
        <v>16</v>
      </c>
      <c r="J134" s="217">
        <v>128</v>
      </c>
      <c r="K134" s="218"/>
      <c r="L134" s="219"/>
      <c r="M134" s="216">
        <f t="shared" si="4"/>
        <v>8</v>
      </c>
      <c r="N134" s="217">
        <f t="shared" si="5"/>
        <v>120</v>
      </c>
      <c r="O134" s="213" t="s">
        <v>1172</v>
      </c>
    </row>
    <row r="135" spans="1:15" s="212" customFormat="1" ht="18.75" customHeight="1" outlineLevel="1">
      <c r="A135" s="213">
        <v>134</v>
      </c>
      <c r="B135" s="213" t="s">
        <v>8618</v>
      </c>
      <c r="C135" s="213" t="s">
        <v>8764</v>
      </c>
      <c r="D135" s="213" t="s">
        <v>1984</v>
      </c>
      <c r="E135" s="213" t="s">
        <v>8763</v>
      </c>
      <c r="F135" s="220" t="s">
        <v>336</v>
      </c>
      <c r="G135" s="214" t="s">
        <v>335</v>
      </c>
      <c r="H135" s="218"/>
      <c r="I135" s="218"/>
      <c r="J135" s="219"/>
      <c r="K135" s="216">
        <v>8</v>
      </c>
      <c r="L135" s="217">
        <v>8</v>
      </c>
      <c r="M135" s="218" t="str">
        <f t="shared" si="4"/>
        <v/>
      </c>
      <c r="N135" s="219" t="str">
        <f t="shared" si="5"/>
        <v/>
      </c>
      <c r="O135" s="221"/>
    </row>
    <row r="136" spans="1:15" s="212" customFormat="1" ht="18.75" customHeight="1">
      <c r="A136" s="213">
        <v>135</v>
      </c>
      <c r="B136" s="213" t="s">
        <v>8618</v>
      </c>
      <c r="C136" s="213" t="s">
        <v>8765</v>
      </c>
      <c r="D136" s="213" t="s">
        <v>8622</v>
      </c>
      <c r="E136" s="213" t="s">
        <v>8763</v>
      </c>
      <c r="F136" s="214" t="s">
        <v>337</v>
      </c>
      <c r="G136" s="215"/>
      <c r="H136" s="216">
        <v>8</v>
      </c>
      <c r="I136" s="216">
        <v>16</v>
      </c>
      <c r="J136" s="217">
        <v>128</v>
      </c>
      <c r="K136" s="218"/>
      <c r="L136" s="219"/>
      <c r="M136" s="216">
        <f t="shared" si="4"/>
        <v>12</v>
      </c>
      <c r="N136" s="217">
        <f t="shared" si="5"/>
        <v>120</v>
      </c>
      <c r="O136" s="213" t="s">
        <v>1173</v>
      </c>
    </row>
    <row r="137" spans="1:15" s="212" customFormat="1" ht="18.75" customHeight="1" outlineLevel="1">
      <c r="A137" s="213">
        <v>136</v>
      </c>
      <c r="B137" s="213" t="s">
        <v>8618</v>
      </c>
      <c r="C137" s="213" t="s">
        <v>8766</v>
      </c>
      <c r="D137" s="213" t="s">
        <v>1984</v>
      </c>
      <c r="E137" s="213" t="s">
        <v>8763</v>
      </c>
      <c r="F137" s="220" t="s">
        <v>338</v>
      </c>
      <c r="G137" s="214" t="s">
        <v>337</v>
      </c>
      <c r="H137" s="218"/>
      <c r="I137" s="218"/>
      <c r="J137" s="219"/>
      <c r="K137" s="216">
        <v>4</v>
      </c>
      <c r="L137" s="217">
        <v>8</v>
      </c>
      <c r="M137" s="218" t="str">
        <f t="shared" si="4"/>
        <v/>
      </c>
      <c r="N137" s="219" t="str">
        <f t="shared" si="5"/>
        <v/>
      </c>
      <c r="O137" s="221"/>
    </row>
    <row r="138" spans="1:15" s="212" customFormat="1" ht="18.75" customHeight="1">
      <c r="A138" s="213">
        <v>137</v>
      </c>
      <c r="B138" s="213" t="s">
        <v>8618</v>
      </c>
      <c r="C138" s="213" t="s">
        <v>8767</v>
      </c>
      <c r="D138" s="213" t="s">
        <v>8622</v>
      </c>
      <c r="E138" s="213" t="s">
        <v>8763</v>
      </c>
      <c r="F138" s="214" t="s">
        <v>339</v>
      </c>
      <c r="G138" s="215"/>
      <c r="H138" s="216">
        <v>8</v>
      </c>
      <c r="I138" s="216">
        <v>16</v>
      </c>
      <c r="J138" s="217">
        <v>192</v>
      </c>
      <c r="K138" s="218"/>
      <c r="L138" s="219"/>
      <c r="M138" s="216">
        <f t="shared" si="4"/>
        <v>4</v>
      </c>
      <c r="N138" s="217">
        <f t="shared" si="5"/>
        <v>12</v>
      </c>
      <c r="O138" s="213" t="s">
        <v>1174</v>
      </c>
    </row>
    <row r="139" spans="1:15" s="212" customFormat="1" ht="18.75" customHeight="1" outlineLevel="1">
      <c r="A139" s="213">
        <v>138</v>
      </c>
      <c r="B139" s="213" t="s">
        <v>8618</v>
      </c>
      <c r="C139" s="213" t="s">
        <v>8681</v>
      </c>
      <c r="D139" s="213" t="s">
        <v>8627</v>
      </c>
      <c r="E139" s="213" t="s">
        <v>8763</v>
      </c>
      <c r="F139" s="220" t="s">
        <v>340</v>
      </c>
      <c r="G139" s="214" t="s">
        <v>339</v>
      </c>
      <c r="H139" s="218"/>
      <c r="I139" s="218"/>
      <c r="J139" s="219"/>
      <c r="K139" s="216">
        <v>2</v>
      </c>
      <c r="L139" s="217">
        <v>8</v>
      </c>
      <c r="M139" s="218" t="str">
        <f t="shared" si="4"/>
        <v/>
      </c>
      <c r="N139" s="219" t="str">
        <f t="shared" si="5"/>
        <v/>
      </c>
      <c r="O139" s="221"/>
    </row>
    <row r="140" spans="1:15" s="212" customFormat="1" ht="18.75" customHeight="1" outlineLevel="1">
      <c r="A140" s="213">
        <v>139</v>
      </c>
      <c r="B140" s="213" t="s">
        <v>8618</v>
      </c>
      <c r="C140" s="213" t="s">
        <v>8768</v>
      </c>
      <c r="D140" s="213" t="s">
        <v>8627</v>
      </c>
      <c r="E140" s="213" t="s">
        <v>8763</v>
      </c>
      <c r="F140" s="220" t="s">
        <v>341</v>
      </c>
      <c r="G140" s="214" t="s">
        <v>339</v>
      </c>
      <c r="H140" s="218"/>
      <c r="I140" s="218"/>
      <c r="J140" s="219"/>
      <c r="K140" s="216">
        <v>2</v>
      </c>
      <c r="L140" s="217">
        <v>8</v>
      </c>
      <c r="M140" s="218" t="str">
        <f t="shared" si="4"/>
        <v/>
      </c>
      <c r="N140" s="219" t="str">
        <f t="shared" si="5"/>
        <v/>
      </c>
      <c r="O140" s="221"/>
    </row>
    <row r="141" spans="1:15" s="212" customFormat="1" ht="18.75" customHeight="1" outlineLevel="1">
      <c r="A141" s="213">
        <v>140</v>
      </c>
      <c r="B141" s="213" t="s">
        <v>8618</v>
      </c>
      <c r="C141" s="213" t="s">
        <v>8769</v>
      </c>
      <c r="D141" s="213" t="s">
        <v>8770</v>
      </c>
      <c r="E141" s="213" t="s">
        <v>8763</v>
      </c>
      <c r="F141" s="220" t="s">
        <v>342</v>
      </c>
      <c r="G141" s="214" t="s">
        <v>339</v>
      </c>
      <c r="H141" s="218"/>
      <c r="I141" s="218"/>
      <c r="J141" s="219"/>
      <c r="K141" s="216">
        <v>4</v>
      </c>
      <c r="L141" s="217">
        <v>101</v>
      </c>
      <c r="M141" s="218" t="str">
        <f t="shared" si="4"/>
        <v/>
      </c>
      <c r="N141" s="219" t="str">
        <f t="shared" si="5"/>
        <v/>
      </c>
      <c r="O141" s="221"/>
    </row>
    <row r="142" spans="1:15" s="212" customFormat="1" ht="18.75" customHeight="1" outlineLevel="1">
      <c r="A142" s="213">
        <v>141</v>
      </c>
      <c r="B142" s="213" t="s">
        <v>8618</v>
      </c>
      <c r="C142" s="213" t="s">
        <v>8771</v>
      </c>
      <c r="D142" s="213" t="s">
        <v>8630</v>
      </c>
      <c r="E142" s="213" t="s">
        <v>8763</v>
      </c>
      <c r="F142" s="220" t="s">
        <v>343</v>
      </c>
      <c r="G142" s="214" t="s">
        <v>339</v>
      </c>
      <c r="H142" s="218"/>
      <c r="I142" s="218"/>
      <c r="J142" s="219"/>
      <c r="K142" s="216">
        <v>4</v>
      </c>
      <c r="L142" s="217">
        <v>63</v>
      </c>
      <c r="M142" s="218" t="str">
        <f t="shared" si="4"/>
        <v/>
      </c>
      <c r="N142" s="219" t="str">
        <f t="shared" si="5"/>
        <v/>
      </c>
      <c r="O142" s="221"/>
    </row>
    <row r="143" spans="1:15" s="212" customFormat="1" ht="18.75" customHeight="1">
      <c r="A143" s="213">
        <v>142</v>
      </c>
      <c r="B143" s="213" t="s">
        <v>8618</v>
      </c>
      <c r="C143" s="213" t="s">
        <v>8772</v>
      </c>
      <c r="D143" s="213" t="s">
        <v>8622</v>
      </c>
      <c r="E143" s="213" t="s">
        <v>8763</v>
      </c>
      <c r="F143" s="214" t="s">
        <v>344</v>
      </c>
      <c r="G143" s="215"/>
      <c r="H143" s="216">
        <v>8</v>
      </c>
      <c r="I143" s="216">
        <v>16</v>
      </c>
      <c r="J143" s="217">
        <v>192</v>
      </c>
      <c r="K143" s="218"/>
      <c r="L143" s="219"/>
      <c r="M143" s="216">
        <f t="shared" si="4"/>
        <v>10</v>
      </c>
      <c r="N143" s="217">
        <f t="shared" si="5"/>
        <v>60</v>
      </c>
      <c r="O143" s="213" t="s">
        <v>1175</v>
      </c>
    </row>
    <row r="144" spans="1:15" s="212" customFormat="1" ht="18.75" customHeight="1" outlineLevel="1">
      <c r="A144" s="213">
        <v>143</v>
      </c>
      <c r="B144" s="213" t="s">
        <v>8618</v>
      </c>
      <c r="C144" s="213" t="s">
        <v>8700</v>
      </c>
      <c r="D144" s="213" t="s">
        <v>8627</v>
      </c>
      <c r="E144" s="213" t="s">
        <v>8763</v>
      </c>
      <c r="F144" s="220" t="s">
        <v>345</v>
      </c>
      <c r="G144" s="214" t="s">
        <v>344</v>
      </c>
      <c r="H144" s="218"/>
      <c r="I144" s="218"/>
      <c r="J144" s="219"/>
      <c r="K144" s="216">
        <v>2</v>
      </c>
      <c r="L144" s="217">
        <v>8</v>
      </c>
      <c r="M144" s="218" t="str">
        <f t="shared" si="4"/>
        <v/>
      </c>
      <c r="N144" s="219" t="str">
        <f t="shared" si="5"/>
        <v/>
      </c>
      <c r="O144" s="221"/>
    </row>
    <row r="145" spans="1:15" s="212" customFormat="1" ht="18.75" customHeight="1" outlineLevel="1">
      <c r="A145" s="213">
        <v>144</v>
      </c>
      <c r="B145" s="213" t="s">
        <v>8618</v>
      </c>
      <c r="C145" s="213" t="s">
        <v>8773</v>
      </c>
      <c r="D145" s="213" t="s">
        <v>8630</v>
      </c>
      <c r="E145" s="213" t="s">
        <v>8763</v>
      </c>
      <c r="F145" s="220" t="s">
        <v>346</v>
      </c>
      <c r="G145" s="214" t="s">
        <v>344</v>
      </c>
      <c r="H145" s="218"/>
      <c r="I145" s="218"/>
      <c r="J145" s="219"/>
      <c r="K145" s="216">
        <v>4</v>
      </c>
      <c r="L145" s="217">
        <v>124</v>
      </c>
      <c r="M145" s="218" t="str">
        <f t="shared" si="4"/>
        <v/>
      </c>
      <c r="N145" s="219" t="str">
        <f t="shared" si="5"/>
        <v/>
      </c>
      <c r="O145" s="221"/>
    </row>
    <row r="146" spans="1:15" s="212" customFormat="1" ht="18.75" customHeight="1">
      <c r="A146" s="213">
        <v>145</v>
      </c>
      <c r="B146" s="213" t="s">
        <v>8618</v>
      </c>
      <c r="C146" s="213" t="s">
        <v>8774</v>
      </c>
      <c r="D146" s="213" t="s">
        <v>8622</v>
      </c>
      <c r="E146" s="213" t="s">
        <v>8763</v>
      </c>
      <c r="F146" s="214" t="s">
        <v>347</v>
      </c>
      <c r="G146" s="215"/>
      <c r="H146" s="216">
        <v>8</v>
      </c>
      <c r="I146" s="216">
        <v>16</v>
      </c>
      <c r="J146" s="217">
        <v>192</v>
      </c>
      <c r="K146" s="218"/>
      <c r="L146" s="219"/>
      <c r="M146" s="216">
        <f t="shared" si="4"/>
        <v>10</v>
      </c>
      <c r="N146" s="217">
        <f t="shared" si="5"/>
        <v>60</v>
      </c>
      <c r="O146" s="213" t="s">
        <v>1176</v>
      </c>
    </row>
    <row r="147" spans="1:15" s="212" customFormat="1" ht="18.75" customHeight="1" outlineLevel="1">
      <c r="A147" s="213">
        <v>146</v>
      </c>
      <c r="B147" s="213" t="s">
        <v>8618</v>
      </c>
      <c r="C147" s="213" t="s">
        <v>8727</v>
      </c>
      <c r="D147" s="213" t="s">
        <v>8627</v>
      </c>
      <c r="E147" s="213" t="s">
        <v>8763</v>
      </c>
      <c r="F147" s="220" t="s">
        <v>348</v>
      </c>
      <c r="G147" s="214" t="s">
        <v>347</v>
      </c>
      <c r="H147" s="218"/>
      <c r="I147" s="218"/>
      <c r="J147" s="219"/>
      <c r="K147" s="216">
        <v>2</v>
      </c>
      <c r="L147" s="217">
        <v>8</v>
      </c>
      <c r="M147" s="218" t="str">
        <f t="shared" si="4"/>
        <v/>
      </c>
      <c r="N147" s="219" t="str">
        <f t="shared" si="5"/>
        <v/>
      </c>
      <c r="O147" s="221"/>
    </row>
    <row r="148" spans="1:15" s="212" customFormat="1" ht="18.75" customHeight="1" outlineLevel="1">
      <c r="A148" s="213">
        <v>147</v>
      </c>
      <c r="B148" s="213" t="s">
        <v>8618</v>
      </c>
      <c r="C148" s="213" t="s">
        <v>8775</v>
      </c>
      <c r="D148" s="213" t="s">
        <v>8630</v>
      </c>
      <c r="E148" s="213" t="s">
        <v>8763</v>
      </c>
      <c r="F148" s="220" t="s">
        <v>349</v>
      </c>
      <c r="G148" s="214" t="s">
        <v>347</v>
      </c>
      <c r="H148" s="218"/>
      <c r="I148" s="218"/>
      <c r="J148" s="219"/>
      <c r="K148" s="216">
        <v>4</v>
      </c>
      <c r="L148" s="217">
        <v>124</v>
      </c>
      <c r="M148" s="218" t="str">
        <f t="shared" si="4"/>
        <v/>
      </c>
      <c r="N148" s="219" t="str">
        <f t="shared" si="5"/>
        <v/>
      </c>
      <c r="O148" s="221"/>
    </row>
    <row r="149" spans="1:15" s="212" customFormat="1" ht="18.75" customHeight="1">
      <c r="A149" s="213">
        <v>148</v>
      </c>
      <c r="B149" s="213" t="s">
        <v>8618</v>
      </c>
      <c r="C149" s="213" t="s">
        <v>8776</v>
      </c>
      <c r="D149" s="213" t="s">
        <v>8622</v>
      </c>
      <c r="E149" s="213" t="s">
        <v>8763</v>
      </c>
      <c r="F149" s="214" t="s">
        <v>350</v>
      </c>
      <c r="G149" s="215"/>
      <c r="H149" s="216">
        <v>8</v>
      </c>
      <c r="I149" s="216">
        <v>16</v>
      </c>
      <c r="J149" s="217">
        <v>256</v>
      </c>
      <c r="K149" s="218"/>
      <c r="L149" s="219"/>
      <c r="M149" s="216">
        <f t="shared" si="4"/>
        <v>12</v>
      </c>
      <c r="N149" s="217">
        <f t="shared" si="5"/>
        <v>122</v>
      </c>
      <c r="O149" s="213" t="s">
        <v>1177</v>
      </c>
    </row>
    <row r="150" spans="1:15" s="212" customFormat="1" ht="18.75" customHeight="1" outlineLevel="1">
      <c r="A150" s="213">
        <v>149</v>
      </c>
      <c r="B150" s="213" t="s">
        <v>8618</v>
      </c>
      <c r="C150" s="213" t="s">
        <v>8713</v>
      </c>
      <c r="D150" s="213" t="s">
        <v>8627</v>
      </c>
      <c r="E150" s="213" t="s">
        <v>8763</v>
      </c>
      <c r="F150" s="220" t="s">
        <v>351</v>
      </c>
      <c r="G150" s="214" t="s">
        <v>350</v>
      </c>
      <c r="H150" s="218"/>
      <c r="I150" s="218"/>
      <c r="J150" s="219"/>
      <c r="K150" s="216">
        <v>2</v>
      </c>
      <c r="L150" s="217">
        <v>8</v>
      </c>
      <c r="M150" s="218" t="str">
        <f t="shared" si="4"/>
        <v/>
      </c>
      <c r="N150" s="219" t="str">
        <f t="shared" si="5"/>
        <v/>
      </c>
      <c r="O150" s="221"/>
    </row>
    <row r="151" spans="1:15" s="212" customFormat="1" ht="18.75" customHeight="1" outlineLevel="1">
      <c r="A151" s="213">
        <v>150</v>
      </c>
      <c r="B151" s="213" t="s">
        <v>8618</v>
      </c>
      <c r="C151" s="213" t="s">
        <v>8777</v>
      </c>
      <c r="D151" s="213" t="s">
        <v>8770</v>
      </c>
      <c r="E151" s="213" t="s">
        <v>8763</v>
      </c>
      <c r="F151" s="220" t="s">
        <v>352</v>
      </c>
      <c r="G151" s="214" t="s">
        <v>350</v>
      </c>
      <c r="H151" s="218"/>
      <c r="I151" s="218"/>
      <c r="J151" s="219"/>
      <c r="K151" s="216">
        <v>2</v>
      </c>
      <c r="L151" s="217">
        <v>126</v>
      </c>
      <c r="M151" s="218" t="str">
        <f t="shared" si="4"/>
        <v/>
      </c>
      <c r="N151" s="219" t="str">
        <f t="shared" si="5"/>
        <v/>
      </c>
      <c r="O151" s="221"/>
    </row>
    <row r="152" spans="1:15" s="212" customFormat="1" ht="18.75" customHeight="1">
      <c r="A152" s="213">
        <v>151</v>
      </c>
      <c r="B152" s="213" t="s">
        <v>8618</v>
      </c>
      <c r="C152" s="213" t="s">
        <v>8778</v>
      </c>
      <c r="D152" s="213" t="s">
        <v>8622</v>
      </c>
      <c r="E152" s="213" t="s">
        <v>8763</v>
      </c>
      <c r="F152" s="214" t="s">
        <v>353</v>
      </c>
      <c r="G152" s="215"/>
      <c r="H152" s="216">
        <v>8</v>
      </c>
      <c r="I152" s="216">
        <v>16</v>
      </c>
      <c r="J152" s="217">
        <v>128</v>
      </c>
      <c r="K152" s="218"/>
      <c r="L152" s="219"/>
      <c r="M152" s="216">
        <f t="shared" si="4"/>
        <v>14</v>
      </c>
      <c r="N152" s="217">
        <f t="shared" si="5"/>
        <v>96</v>
      </c>
      <c r="O152" s="213" t="s">
        <v>1178</v>
      </c>
    </row>
    <row r="153" spans="1:15" s="212" customFormat="1" ht="18.75" customHeight="1" outlineLevel="1">
      <c r="A153" s="213">
        <v>152</v>
      </c>
      <c r="B153" s="213" t="s">
        <v>8618</v>
      </c>
      <c r="C153" s="213" t="s">
        <v>8688</v>
      </c>
      <c r="D153" s="213" t="s">
        <v>8627</v>
      </c>
      <c r="E153" s="213" t="s">
        <v>8763</v>
      </c>
      <c r="F153" s="220" t="s">
        <v>354</v>
      </c>
      <c r="G153" s="214" t="s">
        <v>353</v>
      </c>
      <c r="H153" s="218"/>
      <c r="I153" s="218"/>
      <c r="J153" s="219"/>
      <c r="K153" s="216">
        <v>2</v>
      </c>
      <c r="L153" s="217">
        <v>32</v>
      </c>
      <c r="M153" s="218" t="str">
        <f t="shared" si="4"/>
        <v/>
      </c>
      <c r="N153" s="219" t="str">
        <f t="shared" si="5"/>
        <v/>
      </c>
      <c r="O153" s="221"/>
    </row>
    <row r="154" spans="1:15" s="212" customFormat="1" ht="18.75" customHeight="1">
      <c r="A154" s="213">
        <v>153</v>
      </c>
      <c r="B154" s="213" t="s">
        <v>8618</v>
      </c>
      <c r="C154" s="213" t="s">
        <v>8779</v>
      </c>
      <c r="D154" s="213" t="s">
        <v>8622</v>
      </c>
      <c r="E154" s="213" t="s">
        <v>8763</v>
      </c>
      <c r="F154" s="214" t="s">
        <v>355</v>
      </c>
      <c r="G154" s="215"/>
      <c r="H154" s="216">
        <v>8</v>
      </c>
      <c r="I154" s="216">
        <v>16</v>
      </c>
      <c r="J154" s="217">
        <v>192</v>
      </c>
      <c r="K154" s="218"/>
      <c r="L154" s="219"/>
      <c r="M154" s="216">
        <f t="shared" si="4"/>
        <v>10</v>
      </c>
      <c r="N154" s="217">
        <f t="shared" si="5"/>
        <v>55</v>
      </c>
      <c r="O154" s="213" t="s">
        <v>1179</v>
      </c>
    </row>
    <row r="155" spans="1:15" s="212" customFormat="1" ht="18.75" customHeight="1" outlineLevel="1">
      <c r="A155" s="213">
        <v>154</v>
      </c>
      <c r="B155" s="213" t="s">
        <v>8618</v>
      </c>
      <c r="C155" s="213" t="s">
        <v>8691</v>
      </c>
      <c r="D155" s="213" t="s">
        <v>8627</v>
      </c>
      <c r="E155" s="213" t="s">
        <v>8763</v>
      </c>
      <c r="F155" s="220" t="s">
        <v>356</v>
      </c>
      <c r="G155" s="214" t="s">
        <v>355</v>
      </c>
      <c r="H155" s="218"/>
      <c r="I155" s="218"/>
      <c r="J155" s="219"/>
      <c r="K155" s="216">
        <v>2</v>
      </c>
      <c r="L155" s="217">
        <v>8</v>
      </c>
      <c r="M155" s="218" t="str">
        <f t="shared" si="4"/>
        <v/>
      </c>
      <c r="N155" s="219" t="str">
        <f t="shared" si="5"/>
        <v/>
      </c>
      <c r="O155" s="221"/>
    </row>
    <row r="156" spans="1:15" s="212" customFormat="1" ht="18.75" customHeight="1" outlineLevel="1">
      <c r="A156" s="213">
        <v>155</v>
      </c>
      <c r="B156" s="213" t="s">
        <v>8618</v>
      </c>
      <c r="C156" s="213" t="s">
        <v>8780</v>
      </c>
      <c r="D156" s="213" t="s">
        <v>8627</v>
      </c>
      <c r="E156" s="213" t="s">
        <v>8763</v>
      </c>
      <c r="F156" s="220" t="s">
        <v>357</v>
      </c>
      <c r="G156" s="214" t="s">
        <v>355</v>
      </c>
      <c r="H156" s="218"/>
      <c r="I156" s="218"/>
      <c r="J156" s="219"/>
      <c r="K156" s="216">
        <v>2</v>
      </c>
      <c r="L156" s="217">
        <v>8</v>
      </c>
      <c r="M156" s="218" t="str">
        <f t="shared" si="4"/>
        <v/>
      </c>
      <c r="N156" s="219" t="str">
        <f t="shared" si="5"/>
        <v/>
      </c>
      <c r="O156" s="221"/>
    </row>
    <row r="157" spans="1:15" s="212" customFormat="1" ht="18.75" customHeight="1" outlineLevel="1">
      <c r="A157" s="213">
        <v>156</v>
      </c>
      <c r="B157" s="213" t="s">
        <v>8618</v>
      </c>
      <c r="C157" s="213" t="s">
        <v>8781</v>
      </c>
      <c r="D157" s="213" t="s">
        <v>8770</v>
      </c>
      <c r="E157" s="213" t="s">
        <v>8763</v>
      </c>
      <c r="F157" s="220" t="s">
        <v>358</v>
      </c>
      <c r="G157" s="214" t="s">
        <v>355</v>
      </c>
      <c r="H157" s="218"/>
      <c r="I157" s="218"/>
      <c r="J157" s="219"/>
      <c r="K157" s="216">
        <v>2</v>
      </c>
      <c r="L157" s="217">
        <v>121</v>
      </c>
      <c r="M157" s="218" t="str">
        <f t="shared" si="4"/>
        <v/>
      </c>
      <c r="N157" s="219" t="str">
        <f t="shared" si="5"/>
        <v/>
      </c>
      <c r="O157" s="221"/>
    </row>
    <row r="158" spans="1:15" s="212" customFormat="1" ht="18.75" customHeight="1">
      <c r="A158" s="213">
        <v>157</v>
      </c>
      <c r="B158" s="213" t="s">
        <v>8618</v>
      </c>
      <c r="C158" s="213" t="s">
        <v>8782</v>
      </c>
      <c r="D158" s="213" t="s">
        <v>8622</v>
      </c>
      <c r="E158" s="213" t="s">
        <v>8763</v>
      </c>
      <c r="F158" s="214" t="s">
        <v>359</v>
      </c>
      <c r="G158" s="215"/>
      <c r="H158" s="216">
        <v>8</v>
      </c>
      <c r="I158" s="216">
        <v>16</v>
      </c>
      <c r="J158" s="217">
        <v>192</v>
      </c>
      <c r="K158" s="218"/>
      <c r="L158" s="219"/>
      <c r="M158" s="216">
        <f t="shared" si="4"/>
        <v>10</v>
      </c>
      <c r="N158" s="217">
        <f t="shared" si="5"/>
        <v>67</v>
      </c>
      <c r="O158" s="213" t="s">
        <v>1180</v>
      </c>
    </row>
    <row r="159" spans="1:15" s="212" customFormat="1" ht="18.75" customHeight="1" outlineLevel="1">
      <c r="A159" s="213">
        <v>158</v>
      </c>
      <c r="B159" s="213" t="s">
        <v>8618</v>
      </c>
      <c r="C159" s="213" t="s">
        <v>8783</v>
      </c>
      <c r="D159" s="213" t="s">
        <v>8770</v>
      </c>
      <c r="E159" s="213" t="s">
        <v>8763</v>
      </c>
      <c r="F159" s="220" t="s">
        <v>360</v>
      </c>
      <c r="G159" s="214" t="s">
        <v>359</v>
      </c>
      <c r="H159" s="218"/>
      <c r="I159" s="218"/>
      <c r="J159" s="219"/>
      <c r="K159" s="216">
        <v>4</v>
      </c>
      <c r="L159" s="217">
        <v>117</v>
      </c>
      <c r="M159" s="218" t="str">
        <f t="shared" si="4"/>
        <v/>
      </c>
      <c r="N159" s="219" t="str">
        <f t="shared" si="5"/>
        <v/>
      </c>
      <c r="O159" s="221"/>
    </row>
    <row r="160" spans="1:15" s="212" customFormat="1" ht="18.75" customHeight="1" outlineLevel="1">
      <c r="A160" s="213">
        <v>159</v>
      </c>
      <c r="B160" s="213" t="s">
        <v>8618</v>
      </c>
      <c r="C160" s="213" t="s">
        <v>8716</v>
      </c>
      <c r="D160" s="213" t="s">
        <v>8627</v>
      </c>
      <c r="E160" s="213" t="s">
        <v>8763</v>
      </c>
      <c r="F160" s="220" t="s">
        <v>361</v>
      </c>
      <c r="G160" s="214" t="s">
        <v>359</v>
      </c>
      <c r="H160" s="218"/>
      <c r="I160" s="218"/>
      <c r="J160" s="219"/>
      <c r="K160" s="216">
        <v>2</v>
      </c>
      <c r="L160" s="217">
        <v>8</v>
      </c>
      <c r="M160" s="218" t="str">
        <f t="shared" si="4"/>
        <v/>
      </c>
      <c r="N160" s="219" t="str">
        <f t="shared" si="5"/>
        <v/>
      </c>
      <c r="O160" s="221"/>
    </row>
    <row r="161" spans="1:15" s="212" customFormat="1" ht="18.75" customHeight="1">
      <c r="A161" s="213">
        <v>160</v>
      </c>
      <c r="B161" s="213" t="s">
        <v>8618</v>
      </c>
      <c r="C161" s="213" t="s">
        <v>8784</v>
      </c>
      <c r="D161" s="213" t="s">
        <v>8622</v>
      </c>
      <c r="E161" s="213" t="s">
        <v>8763</v>
      </c>
      <c r="F161" s="214" t="s">
        <v>362</v>
      </c>
      <c r="G161" s="215"/>
      <c r="H161" s="216">
        <v>8</v>
      </c>
      <c r="I161" s="216">
        <v>16</v>
      </c>
      <c r="J161" s="217">
        <v>192</v>
      </c>
      <c r="K161" s="218"/>
      <c r="L161" s="219"/>
      <c r="M161" s="216">
        <f t="shared" si="4"/>
        <v>12</v>
      </c>
      <c r="N161" s="217">
        <f t="shared" si="5"/>
        <v>83</v>
      </c>
      <c r="O161" s="213" t="s">
        <v>1181</v>
      </c>
    </row>
    <row r="162" spans="1:15" s="212" customFormat="1" ht="18.75" customHeight="1" outlineLevel="1">
      <c r="A162" s="213">
        <v>161</v>
      </c>
      <c r="B162" s="213" t="s">
        <v>8618</v>
      </c>
      <c r="C162" s="213" t="s">
        <v>8685</v>
      </c>
      <c r="D162" s="213" t="s">
        <v>8770</v>
      </c>
      <c r="E162" s="213" t="s">
        <v>8763</v>
      </c>
      <c r="F162" s="220" t="s">
        <v>363</v>
      </c>
      <c r="G162" s="214" t="s">
        <v>362</v>
      </c>
      <c r="H162" s="218"/>
      <c r="I162" s="218"/>
      <c r="J162" s="219"/>
      <c r="K162" s="216">
        <v>2</v>
      </c>
      <c r="L162" s="217">
        <v>101</v>
      </c>
      <c r="M162" s="218" t="str">
        <f t="shared" si="4"/>
        <v/>
      </c>
      <c r="N162" s="219" t="str">
        <f t="shared" si="5"/>
        <v/>
      </c>
      <c r="O162" s="221"/>
    </row>
    <row r="163" spans="1:15" s="212" customFormat="1" ht="18.75" customHeight="1" outlineLevel="1">
      <c r="A163" s="213">
        <v>162</v>
      </c>
      <c r="B163" s="213" t="s">
        <v>8618</v>
      </c>
      <c r="C163" s="213" t="s">
        <v>8708</v>
      </c>
      <c r="D163" s="213" t="s">
        <v>8627</v>
      </c>
      <c r="E163" s="213" t="s">
        <v>8763</v>
      </c>
      <c r="F163" s="220" t="s">
        <v>364</v>
      </c>
      <c r="G163" s="214" t="s">
        <v>362</v>
      </c>
      <c r="H163" s="218"/>
      <c r="I163" s="218"/>
      <c r="J163" s="219"/>
      <c r="K163" s="216">
        <v>2</v>
      </c>
      <c r="L163" s="217">
        <v>8</v>
      </c>
      <c r="M163" s="218" t="str">
        <f t="shared" si="4"/>
        <v/>
      </c>
      <c r="N163" s="219" t="str">
        <f t="shared" si="5"/>
        <v/>
      </c>
      <c r="O163" s="221"/>
    </row>
    <row r="164" spans="1:15" s="212" customFormat="1" ht="18.75" customHeight="1">
      <c r="A164" s="213">
        <v>163</v>
      </c>
      <c r="B164" s="213" t="s">
        <v>8618</v>
      </c>
      <c r="C164" s="213" t="s">
        <v>8785</v>
      </c>
      <c r="D164" s="213" t="s">
        <v>8622</v>
      </c>
      <c r="E164" s="213" t="s">
        <v>8763</v>
      </c>
      <c r="F164" s="214" t="s">
        <v>365</v>
      </c>
      <c r="G164" s="215"/>
      <c r="H164" s="216">
        <v>8</v>
      </c>
      <c r="I164" s="216">
        <v>16</v>
      </c>
      <c r="J164" s="217">
        <v>192</v>
      </c>
      <c r="K164" s="218"/>
      <c r="L164" s="219"/>
      <c r="M164" s="216">
        <f t="shared" si="4"/>
        <v>2</v>
      </c>
      <c r="N164" s="217">
        <f t="shared" si="5"/>
        <v>42</v>
      </c>
      <c r="O164" s="213" t="s">
        <v>1182</v>
      </c>
    </row>
    <row r="165" spans="1:15" s="212" customFormat="1" ht="18.75" customHeight="1" outlineLevel="1">
      <c r="A165" s="213">
        <v>164</v>
      </c>
      <c r="B165" s="213" t="s">
        <v>8618</v>
      </c>
      <c r="C165" s="213" t="s">
        <v>8786</v>
      </c>
      <c r="D165" s="213" t="s">
        <v>1984</v>
      </c>
      <c r="E165" s="213" t="s">
        <v>8763</v>
      </c>
      <c r="F165" s="220" t="s">
        <v>366</v>
      </c>
      <c r="G165" s="214" t="s">
        <v>365</v>
      </c>
      <c r="H165" s="218"/>
      <c r="I165" s="218"/>
      <c r="J165" s="219"/>
      <c r="K165" s="216">
        <v>6</v>
      </c>
      <c r="L165" s="217">
        <v>63</v>
      </c>
      <c r="M165" s="218" t="str">
        <f t="shared" si="4"/>
        <v/>
      </c>
      <c r="N165" s="219" t="str">
        <f t="shared" si="5"/>
        <v/>
      </c>
      <c r="O165" s="221"/>
    </row>
    <row r="166" spans="1:15" s="212" customFormat="1" ht="18.75" customHeight="1" outlineLevel="1">
      <c r="A166" s="213">
        <v>165</v>
      </c>
      <c r="B166" s="213" t="s">
        <v>8618</v>
      </c>
      <c r="C166" s="213" t="s">
        <v>8787</v>
      </c>
      <c r="D166" s="213" t="s">
        <v>1984</v>
      </c>
      <c r="E166" s="213" t="s">
        <v>8763</v>
      </c>
      <c r="F166" s="220" t="s">
        <v>367</v>
      </c>
      <c r="G166" s="214" t="s">
        <v>365</v>
      </c>
      <c r="H166" s="218"/>
      <c r="I166" s="218"/>
      <c r="J166" s="219"/>
      <c r="K166" s="216">
        <v>6</v>
      </c>
      <c r="L166" s="217">
        <v>79</v>
      </c>
      <c r="M166" s="218" t="str">
        <f t="shared" si="4"/>
        <v/>
      </c>
      <c r="N166" s="219" t="str">
        <f t="shared" si="5"/>
        <v/>
      </c>
      <c r="O166" s="221"/>
    </row>
    <row r="167" spans="1:15" s="212" customFormat="1" ht="18.75" customHeight="1" outlineLevel="1">
      <c r="A167" s="213">
        <v>166</v>
      </c>
      <c r="B167" s="213" t="s">
        <v>8618</v>
      </c>
      <c r="C167" s="213" t="s">
        <v>8788</v>
      </c>
      <c r="D167" s="213" t="s">
        <v>8630</v>
      </c>
      <c r="E167" s="213" t="s">
        <v>8763</v>
      </c>
      <c r="F167" s="220" t="s">
        <v>368</v>
      </c>
      <c r="G167" s="214" t="s">
        <v>365</v>
      </c>
      <c r="H167" s="218"/>
      <c r="I167" s="218"/>
      <c r="J167" s="219"/>
      <c r="K167" s="216">
        <v>1</v>
      </c>
      <c r="L167" s="217">
        <v>4</v>
      </c>
      <c r="M167" s="218" t="str">
        <f t="shared" si="4"/>
        <v/>
      </c>
      <c r="N167" s="219" t="str">
        <f t="shared" si="5"/>
        <v/>
      </c>
      <c r="O167" s="221"/>
    </row>
    <row r="168" spans="1:15" s="212" customFormat="1" ht="18.75" customHeight="1" outlineLevel="1">
      <c r="A168" s="213">
        <v>167</v>
      </c>
      <c r="B168" s="213" t="s">
        <v>8618</v>
      </c>
      <c r="C168" s="213" t="s">
        <v>8788</v>
      </c>
      <c r="D168" s="213" t="s">
        <v>8627</v>
      </c>
      <c r="E168" s="213" t="s">
        <v>8763</v>
      </c>
      <c r="F168" s="220" t="s">
        <v>369</v>
      </c>
      <c r="G168" s="214" t="s">
        <v>365</v>
      </c>
      <c r="H168" s="218"/>
      <c r="I168" s="218"/>
      <c r="J168" s="219"/>
      <c r="K168" s="216">
        <v>1</v>
      </c>
      <c r="L168" s="217">
        <v>4</v>
      </c>
      <c r="M168" s="218" t="str">
        <f t="shared" si="4"/>
        <v/>
      </c>
      <c r="N168" s="219" t="str">
        <f t="shared" si="5"/>
        <v/>
      </c>
      <c r="O168" s="221"/>
    </row>
    <row r="169" spans="1:15" s="212" customFormat="1" ht="18.75" customHeight="1">
      <c r="A169" s="213">
        <v>168</v>
      </c>
      <c r="B169" s="213" t="s">
        <v>8618</v>
      </c>
      <c r="C169" s="213" t="s">
        <v>8789</v>
      </c>
      <c r="D169" s="213" t="s">
        <v>8622</v>
      </c>
      <c r="E169" s="213" t="s">
        <v>8763</v>
      </c>
      <c r="F169" s="214" t="s">
        <v>370</v>
      </c>
      <c r="G169" s="215"/>
      <c r="H169" s="216">
        <v>8</v>
      </c>
      <c r="I169" s="216">
        <v>16</v>
      </c>
      <c r="J169" s="217">
        <v>128</v>
      </c>
      <c r="K169" s="218"/>
      <c r="L169" s="219"/>
      <c r="M169" s="216">
        <f t="shared" si="4"/>
        <v>12</v>
      </c>
      <c r="N169" s="217">
        <f t="shared" si="5"/>
        <v>19</v>
      </c>
      <c r="O169" s="213" t="s">
        <v>1183</v>
      </c>
    </row>
    <row r="170" spans="1:15" s="212" customFormat="1" ht="18.75" customHeight="1" outlineLevel="1">
      <c r="A170" s="213">
        <v>169</v>
      </c>
      <c r="B170" s="213" t="s">
        <v>8618</v>
      </c>
      <c r="C170" s="213" t="s">
        <v>8736</v>
      </c>
      <c r="D170" s="213" t="s">
        <v>8770</v>
      </c>
      <c r="E170" s="213" t="s">
        <v>8763</v>
      </c>
      <c r="F170" s="220" t="s">
        <v>371</v>
      </c>
      <c r="G170" s="214" t="s">
        <v>370</v>
      </c>
      <c r="H170" s="218"/>
      <c r="I170" s="218"/>
      <c r="J170" s="219"/>
      <c r="K170" s="216">
        <v>2</v>
      </c>
      <c r="L170" s="217">
        <v>101</v>
      </c>
      <c r="M170" s="218" t="str">
        <f t="shared" si="4"/>
        <v/>
      </c>
      <c r="N170" s="219" t="str">
        <f t="shared" si="5"/>
        <v/>
      </c>
      <c r="O170" s="221"/>
    </row>
    <row r="171" spans="1:15" s="212" customFormat="1" ht="18.75" customHeight="1" outlineLevel="1">
      <c r="A171" s="213">
        <v>170</v>
      </c>
      <c r="B171" s="213" t="s">
        <v>8618</v>
      </c>
      <c r="C171" s="213" t="s">
        <v>8685</v>
      </c>
      <c r="D171" s="213" t="s">
        <v>8627</v>
      </c>
      <c r="E171" s="213" t="s">
        <v>8763</v>
      </c>
      <c r="F171" s="220" t="s">
        <v>372</v>
      </c>
      <c r="G171" s="214" t="s">
        <v>370</v>
      </c>
      <c r="H171" s="218"/>
      <c r="I171" s="218"/>
      <c r="J171" s="219"/>
      <c r="K171" s="216">
        <v>2</v>
      </c>
      <c r="L171" s="217">
        <v>8</v>
      </c>
      <c r="M171" s="218" t="str">
        <f t="shared" si="4"/>
        <v/>
      </c>
      <c r="N171" s="219" t="str">
        <f t="shared" si="5"/>
        <v/>
      </c>
      <c r="O171" s="221"/>
    </row>
    <row r="172" spans="1:15" s="212" customFormat="1" ht="18.75" customHeight="1">
      <c r="A172" s="213">
        <v>171</v>
      </c>
      <c r="B172" s="213" t="s">
        <v>8618</v>
      </c>
      <c r="C172" s="213" t="s">
        <v>8790</v>
      </c>
      <c r="D172" s="213" t="s">
        <v>8622</v>
      </c>
      <c r="E172" s="213" t="s">
        <v>8763</v>
      </c>
      <c r="F172" s="214" t="s">
        <v>373</v>
      </c>
      <c r="G172" s="215"/>
      <c r="H172" s="216">
        <v>8</v>
      </c>
      <c r="I172" s="216">
        <v>16</v>
      </c>
      <c r="J172" s="217">
        <v>256</v>
      </c>
      <c r="K172" s="218"/>
      <c r="L172" s="219"/>
      <c r="M172" s="216">
        <f t="shared" si="4"/>
        <v>6</v>
      </c>
      <c r="N172" s="217">
        <f t="shared" si="5"/>
        <v>8</v>
      </c>
      <c r="O172" s="213" t="s">
        <v>1184</v>
      </c>
    </row>
    <row r="173" spans="1:15" s="212" customFormat="1" ht="18.75" customHeight="1" outlineLevel="1">
      <c r="A173" s="213">
        <v>172</v>
      </c>
      <c r="B173" s="213" t="s">
        <v>8618</v>
      </c>
      <c r="C173" s="213" t="s">
        <v>8791</v>
      </c>
      <c r="D173" s="213" t="s">
        <v>8770</v>
      </c>
      <c r="E173" s="213" t="s">
        <v>8763</v>
      </c>
      <c r="F173" s="220" t="s">
        <v>374</v>
      </c>
      <c r="G173" s="214" t="s">
        <v>373</v>
      </c>
      <c r="H173" s="218"/>
      <c r="I173" s="218"/>
      <c r="J173" s="219"/>
      <c r="K173" s="216">
        <v>4</v>
      </c>
      <c r="L173" s="217">
        <v>124</v>
      </c>
      <c r="M173" s="218" t="str">
        <f t="shared" si="4"/>
        <v/>
      </c>
      <c r="N173" s="219" t="str">
        <f t="shared" si="5"/>
        <v/>
      </c>
      <c r="O173" s="221"/>
    </row>
    <row r="174" spans="1:15" s="212" customFormat="1" ht="18.75" customHeight="1" outlineLevel="1">
      <c r="A174" s="213">
        <v>173</v>
      </c>
      <c r="B174" s="213" t="s">
        <v>8618</v>
      </c>
      <c r="C174" s="213" t="s">
        <v>8792</v>
      </c>
      <c r="D174" s="213" t="s">
        <v>8770</v>
      </c>
      <c r="E174" s="213" t="s">
        <v>8763</v>
      </c>
      <c r="F174" s="220" t="s">
        <v>375</v>
      </c>
      <c r="G174" s="214" t="s">
        <v>373</v>
      </c>
      <c r="H174" s="218"/>
      <c r="I174" s="218"/>
      <c r="J174" s="219"/>
      <c r="K174" s="216">
        <v>6</v>
      </c>
      <c r="L174" s="217">
        <v>124</v>
      </c>
      <c r="M174" s="218" t="str">
        <f t="shared" si="4"/>
        <v/>
      </c>
      <c r="N174" s="219" t="str">
        <f t="shared" si="5"/>
        <v/>
      </c>
      <c r="O174" s="221"/>
    </row>
    <row r="175" spans="1:15" s="212" customFormat="1" ht="18.75" customHeight="1">
      <c r="A175" s="213">
        <v>174</v>
      </c>
      <c r="B175" s="213" t="s">
        <v>8618</v>
      </c>
      <c r="C175" s="213" t="s">
        <v>8793</v>
      </c>
      <c r="D175" s="213" t="s">
        <v>8622</v>
      </c>
      <c r="E175" s="213" t="s">
        <v>8763</v>
      </c>
      <c r="F175" s="214" t="s">
        <v>376</v>
      </c>
      <c r="G175" s="215"/>
      <c r="H175" s="216">
        <v>8</v>
      </c>
      <c r="I175" s="216">
        <v>16</v>
      </c>
      <c r="J175" s="217">
        <v>192</v>
      </c>
      <c r="K175" s="218"/>
      <c r="L175" s="219"/>
      <c r="M175" s="216">
        <f t="shared" si="4"/>
        <v>10</v>
      </c>
      <c r="N175" s="217">
        <f t="shared" si="5"/>
        <v>63</v>
      </c>
      <c r="O175" s="213" t="s">
        <v>1185</v>
      </c>
    </row>
    <row r="176" spans="1:15" s="212" customFormat="1" ht="18.75" customHeight="1" outlineLevel="1">
      <c r="A176" s="213">
        <v>175</v>
      </c>
      <c r="B176" s="213" t="s">
        <v>8618</v>
      </c>
      <c r="C176" s="213" t="s">
        <v>8794</v>
      </c>
      <c r="D176" s="213" t="s">
        <v>8770</v>
      </c>
      <c r="E176" s="213" t="s">
        <v>8763</v>
      </c>
      <c r="F176" s="220" t="s">
        <v>377</v>
      </c>
      <c r="G176" s="214" t="s">
        <v>376</v>
      </c>
      <c r="H176" s="218"/>
      <c r="I176" s="218"/>
      <c r="J176" s="219"/>
      <c r="K176" s="216">
        <v>4</v>
      </c>
      <c r="L176" s="217">
        <v>121</v>
      </c>
      <c r="M176" s="218" t="str">
        <f t="shared" si="4"/>
        <v/>
      </c>
      <c r="N176" s="219" t="str">
        <f t="shared" si="5"/>
        <v/>
      </c>
      <c r="O176" s="221"/>
    </row>
    <row r="177" spans="1:15" s="212" customFormat="1" ht="18.75" customHeight="1" outlineLevel="1">
      <c r="A177" s="213">
        <v>176</v>
      </c>
      <c r="B177" s="213" t="s">
        <v>8618</v>
      </c>
      <c r="C177" s="213" t="s">
        <v>8795</v>
      </c>
      <c r="D177" s="213" t="s">
        <v>8627</v>
      </c>
      <c r="E177" s="213" t="s">
        <v>8763</v>
      </c>
      <c r="F177" s="220" t="s">
        <v>378</v>
      </c>
      <c r="G177" s="214" t="s">
        <v>376</v>
      </c>
      <c r="H177" s="218"/>
      <c r="I177" s="218"/>
      <c r="J177" s="219"/>
      <c r="K177" s="216">
        <v>2</v>
      </c>
      <c r="L177" s="217">
        <v>8</v>
      </c>
      <c r="M177" s="218" t="str">
        <f t="shared" si="4"/>
        <v/>
      </c>
      <c r="N177" s="219" t="str">
        <f t="shared" si="5"/>
        <v/>
      </c>
      <c r="O177" s="221"/>
    </row>
    <row r="178" spans="1:15" s="212" customFormat="1" ht="18.75" customHeight="1">
      <c r="A178" s="213">
        <v>177</v>
      </c>
      <c r="B178" s="213" t="s">
        <v>8618</v>
      </c>
      <c r="C178" s="213" t="s">
        <v>8796</v>
      </c>
      <c r="D178" s="213" t="s">
        <v>8622</v>
      </c>
      <c r="E178" s="213" t="s">
        <v>8763</v>
      </c>
      <c r="F178" s="214" t="s">
        <v>379</v>
      </c>
      <c r="G178" s="215"/>
      <c r="H178" s="216">
        <v>8</v>
      </c>
      <c r="I178" s="216">
        <v>16</v>
      </c>
      <c r="J178" s="217">
        <v>256</v>
      </c>
      <c r="K178" s="218"/>
      <c r="L178" s="219"/>
      <c r="M178" s="216">
        <f t="shared" si="4"/>
        <v>12</v>
      </c>
      <c r="N178" s="217">
        <f t="shared" si="5"/>
        <v>94</v>
      </c>
      <c r="O178" s="213" t="s">
        <v>1186</v>
      </c>
    </row>
    <row r="179" spans="1:15" s="212" customFormat="1" ht="18.75" customHeight="1" outlineLevel="1">
      <c r="A179" s="213">
        <v>178</v>
      </c>
      <c r="B179" s="213" t="s">
        <v>8618</v>
      </c>
      <c r="C179" s="213" t="s">
        <v>8797</v>
      </c>
      <c r="D179" s="213" t="s">
        <v>8770</v>
      </c>
      <c r="E179" s="213" t="s">
        <v>8763</v>
      </c>
      <c r="F179" s="220" t="s">
        <v>380</v>
      </c>
      <c r="G179" s="214" t="s">
        <v>379</v>
      </c>
      <c r="H179" s="218"/>
      <c r="I179" s="218"/>
      <c r="J179" s="219"/>
      <c r="K179" s="216">
        <v>2</v>
      </c>
      <c r="L179" s="217">
        <v>154</v>
      </c>
      <c r="M179" s="218" t="str">
        <f t="shared" si="4"/>
        <v/>
      </c>
      <c r="N179" s="219" t="str">
        <f t="shared" si="5"/>
        <v/>
      </c>
      <c r="O179" s="221"/>
    </row>
    <row r="180" spans="1:15" s="212" customFormat="1" ht="18.75" customHeight="1" outlineLevel="1">
      <c r="A180" s="213">
        <v>179</v>
      </c>
      <c r="B180" s="213" t="s">
        <v>8618</v>
      </c>
      <c r="C180" s="213" t="s">
        <v>8694</v>
      </c>
      <c r="D180" s="213" t="s">
        <v>8627</v>
      </c>
      <c r="E180" s="213" t="s">
        <v>8763</v>
      </c>
      <c r="F180" s="220" t="s">
        <v>381</v>
      </c>
      <c r="G180" s="214" t="s">
        <v>379</v>
      </c>
      <c r="H180" s="218"/>
      <c r="I180" s="218"/>
      <c r="J180" s="219"/>
      <c r="K180" s="216">
        <v>2</v>
      </c>
      <c r="L180" s="217">
        <v>8</v>
      </c>
      <c r="M180" s="218" t="str">
        <f t="shared" si="4"/>
        <v/>
      </c>
      <c r="N180" s="219" t="str">
        <f t="shared" si="5"/>
        <v/>
      </c>
      <c r="O180" s="221"/>
    </row>
    <row r="181" spans="1:15" s="212" customFormat="1" ht="18.75" customHeight="1">
      <c r="A181" s="213">
        <v>180</v>
      </c>
      <c r="B181" s="213" t="s">
        <v>8618</v>
      </c>
      <c r="C181" s="213" t="s">
        <v>8798</v>
      </c>
      <c r="D181" s="213" t="s">
        <v>8622</v>
      </c>
      <c r="E181" s="213" t="s">
        <v>8763</v>
      </c>
      <c r="F181" s="214" t="s">
        <v>382</v>
      </c>
      <c r="G181" s="215"/>
      <c r="H181" s="216">
        <v>8</v>
      </c>
      <c r="I181" s="216">
        <v>16</v>
      </c>
      <c r="J181" s="217">
        <v>192</v>
      </c>
      <c r="K181" s="218"/>
      <c r="L181" s="219"/>
      <c r="M181" s="216">
        <f t="shared" si="4"/>
        <v>14</v>
      </c>
      <c r="N181" s="217">
        <f t="shared" si="5"/>
        <v>68</v>
      </c>
      <c r="O181" s="213" t="s">
        <v>1187</v>
      </c>
    </row>
    <row r="182" spans="1:15" s="212" customFormat="1" ht="18.75" customHeight="1" outlineLevel="1">
      <c r="A182" s="213">
        <v>181</v>
      </c>
      <c r="B182" s="213" t="s">
        <v>8618</v>
      </c>
      <c r="C182" s="213" t="s">
        <v>8671</v>
      </c>
      <c r="D182" s="213" t="s">
        <v>8770</v>
      </c>
      <c r="E182" s="213" t="s">
        <v>8763</v>
      </c>
      <c r="F182" s="220" t="s">
        <v>383</v>
      </c>
      <c r="G182" s="214" t="s">
        <v>382</v>
      </c>
      <c r="H182" s="218"/>
      <c r="I182" s="218"/>
      <c r="J182" s="219"/>
      <c r="K182" s="216">
        <v>2</v>
      </c>
      <c r="L182" s="217">
        <v>124</v>
      </c>
      <c r="M182" s="218" t="str">
        <f t="shared" si="4"/>
        <v/>
      </c>
      <c r="N182" s="219" t="str">
        <f t="shared" si="5"/>
        <v/>
      </c>
      <c r="O182" s="221"/>
    </row>
    <row r="183" spans="1:15" s="212" customFormat="1" ht="18.75" customHeight="1">
      <c r="A183" s="213">
        <v>182</v>
      </c>
      <c r="B183" s="213" t="s">
        <v>8618</v>
      </c>
      <c r="C183" s="213" t="s">
        <v>8799</v>
      </c>
      <c r="D183" s="213" t="s">
        <v>8622</v>
      </c>
      <c r="E183" s="213" t="s">
        <v>8763</v>
      </c>
      <c r="F183" s="214" t="s">
        <v>384</v>
      </c>
      <c r="G183" s="215"/>
      <c r="H183" s="216">
        <v>8</v>
      </c>
      <c r="I183" s="216">
        <v>16</v>
      </c>
      <c r="J183" s="217">
        <v>192</v>
      </c>
      <c r="K183" s="218"/>
      <c r="L183" s="219"/>
      <c r="M183" s="216">
        <f t="shared" si="4"/>
        <v>10</v>
      </c>
      <c r="N183" s="217">
        <f t="shared" si="5"/>
        <v>66</v>
      </c>
      <c r="O183" s="213" t="s">
        <v>1188</v>
      </c>
    </row>
    <row r="184" spans="1:15" s="212" customFormat="1" ht="18.75" customHeight="1" outlineLevel="1">
      <c r="A184" s="213">
        <v>183</v>
      </c>
      <c r="B184" s="213" t="s">
        <v>8618</v>
      </c>
      <c r="C184" s="213" t="s">
        <v>8736</v>
      </c>
      <c r="D184" s="213" t="s">
        <v>8627</v>
      </c>
      <c r="E184" s="213" t="s">
        <v>8763</v>
      </c>
      <c r="F184" s="220" t="s">
        <v>385</v>
      </c>
      <c r="G184" s="214" t="s">
        <v>384</v>
      </c>
      <c r="H184" s="218"/>
      <c r="I184" s="218"/>
      <c r="J184" s="219"/>
      <c r="K184" s="216">
        <v>2</v>
      </c>
      <c r="L184" s="217">
        <v>8</v>
      </c>
      <c r="M184" s="218" t="str">
        <f t="shared" si="4"/>
        <v/>
      </c>
      <c r="N184" s="219" t="str">
        <f t="shared" si="5"/>
        <v/>
      </c>
      <c r="O184" s="221"/>
    </row>
    <row r="185" spans="1:15" s="212" customFormat="1" ht="18.75" customHeight="1" outlineLevel="1">
      <c r="A185" s="213">
        <v>184</v>
      </c>
      <c r="B185" s="213" t="s">
        <v>8618</v>
      </c>
      <c r="C185" s="213" t="s">
        <v>8800</v>
      </c>
      <c r="D185" s="213" t="s">
        <v>8770</v>
      </c>
      <c r="E185" s="213" t="s">
        <v>8763</v>
      </c>
      <c r="F185" s="220" t="s">
        <v>386</v>
      </c>
      <c r="G185" s="214" t="s">
        <v>384</v>
      </c>
      <c r="H185" s="218"/>
      <c r="I185" s="218"/>
      <c r="J185" s="219"/>
      <c r="K185" s="216">
        <v>4</v>
      </c>
      <c r="L185" s="217">
        <v>118</v>
      </c>
      <c r="M185" s="218" t="str">
        <f t="shared" si="4"/>
        <v/>
      </c>
      <c r="N185" s="219" t="str">
        <f t="shared" si="5"/>
        <v/>
      </c>
      <c r="O185" s="221"/>
    </row>
    <row r="186" spans="1:15" s="212" customFormat="1" ht="18.75" customHeight="1">
      <c r="A186" s="213">
        <v>185</v>
      </c>
      <c r="B186" s="213" t="s">
        <v>8618</v>
      </c>
      <c r="C186" s="213" t="s">
        <v>8801</v>
      </c>
      <c r="D186" s="213" t="s">
        <v>8622</v>
      </c>
      <c r="E186" s="213" t="s">
        <v>8763</v>
      </c>
      <c r="F186" s="214" t="s">
        <v>387</v>
      </c>
      <c r="G186" s="215"/>
      <c r="H186" s="216">
        <v>8</v>
      </c>
      <c r="I186" s="216">
        <v>16</v>
      </c>
      <c r="J186" s="217">
        <v>256</v>
      </c>
      <c r="K186" s="218"/>
      <c r="L186" s="219"/>
      <c r="M186" s="216">
        <f t="shared" si="4"/>
        <v>8</v>
      </c>
      <c r="N186" s="217">
        <f t="shared" si="5"/>
        <v>127</v>
      </c>
      <c r="O186" s="213" t="s">
        <v>1189</v>
      </c>
    </row>
    <row r="187" spans="1:15" s="212" customFormat="1" ht="18.75" customHeight="1" outlineLevel="1">
      <c r="A187" s="213">
        <v>186</v>
      </c>
      <c r="B187" s="213" t="s">
        <v>8618</v>
      </c>
      <c r="C187" s="213" t="s">
        <v>8802</v>
      </c>
      <c r="D187" s="213" t="s">
        <v>8627</v>
      </c>
      <c r="E187" s="213" t="s">
        <v>8763</v>
      </c>
      <c r="F187" s="220" t="s">
        <v>388</v>
      </c>
      <c r="G187" s="214" t="s">
        <v>387</v>
      </c>
      <c r="H187" s="218"/>
      <c r="I187" s="218"/>
      <c r="J187" s="219"/>
      <c r="K187" s="216">
        <v>2</v>
      </c>
      <c r="L187" s="217">
        <v>8</v>
      </c>
      <c r="M187" s="218" t="str">
        <f t="shared" si="4"/>
        <v/>
      </c>
      <c r="N187" s="219" t="str">
        <f t="shared" si="5"/>
        <v/>
      </c>
      <c r="O187" s="221"/>
    </row>
    <row r="188" spans="1:15" s="212" customFormat="1" ht="18.75" customHeight="1" outlineLevel="1">
      <c r="A188" s="213">
        <v>187</v>
      </c>
      <c r="B188" s="213" t="s">
        <v>8618</v>
      </c>
      <c r="C188" s="213" t="s">
        <v>8803</v>
      </c>
      <c r="D188" s="213" t="s">
        <v>8770</v>
      </c>
      <c r="E188" s="213" t="s">
        <v>8763</v>
      </c>
      <c r="F188" s="220" t="s">
        <v>389</v>
      </c>
      <c r="G188" s="214" t="s">
        <v>387</v>
      </c>
      <c r="H188" s="218"/>
      <c r="I188" s="218"/>
      <c r="J188" s="219"/>
      <c r="K188" s="216">
        <v>6</v>
      </c>
      <c r="L188" s="217">
        <v>121</v>
      </c>
      <c r="M188" s="218" t="str">
        <f t="shared" si="4"/>
        <v/>
      </c>
      <c r="N188" s="219" t="str">
        <f t="shared" si="5"/>
        <v/>
      </c>
      <c r="O188" s="221"/>
    </row>
    <row r="189" spans="1:15" s="212" customFormat="1" ht="18.75" customHeight="1">
      <c r="A189" s="213">
        <v>188</v>
      </c>
      <c r="B189" s="213" t="s">
        <v>8618</v>
      </c>
      <c r="C189" s="213" t="s">
        <v>8804</v>
      </c>
      <c r="D189" s="213" t="s">
        <v>8622</v>
      </c>
      <c r="E189" s="213" t="s">
        <v>8763</v>
      </c>
      <c r="F189" s="214" t="s">
        <v>390</v>
      </c>
      <c r="G189" s="215"/>
      <c r="H189" s="216">
        <v>8</v>
      </c>
      <c r="I189" s="216">
        <v>16</v>
      </c>
      <c r="J189" s="217">
        <v>256</v>
      </c>
      <c r="K189" s="218"/>
      <c r="L189" s="219"/>
      <c r="M189" s="216">
        <f t="shared" si="4"/>
        <v>6</v>
      </c>
      <c r="N189" s="217">
        <f t="shared" si="5"/>
        <v>5</v>
      </c>
      <c r="O189" s="213" t="s">
        <v>1190</v>
      </c>
    </row>
    <row r="190" spans="1:15" s="212" customFormat="1" ht="18.75" customHeight="1" outlineLevel="1">
      <c r="A190" s="213">
        <v>189</v>
      </c>
      <c r="B190" s="213" t="s">
        <v>8618</v>
      </c>
      <c r="C190" s="213" t="s">
        <v>8805</v>
      </c>
      <c r="D190" s="213" t="s">
        <v>8770</v>
      </c>
      <c r="E190" s="213" t="s">
        <v>8763</v>
      </c>
      <c r="F190" s="220" t="s">
        <v>391</v>
      </c>
      <c r="G190" s="214" t="s">
        <v>390</v>
      </c>
      <c r="H190" s="218"/>
      <c r="I190" s="218"/>
      <c r="J190" s="219"/>
      <c r="K190" s="216">
        <v>8</v>
      </c>
      <c r="L190" s="217">
        <v>243</v>
      </c>
      <c r="M190" s="218" t="str">
        <f t="shared" si="4"/>
        <v/>
      </c>
      <c r="N190" s="219" t="str">
        <f t="shared" si="5"/>
        <v/>
      </c>
      <c r="O190" s="221"/>
    </row>
    <row r="191" spans="1:15" s="212" customFormat="1" ht="18.75" customHeight="1" outlineLevel="1">
      <c r="A191" s="213">
        <v>190</v>
      </c>
      <c r="B191" s="213" t="s">
        <v>8618</v>
      </c>
      <c r="C191" s="213" t="s">
        <v>8721</v>
      </c>
      <c r="D191" s="213" t="s">
        <v>8627</v>
      </c>
      <c r="E191" s="213" t="s">
        <v>8763</v>
      </c>
      <c r="F191" s="220" t="s">
        <v>392</v>
      </c>
      <c r="G191" s="214" t="s">
        <v>390</v>
      </c>
      <c r="H191" s="218"/>
      <c r="I191" s="218"/>
      <c r="J191" s="219"/>
      <c r="K191" s="216">
        <v>2</v>
      </c>
      <c r="L191" s="217">
        <v>8</v>
      </c>
      <c r="M191" s="218" t="str">
        <f t="shared" si="4"/>
        <v/>
      </c>
      <c r="N191" s="219" t="str">
        <f t="shared" si="5"/>
        <v/>
      </c>
      <c r="O191" s="221"/>
    </row>
    <row r="192" spans="1:15" s="212" customFormat="1" ht="18.75" customHeight="1">
      <c r="A192" s="213">
        <v>191</v>
      </c>
      <c r="B192" s="213" t="s">
        <v>8618</v>
      </c>
      <c r="C192" s="213" t="s">
        <v>8806</v>
      </c>
      <c r="D192" s="213" t="s">
        <v>8622</v>
      </c>
      <c r="E192" s="213" t="s">
        <v>8763</v>
      </c>
      <c r="F192" s="214" t="s">
        <v>393</v>
      </c>
      <c r="G192" s="215"/>
      <c r="H192" s="216">
        <v>8</v>
      </c>
      <c r="I192" s="216">
        <v>16</v>
      </c>
      <c r="J192" s="217">
        <v>192</v>
      </c>
      <c r="K192" s="218"/>
      <c r="L192" s="219"/>
      <c r="M192" s="216">
        <f t="shared" si="4"/>
        <v>-2</v>
      </c>
      <c r="N192" s="217">
        <f t="shared" si="5"/>
        <v>14</v>
      </c>
      <c r="O192" s="213" t="s">
        <v>1191</v>
      </c>
    </row>
    <row r="193" spans="1:15" s="212" customFormat="1" ht="18.75" customHeight="1" outlineLevel="1">
      <c r="A193" s="213">
        <v>192</v>
      </c>
      <c r="B193" s="213" t="s">
        <v>8618</v>
      </c>
      <c r="C193" s="213" t="s">
        <v>8807</v>
      </c>
      <c r="D193" s="213" t="s">
        <v>1984</v>
      </c>
      <c r="E193" s="213" t="s">
        <v>8763</v>
      </c>
      <c r="F193" s="220" t="s">
        <v>394</v>
      </c>
      <c r="G193" s="214" t="s">
        <v>393</v>
      </c>
      <c r="H193" s="218"/>
      <c r="I193" s="218"/>
      <c r="J193" s="219"/>
      <c r="K193" s="216">
        <v>6</v>
      </c>
      <c r="L193" s="217">
        <v>20</v>
      </c>
      <c r="M193" s="218" t="str">
        <f t="shared" si="4"/>
        <v/>
      </c>
      <c r="N193" s="219" t="str">
        <f t="shared" si="5"/>
        <v/>
      </c>
      <c r="O193" s="221"/>
    </row>
    <row r="194" spans="1:15" s="212" customFormat="1" ht="18.75" customHeight="1" outlineLevel="1">
      <c r="A194" s="213">
        <v>193</v>
      </c>
      <c r="B194" s="213" t="s">
        <v>8618</v>
      </c>
      <c r="C194" s="213" t="s">
        <v>8808</v>
      </c>
      <c r="D194" s="213" t="s">
        <v>1984</v>
      </c>
      <c r="E194" s="213" t="s">
        <v>8763</v>
      </c>
      <c r="F194" s="220" t="s">
        <v>395</v>
      </c>
      <c r="G194" s="214" t="s">
        <v>393</v>
      </c>
      <c r="H194" s="218"/>
      <c r="I194" s="218"/>
      <c r="J194" s="219"/>
      <c r="K194" s="216">
        <v>6</v>
      </c>
      <c r="L194" s="217">
        <v>79</v>
      </c>
      <c r="M194" s="218" t="str">
        <f t="shared" si="4"/>
        <v/>
      </c>
      <c r="N194" s="219" t="str">
        <f t="shared" si="5"/>
        <v/>
      </c>
      <c r="O194" s="221"/>
    </row>
    <row r="195" spans="1:15" s="212" customFormat="1" ht="18.75" customHeight="1" outlineLevel="1">
      <c r="A195" s="213">
        <v>194</v>
      </c>
      <c r="B195" s="213" t="s">
        <v>8618</v>
      </c>
      <c r="C195" s="213" t="s">
        <v>8809</v>
      </c>
      <c r="D195" s="213" t="s">
        <v>1984</v>
      </c>
      <c r="E195" s="213" t="s">
        <v>8763</v>
      </c>
      <c r="F195" s="220" t="s">
        <v>396</v>
      </c>
      <c r="G195" s="214" t="s">
        <v>393</v>
      </c>
      <c r="H195" s="218"/>
      <c r="I195" s="218"/>
      <c r="J195" s="219"/>
      <c r="K195" s="216">
        <v>6</v>
      </c>
      <c r="L195" s="217">
        <v>79</v>
      </c>
      <c r="M195" s="218" t="str">
        <f t="shared" ref="M195:M258" si="6">IF($G195="",I195-SUMIF($G$2:$G$335,$F195,$K$2:$K$335),"")</f>
        <v/>
      </c>
      <c r="N195" s="219" t="str">
        <f t="shared" ref="N195:N258" si="7">IF($G195="",J195-SUMIF($G$2:$G$335,$F195,$L$2:$L$335),"")</f>
        <v/>
      </c>
      <c r="O195" s="221"/>
    </row>
    <row r="196" spans="1:15" s="212" customFormat="1" ht="18.75" customHeight="1">
      <c r="A196" s="213">
        <v>195</v>
      </c>
      <c r="B196" s="213" t="s">
        <v>8618</v>
      </c>
      <c r="C196" s="213" t="s">
        <v>8810</v>
      </c>
      <c r="D196" s="213" t="s">
        <v>8622</v>
      </c>
      <c r="E196" s="213" t="s">
        <v>8763</v>
      </c>
      <c r="F196" s="214" t="s">
        <v>397</v>
      </c>
      <c r="G196" s="215"/>
      <c r="H196" s="216">
        <v>8</v>
      </c>
      <c r="I196" s="216">
        <v>16</v>
      </c>
      <c r="J196" s="217">
        <v>256</v>
      </c>
      <c r="K196" s="218"/>
      <c r="L196" s="219"/>
      <c r="M196" s="216">
        <f t="shared" si="6"/>
        <v>10</v>
      </c>
      <c r="N196" s="217">
        <f t="shared" si="7"/>
        <v>14</v>
      </c>
      <c r="O196" s="213" t="s">
        <v>1192</v>
      </c>
    </row>
    <row r="197" spans="1:15" s="212" customFormat="1" ht="18.75" customHeight="1" outlineLevel="1">
      <c r="A197" s="213">
        <v>196</v>
      </c>
      <c r="B197" s="213" t="s">
        <v>8618</v>
      </c>
      <c r="C197" s="213" t="s">
        <v>8811</v>
      </c>
      <c r="D197" s="213" t="s">
        <v>8770</v>
      </c>
      <c r="E197" s="213" t="s">
        <v>8763</v>
      </c>
      <c r="F197" s="220" t="s">
        <v>398</v>
      </c>
      <c r="G197" s="214" t="s">
        <v>397</v>
      </c>
      <c r="H197" s="218"/>
      <c r="I197" s="218"/>
      <c r="J197" s="219"/>
      <c r="K197" s="216">
        <v>4</v>
      </c>
      <c r="L197" s="217">
        <v>234</v>
      </c>
      <c r="M197" s="218" t="str">
        <f t="shared" si="6"/>
        <v/>
      </c>
      <c r="N197" s="219" t="str">
        <f t="shared" si="7"/>
        <v/>
      </c>
      <c r="O197" s="221"/>
    </row>
    <row r="198" spans="1:15" s="212" customFormat="1" ht="18.75" customHeight="1" outlineLevel="1">
      <c r="A198" s="213">
        <v>197</v>
      </c>
      <c r="B198" s="213" t="s">
        <v>8618</v>
      </c>
      <c r="C198" s="213" t="s">
        <v>8678</v>
      </c>
      <c r="D198" s="213" t="s">
        <v>8627</v>
      </c>
      <c r="E198" s="213" t="s">
        <v>8763</v>
      </c>
      <c r="F198" s="220" t="s">
        <v>399</v>
      </c>
      <c r="G198" s="214" t="s">
        <v>397</v>
      </c>
      <c r="H198" s="218"/>
      <c r="I198" s="218"/>
      <c r="J198" s="219"/>
      <c r="K198" s="216">
        <v>2</v>
      </c>
      <c r="L198" s="217">
        <v>8</v>
      </c>
      <c r="M198" s="218" t="str">
        <f t="shared" si="6"/>
        <v/>
      </c>
      <c r="N198" s="219" t="str">
        <f t="shared" si="7"/>
        <v/>
      </c>
      <c r="O198" s="221"/>
    </row>
    <row r="199" spans="1:15" s="212" customFormat="1" ht="18.75" customHeight="1">
      <c r="A199" s="213">
        <v>198</v>
      </c>
      <c r="B199" s="213" t="s">
        <v>8618</v>
      </c>
      <c r="C199" s="213" t="s">
        <v>8812</v>
      </c>
      <c r="D199" s="213" t="s">
        <v>8622</v>
      </c>
      <c r="E199" s="213" t="s">
        <v>8763</v>
      </c>
      <c r="F199" s="214" t="s">
        <v>400</v>
      </c>
      <c r="G199" s="215"/>
      <c r="H199" s="216">
        <v>16</v>
      </c>
      <c r="I199" s="216">
        <v>32</v>
      </c>
      <c r="J199" s="217">
        <v>384</v>
      </c>
      <c r="K199" s="218"/>
      <c r="L199" s="219"/>
      <c r="M199" s="216">
        <f t="shared" si="6"/>
        <v>24</v>
      </c>
      <c r="N199" s="217">
        <f t="shared" si="7"/>
        <v>81</v>
      </c>
      <c r="O199" s="213" t="s">
        <v>1193</v>
      </c>
    </row>
    <row r="200" spans="1:15" s="212" customFormat="1" ht="18.75" customHeight="1" outlineLevel="1">
      <c r="A200" s="213">
        <v>199</v>
      </c>
      <c r="B200" s="213" t="s">
        <v>8618</v>
      </c>
      <c r="C200" s="213" t="s">
        <v>8633</v>
      </c>
      <c r="D200" s="213" t="s">
        <v>8630</v>
      </c>
      <c r="E200" s="213" t="s">
        <v>8763</v>
      </c>
      <c r="F200" s="220" t="s">
        <v>401</v>
      </c>
      <c r="G200" s="214" t="s">
        <v>400</v>
      </c>
      <c r="H200" s="218"/>
      <c r="I200" s="218"/>
      <c r="J200" s="219"/>
      <c r="K200" s="216">
        <v>6</v>
      </c>
      <c r="L200" s="217">
        <v>295</v>
      </c>
      <c r="M200" s="218" t="str">
        <f t="shared" si="6"/>
        <v/>
      </c>
      <c r="N200" s="219" t="str">
        <f t="shared" si="7"/>
        <v/>
      </c>
      <c r="O200" s="221"/>
    </row>
    <row r="201" spans="1:15" s="212" customFormat="1" ht="18.75" customHeight="1" outlineLevel="1">
      <c r="A201" s="213">
        <v>200</v>
      </c>
      <c r="B201" s="213" t="s">
        <v>8618</v>
      </c>
      <c r="C201" s="213" t="s">
        <v>8635</v>
      </c>
      <c r="D201" s="213" t="s">
        <v>8627</v>
      </c>
      <c r="E201" s="213" t="s">
        <v>8763</v>
      </c>
      <c r="F201" s="220" t="s">
        <v>402</v>
      </c>
      <c r="G201" s="214" t="s">
        <v>400</v>
      </c>
      <c r="H201" s="218"/>
      <c r="I201" s="218"/>
      <c r="J201" s="219"/>
      <c r="K201" s="216">
        <v>2</v>
      </c>
      <c r="L201" s="217">
        <v>8</v>
      </c>
      <c r="M201" s="218" t="str">
        <f t="shared" si="6"/>
        <v/>
      </c>
      <c r="N201" s="219" t="str">
        <f t="shared" si="7"/>
        <v/>
      </c>
      <c r="O201" s="221"/>
    </row>
    <row r="202" spans="1:15" s="212" customFormat="1" ht="18.75" customHeight="1">
      <c r="A202" s="213">
        <v>201</v>
      </c>
      <c r="B202" s="213" t="s">
        <v>8618</v>
      </c>
      <c r="C202" s="213" t="s">
        <v>8813</v>
      </c>
      <c r="D202" s="213" t="s">
        <v>8622</v>
      </c>
      <c r="E202" s="213" t="s">
        <v>8763</v>
      </c>
      <c r="F202" s="214" t="s">
        <v>403</v>
      </c>
      <c r="G202" s="215"/>
      <c r="H202" s="216">
        <v>8</v>
      </c>
      <c r="I202" s="216">
        <v>16</v>
      </c>
      <c r="J202" s="217">
        <v>192</v>
      </c>
      <c r="K202" s="218"/>
      <c r="L202" s="219"/>
      <c r="M202" s="216">
        <f t="shared" si="6"/>
        <v>12</v>
      </c>
      <c r="N202" s="217">
        <f t="shared" si="7"/>
        <v>79</v>
      </c>
      <c r="O202" s="213" t="s">
        <v>1194</v>
      </c>
    </row>
    <row r="203" spans="1:15" s="212" customFormat="1" ht="18.75" customHeight="1" outlineLevel="1">
      <c r="A203" s="213">
        <v>202</v>
      </c>
      <c r="B203" s="213" t="s">
        <v>8618</v>
      </c>
      <c r="C203" s="213" t="s">
        <v>8638</v>
      </c>
      <c r="D203" s="213" t="s">
        <v>8630</v>
      </c>
      <c r="E203" s="213" t="s">
        <v>8763</v>
      </c>
      <c r="F203" s="220" t="s">
        <v>404</v>
      </c>
      <c r="G203" s="214" t="s">
        <v>403</v>
      </c>
      <c r="H203" s="218"/>
      <c r="I203" s="218"/>
      <c r="J203" s="219"/>
      <c r="K203" s="216">
        <v>2</v>
      </c>
      <c r="L203" s="217">
        <v>105</v>
      </c>
      <c r="M203" s="218" t="str">
        <f t="shared" si="6"/>
        <v/>
      </c>
      <c r="N203" s="219" t="str">
        <f t="shared" si="7"/>
        <v/>
      </c>
      <c r="O203" s="221"/>
    </row>
    <row r="204" spans="1:15" s="212" customFormat="1" ht="18.75" customHeight="1" outlineLevel="1">
      <c r="A204" s="213">
        <v>203</v>
      </c>
      <c r="B204" s="213" t="s">
        <v>8618</v>
      </c>
      <c r="C204" s="213" t="s">
        <v>8655</v>
      </c>
      <c r="D204" s="213" t="s">
        <v>8627</v>
      </c>
      <c r="E204" s="213" t="s">
        <v>8763</v>
      </c>
      <c r="F204" s="220" t="s">
        <v>405</v>
      </c>
      <c r="G204" s="214" t="s">
        <v>403</v>
      </c>
      <c r="H204" s="218"/>
      <c r="I204" s="218"/>
      <c r="J204" s="219"/>
      <c r="K204" s="216">
        <v>2</v>
      </c>
      <c r="L204" s="217">
        <v>8</v>
      </c>
      <c r="M204" s="218" t="str">
        <f t="shared" si="6"/>
        <v/>
      </c>
      <c r="N204" s="219" t="str">
        <f t="shared" si="7"/>
        <v/>
      </c>
      <c r="O204" s="221"/>
    </row>
    <row r="205" spans="1:15" s="212" customFormat="1" ht="18.75" customHeight="1">
      <c r="A205" s="213">
        <v>204</v>
      </c>
      <c r="B205" s="213" t="s">
        <v>8618</v>
      </c>
      <c r="C205" s="213" t="s">
        <v>8814</v>
      </c>
      <c r="D205" s="213" t="s">
        <v>8622</v>
      </c>
      <c r="E205" s="213" t="s">
        <v>8763</v>
      </c>
      <c r="F205" s="214" t="s">
        <v>406</v>
      </c>
      <c r="G205" s="215"/>
      <c r="H205" s="216">
        <v>8</v>
      </c>
      <c r="I205" s="216">
        <v>16</v>
      </c>
      <c r="J205" s="217">
        <v>384</v>
      </c>
      <c r="K205" s="218"/>
      <c r="L205" s="219"/>
      <c r="M205" s="216">
        <f t="shared" si="6"/>
        <v>8</v>
      </c>
      <c r="N205" s="217">
        <f t="shared" si="7"/>
        <v>188</v>
      </c>
      <c r="O205" s="213" t="s">
        <v>1195</v>
      </c>
    </row>
    <row r="206" spans="1:15" s="212" customFormat="1" ht="18.75" customHeight="1" outlineLevel="1">
      <c r="A206" s="213">
        <v>205</v>
      </c>
      <c r="B206" s="213" t="s">
        <v>8618</v>
      </c>
      <c r="C206" s="213" t="s">
        <v>8654</v>
      </c>
      <c r="D206" s="213" t="s">
        <v>8630</v>
      </c>
      <c r="E206" s="213" t="s">
        <v>8763</v>
      </c>
      <c r="F206" s="220" t="s">
        <v>407</v>
      </c>
      <c r="G206" s="214" t="s">
        <v>406</v>
      </c>
      <c r="H206" s="218"/>
      <c r="I206" s="218"/>
      <c r="J206" s="219"/>
      <c r="K206" s="216">
        <v>6</v>
      </c>
      <c r="L206" s="217">
        <v>188</v>
      </c>
      <c r="M206" s="218" t="str">
        <f t="shared" si="6"/>
        <v/>
      </c>
      <c r="N206" s="219" t="str">
        <f t="shared" si="7"/>
        <v/>
      </c>
      <c r="O206" s="221"/>
    </row>
    <row r="207" spans="1:15" s="212" customFormat="1" ht="18.75" customHeight="1" outlineLevel="1">
      <c r="A207" s="213">
        <v>206</v>
      </c>
      <c r="B207" s="213" t="s">
        <v>8618</v>
      </c>
      <c r="C207" s="213" t="s">
        <v>8643</v>
      </c>
      <c r="D207" s="213" t="s">
        <v>8627</v>
      </c>
      <c r="E207" s="213" t="s">
        <v>8763</v>
      </c>
      <c r="F207" s="220" t="s">
        <v>408</v>
      </c>
      <c r="G207" s="214" t="s">
        <v>406</v>
      </c>
      <c r="H207" s="218"/>
      <c r="I207" s="218"/>
      <c r="J207" s="219"/>
      <c r="K207" s="216">
        <v>2</v>
      </c>
      <c r="L207" s="217">
        <v>8</v>
      </c>
      <c r="M207" s="218" t="str">
        <f t="shared" si="6"/>
        <v/>
      </c>
      <c r="N207" s="219" t="str">
        <f t="shared" si="7"/>
        <v/>
      </c>
      <c r="O207" s="221"/>
    </row>
    <row r="208" spans="1:15" s="212" customFormat="1" ht="18.75" customHeight="1">
      <c r="A208" s="213">
        <v>207</v>
      </c>
      <c r="B208" s="213" t="s">
        <v>8618</v>
      </c>
      <c r="C208" s="213" t="s">
        <v>8815</v>
      </c>
      <c r="D208" s="213" t="s">
        <v>8622</v>
      </c>
      <c r="E208" s="213" t="s">
        <v>8763</v>
      </c>
      <c r="F208" s="214" t="s">
        <v>409</v>
      </c>
      <c r="G208" s="215"/>
      <c r="H208" s="216">
        <v>8</v>
      </c>
      <c r="I208" s="216">
        <v>16</v>
      </c>
      <c r="J208" s="217">
        <v>384</v>
      </c>
      <c r="K208" s="218"/>
      <c r="L208" s="219"/>
      <c r="M208" s="216">
        <f t="shared" si="6"/>
        <v>8</v>
      </c>
      <c r="N208" s="217">
        <f t="shared" si="7"/>
        <v>101</v>
      </c>
      <c r="O208" s="213" t="s">
        <v>1196</v>
      </c>
    </row>
    <row r="209" spans="1:15" s="212" customFormat="1" ht="18.75" customHeight="1" outlineLevel="1">
      <c r="A209" s="213">
        <v>208</v>
      </c>
      <c r="B209" s="213" t="s">
        <v>8618</v>
      </c>
      <c r="C209" s="213" t="s">
        <v>8626</v>
      </c>
      <c r="D209" s="213" t="s">
        <v>8630</v>
      </c>
      <c r="E209" s="213" t="s">
        <v>8763</v>
      </c>
      <c r="F209" s="220" t="s">
        <v>410</v>
      </c>
      <c r="G209" s="214" t="s">
        <v>409</v>
      </c>
      <c r="H209" s="218"/>
      <c r="I209" s="218"/>
      <c r="J209" s="219"/>
      <c r="K209" s="216">
        <v>6</v>
      </c>
      <c r="L209" s="217">
        <v>275</v>
      </c>
      <c r="M209" s="218" t="str">
        <f t="shared" si="6"/>
        <v/>
      </c>
      <c r="N209" s="219" t="str">
        <f t="shared" si="7"/>
        <v/>
      </c>
      <c r="O209" s="221"/>
    </row>
    <row r="210" spans="1:15" s="212" customFormat="1" ht="18.75" customHeight="1" outlineLevel="1">
      <c r="A210" s="213">
        <v>209</v>
      </c>
      <c r="B210" s="213" t="s">
        <v>8618</v>
      </c>
      <c r="C210" s="213" t="s">
        <v>8664</v>
      </c>
      <c r="D210" s="213" t="s">
        <v>8627</v>
      </c>
      <c r="E210" s="213" t="s">
        <v>8763</v>
      </c>
      <c r="F210" s="220" t="s">
        <v>411</v>
      </c>
      <c r="G210" s="214" t="s">
        <v>409</v>
      </c>
      <c r="H210" s="218"/>
      <c r="I210" s="218"/>
      <c r="J210" s="219"/>
      <c r="K210" s="216">
        <v>2</v>
      </c>
      <c r="L210" s="217">
        <v>8</v>
      </c>
      <c r="M210" s="218" t="str">
        <f t="shared" si="6"/>
        <v/>
      </c>
      <c r="N210" s="219" t="str">
        <f t="shared" si="7"/>
        <v/>
      </c>
      <c r="O210" s="221"/>
    </row>
    <row r="211" spans="1:15" s="212" customFormat="1" ht="18.75" customHeight="1">
      <c r="A211" s="213">
        <v>210</v>
      </c>
      <c r="B211" s="213" t="s">
        <v>8618</v>
      </c>
      <c r="C211" s="213" t="s">
        <v>8816</v>
      </c>
      <c r="D211" s="213" t="s">
        <v>8622</v>
      </c>
      <c r="E211" s="213" t="s">
        <v>8763</v>
      </c>
      <c r="F211" s="214" t="s">
        <v>412</v>
      </c>
      <c r="G211" s="215"/>
      <c r="H211" s="216">
        <v>16</v>
      </c>
      <c r="I211" s="216">
        <v>32</v>
      </c>
      <c r="J211" s="217">
        <v>384</v>
      </c>
      <c r="K211" s="218"/>
      <c r="L211" s="219"/>
      <c r="M211" s="216">
        <f t="shared" si="6"/>
        <v>24</v>
      </c>
      <c r="N211" s="217">
        <f t="shared" si="7"/>
        <v>81</v>
      </c>
      <c r="O211" s="213" t="s">
        <v>1197</v>
      </c>
    </row>
    <row r="212" spans="1:15" s="212" customFormat="1" ht="18.75" customHeight="1" outlineLevel="1">
      <c r="A212" s="213">
        <v>211</v>
      </c>
      <c r="B212" s="213" t="s">
        <v>8618</v>
      </c>
      <c r="C212" s="213" t="s">
        <v>8648</v>
      </c>
      <c r="D212" s="213" t="s">
        <v>8630</v>
      </c>
      <c r="E212" s="213" t="s">
        <v>8763</v>
      </c>
      <c r="F212" s="220" t="s">
        <v>413</v>
      </c>
      <c r="G212" s="214" t="s">
        <v>412</v>
      </c>
      <c r="H212" s="218"/>
      <c r="I212" s="218"/>
      <c r="J212" s="219"/>
      <c r="K212" s="216">
        <v>6</v>
      </c>
      <c r="L212" s="217">
        <v>295</v>
      </c>
      <c r="M212" s="218" t="str">
        <f t="shared" si="6"/>
        <v/>
      </c>
      <c r="N212" s="219" t="str">
        <f t="shared" si="7"/>
        <v/>
      </c>
      <c r="O212" s="221"/>
    </row>
    <row r="213" spans="1:15" s="212" customFormat="1" ht="18.75" customHeight="1" outlineLevel="1">
      <c r="A213" s="213">
        <v>212</v>
      </c>
      <c r="B213" s="213" t="s">
        <v>8618</v>
      </c>
      <c r="C213" s="213" t="s">
        <v>8649</v>
      </c>
      <c r="D213" s="213" t="s">
        <v>8627</v>
      </c>
      <c r="E213" s="213" t="s">
        <v>8763</v>
      </c>
      <c r="F213" s="220" t="s">
        <v>414</v>
      </c>
      <c r="G213" s="214" t="s">
        <v>412</v>
      </c>
      <c r="H213" s="218"/>
      <c r="I213" s="218"/>
      <c r="J213" s="219"/>
      <c r="K213" s="216">
        <v>2</v>
      </c>
      <c r="L213" s="217">
        <v>8</v>
      </c>
      <c r="M213" s="218" t="str">
        <f t="shared" si="6"/>
        <v/>
      </c>
      <c r="N213" s="219" t="str">
        <f t="shared" si="7"/>
        <v/>
      </c>
      <c r="O213" s="221"/>
    </row>
    <row r="214" spans="1:15" s="212" customFormat="1" ht="18.75" customHeight="1">
      <c r="A214" s="213">
        <v>213</v>
      </c>
      <c r="B214" s="213" t="s">
        <v>8618</v>
      </c>
      <c r="C214" s="213" t="s">
        <v>8817</v>
      </c>
      <c r="D214" s="213" t="s">
        <v>8622</v>
      </c>
      <c r="E214" s="213" t="s">
        <v>8763</v>
      </c>
      <c r="F214" s="214" t="s">
        <v>415</v>
      </c>
      <c r="G214" s="215"/>
      <c r="H214" s="216">
        <v>8</v>
      </c>
      <c r="I214" s="216">
        <v>16</v>
      </c>
      <c r="J214" s="217">
        <v>192</v>
      </c>
      <c r="K214" s="218"/>
      <c r="L214" s="219"/>
      <c r="M214" s="216">
        <f t="shared" si="6"/>
        <v>12</v>
      </c>
      <c r="N214" s="217">
        <f t="shared" si="7"/>
        <v>79</v>
      </c>
      <c r="O214" s="213" t="s">
        <v>1198</v>
      </c>
    </row>
    <row r="215" spans="1:15" s="212" customFormat="1" ht="18.75" customHeight="1" outlineLevel="1">
      <c r="A215" s="213">
        <v>214</v>
      </c>
      <c r="B215" s="213" t="s">
        <v>8618</v>
      </c>
      <c r="C215" s="213" t="s">
        <v>8651</v>
      </c>
      <c r="D215" s="213" t="s">
        <v>8630</v>
      </c>
      <c r="E215" s="213" t="s">
        <v>8763</v>
      </c>
      <c r="F215" s="220" t="s">
        <v>416</v>
      </c>
      <c r="G215" s="214" t="s">
        <v>415</v>
      </c>
      <c r="H215" s="218"/>
      <c r="I215" s="218"/>
      <c r="J215" s="219"/>
      <c r="K215" s="216">
        <v>2</v>
      </c>
      <c r="L215" s="217">
        <v>105</v>
      </c>
      <c r="M215" s="218" t="str">
        <f t="shared" si="6"/>
        <v/>
      </c>
      <c r="N215" s="219" t="str">
        <f t="shared" si="7"/>
        <v/>
      </c>
      <c r="O215" s="221"/>
    </row>
    <row r="216" spans="1:15" s="212" customFormat="1" ht="18.75" customHeight="1" outlineLevel="1">
      <c r="A216" s="213">
        <v>215</v>
      </c>
      <c r="B216" s="213" t="s">
        <v>8618</v>
      </c>
      <c r="C216" s="213" t="s">
        <v>8668</v>
      </c>
      <c r="D216" s="213" t="s">
        <v>8627</v>
      </c>
      <c r="E216" s="213" t="s">
        <v>8763</v>
      </c>
      <c r="F216" s="220" t="s">
        <v>417</v>
      </c>
      <c r="G216" s="214" t="s">
        <v>415</v>
      </c>
      <c r="H216" s="218"/>
      <c r="I216" s="218"/>
      <c r="J216" s="219"/>
      <c r="K216" s="216">
        <v>2</v>
      </c>
      <c r="L216" s="217">
        <v>8</v>
      </c>
      <c r="M216" s="218" t="str">
        <f t="shared" si="6"/>
        <v/>
      </c>
      <c r="N216" s="219" t="str">
        <f t="shared" si="7"/>
        <v/>
      </c>
      <c r="O216" s="221"/>
    </row>
    <row r="217" spans="1:15" s="212" customFormat="1" ht="18.75" customHeight="1">
      <c r="A217" s="213">
        <v>216</v>
      </c>
      <c r="B217" s="213" t="s">
        <v>8618</v>
      </c>
      <c r="C217" s="213" t="s">
        <v>8818</v>
      </c>
      <c r="D217" s="213" t="s">
        <v>8622</v>
      </c>
      <c r="E217" s="213" t="s">
        <v>8763</v>
      </c>
      <c r="F217" s="214" t="s">
        <v>418</v>
      </c>
      <c r="G217" s="215"/>
      <c r="H217" s="216">
        <v>8</v>
      </c>
      <c r="I217" s="216">
        <v>16</v>
      </c>
      <c r="J217" s="217">
        <v>384</v>
      </c>
      <c r="K217" s="218"/>
      <c r="L217" s="219"/>
      <c r="M217" s="216">
        <f t="shared" si="6"/>
        <v>8</v>
      </c>
      <c r="N217" s="217">
        <f t="shared" si="7"/>
        <v>188</v>
      </c>
      <c r="O217" s="213" t="s">
        <v>1199</v>
      </c>
    </row>
    <row r="218" spans="1:15" s="212" customFormat="1" ht="18.75" customHeight="1" outlineLevel="1">
      <c r="A218" s="213">
        <v>217</v>
      </c>
      <c r="B218" s="213" t="s">
        <v>8618</v>
      </c>
      <c r="C218" s="213" t="s">
        <v>8667</v>
      </c>
      <c r="D218" s="213" t="s">
        <v>8630</v>
      </c>
      <c r="E218" s="213" t="s">
        <v>8763</v>
      </c>
      <c r="F218" s="220" t="s">
        <v>419</v>
      </c>
      <c r="G218" s="214" t="s">
        <v>418</v>
      </c>
      <c r="H218" s="218"/>
      <c r="I218" s="218"/>
      <c r="J218" s="219"/>
      <c r="K218" s="216">
        <v>6</v>
      </c>
      <c r="L218" s="217">
        <v>188</v>
      </c>
      <c r="M218" s="218" t="str">
        <f t="shared" si="6"/>
        <v/>
      </c>
      <c r="N218" s="219" t="str">
        <f t="shared" si="7"/>
        <v/>
      </c>
      <c r="O218" s="221"/>
    </row>
    <row r="219" spans="1:15" s="212" customFormat="1" ht="18.75" customHeight="1" outlineLevel="1">
      <c r="A219" s="213">
        <v>218</v>
      </c>
      <c r="B219" s="213" t="s">
        <v>8618</v>
      </c>
      <c r="C219" s="213" t="s">
        <v>8629</v>
      </c>
      <c r="D219" s="213" t="s">
        <v>8627</v>
      </c>
      <c r="E219" s="213" t="s">
        <v>8763</v>
      </c>
      <c r="F219" s="220" t="s">
        <v>420</v>
      </c>
      <c r="G219" s="214" t="s">
        <v>418</v>
      </c>
      <c r="H219" s="218"/>
      <c r="I219" s="218"/>
      <c r="J219" s="219"/>
      <c r="K219" s="216">
        <v>2</v>
      </c>
      <c r="L219" s="217">
        <v>8</v>
      </c>
      <c r="M219" s="218" t="str">
        <f t="shared" si="6"/>
        <v/>
      </c>
      <c r="N219" s="219" t="str">
        <f t="shared" si="7"/>
        <v/>
      </c>
      <c r="O219" s="221"/>
    </row>
    <row r="220" spans="1:15" s="212" customFormat="1" ht="18.75" customHeight="1">
      <c r="A220" s="213">
        <v>219</v>
      </c>
      <c r="B220" s="213" t="s">
        <v>8618</v>
      </c>
      <c r="C220" s="213" t="s">
        <v>8819</v>
      </c>
      <c r="D220" s="213" t="s">
        <v>8622</v>
      </c>
      <c r="E220" s="213" t="s">
        <v>8763</v>
      </c>
      <c r="F220" s="214" t="s">
        <v>421</v>
      </c>
      <c r="G220" s="215"/>
      <c r="H220" s="216">
        <v>8</v>
      </c>
      <c r="I220" s="216">
        <v>16</v>
      </c>
      <c r="J220" s="217">
        <v>384</v>
      </c>
      <c r="K220" s="218"/>
      <c r="L220" s="219"/>
      <c r="M220" s="216">
        <f t="shared" si="6"/>
        <v>8</v>
      </c>
      <c r="N220" s="217">
        <f t="shared" si="7"/>
        <v>101</v>
      </c>
      <c r="O220" s="213" t="s">
        <v>1200</v>
      </c>
    </row>
    <row r="221" spans="1:15" s="212" customFormat="1" ht="18.75" customHeight="1" outlineLevel="1">
      <c r="A221" s="213">
        <v>220</v>
      </c>
      <c r="B221" s="213" t="s">
        <v>8618</v>
      </c>
      <c r="C221" s="213" t="s">
        <v>8663</v>
      </c>
      <c r="D221" s="213" t="s">
        <v>8630</v>
      </c>
      <c r="E221" s="213" t="s">
        <v>8763</v>
      </c>
      <c r="F221" s="220" t="s">
        <v>422</v>
      </c>
      <c r="G221" s="214" t="s">
        <v>421</v>
      </c>
      <c r="H221" s="218"/>
      <c r="I221" s="218"/>
      <c r="J221" s="219"/>
      <c r="K221" s="216">
        <v>6</v>
      </c>
      <c r="L221" s="217">
        <v>275</v>
      </c>
      <c r="M221" s="218" t="str">
        <f t="shared" si="6"/>
        <v/>
      </c>
      <c r="N221" s="219" t="str">
        <f t="shared" si="7"/>
        <v/>
      </c>
      <c r="O221" s="221"/>
    </row>
    <row r="222" spans="1:15" s="212" customFormat="1" ht="18.75" customHeight="1" outlineLevel="1">
      <c r="A222" s="213">
        <v>221</v>
      </c>
      <c r="B222" s="213" t="s">
        <v>8618</v>
      </c>
      <c r="C222" s="213" t="s">
        <v>8639</v>
      </c>
      <c r="D222" s="213" t="s">
        <v>8627</v>
      </c>
      <c r="E222" s="213" t="s">
        <v>8763</v>
      </c>
      <c r="F222" s="220" t="s">
        <v>423</v>
      </c>
      <c r="G222" s="214" t="s">
        <v>421</v>
      </c>
      <c r="H222" s="218"/>
      <c r="I222" s="218"/>
      <c r="J222" s="219"/>
      <c r="K222" s="216">
        <v>2</v>
      </c>
      <c r="L222" s="217">
        <v>8</v>
      </c>
      <c r="M222" s="218" t="str">
        <f t="shared" si="6"/>
        <v/>
      </c>
      <c r="N222" s="219" t="str">
        <f t="shared" si="7"/>
        <v/>
      </c>
      <c r="O222" s="221"/>
    </row>
    <row r="223" spans="1:15" s="212" customFormat="1" ht="18.75" customHeight="1">
      <c r="A223" s="213">
        <v>222</v>
      </c>
      <c r="B223" s="213" t="s">
        <v>8618</v>
      </c>
      <c r="C223" s="213" t="s">
        <v>8820</v>
      </c>
      <c r="D223" s="213" t="s">
        <v>8622</v>
      </c>
      <c r="E223" s="213" t="s">
        <v>8763</v>
      </c>
      <c r="F223" s="214" t="s">
        <v>424</v>
      </c>
      <c r="G223" s="215"/>
      <c r="H223" s="216">
        <v>8</v>
      </c>
      <c r="I223" s="216">
        <v>16</v>
      </c>
      <c r="J223" s="217">
        <v>256</v>
      </c>
      <c r="K223" s="218"/>
      <c r="L223" s="219"/>
      <c r="M223" s="216">
        <f t="shared" si="6"/>
        <v>10</v>
      </c>
      <c r="N223" s="217">
        <f t="shared" si="7"/>
        <v>15</v>
      </c>
      <c r="O223" s="213" t="s">
        <v>1201</v>
      </c>
    </row>
    <row r="224" spans="1:15" s="212" customFormat="1" ht="18.75" customHeight="1" outlineLevel="1">
      <c r="A224" s="213">
        <v>223</v>
      </c>
      <c r="B224" s="213" t="s">
        <v>8618</v>
      </c>
      <c r="C224" s="213" t="s">
        <v>8645</v>
      </c>
      <c r="D224" s="213" t="s">
        <v>8630</v>
      </c>
      <c r="E224" s="213" t="s">
        <v>8763</v>
      </c>
      <c r="F224" s="220" t="s">
        <v>425</v>
      </c>
      <c r="G224" s="214" t="s">
        <v>424</v>
      </c>
      <c r="H224" s="218"/>
      <c r="I224" s="218"/>
      <c r="J224" s="219"/>
      <c r="K224" s="216">
        <v>4</v>
      </c>
      <c r="L224" s="217">
        <v>233</v>
      </c>
      <c r="M224" s="218" t="str">
        <f t="shared" si="6"/>
        <v/>
      </c>
      <c r="N224" s="219" t="str">
        <f t="shared" si="7"/>
        <v/>
      </c>
      <c r="O224" s="221"/>
    </row>
    <row r="225" spans="1:15" s="212" customFormat="1" ht="18.75" customHeight="1" outlineLevel="1">
      <c r="A225" s="213">
        <v>224</v>
      </c>
      <c r="B225" s="213" t="s">
        <v>8618</v>
      </c>
      <c r="C225" s="213" t="s">
        <v>8646</v>
      </c>
      <c r="D225" s="213" t="s">
        <v>8627</v>
      </c>
      <c r="E225" s="213" t="s">
        <v>8763</v>
      </c>
      <c r="F225" s="220" t="s">
        <v>426</v>
      </c>
      <c r="G225" s="214" t="s">
        <v>424</v>
      </c>
      <c r="H225" s="218"/>
      <c r="I225" s="218"/>
      <c r="J225" s="219"/>
      <c r="K225" s="216">
        <v>2</v>
      </c>
      <c r="L225" s="217">
        <v>8</v>
      </c>
      <c r="M225" s="218" t="str">
        <f t="shared" si="6"/>
        <v/>
      </c>
      <c r="N225" s="219" t="str">
        <f t="shared" si="7"/>
        <v/>
      </c>
      <c r="O225" s="221"/>
    </row>
    <row r="226" spans="1:15" s="212" customFormat="1" ht="18.75" customHeight="1">
      <c r="A226" s="213">
        <v>225</v>
      </c>
      <c r="B226" s="213" t="s">
        <v>8618</v>
      </c>
      <c r="C226" s="213" t="s">
        <v>8821</v>
      </c>
      <c r="D226" s="213" t="s">
        <v>8622</v>
      </c>
      <c r="E226" s="213" t="s">
        <v>8763</v>
      </c>
      <c r="F226" s="214" t="s">
        <v>427</v>
      </c>
      <c r="G226" s="215"/>
      <c r="H226" s="216">
        <v>8</v>
      </c>
      <c r="I226" s="216">
        <v>16</v>
      </c>
      <c r="J226" s="217">
        <v>256</v>
      </c>
      <c r="K226" s="218"/>
      <c r="L226" s="219"/>
      <c r="M226" s="216">
        <f t="shared" si="6"/>
        <v>10</v>
      </c>
      <c r="N226" s="217">
        <f t="shared" si="7"/>
        <v>15</v>
      </c>
      <c r="O226" s="213" t="s">
        <v>1202</v>
      </c>
    </row>
    <row r="227" spans="1:15" s="212" customFormat="1" ht="18.75" customHeight="1" outlineLevel="1">
      <c r="A227" s="213">
        <v>226</v>
      </c>
      <c r="B227" s="213" t="s">
        <v>8618</v>
      </c>
      <c r="C227" s="213" t="s">
        <v>8657</v>
      </c>
      <c r="D227" s="213" t="s">
        <v>8630</v>
      </c>
      <c r="E227" s="213" t="s">
        <v>8763</v>
      </c>
      <c r="F227" s="220" t="s">
        <v>428</v>
      </c>
      <c r="G227" s="214" t="s">
        <v>427</v>
      </c>
      <c r="H227" s="218"/>
      <c r="I227" s="218"/>
      <c r="J227" s="219"/>
      <c r="K227" s="216">
        <v>4</v>
      </c>
      <c r="L227" s="217">
        <v>233</v>
      </c>
      <c r="M227" s="218" t="str">
        <f t="shared" si="6"/>
        <v/>
      </c>
      <c r="N227" s="219" t="str">
        <f t="shared" si="7"/>
        <v/>
      </c>
      <c r="O227" s="221"/>
    </row>
    <row r="228" spans="1:15" s="212" customFormat="1" ht="18.75" customHeight="1" outlineLevel="1">
      <c r="A228" s="213">
        <v>227</v>
      </c>
      <c r="B228" s="213" t="s">
        <v>8618</v>
      </c>
      <c r="C228" s="213" t="s">
        <v>8658</v>
      </c>
      <c r="D228" s="213" t="s">
        <v>8627</v>
      </c>
      <c r="E228" s="213" t="s">
        <v>8763</v>
      </c>
      <c r="F228" s="220" t="s">
        <v>429</v>
      </c>
      <c r="G228" s="214" t="s">
        <v>427</v>
      </c>
      <c r="H228" s="218"/>
      <c r="I228" s="218"/>
      <c r="J228" s="219"/>
      <c r="K228" s="216">
        <v>2</v>
      </c>
      <c r="L228" s="217">
        <v>8</v>
      </c>
      <c r="M228" s="218" t="str">
        <f t="shared" si="6"/>
        <v/>
      </c>
      <c r="N228" s="219" t="str">
        <f t="shared" si="7"/>
        <v/>
      </c>
      <c r="O228" s="221"/>
    </row>
    <row r="229" spans="1:15" s="212" customFormat="1" ht="18.75" customHeight="1">
      <c r="A229" s="213">
        <v>228</v>
      </c>
      <c r="B229" s="213" t="s">
        <v>8618</v>
      </c>
      <c r="C229" s="213" t="s">
        <v>8822</v>
      </c>
      <c r="D229" s="213" t="s">
        <v>8622</v>
      </c>
      <c r="E229" s="213" t="s">
        <v>8763</v>
      </c>
      <c r="F229" s="214" t="s">
        <v>430</v>
      </c>
      <c r="G229" s="215"/>
      <c r="H229" s="216">
        <v>16</v>
      </c>
      <c r="I229" s="216">
        <v>32</v>
      </c>
      <c r="J229" s="217">
        <v>384</v>
      </c>
      <c r="K229" s="218"/>
      <c r="L229" s="219"/>
      <c r="M229" s="216">
        <f t="shared" si="6"/>
        <v>24</v>
      </c>
      <c r="N229" s="217">
        <f t="shared" si="7"/>
        <v>81</v>
      </c>
      <c r="O229" s="213" t="s">
        <v>1203</v>
      </c>
    </row>
    <row r="230" spans="1:15" s="212" customFormat="1" ht="18.75" customHeight="1" outlineLevel="1">
      <c r="A230" s="213">
        <v>229</v>
      </c>
      <c r="B230" s="213" t="s">
        <v>8618</v>
      </c>
      <c r="C230" s="213" t="s">
        <v>8660</v>
      </c>
      <c r="D230" s="213" t="s">
        <v>8630</v>
      </c>
      <c r="E230" s="213" t="s">
        <v>8763</v>
      </c>
      <c r="F230" s="220" t="s">
        <v>431</v>
      </c>
      <c r="G230" s="214" t="s">
        <v>430</v>
      </c>
      <c r="H230" s="218"/>
      <c r="I230" s="218"/>
      <c r="J230" s="219"/>
      <c r="K230" s="216">
        <v>6</v>
      </c>
      <c r="L230" s="217">
        <v>295</v>
      </c>
      <c r="M230" s="218" t="str">
        <f t="shared" si="6"/>
        <v/>
      </c>
      <c r="N230" s="219" t="str">
        <f t="shared" si="7"/>
        <v/>
      </c>
      <c r="O230" s="221"/>
    </row>
    <row r="231" spans="1:15" s="212" customFormat="1" ht="18.75" customHeight="1" outlineLevel="1">
      <c r="A231" s="213">
        <v>230</v>
      </c>
      <c r="B231" s="213" t="s">
        <v>8618</v>
      </c>
      <c r="C231" s="213" t="s">
        <v>8661</v>
      </c>
      <c r="D231" s="213" t="s">
        <v>8627</v>
      </c>
      <c r="E231" s="213" t="s">
        <v>8763</v>
      </c>
      <c r="F231" s="220" t="s">
        <v>432</v>
      </c>
      <c r="G231" s="214" t="s">
        <v>430</v>
      </c>
      <c r="H231" s="218"/>
      <c r="I231" s="218"/>
      <c r="J231" s="219"/>
      <c r="K231" s="216">
        <v>2</v>
      </c>
      <c r="L231" s="217">
        <v>8</v>
      </c>
      <c r="M231" s="218" t="str">
        <f t="shared" si="6"/>
        <v/>
      </c>
      <c r="N231" s="219" t="str">
        <f t="shared" si="7"/>
        <v/>
      </c>
      <c r="O231" s="221"/>
    </row>
    <row r="232" spans="1:15" s="212" customFormat="1" ht="18.75" customHeight="1">
      <c r="A232" s="213">
        <v>231</v>
      </c>
      <c r="B232" s="213" t="s">
        <v>8618</v>
      </c>
      <c r="C232" s="213" t="s">
        <v>8823</v>
      </c>
      <c r="D232" s="213" t="s">
        <v>8622</v>
      </c>
      <c r="E232" s="213" t="s">
        <v>8763</v>
      </c>
      <c r="F232" s="214" t="s">
        <v>433</v>
      </c>
      <c r="G232" s="215"/>
      <c r="H232" s="216">
        <v>8</v>
      </c>
      <c r="I232" s="216">
        <v>16</v>
      </c>
      <c r="J232" s="217">
        <v>256</v>
      </c>
      <c r="K232" s="218"/>
      <c r="L232" s="219"/>
      <c r="M232" s="216">
        <f t="shared" si="6"/>
        <v>8</v>
      </c>
      <c r="N232" s="217">
        <f t="shared" si="7"/>
        <v>60</v>
      </c>
      <c r="O232" s="213" t="s">
        <v>1204</v>
      </c>
    </row>
    <row r="233" spans="1:15" s="212" customFormat="1" ht="18.75" customHeight="1" outlineLevel="1">
      <c r="A233" s="213">
        <v>232</v>
      </c>
      <c r="B233" s="213" t="s">
        <v>8618</v>
      </c>
      <c r="C233" s="213" t="s">
        <v>8641</v>
      </c>
      <c r="D233" s="213" t="s">
        <v>8630</v>
      </c>
      <c r="E233" s="213" t="s">
        <v>8763</v>
      </c>
      <c r="F233" s="220" t="s">
        <v>434</v>
      </c>
      <c r="G233" s="214" t="s">
        <v>433</v>
      </c>
      <c r="H233" s="218"/>
      <c r="I233" s="218"/>
      <c r="J233" s="219"/>
      <c r="K233" s="216">
        <v>6</v>
      </c>
      <c r="L233" s="217">
        <v>188</v>
      </c>
      <c r="M233" s="218" t="str">
        <f t="shared" si="6"/>
        <v/>
      </c>
      <c r="N233" s="219" t="str">
        <f t="shared" si="7"/>
        <v/>
      </c>
      <c r="O233" s="221"/>
    </row>
    <row r="234" spans="1:15" s="212" customFormat="1" ht="18.75" customHeight="1" outlineLevel="1">
      <c r="A234" s="213">
        <v>233</v>
      </c>
      <c r="B234" s="213" t="s">
        <v>8618</v>
      </c>
      <c r="C234" s="213" t="s">
        <v>8652</v>
      </c>
      <c r="D234" s="213" t="s">
        <v>8627</v>
      </c>
      <c r="E234" s="213" t="s">
        <v>8763</v>
      </c>
      <c r="F234" s="220" t="s">
        <v>435</v>
      </c>
      <c r="G234" s="214" t="s">
        <v>433</v>
      </c>
      <c r="H234" s="218"/>
      <c r="I234" s="218"/>
      <c r="J234" s="219"/>
      <c r="K234" s="216">
        <v>2</v>
      </c>
      <c r="L234" s="217">
        <v>8</v>
      </c>
      <c r="M234" s="218" t="str">
        <f t="shared" si="6"/>
        <v/>
      </c>
      <c r="N234" s="219" t="str">
        <f t="shared" si="7"/>
        <v/>
      </c>
      <c r="O234" s="221"/>
    </row>
    <row r="235" spans="1:15" s="212" customFormat="1" ht="18.75" customHeight="1">
      <c r="A235" s="213">
        <v>234</v>
      </c>
      <c r="B235" s="213" t="s">
        <v>8618</v>
      </c>
      <c r="C235" s="213" t="s">
        <v>8824</v>
      </c>
      <c r="D235" s="213" t="s">
        <v>8622</v>
      </c>
      <c r="E235" s="213" t="s">
        <v>8763</v>
      </c>
      <c r="F235" s="214" t="s">
        <v>436</v>
      </c>
      <c r="G235" s="215"/>
      <c r="H235" s="216">
        <v>8</v>
      </c>
      <c r="I235" s="216">
        <v>16</v>
      </c>
      <c r="J235" s="217">
        <v>256</v>
      </c>
      <c r="K235" s="218"/>
      <c r="L235" s="219"/>
      <c r="M235" s="216">
        <f t="shared" si="6"/>
        <v>12</v>
      </c>
      <c r="N235" s="217">
        <f t="shared" si="7"/>
        <v>240</v>
      </c>
      <c r="O235" s="213" t="s">
        <v>1205</v>
      </c>
    </row>
    <row r="236" spans="1:15" s="212" customFormat="1" ht="18.75" customHeight="1" outlineLevel="1">
      <c r="A236" s="213">
        <v>235</v>
      </c>
      <c r="B236" s="213" t="s">
        <v>8618</v>
      </c>
      <c r="C236" s="213" t="s">
        <v>8719</v>
      </c>
      <c r="D236" s="213" t="s">
        <v>8627</v>
      </c>
      <c r="E236" s="213" t="s">
        <v>8763</v>
      </c>
      <c r="F236" s="220" t="s">
        <v>437</v>
      </c>
      <c r="G236" s="214" t="s">
        <v>436</v>
      </c>
      <c r="H236" s="218"/>
      <c r="I236" s="218"/>
      <c r="J236" s="219"/>
      <c r="K236" s="216">
        <v>2</v>
      </c>
      <c r="L236" s="217">
        <v>8</v>
      </c>
      <c r="M236" s="218" t="str">
        <f t="shared" si="6"/>
        <v/>
      </c>
      <c r="N236" s="219" t="str">
        <f t="shared" si="7"/>
        <v/>
      </c>
      <c r="O236" s="221"/>
    </row>
    <row r="237" spans="1:15" s="212" customFormat="1" ht="18.75" customHeight="1" outlineLevel="1">
      <c r="A237" s="213">
        <v>236</v>
      </c>
      <c r="B237" s="213" t="s">
        <v>8618</v>
      </c>
      <c r="C237" s="213" t="s">
        <v>8731</v>
      </c>
      <c r="D237" s="213" t="s">
        <v>8627</v>
      </c>
      <c r="E237" s="213" t="s">
        <v>8763</v>
      </c>
      <c r="F237" s="220" t="s">
        <v>438</v>
      </c>
      <c r="G237" s="214" t="s">
        <v>436</v>
      </c>
      <c r="H237" s="218"/>
      <c r="I237" s="218"/>
      <c r="J237" s="219"/>
      <c r="K237" s="216">
        <v>2</v>
      </c>
      <c r="L237" s="217">
        <v>8</v>
      </c>
      <c r="M237" s="218" t="str">
        <f t="shared" si="6"/>
        <v/>
      </c>
      <c r="N237" s="219" t="str">
        <f t="shared" si="7"/>
        <v/>
      </c>
      <c r="O237" s="221"/>
    </row>
    <row r="238" spans="1:15" s="212" customFormat="1" ht="18.75" customHeight="1">
      <c r="A238" s="213">
        <v>237</v>
      </c>
      <c r="B238" s="213" t="s">
        <v>8618</v>
      </c>
      <c r="C238" s="213" t="s">
        <v>8825</v>
      </c>
      <c r="D238" s="213" t="s">
        <v>8622</v>
      </c>
      <c r="E238" s="213" t="s">
        <v>8763</v>
      </c>
      <c r="F238" s="214" t="s">
        <v>439</v>
      </c>
      <c r="G238" s="215"/>
      <c r="H238" s="216">
        <v>8</v>
      </c>
      <c r="I238" s="216">
        <v>16</v>
      </c>
      <c r="J238" s="217">
        <v>128</v>
      </c>
      <c r="K238" s="218"/>
      <c r="L238" s="219"/>
      <c r="M238" s="216">
        <f t="shared" si="6"/>
        <v>8</v>
      </c>
      <c r="N238" s="217">
        <f t="shared" si="7"/>
        <v>28</v>
      </c>
      <c r="O238" s="213" t="s">
        <v>1206</v>
      </c>
    </row>
    <row r="239" spans="1:15" s="212" customFormat="1" ht="18.75" customHeight="1" outlineLevel="1">
      <c r="A239" s="213">
        <v>238</v>
      </c>
      <c r="B239" s="213" t="s">
        <v>8618</v>
      </c>
      <c r="C239" s="213" t="s">
        <v>8826</v>
      </c>
      <c r="D239" s="213" t="s">
        <v>8770</v>
      </c>
      <c r="E239" s="213" t="s">
        <v>8763</v>
      </c>
      <c r="F239" s="220" t="s">
        <v>440</v>
      </c>
      <c r="G239" s="214" t="s">
        <v>439</v>
      </c>
      <c r="H239" s="218"/>
      <c r="I239" s="218"/>
      <c r="J239" s="219"/>
      <c r="K239" s="216">
        <v>6</v>
      </c>
      <c r="L239" s="217">
        <v>92</v>
      </c>
      <c r="M239" s="218" t="str">
        <f t="shared" si="6"/>
        <v/>
      </c>
      <c r="N239" s="219" t="str">
        <f t="shared" si="7"/>
        <v/>
      </c>
      <c r="O239" s="221"/>
    </row>
    <row r="240" spans="1:15" s="212" customFormat="1" ht="18.75" customHeight="1" outlineLevel="1">
      <c r="A240" s="213">
        <v>239</v>
      </c>
      <c r="B240" s="213" t="s">
        <v>8618</v>
      </c>
      <c r="C240" s="213" t="s">
        <v>8709</v>
      </c>
      <c r="D240" s="213" t="s">
        <v>8627</v>
      </c>
      <c r="E240" s="213" t="s">
        <v>8763</v>
      </c>
      <c r="F240" s="220" t="s">
        <v>441</v>
      </c>
      <c r="G240" s="214" t="s">
        <v>439</v>
      </c>
      <c r="H240" s="218"/>
      <c r="I240" s="218"/>
      <c r="J240" s="219"/>
      <c r="K240" s="216">
        <v>2</v>
      </c>
      <c r="L240" s="217">
        <v>8</v>
      </c>
      <c r="M240" s="218" t="str">
        <f t="shared" si="6"/>
        <v/>
      </c>
      <c r="N240" s="219" t="str">
        <f t="shared" si="7"/>
        <v/>
      </c>
      <c r="O240" s="221"/>
    </row>
    <row r="241" spans="1:15" s="212" customFormat="1" ht="18.75" customHeight="1">
      <c r="A241" s="213">
        <v>240</v>
      </c>
      <c r="B241" s="213" t="s">
        <v>8618</v>
      </c>
      <c r="C241" s="213" t="s">
        <v>8827</v>
      </c>
      <c r="D241" s="213" t="s">
        <v>8622</v>
      </c>
      <c r="E241" s="213" t="s">
        <v>8763</v>
      </c>
      <c r="F241" s="214" t="s">
        <v>442</v>
      </c>
      <c r="G241" s="215"/>
      <c r="H241" s="216">
        <v>8</v>
      </c>
      <c r="I241" s="216">
        <v>16</v>
      </c>
      <c r="J241" s="217">
        <v>384</v>
      </c>
      <c r="K241" s="218"/>
      <c r="L241" s="219"/>
      <c r="M241" s="216">
        <f t="shared" si="6"/>
        <v>8</v>
      </c>
      <c r="N241" s="217">
        <f t="shared" si="7"/>
        <v>34</v>
      </c>
      <c r="O241" s="213" t="s">
        <v>1207</v>
      </c>
    </row>
    <row r="242" spans="1:15" s="212" customFormat="1" ht="18.75" customHeight="1" outlineLevel="1">
      <c r="A242" s="213">
        <v>241</v>
      </c>
      <c r="B242" s="213" t="s">
        <v>8618</v>
      </c>
      <c r="C242" s="213" t="s">
        <v>8730</v>
      </c>
      <c r="D242" s="213" t="s">
        <v>8627</v>
      </c>
      <c r="E242" s="213" t="s">
        <v>8763</v>
      </c>
      <c r="F242" s="220" t="s">
        <v>443</v>
      </c>
      <c r="G242" s="214" t="s">
        <v>442</v>
      </c>
      <c r="H242" s="218"/>
      <c r="I242" s="218"/>
      <c r="J242" s="219"/>
      <c r="K242" s="216">
        <v>2</v>
      </c>
      <c r="L242" s="217">
        <v>8</v>
      </c>
      <c r="M242" s="218" t="str">
        <f t="shared" si="6"/>
        <v/>
      </c>
      <c r="N242" s="219" t="str">
        <f t="shared" si="7"/>
        <v/>
      </c>
      <c r="O242" s="221"/>
    </row>
    <row r="243" spans="1:15" s="212" customFormat="1" ht="18.75" customHeight="1" outlineLevel="1">
      <c r="A243" s="213">
        <v>242</v>
      </c>
      <c r="B243" s="213" t="s">
        <v>8618</v>
      </c>
      <c r="C243" s="213" t="s">
        <v>8828</v>
      </c>
      <c r="D243" s="213" t="s">
        <v>8770</v>
      </c>
      <c r="E243" s="213" t="s">
        <v>8763</v>
      </c>
      <c r="F243" s="220" t="s">
        <v>444</v>
      </c>
      <c r="G243" s="214" t="s">
        <v>442</v>
      </c>
      <c r="H243" s="218"/>
      <c r="I243" s="218"/>
      <c r="J243" s="219"/>
      <c r="K243" s="216">
        <v>6</v>
      </c>
      <c r="L243" s="217">
        <v>342</v>
      </c>
      <c r="M243" s="218" t="str">
        <f t="shared" si="6"/>
        <v/>
      </c>
      <c r="N243" s="219" t="str">
        <f t="shared" si="7"/>
        <v/>
      </c>
      <c r="O243" s="221"/>
    </row>
    <row r="244" spans="1:15" s="212" customFormat="1" ht="18.75" customHeight="1">
      <c r="A244" s="213">
        <v>243</v>
      </c>
      <c r="B244" s="213" t="s">
        <v>8618</v>
      </c>
      <c r="C244" s="213" t="s">
        <v>8829</v>
      </c>
      <c r="D244" s="213" t="s">
        <v>8622</v>
      </c>
      <c r="E244" s="213" t="s">
        <v>8763</v>
      </c>
      <c r="F244" s="214" t="s">
        <v>445</v>
      </c>
      <c r="G244" s="215"/>
      <c r="H244" s="216">
        <v>8</v>
      </c>
      <c r="I244" s="216">
        <v>16</v>
      </c>
      <c r="J244" s="217">
        <v>256</v>
      </c>
      <c r="K244" s="218"/>
      <c r="L244" s="219"/>
      <c r="M244" s="216">
        <f t="shared" si="6"/>
        <v>8</v>
      </c>
      <c r="N244" s="217">
        <f t="shared" si="7"/>
        <v>15</v>
      </c>
      <c r="O244" s="213" t="s">
        <v>1208</v>
      </c>
    </row>
    <row r="245" spans="1:15" s="212" customFormat="1" ht="18.75" customHeight="1" outlineLevel="1">
      <c r="A245" s="213">
        <v>244</v>
      </c>
      <c r="B245" s="213" t="s">
        <v>8618</v>
      </c>
      <c r="C245" s="213" t="s">
        <v>8697</v>
      </c>
      <c r="D245" s="213" t="s">
        <v>8627</v>
      </c>
      <c r="E245" s="213" t="s">
        <v>8763</v>
      </c>
      <c r="F245" s="220" t="s">
        <v>446</v>
      </c>
      <c r="G245" s="214" t="s">
        <v>445</v>
      </c>
      <c r="H245" s="218"/>
      <c r="I245" s="218"/>
      <c r="J245" s="219"/>
      <c r="K245" s="216">
        <v>2</v>
      </c>
      <c r="L245" s="217">
        <v>8</v>
      </c>
      <c r="M245" s="218" t="str">
        <f t="shared" si="6"/>
        <v/>
      </c>
      <c r="N245" s="219" t="str">
        <f t="shared" si="7"/>
        <v/>
      </c>
      <c r="O245" s="221"/>
    </row>
    <row r="246" spans="1:15" s="212" customFormat="1" ht="18.75" customHeight="1" outlineLevel="1">
      <c r="A246" s="213">
        <v>245</v>
      </c>
      <c r="B246" s="213" t="s">
        <v>8618</v>
      </c>
      <c r="C246" s="213" t="s">
        <v>8830</v>
      </c>
      <c r="D246" s="213" t="s">
        <v>8770</v>
      </c>
      <c r="E246" s="213" t="s">
        <v>8763</v>
      </c>
      <c r="F246" s="220" t="s">
        <v>447</v>
      </c>
      <c r="G246" s="214" t="s">
        <v>445</v>
      </c>
      <c r="H246" s="218"/>
      <c r="I246" s="218"/>
      <c r="J246" s="219"/>
      <c r="K246" s="216">
        <v>6</v>
      </c>
      <c r="L246" s="217">
        <v>233</v>
      </c>
      <c r="M246" s="218" t="str">
        <f t="shared" si="6"/>
        <v/>
      </c>
      <c r="N246" s="219" t="str">
        <f t="shared" si="7"/>
        <v/>
      </c>
      <c r="O246" s="221"/>
    </row>
    <row r="247" spans="1:15" s="212" customFormat="1" ht="18.75" customHeight="1">
      <c r="A247" s="213">
        <v>246</v>
      </c>
      <c r="B247" s="213" t="s">
        <v>8618</v>
      </c>
      <c r="C247" s="213" t="s">
        <v>8831</v>
      </c>
      <c r="D247" s="213" t="s">
        <v>8622</v>
      </c>
      <c r="E247" s="213" t="s">
        <v>8763</v>
      </c>
      <c r="F247" s="214" t="s">
        <v>448</v>
      </c>
      <c r="G247" s="215"/>
      <c r="H247" s="216">
        <v>8</v>
      </c>
      <c r="I247" s="216">
        <v>16</v>
      </c>
      <c r="J247" s="217">
        <v>256</v>
      </c>
      <c r="K247" s="218"/>
      <c r="L247" s="219"/>
      <c r="M247" s="216">
        <f t="shared" si="6"/>
        <v>12</v>
      </c>
      <c r="N247" s="217">
        <f t="shared" si="7"/>
        <v>240</v>
      </c>
      <c r="O247" s="213" t="s">
        <v>1209</v>
      </c>
    </row>
    <row r="248" spans="1:15" s="212" customFormat="1" ht="18.75" customHeight="1" outlineLevel="1">
      <c r="A248" s="213">
        <v>247</v>
      </c>
      <c r="B248" s="213" t="s">
        <v>8618</v>
      </c>
      <c r="C248" s="213" t="s">
        <v>8701</v>
      </c>
      <c r="D248" s="213" t="s">
        <v>8627</v>
      </c>
      <c r="E248" s="213" t="s">
        <v>8763</v>
      </c>
      <c r="F248" s="220" t="s">
        <v>449</v>
      </c>
      <c r="G248" s="214" t="s">
        <v>448</v>
      </c>
      <c r="H248" s="218"/>
      <c r="I248" s="218"/>
      <c r="J248" s="219"/>
      <c r="K248" s="216">
        <v>2</v>
      </c>
      <c r="L248" s="217">
        <v>8</v>
      </c>
      <c r="M248" s="218" t="str">
        <f t="shared" si="6"/>
        <v/>
      </c>
      <c r="N248" s="219" t="str">
        <f t="shared" si="7"/>
        <v/>
      </c>
      <c r="O248" s="221"/>
    </row>
    <row r="249" spans="1:15" s="212" customFormat="1" ht="18.75" customHeight="1" outlineLevel="1">
      <c r="A249" s="213">
        <v>248</v>
      </c>
      <c r="B249" s="213" t="s">
        <v>8618</v>
      </c>
      <c r="C249" s="213" t="s">
        <v>8725</v>
      </c>
      <c r="D249" s="213" t="s">
        <v>8627</v>
      </c>
      <c r="E249" s="213" t="s">
        <v>8763</v>
      </c>
      <c r="F249" s="220" t="s">
        <v>450</v>
      </c>
      <c r="G249" s="214" t="s">
        <v>448</v>
      </c>
      <c r="H249" s="218"/>
      <c r="I249" s="218"/>
      <c r="J249" s="219"/>
      <c r="K249" s="216">
        <v>2</v>
      </c>
      <c r="L249" s="217">
        <v>8</v>
      </c>
      <c r="M249" s="218" t="str">
        <f t="shared" si="6"/>
        <v/>
      </c>
      <c r="N249" s="219" t="str">
        <f t="shared" si="7"/>
        <v/>
      </c>
      <c r="O249" s="221"/>
    </row>
    <row r="250" spans="1:15" s="212" customFormat="1" ht="18.75" customHeight="1">
      <c r="A250" s="213">
        <v>249</v>
      </c>
      <c r="B250" s="213" t="s">
        <v>8618</v>
      </c>
      <c r="C250" s="213" t="s">
        <v>8832</v>
      </c>
      <c r="D250" s="213" t="s">
        <v>8622</v>
      </c>
      <c r="E250" s="213" t="s">
        <v>8763</v>
      </c>
      <c r="F250" s="214" t="s">
        <v>451</v>
      </c>
      <c r="G250" s="215"/>
      <c r="H250" s="216">
        <v>8</v>
      </c>
      <c r="I250" s="216">
        <v>16</v>
      </c>
      <c r="J250" s="217">
        <v>128</v>
      </c>
      <c r="K250" s="218"/>
      <c r="L250" s="219"/>
      <c r="M250" s="216">
        <f t="shared" si="6"/>
        <v>8</v>
      </c>
      <c r="N250" s="217">
        <f t="shared" si="7"/>
        <v>20</v>
      </c>
      <c r="O250" s="213" t="s">
        <v>1210</v>
      </c>
    </row>
    <row r="251" spans="1:15" s="212" customFormat="1" ht="18.75" customHeight="1" outlineLevel="1">
      <c r="A251" s="213">
        <v>250</v>
      </c>
      <c r="B251" s="213" t="s">
        <v>8618</v>
      </c>
      <c r="C251" s="213" t="s">
        <v>8833</v>
      </c>
      <c r="D251" s="213" t="s">
        <v>8770</v>
      </c>
      <c r="E251" s="213" t="s">
        <v>8763</v>
      </c>
      <c r="F251" s="220" t="s">
        <v>452</v>
      </c>
      <c r="G251" s="214" t="s">
        <v>451</v>
      </c>
      <c r="H251" s="218"/>
      <c r="I251" s="218"/>
      <c r="J251" s="219"/>
      <c r="K251" s="216">
        <v>6</v>
      </c>
      <c r="L251" s="217">
        <v>100</v>
      </c>
      <c r="M251" s="218" t="str">
        <f t="shared" si="6"/>
        <v/>
      </c>
      <c r="N251" s="219" t="str">
        <f t="shared" si="7"/>
        <v/>
      </c>
      <c r="O251" s="221"/>
    </row>
    <row r="252" spans="1:15" s="212" customFormat="1" ht="18.75" customHeight="1" outlineLevel="1">
      <c r="A252" s="213">
        <v>251</v>
      </c>
      <c r="B252" s="213" t="s">
        <v>8618</v>
      </c>
      <c r="C252" s="213" t="s">
        <v>8675</v>
      </c>
      <c r="D252" s="213" t="s">
        <v>8627</v>
      </c>
      <c r="E252" s="213" t="s">
        <v>8763</v>
      </c>
      <c r="F252" s="220" t="s">
        <v>453</v>
      </c>
      <c r="G252" s="214" t="s">
        <v>451</v>
      </c>
      <c r="H252" s="218"/>
      <c r="I252" s="218"/>
      <c r="J252" s="219"/>
      <c r="K252" s="216">
        <v>2</v>
      </c>
      <c r="L252" s="217">
        <v>8</v>
      </c>
      <c r="M252" s="218" t="str">
        <f t="shared" si="6"/>
        <v/>
      </c>
      <c r="N252" s="219" t="str">
        <f t="shared" si="7"/>
        <v/>
      </c>
      <c r="O252" s="221"/>
    </row>
    <row r="253" spans="1:15" s="212" customFormat="1" ht="18.75" customHeight="1">
      <c r="A253" s="213">
        <v>252</v>
      </c>
      <c r="B253" s="213" t="s">
        <v>8618</v>
      </c>
      <c r="C253" s="213" t="s">
        <v>8834</v>
      </c>
      <c r="D253" s="213" t="s">
        <v>8622</v>
      </c>
      <c r="E253" s="213" t="s">
        <v>8763</v>
      </c>
      <c r="F253" s="214" t="s">
        <v>454</v>
      </c>
      <c r="G253" s="215"/>
      <c r="H253" s="216">
        <v>8</v>
      </c>
      <c r="I253" s="216">
        <v>16</v>
      </c>
      <c r="J253" s="217">
        <v>256</v>
      </c>
      <c r="K253" s="218"/>
      <c r="L253" s="219"/>
      <c r="M253" s="216">
        <f t="shared" si="6"/>
        <v>8</v>
      </c>
      <c r="N253" s="217">
        <f t="shared" si="7"/>
        <v>35</v>
      </c>
      <c r="O253" s="213" t="s">
        <v>1211</v>
      </c>
    </row>
    <row r="254" spans="1:15" s="212" customFormat="1" ht="18.75" customHeight="1" outlineLevel="1">
      <c r="A254" s="213">
        <v>253</v>
      </c>
      <c r="B254" s="213" t="s">
        <v>8618</v>
      </c>
      <c r="C254" s="213" t="s">
        <v>8734</v>
      </c>
      <c r="D254" s="213" t="s">
        <v>8627</v>
      </c>
      <c r="E254" s="213" t="s">
        <v>8763</v>
      </c>
      <c r="F254" s="220" t="s">
        <v>455</v>
      </c>
      <c r="G254" s="214" t="s">
        <v>454</v>
      </c>
      <c r="H254" s="218"/>
      <c r="I254" s="218"/>
      <c r="J254" s="219"/>
      <c r="K254" s="216">
        <v>2</v>
      </c>
      <c r="L254" s="217">
        <v>8</v>
      </c>
      <c r="M254" s="218" t="str">
        <f t="shared" si="6"/>
        <v/>
      </c>
      <c r="N254" s="219" t="str">
        <f t="shared" si="7"/>
        <v/>
      </c>
      <c r="O254" s="221"/>
    </row>
    <row r="255" spans="1:15" s="212" customFormat="1" ht="18.75" customHeight="1" outlineLevel="1">
      <c r="A255" s="213">
        <v>254</v>
      </c>
      <c r="B255" s="213" t="s">
        <v>8618</v>
      </c>
      <c r="C255" s="213" t="s">
        <v>8835</v>
      </c>
      <c r="D255" s="213" t="s">
        <v>8770</v>
      </c>
      <c r="E255" s="213" t="s">
        <v>8763</v>
      </c>
      <c r="F255" s="220" t="s">
        <v>456</v>
      </c>
      <c r="G255" s="214" t="s">
        <v>454</v>
      </c>
      <c r="H255" s="218"/>
      <c r="I255" s="218"/>
      <c r="J255" s="219"/>
      <c r="K255" s="216">
        <v>6</v>
      </c>
      <c r="L255" s="217">
        <v>213</v>
      </c>
      <c r="M255" s="218" t="str">
        <f t="shared" si="6"/>
        <v/>
      </c>
      <c r="N255" s="219" t="str">
        <f t="shared" si="7"/>
        <v/>
      </c>
      <c r="O255" s="221"/>
    </row>
    <row r="256" spans="1:15" s="212" customFormat="1" ht="18.75" customHeight="1">
      <c r="A256" s="213">
        <v>255</v>
      </c>
      <c r="B256" s="213" t="s">
        <v>8618</v>
      </c>
      <c r="C256" s="213" t="s">
        <v>8836</v>
      </c>
      <c r="D256" s="213" t="s">
        <v>8622</v>
      </c>
      <c r="E256" s="213" t="s">
        <v>8763</v>
      </c>
      <c r="F256" s="214" t="s">
        <v>457</v>
      </c>
      <c r="G256" s="215"/>
      <c r="H256" s="216">
        <v>8</v>
      </c>
      <c r="I256" s="216">
        <v>16</v>
      </c>
      <c r="J256" s="217">
        <v>192</v>
      </c>
      <c r="K256" s="218"/>
      <c r="L256" s="219"/>
      <c r="M256" s="216">
        <f t="shared" si="6"/>
        <v>12</v>
      </c>
      <c r="N256" s="217">
        <f t="shared" si="7"/>
        <v>60</v>
      </c>
      <c r="O256" s="213" t="s">
        <v>1212</v>
      </c>
    </row>
    <row r="257" spans="1:15" s="212" customFormat="1" ht="18.75" customHeight="1" outlineLevel="1">
      <c r="A257" s="213">
        <v>256</v>
      </c>
      <c r="B257" s="213" t="s">
        <v>8618</v>
      </c>
      <c r="C257" s="213" t="s">
        <v>8837</v>
      </c>
      <c r="D257" s="213" t="s">
        <v>8770</v>
      </c>
      <c r="E257" s="213" t="s">
        <v>8763</v>
      </c>
      <c r="F257" s="220" t="s">
        <v>458</v>
      </c>
      <c r="G257" s="214" t="s">
        <v>457</v>
      </c>
      <c r="H257" s="218"/>
      <c r="I257" s="218"/>
      <c r="J257" s="219"/>
      <c r="K257" s="216">
        <v>2</v>
      </c>
      <c r="L257" s="217">
        <v>124</v>
      </c>
      <c r="M257" s="218" t="str">
        <f t="shared" si="6"/>
        <v/>
      </c>
      <c r="N257" s="219" t="str">
        <f t="shared" si="7"/>
        <v/>
      </c>
      <c r="O257" s="221"/>
    </row>
    <row r="258" spans="1:15" s="212" customFormat="1" ht="18.75" customHeight="1" outlineLevel="1">
      <c r="A258" s="213">
        <v>257</v>
      </c>
      <c r="B258" s="213" t="s">
        <v>8618</v>
      </c>
      <c r="C258" s="213" t="s">
        <v>8722</v>
      </c>
      <c r="D258" s="213" t="s">
        <v>8627</v>
      </c>
      <c r="E258" s="213" t="s">
        <v>8763</v>
      </c>
      <c r="F258" s="220" t="s">
        <v>459</v>
      </c>
      <c r="G258" s="214" t="s">
        <v>457</v>
      </c>
      <c r="H258" s="218"/>
      <c r="I258" s="218"/>
      <c r="J258" s="219"/>
      <c r="K258" s="216">
        <v>2</v>
      </c>
      <c r="L258" s="217">
        <v>8</v>
      </c>
      <c r="M258" s="218" t="str">
        <f t="shared" si="6"/>
        <v/>
      </c>
      <c r="N258" s="219" t="str">
        <f t="shared" si="7"/>
        <v/>
      </c>
      <c r="O258" s="221"/>
    </row>
    <row r="259" spans="1:15" s="212" customFormat="1" ht="18.75" customHeight="1">
      <c r="A259" s="213">
        <v>258</v>
      </c>
      <c r="B259" s="213" t="s">
        <v>8618</v>
      </c>
      <c r="C259" s="213" t="s">
        <v>8838</v>
      </c>
      <c r="D259" s="213" t="s">
        <v>8622</v>
      </c>
      <c r="E259" s="213" t="s">
        <v>8763</v>
      </c>
      <c r="F259" s="214" t="s">
        <v>460</v>
      </c>
      <c r="G259" s="215"/>
      <c r="H259" s="216">
        <v>8</v>
      </c>
      <c r="I259" s="216">
        <v>16</v>
      </c>
      <c r="J259" s="217">
        <v>384</v>
      </c>
      <c r="K259" s="218"/>
      <c r="L259" s="219"/>
      <c r="M259" s="216">
        <f t="shared" ref="M259:M322" si="8">IF($G259="",I259-SUMIF($G$2:$G$335,$F259,$K$2:$K$335),"")</f>
        <v>6</v>
      </c>
      <c r="N259" s="217">
        <f t="shared" ref="N259:N322" si="9">IF($G259="",J259-SUMIF($G$2:$G$335,$F259,$L$2:$L$335),"")</f>
        <v>20</v>
      </c>
      <c r="O259" s="213" t="s">
        <v>1213</v>
      </c>
    </row>
    <row r="260" spans="1:15" s="212" customFormat="1" ht="18.75" customHeight="1" outlineLevel="1">
      <c r="A260" s="213">
        <v>259</v>
      </c>
      <c r="B260" s="213" t="s">
        <v>8618</v>
      </c>
      <c r="C260" s="213" t="s">
        <v>8737</v>
      </c>
      <c r="D260" s="213" t="s">
        <v>8627</v>
      </c>
      <c r="E260" s="213" t="s">
        <v>8763</v>
      </c>
      <c r="F260" s="220" t="s">
        <v>461</v>
      </c>
      <c r="G260" s="214" t="s">
        <v>460</v>
      </c>
      <c r="H260" s="218"/>
      <c r="I260" s="218"/>
      <c r="J260" s="219"/>
      <c r="K260" s="216">
        <v>2</v>
      </c>
      <c r="L260" s="217">
        <v>8</v>
      </c>
      <c r="M260" s="218" t="str">
        <f t="shared" si="8"/>
        <v/>
      </c>
      <c r="N260" s="219" t="str">
        <f t="shared" si="9"/>
        <v/>
      </c>
      <c r="O260" s="221"/>
    </row>
    <row r="261" spans="1:15" s="212" customFormat="1" ht="18.75" customHeight="1" outlineLevel="1">
      <c r="A261" s="213">
        <v>260</v>
      </c>
      <c r="B261" s="213" t="s">
        <v>8618</v>
      </c>
      <c r="C261" s="213" t="s">
        <v>8839</v>
      </c>
      <c r="D261" s="213" t="s">
        <v>8770</v>
      </c>
      <c r="E261" s="213" t="s">
        <v>8763</v>
      </c>
      <c r="F261" s="220" t="s">
        <v>462</v>
      </c>
      <c r="G261" s="214" t="s">
        <v>460</v>
      </c>
      <c r="H261" s="218"/>
      <c r="I261" s="218"/>
      <c r="J261" s="219"/>
      <c r="K261" s="216">
        <v>8</v>
      </c>
      <c r="L261" s="217">
        <v>356</v>
      </c>
      <c r="M261" s="218" t="str">
        <f t="shared" si="8"/>
        <v/>
      </c>
      <c r="N261" s="219" t="str">
        <f t="shared" si="9"/>
        <v/>
      </c>
      <c r="O261" s="221"/>
    </row>
    <row r="262" spans="1:15" s="212" customFormat="1" ht="18.75" customHeight="1">
      <c r="A262" s="213">
        <v>261</v>
      </c>
      <c r="B262" s="213" t="s">
        <v>8618</v>
      </c>
      <c r="C262" s="213" t="s">
        <v>8840</v>
      </c>
      <c r="D262" s="213" t="s">
        <v>8622</v>
      </c>
      <c r="E262" s="213" t="s">
        <v>8763</v>
      </c>
      <c r="F262" s="214" t="s">
        <v>463</v>
      </c>
      <c r="G262" s="215"/>
      <c r="H262" s="216">
        <v>8</v>
      </c>
      <c r="I262" s="216">
        <v>16</v>
      </c>
      <c r="J262" s="217">
        <v>192</v>
      </c>
      <c r="K262" s="218"/>
      <c r="L262" s="219"/>
      <c r="M262" s="216">
        <f t="shared" si="8"/>
        <v>12</v>
      </c>
      <c r="N262" s="217">
        <f t="shared" si="9"/>
        <v>55</v>
      </c>
      <c r="O262" s="213" t="s">
        <v>1214</v>
      </c>
    </row>
    <row r="263" spans="1:15" s="212" customFormat="1" ht="18.75" customHeight="1" outlineLevel="1">
      <c r="A263" s="213">
        <v>262</v>
      </c>
      <c r="B263" s="213" t="s">
        <v>8618</v>
      </c>
      <c r="C263" s="213" t="s">
        <v>8724</v>
      </c>
      <c r="D263" s="213" t="s">
        <v>8627</v>
      </c>
      <c r="E263" s="213" t="s">
        <v>8763</v>
      </c>
      <c r="F263" s="220" t="s">
        <v>464</v>
      </c>
      <c r="G263" s="214" t="s">
        <v>463</v>
      </c>
      <c r="H263" s="218"/>
      <c r="I263" s="218"/>
      <c r="J263" s="219"/>
      <c r="K263" s="216">
        <v>2</v>
      </c>
      <c r="L263" s="217">
        <v>8</v>
      </c>
      <c r="M263" s="218" t="str">
        <f t="shared" si="8"/>
        <v/>
      </c>
      <c r="N263" s="219" t="str">
        <f t="shared" si="9"/>
        <v/>
      </c>
      <c r="O263" s="221"/>
    </row>
    <row r="264" spans="1:15" s="212" customFormat="1" ht="18.75" customHeight="1" outlineLevel="1">
      <c r="A264" s="213">
        <v>263</v>
      </c>
      <c r="B264" s="213" t="s">
        <v>8618</v>
      </c>
      <c r="C264" s="213" t="s">
        <v>8841</v>
      </c>
      <c r="D264" s="213" t="s">
        <v>8770</v>
      </c>
      <c r="E264" s="213" t="s">
        <v>8763</v>
      </c>
      <c r="F264" s="220" t="s">
        <v>465</v>
      </c>
      <c r="G264" s="214" t="s">
        <v>463</v>
      </c>
      <c r="H264" s="218"/>
      <c r="I264" s="218"/>
      <c r="J264" s="219"/>
      <c r="K264" s="216">
        <v>2</v>
      </c>
      <c r="L264" s="217">
        <v>129</v>
      </c>
      <c r="M264" s="218" t="str">
        <f t="shared" si="8"/>
        <v/>
      </c>
      <c r="N264" s="219" t="str">
        <f t="shared" si="9"/>
        <v/>
      </c>
      <c r="O264" s="221"/>
    </row>
    <row r="265" spans="1:15" s="212" customFormat="1" ht="18.75" customHeight="1">
      <c r="A265" s="213">
        <v>264</v>
      </c>
      <c r="B265" s="213" t="s">
        <v>8618</v>
      </c>
      <c r="C265" s="213" t="s">
        <v>8842</v>
      </c>
      <c r="D265" s="213" t="s">
        <v>8622</v>
      </c>
      <c r="E265" s="213" t="s">
        <v>8763</v>
      </c>
      <c r="F265" s="214" t="s">
        <v>466</v>
      </c>
      <c r="G265" s="215"/>
      <c r="H265" s="216">
        <v>8</v>
      </c>
      <c r="I265" s="216">
        <v>16</v>
      </c>
      <c r="J265" s="217">
        <v>256</v>
      </c>
      <c r="K265" s="218"/>
      <c r="L265" s="219"/>
      <c r="M265" s="216">
        <f t="shared" si="8"/>
        <v>10</v>
      </c>
      <c r="N265" s="217">
        <f t="shared" si="9"/>
        <v>15</v>
      </c>
      <c r="O265" s="213" t="s">
        <v>1215</v>
      </c>
    </row>
    <row r="266" spans="1:15" s="212" customFormat="1" ht="18.75" customHeight="1" outlineLevel="1">
      <c r="A266" s="213">
        <v>265</v>
      </c>
      <c r="B266" s="213" t="s">
        <v>8618</v>
      </c>
      <c r="C266" s="213" t="s">
        <v>8696</v>
      </c>
      <c r="D266" s="213" t="s">
        <v>8627</v>
      </c>
      <c r="E266" s="213" t="s">
        <v>8763</v>
      </c>
      <c r="F266" s="220" t="s">
        <v>467</v>
      </c>
      <c r="G266" s="214" t="s">
        <v>466</v>
      </c>
      <c r="H266" s="218"/>
      <c r="I266" s="218"/>
      <c r="J266" s="219"/>
      <c r="K266" s="216">
        <v>2</v>
      </c>
      <c r="L266" s="217">
        <v>8</v>
      </c>
      <c r="M266" s="218" t="str">
        <f t="shared" si="8"/>
        <v/>
      </c>
      <c r="N266" s="219" t="str">
        <f t="shared" si="9"/>
        <v/>
      </c>
      <c r="O266" s="221"/>
    </row>
    <row r="267" spans="1:15" s="212" customFormat="1" ht="18.75" customHeight="1" outlineLevel="1">
      <c r="A267" s="213">
        <v>266</v>
      </c>
      <c r="B267" s="213" t="s">
        <v>8618</v>
      </c>
      <c r="C267" s="213" t="s">
        <v>8843</v>
      </c>
      <c r="D267" s="213" t="s">
        <v>8770</v>
      </c>
      <c r="E267" s="213" t="s">
        <v>8763</v>
      </c>
      <c r="F267" s="220" t="s">
        <v>468</v>
      </c>
      <c r="G267" s="214" t="s">
        <v>466</v>
      </c>
      <c r="H267" s="218"/>
      <c r="I267" s="218"/>
      <c r="J267" s="219"/>
      <c r="K267" s="216">
        <v>4</v>
      </c>
      <c r="L267" s="217">
        <v>233</v>
      </c>
      <c r="M267" s="218" t="str">
        <f t="shared" si="8"/>
        <v/>
      </c>
      <c r="N267" s="219" t="str">
        <f t="shared" si="9"/>
        <v/>
      </c>
      <c r="O267" s="221"/>
    </row>
    <row r="268" spans="1:15" s="212" customFormat="1" ht="18.75" customHeight="1">
      <c r="A268" s="213">
        <v>267</v>
      </c>
      <c r="B268" s="213" t="s">
        <v>8618</v>
      </c>
      <c r="C268" s="213" t="s">
        <v>8844</v>
      </c>
      <c r="D268" s="213" t="s">
        <v>8622</v>
      </c>
      <c r="E268" s="213" t="s">
        <v>8763</v>
      </c>
      <c r="F268" s="214" t="s">
        <v>469</v>
      </c>
      <c r="G268" s="215"/>
      <c r="H268" s="216">
        <v>8</v>
      </c>
      <c r="I268" s="216">
        <v>16</v>
      </c>
      <c r="J268" s="217">
        <v>384</v>
      </c>
      <c r="K268" s="218"/>
      <c r="L268" s="219"/>
      <c r="M268" s="216">
        <f t="shared" si="8"/>
        <v>8</v>
      </c>
      <c r="N268" s="217">
        <f t="shared" si="9"/>
        <v>101</v>
      </c>
      <c r="O268" s="213" t="s">
        <v>1216</v>
      </c>
    </row>
    <row r="269" spans="1:15" s="212" customFormat="1" ht="18.75" customHeight="1" outlineLevel="1">
      <c r="A269" s="213">
        <v>268</v>
      </c>
      <c r="B269" s="213" t="s">
        <v>8618</v>
      </c>
      <c r="C269" s="213" t="s">
        <v>8699</v>
      </c>
      <c r="D269" s="213" t="s">
        <v>8627</v>
      </c>
      <c r="E269" s="213" t="s">
        <v>8763</v>
      </c>
      <c r="F269" s="220" t="s">
        <v>470</v>
      </c>
      <c r="G269" s="214" t="s">
        <v>469</v>
      </c>
      <c r="H269" s="218"/>
      <c r="I269" s="218"/>
      <c r="J269" s="219"/>
      <c r="K269" s="216">
        <v>2</v>
      </c>
      <c r="L269" s="217">
        <v>8</v>
      </c>
      <c r="M269" s="218" t="str">
        <f t="shared" si="8"/>
        <v/>
      </c>
      <c r="N269" s="219" t="str">
        <f t="shared" si="9"/>
        <v/>
      </c>
      <c r="O269" s="221"/>
    </row>
    <row r="270" spans="1:15" s="212" customFormat="1" ht="18.75" customHeight="1" outlineLevel="1">
      <c r="A270" s="213">
        <v>269</v>
      </c>
      <c r="B270" s="213" t="s">
        <v>8618</v>
      </c>
      <c r="C270" s="213" t="s">
        <v>8845</v>
      </c>
      <c r="D270" s="213" t="s">
        <v>8770</v>
      </c>
      <c r="E270" s="213" t="s">
        <v>8763</v>
      </c>
      <c r="F270" s="220" t="s">
        <v>471</v>
      </c>
      <c r="G270" s="214" t="s">
        <v>469</v>
      </c>
      <c r="H270" s="218"/>
      <c r="I270" s="218"/>
      <c r="J270" s="219"/>
      <c r="K270" s="216">
        <v>6</v>
      </c>
      <c r="L270" s="217">
        <v>275</v>
      </c>
      <c r="M270" s="218" t="str">
        <f t="shared" si="8"/>
        <v/>
      </c>
      <c r="N270" s="219" t="str">
        <f t="shared" si="9"/>
        <v/>
      </c>
      <c r="O270" s="221"/>
    </row>
    <row r="271" spans="1:15" s="212" customFormat="1" ht="18.75" customHeight="1">
      <c r="A271" s="213">
        <v>270</v>
      </c>
      <c r="B271" s="213" t="s">
        <v>8618</v>
      </c>
      <c r="C271" s="213" t="s">
        <v>8846</v>
      </c>
      <c r="D271" s="213" t="s">
        <v>8622</v>
      </c>
      <c r="E271" s="213" t="s">
        <v>8763</v>
      </c>
      <c r="F271" s="214" t="s">
        <v>472</v>
      </c>
      <c r="G271" s="215"/>
      <c r="H271" s="216">
        <v>8</v>
      </c>
      <c r="I271" s="216">
        <v>16</v>
      </c>
      <c r="J271" s="217">
        <v>128</v>
      </c>
      <c r="K271" s="218"/>
      <c r="L271" s="219"/>
      <c r="M271" s="216">
        <f t="shared" si="8"/>
        <v>12</v>
      </c>
      <c r="N271" s="217">
        <f t="shared" si="9"/>
        <v>112</v>
      </c>
      <c r="O271" s="213" t="s">
        <v>1217</v>
      </c>
    </row>
    <row r="272" spans="1:15" s="212" customFormat="1" ht="18.75" customHeight="1" outlineLevel="1">
      <c r="A272" s="213">
        <v>271</v>
      </c>
      <c r="B272" s="213" t="s">
        <v>8618</v>
      </c>
      <c r="C272" s="213" t="s">
        <v>8680</v>
      </c>
      <c r="D272" s="213" t="s">
        <v>8627</v>
      </c>
      <c r="E272" s="213" t="s">
        <v>8763</v>
      </c>
      <c r="F272" s="220" t="s">
        <v>473</v>
      </c>
      <c r="G272" s="214" t="s">
        <v>472</v>
      </c>
      <c r="H272" s="218"/>
      <c r="I272" s="218"/>
      <c r="J272" s="219"/>
      <c r="K272" s="216">
        <v>2</v>
      </c>
      <c r="L272" s="217">
        <v>8</v>
      </c>
      <c r="M272" s="218" t="str">
        <f t="shared" si="8"/>
        <v/>
      </c>
      <c r="N272" s="219" t="str">
        <f t="shared" si="9"/>
        <v/>
      </c>
      <c r="O272" s="221"/>
    </row>
    <row r="273" spans="1:15" s="212" customFormat="1" ht="18.75" customHeight="1" outlineLevel="1">
      <c r="A273" s="213">
        <v>272</v>
      </c>
      <c r="B273" s="213" t="s">
        <v>8618</v>
      </c>
      <c r="C273" s="213" t="s">
        <v>8677</v>
      </c>
      <c r="D273" s="213" t="s">
        <v>8627</v>
      </c>
      <c r="E273" s="213" t="s">
        <v>8763</v>
      </c>
      <c r="F273" s="220" t="s">
        <v>474</v>
      </c>
      <c r="G273" s="214" t="s">
        <v>472</v>
      </c>
      <c r="H273" s="218"/>
      <c r="I273" s="218"/>
      <c r="J273" s="219"/>
      <c r="K273" s="216">
        <v>2</v>
      </c>
      <c r="L273" s="217">
        <v>8</v>
      </c>
      <c r="M273" s="218" t="str">
        <f t="shared" si="8"/>
        <v/>
      </c>
      <c r="N273" s="219" t="str">
        <f t="shared" si="9"/>
        <v/>
      </c>
      <c r="O273" s="221"/>
    </row>
    <row r="274" spans="1:15" s="212" customFormat="1" ht="18.75" customHeight="1">
      <c r="A274" s="213">
        <v>273</v>
      </c>
      <c r="B274" s="213" t="s">
        <v>8618</v>
      </c>
      <c r="C274" s="213" t="s">
        <v>8847</v>
      </c>
      <c r="D274" s="213" t="s">
        <v>8622</v>
      </c>
      <c r="E274" s="213" t="s">
        <v>8763</v>
      </c>
      <c r="F274" s="214" t="s">
        <v>475</v>
      </c>
      <c r="G274" s="215"/>
      <c r="H274" s="216">
        <v>8</v>
      </c>
      <c r="I274" s="216">
        <v>16</v>
      </c>
      <c r="J274" s="217">
        <v>384</v>
      </c>
      <c r="K274" s="218"/>
      <c r="L274" s="219"/>
      <c r="M274" s="216">
        <f t="shared" si="8"/>
        <v>8</v>
      </c>
      <c r="N274" s="217">
        <f t="shared" si="9"/>
        <v>91</v>
      </c>
      <c r="O274" s="213" t="s">
        <v>1218</v>
      </c>
    </row>
    <row r="275" spans="1:15" s="212" customFormat="1" ht="18.75" customHeight="1" outlineLevel="1">
      <c r="A275" s="213">
        <v>274</v>
      </c>
      <c r="B275" s="213" t="s">
        <v>8618</v>
      </c>
      <c r="C275" s="213" t="s">
        <v>8683</v>
      </c>
      <c r="D275" s="213" t="s">
        <v>8627</v>
      </c>
      <c r="E275" s="213" t="s">
        <v>8763</v>
      </c>
      <c r="F275" s="220" t="s">
        <v>476</v>
      </c>
      <c r="G275" s="214" t="s">
        <v>475</v>
      </c>
      <c r="H275" s="218"/>
      <c r="I275" s="218"/>
      <c r="J275" s="219"/>
      <c r="K275" s="216">
        <v>2</v>
      </c>
      <c r="L275" s="217">
        <v>8</v>
      </c>
      <c r="M275" s="218" t="str">
        <f t="shared" si="8"/>
        <v/>
      </c>
      <c r="N275" s="219" t="str">
        <f t="shared" si="9"/>
        <v/>
      </c>
      <c r="O275" s="221"/>
    </row>
    <row r="276" spans="1:15" s="212" customFormat="1" ht="18.75" customHeight="1" outlineLevel="1">
      <c r="A276" s="213">
        <v>275</v>
      </c>
      <c r="B276" s="213" t="s">
        <v>8618</v>
      </c>
      <c r="C276" s="213" t="s">
        <v>8848</v>
      </c>
      <c r="D276" s="213" t="s">
        <v>8770</v>
      </c>
      <c r="E276" s="213" t="s">
        <v>8763</v>
      </c>
      <c r="F276" s="220" t="s">
        <v>477</v>
      </c>
      <c r="G276" s="214" t="s">
        <v>475</v>
      </c>
      <c r="H276" s="218"/>
      <c r="I276" s="218"/>
      <c r="J276" s="219"/>
      <c r="K276" s="216">
        <v>6</v>
      </c>
      <c r="L276" s="217">
        <v>285</v>
      </c>
      <c r="M276" s="218" t="str">
        <f t="shared" si="8"/>
        <v/>
      </c>
      <c r="N276" s="219" t="str">
        <f t="shared" si="9"/>
        <v/>
      </c>
      <c r="O276" s="221"/>
    </row>
    <row r="277" spans="1:15" s="212" customFormat="1" ht="18.75" customHeight="1">
      <c r="A277" s="213">
        <v>276</v>
      </c>
      <c r="B277" s="213" t="s">
        <v>8618</v>
      </c>
      <c r="C277" s="213" t="s">
        <v>8849</v>
      </c>
      <c r="D277" s="213" t="s">
        <v>8622</v>
      </c>
      <c r="E277" s="213" t="s">
        <v>8763</v>
      </c>
      <c r="F277" s="214" t="s">
        <v>478</v>
      </c>
      <c r="G277" s="215"/>
      <c r="H277" s="216">
        <v>8</v>
      </c>
      <c r="I277" s="216">
        <v>16</v>
      </c>
      <c r="J277" s="217">
        <v>256</v>
      </c>
      <c r="K277" s="218"/>
      <c r="L277" s="219"/>
      <c r="M277" s="216">
        <f t="shared" si="8"/>
        <v>8</v>
      </c>
      <c r="N277" s="217">
        <f t="shared" si="9"/>
        <v>60</v>
      </c>
      <c r="O277" s="213" t="s">
        <v>1219</v>
      </c>
    </row>
    <row r="278" spans="1:15" s="212" customFormat="1" ht="18.75" customHeight="1" outlineLevel="1">
      <c r="A278" s="213">
        <v>277</v>
      </c>
      <c r="B278" s="213" t="s">
        <v>8618</v>
      </c>
      <c r="C278" s="213" t="s">
        <v>8715</v>
      </c>
      <c r="D278" s="213" t="s">
        <v>8627</v>
      </c>
      <c r="E278" s="213" t="s">
        <v>8763</v>
      </c>
      <c r="F278" s="220" t="s">
        <v>479</v>
      </c>
      <c r="G278" s="214" t="s">
        <v>478</v>
      </c>
      <c r="H278" s="218"/>
      <c r="I278" s="218"/>
      <c r="J278" s="219"/>
      <c r="K278" s="216">
        <v>2</v>
      </c>
      <c r="L278" s="217">
        <v>8</v>
      </c>
      <c r="M278" s="218" t="str">
        <f t="shared" si="8"/>
        <v/>
      </c>
      <c r="N278" s="219" t="str">
        <f t="shared" si="9"/>
        <v/>
      </c>
      <c r="O278" s="221"/>
    </row>
    <row r="279" spans="1:15" s="212" customFormat="1" ht="18.75" customHeight="1" outlineLevel="1">
      <c r="A279" s="213">
        <v>278</v>
      </c>
      <c r="B279" s="213" t="s">
        <v>8618</v>
      </c>
      <c r="C279" s="213" t="s">
        <v>8850</v>
      </c>
      <c r="D279" s="213" t="s">
        <v>8770</v>
      </c>
      <c r="E279" s="213" t="s">
        <v>8763</v>
      </c>
      <c r="F279" s="220" t="s">
        <v>480</v>
      </c>
      <c r="G279" s="214" t="s">
        <v>478</v>
      </c>
      <c r="H279" s="218"/>
      <c r="I279" s="218"/>
      <c r="J279" s="219"/>
      <c r="K279" s="216">
        <v>6</v>
      </c>
      <c r="L279" s="217">
        <v>188</v>
      </c>
      <c r="M279" s="218" t="str">
        <f t="shared" si="8"/>
        <v/>
      </c>
      <c r="N279" s="219" t="str">
        <f t="shared" si="9"/>
        <v/>
      </c>
      <c r="O279" s="221"/>
    </row>
    <row r="280" spans="1:15" s="212" customFormat="1" ht="18.75" customHeight="1">
      <c r="A280" s="213">
        <v>279</v>
      </c>
      <c r="B280" s="213" t="s">
        <v>8618</v>
      </c>
      <c r="C280" s="213" t="s">
        <v>8851</v>
      </c>
      <c r="D280" s="213" t="s">
        <v>8622</v>
      </c>
      <c r="E280" s="213" t="s">
        <v>8763</v>
      </c>
      <c r="F280" s="214" t="s">
        <v>481</v>
      </c>
      <c r="G280" s="215"/>
      <c r="H280" s="216">
        <v>8</v>
      </c>
      <c r="I280" s="216">
        <v>16</v>
      </c>
      <c r="J280" s="217">
        <v>128</v>
      </c>
      <c r="K280" s="218"/>
      <c r="L280" s="219"/>
      <c r="M280" s="216">
        <f t="shared" si="8"/>
        <v>12</v>
      </c>
      <c r="N280" s="217">
        <f t="shared" si="9"/>
        <v>112</v>
      </c>
      <c r="O280" s="213" t="s">
        <v>1220</v>
      </c>
    </row>
    <row r="281" spans="1:15" s="212" customFormat="1" ht="18.75" customHeight="1" outlineLevel="1">
      <c r="A281" s="213">
        <v>280</v>
      </c>
      <c r="B281" s="213" t="s">
        <v>8618</v>
      </c>
      <c r="C281" s="213" t="s">
        <v>8690</v>
      </c>
      <c r="D281" s="213" t="s">
        <v>8627</v>
      </c>
      <c r="E281" s="213" t="s">
        <v>8763</v>
      </c>
      <c r="F281" s="220" t="s">
        <v>482</v>
      </c>
      <c r="G281" s="214" t="s">
        <v>481</v>
      </c>
      <c r="H281" s="218"/>
      <c r="I281" s="218"/>
      <c r="J281" s="219"/>
      <c r="K281" s="216">
        <v>2</v>
      </c>
      <c r="L281" s="217">
        <v>8</v>
      </c>
      <c r="M281" s="218" t="str">
        <f t="shared" si="8"/>
        <v/>
      </c>
      <c r="N281" s="219" t="str">
        <f t="shared" si="9"/>
        <v/>
      </c>
      <c r="O281" s="221"/>
    </row>
    <row r="282" spans="1:15" s="212" customFormat="1" ht="18.75" customHeight="1" outlineLevel="1">
      <c r="A282" s="213">
        <v>281</v>
      </c>
      <c r="B282" s="213" t="s">
        <v>8618</v>
      </c>
      <c r="C282" s="213" t="s">
        <v>8693</v>
      </c>
      <c r="D282" s="213" t="s">
        <v>8627</v>
      </c>
      <c r="E282" s="213" t="s">
        <v>8763</v>
      </c>
      <c r="F282" s="220" t="s">
        <v>483</v>
      </c>
      <c r="G282" s="214" t="s">
        <v>481</v>
      </c>
      <c r="H282" s="218"/>
      <c r="I282" s="218"/>
      <c r="J282" s="219"/>
      <c r="K282" s="216">
        <v>2</v>
      </c>
      <c r="L282" s="217">
        <v>8</v>
      </c>
      <c r="M282" s="218" t="str">
        <f t="shared" si="8"/>
        <v/>
      </c>
      <c r="N282" s="219" t="str">
        <f t="shared" si="9"/>
        <v/>
      </c>
      <c r="O282" s="221"/>
    </row>
    <row r="283" spans="1:15" s="212" customFormat="1" ht="18.75" customHeight="1">
      <c r="A283" s="213">
        <v>282</v>
      </c>
      <c r="B283" s="213" t="s">
        <v>8618</v>
      </c>
      <c r="C283" s="213" t="s">
        <v>8852</v>
      </c>
      <c r="D283" s="213" t="s">
        <v>8622</v>
      </c>
      <c r="E283" s="213" t="s">
        <v>8763</v>
      </c>
      <c r="F283" s="214" t="s">
        <v>484</v>
      </c>
      <c r="G283" s="215"/>
      <c r="H283" s="216">
        <v>8</v>
      </c>
      <c r="I283" s="216">
        <v>16</v>
      </c>
      <c r="J283" s="217">
        <v>128</v>
      </c>
      <c r="K283" s="218"/>
      <c r="L283" s="219"/>
      <c r="M283" s="216">
        <f t="shared" si="8"/>
        <v>12</v>
      </c>
      <c r="N283" s="217">
        <f t="shared" si="9"/>
        <v>60</v>
      </c>
      <c r="O283" s="213" t="s">
        <v>1221</v>
      </c>
    </row>
    <row r="284" spans="1:15" s="212" customFormat="1" ht="18.75" customHeight="1" outlineLevel="1">
      <c r="A284" s="213">
        <v>283</v>
      </c>
      <c r="B284" s="213" t="s">
        <v>8618</v>
      </c>
      <c r="C284" s="213" t="s">
        <v>8853</v>
      </c>
      <c r="D284" s="213" t="s">
        <v>8770</v>
      </c>
      <c r="E284" s="213" t="s">
        <v>8763</v>
      </c>
      <c r="F284" s="220" t="s">
        <v>485</v>
      </c>
      <c r="G284" s="214" t="s">
        <v>484</v>
      </c>
      <c r="H284" s="218"/>
      <c r="I284" s="218"/>
      <c r="J284" s="219"/>
      <c r="K284" s="216">
        <v>2</v>
      </c>
      <c r="L284" s="217">
        <v>60</v>
      </c>
      <c r="M284" s="218" t="str">
        <f t="shared" si="8"/>
        <v/>
      </c>
      <c r="N284" s="219" t="str">
        <f t="shared" si="9"/>
        <v/>
      </c>
      <c r="O284" s="221"/>
    </row>
    <row r="285" spans="1:15" s="212" customFormat="1" ht="18.75" customHeight="1" outlineLevel="1">
      <c r="A285" s="213">
        <v>284</v>
      </c>
      <c r="B285" s="213" t="s">
        <v>8618</v>
      </c>
      <c r="C285" s="213" t="s">
        <v>8733</v>
      </c>
      <c r="D285" s="213" t="s">
        <v>8627</v>
      </c>
      <c r="E285" s="213" t="s">
        <v>8763</v>
      </c>
      <c r="F285" s="220" t="s">
        <v>486</v>
      </c>
      <c r="G285" s="214" t="s">
        <v>484</v>
      </c>
      <c r="H285" s="218"/>
      <c r="I285" s="218"/>
      <c r="J285" s="219"/>
      <c r="K285" s="216">
        <v>2</v>
      </c>
      <c r="L285" s="217">
        <v>8</v>
      </c>
      <c r="M285" s="218" t="str">
        <f t="shared" si="8"/>
        <v/>
      </c>
      <c r="N285" s="219" t="str">
        <f t="shared" si="9"/>
        <v/>
      </c>
      <c r="O285" s="221"/>
    </row>
    <row r="286" spans="1:15" s="212" customFormat="1" ht="18.75" customHeight="1">
      <c r="A286" s="213">
        <v>285</v>
      </c>
      <c r="B286" s="213" t="s">
        <v>8618</v>
      </c>
      <c r="C286" s="213" t="s">
        <v>8854</v>
      </c>
      <c r="D286" s="213" t="s">
        <v>8622</v>
      </c>
      <c r="E286" s="213" t="s">
        <v>8763</v>
      </c>
      <c r="F286" s="214" t="s">
        <v>487</v>
      </c>
      <c r="G286" s="215"/>
      <c r="H286" s="216">
        <v>8</v>
      </c>
      <c r="I286" s="216">
        <v>16</v>
      </c>
      <c r="J286" s="217">
        <v>192</v>
      </c>
      <c r="K286" s="218"/>
      <c r="L286" s="219"/>
      <c r="M286" s="216">
        <f t="shared" si="8"/>
        <v>12</v>
      </c>
      <c r="N286" s="217">
        <f t="shared" si="9"/>
        <v>60</v>
      </c>
      <c r="O286" s="213" t="s">
        <v>1222</v>
      </c>
    </row>
    <row r="287" spans="1:15" s="212" customFormat="1" ht="18.75" customHeight="1" outlineLevel="1">
      <c r="A287" s="213">
        <v>286</v>
      </c>
      <c r="B287" s="213" t="s">
        <v>8618</v>
      </c>
      <c r="C287" s="213" t="s">
        <v>8855</v>
      </c>
      <c r="D287" s="213" t="s">
        <v>8770</v>
      </c>
      <c r="E287" s="213" t="s">
        <v>8763</v>
      </c>
      <c r="F287" s="220" t="s">
        <v>488</v>
      </c>
      <c r="G287" s="214" t="s">
        <v>487</v>
      </c>
      <c r="H287" s="218"/>
      <c r="I287" s="218"/>
      <c r="J287" s="219"/>
      <c r="K287" s="216">
        <v>2</v>
      </c>
      <c r="L287" s="217">
        <v>124</v>
      </c>
      <c r="M287" s="218" t="str">
        <f t="shared" si="8"/>
        <v/>
      </c>
      <c r="N287" s="219" t="str">
        <f t="shared" si="9"/>
        <v/>
      </c>
      <c r="O287" s="221"/>
    </row>
    <row r="288" spans="1:15" s="212" customFormat="1" ht="18.75" customHeight="1" outlineLevel="1">
      <c r="A288" s="213">
        <v>287</v>
      </c>
      <c r="B288" s="213" t="s">
        <v>8618</v>
      </c>
      <c r="C288" s="213" t="s">
        <v>8712</v>
      </c>
      <c r="D288" s="213" t="s">
        <v>8627</v>
      </c>
      <c r="E288" s="213" t="s">
        <v>8763</v>
      </c>
      <c r="F288" s="220" t="s">
        <v>489</v>
      </c>
      <c r="G288" s="214" t="s">
        <v>487</v>
      </c>
      <c r="H288" s="218"/>
      <c r="I288" s="218"/>
      <c r="J288" s="219"/>
      <c r="K288" s="216">
        <v>2</v>
      </c>
      <c r="L288" s="217">
        <v>8</v>
      </c>
      <c r="M288" s="218" t="str">
        <f t="shared" si="8"/>
        <v/>
      </c>
      <c r="N288" s="219" t="str">
        <f t="shared" si="9"/>
        <v/>
      </c>
      <c r="O288" s="221"/>
    </row>
    <row r="289" spans="1:15" s="212" customFormat="1" ht="18.75" customHeight="1">
      <c r="A289" s="213">
        <v>288</v>
      </c>
      <c r="B289" s="213" t="s">
        <v>8618</v>
      </c>
      <c r="C289" s="213" t="s">
        <v>8856</v>
      </c>
      <c r="D289" s="213" t="s">
        <v>8622</v>
      </c>
      <c r="E289" s="213" t="s">
        <v>8763</v>
      </c>
      <c r="F289" s="214" t="s">
        <v>490</v>
      </c>
      <c r="G289" s="215"/>
      <c r="H289" s="216">
        <v>8</v>
      </c>
      <c r="I289" s="216">
        <v>16</v>
      </c>
      <c r="J289" s="217">
        <v>128</v>
      </c>
      <c r="K289" s="218"/>
      <c r="L289" s="219"/>
      <c r="M289" s="216">
        <f t="shared" si="8"/>
        <v>12</v>
      </c>
      <c r="N289" s="217">
        <f t="shared" si="9"/>
        <v>44</v>
      </c>
      <c r="O289" s="213" t="s">
        <v>1223</v>
      </c>
    </row>
    <row r="290" spans="1:15" s="212" customFormat="1" ht="18.75" customHeight="1" outlineLevel="1">
      <c r="A290" s="213">
        <v>289</v>
      </c>
      <c r="B290" s="213" t="s">
        <v>8618</v>
      </c>
      <c r="C290" s="213" t="s">
        <v>8857</v>
      </c>
      <c r="D290" s="213" t="s">
        <v>8770</v>
      </c>
      <c r="E290" s="213" t="s">
        <v>8763</v>
      </c>
      <c r="F290" s="220" t="s">
        <v>491</v>
      </c>
      <c r="G290" s="214" t="s">
        <v>490</v>
      </c>
      <c r="H290" s="218"/>
      <c r="I290" s="218"/>
      <c r="J290" s="219"/>
      <c r="K290" s="216">
        <v>2</v>
      </c>
      <c r="L290" s="217">
        <v>76</v>
      </c>
      <c r="M290" s="218" t="str">
        <f t="shared" si="8"/>
        <v/>
      </c>
      <c r="N290" s="219" t="str">
        <f t="shared" si="9"/>
        <v/>
      </c>
      <c r="O290" s="221"/>
    </row>
    <row r="291" spans="1:15" s="212" customFormat="1" ht="18.75" customHeight="1" outlineLevel="1">
      <c r="A291" s="213">
        <v>290</v>
      </c>
      <c r="B291" s="213" t="s">
        <v>8618</v>
      </c>
      <c r="C291" s="213" t="s">
        <v>8684</v>
      </c>
      <c r="D291" s="213" t="s">
        <v>8627</v>
      </c>
      <c r="E291" s="213" t="s">
        <v>8763</v>
      </c>
      <c r="F291" s="220" t="s">
        <v>492</v>
      </c>
      <c r="G291" s="214" t="s">
        <v>490</v>
      </c>
      <c r="H291" s="218"/>
      <c r="I291" s="218"/>
      <c r="J291" s="219"/>
      <c r="K291" s="216">
        <v>2</v>
      </c>
      <c r="L291" s="217">
        <v>8</v>
      </c>
      <c r="M291" s="218" t="str">
        <f t="shared" si="8"/>
        <v/>
      </c>
      <c r="N291" s="219" t="str">
        <f t="shared" si="9"/>
        <v/>
      </c>
      <c r="O291" s="221"/>
    </row>
    <row r="292" spans="1:15" s="212" customFormat="1" ht="18.75" customHeight="1">
      <c r="A292" s="213">
        <v>291</v>
      </c>
      <c r="B292" s="213" t="s">
        <v>8618</v>
      </c>
      <c r="C292" s="213" t="s">
        <v>8858</v>
      </c>
      <c r="D292" s="213" t="s">
        <v>8622</v>
      </c>
      <c r="E292" s="213" t="s">
        <v>8763</v>
      </c>
      <c r="F292" s="214" t="s">
        <v>493</v>
      </c>
      <c r="G292" s="215"/>
      <c r="H292" s="216">
        <v>8</v>
      </c>
      <c r="I292" s="216">
        <v>16</v>
      </c>
      <c r="J292" s="217">
        <v>128</v>
      </c>
      <c r="K292" s="218"/>
      <c r="L292" s="219"/>
      <c r="M292" s="216">
        <f t="shared" si="8"/>
        <v>12</v>
      </c>
      <c r="N292" s="217">
        <f t="shared" si="9"/>
        <v>61</v>
      </c>
      <c r="O292" s="213" t="s">
        <v>1224</v>
      </c>
    </row>
    <row r="293" spans="1:15" s="212" customFormat="1" ht="18.75" customHeight="1" outlineLevel="1">
      <c r="A293" s="213">
        <v>292</v>
      </c>
      <c r="B293" s="213" t="s">
        <v>8618</v>
      </c>
      <c r="C293" s="213" t="s">
        <v>8673</v>
      </c>
      <c r="D293" s="213" t="s">
        <v>8627</v>
      </c>
      <c r="E293" s="213" t="s">
        <v>8763</v>
      </c>
      <c r="F293" s="220" t="s">
        <v>494</v>
      </c>
      <c r="G293" s="214" t="s">
        <v>493</v>
      </c>
      <c r="H293" s="218"/>
      <c r="I293" s="218"/>
      <c r="J293" s="219"/>
      <c r="K293" s="216">
        <v>2</v>
      </c>
      <c r="L293" s="217">
        <v>8</v>
      </c>
      <c r="M293" s="218" t="str">
        <f t="shared" si="8"/>
        <v/>
      </c>
      <c r="N293" s="219" t="str">
        <f t="shared" si="9"/>
        <v/>
      </c>
      <c r="O293" s="221"/>
    </row>
    <row r="294" spans="1:15" s="212" customFormat="1" ht="18.75" customHeight="1" outlineLevel="1">
      <c r="A294" s="213">
        <v>293</v>
      </c>
      <c r="B294" s="213" t="s">
        <v>8618</v>
      </c>
      <c r="C294" s="213" t="s">
        <v>8859</v>
      </c>
      <c r="D294" s="213" t="s">
        <v>8770</v>
      </c>
      <c r="E294" s="213" t="s">
        <v>8763</v>
      </c>
      <c r="F294" s="220" t="s">
        <v>495</v>
      </c>
      <c r="G294" s="214" t="s">
        <v>493</v>
      </c>
      <c r="H294" s="218"/>
      <c r="I294" s="218"/>
      <c r="J294" s="219"/>
      <c r="K294" s="216">
        <v>2</v>
      </c>
      <c r="L294" s="217">
        <v>59</v>
      </c>
      <c r="M294" s="218" t="str">
        <f t="shared" si="8"/>
        <v/>
      </c>
      <c r="N294" s="219" t="str">
        <f t="shared" si="9"/>
        <v/>
      </c>
      <c r="O294" s="221"/>
    </row>
    <row r="295" spans="1:15" s="212" customFormat="1" ht="18.75" customHeight="1">
      <c r="A295" s="213">
        <v>294</v>
      </c>
      <c r="B295" s="213" t="s">
        <v>8860</v>
      </c>
      <c r="C295" s="213" t="s">
        <v>8861</v>
      </c>
      <c r="D295" s="213" t="s">
        <v>8622</v>
      </c>
      <c r="E295" s="213" t="s">
        <v>8763</v>
      </c>
      <c r="F295" s="214" t="s">
        <v>496</v>
      </c>
      <c r="G295" s="215"/>
      <c r="H295" s="216">
        <v>8</v>
      </c>
      <c r="I295" s="216">
        <v>16</v>
      </c>
      <c r="J295" s="217">
        <v>96</v>
      </c>
      <c r="K295" s="218"/>
      <c r="L295" s="219"/>
      <c r="M295" s="216">
        <f t="shared" si="8"/>
        <v>10</v>
      </c>
      <c r="N295" s="217">
        <f t="shared" si="9"/>
        <v>38</v>
      </c>
      <c r="O295" s="213" t="s">
        <v>1225</v>
      </c>
    </row>
    <row r="296" spans="1:15" s="212" customFormat="1" ht="18.75" customHeight="1" outlineLevel="1">
      <c r="A296" s="213">
        <v>295</v>
      </c>
      <c r="B296" s="213" t="s">
        <v>8860</v>
      </c>
      <c r="C296" s="213" t="s">
        <v>8862</v>
      </c>
      <c r="D296" s="213" t="s">
        <v>8627</v>
      </c>
      <c r="E296" s="213" t="s">
        <v>8763</v>
      </c>
      <c r="F296" s="220" t="s">
        <v>497</v>
      </c>
      <c r="G296" s="214" t="s">
        <v>496</v>
      </c>
      <c r="H296" s="218"/>
      <c r="I296" s="218"/>
      <c r="J296" s="219"/>
      <c r="K296" s="216">
        <v>2</v>
      </c>
      <c r="L296" s="217">
        <v>8</v>
      </c>
      <c r="M296" s="218" t="str">
        <f t="shared" si="8"/>
        <v/>
      </c>
      <c r="N296" s="219" t="str">
        <f t="shared" si="9"/>
        <v/>
      </c>
      <c r="O296" s="221"/>
    </row>
    <row r="297" spans="1:15" s="212" customFormat="1" ht="18.75" customHeight="1" outlineLevel="1">
      <c r="A297" s="213">
        <v>296</v>
      </c>
      <c r="B297" s="213" t="s">
        <v>8860</v>
      </c>
      <c r="C297" s="213" t="s">
        <v>8863</v>
      </c>
      <c r="D297" s="213" t="s">
        <v>8627</v>
      </c>
      <c r="E297" s="213" t="s">
        <v>8763</v>
      </c>
      <c r="F297" s="220" t="s">
        <v>498</v>
      </c>
      <c r="G297" s="214" t="s">
        <v>496</v>
      </c>
      <c r="H297" s="218"/>
      <c r="I297" s="218"/>
      <c r="J297" s="219"/>
      <c r="K297" s="216">
        <v>2</v>
      </c>
      <c r="L297" s="217">
        <v>8</v>
      </c>
      <c r="M297" s="218" t="str">
        <f t="shared" si="8"/>
        <v/>
      </c>
      <c r="N297" s="219" t="str">
        <f t="shared" si="9"/>
        <v/>
      </c>
      <c r="O297" s="221"/>
    </row>
    <row r="298" spans="1:15" s="212" customFormat="1" ht="18.75" customHeight="1" outlineLevel="1">
      <c r="A298" s="213">
        <v>297</v>
      </c>
      <c r="B298" s="213" t="s">
        <v>8860</v>
      </c>
      <c r="C298" s="213" t="s">
        <v>8864</v>
      </c>
      <c r="D298" s="213" t="s">
        <v>8770</v>
      </c>
      <c r="E298" s="213" t="s">
        <v>8763</v>
      </c>
      <c r="F298" s="220" t="s">
        <v>499</v>
      </c>
      <c r="G298" s="214" t="s">
        <v>496</v>
      </c>
      <c r="H298" s="218"/>
      <c r="I298" s="218"/>
      <c r="J298" s="219"/>
      <c r="K298" s="216">
        <v>1</v>
      </c>
      <c r="L298" s="217">
        <v>21</v>
      </c>
      <c r="M298" s="218" t="str">
        <f t="shared" si="8"/>
        <v/>
      </c>
      <c r="N298" s="219" t="str">
        <f t="shared" si="9"/>
        <v/>
      </c>
      <c r="O298" s="221"/>
    </row>
    <row r="299" spans="1:15" s="212" customFormat="1" ht="18.75" customHeight="1" outlineLevel="1">
      <c r="A299" s="213">
        <v>298</v>
      </c>
      <c r="B299" s="213" t="s">
        <v>8860</v>
      </c>
      <c r="C299" s="213" t="s">
        <v>8865</v>
      </c>
      <c r="D299" s="213" t="s">
        <v>8630</v>
      </c>
      <c r="E299" s="213" t="s">
        <v>8763</v>
      </c>
      <c r="F299" s="220" t="s">
        <v>500</v>
      </c>
      <c r="G299" s="214" t="s">
        <v>496</v>
      </c>
      <c r="H299" s="218"/>
      <c r="I299" s="218"/>
      <c r="J299" s="219"/>
      <c r="K299" s="216">
        <v>1</v>
      </c>
      <c r="L299" s="217">
        <v>21</v>
      </c>
      <c r="M299" s="218" t="str">
        <f t="shared" si="8"/>
        <v/>
      </c>
      <c r="N299" s="219" t="str">
        <f t="shared" si="9"/>
        <v/>
      </c>
      <c r="O299" s="221"/>
    </row>
    <row r="300" spans="1:15" s="212" customFormat="1" ht="18.75" customHeight="1">
      <c r="A300" s="213">
        <v>299</v>
      </c>
      <c r="B300" s="213" t="s">
        <v>8860</v>
      </c>
      <c r="C300" s="213" t="s">
        <v>8866</v>
      </c>
      <c r="D300" s="213" t="s">
        <v>8622</v>
      </c>
      <c r="E300" s="213" t="s">
        <v>8763</v>
      </c>
      <c r="F300" s="214" t="s">
        <v>501</v>
      </c>
      <c r="G300" s="215"/>
      <c r="H300" s="216">
        <v>8</v>
      </c>
      <c r="I300" s="216">
        <v>16</v>
      </c>
      <c r="J300" s="217">
        <v>96</v>
      </c>
      <c r="K300" s="218"/>
      <c r="L300" s="219"/>
      <c r="M300" s="216">
        <f t="shared" si="8"/>
        <v>4</v>
      </c>
      <c r="N300" s="217">
        <f t="shared" si="9"/>
        <v>-2</v>
      </c>
      <c r="O300" s="213" t="s">
        <v>1226</v>
      </c>
    </row>
    <row r="301" spans="1:15" s="212" customFormat="1" ht="18.75" customHeight="1" outlineLevel="1">
      <c r="A301" s="213">
        <v>300</v>
      </c>
      <c r="B301" s="213" t="s">
        <v>8860</v>
      </c>
      <c r="C301" s="213" t="s">
        <v>8867</v>
      </c>
      <c r="D301" s="213" t="s">
        <v>8770</v>
      </c>
      <c r="E301" s="213" t="s">
        <v>8763</v>
      </c>
      <c r="F301" s="220" t="s">
        <v>502</v>
      </c>
      <c r="G301" s="214" t="s">
        <v>501</v>
      </c>
      <c r="H301" s="218"/>
      <c r="I301" s="218"/>
      <c r="J301" s="219"/>
      <c r="K301" s="216">
        <v>4</v>
      </c>
      <c r="L301" s="217">
        <v>41</v>
      </c>
      <c r="M301" s="218" t="str">
        <f t="shared" si="8"/>
        <v/>
      </c>
      <c r="N301" s="219" t="str">
        <f t="shared" si="9"/>
        <v/>
      </c>
      <c r="O301" s="221"/>
    </row>
    <row r="302" spans="1:15" s="212" customFormat="1" ht="18.75" customHeight="1" outlineLevel="1">
      <c r="A302" s="213">
        <v>301</v>
      </c>
      <c r="B302" s="213" t="s">
        <v>8860</v>
      </c>
      <c r="C302" s="213" t="s">
        <v>8868</v>
      </c>
      <c r="D302" s="213" t="s">
        <v>8770</v>
      </c>
      <c r="E302" s="213" t="s">
        <v>8763</v>
      </c>
      <c r="F302" s="220" t="s">
        <v>503</v>
      </c>
      <c r="G302" s="214" t="s">
        <v>501</v>
      </c>
      <c r="H302" s="218"/>
      <c r="I302" s="218"/>
      <c r="J302" s="219"/>
      <c r="K302" s="216">
        <v>4</v>
      </c>
      <c r="L302" s="217">
        <v>41</v>
      </c>
      <c r="M302" s="218" t="str">
        <f t="shared" si="8"/>
        <v/>
      </c>
      <c r="N302" s="219" t="str">
        <f t="shared" si="9"/>
        <v/>
      </c>
      <c r="O302" s="221"/>
    </row>
    <row r="303" spans="1:15" s="212" customFormat="1" ht="18.75" customHeight="1" outlineLevel="1">
      <c r="A303" s="213">
        <v>302</v>
      </c>
      <c r="B303" s="213" t="s">
        <v>8860</v>
      </c>
      <c r="C303" s="213" t="s">
        <v>8869</v>
      </c>
      <c r="D303" s="213" t="s">
        <v>8627</v>
      </c>
      <c r="E303" s="213" t="s">
        <v>8763</v>
      </c>
      <c r="F303" s="220" t="s">
        <v>504</v>
      </c>
      <c r="G303" s="214" t="s">
        <v>501</v>
      </c>
      <c r="H303" s="218"/>
      <c r="I303" s="218"/>
      <c r="J303" s="219"/>
      <c r="K303" s="216">
        <v>2</v>
      </c>
      <c r="L303" s="217">
        <v>8</v>
      </c>
      <c r="M303" s="218" t="str">
        <f t="shared" si="8"/>
        <v/>
      </c>
      <c r="N303" s="219" t="str">
        <f t="shared" si="9"/>
        <v/>
      </c>
      <c r="O303" s="221"/>
    </row>
    <row r="304" spans="1:15" s="212" customFormat="1" ht="18.75" customHeight="1" outlineLevel="1">
      <c r="A304" s="213">
        <v>303</v>
      </c>
      <c r="B304" s="213" t="s">
        <v>8860</v>
      </c>
      <c r="C304" s="213" t="s">
        <v>8870</v>
      </c>
      <c r="D304" s="213" t="s">
        <v>8627</v>
      </c>
      <c r="E304" s="213" t="s">
        <v>8763</v>
      </c>
      <c r="F304" s="220" t="s">
        <v>505</v>
      </c>
      <c r="G304" s="214" t="s">
        <v>501</v>
      </c>
      <c r="H304" s="218"/>
      <c r="I304" s="218"/>
      <c r="J304" s="219"/>
      <c r="K304" s="216">
        <v>2</v>
      </c>
      <c r="L304" s="217">
        <v>8</v>
      </c>
      <c r="M304" s="218" t="str">
        <f t="shared" si="8"/>
        <v/>
      </c>
      <c r="N304" s="219" t="str">
        <f t="shared" si="9"/>
        <v/>
      </c>
      <c r="O304" s="221"/>
    </row>
    <row r="305" spans="1:15" s="212" customFormat="1" ht="18.75" customHeight="1">
      <c r="A305" s="213">
        <v>304</v>
      </c>
      <c r="B305" s="213" t="s">
        <v>8860</v>
      </c>
      <c r="C305" s="213" t="s">
        <v>8871</v>
      </c>
      <c r="D305" s="213" t="s">
        <v>8622</v>
      </c>
      <c r="E305" s="213" t="s">
        <v>8763</v>
      </c>
      <c r="F305" s="214" t="s">
        <v>506</v>
      </c>
      <c r="G305" s="215"/>
      <c r="H305" s="216">
        <v>4</v>
      </c>
      <c r="I305" s="216">
        <v>8</v>
      </c>
      <c r="J305" s="217">
        <v>64</v>
      </c>
      <c r="K305" s="218"/>
      <c r="L305" s="219"/>
      <c r="M305" s="216">
        <f t="shared" si="8"/>
        <v>6</v>
      </c>
      <c r="N305" s="217">
        <f t="shared" si="9"/>
        <v>22</v>
      </c>
      <c r="O305" s="213" t="s">
        <v>1227</v>
      </c>
    </row>
    <row r="306" spans="1:15" s="212" customFormat="1" ht="18.75" customHeight="1" outlineLevel="1">
      <c r="A306" s="213">
        <v>305</v>
      </c>
      <c r="B306" s="213" t="s">
        <v>8860</v>
      </c>
      <c r="C306" s="213" t="s">
        <v>8872</v>
      </c>
      <c r="D306" s="213" t="s">
        <v>8770</v>
      </c>
      <c r="E306" s="213" t="s">
        <v>8763</v>
      </c>
      <c r="F306" s="220" t="s">
        <v>507</v>
      </c>
      <c r="G306" s="214" t="s">
        <v>506</v>
      </c>
      <c r="H306" s="218"/>
      <c r="I306" s="218"/>
      <c r="J306" s="219"/>
      <c r="K306" s="216">
        <v>1</v>
      </c>
      <c r="L306" s="217">
        <v>21</v>
      </c>
      <c r="M306" s="218" t="str">
        <f t="shared" si="8"/>
        <v/>
      </c>
      <c r="N306" s="219" t="str">
        <f t="shared" si="9"/>
        <v/>
      </c>
      <c r="O306" s="221"/>
    </row>
    <row r="307" spans="1:15" s="212" customFormat="1" ht="18.75" customHeight="1" outlineLevel="1">
      <c r="A307" s="213">
        <v>306</v>
      </c>
      <c r="B307" s="213" t="s">
        <v>8860</v>
      </c>
      <c r="C307" s="213" t="s">
        <v>8873</v>
      </c>
      <c r="D307" s="213" t="s">
        <v>8630</v>
      </c>
      <c r="E307" s="213" t="s">
        <v>8763</v>
      </c>
      <c r="F307" s="220" t="s">
        <v>508</v>
      </c>
      <c r="G307" s="214" t="s">
        <v>506</v>
      </c>
      <c r="H307" s="218"/>
      <c r="I307" s="218"/>
      <c r="J307" s="219"/>
      <c r="K307" s="216">
        <v>1</v>
      </c>
      <c r="L307" s="217">
        <v>21</v>
      </c>
      <c r="M307" s="218" t="str">
        <f t="shared" si="8"/>
        <v/>
      </c>
      <c r="N307" s="219" t="str">
        <f t="shared" si="9"/>
        <v/>
      </c>
      <c r="O307" s="221"/>
    </row>
    <row r="308" spans="1:15" s="212" customFormat="1" ht="18.75" customHeight="1">
      <c r="A308" s="213">
        <v>307</v>
      </c>
      <c r="B308" s="213" t="s">
        <v>8860</v>
      </c>
      <c r="C308" s="213" t="s">
        <v>8874</v>
      </c>
      <c r="D308" s="213" t="s">
        <v>8622</v>
      </c>
      <c r="E308" s="213" t="s">
        <v>8763</v>
      </c>
      <c r="F308" s="214" t="s">
        <v>509</v>
      </c>
      <c r="G308" s="215"/>
      <c r="H308" s="216">
        <v>8</v>
      </c>
      <c r="I308" s="216">
        <v>16</v>
      </c>
      <c r="J308" s="217">
        <v>96</v>
      </c>
      <c r="K308" s="218"/>
      <c r="L308" s="219"/>
      <c r="M308" s="216">
        <f t="shared" si="8"/>
        <v>5</v>
      </c>
      <c r="N308" s="217">
        <f t="shared" si="9"/>
        <v>18</v>
      </c>
      <c r="O308" s="213" t="s">
        <v>1228</v>
      </c>
    </row>
    <row r="309" spans="1:15" s="212" customFormat="1" ht="18.75" customHeight="1" outlineLevel="1">
      <c r="A309" s="213">
        <v>308</v>
      </c>
      <c r="B309" s="213" t="s">
        <v>8860</v>
      </c>
      <c r="C309" s="213" t="s">
        <v>8875</v>
      </c>
      <c r="D309" s="213" t="s">
        <v>8630</v>
      </c>
      <c r="E309" s="213" t="s">
        <v>8763</v>
      </c>
      <c r="F309" s="220" t="s">
        <v>510</v>
      </c>
      <c r="G309" s="214" t="s">
        <v>509</v>
      </c>
      <c r="H309" s="218"/>
      <c r="I309" s="218"/>
      <c r="J309" s="219"/>
      <c r="K309" s="216">
        <v>3</v>
      </c>
      <c r="L309" s="217">
        <v>21</v>
      </c>
      <c r="M309" s="218" t="str">
        <f t="shared" si="8"/>
        <v/>
      </c>
      <c r="N309" s="219" t="str">
        <f t="shared" si="9"/>
        <v/>
      </c>
      <c r="O309" s="221"/>
    </row>
    <row r="310" spans="1:15" s="212" customFormat="1" ht="18.75" customHeight="1" outlineLevel="1">
      <c r="A310" s="213">
        <v>309</v>
      </c>
      <c r="B310" s="213" t="s">
        <v>8860</v>
      </c>
      <c r="C310" s="213" t="s">
        <v>8875</v>
      </c>
      <c r="D310" s="213" t="s">
        <v>8627</v>
      </c>
      <c r="E310" s="213" t="s">
        <v>8763</v>
      </c>
      <c r="F310" s="220" t="s">
        <v>511</v>
      </c>
      <c r="G310" s="214" t="s">
        <v>509</v>
      </c>
      <c r="H310" s="218"/>
      <c r="I310" s="218"/>
      <c r="J310" s="219"/>
      <c r="K310" s="216">
        <v>2</v>
      </c>
      <c r="L310" s="217">
        <v>8</v>
      </c>
      <c r="M310" s="218" t="str">
        <f t="shared" si="8"/>
        <v/>
      </c>
      <c r="N310" s="219" t="str">
        <f t="shared" si="9"/>
        <v/>
      </c>
      <c r="O310" s="221"/>
    </row>
    <row r="311" spans="1:15" s="212" customFormat="1" ht="18.75" customHeight="1" outlineLevel="1">
      <c r="A311" s="213">
        <v>310</v>
      </c>
      <c r="B311" s="213" t="s">
        <v>8860</v>
      </c>
      <c r="C311" s="213" t="s">
        <v>8862</v>
      </c>
      <c r="D311" s="213" t="s">
        <v>8630</v>
      </c>
      <c r="E311" s="213" t="s">
        <v>8763</v>
      </c>
      <c r="F311" s="220" t="s">
        <v>512</v>
      </c>
      <c r="G311" s="214" t="s">
        <v>509</v>
      </c>
      <c r="H311" s="218"/>
      <c r="I311" s="218"/>
      <c r="J311" s="219"/>
      <c r="K311" s="216">
        <v>4</v>
      </c>
      <c r="L311" s="217">
        <v>41</v>
      </c>
      <c r="M311" s="218" t="str">
        <f t="shared" si="8"/>
        <v/>
      </c>
      <c r="N311" s="219" t="str">
        <f t="shared" si="9"/>
        <v/>
      </c>
      <c r="O311" s="221"/>
    </row>
    <row r="312" spans="1:15" s="212" customFormat="1" ht="18.75" customHeight="1" outlineLevel="1">
      <c r="A312" s="213">
        <v>311</v>
      </c>
      <c r="B312" s="213" t="s">
        <v>8860</v>
      </c>
      <c r="C312" s="213" t="s">
        <v>8865</v>
      </c>
      <c r="D312" s="213" t="s">
        <v>8627</v>
      </c>
      <c r="E312" s="213" t="s">
        <v>8763</v>
      </c>
      <c r="F312" s="220" t="s">
        <v>513</v>
      </c>
      <c r="G312" s="214" t="s">
        <v>509</v>
      </c>
      <c r="H312" s="218"/>
      <c r="I312" s="218"/>
      <c r="J312" s="219"/>
      <c r="K312" s="216">
        <v>2</v>
      </c>
      <c r="L312" s="217">
        <v>8</v>
      </c>
      <c r="M312" s="218" t="str">
        <f t="shared" si="8"/>
        <v/>
      </c>
      <c r="N312" s="219" t="str">
        <f t="shared" si="9"/>
        <v/>
      </c>
      <c r="O312" s="221"/>
    </row>
    <row r="313" spans="1:15" s="212" customFormat="1" ht="18.75" customHeight="1">
      <c r="A313" s="213">
        <v>312</v>
      </c>
      <c r="B313" s="213" t="s">
        <v>8860</v>
      </c>
      <c r="C313" s="213" t="s">
        <v>8876</v>
      </c>
      <c r="D313" s="213" t="s">
        <v>8622</v>
      </c>
      <c r="E313" s="213" t="s">
        <v>8763</v>
      </c>
      <c r="F313" s="214" t="s">
        <v>514</v>
      </c>
      <c r="G313" s="215"/>
      <c r="H313" s="216">
        <v>8</v>
      </c>
      <c r="I313" s="216">
        <v>16</v>
      </c>
      <c r="J313" s="217">
        <v>96</v>
      </c>
      <c r="K313" s="218"/>
      <c r="L313" s="219"/>
      <c r="M313" s="216">
        <f t="shared" si="8"/>
        <v>5</v>
      </c>
      <c r="N313" s="217">
        <f t="shared" si="9"/>
        <v>18</v>
      </c>
      <c r="O313" s="213" t="s">
        <v>1229</v>
      </c>
    </row>
    <row r="314" spans="1:15" s="212" customFormat="1" ht="18.75" customHeight="1" outlineLevel="1">
      <c r="A314" s="213">
        <v>313</v>
      </c>
      <c r="B314" s="213" t="s">
        <v>8860</v>
      </c>
      <c r="C314" s="213" t="s">
        <v>8877</v>
      </c>
      <c r="D314" s="213" t="s">
        <v>8630</v>
      </c>
      <c r="E314" s="213" t="s">
        <v>8763</v>
      </c>
      <c r="F314" s="220" t="s">
        <v>515</v>
      </c>
      <c r="G314" s="214" t="s">
        <v>514</v>
      </c>
      <c r="H314" s="218"/>
      <c r="I314" s="218"/>
      <c r="J314" s="219"/>
      <c r="K314" s="216">
        <v>3</v>
      </c>
      <c r="L314" s="217">
        <v>21</v>
      </c>
      <c r="M314" s="218" t="str">
        <f t="shared" si="8"/>
        <v/>
      </c>
      <c r="N314" s="219" t="str">
        <f t="shared" si="9"/>
        <v/>
      </c>
      <c r="O314" s="221"/>
    </row>
    <row r="315" spans="1:15" s="212" customFormat="1" ht="18.75" customHeight="1" outlineLevel="1">
      <c r="A315" s="213">
        <v>314</v>
      </c>
      <c r="B315" s="213" t="s">
        <v>8860</v>
      </c>
      <c r="C315" s="213" t="s">
        <v>8877</v>
      </c>
      <c r="D315" s="213" t="s">
        <v>8627</v>
      </c>
      <c r="E315" s="213" t="s">
        <v>8763</v>
      </c>
      <c r="F315" s="220" t="s">
        <v>516</v>
      </c>
      <c r="G315" s="214" t="s">
        <v>514</v>
      </c>
      <c r="H315" s="218"/>
      <c r="I315" s="218"/>
      <c r="J315" s="219"/>
      <c r="K315" s="216">
        <v>2</v>
      </c>
      <c r="L315" s="217">
        <v>8</v>
      </c>
      <c r="M315" s="218" t="str">
        <f t="shared" si="8"/>
        <v/>
      </c>
      <c r="N315" s="219" t="str">
        <f t="shared" si="9"/>
        <v/>
      </c>
      <c r="O315" s="221"/>
    </row>
    <row r="316" spans="1:15" s="212" customFormat="1" ht="18.75" customHeight="1" outlineLevel="1">
      <c r="A316" s="213">
        <v>315</v>
      </c>
      <c r="B316" s="213" t="s">
        <v>8860</v>
      </c>
      <c r="C316" s="213" t="s">
        <v>8869</v>
      </c>
      <c r="D316" s="213" t="s">
        <v>8630</v>
      </c>
      <c r="E316" s="213" t="s">
        <v>8763</v>
      </c>
      <c r="F316" s="220" t="s">
        <v>517</v>
      </c>
      <c r="G316" s="214" t="s">
        <v>514</v>
      </c>
      <c r="H316" s="218"/>
      <c r="I316" s="218"/>
      <c r="J316" s="219"/>
      <c r="K316" s="216">
        <v>4</v>
      </c>
      <c r="L316" s="217">
        <v>41</v>
      </c>
      <c r="M316" s="218" t="str">
        <f t="shared" si="8"/>
        <v/>
      </c>
      <c r="N316" s="219" t="str">
        <f t="shared" si="9"/>
        <v/>
      </c>
      <c r="O316" s="221"/>
    </row>
    <row r="317" spans="1:15" s="212" customFormat="1" ht="18.75" customHeight="1" outlineLevel="1">
      <c r="A317" s="213">
        <v>316</v>
      </c>
      <c r="B317" s="213" t="s">
        <v>8860</v>
      </c>
      <c r="C317" s="213" t="s">
        <v>8873</v>
      </c>
      <c r="D317" s="213" t="s">
        <v>8627</v>
      </c>
      <c r="E317" s="213" t="s">
        <v>8763</v>
      </c>
      <c r="F317" s="220" t="s">
        <v>518</v>
      </c>
      <c r="G317" s="214" t="s">
        <v>514</v>
      </c>
      <c r="H317" s="218"/>
      <c r="I317" s="218"/>
      <c r="J317" s="219"/>
      <c r="K317" s="216">
        <v>2</v>
      </c>
      <c r="L317" s="217">
        <v>8</v>
      </c>
      <c r="M317" s="218" t="str">
        <f t="shared" si="8"/>
        <v/>
      </c>
      <c r="N317" s="219" t="str">
        <f t="shared" si="9"/>
        <v/>
      </c>
      <c r="O317" s="221"/>
    </row>
    <row r="318" spans="1:15" s="212" customFormat="1" ht="18.75" customHeight="1">
      <c r="A318" s="213">
        <v>317</v>
      </c>
      <c r="B318" s="213" t="s">
        <v>8860</v>
      </c>
      <c r="C318" s="213" t="s">
        <v>8878</v>
      </c>
      <c r="D318" s="213" t="s">
        <v>8622</v>
      </c>
      <c r="E318" s="213" t="s">
        <v>8763</v>
      </c>
      <c r="F318" s="214" t="s">
        <v>519</v>
      </c>
      <c r="G318" s="215"/>
      <c r="H318" s="216">
        <v>8</v>
      </c>
      <c r="I318" s="216">
        <v>16</v>
      </c>
      <c r="J318" s="217">
        <v>96</v>
      </c>
      <c r="K318" s="218"/>
      <c r="L318" s="219"/>
      <c r="M318" s="216">
        <f t="shared" si="8"/>
        <v>6</v>
      </c>
      <c r="N318" s="217">
        <f t="shared" si="9"/>
        <v>6</v>
      </c>
      <c r="O318" s="213" t="s">
        <v>1230</v>
      </c>
    </row>
    <row r="319" spans="1:15" s="212" customFormat="1" ht="18.75" customHeight="1" outlineLevel="1">
      <c r="A319" s="213">
        <v>318</v>
      </c>
      <c r="B319" s="213" t="s">
        <v>8860</v>
      </c>
      <c r="C319" s="213" t="s">
        <v>8879</v>
      </c>
      <c r="D319" s="213" t="s">
        <v>8770</v>
      </c>
      <c r="E319" s="213" t="s">
        <v>8763</v>
      </c>
      <c r="F319" s="220" t="s">
        <v>520</v>
      </c>
      <c r="G319" s="214" t="s">
        <v>519</v>
      </c>
      <c r="H319" s="218"/>
      <c r="I319" s="218"/>
      <c r="J319" s="219"/>
      <c r="K319" s="216">
        <v>4</v>
      </c>
      <c r="L319" s="217">
        <v>41</v>
      </c>
      <c r="M319" s="218" t="str">
        <f t="shared" si="8"/>
        <v/>
      </c>
      <c r="N319" s="219" t="str">
        <f t="shared" si="9"/>
        <v/>
      </c>
      <c r="O319" s="221"/>
    </row>
    <row r="320" spans="1:15" s="212" customFormat="1" ht="18.75" customHeight="1" outlineLevel="1">
      <c r="A320" s="213">
        <v>319</v>
      </c>
      <c r="B320" s="213" t="s">
        <v>8860</v>
      </c>
      <c r="C320" s="213" t="s">
        <v>8880</v>
      </c>
      <c r="D320" s="213" t="s">
        <v>8630</v>
      </c>
      <c r="E320" s="213" t="s">
        <v>8763</v>
      </c>
      <c r="F320" s="220" t="s">
        <v>521</v>
      </c>
      <c r="G320" s="214" t="s">
        <v>519</v>
      </c>
      <c r="H320" s="218"/>
      <c r="I320" s="218"/>
      <c r="J320" s="219"/>
      <c r="K320" s="216">
        <v>4</v>
      </c>
      <c r="L320" s="217">
        <v>41</v>
      </c>
      <c r="M320" s="218" t="str">
        <f t="shared" si="8"/>
        <v/>
      </c>
      <c r="N320" s="219" t="str">
        <f t="shared" si="9"/>
        <v/>
      </c>
      <c r="O320" s="221"/>
    </row>
    <row r="321" spans="1:15" s="212" customFormat="1" ht="18.75" customHeight="1" outlineLevel="1">
      <c r="A321" s="213">
        <v>320</v>
      </c>
      <c r="B321" s="213" t="s">
        <v>8860</v>
      </c>
      <c r="C321" s="213" t="s">
        <v>8880</v>
      </c>
      <c r="D321" s="213" t="s">
        <v>8627</v>
      </c>
      <c r="E321" s="213" t="s">
        <v>8763</v>
      </c>
      <c r="F321" s="220" t="s">
        <v>522</v>
      </c>
      <c r="G321" s="214" t="s">
        <v>519</v>
      </c>
      <c r="H321" s="218"/>
      <c r="I321" s="218"/>
      <c r="J321" s="219"/>
      <c r="K321" s="216">
        <v>2</v>
      </c>
      <c r="L321" s="217">
        <v>8</v>
      </c>
      <c r="M321" s="218" t="str">
        <f t="shared" si="8"/>
        <v/>
      </c>
      <c r="N321" s="219" t="str">
        <f t="shared" si="9"/>
        <v/>
      </c>
      <c r="O321" s="221"/>
    </row>
    <row r="322" spans="1:15" s="212" customFormat="1" ht="18.75" customHeight="1">
      <c r="A322" s="213">
        <v>321</v>
      </c>
      <c r="B322" s="213" t="s">
        <v>8860</v>
      </c>
      <c r="C322" s="213" t="s">
        <v>8881</v>
      </c>
      <c r="D322" s="213" t="s">
        <v>8622</v>
      </c>
      <c r="E322" s="213" t="s">
        <v>8763</v>
      </c>
      <c r="F322" s="214" t="s">
        <v>523</v>
      </c>
      <c r="G322" s="215"/>
      <c r="H322" s="216">
        <v>8</v>
      </c>
      <c r="I322" s="216">
        <v>16</v>
      </c>
      <c r="J322" s="217">
        <v>96</v>
      </c>
      <c r="K322" s="218"/>
      <c r="L322" s="219"/>
      <c r="M322" s="216">
        <f t="shared" si="8"/>
        <v>10</v>
      </c>
      <c r="N322" s="217">
        <f t="shared" si="9"/>
        <v>47</v>
      </c>
      <c r="O322" s="213" t="s">
        <v>1231</v>
      </c>
    </row>
    <row r="323" spans="1:15" s="212" customFormat="1" ht="18.75" customHeight="1" outlineLevel="1">
      <c r="A323" s="213">
        <v>322</v>
      </c>
      <c r="B323" s="213" t="s">
        <v>8860</v>
      </c>
      <c r="C323" s="213" t="s">
        <v>8882</v>
      </c>
      <c r="D323" s="213" t="s">
        <v>8630</v>
      </c>
      <c r="E323" s="213" t="s">
        <v>8763</v>
      </c>
      <c r="F323" s="220" t="s">
        <v>524</v>
      </c>
      <c r="G323" s="214" t="s">
        <v>523</v>
      </c>
      <c r="H323" s="218"/>
      <c r="I323" s="218"/>
      <c r="J323" s="219"/>
      <c r="K323" s="216">
        <v>4</v>
      </c>
      <c r="L323" s="217">
        <v>41</v>
      </c>
      <c r="M323" s="218" t="str">
        <f t="shared" ref="M323:M335" si="10">IF($G323="",I323-SUMIF($G$2:$G$335,$F323,$K$2:$K$335),"")</f>
        <v/>
      </c>
      <c r="N323" s="219" t="str">
        <f t="shared" ref="N323:N335" si="11">IF($G323="",J323-SUMIF($G$2:$G$335,$F323,$L$2:$L$335),"")</f>
        <v/>
      </c>
      <c r="O323" s="221"/>
    </row>
    <row r="324" spans="1:15" s="212" customFormat="1" ht="18.75" customHeight="1" outlineLevel="1">
      <c r="A324" s="213">
        <v>323</v>
      </c>
      <c r="B324" s="213" t="s">
        <v>8860</v>
      </c>
      <c r="C324" s="213" t="s">
        <v>8882</v>
      </c>
      <c r="D324" s="213" t="s">
        <v>8627</v>
      </c>
      <c r="E324" s="213" t="s">
        <v>8763</v>
      </c>
      <c r="F324" s="220" t="s">
        <v>525</v>
      </c>
      <c r="G324" s="214" t="s">
        <v>523</v>
      </c>
      <c r="H324" s="218"/>
      <c r="I324" s="218"/>
      <c r="J324" s="219"/>
      <c r="K324" s="216">
        <v>2</v>
      </c>
      <c r="L324" s="217">
        <v>8</v>
      </c>
      <c r="M324" s="218" t="str">
        <f t="shared" si="10"/>
        <v/>
      </c>
      <c r="N324" s="219" t="str">
        <f t="shared" si="11"/>
        <v/>
      </c>
      <c r="O324" s="221"/>
    </row>
    <row r="325" spans="1:15" s="212" customFormat="1" ht="18.75" customHeight="1">
      <c r="A325" s="213">
        <v>324</v>
      </c>
      <c r="B325" s="213" t="s">
        <v>8883</v>
      </c>
      <c r="C325" s="213" t="s">
        <v>8884</v>
      </c>
      <c r="D325" s="213" t="s">
        <v>8622</v>
      </c>
      <c r="E325" s="213" t="s">
        <v>8763</v>
      </c>
      <c r="F325" s="214" t="s">
        <v>526</v>
      </c>
      <c r="G325" s="215"/>
      <c r="H325" s="216">
        <v>6</v>
      </c>
      <c r="I325" s="216">
        <v>12</v>
      </c>
      <c r="J325" s="217">
        <v>128</v>
      </c>
      <c r="K325" s="218"/>
      <c r="L325" s="219"/>
      <c r="M325" s="216">
        <f t="shared" si="10"/>
        <v>6</v>
      </c>
      <c r="N325" s="217">
        <f t="shared" si="11"/>
        <v>68</v>
      </c>
      <c r="O325" s="213" t="s">
        <v>1232</v>
      </c>
    </row>
    <row r="326" spans="1:15" s="212" customFormat="1" ht="18.75" customHeight="1" outlineLevel="1">
      <c r="A326" s="213">
        <v>325</v>
      </c>
      <c r="B326" s="213" t="s">
        <v>8883</v>
      </c>
      <c r="C326" s="213" t="s">
        <v>8885</v>
      </c>
      <c r="D326" s="213" t="s">
        <v>8770</v>
      </c>
      <c r="E326" s="213" t="s">
        <v>8763</v>
      </c>
      <c r="F326" s="220" t="s">
        <v>527</v>
      </c>
      <c r="G326" s="214" t="s">
        <v>526</v>
      </c>
      <c r="H326" s="218"/>
      <c r="I326" s="218"/>
      <c r="J326" s="219"/>
      <c r="K326" s="216">
        <v>1</v>
      </c>
      <c r="L326" s="217">
        <v>10</v>
      </c>
      <c r="M326" s="218" t="str">
        <f t="shared" si="10"/>
        <v/>
      </c>
      <c r="N326" s="219" t="str">
        <f t="shared" si="11"/>
        <v/>
      </c>
      <c r="O326" s="221"/>
    </row>
    <row r="327" spans="1:15" s="212" customFormat="1" ht="18.75" customHeight="1" outlineLevel="1">
      <c r="A327" s="213">
        <v>326</v>
      </c>
      <c r="B327" s="213" t="s">
        <v>8883</v>
      </c>
      <c r="C327" s="213" t="s">
        <v>8885</v>
      </c>
      <c r="D327" s="213" t="s">
        <v>8630</v>
      </c>
      <c r="E327" s="213" t="s">
        <v>8763</v>
      </c>
      <c r="F327" s="220" t="s">
        <v>528</v>
      </c>
      <c r="G327" s="214" t="s">
        <v>526</v>
      </c>
      <c r="H327" s="218"/>
      <c r="I327" s="218"/>
      <c r="J327" s="219"/>
      <c r="K327" s="216">
        <v>1</v>
      </c>
      <c r="L327" s="217">
        <v>10</v>
      </c>
      <c r="M327" s="218" t="str">
        <f t="shared" si="10"/>
        <v/>
      </c>
      <c r="N327" s="219" t="str">
        <f t="shared" si="11"/>
        <v/>
      </c>
      <c r="O327" s="221"/>
    </row>
    <row r="328" spans="1:15" s="212" customFormat="1" ht="18.75" customHeight="1" outlineLevel="1">
      <c r="A328" s="213">
        <v>327</v>
      </c>
      <c r="B328" s="213" t="s">
        <v>8883</v>
      </c>
      <c r="C328" s="213" t="s">
        <v>8886</v>
      </c>
      <c r="D328" s="213" t="s">
        <v>8630</v>
      </c>
      <c r="E328" s="213" t="s">
        <v>8763</v>
      </c>
      <c r="F328" s="220" t="s">
        <v>529</v>
      </c>
      <c r="G328" s="214" t="s">
        <v>526</v>
      </c>
      <c r="H328" s="218"/>
      <c r="I328" s="218"/>
      <c r="J328" s="219"/>
      <c r="K328" s="216">
        <v>1</v>
      </c>
      <c r="L328" s="217">
        <v>10</v>
      </c>
      <c r="M328" s="218" t="str">
        <f t="shared" si="10"/>
        <v/>
      </c>
      <c r="N328" s="219" t="str">
        <f t="shared" si="11"/>
        <v/>
      </c>
      <c r="O328" s="221"/>
    </row>
    <row r="329" spans="1:15" s="212" customFormat="1" ht="18.75" customHeight="1" outlineLevel="1">
      <c r="A329" s="213">
        <v>328</v>
      </c>
      <c r="B329" s="213" t="s">
        <v>8883</v>
      </c>
      <c r="C329" s="213" t="s">
        <v>8887</v>
      </c>
      <c r="D329" s="213" t="s">
        <v>8770</v>
      </c>
      <c r="E329" s="213" t="s">
        <v>8763</v>
      </c>
      <c r="F329" s="220" t="s">
        <v>530</v>
      </c>
      <c r="G329" s="214" t="s">
        <v>526</v>
      </c>
      <c r="H329" s="218"/>
      <c r="I329" s="218"/>
      <c r="J329" s="219"/>
      <c r="K329" s="216">
        <v>1</v>
      </c>
      <c r="L329" s="217">
        <v>10</v>
      </c>
      <c r="M329" s="218" t="str">
        <f t="shared" si="10"/>
        <v/>
      </c>
      <c r="N329" s="219" t="str">
        <f t="shared" si="11"/>
        <v/>
      </c>
      <c r="O329" s="221"/>
    </row>
    <row r="330" spans="1:15" s="212" customFormat="1" ht="18.75" customHeight="1" outlineLevel="1">
      <c r="A330" s="213">
        <v>329</v>
      </c>
      <c r="B330" s="213" t="s">
        <v>8883</v>
      </c>
      <c r="C330" s="213" t="s">
        <v>8887</v>
      </c>
      <c r="D330" s="213" t="s">
        <v>8630</v>
      </c>
      <c r="E330" s="213" t="s">
        <v>8763</v>
      </c>
      <c r="F330" s="220" t="s">
        <v>531</v>
      </c>
      <c r="G330" s="214" t="s">
        <v>526</v>
      </c>
      <c r="H330" s="218"/>
      <c r="I330" s="218"/>
      <c r="J330" s="219"/>
      <c r="K330" s="216">
        <v>1</v>
      </c>
      <c r="L330" s="217">
        <v>10</v>
      </c>
      <c r="M330" s="218" t="str">
        <f t="shared" si="10"/>
        <v/>
      </c>
      <c r="N330" s="219" t="str">
        <f t="shared" si="11"/>
        <v/>
      </c>
      <c r="O330" s="221"/>
    </row>
    <row r="331" spans="1:15" s="212" customFormat="1" ht="18.75" customHeight="1" outlineLevel="1">
      <c r="A331" s="213">
        <v>330</v>
      </c>
      <c r="B331" s="213" t="s">
        <v>8883</v>
      </c>
      <c r="C331" s="213" t="s">
        <v>8888</v>
      </c>
      <c r="D331" s="213" t="s">
        <v>8630</v>
      </c>
      <c r="E331" s="213" t="s">
        <v>8763</v>
      </c>
      <c r="F331" s="220" t="s">
        <v>532</v>
      </c>
      <c r="G331" s="214" t="s">
        <v>526</v>
      </c>
      <c r="H331" s="218"/>
      <c r="I331" s="218"/>
      <c r="J331" s="219"/>
      <c r="K331" s="216">
        <v>1</v>
      </c>
      <c r="L331" s="217">
        <v>10</v>
      </c>
      <c r="M331" s="218" t="str">
        <f t="shared" si="10"/>
        <v/>
      </c>
      <c r="N331" s="219" t="str">
        <f t="shared" si="11"/>
        <v/>
      </c>
      <c r="O331" s="221"/>
    </row>
    <row r="332" spans="1:15" s="212" customFormat="1" ht="18.75" customHeight="1">
      <c r="A332" s="213">
        <v>331</v>
      </c>
      <c r="B332" s="213" t="s">
        <v>8883</v>
      </c>
      <c r="C332" s="213" t="s">
        <v>8889</v>
      </c>
      <c r="D332" s="213" t="s">
        <v>8622</v>
      </c>
      <c r="E332" s="213" t="s">
        <v>8763</v>
      </c>
      <c r="F332" s="214" t="s">
        <v>533</v>
      </c>
      <c r="G332" s="215"/>
      <c r="H332" s="216">
        <v>6</v>
      </c>
      <c r="I332" s="216">
        <v>12</v>
      </c>
      <c r="J332" s="217">
        <v>128</v>
      </c>
      <c r="K332" s="218"/>
      <c r="L332" s="219"/>
      <c r="M332" s="216">
        <f t="shared" si="10"/>
        <v>6</v>
      </c>
      <c r="N332" s="217">
        <f t="shared" si="11"/>
        <v>98</v>
      </c>
      <c r="O332" s="213" t="s">
        <v>1233</v>
      </c>
    </row>
    <row r="333" spans="1:15" s="212" customFormat="1" ht="18.75" customHeight="1" outlineLevel="1">
      <c r="A333" s="213">
        <v>332</v>
      </c>
      <c r="B333" s="213" t="s">
        <v>8883</v>
      </c>
      <c r="C333" s="213" t="s">
        <v>8890</v>
      </c>
      <c r="D333" s="213" t="s">
        <v>8770</v>
      </c>
      <c r="E333" s="213" t="s">
        <v>8763</v>
      </c>
      <c r="F333" s="220" t="s">
        <v>534</v>
      </c>
      <c r="G333" s="214" t="s">
        <v>533</v>
      </c>
      <c r="H333" s="218"/>
      <c r="I333" s="218"/>
      <c r="J333" s="219"/>
      <c r="K333" s="216">
        <v>2</v>
      </c>
      <c r="L333" s="217">
        <v>10</v>
      </c>
      <c r="M333" s="218" t="str">
        <f t="shared" si="10"/>
        <v/>
      </c>
      <c r="N333" s="219" t="str">
        <f t="shared" si="11"/>
        <v/>
      </c>
      <c r="O333" s="221"/>
    </row>
    <row r="334" spans="1:15" s="212" customFormat="1" ht="18.75" customHeight="1" outlineLevel="1">
      <c r="A334" s="213">
        <v>333</v>
      </c>
      <c r="B334" s="213" t="s">
        <v>8883</v>
      </c>
      <c r="C334" s="213" t="s">
        <v>8890</v>
      </c>
      <c r="D334" s="213" t="s">
        <v>8630</v>
      </c>
      <c r="E334" s="213" t="s">
        <v>8763</v>
      </c>
      <c r="F334" s="220" t="s">
        <v>535</v>
      </c>
      <c r="G334" s="214" t="s">
        <v>533</v>
      </c>
      <c r="H334" s="218"/>
      <c r="I334" s="218"/>
      <c r="J334" s="219"/>
      <c r="K334" s="216">
        <v>2</v>
      </c>
      <c r="L334" s="217">
        <v>10</v>
      </c>
      <c r="M334" s="218" t="str">
        <f t="shared" si="10"/>
        <v/>
      </c>
      <c r="N334" s="219" t="str">
        <f t="shared" si="11"/>
        <v/>
      </c>
      <c r="O334" s="221"/>
    </row>
    <row r="335" spans="1:15" s="212" customFormat="1" ht="18.75" customHeight="1" outlineLevel="1">
      <c r="A335" s="213">
        <v>334</v>
      </c>
      <c r="B335" s="213" t="s">
        <v>8883</v>
      </c>
      <c r="C335" s="213" t="s">
        <v>8891</v>
      </c>
      <c r="D335" s="213" t="s">
        <v>8630</v>
      </c>
      <c r="E335" s="213" t="s">
        <v>8763</v>
      </c>
      <c r="F335" s="220" t="s">
        <v>536</v>
      </c>
      <c r="G335" s="214" t="s">
        <v>533</v>
      </c>
      <c r="H335" s="218"/>
      <c r="I335" s="218"/>
      <c r="J335" s="219"/>
      <c r="K335" s="216">
        <v>2</v>
      </c>
      <c r="L335" s="217">
        <v>10</v>
      </c>
      <c r="M335" s="218" t="str">
        <f t="shared" si="10"/>
        <v/>
      </c>
      <c r="N335" s="219" t="str">
        <f t="shared" si="11"/>
        <v/>
      </c>
      <c r="O335" s="221"/>
    </row>
  </sheetData>
  <autoFilter ref="A1:O335" xr:uid="{00000000-0009-0000-0000-000014000000}">
    <filterColumn colId="4">
      <filters>
        <filter val="부산"/>
      </filters>
    </filterColumn>
  </autoFilter>
  <phoneticPr fontId="1" type="noConversion"/>
  <conditionalFormatting sqref="A1:N1">
    <cfRule type="beginsWith" dxfId="0" priority="1" operator="beginsWith" text="0">
      <formula>LEFT(A1,1)="0"</formula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07"/>
  <sheetViews>
    <sheetView workbookViewId="0">
      <selection activeCell="E16" sqref="E16:F16"/>
    </sheetView>
  </sheetViews>
  <sheetFormatPr defaultRowHeight="16.5"/>
  <cols>
    <col min="11" max="11" width="17.125" customWidth="1"/>
    <col min="13" max="13" width="16.375" customWidth="1"/>
    <col min="15" max="15" width="17.5" customWidth="1"/>
    <col min="17" max="17" width="15.25" customWidth="1"/>
    <col min="19" max="19" width="14.25" customWidth="1"/>
  </cols>
  <sheetData>
    <row r="1" spans="1:19">
      <c r="A1" s="176" t="s">
        <v>7434</v>
      </c>
      <c r="B1" s="110" t="s">
        <v>467</v>
      </c>
      <c r="J1" s="191" t="s">
        <v>5443</v>
      </c>
      <c r="K1" t="str">
        <f>VLOOKUP(J1,$A$1:$B$607,2,FALSE)</f>
        <v>pkschapr1</v>
      </c>
      <c r="L1" s="191" t="s">
        <v>5445</v>
      </c>
      <c r="M1" t="str">
        <f>VLOOKUP(L1,$A$1:$B$607,2,FALSE)</f>
        <v>pkqchapr1</v>
      </c>
      <c r="N1" s="191" t="s">
        <v>5447</v>
      </c>
      <c r="O1" t="str">
        <f>VLOOKUP(N1,$A$1:$B$607,2,FALSE)</f>
        <v>pkbchapr1</v>
      </c>
      <c r="P1" s="191" t="s">
        <v>5449</v>
      </c>
      <c r="Q1" t="str">
        <f>VLOOKUP(P1,$A$1:$B$607,2,FALSE)</f>
        <v>pkcscapr1</v>
      </c>
      <c r="R1" s="191" t="s">
        <v>5451</v>
      </c>
      <c r="S1" t="str">
        <f>VLOOKUP(R1,$A$1:$B$607,2,FALSE)</f>
        <v>pkmmsbkr3</v>
      </c>
    </row>
    <row r="2" spans="1:19">
      <c r="A2" s="176" t="s">
        <v>7435</v>
      </c>
      <c r="B2" s="110" t="s">
        <v>467</v>
      </c>
      <c r="J2" s="191" t="s">
        <v>5459</v>
      </c>
      <c r="K2" t="str">
        <f t="shared" ref="K2:K65" si="0">VLOOKUP(J2,$A$1:$B$607,2,FALSE)</f>
        <v>pkschapr2</v>
      </c>
      <c r="L2" s="191" t="s">
        <v>5460</v>
      </c>
      <c r="M2" t="str">
        <f t="shared" ref="M2:M65" si="1">VLOOKUP(L2,$A$1:$B$607,2,FALSE)</f>
        <v>pkqchapr2</v>
      </c>
      <c r="N2" s="191" t="s">
        <v>5461</v>
      </c>
      <c r="O2" t="str">
        <f t="shared" ref="O2:O65" si="2">VLOOKUP(N2,$A$1:$B$607,2,FALSE)</f>
        <v>pkbchapr2</v>
      </c>
      <c r="P2" s="191" t="s">
        <v>5462</v>
      </c>
      <c r="Q2" t="str">
        <f t="shared" ref="Q2:Q65" si="3">VLOOKUP(P2,$A$1:$B$607,2,FALSE)</f>
        <v>pkcscapr2</v>
      </c>
      <c r="R2" s="191" t="s">
        <v>5463</v>
      </c>
      <c r="S2" t="str">
        <f t="shared" ref="S2:S17" si="4">VLOOKUP(R2,$A$1:$B$607,2,FALSE)</f>
        <v>pkmmsbkr3</v>
      </c>
    </row>
    <row r="3" spans="1:19">
      <c r="A3" s="176" t="s">
        <v>7436</v>
      </c>
      <c r="B3" s="110" t="s">
        <v>467</v>
      </c>
      <c r="J3" s="191" t="s">
        <v>889</v>
      </c>
      <c r="K3" t="str">
        <f t="shared" si="0"/>
        <v>pkschapr3</v>
      </c>
      <c r="L3" s="191" t="s">
        <v>5466</v>
      </c>
      <c r="M3" t="str">
        <f t="shared" si="1"/>
        <v>pkqchapr3</v>
      </c>
      <c r="N3" s="191" t="s">
        <v>5467</v>
      </c>
      <c r="O3" t="str">
        <f t="shared" si="2"/>
        <v>pkbchapr3</v>
      </c>
      <c r="P3" s="191" t="s">
        <v>5468</v>
      </c>
      <c r="Q3" t="str">
        <f t="shared" si="3"/>
        <v>pkcscapr1</v>
      </c>
      <c r="R3" s="191" t="s">
        <v>5469</v>
      </c>
      <c r="S3" t="str">
        <f t="shared" si="4"/>
        <v>pkmmsbkr3</v>
      </c>
    </row>
    <row r="4" spans="1:19">
      <c r="A4" s="176" t="s">
        <v>7437</v>
      </c>
      <c r="B4" s="110" t="s">
        <v>467</v>
      </c>
      <c r="J4" s="191" t="s">
        <v>890</v>
      </c>
      <c r="K4" t="str">
        <f t="shared" si="0"/>
        <v>pkschapr1</v>
      </c>
      <c r="L4" s="191" t="s">
        <v>5473</v>
      </c>
      <c r="M4" t="str">
        <f t="shared" si="1"/>
        <v>pkqchapr1</v>
      </c>
      <c r="N4" s="191" t="s">
        <v>5475</v>
      </c>
      <c r="O4" t="str">
        <f t="shared" si="2"/>
        <v>pkbchapr1</v>
      </c>
      <c r="P4" s="191" t="s">
        <v>5476</v>
      </c>
      <c r="Q4" t="str">
        <f t="shared" si="3"/>
        <v>pkcscapr1</v>
      </c>
      <c r="R4" s="191" t="s">
        <v>5478</v>
      </c>
      <c r="S4" t="str">
        <f t="shared" si="4"/>
        <v>pkmmsbkr3</v>
      </c>
    </row>
    <row r="5" spans="1:19">
      <c r="A5" s="176" t="s">
        <v>7438</v>
      </c>
      <c r="B5" s="110" t="s">
        <v>467</v>
      </c>
      <c r="J5" s="191" t="s">
        <v>5481</v>
      </c>
      <c r="K5" t="str">
        <f t="shared" si="0"/>
        <v>pkstrapr1</v>
      </c>
      <c r="L5" s="191" t="s">
        <v>5483</v>
      </c>
      <c r="M5" t="str">
        <f t="shared" si="1"/>
        <v>pkqtrapr1</v>
      </c>
      <c r="N5" s="191" t="s">
        <v>5484</v>
      </c>
      <c r="O5" t="str">
        <f t="shared" si="2"/>
        <v>pkbtrapr1</v>
      </c>
      <c r="P5" s="191" t="s">
        <v>5485</v>
      </c>
      <c r="Q5" t="str">
        <f t="shared" si="3"/>
        <v>pkceuapr1</v>
      </c>
      <c r="R5" s="191" t="s">
        <v>5487</v>
      </c>
      <c r="S5" t="str">
        <f t="shared" si="4"/>
        <v>pkmmssmr1</v>
      </c>
    </row>
    <row r="6" spans="1:19">
      <c r="A6" s="176" t="s">
        <v>7439</v>
      </c>
      <c r="B6" s="110" t="s">
        <v>467</v>
      </c>
      <c r="J6" s="191" t="s">
        <v>892</v>
      </c>
      <c r="K6" t="str">
        <f t="shared" si="0"/>
        <v>pkstrapr2</v>
      </c>
      <c r="L6" s="191" t="s">
        <v>5490</v>
      </c>
      <c r="M6" t="str">
        <f t="shared" si="1"/>
        <v>pkqtrapr2</v>
      </c>
      <c r="N6" s="191" t="s">
        <v>5491</v>
      </c>
      <c r="O6" t="str">
        <f t="shared" si="2"/>
        <v>pkbtrapr2</v>
      </c>
      <c r="P6" s="191" t="s">
        <v>5492</v>
      </c>
      <c r="Q6" t="str">
        <f t="shared" si="3"/>
        <v>pkceuapr2</v>
      </c>
      <c r="R6" s="191" t="s">
        <v>5696</v>
      </c>
      <c r="S6" t="str">
        <f t="shared" si="4"/>
        <v>pkmmsbkr3</v>
      </c>
    </row>
    <row r="7" spans="1:19">
      <c r="A7" s="176" t="s">
        <v>7440</v>
      </c>
      <c r="B7" s="110" t="s">
        <v>467</v>
      </c>
      <c r="J7" s="191" t="s">
        <v>5494</v>
      </c>
      <c r="K7" t="str">
        <f t="shared" si="0"/>
        <v>pkstrapr1</v>
      </c>
      <c r="L7" s="191" t="s">
        <v>5495</v>
      </c>
      <c r="M7" t="str">
        <f t="shared" si="1"/>
        <v>pkqtrapr1</v>
      </c>
      <c r="N7" s="191" t="s">
        <v>5496</v>
      </c>
      <c r="O7" t="str">
        <f t="shared" si="2"/>
        <v>pkbtrapr1</v>
      </c>
      <c r="P7" s="191" t="s">
        <v>5497</v>
      </c>
      <c r="Q7" t="str">
        <f t="shared" si="3"/>
        <v>pkceuapr1</v>
      </c>
      <c r="R7" s="191" t="s">
        <v>5702</v>
      </c>
      <c r="S7" t="str">
        <f t="shared" si="4"/>
        <v>pkmmsbkr3</v>
      </c>
    </row>
    <row r="8" spans="1:19">
      <c r="A8" s="176" t="s">
        <v>7441</v>
      </c>
      <c r="B8" s="110" t="s">
        <v>467</v>
      </c>
      <c r="J8" s="191" t="s">
        <v>5499</v>
      </c>
      <c r="K8" t="str">
        <f t="shared" si="0"/>
        <v>pkstrapr1</v>
      </c>
      <c r="L8" s="191" t="s">
        <v>5501</v>
      </c>
      <c r="M8" t="str">
        <f t="shared" si="1"/>
        <v>pkqtrapr1</v>
      </c>
      <c r="N8" s="191" t="s">
        <v>5502</v>
      </c>
      <c r="O8" t="str">
        <f t="shared" si="2"/>
        <v>pkbtrapr1</v>
      </c>
      <c r="P8" s="191" t="s">
        <v>5503</v>
      </c>
      <c r="Q8" t="str">
        <f t="shared" si="3"/>
        <v>pkceuapr1</v>
      </c>
      <c r="R8" s="191" t="s">
        <v>5708</v>
      </c>
      <c r="S8" t="str">
        <f t="shared" si="4"/>
        <v>pkmmsbkr3</v>
      </c>
    </row>
    <row r="9" spans="1:19">
      <c r="A9" s="176" t="s">
        <v>7442</v>
      </c>
      <c r="B9" s="110" t="s">
        <v>467</v>
      </c>
      <c r="J9" s="191" t="s">
        <v>5507</v>
      </c>
      <c r="K9" t="str">
        <f t="shared" si="0"/>
        <v>pkstrapr3</v>
      </c>
      <c r="L9" s="191" t="s">
        <v>5508</v>
      </c>
      <c r="M9" t="str">
        <f t="shared" si="1"/>
        <v>pkqtrapr3</v>
      </c>
      <c r="N9" s="191" t="s">
        <v>5509</v>
      </c>
      <c r="O9" t="str">
        <f t="shared" si="2"/>
        <v>pkbtrapr3</v>
      </c>
      <c r="P9" s="191" t="s">
        <v>5510</v>
      </c>
      <c r="Q9" t="str">
        <f t="shared" si="3"/>
        <v>pkceuapr1</v>
      </c>
      <c r="R9" s="191" t="s">
        <v>5715</v>
      </c>
      <c r="S9" t="str">
        <f t="shared" si="4"/>
        <v>pkmmsbkr3</v>
      </c>
    </row>
    <row r="10" spans="1:19">
      <c r="A10" s="176" t="s">
        <v>7443</v>
      </c>
      <c r="B10" s="110" t="s">
        <v>467</v>
      </c>
      <c r="J10" s="191" t="s">
        <v>5512</v>
      </c>
      <c r="K10" t="str">
        <f t="shared" si="0"/>
        <v>pkstrapr4</v>
      </c>
      <c r="L10" s="191" t="s">
        <v>5513</v>
      </c>
      <c r="M10" t="str">
        <f t="shared" si="1"/>
        <v>pkqtrapr4</v>
      </c>
      <c r="N10" s="191" t="s">
        <v>5514</v>
      </c>
      <c r="O10" t="str">
        <f t="shared" si="2"/>
        <v>pkbtrapr4</v>
      </c>
      <c r="P10" s="191" t="s">
        <v>5515</v>
      </c>
      <c r="Q10" t="str">
        <f t="shared" si="3"/>
        <v>pkciuapr1</v>
      </c>
      <c r="R10" s="191" t="s">
        <v>5723</v>
      </c>
      <c r="S10" t="str">
        <f t="shared" si="4"/>
        <v>미할당</v>
      </c>
    </row>
    <row r="11" spans="1:19">
      <c r="A11" s="176" t="s">
        <v>7444</v>
      </c>
      <c r="B11" s="110" t="s">
        <v>467</v>
      </c>
      <c r="J11" s="191" t="s">
        <v>5518</v>
      </c>
      <c r="K11" t="str">
        <f t="shared" si="0"/>
        <v>pkstrapr3</v>
      </c>
      <c r="L11" s="191" t="s">
        <v>5520</v>
      </c>
      <c r="M11" t="str">
        <f t="shared" si="1"/>
        <v>pkqtrapr3</v>
      </c>
      <c r="N11" s="191" t="s">
        <v>5521</v>
      </c>
      <c r="O11" t="str">
        <f t="shared" si="2"/>
        <v>pkbtrapr3</v>
      </c>
      <c r="P11" s="191" t="s">
        <v>5522</v>
      </c>
      <c r="Q11" t="str">
        <f t="shared" si="3"/>
        <v>pkciuapr2</v>
      </c>
      <c r="R11" s="191" t="s">
        <v>5841</v>
      </c>
      <c r="S11" t="str">
        <f t="shared" si="4"/>
        <v>pkmmsbkr3</v>
      </c>
    </row>
    <row r="12" spans="1:19">
      <c r="A12" s="176" t="s">
        <v>7445</v>
      </c>
      <c r="B12" s="110" t="s">
        <v>467</v>
      </c>
      <c r="J12" s="191" t="s">
        <v>5524</v>
      </c>
      <c r="K12" t="str">
        <f t="shared" si="0"/>
        <v>pkstrapr3</v>
      </c>
      <c r="L12" s="191" t="s">
        <v>5525</v>
      </c>
      <c r="M12" t="str">
        <f t="shared" si="1"/>
        <v>pkqtrapr3</v>
      </c>
      <c r="N12" s="191" t="s">
        <v>5526</v>
      </c>
      <c r="O12" t="str">
        <f t="shared" si="2"/>
        <v>pkbtrapr3</v>
      </c>
      <c r="P12" s="191" t="s">
        <v>5527</v>
      </c>
      <c r="Q12" t="str">
        <f t="shared" si="3"/>
        <v>pkciuapr1</v>
      </c>
      <c r="R12" s="191" t="s">
        <v>5846</v>
      </c>
      <c r="S12" t="str">
        <f t="shared" si="4"/>
        <v>pkmmsbkr3</v>
      </c>
    </row>
    <row r="13" spans="1:19">
      <c r="A13" s="176" t="s">
        <v>7446</v>
      </c>
      <c r="B13" s="110" t="s">
        <v>467</v>
      </c>
      <c r="J13" s="191" t="s">
        <v>5530</v>
      </c>
      <c r="K13" t="str">
        <f t="shared" si="0"/>
        <v>pkstrapr3</v>
      </c>
      <c r="L13" s="191" t="s">
        <v>5531</v>
      </c>
      <c r="M13" t="str">
        <f t="shared" si="1"/>
        <v>pkqtrapr3</v>
      </c>
      <c r="N13" s="191" t="s">
        <v>5532</v>
      </c>
      <c r="O13" t="str">
        <f t="shared" si="2"/>
        <v>pkbtrapr3</v>
      </c>
      <c r="P13" s="191" t="s">
        <v>5533</v>
      </c>
      <c r="Q13" t="str">
        <f t="shared" si="3"/>
        <v>pkciuapr1</v>
      </c>
      <c r="R13" s="191" t="s">
        <v>5851</v>
      </c>
      <c r="S13" t="str">
        <f t="shared" si="4"/>
        <v>pkmmsbkr3</v>
      </c>
    </row>
    <row r="14" spans="1:19">
      <c r="A14" s="176" t="s">
        <v>7447</v>
      </c>
      <c r="B14" s="110" t="s">
        <v>467</v>
      </c>
      <c r="J14" s="191" t="s">
        <v>5535</v>
      </c>
      <c r="K14" t="str">
        <f t="shared" si="0"/>
        <v>pkstsapr1</v>
      </c>
      <c r="L14" s="191" t="s">
        <v>5536</v>
      </c>
      <c r="M14" t="str">
        <f t="shared" si="1"/>
        <v>pkqtsapr1</v>
      </c>
      <c r="N14" s="191" t="s">
        <v>5537</v>
      </c>
      <c r="O14" t="str">
        <f t="shared" si="2"/>
        <v>pkbtsapr1</v>
      </c>
      <c r="P14" s="191" t="s">
        <v>5538</v>
      </c>
      <c r="Q14" t="str">
        <f t="shared" si="3"/>
        <v>pkciuapr1</v>
      </c>
      <c r="R14" s="191" t="s">
        <v>5911</v>
      </c>
      <c r="S14" t="str">
        <f t="shared" si="4"/>
        <v>관리</v>
      </c>
    </row>
    <row r="15" spans="1:19">
      <c r="A15" s="176" t="s">
        <v>7448</v>
      </c>
      <c r="B15" s="110" t="s">
        <v>467</v>
      </c>
      <c r="J15" s="191" t="s">
        <v>5540</v>
      </c>
      <c r="K15" t="str">
        <f t="shared" si="0"/>
        <v>pkstsapr2</v>
      </c>
      <c r="L15" s="191" t="s">
        <v>5541</v>
      </c>
      <c r="M15" t="str">
        <f t="shared" si="1"/>
        <v>pkqtsapr2</v>
      </c>
      <c r="N15" s="191" t="s">
        <v>5542</v>
      </c>
      <c r="O15" t="str">
        <f t="shared" si="2"/>
        <v>pkbtsapr2</v>
      </c>
      <c r="P15" s="191" t="s">
        <v>5543</v>
      </c>
      <c r="Q15" t="str">
        <f t="shared" si="3"/>
        <v>pkcrdapr1</v>
      </c>
      <c r="R15" s="191" t="s">
        <v>5916</v>
      </c>
      <c r="S15" t="str">
        <f t="shared" si="4"/>
        <v>관리</v>
      </c>
    </row>
    <row r="16" spans="1:19">
      <c r="A16" s="176" t="s">
        <v>7449</v>
      </c>
      <c r="B16" s="110" t="s">
        <v>467</v>
      </c>
      <c r="J16" s="191" t="s">
        <v>5545</v>
      </c>
      <c r="K16" t="str">
        <f t="shared" si="0"/>
        <v>pkstsapr3</v>
      </c>
      <c r="L16" s="191" t="s">
        <v>5546</v>
      </c>
      <c r="M16" t="str">
        <f t="shared" si="1"/>
        <v>pkqtsapr3</v>
      </c>
      <c r="N16" s="191" t="s">
        <v>5547</v>
      </c>
      <c r="O16" t="str">
        <f t="shared" si="2"/>
        <v>pkbtsapr3</v>
      </c>
      <c r="P16" s="191" t="s">
        <v>5548</v>
      </c>
      <c r="Q16" t="str">
        <f t="shared" si="3"/>
        <v>pkcrdapr2</v>
      </c>
      <c r="R16" s="191" t="s">
        <v>5921</v>
      </c>
      <c r="S16" t="str">
        <f t="shared" si="4"/>
        <v>미할당</v>
      </c>
    </row>
    <row r="17" spans="1:19">
      <c r="A17" s="176" t="s">
        <v>7450</v>
      </c>
      <c r="B17" s="110" t="s">
        <v>470</v>
      </c>
      <c r="J17" s="191" t="s">
        <v>5550</v>
      </c>
      <c r="K17" t="str">
        <f t="shared" si="0"/>
        <v>pkstsapr1</v>
      </c>
      <c r="L17" s="191" t="s">
        <v>5551</v>
      </c>
      <c r="M17" t="str">
        <f t="shared" si="1"/>
        <v>pkqtsapr1</v>
      </c>
      <c r="N17" s="191" t="s">
        <v>5552</v>
      </c>
      <c r="O17" t="str">
        <f t="shared" si="2"/>
        <v>pkbtsapr1</v>
      </c>
      <c r="P17" s="191" t="s">
        <v>5553</v>
      </c>
      <c r="Q17" t="str">
        <f t="shared" si="3"/>
        <v>pkcrdapr1</v>
      </c>
      <c r="R17" s="191" t="s">
        <v>5926</v>
      </c>
      <c r="S17" t="str">
        <f t="shared" si="4"/>
        <v>관리</v>
      </c>
    </row>
    <row r="18" spans="1:19">
      <c r="A18" s="176" t="s">
        <v>7451</v>
      </c>
      <c r="B18" s="110" t="s">
        <v>470</v>
      </c>
      <c r="J18" s="191" t="s">
        <v>5556</v>
      </c>
      <c r="K18" t="str">
        <f t="shared" si="0"/>
        <v>pkstsapr1</v>
      </c>
      <c r="L18" s="191" t="s">
        <v>5557</v>
      </c>
      <c r="M18" t="str">
        <f t="shared" si="1"/>
        <v>pkqtsapr1</v>
      </c>
      <c r="N18" s="191" t="s">
        <v>5559</v>
      </c>
      <c r="O18" t="str">
        <f t="shared" si="2"/>
        <v>pkbtsapr1</v>
      </c>
      <c r="P18" s="191" t="s">
        <v>5560</v>
      </c>
      <c r="Q18" t="str">
        <f t="shared" si="3"/>
        <v>pkcrdapr1</v>
      </c>
    </row>
    <row r="19" spans="1:19">
      <c r="A19" s="176" t="s">
        <v>7452</v>
      </c>
      <c r="B19" s="110" t="s">
        <v>470</v>
      </c>
      <c r="J19" s="191" t="s">
        <v>5562</v>
      </c>
      <c r="K19" t="str">
        <f t="shared" si="0"/>
        <v>pkstsapr1</v>
      </c>
      <c r="L19" s="191" t="s">
        <v>5563</v>
      </c>
      <c r="M19" t="str">
        <f t="shared" si="1"/>
        <v>pkqtsapr1</v>
      </c>
      <c r="N19" s="191" t="s">
        <v>5564</v>
      </c>
      <c r="O19" t="str">
        <f t="shared" si="2"/>
        <v>pkbtsapr1</v>
      </c>
      <c r="P19" s="191" t="s">
        <v>5565</v>
      </c>
      <c r="Q19" t="str">
        <f t="shared" si="3"/>
        <v>pkcrdapr1</v>
      </c>
    </row>
    <row r="20" spans="1:19">
      <c r="A20" s="176" t="s">
        <v>7453</v>
      </c>
      <c r="B20" s="110" t="s">
        <v>470</v>
      </c>
      <c r="J20" s="191" t="s">
        <v>5567</v>
      </c>
      <c r="K20" t="str">
        <f t="shared" si="0"/>
        <v>pkstsdbr1</v>
      </c>
      <c r="L20" s="191" t="s">
        <v>5569</v>
      </c>
      <c r="M20" t="str">
        <f t="shared" si="1"/>
        <v>pkqtsdbr1</v>
      </c>
      <c r="N20" s="191" t="s">
        <v>5570</v>
      </c>
      <c r="O20" t="str">
        <f t="shared" si="2"/>
        <v>pkbtsdbr1</v>
      </c>
      <c r="P20" s="191" t="s">
        <v>5571</v>
      </c>
      <c r="Q20" t="str">
        <f t="shared" si="3"/>
        <v>pkcbnapr1</v>
      </c>
    </row>
    <row r="21" spans="1:19">
      <c r="A21" s="176" t="s">
        <v>7454</v>
      </c>
      <c r="B21" s="110" t="s">
        <v>470</v>
      </c>
      <c r="J21" s="191" t="s">
        <v>5574</v>
      </c>
      <c r="K21" t="str">
        <f t="shared" si="0"/>
        <v>pkstsdbr2</v>
      </c>
      <c r="L21" s="191" t="s">
        <v>5575</v>
      </c>
      <c r="M21" t="str">
        <f t="shared" si="1"/>
        <v>pkqtsdbr2</v>
      </c>
      <c r="N21" s="191" t="s">
        <v>5576</v>
      </c>
      <c r="O21" t="str">
        <f t="shared" si="2"/>
        <v>pkbtsdbr2</v>
      </c>
      <c r="P21" s="191" t="s">
        <v>5577</v>
      </c>
      <c r="Q21" t="str">
        <f t="shared" si="3"/>
        <v>pkcbnapr2</v>
      </c>
    </row>
    <row r="22" spans="1:19">
      <c r="A22" s="176" t="s">
        <v>7455</v>
      </c>
      <c r="B22" s="110" t="s">
        <v>470</v>
      </c>
      <c r="J22" s="191" t="s">
        <v>5579</v>
      </c>
      <c r="K22" t="str">
        <f t="shared" si="0"/>
        <v>pkstsdbr1</v>
      </c>
      <c r="L22" s="191" t="s">
        <v>5581</v>
      </c>
      <c r="M22" t="str">
        <f t="shared" si="1"/>
        <v>pkqtsdbr1</v>
      </c>
      <c r="N22" s="191" t="s">
        <v>5583</v>
      </c>
      <c r="O22" t="str">
        <f t="shared" si="2"/>
        <v>pkbtsdbr1</v>
      </c>
      <c r="P22" s="191" t="s">
        <v>5584</v>
      </c>
      <c r="Q22" t="str">
        <f t="shared" si="3"/>
        <v>pkcbnapr1</v>
      </c>
    </row>
    <row r="23" spans="1:19">
      <c r="A23" s="176" t="s">
        <v>7456</v>
      </c>
      <c r="B23" s="110" t="s">
        <v>470</v>
      </c>
      <c r="J23" s="191" t="s">
        <v>5586</v>
      </c>
      <c r="K23" t="str">
        <f t="shared" si="0"/>
        <v>pkstsdbr1</v>
      </c>
      <c r="L23" s="191" t="s">
        <v>5589</v>
      </c>
      <c r="M23" t="str">
        <f t="shared" si="1"/>
        <v>pkqtsdbr1</v>
      </c>
      <c r="N23" s="191" t="s">
        <v>5590</v>
      </c>
      <c r="O23" t="str">
        <f t="shared" si="2"/>
        <v>pkbtsdbr1</v>
      </c>
      <c r="P23" s="191" t="s">
        <v>5587</v>
      </c>
      <c r="Q23" t="str">
        <f t="shared" si="3"/>
        <v>pkcbnapr1</v>
      </c>
    </row>
    <row r="24" spans="1:19">
      <c r="A24" s="176" t="s">
        <v>7457</v>
      </c>
      <c r="B24" s="110" t="s">
        <v>470</v>
      </c>
      <c r="J24" s="191" t="s">
        <v>5593</v>
      </c>
      <c r="K24" t="str">
        <f t="shared" si="0"/>
        <v>pkstsdbr1</v>
      </c>
      <c r="L24" s="191" t="s">
        <v>5594</v>
      </c>
      <c r="M24" t="str">
        <f t="shared" si="1"/>
        <v>pkqtsdbr1</v>
      </c>
      <c r="N24" s="191" t="s">
        <v>5596</v>
      </c>
      <c r="O24" t="str">
        <f t="shared" si="2"/>
        <v>pkbtsdbr1</v>
      </c>
      <c r="P24" s="191" t="s">
        <v>5591</v>
      </c>
      <c r="Q24" t="str">
        <f t="shared" si="3"/>
        <v>pkcbnapr1</v>
      </c>
    </row>
    <row r="25" spans="1:19">
      <c r="A25" s="176" t="s">
        <v>7458</v>
      </c>
      <c r="B25" s="110" t="s">
        <v>470</v>
      </c>
      <c r="J25" s="191" t="s">
        <v>5601</v>
      </c>
      <c r="K25" t="str">
        <f t="shared" si="0"/>
        <v>pkstsdbr1</v>
      </c>
      <c r="L25" s="191" t="s">
        <v>5603</v>
      </c>
      <c r="M25" t="str">
        <f t="shared" si="1"/>
        <v>pkqtsdbr1</v>
      </c>
      <c r="N25" s="191" t="s">
        <v>5605</v>
      </c>
      <c r="O25" t="str">
        <f t="shared" si="2"/>
        <v>pkbtsdbr1</v>
      </c>
      <c r="P25" s="191" t="s">
        <v>5598</v>
      </c>
      <c r="Q25" t="str">
        <f t="shared" si="3"/>
        <v>pkcrddbr1</v>
      </c>
    </row>
    <row r="26" spans="1:19">
      <c r="A26" s="176" t="s">
        <v>7459</v>
      </c>
      <c r="B26" s="110" t="s">
        <v>470</v>
      </c>
      <c r="J26" s="191" t="s">
        <v>5609</v>
      </c>
      <c r="K26" t="str">
        <f t="shared" si="0"/>
        <v>pkstsdbr1</v>
      </c>
      <c r="L26" s="191" t="s">
        <v>5610</v>
      </c>
      <c r="M26" t="str">
        <f t="shared" si="1"/>
        <v>pkqtsdbr1</v>
      </c>
      <c r="N26" s="191" t="s">
        <v>5612</v>
      </c>
      <c r="O26" t="str">
        <f t="shared" si="2"/>
        <v>pkbtsdbr1</v>
      </c>
      <c r="P26" s="191" t="s">
        <v>5607</v>
      </c>
      <c r="Q26" t="str">
        <f t="shared" si="3"/>
        <v>pkcrddbr2</v>
      </c>
    </row>
    <row r="27" spans="1:19">
      <c r="A27" s="176" t="s">
        <v>7460</v>
      </c>
      <c r="B27" s="110" t="s">
        <v>470</v>
      </c>
      <c r="J27" s="191" t="s">
        <v>5616</v>
      </c>
      <c r="K27" t="str">
        <f t="shared" si="0"/>
        <v>pkstsdbr1</v>
      </c>
      <c r="L27" s="191" t="s">
        <v>5617</v>
      </c>
      <c r="M27" t="str">
        <f t="shared" si="1"/>
        <v>pkqtsdbr1</v>
      </c>
      <c r="N27" s="191" t="s">
        <v>5618</v>
      </c>
      <c r="O27" t="str">
        <f t="shared" si="2"/>
        <v>pkbtsdbr1</v>
      </c>
      <c r="P27" s="191" t="s">
        <v>5613</v>
      </c>
      <c r="Q27" t="str">
        <f t="shared" si="3"/>
        <v>pkcrddbr1</v>
      </c>
    </row>
    <row r="28" spans="1:19">
      <c r="A28" s="176" t="s">
        <v>7461</v>
      </c>
      <c r="B28" s="110" t="s">
        <v>473</v>
      </c>
      <c r="J28" s="191" t="s">
        <v>5620</v>
      </c>
      <c r="K28" t="str">
        <f t="shared" si="0"/>
        <v>pkstsdbr1</v>
      </c>
      <c r="L28" s="191" t="s">
        <v>5691</v>
      </c>
      <c r="M28" t="str">
        <f t="shared" si="1"/>
        <v>pkqchapr1</v>
      </c>
      <c r="N28" s="191" t="s">
        <v>5693</v>
      </c>
      <c r="O28" t="str">
        <f t="shared" si="2"/>
        <v>pkbchapr1</v>
      </c>
      <c r="P28" s="191" t="s">
        <v>5621</v>
      </c>
      <c r="Q28" t="str">
        <f t="shared" si="3"/>
        <v>pkcrddbr1</v>
      </c>
    </row>
    <row r="29" spans="1:19">
      <c r="A29" s="176" t="s">
        <v>7462</v>
      </c>
      <c r="B29" s="110" t="s">
        <v>473</v>
      </c>
      <c r="J29" s="191" t="s">
        <v>5623</v>
      </c>
      <c r="K29" t="str">
        <f t="shared" si="0"/>
        <v>pkstsdbr1</v>
      </c>
      <c r="L29" s="191" t="s">
        <v>5699</v>
      </c>
      <c r="M29" t="str">
        <f t="shared" si="1"/>
        <v>pkqchapr2</v>
      </c>
      <c r="N29" s="191" t="s">
        <v>5700</v>
      </c>
      <c r="O29" t="str">
        <f t="shared" si="2"/>
        <v>pkbchapr2</v>
      </c>
      <c r="P29" s="191" t="s">
        <v>5625</v>
      </c>
      <c r="Q29" t="str">
        <f t="shared" si="3"/>
        <v>pkcrddbr1</v>
      </c>
    </row>
    <row r="30" spans="1:19">
      <c r="A30" s="176" t="s">
        <v>7463</v>
      </c>
      <c r="B30" s="110" t="s">
        <v>473</v>
      </c>
      <c r="J30" s="191" t="s">
        <v>5628</v>
      </c>
      <c r="K30" t="str">
        <f t="shared" si="0"/>
        <v>pkstsdbr1</v>
      </c>
      <c r="L30" s="191" t="s">
        <v>5704</v>
      </c>
      <c r="M30" t="str">
        <f t="shared" si="1"/>
        <v>pkqchapr3</v>
      </c>
      <c r="N30" s="191" t="s">
        <v>5705</v>
      </c>
      <c r="O30" t="str">
        <f t="shared" si="2"/>
        <v>pkbchapr3</v>
      </c>
      <c r="P30" s="191" t="s">
        <v>5629</v>
      </c>
      <c r="Q30" t="str">
        <f t="shared" si="3"/>
        <v>pkcrddbr1</v>
      </c>
    </row>
    <row r="31" spans="1:19">
      <c r="A31" s="176" t="s">
        <v>7464</v>
      </c>
      <c r="B31" s="110" t="s">
        <v>473</v>
      </c>
      <c r="J31" s="191" t="s">
        <v>5632</v>
      </c>
      <c r="K31" t="str">
        <f t="shared" si="0"/>
        <v>pkstsdbr1</v>
      </c>
      <c r="L31" s="191" t="s">
        <v>5712</v>
      </c>
      <c r="M31" t="str">
        <f t="shared" si="1"/>
        <v>pkqchapr1</v>
      </c>
      <c r="N31" s="191" t="s">
        <v>5713</v>
      </c>
      <c r="O31" t="str">
        <f t="shared" si="2"/>
        <v>pkbchapr1</v>
      </c>
      <c r="P31" s="191" t="s">
        <v>5633</v>
      </c>
      <c r="Q31" t="str">
        <f t="shared" si="3"/>
        <v>pkciuapr1</v>
      </c>
    </row>
    <row r="32" spans="1:19">
      <c r="A32" s="176" t="s">
        <v>7465</v>
      </c>
      <c r="B32" s="110" t="s">
        <v>473</v>
      </c>
      <c r="J32" s="191" t="s">
        <v>5635</v>
      </c>
      <c r="K32" t="str">
        <f t="shared" si="0"/>
        <v>pkstsdbr1</v>
      </c>
      <c r="L32" s="191" t="s">
        <v>5719</v>
      </c>
      <c r="M32" t="str">
        <f t="shared" si="1"/>
        <v>pkqtrapr1</v>
      </c>
      <c r="N32" s="191" t="s">
        <v>5720</v>
      </c>
      <c r="O32" t="str">
        <f t="shared" si="2"/>
        <v>pkbtrapr1</v>
      </c>
      <c r="P32" s="191" t="s">
        <v>5636</v>
      </c>
      <c r="Q32" t="str">
        <f t="shared" si="3"/>
        <v>pkceucmr1</v>
      </c>
    </row>
    <row r="33" spans="1:17">
      <c r="A33" s="176" t="s">
        <v>7466</v>
      </c>
      <c r="B33" s="110" t="s">
        <v>473</v>
      </c>
      <c r="J33" s="191" t="s">
        <v>5690</v>
      </c>
      <c r="K33" t="str">
        <f t="shared" si="0"/>
        <v>pkschapr1</v>
      </c>
      <c r="L33" s="191" t="s">
        <v>5726</v>
      </c>
      <c r="M33" t="str">
        <f t="shared" si="1"/>
        <v>pkqtrapr2</v>
      </c>
      <c r="N33" s="191" t="s">
        <v>5727</v>
      </c>
      <c r="O33" t="str">
        <f t="shared" si="2"/>
        <v>pkbtrapr2</v>
      </c>
      <c r="P33" s="191" t="s">
        <v>5638</v>
      </c>
      <c r="Q33" t="str">
        <f t="shared" si="3"/>
        <v>pkceucmr2</v>
      </c>
    </row>
    <row r="34" spans="1:17">
      <c r="A34" s="176" t="s">
        <v>7467</v>
      </c>
      <c r="B34" s="110" t="s">
        <v>473</v>
      </c>
      <c r="J34" s="191" t="s">
        <v>5698</v>
      </c>
      <c r="K34" t="str">
        <f t="shared" si="0"/>
        <v>pkschapr2</v>
      </c>
      <c r="L34" s="191" t="s">
        <v>5730</v>
      </c>
      <c r="M34" t="str">
        <f t="shared" si="1"/>
        <v>pkqtrapr1</v>
      </c>
      <c r="N34" s="191" t="s">
        <v>5731</v>
      </c>
      <c r="O34" t="str">
        <f t="shared" si="2"/>
        <v>pkbtrapr1</v>
      </c>
      <c r="P34" s="191" t="s">
        <v>5640</v>
      </c>
      <c r="Q34" t="str">
        <f t="shared" si="3"/>
        <v>pkceucmr1</v>
      </c>
    </row>
    <row r="35" spans="1:17">
      <c r="A35" s="176" t="s">
        <v>7468</v>
      </c>
      <c r="B35" s="110" t="s">
        <v>473</v>
      </c>
      <c r="J35" s="191" t="s">
        <v>5703</v>
      </c>
      <c r="K35" t="str">
        <f t="shared" si="0"/>
        <v>pkschapr3</v>
      </c>
      <c r="L35" s="191" t="s">
        <v>5735</v>
      </c>
      <c r="M35" t="str">
        <f t="shared" si="1"/>
        <v>pkqtrapr1</v>
      </c>
      <c r="N35" s="191" t="s">
        <v>5736</v>
      </c>
      <c r="O35" t="str">
        <f t="shared" si="2"/>
        <v>pkbtrapr1</v>
      </c>
      <c r="P35" s="191" t="s">
        <v>5642</v>
      </c>
      <c r="Q35" t="str">
        <f t="shared" si="3"/>
        <v>pkceucmr1</v>
      </c>
    </row>
    <row r="36" spans="1:17">
      <c r="A36" s="176" t="s">
        <v>7469</v>
      </c>
      <c r="B36" s="110" t="s">
        <v>473</v>
      </c>
      <c r="J36" s="191" t="s">
        <v>5710</v>
      </c>
      <c r="K36" t="str">
        <f t="shared" si="0"/>
        <v>pkschapr1</v>
      </c>
      <c r="L36" s="191" t="s">
        <v>5739</v>
      </c>
      <c r="M36" t="str">
        <f t="shared" si="1"/>
        <v>pkqtrapr3</v>
      </c>
      <c r="N36" s="191" t="s">
        <v>5740</v>
      </c>
      <c r="O36" t="str">
        <f t="shared" si="2"/>
        <v>pkbtrapr3</v>
      </c>
      <c r="P36" s="191" t="s">
        <v>5644</v>
      </c>
      <c r="Q36" t="str">
        <f t="shared" si="3"/>
        <v>pkceucmr1</v>
      </c>
    </row>
    <row r="37" spans="1:17">
      <c r="A37" s="176" t="s">
        <v>7470</v>
      </c>
      <c r="B37" s="110" t="s">
        <v>474</v>
      </c>
      <c r="J37" s="191" t="s">
        <v>5717</v>
      </c>
      <c r="K37" t="str">
        <f t="shared" si="0"/>
        <v>pkstrapr1</v>
      </c>
      <c r="L37" s="191" t="s">
        <v>5743</v>
      </c>
      <c r="M37" t="str">
        <f t="shared" si="1"/>
        <v>pkqtrapr4</v>
      </c>
      <c r="N37" s="191" t="s">
        <v>5744</v>
      </c>
      <c r="O37" t="str">
        <f t="shared" si="2"/>
        <v>pkbtrapr4</v>
      </c>
      <c r="P37" s="191" t="s">
        <v>5646</v>
      </c>
      <c r="Q37" t="str">
        <f t="shared" si="3"/>
        <v>pkcrddbr1</v>
      </c>
    </row>
    <row r="38" spans="1:17">
      <c r="A38" s="176" t="s">
        <v>7471</v>
      </c>
      <c r="B38" s="110" t="s">
        <v>474</v>
      </c>
      <c r="J38" s="191" t="s">
        <v>5725</v>
      </c>
      <c r="K38" t="str">
        <f t="shared" si="0"/>
        <v>pkstrapr2</v>
      </c>
      <c r="L38" s="191" t="s">
        <v>5749</v>
      </c>
      <c r="M38" t="str">
        <f t="shared" si="1"/>
        <v>pkqtrapr3</v>
      </c>
      <c r="N38" s="191" t="s">
        <v>5750</v>
      </c>
      <c r="O38" t="str">
        <f t="shared" si="2"/>
        <v>pkbtrapr3</v>
      </c>
      <c r="P38" s="191" t="s">
        <v>5648</v>
      </c>
      <c r="Q38" t="str">
        <f t="shared" si="3"/>
        <v>pkcrddbr1</v>
      </c>
    </row>
    <row r="39" spans="1:17">
      <c r="A39" s="176" t="s">
        <v>7472</v>
      </c>
      <c r="B39" s="110" t="s">
        <v>474</v>
      </c>
      <c r="J39" s="191" t="s">
        <v>5729</v>
      </c>
      <c r="K39" t="str">
        <f t="shared" si="0"/>
        <v>pkstrapr1</v>
      </c>
      <c r="L39" s="191" t="s">
        <v>5753</v>
      </c>
      <c r="M39" t="str">
        <f t="shared" si="1"/>
        <v>pkqtrapr3</v>
      </c>
      <c r="N39" s="191" t="s">
        <v>5754</v>
      </c>
      <c r="O39" t="str">
        <f t="shared" si="2"/>
        <v>pkbtrapr3</v>
      </c>
      <c r="P39" s="191" t="s">
        <v>5695</v>
      </c>
      <c r="Q39" t="str">
        <f t="shared" si="3"/>
        <v>pkcscapr1</v>
      </c>
    </row>
    <row r="40" spans="1:17">
      <c r="A40" s="176" t="s">
        <v>7473</v>
      </c>
      <c r="B40" s="110" t="s">
        <v>474</v>
      </c>
      <c r="J40" s="191" t="s">
        <v>5733</v>
      </c>
      <c r="K40" t="str">
        <f t="shared" si="0"/>
        <v>pkstrapr1</v>
      </c>
      <c r="L40" s="191" t="s">
        <v>5757</v>
      </c>
      <c r="M40" t="str">
        <f t="shared" si="1"/>
        <v>pkqtrapr3</v>
      </c>
      <c r="N40" s="191" t="s">
        <v>5758</v>
      </c>
      <c r="O40" t="str">
        <f t="shared" si="2"/>
        <v>pkbtrapr3</v>
      </c>
      <c r="P40" s="191" t="s">
        <v>5701</v>
      </c>
      <c r="Q40" t="str">
        <f t="shared" si="3"/>
        <v>pkcscapr2</v>
      </c>
    </row>
    <row r="41" spans="1:17">
      <c r="A41" s="176" t="s">
        <v>7474</v>
      </c>
      <c r="B41" s="110" t="s">
        <v>474</v>
      </c>
      <c r="J41" s="191" t="s">
        <v>5738</v>
      </c>
      <c r="K41" t="str">
        <f t="shared" si="0"/>
        <v>pkstrapr3</v>
      </c>
      <c r="L41" s="191" t="s">
        <v>5761</v>
      </c>
      <c r="M41" t="str">
        <f t="shared" si="1"/>
        <v>pkqtsapr1</v>
      </c>
      <c r="N41" s="191" t="s">
        <v>5762</v>
      </c>
      <c r="O41" t="str">
        <f t="shared" si="2"/>
        <v>pkbtsapr1</v>
      </c>
      <c r="P41" s="191" t="s">
        <v>5706</v>
      </c>
      <c r="Q41" t="str">
        <f t="shared" si="3"/>
        <v>pkcscapr1</v>
      </c>
    </row>
    <row r="42" spans="1:17">
      <c r="A42" s="176" t="s">
        <v>7475</v>
      </c>
      <c r="B42" s="110" t="s">
        <v>474</v>
      </c>
      <c r="J42" s="191" t="s">
        <v>5742</v>
      </c>
      <c r="K42" t="str">
        <f t="shared" si="0"/>
        <v>pkstrapr4</v>
      </c>
      <c r="L42" s="191" t="s">
        <v>5765</v>
      </c>
      <c r="M42" t="str">
        <f t="shared" si="1"/>
        <v>pkqtsapr2</v>
      </c>
      <c r="N42" s="191" t="s">
        <v>5766</v>
      </c>
      <c r="O42" t="str">
        <f t="shared" si="2"/>
        <v>pkbtsapr2</v>
      </c>
      <c r="P42" s="191" t="s">
        <v>5714</v>
      </c>
      <c r="Q42" t="str">
        <f t="shared" si="3"/>
        <v>pkcscapr1</v>
      </c>
    </row>
    <row r="43" spans="1:17">
      <c r="A43" s="176" t="s">
        <v>7476</v>
      </c>
      <c r="B43" s="110" t="s">
        <v>474</v>
      </c>
      <c r="J43" s="191" t="s">
        <v>5747</v>
      </c>
      <c r="K43" t="str">
        <f t="shared" si="0"/>
        <v>pkstrapr3</v>
      </c>
      <c r="L43" s="191" t="s">
        <v>5769</v>
      </c>
      <c r="M43" t="str">
        <f t="shared" si="1"/>
        <v>pkqtsapr3</v>
      </c>
      <c r="N43" s="191" t="s">
        <v>5770</v>
      </c>
      <c r="O43" t="str">
        <f t="shared" si="2"/>
        <v>pkbtsapr3</v>
      </c>
      <c r="P43" s="191" t="s">
        <v>5721</v>
      </c>
      <c r="Q43" t="str">
        <f t="shared" si="3"/>
        <v>pkceuapr1</v>
      </c>
    </row>
    <row r="44" spans="1:17">
      <c r="A44" s="176" t="s">
        <v>7477</v>
      </c>
      <c r="B44" s="110" t="s">
        <v>474</v>
      </c>
      <c r="J44" s="191" t="s">
        <v>5752</v>
      </c>
      <c r="K44" t="str">
        <f t="shared" si="0"/>
        <v>pkstrapr3</v>
      </c>
      <c r="L44" s="191" t="s">
        <v>5773</v>
      </c>
      <c r="M44" t="str">
        <f t="shared" si="1"/>
        <v>pkqtsapr1</v>
      </c>
      <c r="N44" s="191" t="s">
        <v>5774</v>
      </c>
      <c r="O44" t="str">
        <f t="shared" si="2"/>
        <v>pkbtsapr1</v>
      </c>
      <c r="P44" s="191" t="s">
        <v>5728</v>
      </c>
      <c r="Q44" t="str">
        <f t="shared" si="3"/>
        <v>pkceuapr2</v>
      </c>
    </row>
    <row r="45" spans="1:17">
      <c r="A45" s="176" t="s">
        <v>7478</v>
      </c>
      <c r="B45" s="110" t="s">
        <v>474</v>
      </c>
      <c r="J45" s="191" t="s">
        <v>5756</v>
      </c>
      <c r="K45" t="str">
        <f t="shared" si="0"/>
        <v>pkstrapr3</v>
      </c>
      <c r="L45" s="191" t="s">
        <v>5777</v>
      </c>
      <c r="M45" t="str">
        <f t="shared" si="1"/>
        <v>pkqtsapr1</v>
      </c>
      <c r="N45" s="191" t="s">
        <v>5778</v>
      </c>
      <c r="O45" t="str">
        <f t="shared" si="2"/>
        <v>pkbtsapr1</v>
      </c>
      <c r="P45" s="191" t="s">
        <v>5732</v>
      </c>
      <c r="Q45" t="str">
        <f t="shared" si="3"/>
        <v>pkceuapr1</v>
      </c>
    </row>
    <row r="46" spans="1:17">
      <c r="A46" s="176" t="s">
        <v>7479</v>
      </c>
      <c r="B46" s="110" t="s">
        <v>474</v>
      </c>
      <c r="J46" s="191" t="s">
        <v>5760</v>
      </c>
      <c r="K46" t="str">
        <f t="shared" si="0"/>
        <v>pkstsapr1</v>
      </c>
      <c r="L46" s="191" t="s">
        <v>5782</v>
      </c>
      <c r="M46" t="str">
        <f t="shared" si="1"/>
        <v>pkqtsapr1</v>
      </c>
      <c r="N46" s="191" t="s">
        <v>5783</v>
      </c>
      <c r="O46" t="str">
        <f t="shared" si="2"/>
        <v>pkbtsapr1</v>
      </c>
      <c r="P46" s="191" t="s">
        <v>5737</v>
      </c>
      <c r="Q46" t="str">
        <f t="shared" si="3"/>
        <v>pkceuapr1</v>
      </c>
    </row>
    <row r="47" spans="1:17">
      <c r="A47" s="176" t="s">
        <v>7480</v>
      </c>
      <c r="B47" s="110" t="s">
        <v>474</v>
      </c>
      <c r="J47" s="191" t="s">
        <v>5764</v>
      </c>
      <c r="K47" t="str">
        <f t="shared" si="0"/>
        <v>pkstsapr2</v>
      </c>
      <c r="L47" s="191" t="s">
        <v>5787</v>
      </c>
      <c r="M47" t="str">
        <f t="shared" si="1"/>
        <v>pkqtsdbr1</v>
      </c>
      <c r="N47" s="191" t="s">
        <v>5788</v>
      </c>
      <c r="O47" t="str">
        <f t="shared" si="2"/>
        <v>pkbtsdbr1</v>
      </c>
      <c r="P47" s="191" t="s">
        <v>5741</v>
      </c>
      <c r="Q47" t="str">
        <f t="shared" si="3"/>
        <v>pkceuapr1</v>
      </c>
    </row>
    <row r="48" spans="1:17">
      <c r="A48" s="176" t="s">
        <v>7481</v>
      </c>
      <c r="B48" s="110" t="s">
        <v>476</v>
      </c>
      <c r="J48" s="191" t="s">
        <v>5768</v>
      </c>
      <c r="K48" t="str">
        <f t="shared" si="0"/>
        <v>pkstsapr3</v>
      </c>
      <c r="L48" s="191" t="s">
        <v>5792</v>
      </c>
      <c r="M48" t="str">
        <f t="shared" si="1"/>
        <v>pkqtsdbr2</v>
      </c>
      <c r="N48" s="191" t="s">
        <v>5793</v>
      </c>
      <c r="O48" t="str">
        <f t="shared" si="2"/>
        <v>pkbtsdbr2</v>
      </c>
      <c r="P48" s="191" t="s">
        <v>5745</v>
      </c>
      <c r="Q48" t="str">
        <f t="shared" si="3"/>
        <v>pkciuapr1</v>
      </c>
    </row>
    <row r="49" spans="1:17">
      <c r="A49" s="176" t="s">
        <v>7482</v>
      </c>
      <c r="B49" s="110" t="s">
        <v>476</v>
      </c>
      <c r="J49" s="191" t="s">
        <v>5772</v>
      </c>
      <c r="K49" t="str">
        <f t="shared" si="0"/>
        <v>pkstsapr1</v>
      </c>
      <c r="L49" s="191" t="s">
        <v>5797</v>
      </c>
      <c r="M49" t="str">
        <f t="shared" si="1"/>
        <v>pkqtsdbr1</v>
      </c>
      <c r="N49" s="191" t="s">
        <v>5799</v>
      </c>
      <c r="O49" t="str">
        <f t="shared" si="2"/>
        <v>pkbtsdbr1</v>
      </c>
      <c r="P49" s="191" t="s">
        <v>5751</v>
      </c>
      <c r="Q49" t="str">
        <f t="shared" si="3"/>
        <v>pkciuapr2</v>
      </c>
    </row>
    <row r="50" spans="1:17">
      <c r="A50" s="176" t="s">
        <v>7483</v>
      </c>
      <c r="B50" s="110" t="s">
        <v>476</v>
      </c>
      <c r="J50" s="191" t="s">
        <v>5776</v>
      </c>
      <c r="K50" t="str">
        <f t="shared" si="0"/>
        <v>pkstsapr1</v>
      </c>
      <c r="L50" s="191" t="s">
        <v>5804</v>
      </c>
      <c r="M50" t="str">
        <f t="shared" si="1"/>
        <v>pkqtsdbr1</v>
      </c>
      <c r="N50" s="191" t="s">
        <v>5806</v>
      </c>
      <c r="O50" t="str">
        <f t="shared" si="2"/>
        <v>pkbtsdbr1</v>
      </c>
      <c r="P50" s="191" t="s">
        <v>5755</v>
      </c>
      <c r="Q50" t="str">
        <f t="shared" si="3"/>
        <v>pkciuapr1</v>
      </c>
    </row>
    <row r="51" spans="1:17">
      <c r="A51" s="176" t="s">
        <v>7484</v>
      </c>
      <c r="B51" s="110" t="s">
        <v>476</v>
      </c>
      <c r="J51" s="191" t="s">
        <v>5781</v>
      </c>
      <c r="K51" t="str">
        <f t="shared" si="0"/>
        <v>pkstsapr1</v>
      </c>
      <c r="L51" s="191" t="s">
        <v>5811</v>
      </c>
      <c r="M51" t="str">
        <f t="shared" si="1"/>
        <v>pkqtsdbr1</v>
      </c>
      <c r="N51" s="191" t="s">
        <v>5813</v>
      </c>
      <c r="O51" t="str">
        <f t="shared" si="2"/>
        <v>pkbtsdbr1</v>
      </c>
      <c r="P51" s="191" t="s">
        <v>5759</v>
      </c>
      <c r="Q51" t="str">
        <f t="shared" si="3"/>
        <v>pkciuapr1</v>
      </c>
    </row>
    <row r="52" spans="1:17">
      <c r="A52" s="176" t="s">
        <v>7485</v>
      </c>
      <c r="B52" s="110" t="s">
        <v>476</v>
      </c>
      <c r="J52" s="191" t="s">
        <v>5785</v>
      </c>
      <c r="K52" t="str">
        <f t="shared" si="0"/>
        <v>pkstsdbr1</v>
      </c>
      <c r="L52" s="191" t="s">
        <v>5818</v>
      </c>
      <c r="M52" t="str">
        <f t="shared" si="1"/>
        <v>pkqtsdbr1</v>
      </c>
      <c r="N52" s="191" t="s">
        <v>5819</v>
      </c>
      <c r="O52" t="str">
        <f t="shared" si="2"/>
        <v>pkbtsdbr1</v>
      </c>
      <c r="P52" s="191" t="s">
        <v>5763</v>
      </c>
      <c r="Q52" t="str">
        <f t="shared" si="3"/>
        <v>pkciuapr1</v>
      </c>
    </row>
    <row r="53" spans="1:17">
      <c r="A53" s="176" t="s">
        <v>7486</v>
      </c>
      <c r="B53" s="110" t="s">
        <v>476</v>
      </c>
      <c r="J53" s="191" t="s">
        <v>5791</v>
      </c>
      <c r="K53" t="str">
        <f t="shared" si="0"/>
        <v>pkstsdbr2</v>
      </c>
      <c r="L53" s="191" t="s">
        <v>5822</v>
      </c>
      <c r="M53" t="str">
        <f t="shared" si="1"/>
        <v>pkqtsdbr1</v>
      </c>
      <c r="N53" s="191" t="s">
        <v>5823</v>
      </c>
      <c r="O53" t="str">
        <f t="shared" si="2"/>
        <v>pkbtsdbr1</v>
      </c>
      <c r="P53" s="191" t="s">
        <v>5767</v>
      </c>
      <c r="Q53" t="str">
        <f t="shared" si="3"/>
        <v>pkcrdapr1</v>
      </c>
    </row>
    <row r="54" spans="1:17">
      <c r="A54" s="176" t="s">
        <v>7487</v>
      </c>
      <c r="B54" s="110" t="s">
        <v>476</v>
      </c>
      <c r="J54" s="191" t="s">
        <v>5795</v>
      </c>
      <c r="K54" t="str">
        <f t="shared" si="0"/>
        <v>pkstsdbr1</v>
      </c>
      <c r="L54" s="191" t="s">
        <v>5838</v>
      </c>
      <c r="M54" t="str">
        <f t="shared" si="1"/>
        <v>pkqchapr1</v>
      </c>
      <c r="N54" s="191" t="s">
        <v>5839</v>
      </c>
      <c r="O54" t="str">
        <f t="shared" si="2"/>
        <v>pkbchapr1</v>
      </c>
      <c r="P54" s="191" t="s">
        <v>5771</v>
      </c>
      <c r="Q54" t="str">
        <f t="shared" si="3"/>
        <v>pkcrdapr2</v>
      </c>
    </row>
    <row r="55" spans="1:17">
      <c r="A55" s="176" t="s">
        <v>7488</v>
      </c>
      <c r="B55" s="110" t="s">
        <v>489</v>
      </c>
      <c r="J55" s="191" t="s">
        <v>5802</v>
      </c>
      <c r="K55" t="str">
        <f t="shared" si="0"/>
        <v>pkstsdbr1</v>
      </c>
      <c r="L55" s="191" t="s">
        <v>5843</v>
      </c>
      <c r="M55" t="str">
        <f t="shared" si="1"/>
        <v>pkqchapr1</v>
      </c>
      <c r="N55" s="191" t="s">
        <v>5844</v>
      </c>
      <c r="O55" t="str">
        <f t="shared" si="2"/>
        <v>pkbchapr1</v>
      </c>
      <c r="P55" s="191" t="s">
        <v>5775</v>
      </c>
      <c r="Q55" t="str">
        <f t="shared" si="3"/>
        <v>pkcrdapr1</v>
      </c>
    </row>
    <row r="56" spans="1:17">
      <c r="A56" s="176" t="s">
        <v>7489</v>
      </c>
      <c r="B56" s="110" t="s">
        <v>489</v>
      </c>
      <c r="J56" s="191" t="s">
        <v>5809</v>
      </c>
      <c r="K56" t="str">
        <f t="shared" si="0"/>
        <v>pkstsdbr1</v>
      </c>
      <c r="L56" s="191" t="s">
        <v>5848</v>
      </c>
      <c r="M56" t="str">
        <f t="shared" si="1"/>
        <v>pkqchapr1</v>
      </c>
      <c r="N56" s="191" t="s">
        <v>5849</v>
      </c>
      <c r="O56" t="str">
        <f t="shared" si="2"/>
        <v>pkbchapr1</v>
      </c>
      <c r="P56" s="191" t="s">
        <v>5779</v>
      </c>
      <c r="Q56" t="str">
        <f t="shared" si="3"/>
        <v>pkcrdapr1</v>
      </c>
    </row>
    <row r="57" spans="1:17">
      <c r="A57" s="176" t="s">
        <v>7436</v>
      </c>
      <c r="B57" s="110" t="s">
        <v>467</v>
      </c>
      <c r="J57" s="191" t="s">
        <v>5816</v>
      </c>
      <c r="K57" t="str">
        <f t="shared" si="0"/>
        <v>pkstsdbr1</v>
      </c>
      <c r="L57" s="191" t="s">
        <v>5853</v>
      </c>
      <c r="M57" t="str">
        <f t="shared" si="1"/>
        <v>pkqtrapr1</v>
      </c>
      <c r="N57" s="191" t="s">
        <v>5854</v>
      </c>
      <c r="O57" t="str">
        <f t="shared" si="2"/>
        <v>pkbtrapr1</v>
      </c>
      <c r="P57" s="191" t="s">
        <v>5784</v>
      </c>
      <c r="Q57" t="str">
        <f t="shared" si="3"/>
        <v>pkcrdapr1</v>
      </c>
    </row>
    <row r="58" spans="1:17">
      <c r="A58" s="176" t="s">
        <v>7437</v>
      </c>
      <c r="B58" s="110" t="s">
        <v>467</v>
      </c>
      <c r="J58" s="191" t="s">
        <v>5821</v>
      </c>
      <c r="K58" t="str">
        <f t="shared" si="0"/>
        <v>pkstsdbr1</v>
      </c>
      <c r="L58" s="191" t="s">
        <v>5857</v>
      </c>
      <c r="M58" t="str">
        <f t="shared" si="1"/>
        <v>pkqtrapr1</v>
      </c>
      <c r="N58" s="191" t="s">
        <v>5858</v>
      </c>
      <c r="O58" t="str">
        <f t="shared" si="2"/>
        <v>pkbtrapr1</v>
      </c>
      <c r="P58" s="191" t="s">
        <v>5789</v>
      </c>
      <c r="Q58" t="str">
        <f t="shared" si="3"/>
        <v>pkcbnapr1</v>
      </c>
    </row>
    <row r="59" spans="1:17">
      <c r="A59" s="176" t="s">
        <v>7438</v>
      </c>
      <c r="B59" s="110" t="s">
        <v>467</v>
      </c>
      <c r="J59" s="191" t="s">
        <v>5836</v>
      </c>
      <c r="K59" t="str">
        <f t="shared" si="0"/>
        <v>pkschapr1</v>
      </c>
      <c r="L59" s="191" t="s">
        <v>5861</v>
      </c>
      <c r="M59" t="str">
        <f t="shared" si="1"/>
        <v>pkqtrapr1</v>
      </c>
      <c r="N59" s="191" t="s">
        <v>5862</v>
      </c>
      <c r="O59" t="str">
        <f t="shared" si="2"/>
        <v>pkbtrapr1</v>
      </c>
      <c r="P59" s="191" t="s">
        <v>5794</v>
      </c>
      <c r="Q59" t="str">
        <f t="shared" si="3"/>
        <v>pkcbnapr2</v>
      </c>
    </row>
    <row r="60" spans="1:17">
      <c r="A60" s="176" t="s">
        <v>7439</v>
      </c>
      <c r="B60" s="110" t="s">
        <v>467</v>
      </c>
      <c r="J60" s="191" t="s">
        <v>5842</v>
      </c>
      <c r="K60" t="str">
        <f t="shared" si="0"/>
        <v>pkschapr1</v>
      </c>
      <c r="L60" s="191" t="s">
        <v>5865</v>
      </c>
      <c r="M60" t="str">
        <f t="shared" si="1"/>
        <v>pkqtrapr3</v>
      </c>
      <c r="N60" s="191" t="s">
        <v>5866</v>
      </c>
      <c r="O60" t="str">
        <f t="shared" si="2"/>
        <v>pkbtrapr3</v>
      </c>
      <c r="P60" s="191" t="s">
        <v>5800</v>
      </c>
      <c r="Q60" t="str">
        <f t="shared" si="3"/>
        <v>pkcbnapr1</v>
      </c>
    </row>
    <row r="61" spans="1:17">
      <c r="A61" s="176" t="s">
        <v>7440</v>
      </c>
      <c r="B61" s="110" t="s">
        <v>467</v>
      </c>
      <c r="J61" s="191" t="s">
        <v>5847</v>
      </c>
      <c r="K61" t="str">
        <f t="shared" si="0"/>
        <v>pkschapr1</v>
      </c>
      <c r="L61" s="191" t="s">
        <v>5869</v>
      </c>
      <c r="M61" t="str">
        <f t="shared" si="1"/>
        <v>pkqtrapr3</v>
      </c>
      <c r="N61" s="191" t="s">
        <v>5870</v>
      </c>
      <c r="O61" t="str">
        <f t="shared" si="2"/>
        <v>pkbtrapr3</v>
      </c>
      <c r="P61" s="191" t="s">
        <v>5801</v>
      </c>
      <c r="Q61" t="str">
        <f t="shared" si="3"/>
        <v>pkcbnapr1</v>
      </c>
    </row>
    <row r="62" spans="1:17">
      <c r="A62" s="176" t="s">
        <v>7441</v>
      </c>
      <c r="B62" s="110" t="s">
        <v>467</v>
      </c>
      <c r="J62" s="191" t="s">
        <v>5852</v>
      </c>
      <c r="K62" t="str">
        <f t="shared" si="0"/>
        <v>pkstrapr1</v>
      </c>
      <c r="L62" s="191" t="s">
        <v>5873</v>
      </c>
      <c r="M62" t="str">
        <f t="shared" si="1"/>
        <v>pkqtrapr3</v>
      </c>
      <c r="N62" s="191" t="s">
        <v>5874</v>
      </c>
      <c r="O62" t="str">
        <f t="shared" si="2"/>
        <v>pkbtrapr3</v>
      </c>
      <c r="P62" s="191" t="s">
        <v>5808</v>
      </c>
      <c r="Q62" t="str">
        <f t="shared" si="3"/>
        <v>pkcbnapr1</v>
      </c>
    </row>
    <row r="63" spans="1:17">
      <c r="A63" s="176" t="s">
        <v>7442</v>
      </c>
      <c r="B63" s="110" t="s">
        <v>467</v>
      </c>
      <c r="J63" s="191" t="s">
        <v>5856</v>
      </c>
      <c r="K63" t="str">
        <f t="shared" si="0"/>
        <v>pkstrapr1</v>
      </c>
      <c r="L63" s="191" t="s">
        <v>5877</v>
      </c>
      <c r="M63" t="str">
        <f t="shared" si="1"/>
        <v>pkqtsapr1</v>
      </c>
      <c r="N63" s="191" t="s">
        <v>5878</v>
      </c>
      <c r="O63" t="str">
        <f t="shared" si="2"/>
        <v>pkbtsapr1</v>
      </c>
      <c r="P63" s="191" t="s">
        <v>5815</v>
      </c>
      <c r="Q63" t="str">
        <f t="shared" si="3"/>
        <v>pkcrddbr1</v>
      </c>
    </row>
    <row r="64" spans="1:17">
      <c r="A64" s="176" t="s">
        <v>7443</v>
      </c>
      <c r="B64" s="110" t="s">
        <v>467</v>
      </c>
      <c r="J64" s="191" t="s">
        <v>5860</v>
      </c>
      <c r="K64" t="str">
        <f t="shared" si="0"/>
        <v>pkstrapr1</v>
      </c>
      <c r="L64" s="191" t="s">
        <v>5881</v>
      </c>
      <c r="M64" t="str">
        <f t="shared" si="1"/>
        <v>pkqtsapr1</v>
      </c>
      <c r="N64" s="191" t="s">
        <v>5882</v>
      </c>
      <c r="O64" t="str">
        <f t="shared" si="2"/>
        <v>pkbtsapr1</v>
      </c>
      <c r="P64" s="191" t="s">
        <v>5820</v>
      </c>
      <c r="Q64" t="str">
        <f t="shared" si="3"/>
        <v>pkcrddbr2</v>
      </c>
    </row>
    <row r="65" spans="1:17">
      <c r="A65" s="176" t="s">
        <v>7444</v>
      </c>
      <c r="B65" s="110" t="s">
        <v>467</v>
      </c>
      <c r="J65" s="191" t="s">
        <v>5864</v>
      </c>
      <c r="K65" t="str">
        <f t="shared" si="0"/>
        <v>pkstrapr3</v>
      </c>
      <c r="L65" s="191" t="s">
        <v>5885</v>
      </c>
      <c r="M65" t="str">
        <f t="shared" si="1"/>
        <v>pkqtsapr1</v>
      </c>
      <c r="N65" s="191" t="s">
        <v>5886</v>
      </c>
      <c r="O65" t="str">
        <f t="shared" si="2"/>
        <v>pkbtsapr1</v>
      </c>
      <c r="P65" s="191" t="s">
        <v>5824</v>
      </c>
      <c r="Q65" t="str">
        <f t="shared" si="3"/>
        <v>pkcrddbr1</v>
      </c>
    </row>
    <row r="66" spans="1:17">
      <c r="A66" s="176" t="s">
        <v>7445</v>
      </c>
      <c r="B66" s="110" t="s">
        <v>467</v>
      </c>
      <c r="J66" s="191" t="s">
        <v>5868</v>
      </c>
      <c r="K66" t="str">
        <f t="shared" ref="K66:K78" si="5">VLOOKUP(J66,$A$1:$B$607,2,FALSE)</f>
        <v>pkstrapr3</v>
      </c>
      <c r="L66" s="191" t="s">
        <v>5889</v>
      </c>
      <c r="M66" t="str">
        <f t="shared" ref="M66:M73" si="6">VLOOKUP(L66,$A$1:$B$607,2,FALSE)</f>
        <v>pkqtsdbr1</v>
      </c>
      <c r="N66" s="191" t="s">
        <v>5890</v>
      </c>
      <c r="O66" t="str">
        <f t="shared" ref="O66:O73" si="7">VLOOKUP(N66,$A$1:$B$607,2,FALSE)</f>
        <v>pkbtsdbr1</v>
      </c>
      <c r="P66" s="191" t="s">
        <v>5825</v>
      </c>
      <c r="Q66" t="str">
        <f t="shared" ref="Q66:Q102" si="8">VLOOKUP(P66,$A$1:$B$607,2,FALSE)</f>
        <v>pkcrddbr1</v>
      </c>
    </row>
    <row r="67" spans="1:17">
      <c r="A67" s="176" t="s">
        <v>7446</v>
      </c>
      <c r="B67" s="110" t="s">
        <v>467</v>
      </c>
      <c r="J67" s="191" t="s">
        <v>5872</v>
      </c>
      <c r="K67" t="str">
        <f t="shared" si="5"/>
        <v>pkstrapr3</v>
      </c>
      <c r="L67" s="191" t="s">
        <v>5893</v>
      </c>
      <c r="M67" t="str">
        <f t="shared" si="6"/>
        <v>pkqtsdbr1</v>
      </c>
      <c r="N67" s="191" t="s">
        <v>5894</v>
      </c>
      <c r="O67" t="str">
        <f t="shared" si="7"/>
        <v>pkbtsdbr1</v>
      </c>
      <c r="P67" s="191" t="s">
        <v>5827</v>
      </c>
      <c r="Q67" t="str">
        <f t="shared" si="8"/>
        <v>pkcrddbr1</v>
      </c>
    </row>
    <row r="68" spans="1:17">
      <c r="A68" s="176" t="s">
        <v>7447</v>
      </c>
      <c r="B68" s="110" t="s">
        <v>467</v>
      </c>
      <c r="J68" s="191" t="s">
        <v>5876</v>
      </c>
      <c r="K68" t="str">
        <f t="shared" si="5"/>
        <v>pkstsapr1</v>
      </c>
      <c r="L68" s="191" t="s">
        <v>5897</v>
      </c>
      <c r="M68" t="str">
        <f t="shared" si="6"/>
        <v>pkqtsdbr1</v>
      </c>
      <c r="N68" s="191" t="s">
        <v>5898</v>
      </c>
      <c r="O68" t="str">
        <f t="shared" si="7"/>
        <v>pkbtsdbr1</v>
      </c>
      <c r="P68" s="191" t="s">
        <v>5829</v>
      </c>
      <c r="Q68" t="str">
        <f t="shared" si="8"/>
        <v>pkceucmr1</v>
      </c>
    </row>
    <row r="69" spans="1:17">
      <c r="A69" s="176" t="s">
        <v>7448</v>
      </c>
      <c r="B69" s="110" t="s">
        <v>467</v>
      </c>
      <c r="J69" s="191" t="s">
        <v>5880</v>
      </c>
      <c r="K69" t="str">
        <f t="shared" si="5"/>
        <v>pkstsapr1</v>
      </c>
      <c r="L69" s="191" t="s">
        <v>5908</v>
      </c>
      <c r="M69" t="str">
        <f t="shared" si="6"/>
        <v>관리</v>
      </c>
      <c r="N69" s="191" t="s">
        <v>5909</v>
      </c>
      <c r="O69" t="str">
        <f t="shared" si="7"/>
        <v>관리</v>
      </c>
      <c r="P69" s="191" t="s">
        <v>5830</v>
      </c>
      <c r="Q69" t="str">
        <f t="shared" si="8"/>
        <v>pkceucmr2</v>
      </c>
    </row>
    <row r="70" spans="1:17">
      <c r="A70" s="176" t="s">
        <v>7449</v>
      </c>
      <c r="B70" s="110" t="s">
        <v>467</v>
      </c>
      <c r="J70" s="191" t="s">
        <v>5884</v>
      </c>
      <c r="K70" t="str">
        <f t="shared" si="5"/>
        <v>pkstsapr1</v>
      </c>
      <c r="L70" s="191" t="s">
        <v>5913</v>
      </c>
      <c r="M70" t="str">
        <f t="shared" si="6"/>
        <v>관리</v>
      </c>
      <c r="N70" s="191" t="s">
        <v>5914</v>
      </c>
      <c r="O70" t="str">
        <f t="shared" si="7"/>
        <v>관리</v>
      </c>
      <c r="P70" s="191" t="s">
        <v>5831</v>
      </c>
      <c r="Q70" t="str">
        <f t="shared" si="8"/>
        <v>pkceucmr1</v>
      </c>
    </row>
    <row r="71" spans="1:17">
      <c r="A71" s="176" t="s">
        <v>7490</v>
      </c>
      <c r="B71" s="110" t="s">
        <v>492</v>
      </c>
      <c r="J71" s="191" t="s">
        <v>5888</v>
      </c>
      <c r="K71" t="str">
        <f t="shared" si="5"/>
        <v>pkstsdbr1</v>
      </c>
      <c r="L71" s="191" t="s">
        <v>5918</v>
      </c>
      <c r="M71" t="str">
        <f t="shared" si="6"/>
        <v>관리</v>
      </c>
      <c r="N71" s="191" t="s">
        <v>5919</v>
      </c>
      <c r="O71" t="str">
        <f t="shared" si="7"/>
        <v>관리</v>
      </c>
      <c r="P71" s="191" t="s">
        <v>5832</v>
      </c>
      <c r="Q71" t="str">
        <f t="shared" si="8"/>
        <v>pkceucmr1</v>
      </c>
    </row>
    <row r="72" spans="1:17">
      <c r="A72" s="176" t="s">
        <v>7491</v>
      </c>
      <c r="B72" s="110" t="s">
        <v>492</v>
      </c>
      <c r="J72" s="191" t="s">
        <v>5892</v>
      </c>
      <c r="K72" t="str">
        <f t="shared" si="5"/>
        <v>pkstsdbr1</v>
      </c>
      <c r="L72" s="191" t="s">
        <v>5923</v>
      </c>
      <c r="M72" t="str">
        <f t="shared" si="6"/>
        <v>관리</v>
      </c>
      <c r="N72" s="191" t="s">
        <v>5924</v>
      </c>
      <c r="O72" t="str">
        <f t="shared" si="7"/>
        <v>관리</v>
      </c>
      <c r="P72" s="191" t="s">
        <v>5833</v>
      </c>
      <c r="Q72" t="str">
        <f t="shared" si="8"/>
        <v>pkceucmr1</v>
      </c>
    </row>
    <row r="73" spans="1:17">
      <c r="A73" s="176" t="s">
        <v>7452</v>
      </c>
      <c r="B73" s="110" t="s">
        <v>470</v>
      </c>
      <c r="J73" s="191" t="s">
        <v>5896</v>
      </c>
      <c r="K73" t="str">
        <f t="shared" si="5"/>
        <v>pkstsdbr1</v>
      </c>
      <c r="L73" s="191" t="s">
        <v>5928</v>
      </c>
      <c r="M73" t="str">
        <f t="shared" si="6"/>
        <v>관리</v>
      </c>
      <c r="N73" s="191" t="s">
        <v>5929</v>
      </c>
      <c r="O73" t="str">
        <f t="shared" si="7"/>
        <v>관리</v>
      </c>
      <c r="P73" s="191" t="s">
        <v>5834</v>
      </c>
      <c r="Q73" t="str">
        <f t="shared" si="8"/>
        <v>pkcrddbr1</v>
      </c>
    </row>
    <row r="74" spans="1:17">
      <c r="A74" s="176" t="s">
        <v>7453</v>
      </c>
      <c r="B74" s="110" t="s">
        <v>470</v>
      </c>
      <c r="J74" s="191" t="s">
        <v>5906</v>
      </c>
      <c r="K74" t="str">
        <f t="shared" si="5"/>
        <v>관리</v>
      </c>
      <c r="P74" s="191" t="s">
        <v>5835</v>
      </c>
      <c r="Q74" t="str">
        <f t="shared" si="8"/>
        <v>pkcrddbr1</v>
      </c>
    </row>
    <row r="75" spans="1:17">
      <c r="A75" s="176" t="s">
        <v>7454</v>
      </c>
      <c r="B75" s="110" t="s">
        <v>470</v>
      </c>
      <c r="J75" s="191" t="s">
        <v>5912</v>
      </c>
      <c r="K75" t="str">
        <f t="shared" si="5"/>
        <v>관리</v>
      </c>
      <c r="P75" s="191" t="s">
        <v>5840</v>
      </c>
      <c r="Q75" t="str">
        <f t="shared" si="8"/>
        <v>pkcscapr1</v>
      </c>
    </row>
    <row r="76" spans="1:17">
      <c r="A76" s="176" t="s">
        <v>7455</v>
      </c>
      <c r="B76" s="110" t="s">
        <v>470</v>
      </c>
      <c r="J76" s="191" t="s">
        <v>5917</v>
      </c>
      <c r="K76" t="str">
        <f t="shared" si="5"/>
        <v>관리</v>
      </c>
      <c r="P76" s="191" t="s">
        <v>5845</v>
      </c>
      <c r="Q76" t="str">
        <f t="shared" si="8"/>
        <v>pkcscapr1</v>
      </c>
    </row>
    <row r="77" spans="1:17">
      <c r="A77" s="176" t="s">
        <v>7456</v>
      </c>
      <c r="B77" s="110" t="s">
        <v>470</v>
      </c>
      <c r="J77" s="191" t="s">
        <v>5922</v>
      </c>
      <c r="K77" t="str">
        <f t="shared" si="5"/>
        <v>관리</v>
      </c>
      <c r="P77" s="191" t="s">
        <v>5850</v>
      </c>
      <c r="Q77" t="str">
        <f t="shared" si="8"/>
        <v>pkcscapr1</v>
      </c>
    </row>
    <row r="78" spans="1:17">
      <c r="A78" s="176" t="s">
        <v>7457</v>
      </c>
      <c r="B78" s="110" t="s">
        <v>470</v>
      </c>
      <c r="J78" s="191" t="s">
        <v>5927</v>
      </c>
      <c r="K78" t="str">
        <f t="shared" si="5"/>
        <v>관리</v>
      </c>
      <c r="P78" s="191" t="s">
        <v>5855</v>
      </c>
      <c r="Q78" t="str">
        <f t="shared" si="8"/>
        <v>pkceuapr1</v>
      </c>
    </row>
    <row r="79" spans="1:17">
      <c r="A79" s="176" t="s">
        <v>7458</v>
      </c>
      <c r="B79" s="110" t="s">
        <v>470</v>
      </c>
      <c r="P79" s="191" t="s">
        <v>5859</v>
      </c>
      <c r="Q79" t="str">
        <f t="shared" si="8"/>
        <v>pkceuapr1</v>
      </c>
    </row>
    <row r="80" spans="1:17">
      <c r="A80" s="176" t="s">
        <v>7459</v>
      </c>
      <c r="B80" s="110" t="s">
        <v>470</v>
      </c>
      <c r="P80" s="191" t="s">
        <v>5863</v>
      </c>
      <c r="Q80" t="str">
        <f t="shared" si="8"/>
        <v>pkceuapr1</v>
      </c>
    </row>
    <row r="81" spans="1:17">
      <c r="A81" s="176" t="s">
        <v>7460</v>
      </c>
      <c r="B81" s="110" t="s">
        <v>470</v>
      </c>
      <c r="P81" s="191" t="s">
        <v>5867</v>
      </c>
      <c r="Q81" t="str">
        <f t="shared" si="8"/>
        <v>pkciuapr1</v>
      </c>
    </row>
    <row r="82" spans="1:17">
      <c r="A82" s="176" t="s">
        <v>7492</v>
      </c>
      <c r="B82" s="110" t="s">
        <v>494</v>
      </c>
      <c r="P82" s="191" t="s">
        <v>5871</v>
      </c>
      <c r="Q82" t="str">
        <f t="shared" si="8"/>
        <v>pkciuapr1</v>
      </c>
    </row>
    <row r="83" spans="1:17">
      <c r="A83" s="176" t="s">
        <v>7493</v>
      </c>
      <c r="B83" s="110" t="s">
        <v>494</v>
      </c>
      <c r="P83" s="191" t="s">
        <v>5875</v>
      </c>
      <c r="Q83" t="str">
        <f t="shared" si="8"/>
        <v>pkciuapr1</v>
      </c>
    </row>
    <row r="84" spans="1:17">
      <c r="A84" s="176" t="s">
        <v>7483</v>
      </c>
      <c r="B84" s="110" t="s">
        <v>476</v>
      </c>
      <c r="P84" s="191" t="s">
        <v>5879</v>
      </c>
      <c r="Q84" t="str">
        <f t="shared" si="8"/>
        <v>pkcrdapr1</v>
      </c>
    </row>
    <row r="85" spans="1:17">
      <c r="A85" s="176" t="s">
        <v>7484</v>
      </c>
      <c r="B85" s="110" t="s">
        <v>476</v>
      </c>
      <c r="P85" s="191" t="s">
        <v>5883</v>
      </c>
      <c r="Q85" t="str">
        <f t="shared" si="8"/>
        <v>pkcrdapr1</v>
      </c>
    </row>
    <row r="86" spans="1:17">
      <c r="A86" s="176" t="s">
        <v>7485</v>
      </c>
      <c r="B86" s="110" t="s">
        <v>476</v>
      </c>
      <c r="P86" s="191" t="s">
        <v>5887</v>
      </c>
      <c r="Q86" t="str">
        <f t="shared" si="8"/>
        <v>pkcrdapr1</v>
      </c>
    </row>
    <row r="87" spans="1:17">
      <c r="A87" s="176" t="s">
        <v>7486</v>
      </c>
      <c r="B87" s="110" t="s">
        <v>476</v>
      </c>
      <c r="P87" s="191" t="s">
        <v>5891</v>
      </c>
      <c r="Q87" t="str">
        <f t="shared" si="8"/>
        <v>pkcbnapr1</v>
      </c>
    </row>
    <row r="88" spans="1:17">
      <c r="A88" s="176" t="s">
        <v>7487</v>
      </c>
      <c r="B88" s="110" t="s">
        <v>476</v>
      </c>
      <c r="P88" s="191" t="s">
        <v>5895</v>
      </c>
      <c r="Q88" t="str">
        <f t="shared" si="8"/>
        <v>pkcbnapr1</v>
      </c>
    </row>
    <row r="89" spans="1:17">
      <c r="A89" s="176" t="s">
        <v>7494</v>
      </c>
      <c r="B89" s="110" t="s">
        <v>479</v>
      </c>
      <c r="P89" s="191" t="s">
        <v>5899</v>
      </c>
      <c r="Q89" t="str">
        <f t="shared" si="8"/>
        <v>pkcbnapr1</v>
      </c>
    </row>
    <row r="90" spans="1:17">
      <c r="A90" s="176" t="s">
        <v>7495</v>
      </c>
      <c r="B90" s="110" t="s">
        <v>479</v>
      </c>
      <c r="P90" s="191" t="s">
        <v>5900</v>
      </c>
      <c r="Q90" t="str">
        <f t="shared" si="8"/>
        <v>pkcrddbr1</v>
      </c>
    </row>
    <row r="91" spans="1:17">
      <c r="A91" s="176" t="s">
        <v>7452</v>
      </c>
      <c r="B91" s="110" t="s">
        <v>470</v>
      </c>
      <c r="P91" s="191" t="s">
        <v>5901</v>
      </c>
      <c r="Q91" t="str">
        <f t="shared" si="8"/>
        <v>pkcrddbr1</v>
      </c>
    </row>
    <row r="92" spans="1:17">
      <c r="A92" s="176" t="s">
        <v>7453</v>
      </c>
      <c r="B92" s="110" t="s">
        <v>470</v>
      </c>
      <c r="P92" s="191" t="s">
        <v>5902</v>
      </c>
      <c r="Q92" t="str">
        <f t="shared" si="8"/>
        <v>pkcrddbr1</v>
      </c>
    </row>
    <row r="93" spans="1:17">
      <c r="A93" s="176" t="s">
        <v>7454</v>
      </c>
      <c r="B93" s="110" t="s">
        <v>470</v>
      </c>
      <c r="P93" s="191" t="s">
        <v>5903</v>
      </c>
      <c r="Q93" t="str">
        <f t="shared" si="8"/>
        <v>pkceucmr1</v>
      </c>
    </row>
    <row r="94" spans="1:17">
      <c r="A94" s="176" t="s">
        <v>7455</v>
      </c>
      <c r="B94" s="110" t="s">
        <v>470</v>
      </c>
      <c r="P94" s="191" t="s">
        <v>5904</v>
      </c>
      <c r="Q94" t="str">
        <f t="shared" si="8"/>
        <v>pkceucmr1</v>
      </c>
    </row>
    <row r="95" spans="1:17">
      <c r="A95" s="176" t="s">
        <v>7456</v>
      </c>
      <c r="B95" s="110" t="s">
        <v>470</v>
      </c>
      <c r="P95" s="191" t="s">
        <v>5905</v>
      </c>
      <c r="Q95" t="str">
        <f t="shared" si="8"/>
        <v>pkceucmr1</v>
      </c>
    </row>
    <row r="96" spans="1:17">
      <c r="A96" s="176" t="s">
        <v>7457</v>
      </c>
      <c r="B96" s="110" t="s">
        <v>470</v>
      </c>
      <c r="P96" s="191" t="s">
        <v>5910</v>
      </c>
      <c r="Q96" t="str">
        <f t="shared" si="8"/>
        <v>관리</v>
      </c>
    </row>
    <row r="97" spans="1:17">
      <c r="A97" s="176" t="s">
        <v>7458</v>
      </c>
      <c r="B97" s="110" t="s">
        <v>470</v>
      </c>
      <c r="P97" s="191" t="s">
        <v>5915</v>
      </c>
      <c r="Q97" t="str">
        <f t="shared" si="8"/>
        <v>관리</v>
      </c>
    </row>
    <row r="98" spans="1:17">
      <c r="A98" s="176" t="s">
        <v>7459</v>
      </c>
      <c r="B98" s="110" t="s">
        <v>470</v>
      </c>
      <c r="P98" s="191" t="s">
        <v>5920</v>
      </c>
      <c r="Q98" t="str">
        <f t="shared" si="8"/>
        <v>관리</v>
      </c>
    </row>
    <row r="99" spans="1:17">
      <c r="A99" s="176" t="s">
        <v>7460</v>
      </c>
      <c r="B99" s="110" t="s">
        <v>470</v>
      </c>
      <c r="P99" s="191" t="s">
        <v>5925</v>
      </c>
      <c r="Q99" t="str">
        <f t="shared" si="8"/>
        <v>관리</v>
      </c>
    </row>
    <row r="100" spans="1:17">
      <c r="A100" s="176" t="s">
        <v>7496</v>
      </c>
      <c r="B100" s="110" t="s">
        <v>483</v>
      </c>
      <c r="P100" s="191" t="s">
        <v>5930</v>
      </c>
      <c r="Q100" t="str">
        <f t="shared" si="8"/>
        <v>관리</v>
      </c>
    </row>
    <row r="101" spans="1:17">
      <c r="A101" s="176" t="s">
        <v>7497</v>
      </c>
      <c r="B101" s="110" t="s">
        <v>483</v>
      </c>
      <c r="P101" s="191" t="s">
        <v>5931</v>
      </c>
      <c r="Q101" t="str">
        <f t="shared" si="8"/>
        <v>관리</v>
      </c>
    </row>
    <row r="102" spans="1:17">
      <c r="A102" s="176" t="s">
        <v>7472</v>
      </c>
      <c r="B102" s="110" t="s">
        <v>474</v>
      </c>
      <c r="P102" s="191" t="s">
        <v>5932</v>
      </c>
      <c r="Q102" t="str">
        <f t="shared" si="8"/>
        <v>관리</v>
      </c>
    </row>
    <row r="103" spans="1:17">
      <c r="A103" s="176" t="s">
        <v>7473</v>
      </c>
      <c r="B103" s="110" t="s">
        <v>474</v>
      </c>
    </row>
    <row r="104" spans="1:17">
      <c r="A104" s="176" t="s">
        <v>7474</v>
      </c>
      <c r="B104" s="110" t="s">
        <v>474</v>
      </c>
    </row>
    <row r="105" spans="1:17">
      <c r="A105" s="176" t="s">
        <v>7475</v>
      </c>
      <c r="B105" s="110" t="s">
        <v>474</v>
      </c>
    </row>
    <row r="106" spans="1:17">
      <c r="A106" s="176" t="s">
        <v>7476</v>
      </c>
      <c r="B106" s="110" t="s">
        <v>474</v>
      </c>
    </row>
    <row r="107" spans="1:17">
      <c r="A107" s="176" t="s">
        <v>7477</v>
      </c>
      <c r="B107" s="110" t="s">
        <v>474</v>
      </c>
    </row>
    <row r="108" spans="1:17">
      <c r="A108" s="176" t="s">
        <v>7478</v>
      </c>
      <c r="B108" s="110" t="s">
        <v>474</v>
      </c>
    </row>
    <row r="109" spans="1:17">
      <c r="A109" s="176" t="s">
        <v>7479</v>
      </c>
      <c r="B109" s="110" t="s">
        <v>474</v>
      </c>
    </row>
    <row r="110" spans="1:17">
      <c r="A110" s="176" t="s">
        <v>7480</v>
      </c>
      <c r="B110" s="110" t="s">
        <v>474</v>
      </c>
    </row>
    <row r="111" spans="1:17">
      <c r="A111" s="176" t="s">
        <v>7498</v>
      </c>
      <c r="B111" s="110" t="s">
        <v>482</v>
      </c>
    </row>
    <row r="112" spans="1:17">
      <c r="A112" s="176" t="s">
        <v>7499</v>
      </c>
      <c r="B112" s="110" t="s">
        <v>482</v>
      </c>
    </row>
    <row r="113" spans="1:2">
      <c r="A113" s="176" t="s">
        <v>7463</v>
      </c>
      <c r="B113" s="110" t="s">
        <v>473</v>
      </c>
    </row>
    <row r="114" spans="1:2">
      <c r="A114" s="176" t="s">
        <v>7464</v>
      </c>
      <c r="B114" s="110" t="s">
        <v>473</v>
      </c>
    </row>
    <row r="115" spans="1:2">
      <c r="A115" s="176" t="s">
        <v>7465</v>
      </c>
      <c r="B115" s="110" t="s">
        <v>473</v>
      </c>
    </row>
    <row r="116" spans="1:2">
      <c r="A116" s="176" t="s">
        <v>7466</v>
      </c>
      <c r="B116" s="110" t="s">
        <v>473</v>
      </c>
    </row>
    <row r="117" spans="1:2">
      <c r="A117" s="176" t="s">
        <v>7467</v>
      </c>
      <c r="B117" s="110" t="s">
        <v>473</v>
      </c>
    </row>
    <row r="118" spans="1:2">
      <c r="A118" s="176" t="s">
        <v>7468</v>
      </c>
      <c r="B118" s="110" t="s">
        <v>473</v>
      </c>
    </row>
    <row r="119" spans="1:2">
      <c r="A119" s="176" t="s">
        <v>7469</v>
      </c>
      <c r="B119" s="110" t="s">
        <v>473</v>
      </c>
    </row>
    <row r="120" spans="1:2">
      <c r="A120" s="176" t="s">
        <v>7501</v>
      </c>
      <c r="B120" s="110" t="s">
        <v>486</v>
      </c>
    </row>
    <row r="121" spans="1:2">
      <c r="A121" s="176" t="s">
        <v>7502</v>
      </c>
      <c r="B121" s="110" t="s">
        <v>486</v>
      </c>
    </row>
    <row r="122" spans="1:2">
      <c r="A122" s="176" t="s">
        <v>7483</v>
      </c>
      <c r="B122" s="110" t="s">
        <v>476</v>
      </c>
    </row>
    <row r="123" spans="1:2">
      <c r="A123" s="176" t="s">
        <v>7484</v>
      </c>
      <c r="B123" s="110" t="s">
        <v>476</v>
      </c>
    </row>
    <row r="124" spans="1:2">
      <c r="A124" s="176" t="s">
        <v>7485</v>
      </c>
      <c r="B124" s="110" t="s">
        <v>476</v>
      </c>
    </row>
    <row r="125" spans="1:2">
      <c r="A125" s="176" t="s">
        <v>7486</v>
      </c>
      <c r="B125" s="110" t="s">
        <v>476</v>
      </c>
    </row>
    <row r="126" spans="1:2">
      <c r="A126" s="176" t="s">
        <v>7487</v>
      </c>
      <c r="B126" s="110" t="s">
        <v>476</v>
      </c>
    </row>
    <row r="127" spans="1:2">
      <c r="A127" s="176" t="s">
        <v>7503</v>
      </c>
      <c r="B127" s="110" t="s">
        <v>341</v>
      </c>
    </row>
    <row r="128" spans="1:2">
      <c r="A128" s="176" t="s">
        <v>7504</v>
      </c>
      <c r="B128" s="110" t="s">
        <v>341</v>
      </c>
    </row>
    <row r="129" spans="1:2">
      <c r="A129" s="176" t="s">
        <v>7505</v>
      </c>
      <c r="B129" s="110" t="s">
        <v>341</v>
      </c>
    </row>
    <row r="130" spans="1:2">
      <c r="A130" s="176" t="s">
        <v>7506</v>
      </c>
      <c r="B130" s="110" t="s">
        <v>341</v>
      </c>
    </row>
    <row r="131" spans="1:2">
      <c r="A131" s="176" t="s">
        <v>7507</v>
      </c>
      <c r="B131" s="110" t="s">
        <v>341</v>
      </c>
    </row>
    <row r="132" spans="1:2">
      <c r="A132" s="176" t="s">
        <v>7508</v>
      </c>
      <c r="B132" s="110" t="s">
        <v>341</v>
      </c>
    </row>
    <row r="133" spans="1:2">
      <c r="A133" s="176" t="s">
        <v>7509</v>
      </c>
      <c r="B133" s="110" t="s">
        <v>341</v>
      </c>
    </row>
    <row r="134" spans="1:2">
      <c r="A134" s="176" t="s">
        <v>7510</v>
      </c>
      <c r="B134" s="110" t="s">
        <v>341</v>
      </c>
    </row>
    <row r="135" spans="1:2">
      <c r="A135" s="176" t="s">
        <v>7511</v>
      </c>
      <c r="B135" s="110" t="s">
        <v>341</v>
      </c>
    </row>
    <row r="136" spans="1:2">
      <c r="A136" s="176" t="s">
        <v>7512</v>
      </c>
      <c r="B136" s="110" t="s">
        <v>341</v>
      </c>
    </row>
    <row r="137" spans="1:2">
      <c r="A137" s="176" t="s">
        <v>7513</v>
      </c>
      <c r="B137" s="110" t="s">
        <v>341</v>
      </c>
    </row>
    <row r="138" spans="1:2">
      <c r="A138" s="176" t="s">
        <v>7514</v>
      </c>
      <c r="B138" s="110" t="s">
        <v>340</v>
      </c>
    </row>
    <row r="139" spans="1:2">
      <c r="A139" s="176" t="s">
        <v>7515</v>
      </c>
      <c r="B139" s="110" t="s">
        <v>340</v>
      </c>
    </row>
    <row r="140" spans="1:2">
      <c r="A140" s="176" t="s">
        <v>7516</v>
      </c>
      <c r="B140" s="110" t="s">
        <v>340</v>
      </c>
    </row>
    <row r="141" spans="1:2">
      <c r="A141" s="176" t="s">
        <v>7517</v>
      </c>
      <c r="B141" s="110" t="s">
        <v>340</v>
      </c>
    </row>
    <row r="142" spans="1:2">
      <c r="A142" s="176" t="s">
        <v>7518</v>
      </c>
      <c r="B142" s="110" t="s">
        <v>340</v>
      </c>
    </row>
    <row r="143" spans="1:2">
      <c r="A143" s="176" t="s">
        <v>7519</v>
      </c>
      <c r="B143" s="110" t="s">
        <v>340</v>
      </c>
    </row>
    <row r="144" spans="1:2">
      <c r="A144" s="176" t="s">
        <v>7520</v>
      </c>
      <c r="B144" s="110" t="s">
        <v>340</v>
      </c>
    </row>
    <row r="145" spans="1:2">
      <c r="A145" s="176" t="s">
        <v>7521</v>
      </c>
      <c r="B145" s="110" t="s">
        <v>340</v>
      </c>
    </row>
    <row r="146" spans="1:2">
      <c r="A146" s="176" t="s">
        <v>7522</v>
      </c>
      <c r="B146" s="110" t="s">
        <v>340</v>
      </c>
    </row>
    <row r="147" spans="1:2">
      <c r="A147" s="176" t="s">
        <v>7523</v>
      </c>
      <c r="B147" s="110" t="s">
        <v>340</v>
      </c>
    </row>
    <row r="148" spans="1:2">
      <c r="A148" s="176" t="s">
        <v>7524</v>
      </c>
      <c r="B148" s="110" t="s">
        <v>340</v>
      </c>
    </row>
    <row r="149" spans="1:2">
      <c r="A149" s="176" t="s">
        <v>7525</v>
      </c>
      <c r="B149" s="110" t="s">
        <v>345</v>
      </c>
    </row>
    <row r="150" spans="1:2">
      <c r="A150" s="176" t="s">
        <v>7526</v>
      </c>
      <c r="B150" s="110" t="s">
        <v>345</v>
      </c>
    </row>
    <row r="151" spans="1:2">
      <c r="A151" s="176" t="s">
        <v>7527</v>
      </c>
      <c r="B151" s="110" t="s">
        <v>345</v>
      </c>
    </row>
    <row r="152" spans="1:2">
      <c r="A152" s="176" t="s">
        <v>7528</v>
      </c>
      <c r="B152" s="110" t="s">
        <v>345</v>
      </c>
    </row>
    <row r="153" spans="1:2">
      <c r="A153" s="176" t="s">
        <v>7529</v>
      </c>
      <c r="B153" s="110" t="s">
        <v>345</v>
      </c>
    </row>
    <row r="154" spans="1:2">
      <c r="A154" s="176" t="s">
        <v>7530</v>
      </c>
      <c r="B154" s="110" t="s">
        <v>345</v>
      </c>
    </row>
    <row r="155" spans="1:2">
      <c r="A155" s="176" t="s">
        <v>7531</v>
      </c>
      <c r="B155" s="110" t="s">
        <v>345</v>
      </c>
    </row>
    <row r="156" spans="1:2">
      <c r="A156" s="176" t="s">
        <v>7532</v>
      </c>
      <c r="B156" s="110" t="s">
        <v>345</v>
      </c>
    </row>
    <row r="157" spans="1:2">
      <c r="A157" s="176" t="s">
        <v>7533</v>
      </c>
      <c r="B157" s="110" t="s">
        <v>345</v>
      </c>
    </row>
    <row r="158" spans="1:2">
      <c r="A158" s="176" t="s">
        <v>7534</v>
      </c>
      <c r="B158" s="110" t="s">
        <v>345</v>
      </c>
    </row>
    <row r="159" spans="1:2">
      <c r="A159" s="176" t="s">
        <v>7535</v>
      </c>
      <c r="B159" s="110" t="s">
        <v>345</v>
      </c>
    </row>
    <row r="160" spans="1:2">
      <c r="A160" s="176" t="s">
        <v>7536</v>
      </c>
      <c r="B160" s="110" t="s">
        <v>348</v>
      </c>
    </row>
    <row r="161" spans="1:2">
      <c r="A161" s="176" t="s">
        <v>7537</v>
      </c>
      <c r="B161" s="110" t="s">
        <v>348</v>
      </c>
    </row>
    <row r="162" spans="1:2">
      <c r="A162" s="176" t="s">
        <v>7538</v>
      </c>
      <c r="B162" s="110" t="s">
        <v>348</v>
      </c>
    </row>
    <row r="163" spans="1:2">
      <c r="A163" s="176" t="s">
        <v>7539</v>
      </c>
      <c r="B163" s="110" t="s">
        <v>348</v>
      </c>
    </row>
    <row r="164" spans="1:2">
      <c r="A164" s="176" t="s">
        <v>7540</v>
      </c>
      <c r="B164" s="110" t="s">
        <v>348</v>
      </c>
    </row>
    <row r="165" spans="1:2">
      <c r="A165" s="176" t="s">
        <v>7541</v>
      </c>
      <c r="B165" s="110" t="s">
        <v>348</v>
      </c>
    </row>
    <row r="166" spans="1:2">
      <c r="A166" s="176" t="s">
        <v>7542</v>
      </c>
      <c r="B166" s="110" t="s">
        <v>348</v>
      </c>
    </row>
    <row r="167" spans="1:2">
      <c r="A167" s="176" t="s">
        <v>7543</v>
      </c>
      <c r="B167" s="110" t="s">
        <v>348</v>
      </c>
    </row>
    <row r="168" spans="1:2">
      <c r="A168" s="176" t="s">
        <v>7544</v>
      </c>
      <c r="B168" s="110" t="s">
        <v>348</v>
      </c>
    </row>
    <row r="169" spans="1:2">
      <c r="A169" s="176" t="s">
        <v>7545</v>
      </c>
      <c r="B169" s="110" t="s">
        <v>348</v>
      </c>
    </row>
    <row r="170" spans="1:2">
      <c r="A170" s="176" t="s">
        <v>7546</v>
      </c>
      <c r="B170" s="110" t="s">
        <v>348</v>
      </c>
    </row>
    <row r="171" spans="1:2">
      <c r="A171" s="176" t="s">
        <v>7547</v>
      </c>
      <c r="B171" s="110" t="s">
        <v>348</v>
      </c>
    </row>
    <row r="172" spans="1:2">
      <c r="A172" s="176" t="s">
        <v>7548</v>
      </c>
      <c r="B172" s="110" t="s">
        <v>351</v>
      </c>
    </row>
    <row r="173" spans="1:2">
      <c r="A173" s="176" t="s">
        <v>7549</v>
      </c>
      <c r="B173" s="110" t="s">
        <v>351</v>
      </c>
    </row>
    <row r="174" spans="1:2">
      <c r="A174" s="176" t="s">
        <v>7550</v>
      </c>
      <c r="B174" s="110" t="s">
        <v>392</v>
      </c>
    </row>
    <row r="175" spans="1:2">
      <c r="A175" s="176" t="s">
        <v>7551</v>
      </c>
      <c r="B175" s="110" t="s">
        <v>392</v>
      </c>
    </row>
    <row r="176" spans="1:2">
      <c r="A176" s="176" t="s">
        <v>7552</v>
      </c>
      <c r="B176" s="110" t="s">
        <v>392</v>
      </c>
    </row>
    <row r="177" spans="1:2">
      <c r="A177" s="176" t="s">
        <v>7553</v>
      </c>
      <c r="B177" s="110" t="s">
        <v>392</v>
      </c>
    </row>
    <row r="178" spans="1:2">
      <c r="A178" s="176" t="s">
        <v>7554</v>
      </c>
      <c r="B178" s="110" t="s">
        <v>392</v>
      </c>
    </row>
    <row r="179" spans="1:2">
      <c r="A179" s="176" t="s">
        <v>7555</v>
      </c>
      <c r="B179" s="110" t="s">
        <v>392</v>
      </c>
    </row>
    <row r="180" spans="1:2">
      <c r="A180" s="176" t="s">
        <v>7556</v>
      </c>
      <c r="B180" s="110" t="s">
        <v>392</v>
      </c>
    </row>
    <row r="181" spans="1:2">
      <c r="A181" s="176" t="s">
        <v>7557</v>
      </c>
      <c r="B181" s="110" t="s">
        <v>392</v>
      </c>
    </row>
    <row r="182" spans="1:2">
      <c r="A182" s="176" t="s">
        <v>7558</v>
      </c>
      <c r="B182" s="110" t="s">
        <v>392</v>
      </c>
    </row>
    <row r="183" spans="1:2">
      <c r="A183" s="176" t="s">
        <v>7559</v>
      </c>
      <c r="B183" s="110" t="s">
        <v>392</v>
      </c>
    </row>
    <row r="184" spans="1:2">
      <c r="A184" s="176" t="s">
        <v>7560</v>
      </c>
      <c r="B184" s="110" t="s">
        <v>392</v>
      </c>
    </row>
    <row r="185" spans="1:2">
      <c r="A185" s="176" t="s">
        <v>7561</v>
      </c>
      <c r="B185" s="110" t="s">
        <v>392</v>
      </c>
    </row>
    <row r="186" spans="1:2">
      <c r="A186" s="176" t="s">
        <v>7562</v>
      </c>
      <c r="B186" s="110" t="s">
        <v>392</v>
      </c>
    </row>
    <row r="187" spans="1:2">
      <c r="A187" s="176" t="s">
        <v>7563</v>
      </c>
      <c r="B187" s="110" t="s">
        <v>392</v>
      </c>
    </row>
    <row r="188" spans="1:2">
      <c r="A188" s="176" t="s">
        <v>7564</v>
      </c>
      <c r="B188" s="110" t="s">
        <v>357</v>
      </c>
    </row>
    <row r="189" spans="1:2">
      <c r="A189" s="176" t="s">
        <v>7565</v>
      </c>
      <c r="B189" s="110" t="s">
        <v>357</v>
      </c>
    </row>
    <row r="190" spans="1:2">
      <c r="A190" s="176" t="s">
        <v>7505</v>
      </c>
      <c r="B190" s="110" t="s">
        <v>341</v>
      </c>
    </row>
    <row r="191" spans="1:2">
      <c r="A191" s="176" t="s">
        <v>7506</v>
      </c>
      <c r="B191" s="110" t="s">
        <v>341</v>
      </c>
    </row>
    <row r="192" spans="1:2">
      <c r="A192" s="176" t="s">
        <v>7507</v>
      </c>
      <c r="B192" s="110" t="s">
        <v>341</v>
      </c>
    </row>
    <row r="193" spans="1:2">
      <c r="A193" s="176" t="s">
        <v>7508</v>
      </c>
      <c r="B193" s="110" t="s">
        <v>341</v>
      </c>
    </row>
    <row r="194" spans="1:2">
      <c r="A194" s="176" t="s">
        <v>7509</v>
      </c>
      <c r="B194" s="110" t="s">
        <v>341</v>
      </c>
    </row>
    <row r="195" spans="1:2">
      <c r="A195" s="176" t="s">
        <v>7510</v>
      </c>
      <c r="B195" s="110" t="s">
        <v>341</v>
      </c>
    </row>
    <row r="196" spans="1:2">
      <c r="A196" s="176" t="s">
        <v>7511</v>
      </c>
      <c r="B196" s="110" t="s">
        <v>341</v>
      </c>
    </row>
    <row r="197" spans="1:2">
      <c r="A197" s="176" t="s">
        <v>7512</v>
      </c>
      <c r="B197" s="110" t="s">
        <v>341</v>
      </c>
    </row>
    <row r="198" spans="1:2">
      <c r="A198" s="176" t="s">
        <v>7513</v>
      </c>
      <c r="B198" s="110" t="s">
        <v>341</v>
      </c>
    </row>
    <row r="199" spans="1:2">
      <c r="A199" s="176" t="s">
        <v>7567</v>
      </c>
      <c r="B199" s="110" t="s">
        <v>356</v>
      </c>
    </row>
    <row r="200" spans="1:2">
      <c r="A200" s="176" t="s">
        <v>7568</v>
      </c>
      <c r="B200" s="110" t="s">
        <v>356</v>
      </c>
    </row>
    <row r="201" spans="1:2">
      <c r="A201" s="176" t="s">
        <v>7516</v>
      </c>
      <c r="B201" s="110" t="s">
        <v>340</v>
      </c>
    </row>
    <row r="202" spans="1:2">
      <c r="A202" s="176" t="s">
        <v>7517</v>
      </c>
      <c r="B202" s="110" t="s">
        <v>340</v>
      </c>
    </row>
    <row r="203" spans="1:2">
      <c r="A203" s="176" t="s">
        <v>7518</v>
      </c>
      <c r="B203" s="110" t="s">
        <v>340</v>
      </c>
    </row>
    <row r="204" spans="1:2">
      <c r="A204" s="176" t="s">
        <v>7519</v>
      </c>
      <c r="B204" s="110" t="s">
        <v>340</v>
      </c>
    </row>
    <row r="205" spans="1:2">
      <c r="A205" s="176" t="s">
        <v>7520</v>
      </c>
      <c r="B205" s="110" t="s">
        <v>340</v>
      </c>
    </row>
    <row r="206" spans="1:2">
      <c r="A206" s="176" t="s">
        <v>7521</v>
      </c>
      <c r="B206" s="110" t="s">
        <v>340</v>
      </c>
    </row>
    <row r="207" spans="1:2">
      <c r="A207" s="176" t="s">
        <v>7522</v>
      </c>
      <c r="B207" s="110" t="s">
        <v>340</v>
      </c>
    </row>
    <row r="208" spans="1:2">
      <c r="A208" s="176" t="s">
        <v>7523</v>
      </c>
      <c r="B208" s="110" t="s">
        <v>340</v>
      </c>
    </row>
    <row r="209" spans="1:2">
      <c r="A209" s="176" t="s">
        <v>7524</v>
      </c>
      <c r="B209" s="110" t="s">
        <v>340</v>
      </c>
    </row>
    <row r="210" spans="1:2">
      <c r="A210" s="176" t="s">
        <v>7570</v>
      </c>
      <c r="B210" s="110" t="s">
        <v>361</v>
      </c>
    </row>
    <row r="211" spans="1:2">
      <c r="A211" s="176" t="s">
        <v>7571</v>
      </c>
      <c r="B211" s="110" t="s">
        <v>361</v>
      </c>
    </row>
    <row r="212" spans="1:2">
      <c r="A212" s="176" t="s">
        <v>7527</v>
      </c>
      <c r="B212" s="110" t="s">
        <v>345</v>
      </c>
    </row>
    <row r="213" spans="1:2">
      <c r="A213" s="176" t="s">
        <v>7528</v>
      </c>
      <c r="B213" s="110" t="s">
        <v>345</v>
      </c>
    </row>
    <row r="214" spans="1:2">
      <c r="A214" s="176" t="s">
        <v>7529</v>
      </c>
      <c r="B214" s="110" t="s">
        <v>345</v>
      </c>
    </row>
    <row r="215" spans="1:2">
      <c r="A215" s="176" t="s">
        <v>7530</v>
      </c>
      <c r="B215" s="110" t="s">
        <v>345</v>
      </c>
    </row>
    <row r="216" spans="1:2">
      <c r="A216" s="176" t="s">
        <v>7531</v>
      </c>
      <c r="B216" s="110" t="s">
        <v>345</v>
      </c>
    </row>
    <row r="217" spans="1:2">
      <c r="A217" s="176" t="s">
        <v>7532</v>
      </c>
      <c r="B217" s="110" t="s">
        <v>345</v>
      </c>
    </row>
    <row r="218" spans="1:2">
      <c r="A218" s="176" t="s">
        <v>7533</v>
      </c>
      <c r="B218" s="110" t="s">
        <v>345</v>
      </c>
    </row>
    <row r="219" spans="1:2">
      <c r="A219" s="176" t="s">
        <v>7534</v>
      </c>
      <c r="B219" s="110" t="s">
        <v>345</v>
      </c>
    </row>
    <row r="220" spans="1:2">
      <c r="A220" s="176" t="s">
        <v>7535</v>
      </c>
      <c r="B220" s="110" t="s">
        <v>345</v>
      </c>
    </row>
    <row r="221" spans="1:2">
      <c r="A221" s="176" t="s">
        <v>7572</v>
      </c>
      <c r="B221" s="110" t="s">
        <v>364</v>
      </c>
    </row>
    <row r="222" spans="1:2">
      <c r="A222" s="176" t="s">
        <v>7573</v>
      </c>
      <c r="B222" s="110" t="s">
        <v>364</v>
      </c>
    </row>
    <row r="223" spans="1:2">
      <c r="A223" s="176" t="s">
        <v>7538</v>
      </c>
      <c r="B223" s="110" t="s">
        <v>348</v>
      </c>
    </row>
    <row r="224" spans="1:2">
      <c r="A224" s="176" t="s">
        <v>7539</v>
      </c>
      <c r="B224" s="110" t="s">
        <v>348</v>
      </c>
    </row>
    <row r="225" spans="1:2">
      <c r="A225" s="176" t="s">
        <v>7540</v>
      </c>
      <c r="B225" s="110" t="s">
        <v>348</v>
      </c>
    </row>
    <row r="226" spans="1:2">
      <c r="A226" s="176" t="s">
        <v>7541</v>
      </c>
      <c r="B226" s="110" t="s">
        <v>348</v>
      </c>
    </row>
    <row r="227" spans="1:2">
      <c r="A227" s="176" t="s">
        <v>7542</v>
      </c>
      <c r="B227" s="110" t="s">
        <v>348</v>
      </c>
    </row>
    <row r="228" spans="1:2">
      <c r="A228" s="176" t="s">
        <v>7543</v>
      </c>
      <c r="B228" s="110" t="s">
        <v>348</v>
      </c>
    </row>
    <row r="229" spans="1:2">
      <c r="A229" s="176" t="s">
        <v>7544</v>
      </c>
      <c r="B229" s="110" t="s">
        <v>348</v>
      </c>
    </row>
    <row r="230" spans="1:2">
      <c r="A230" s="176" t="s">
        <v>7545</v>
      </c>
      <c r="B230" s="110" t="s">
        <v>348</v>
      </c>
    </row>
    <row r="231" spans="1:2">
      <c r="A231" s="176" t="s">
        <v>7546</v>
      </c>
      <c r="B231" s="110" t="s">
        <v>348</v>
      </c>
    </row>
    <row r="232" spans="1:2">
      <c r="A232" s="176" t="s">
        <v>7547</v>
      </c>
      <c r="B232" s="110" t="s">
        <v>348</v>
      </c>
    </row>
    <row r="233" spans="1:2">
      <c r="A233" s="176" t="s">
        <v>7574</v>
      </c>
      <c r="B233" s="110" t="s">
        <v>372</v>
      </c>
    </row>
    <row r="234" spans="1:2">
      <c r="A234" s="176" t="s">
        <v>7575</v>
      </c>
      <c r="B234" s="110" t="s">
        <v>372</v>
      </c>
    </row>
    <row r="235" spans="1:2">
      <c r="A235" s="176" t="s">
        <v>7576</v>
      </c>
      <c r="B235" s="110" t="s">
        <v>385</v>
      </c>
    </row>
    <row r="236" spans="1:2">
      <c r="A236" s="176" t="s">
        <v>7577</v>
      </c>
      <c r="B236" s="110" t="s">
        <v>385</v>
      </c>
    </row>
    <row r="237" spans="1:2">
      <c r="A237" s="176" t="s">
        <v>7578</v>
      </c>
      <c r="B237" s="110" t="s">
        <v>385</v>
      </c>
    </row>
    <row r="238" spans="1:2">
      <c r="A238" s="176" t="s">
        <v>7579</v>
      </c>
      <c r="B238" s="110" t="s">
        <v>385</v>
      </c>
    </row>
    <row r="239" spans="1:2">
      <c r="A239" s="176" t="s">
        <v>7580</v>
      </c>
      <c r="B239" s="110" t="s">
        <v>385</v>
      </c>
    </row>
    <row r="240" spans="1:2">
      <c r="A240" s="176" t="s">
        <v>7581</v>
      </c>
      <c r="B240" s="110" t="s">
        <v>385</v>
      </c>
    </row>
    <row r="241" spans="1:2">
      <c r="A241" s="176" t="s">
        <v>7582</v>
      </c>
      <c r="B241" s="110" t="s">
        <v>385</v>
      </c>
    </row>
    <row r="242" spans="1:2">
      <c r="A242" s="176" t="s">
        <v>7583</v>
      </c>
      <c r="B242" s="110" t="s">
        <v>385</v>
      </c>
    </row>
    <row r="243" spans="1:2">
      <c r="A243" s="176" t="s">
        <v>7584</v>
      </c>
      <c r="B243" s="110" t="s">
        <v>385</v>
      </c>
    </row>
    <row r="244" spans="1:2">
      <c r="A244" s="176" t="s">
        <v>7585</v>
      </c>
      <c r="B244" s="110" t="s">
        <v>381</v>
      </c>
    </row>
    <row r="245" spans="1:2">
      <c r="A245" s="176" t="s">
        <v>7586</v>
      </c>
      <c r="B245" s="110" t="s">
        <v>381</v>
      </c>
    </row>
    <row r="246" spans="1:2">
      <c r="A246" s="176" t="s">
        <v>7587</v>
      </c>
      <c r="B246" s="110" t="s">
        <v>399</v>
      </c>
    </row>
    <row r="247" spans="1:2">
      <c r="A247" s="176" t="s">
        <v>7588</v>
      </c>
      <c r="B247" s="110" t="s">
        <v>399</v>
      </c>
    </row>
    <row r="248" spans="1:2">
      <c r="A248" s="176" t="s">
        <v>7589</v>
      </c>
      <c r="B248" s="110" t="s">
        <v>399</v>
      </c>
    </row>
    <row r="249" spans="1:2">
      <c r="A249" s="176" t="s">
        <v>7590</v>
      </c>
      <c r="B249" s="110" t="s">
        <v>399</v>
      </c>
    </row>
    <row r="250" spans="1:2">
      <c r="A250" s="176" t="s">
        <v>7591</v>
      </c>
      <c r="B250" s="110" t="s">
        <v>399</v>
      </c>
    </row>
    <row r="251" spans="1:2">
      <c r="A251" s="176" t="s">
        <v>7592</v>
      </c>
      <c r="B251" s="110" t="s">
        <v>399</v>
      </c>
    </row>
    <row r="252" spans="1:2">
      <c r="A252" s="176" t="s">
        <v>7593</v>
      </c>
      <c r="B252" s="110" t="s">
        <v>399</v>
      </c>
    </row>
    <row r="253" spans="1:2">
      <c r="A253" s="176" t="s">
        <v>7594</v>
      </c>
      <c r="B253" s="110" t="s">
        <v>385</v>
      </c>
    </row>
    <row r="254" spans="1:2">
      <c r="A254" s="176" t="s">
        <v>7595</v>
      </c>
      <c r="B254" s="110" t="s">
        <v>385</v>
      </c>
    </row>
    <row r="255" spans="1:2">
      <c r="A255" s="176" t="s">
        <v>7576</v>
      </c>
      <c r="B255" s="110" t="s">
        <v>385</v>
      </c>
    </row>
    <row r="256" spans="1:2">
      <c r="A256" s="176" t="s">
        <v>7577</v>
      </c>
      <c r="B256" s="110" t="s">
        <v>385</v>
      </c>
    </row>
    <row r="257" spans="1:2">
      <c r="A257" s="176" t="s">
        <v>7578</v>
      </c>
      <c r="B257" s="110" t="s">
        <v>385</v>
      </c>
    </row>
    <row r="258" spans="1:2">
      <c r="A258" s="176" t="s">
        <v>7579</v>
      </c>
      <c r="B258" s="110" t="s">
        <v>385</v>
      </c>
    </row>
    <row r="259" spans="1:2">
      <c r="A259" s="176" t="s">
        <v>7580</v>
      </c>
      <c r="B259" s="110" t="s">
        <v>385</v>
      </c>
    </row>
    <row r="260" spans="1:2">
      <c r="A260" s="176" t="s">
        <v>7581</v>
      </c>
      <c r="B260" s="110" t="s">
        <v>385</v>
      </c>
    </row>
    <row r="261" spans="1:2">
      <c r="A261" s="176" t="s">
        <v>7582</v>
      </c>
      <c r="B261" s="110" t="s">
        <v>385</v>
      </c>
    </row>
    <row r="262" spans="1:2">
      <c r="A262" s="176" t="s">
        <v>7583</v>
      </c>
      <c r="B262" s="110" t="s">
        <v>385</v>
      </c>
    </row>
    <row r="263" spans="1:2">
      <c r="A263" s="176" t="s">
        <v>7584</v>
      </c>
      <c r="B263" s="110" t="s">
        <v>385</v>
      </c>
    </row>
    <row r="264" spans="1:2">
      <c r="A264" s="176" t="s">
        <v>7596</v>
      </c>
      <c r="B264" s="110" t="s">
        <v>399</v>
      </c>
    </row>
    <row r="265" spans="1:2">
      <c r="A265" s="176" t="s">
        <v>7597</v>
      </c>
      <c r="B265" s="110" t="s">
        <v>399</v>
      </c>
    </row>
    <row r="266" spans="1:2">
      <c r="A266" s="176" t="s">
        <v>7587</v>
      </c>
      <c r="B266" s="110" t="s">
        <v>399</v>
      </c>
    </row>
    <row r="267" spans="1:2">
      <c r="A267" s="176" t="s">
        <v>7588</v>
      </c>
      <c r="B267" s="110" t="s">
        <v>399</v>
      </c>
    </row>
    <row r="268" spans="1:2">
      <c r="A268" s="176" t="s">
        <v>7589</v>
      </c>
      <c r="B268" s="110" t="s">
        <v>399</v>
      </c>
    </row>
    <row r="269" spans="1:2">
      <c r="A269" s="176" t="s">
        <v>7590</v>
      </c>
      <c r="B269" s="110" t="s">
        <v>399</v>
      </c>
    </row>
    <row r="270" spans="1:2">
      <c r="A270" s="176" t="s">
        <v>7591</v>
      </c>
      <c r="B270" s="110" t="s">
        <v>399</v>
      </c>
    </row>
    <row r="271" spans="1:2">
      <c r="A271" s="176" t="s">
        <v>7592</v>
      </c>
      <c r="B271" s="110" t="s">
        <v>399</v>
      </c>
    </row>
    <row r="272" spans="1:2">
      <c r="A272" s="176" t="s">
        <v>7593</v>
      </c>
      <c r="B272" s="110" t="s">
        <v>399</v>
      </c>
    </row>
    <row r="273" spans="1:2">
      <c r="A273" s="176" t="s">
        <v>7599</v>
      </c>
      <c r="B273" s="110" t="s">
        <v>392</v>
      </c>
    </row>
    <row r="274" spans="1:2">
      <c r="A274" s="176" t="s">
        <v>7600</v>
      </c>
      <c r="B274" s="110" t="s">
        <v>392</v>
      </c>
    </row>
    <row r="275" spans="1:2">
      <c r="A275" s="176" t="s">
        <v>7550</v>
      </c>
      <c r="B275" s="110" t="s">
        <v>392</v>
      </c>
    </row>
    <row r="276" spans="1:2">
      <c r="A276" s="176" t="s">
        <v>7551</v>
      </c>
      <c r="B276" s="110" t="s">
        <v>392</v>
      </c>
    </row>
    <row r="277" spans="1:2">
      <c r="A277" s="176" t="s">
        <v>7552</v>
      </c>
      <c r="B277" s="110" t="s">
        <v>392</v>
      </c>
    </row>
    <row r="278" spans="1:2">
      <c r="A278" s="176" t="s">
        <v>7553</v>
      </c>
      <c r="B278" s="110" t="s">
        <v>392</v>
      </c>
    </row>
    <row r="279" spans="1:2">
      <c r="A279" s="176" t="s">
        <v>7554</v>
      </c>
      <c r="B279" s="110" t="s">
        <v>392</v>
      </c>
    </row>
    <row r="280" spans="1:2">
      <c r="A280" s="176" t="s">
        <v>7555</v>
      </c>
      <c r="B280" s="110" t="s">
        <v>392</v>
      </c>
    </row>
    <row r="281" spans="1:2">
      <c r="A281" s="176" t="s">
        <v>7556</v>
      </c>
      <c r="B281" s="110" t="s">
        <v>392</v>
      </c>
    </row>
    <row r="282" spans="1:2">
      <c r="A282" s="176" t="s">
        <v>7557</v>
      </c>
      <c r="B282" s="110" t="s">
        <v>392</v>
      </c>
    </row>
    <row r="283" spans="1:2">
      <c r="A283" s="176" t="s">
        <v>7558</v>
      </c>
      <c r="B283" s="110" t="s">
        <v>392</v>
      </c>
    </row>
    <row r="284" spans="1:2">
      <c r="A284" s="176" t="s">
        <v>7559</v>
      </c>
      <c r="B284" s="110" t="s">
        <v>392</v>
      </c>
    </row>
    <row r="285" spans="1:2">
      <c r="A285" s="176" t="s">
        <v>7560</v>
      </c>
      <c r="B285" s="110" t="s">
        <v>392</v>
      </c>
    </row>
    <row r="286" spans="1:2">
      <c r="A286" s="176" t="s">
        <v>7561</v>
      </c>
      <c r="B286" s="110" t="s">
        <v>392</v>
      </c>
    </row>
    <row r="287" spans="1:2">
      <c r="A287" s="176" t="s">
        <v>7562</v>
      </c>
      <c r="B287" s="110" t="s">
        <v>392</v>
      </c>
    </row>
    <row r="288" spans="1:2">
      <c r="A288" s="176" t="s">
        <v>7563</v>
      </c>
      <c r="B288" s="110" t="s">
        <v>340</v>
      </c>
    </row>
    <row r="289" spans="1:2">
      <c r="A289" s="176" t="s">
        <v>7648</v>
      </c>
      <c r="B289" s="110" t="s">
        <v>9689</v>
      </c>
    </row>
    <row r="290" spans="1:2">
      <c r="A290" s="176" t="s">
        <v>7649</v>
      </c>
      <c r="B290" s="110" t="s">
        <v>378</v>
      </c>
    </row>
    <row r="291" spans="1:2">
      <c r="A291" s="176" t="s">
        <v>7650</v>
      </c>
      <c r="B291" s="110" t="s">
        <v>378</v>
      </c>
    </row>
    <row r="292" spans="1:2">
      <c r="A292" s="176" t="s">
        <v>7651</v>
      </c>
      <c r="B292" s="110" t="s">
        <v>378</v>
      </c>
    </row>
    <row r="293" spans="1:2">
      <c r="A293" s="176" t="s">
        <v>7652</v>
      </c>
      <c r="B293" s="110" t="s">
        <v>378</v>
      </c>
    </row>
    <row r="294" spans="1:2">
      <c r="A294" s="176" t="s">
        <v>7653</v>
      </c>
      <c r="B294" s="110" t="s">
        <v>378</v>
      </c>
    </row>
    <row r="295" spans="1:2">
      <c r="A295" s="176" t="s">
        <v>7654</v>
      </c>
      <c r="B295" s="110" t="s">
        <v>378</v>
      </c>
    </row>
    <row r="296" spans="1:2">
      <c r="A296" s="176" t="s">
        <v>7655</v>
      </c>
      <c r="B296" s="110" t="s">
        <v>378</v>
      </c>
    </row>
    <row r="297" spans="1:2">
      <c r="A297" s="176" t="s">
        <v>7656</v>
      </c>
      <c r="B297" s="110" t="s">
        <v>378</v>
      </c>
    </row>
    <row r="298" spans="1:2">
      <c r="A298" s="176" t="s">
        <v>7657</v>
      </c>
      <c r="B298" s="110" t="s">
        <v>378</v>
      </c>
    </row>
    <row r="299" spans="1:2">
      <c r="A299" s="176" t="s">
        <v>7658</v>
      </c>
      <c r="B299" s="110" t="s">
        <v>378</v>
      </c>
    </row>
    <row r="300" spans="1:2">
      <c r="A300" s="176" t="s">
        <v>7659</v>
      </c>
      <c r="B300" s="110" t="s">
        <v>378</v>
      </c>
    </row>
    <row r="301" spans="1:2">
      <c r="A301" s="176" t="s">
        <v>7649</v>
      </c>
      <c r="B301" s="110" t="s">
        <v>378</v>
      </c>
    </row>
    <row r="302" spans="1:2">
      <c r="A302" s="176" t="s">
        <v>7650</v>
      </c>
      <c r="B302" s="110" t="s">
        <v>378</v>
      </c>
    </row>
    <row r="303" spans="1:2">
      <c r="A303" s="176" t="s">
        <v>7651</v>
      </c>
      <c r="B303" s="110" t="s">
        <v>378</v>
      </c>
    </row>
    <row r="304" spans="1:2">
      <c r="A304" s="176" t="s">
        <v>7652</v>
      </c>
      <c r="B304" s="110" t="s">
        <v>378</v>
      </c>
    </row>
    <row r="305" spans="1:2">
      <c r="A305" s="176" t="s">
        <v>7653</v>
      </c>
      <c r="B305" s="110" t="s">
        <v>378</v>
      </c>
    </row>
    <row r="306" spans="1:2">
      <c r="A306" s="176" t="s">
        <v>7654</v>
      </c>
      <c r="B306" s="110" t="s">
        <v>378</v>
      </c>
    </row>
    <row r="307" spans="1:2">
      <c r="A307" s="176" t="s">
        <v>7655</v>
      </c>
      <c r="B307" s="110" t="s">
        <v>378</v>
      </c>
    </row>
    <row r="308" spans="1:2">
      <c r="A308" s="176" t="s">
        <v>7656</v>
      </c>
      <c r="B308" s="110" t="s">
        <v>378</v>
      </c>
    </row>
    <row r="309" spans="1:2">
      <c r="A309" s="176" t="s">
        <v>7657</v>
      </c>
      <c r="B309" s="110" t="s">
        <v>378</v>
      </c>
    </row>
    <row r="310" spans="1:2">
      <c r="A310" s="176" t="s">
        <v>7658</v>
      </c>
      <c r="B310" s="110" t="s">
        <v>378</v>
      </c>
    </row>
    <row r="311" spans="1:2">
      <c r="A311" s="176" t="s">
        <v>7659</v>
      </c>
      <c r="B311" s="110" t="s">
        <v>378</v>
      </c>
    </row>
    <row r="312" spans="1:2">
      <c r="A312" s="176" t="s">
        <v>3</v>
      </c>
      <c r="B312" s="110" t="s">
        <v>464</v>
      </c>
    </row>
    <row r="313" spans="1:2">
      <c r="A313" s="176" t="s">
        <v>7662</v>
      </c>
      <c r="B313" s="110" t="s">
        <v>464</v>
      </c>
    </row>
    <row r="314" spans="1:2">
      <c r="A314" s="176" t="s">
        <v>7663</v>
      </c>
      <c r="B314" s="110" t="s">
        <v>443</v>
      </c>
    </row>
    <row r="315" spans="1:2">
      <c r="A315" s="176" t="s">
        <v>7664</v>
      </c>
      <c r="B315" s="110" t="s">
        <v>443</v>
      </c>
    </row>
    <row r="316" spans="1:2">
      <c r="A316" s="176" t="s">
        <v>7665</v>
      </c>
      <c r="B316" s="110" t="s">
        <v>443</v>
      </c>
    </row>
    <row r="317" spans="1:2">
      <c r="A317" s="176" t="s">
        <v>7666</v>
      </c>
      <c r="B317" s="110" t="s">
        <v>443</v>
      </c>
    </row>
    <row r="318" spans="1:2">
      <c r="A318" s="176" t="s">
        <v>7667</v>
      </c>
      <c r="B318" s="110" t="s">
        <v>443</v>
      </c>
    </row>
    <row r="319" spans="1:2">
      <c r="A319" s="176" t="s">
        <v>7668</v>
      </c>
      <c r="B319" s="110" t="s">
        <v>438</v>
      </c>
    </row>
    <row r="320" spans="1:2">
      <c r="A320" s="176" t="s">
        <v>7669</v>
      </c>
      <c r="B320" s="110" t="s">
        <v>438</v>
      </c>
    </row>
    <row r="321" spans="1:2">
      <c r="A321" s="176" t="s">
        <v>7670</v>
      </c>
      <c r="B321" s="110" t="s">
        <v>438</v>
      </c>
    </row>
    <row r="322" spans="1:2">
      <c r="A322" s="176" t="s">
        <v>7671</v>
      </c>
      <c r="B322" s="110" t="s">
        <v>438</v>
      </c>
    </row>
    <row r="323" spans="1:2">
      <c r="A323" s="176" t="s">
        <v>7672</v>
      </c>
      <c r="B323" s="110" t="s">
        <v>438</v>
      </c>
    </row>
    <row r="324" spans="1:2">
      <c r="A324" s="176" t="s">
        <v>7673</v>
      </c>
      <c r="B324" s="110" t="s">
        <v>438</v>
      </c>
    </row>
    <row r="325" spans="1:2">
      <c r="A325" s="176" t="s">
        <v>7674</v>
      </c>
      <c r="B325" s="110" t="s">
        <v>438</v>
      </c>
    </row>
    <row r="326" spans="1:2">
      <c r="A326" s="176" t="s">
        <v>7675</v>
      </c>
      <c r="B326" s="110" t="s">
        <v>438</v>
      </c>
    </row>
    <row r="327" spans="1:2">
      <c r="A327" s="176" t="s">
        <v>7676</v>
      </c>
      <c r="B327" s="110" t="s">
        <v>438</v>
      </c>
    </row>
    <row r="328" spans="1:2">
      <c r="A328" s="176" t="s">
        <v>7677</v>
      </c>
      <c r="B328" s="110" t="s">
        <v>438</v>
      </c>
    </row>
    <row r="329" spans="1:2">
      <c r="A329" s="176" t="s">
        <v>7678</v>
      </c>
      <c r="B329" s="110" t="s">
        <v>438</v>
      </c>
    </row>
    <row r="330" spans="1:2">
      <c r="A330" s="176" t="s">
        <v>7679</v>
      </c>
      <c r="B330" s="110" t="s">
        <v>437</v>
      </c>
    </row>
    <row r="331" spans="1:2">
      <c r="A331" s="176" t="s">
        <v>7680</v>
      </c>
      <c r="B331" s="110" t="s">
        <v>437</v>
      </c>
    </row>
    <row r="332" spans="1:2">
      <c r="A332" s="176" t="s">
        <v>7681</v>
      </c>
      <c r="B332" s="110" t="s">
        <v>437</v>
      </c>
    </row>
    <row r="333" spans="1:2">
      <c r="A333" s="176" t="s">
        <v>7682</v>
      </c>
      <c r="B333" s="110" t="s">
        <v>437</v>
      </c>
    </row>
    <row r="334" spans="1:2">
      <c r="A334" s="176" t="s">
        <v>7683</v>
      </c>
      <c r="B334" s="110" t="s">
        <v>437</v>
      </c>
    </row>
    <row r="335" spans="1:2">
      <c r="A335" s="176" t="s">
        <v>7684</v>
      </c>
      <c r="B335" s="110" t="s">
        <v>437</v>
      </c>
    </row>
    <row r="336" spans="1:2">
      <c r="A336" s="176" t="s">
        <v>7685</v>
      </c>
      <c r="B336" s="110" t="s">
        <v>437</v>
      </c>
    </row>
    <row r="337" spans="1:2">
      <c r="A337" s="176" t="s">
        <v>7686</v>
      </c>
      <c r="B337" s="110" t="s">
        <v>437</v>
      </c>
    </row>
    <row r="338" spans="1:2">
      <c r="A338" s="176" t="s">
        <v>7687</v>
      </c>
      <c r="B338" s="110" t="s">
        <v>437</v>
      </c>
    </row>
    <row r="339" spans="1:2">
      <c r="A339" s="176" t="s">
        <v>7688</v>
      </c>
      <c r="B339" s="110" t="s">
        <v>441</v>
      </c>
    </row>
    <row r="340" spans="1:2">
      <c r="A340" s="176" t="s">
        <v>7689</v>
      </c>
      <c r="B340" s="110" t="s">
        <v>441</v>
      </c>
    </row>
    <row r="341" spans="1:2">
      <c r="A341" s="176" t="s">
        <v>7690</v>
      </c>
      <c r="B341" s="110" t="s">
        <v>441</v>
      </c>
    </row>
    <row r="342" spans="1:2">
      <c r="A342" s="176" t="s">
        <v>7691</v>
      </c>
      <c r="B342" s="110" t="s">
        <v>441</v>
      </c>
    </row>
    <row r="343" spans="1:2">
      <c r="A343" s="176" t="s">
        <v>7692</v>
      </c>
      <c r="B343" s="110" t="s">
        <v>441</v>
      </c>
    </row>
    <row r="344" spans="1:2">
      <c r="A344" s="176" t="s">
        <v>7693</v>
      </c>
      <c r="B344" s="110" t="s">
        <v>441</v>
      </c>
    </row>
    <row r="345" spans="1:2">
      <c r="A345" s="176" t="s">
        <v>7694</v>
      </c>
      <c r="B345" s="110" t="s">
        <v>441</v>
      </c>
    </row>
    <row r="346" spans="1:2">
      <c r="A346" s="176" t="s">
        <v>7695</v>
      </c>
      <c r="B346" s="110" t="s">
        <v>441</v>
      </c>
    </row>
    <row r="347" spans="1:2">
      <c r="A347" s="176" t="s">
        <v>7696</v>
      </c>
      <c r="B347" s="110" t="s">
        <v>441</v>
      </c>
    </row>
    <row r="348" spans="1:2">
      <c r="A348" s="176" t="s">
        <v>7697</v>
      </c>
      <c r="B348" s="110" t="s">
        <v>441</v>
      </c>
    </row>
    <row r="349" spans="1:2">
      <c r="A349" s="176" t="s">
        <v>7698</v>
      </c>
      <c r="B349" s="110" t="s">
        <v>441</v>
      </c>
    </row>
    <row r="350" spans="1:2">
      <c r="A350" s="176" t="s">
        <v>7699</v>
      </c>
      <c r="B350" s="110" t="s">
        <v>459</v>
      </c>
    </row>
    <row r="351" spans="1:2">
      <c r="A351" s="176" t="s">
        <v>7700</v>
      </c>
      <c r="B351" s="110" t="s">
        <v>459</v>
      </c>
    </row>
    <row r="352" spans="1:2">
      <c r="A352" s="176" t="s">
        <v>7701</v>
      </c>
      <c r="B352" s="110" t="s">
        <v>446</v>
      </c>
    </row>
    <row r="353" spans="1:2">
      <c r="A353" s="176" t="s">
        <v>7702</v>
      </c>
      <c r="B353" s="110" t="s">
        <v>446</v>
      </c>
    </row>
    <row r="354" spans="1:2">
      <c r="A354" s="176" t="s">
        <v>7703</v>
      </c>
      <c r="B354" s="110" t="s">
        <v>446</v>
      </c>
    </row>
    <row r="355" spans="1:2">
      <c r="A355" s="176" t="s">
        <v>7704</v>
      </c>
      <c r="B355" s="110" t="s">
        <v>446</v>
      </c>
    </row>
    <row r="356" spans="1:2">
      <c r="A356" s="176" t="s">
        <v>7705</v>
      </c>
      <c r="B356" s="110" t="s">
        <v>446</v>
      </c>
    </row>
    <row r="357" spans="1:2">
      <c r="A357" s="176" t="s">
        <v>7706</v>
      </c>
      <c r="B357" s="110" t="s">
        <v>446</v>
      </c>
    </row>
    <row r="358" spans="1:2">
      <c r="A358" s="176" t="s">
        <v>7707</v>
      </c>
      <c r="B358" s="110" t="s">
        <v>446</v>
      </c>
    </row>
    <row r="359" spans="1:2">
      <c r="A359" s="176" t="s">
        <v>7708</v>
      </c>
      <c r="B359" s="110" t="s">
        <v>446</v>
      </c>
    </row>
    <row r="360" spans="1:2">
      <c r="A360" s="176" t="s">
        <v>7709</v>
      </c>
      <c r="B360" s="110" t="s">
        <v>446</v>
      </c>
    </row>
    <row r="361" spans="1:2">
      <c r="A361" s="176" t="s">
        <v>7710</v>
      </c>
      <c r="B361" s="110" t="s">
        <v>446</v>
      </c>
    </row>
    <row r="362" spans="1:2">
      <c r="A362" s="176" t="s">
        <v>7711</v>
      </c>
      <c r="B362" s="110" t="s">
        <v>446</v>
      </c>
    </row>
    <row r="363" spans="1:2">
      <c r="A363" s="176" t="s">
        <v>7712</v>
      </c>
      <c r="B363" s="110" t="s">
        <v>446</v>
      </c>
    </row>
    <row r="364" spans="1:2">
      <c r="A364" s="176" t="s">
        <v>7713</v>
      </c>
      <c r="B364" s="110" t="s">
        <v>446</v>
      </c>
    </row>
    <row r="365" spans="1:2">
      <c r="A365" s="176" t="s">
        <v>7714</v>
      </c>
      <c r="B365" s="110" t="s">
        <v>446</v>
      </c>
    </row>
    <row r="366" spans="1:2">
      <c r="A366" s="176" t="s">
        <v>7715</v>
      </c>
      <c r="B366" s="110" t="s">
        <v>461</v>
      </c>
    </row>
    <row r="367" spans="1:2">
      <c r="A367" s="176" t="s">
        <v>7716</v>
      </c>
      <c r="B367" s="110" t="s">
        <v>461</v>
      </c>
    </row>
    <row r="368" spans="1:2">
      <c r="A368" s="176" t="s">
        <v>7670</v>
      </c>
      <c r="B368" s="110" t="s">
        <v>438</v>
      </c>
    </row>
    <row r="369" spans="1:2">
      <c r="A369" s="176" t="s">
        <v>7671</v>
      </c>
      <c r="B369" s="110" t="s">
        <v>438</v>
      </c>
    </row>
    <row r="370" spans="1:2">
      <c r="A370" s="176" t="s">
        <v>7672</v>
      </c>
      <c r="B370" s="110" t="s">
        <v>438</v>
      </c>
    </row>
    <row r="371" spans="1:2">
      <c r="A371" s="176" t="s">
        <v>7673</v>
      </c>
      <c r="B371" s="110" t="s">
        <v>438</v>
      </c>
    </row>
    <row r="372" spans="1:2">
      <c r="A372" s="176" t="s">
        <v>7674</v>
      </c>
      <c r="B372" s="110" t="s">
        <v>438</v>
      </c>
    </row>
    <row r="373" spans="1:2">
      <c r="A373" s="176" t="s">
        <v>7675</v>
      </c>
      <c r="B373" s="110" t="s">
        <v>438</v>
      </c>
    </row>
    <row r="374" spans="1:2">
      <c r="A374" s="176" t="s">
        <v>7676</v>
      </c>
      <c r="B374" s="110" t="s">
        <v>438</v>
      </c>
    </row>
    <row r="375" spans="1:2">
      <c r="A375" s="176" t="s">
        <v>7677</v>
      </c>
      <c r="B375" s="110" t="s">
        <v>438</v>
      </c>
    </row>
    <row r="376" spans="1:2">
      <c r="A376" s="176" t="s">
        <v>7678</v>
      </c>
      <c r="B376" s="110" t="s">
        <v>438</v>
      </c>
    </row>
    <row r="377" spans="1:2">
      <c r="A377" s="176" t="s">
        <v>7726</v>
      </c>
      <c r="B377" s="110" t="s">
        <v>443</v>
      </c>
    </row>
    <row r="378" spans="1:2">
      <c r="A378" s="176" t="s">
        <v>7727</v>
      </c>
      <c r="B378" s="110" t="s">
        <v>443</v>
      </c>
    </row>
    <row r="379" spans="1:2">
      <c r="A379" s="176" t="s">
        <v>7663</v>
      </c>
      <c r="B379" s="110" t="s">
        <v>443</v>
      </c>
    </row>
    <row r="380" spans="1:2">
      <c r="A380" s="176" t="s">
        <v>7664</v>
      </c>
      <c r="B380" s="110" t="s">
        <v>443</v>
      </c>
    </row>
    <row r="381" spans="1:2">
      <c r="A381" s="176" t="s">
        <v>7665</v>
      </c>
      <c r="B381" s="110" t="s">
        <v>443</v>
      </c>
    </row>
    <row r="382" spans="1:2">
      <c r="A382" s="176" t="s">
        <v>7666</v>
      </c>
      <c r="B382" s="110" t="s">
        <v>443</v>
      </c>
    </row>
    <row r="383" spans="1:2">
      <c r="A383" s="176" t="s">
        <v>7667</v>
      </c>
      <c r="B383" s="110" t="s">
        <v>443</v>
      </c>
    </row>
    <row r="384" spans="1:2">
      <c r="A384" s="176" t="s">
        <v>7728</v>
      </c>
      <c r="B384" s="110" t="s">
        <v>446</v>
      </c>
    </row>
    <row r="385" spans="1:2">
      <c r="A385" s="176" t="s">
        <v>7729</v>
      </c>
      <c r="B385" s="110" t="s">
        <v>446</v>
      </c>
    </row>
    <row r="386" spans="1:2">
      <c r="A386" s="176" t="s">
        <v>7701</v>
      </c>
      <c r="B386" s="110" t="s">
        <v>446</v>
      </c>
    </row>
    <row r="387" spans="1:2">
      <c r="A387" s="176" t="s">
        <v>7702</v>
      </c>
      <c r="B387" s="110" t="s">
        <v>446</v>
      </c>
    </row>
    <row r="388" spans="1:2">
      <c r="A388" s="176" t="s">
        <v>7703</v>
      </c>
      <c r="B388" s="110" t="s">
        <v>446</v>
      </c>
    </row>
    <row r="389" spans="1:2">
      <c r="A389" s="176" t="s">
        <v>7704</v>
      </c>
      <c r="B389" s="110" t="s">
        <v>446</v>
      </c>
    </row>
    <row r="390" spans="1:2">
      <c r="A390" s="176" t="s">
        <v>7705</v>
      </c>
      <c r="B390" s="110" t="s">
        <v>446</v>
      </c>
    </row>
    <row r="391" spans="1:2">
      <c r="A391" s="176" t="s">
        <v>7706</v>
      </c>
      <c r="B391" s="110" t="s">
        <v>446</v>
      </c>
    </row>
    <row r="392" spans="1:2">
      <c r="A392" s="176" t="s">
        <v>7707</v>
      </c>
      <c r="B392" s="110" t="s">
        <v>446</v>
      </c>
    </row>
    <row r="393" spans="1:2">
      <c r="A393" s="176" t="s">
        <v>7708</v>
      </c>
      <c r="B393" s="110" t="s">
        <v>446</v>
      </c>
    </row>
    <row r="394" spans="1:2">
      <c r="A394" s="176" t="s">
        <v>7709</v>
      </c>
      <c r="B394" s="110" t="s">
        <v>446</v>
      </c>
    </row>
    <row r="395" spans="1:2">
      <c r="A395" s="176" t="s">
        <v>7710</v>
      </c>
      <c r="B395" s="110" t="s">
        <v>446</v>
      </c>
    </row>
    <row r="396" spans="1:2">
      <c r="A396" s="176" t="s">
        <v>7711</v>
      </c>
      <c r="B396" s="110" t="s">
        <v>446</v>
      </c>
    </row>
    <row r="397" spans="1:2">
      <c r="A397" s="176" t="s">
        <v>7712</v>
      </c>
      <c r="B397" s="110" t="s">
        <v>446</v>
      </c>
    </row>
    <row r="398" spans="1:2">
      <c r="A398" s="176" t="s">
        <v>7713</v>
      </c>
      <c r="B398" s="110" t="s">
        <v>446</v>
      </c>
    </row>
    <row r="399" spans="1:2">
      <c r="A399" s="176" t="s">
        <v>7714</v>
      </c>
      <c r="B399" s="110" t="s">
        <v>446</v>
      </c>
    </row>
    <row r="400" spans="1:2">
      <c r="A400" s="176" t="s">
        <v>7730</v>
      </c>
      <c r="B400" s="110" t="s">
        <v>449</v>
      </c>
    </row>
    <row r="401" spans="1:2">
      <c r="A401" s="176" t="s">
        <v>7731</v>
      </c>
      <c r="B401" s="110" t="s">
        <v>449</v>
      </c>
    </row>
    <row r="402" spans="1:2">
      <c r="A402" s="176" t="s">
        <v>7681</v>
      </c>
      <c r="B402" s="110" t="s">
        <v>437</v>
      </c>
    </row>
    <row r="403" spans="1:2">
      <c r="A403" s="176" t="s">
        <v>7682</v>
      </c>
      <c r="B403" s="110" t="s">
        <v>437</v>
      </c>
    </row>
    <row r="404" spans="1:2">
      <c r="A404" s="176" t="s">
        <v>7683</v>
      </c>
      <c r="B404" s="110" t="s">
        <v>437</v>
      </c>
    </row>
    <row r="405" spans="1:2">
      <c r="A405" s="176" t="s">
        <v>7684</v>
      </c>
      <c r="B405" s="110" t="s">
        <v>437</v>
      </c>
    </row>
    <row r="406" spans="1:2">
      <c r="A406" s="176" t="s">
        <v>7685</v>
      </c>
      <c r="B406" s="110" t="s">
        <v>437</v>
      </c>
    </row>
    <row r="407" spans="1:2">
      <c r="A407" s="176" t="s">
        <v>7686</v>
      </c>
      <c r="B407" s="110" t="s">
        <v>437</v>
      </c>
    </row>
    <row r="408" spans="1:2">
      <c r="A408" s="176" t="s">
        <v>7687</v>
      </c>
      <c r="B408" s="110" t="s">
        <v>437</v>
      </c>
    </row>
    <row r="409" spans="1:2">
      <c r="A409" s="176" t="s">
        <v>7732</v>
      </c>
      <c r="B409" s="110" t="s">
        <v>450</v>
      </c>
    </row>
    <row r="410" spans="1:2">
      <c r="A410" s="176" t="s">
        <v>7733</v>
      </c>
      <c r="B410" s="110" t="s">
        <v>450</v>
      </c>
    </row>
    <row r="411" spans="1:2">
      <c r="A411" s="176" t="s">
        <v>7670</v>
      </c>
      <c r="B411" s="110" t="s">
        <v>438</v>
      </c>
    </row>
    <row r="412" spans="1:2">
      <c r="A412" s="176" t="s">
        <v>7671</v>
      </c>
      <c r="B412" s="110" t="s">
        <v>438</v>
      </c>
    </row>
    <row r="413" spans="1:2">
      <c r="A413" s="176" t="s">
        <v>7672</v>
      </c>
      <c r="B413" s="110" t="s">
        <v>438</v>
      </c>
    </row>
    <row r="414" spans="1:2">
      <c r="A414" s="176" t="s">
        <v>7673</v>
      </c>
      <c r="B414" s="110" t="s">
        <v>438</v>
      </c>
    </row>
    <row r="415" spans="1:2">
      <c r="A415" s="176" t="s">
        <v>7674</v>
      </c>
      <c r="B415" s="110" t="s">
        <v>438</v>
      </c>
    </row>
    <row r="416" spans="1:2">
      <c r="A416" s="176" t="s">
        <v>7675</v>
      </c>
      <c r="B416" s="110" t="s">
        <v>438</v>
      </c>
    </row>
    <row r="417" spans="1:2">
      <c r="A417" s="176" t="s">
        <v>7676</v>
      </c>
      <c r="B417" s="110" t="s">
        <v>438</v>
      </c>
    </row>
    <row r="418" spans="1:2">
      <c r="A418" s="176" t="s">
        <v>7677</v>
      </c>
      <c r="B418" s="110" t="s">
        <v>438</v>
      </c>
    </row>
    <row r="419" spans="1:2">
      <c r="A419" s="176" t="s">
        <v>7678</v>
      </c>
      <c r="B419" s="110" t="s">
        <v>438</v>
      </c>
    </row>
    <row r="420" spans="1:2">
      <c r="A420" s="176" t="s">
        <v>7735</v>
      </c>
      <c r="B420" s="110" t="s">
        <v>453</v>
      </c>
    </row>
    <row r="421" spans="1:2">
      <c r="A421" s="176" t="s">
        <v>7736</v>
      </c>
      <c r="B421" s="110" t="s">
        <v>453</v>
      </c>
    </row>
    <row r="422" spans="1:2">
      <c r="A422" s="176" t="s">
        <v>7690</v>
      </c>
      <c r="B422" s="110" t="s">
        <v>441</v>
      </c>
    </row>
    <row r="423" spans="1:2">
      <c r="A423" s="176" t="s">
        <v>7691</v>
      </c>
      <c r="B423" s="110" t="s">
        <v>441</v>
      </c>
    </row>
    <row r="424" spans="1:2">
      <c r="A424" s="176" t="s">
        <v>7692</v>
      </c>
      <c r="B424" s="110" t="s">
        <v>441</v>
      </c>
    </row>
    <row r="425" spans="1:2">
      <c r="A425" s="176" t="s">
        <v>7693</v>
      </c>
      <c r="B425" s="110" t="s">
        <v>441</v>
      </c>
    </row>
    <row r="426" spans="1:2">
      <c r="A426" s="176" t="s">
        <v>7694</v>
      </c>
      <c r="B426" s="110" t="s">
        <v>441</v>
      </c>
    </row>
    <row r="427" spans="1:2">
      <c r="A427" s="176" t="s">
        <v>7695</v>
      </c>
      <c r="B427" s="110" t="s">
        <v>441</v>
      </c>
    </row>
    <row r="428" spans="1:2">
      <c r="A428" s="176" t="s">
        <v>7696</v>
      </c>
      <c r="B428" s="110" t="s">
        <v>441</v>
      </c>
    </row>
    <row r="429" spans="1:2">
      <c r="A429" s="176" t="s">
        <v>7697</v>
      </c>
      <c r="B429" s="110" t="s">
        <v>441</v>
      </c>
    </row>
    <row r="430" spans="1:2">
      <c r="A430" s="176" t="s">
        <v>7698</v>
      </c>
      <c r="B430" s="110" t="s">
        <v>441</v>
      </c>
    </row>
    <row r="431" spans="1:2">
      <c r="A431" s="176" t="s">
        <v>7737</v>
      </c>
      <c r="B431" s="110" t="s">
        <v>455</v>
      </c>
    </row>
    <row r="432" spans="1:2">
      <c r="A432" s="176" t="s">
        <v>7738</v>
      </c>
      <c r="B432" s="110" t="s">
        <v>455</v>
      </c>
    </row>
    <row r="433" spans="1:2">
      <c r="A433" s="176" t="s">
        <v>7663</v>
      </c>
      <c r="B433" s="110" t="s">
        <v>443</v>
      </c>
    </row>
    <row r="434" spans="1:2">
      <c r="A434" s="176" t="s">
        <v>7664</v>
      </c>
      <c r="B434" s="110" t="s">
        <v>443</v>
      </c>
    </row>
    <row r="435" spans="1:2">
      <c r="A435" s="176" t="s">
        <v>7665</v>
      </c>
      <c r="B435" s="110" t="s">
        <v>443</v>
      </c>
    </row>
    <row r="436" spans="1:2">
      <c r="A436" s="176" t="s">
        <v>7666</v>
      </c>
      <c r="B436" s="110" t="s">
        <v>443</v>
      </c>
    </row>
    <row r="437" spans="1:2">
      <c r="A437" s="176" t="s">
        <v>7667</v>
      </c>
      <c r="B437" s="110" t="s">
        <v>443</v>
      </c>
    </row>
    <row r="438" spans="1:2">
      <c r="A438" s="176" t="s">
        <v>7739</v>
      </c>
      <c r="B438" s="110" t="s">
        <v>402</v>
      </c>
    </row>
    <row r="439" spans="1:2">
      <c r="A439" s="176" t="s">
        <v>7740</v>
      </c>
      <c r="B439" s="110" t="s">
        <v>402</v>
      </c>
    </row>
    <row r="440" spans="1:2">
      <c r="A440" s="176" t="s">
        <v>7719</v>
      </c>
      <c r="B440" s="110" t="s">
        <v>402</v>
      </c>
    </row>
    <row r="441" spans="1:2">
      <c r="A441" s="176" t="s">
        <v>7718</v>
      </c>
      <c r="B441" s="110" t="s">
        <v>402</v>
      </c>
    </row>
    <row r="442" spans="1:2">
      <c r="A442" s="176" t="s">
        <v>7717</v>
      </c>
      <c r="B442" s="110" t="s">
        <v>402</v>
      </c>
    </row>
    <row r="443" spans="1:2">
      <c r="A443" s="176" t="s">
        <v>105</v>
      </c>
      <c r="B443" s="110" t="s">
        <v>402</v>
      </c>
    </row>
    <row r="444" spans="1:2">
      <c r="A444" s="176" t="s">
        <v>102</v>
      </c>
      <c r="B444" s="110" t="s">
        <v>402</v>
      </c>
    </row>
    <row r="445" spans="1:2">
      <c r="A445" s="176" t="s">
        <v>100</v>
      </c>
      <c r="B445" s="110" t="s">
        <v>402</v>
      </c>
    </row>
    <row r="446" spans="1:2">
      <c r="A446" s="176" t="s">
        <v>7603</v>
      </c>
      <c r="B446" s="110" t="s">
        <v>402</v>
      </c>
    </row>
    <row r="447" spans="1:2">
      <c r="A447" s="176" t="s">
        <v>7602</v>
      </c>
      <c r="B447" s="110" t="s">
        <v>402</v>
      </c>
    </row>
    <row r="448" spans="1:2">
      <c r="A448" s="176" t="s">
        <v>7601</v>
      </c>
      <c r="B448" s="110" t="s">
        <v>402</v>
      </c>
    </row>
    <row r="449" spans="1:2">
      <c r="A449" s="176" t="s">
        <v>894</v>
      </c>
      <c r="B449" s="110" t="s">
        <v>405</v>
      </c>
    </row>
    <row r="450" spans="1:2">
      <c r="A450" s="176" t="s">
        <v>153</v>
      </c>
      <c r="B450" s="110" t="s">
        <v>405</v>
      </c>
    </row>
    <row r="451" spans="1:2">
      <c r="A451" s="176" t="s">
        <v>7743</v>
      </c>
      <c r="B451" s="110" t="s">
        <v>405</v>
      </c>
    </row>
    <row r="452" spans="1:2">
      <c r="A452" s="176" t="s">
        <v>7744</v>
      </c>
      <c r="B452" s="110" t="s">
        <v>405</v>
      </c>
    </row>
    <row r="453" spans="1:2">
      <c r="A453" s="176" t="s">
        <v>7745</v>
      </c>
      <c r="B453" s="110" t="s">
        <v>405</v>
      </c>
    </row>
    <row r="454" spans="1:2">
      <c r="A454" s="176" t="s">
        <v>7746</v>
      </c>
      <c r="B454" s="110" t="s">
        <v>405</v>
      </c>
    </row>
    <row r="455" spans="1:2">
      <c r="A455" s="176" t="s">
        <v>7747</v>
      </c>
      <c r="B455" s="110" t="s">
        <v>405</v>
      </c>
    </row>
    <row r="456" spans="1:2">
      <c r="A456" s="176" t="s">
        <v>7748</v>
      </c>
      <c r="B456" s="110" t="s">
        <v>405</v>
      </c>
    </row>
    <row r="457" spans="1:2">
      <c r="A457" s="176" t="s">
        <v>7749</v>
      </c>
      <c r="B457" s="110" t="s">
        <v>405</v>
      </c>
    </row>
    <row r="458" spans="1:2">
      <c r="A458" s="176" t="s">
        <v>7750</v>
      </c>
      <c r="B458" s="110" t="s">
        <v>405</v>
      </c>
    </row>
    <row r="459" spans="1:2">
      <c r="A459" s="176" t="s">
        <v>7751</v>
      </c>
      <c r="B459" s="110" t="s">
        <v>405</v>
      </c>
    </row>
    <row r="460" spans="1:2">
      <c r="A460" s="176" t="s">
        <v>891</v>
      </c>
      <c r="B460" s="110" t="s">
        <v>408</v>
      </c>
    </row>
    <row r="461" spans="1:2">
      <c r="A461" s="176" t="s">
        <v>158</v>
      </c>
      <c r="B461" s="110" t="s">
        <v>408</v>
      </c>
    </row>
    <row r="462" spans="1:2">
      <c r="A462" s="176" t="s">
        <v>7754</v>
      </c>
      <c r="B462" s="110" t="s">
        <v>408</v>
      </c>
    </row>
    <row r="463" spans="1:2">
      <c r="A463" s="176" t="s">
        <v>893</v>
      </c>
      <c r="B463" s="110" t="s">
        <v>408</v>
      </c>
    </row>
    <row r="464" spans="1:2">
      <c r="A464" s="176" t="s">
        <v>7756</v>
      </c>
      <c r="B464" s="110" t="s">
        <v>408</v>
      </c>
    </row>
    <row r="465" spans="1:2">
      <c r="A465" s="176" t="s">
        <v>154</v>
      </c>
      <c r="B465" s="110" t="s">
        <v>408</v>
      </c>
    </row>
    <row r="466" spans="1:2">
      <c r="A466" s="176" t="s">
        <v>7758</v>
      </c>
      <c r="B466" s="110" t="s">
        <v>408</v>
      </c>
    </row>
    <row r="467" spans="1:2">
      <c r="A467" s="176" t="s">
        <v>7759</v>
      </c>
      <c r="B467" s="110" t="s">
        <v>408</v>
      </c>
    </row>
    <row r="468" spans="1:2">
      <c r="A468" s="176" t="s">
        <v>7760</v>
      </c>
      <c r="B468" s="110" t="s">
        <v>408</v>
      </c>
    </row>
    <row r="469" spans="1:2">
      <c r="A469" s="176" t="s">
        <v>887</v>
      </c>
      <c r="B469" s="110" t="s">
        <v>411</v>
      </c>
    </row>
    <row r="470" spans="1:2">
      <c r="A470" s="176" t="s">
        <v>176</v>
      </c>
      <c r="B470" s="110" t="s">
        <v>411</v>
      </c>
    </row>
    <row r="471" spans="1:2">
      <c r="A471" s="176" t="s">
        <v>7763</v>
      </c>
      <c r="B471" s="110" t="s">
        <v>411</v>
      </c>
    </row>
    <row r="472" spans="1:2">
      <c r="A472" s="176" t="s">
        <v>167</v>
      </c>
      <c r="B472" s="110" t="s">
        <v>411</v>
      </c>
    </row>
    <row r="473" spans="1:2">
      <c r="A473" s="176" t="s">
        <v>7724</v>
      </c>
      <c r="B473" s="110" t="s">
        <v>411</v>
      </c>
    </row>
    <row r="474" spans="1:2">
      <c r="A474" s="176" t="s">
        <v>7723</v>
      </c>
      <c r="B474" s="110" t="s">
        <v>411</v>
      </c>
    </row>
    <row r="475" spans="1:2">
      <c r="A475" s="176" t="s">
        <v>7722</v>
      </c>
      <c r="B475" s="110" t="s">
        <v>411</v>
      </c>
    </row>
    <row r="476" spans="1:2">
      <c r="A476" s="176" t="s">
        <v>904</v>
      </c>
      <c r="B476" s="110" t="s">
        <v>417</v>
      </c>
    </row>
    <row r="477" spans="1:2">
      <c r="A477" s="176" t="s">
        <v>129</v>
      </c>
      <c r="B477" s="110" t="s">
        <v>417</v>
      </c>
    </row>
    <row r="478" spans="1:2">
      <c r="A478" s="176" t="s">
        <v>7743</v>
      </c>
      <c r="B478" s="110" t="s">
        <v>405</v>
      </c>
    </row>
    <row r="479" spans="1:2">
      <c r="A479" s="176" t="s">
        <v>7744</v>
      </c>
      <c r="B479" s="110" t="s">
        <v>405</v>
      </c>
    </row>
    <row r="480" spans="1:2">
      <c r="A480" s="176" t="s">
        <v>7745</v>
      </c>
      <c r="B480" s="110" t="s">
        <v>405</v>
      </c>
    </row>
    <row r="481" spans="1:2">
      <c r="A481" s="176" t="s">
        <v>7746</v>
      </c>
      <c r="B481" s="110" t="s">
        <v>405</v>
      </c>
    </row>
    <row r="482" spans="1:2">
      <c r="A482" s="176" t="s">
        <v>7747</v>
      </c>
      <c r="B482" s="110" t="s">
        <v>405</v>
      </c>
    </row>
    <row r="483" spans="1:2">
      <c r="A483" s="176" t="s">
        <v>7748</v>
      </c>
      <c r="B483" s="110" t="s">
        <v>405</v>
      </c>
    </row>
    <row r="484" spans="1:2">
      <c r="A484" s="176" t="s">
        <v>7749</v>
      </c>
      <c r="B484" s="110" t="s">
        <v>405</v>
      </c>
    </row>
    <row r="485" spans="1:2">
      <c r="A485" s="176" t="s">
        <v>7750</v>
      </c>
      <c r="B485" s="110" t="s">
        <v>405</v>
      </c>
    </row>
    <row r="486" spans="1:2">
      <c r="A486" s="176" t="s">
        <v>7751</v>
      </c>
      <c r="B486" s="110" t="s">
        <v>405</v>
      </c>
    </row>
    <row r="487" spans="1:2">
      <c r="A487" s="176" t="s">
        <v>7766</v>
      </c>
      <c r="B487" s="110" t="s">
        <v>420</v>
      </c>
    </row>
    <row r="488" spans="1:2">
      <c r="A488" s="176" t="s">
        <v>156</v>
      </c>
      <c r="B488" s="110" t="s">
        <v>420</v>
      </c>
    </row>
    <row r="489" spans="1:2">
      <c r="A489" s="176" t="s">
        <v>7754</v>
      </c>
      <c r="B489" s="110" t="s">
        <v>408</v>
      </c>
    </row>
    <row r="490" spans="1:2">
      <c r="A490" s="176" t="s">
        <v>893</v>
      </c>
      <c r="B490" s="110" t="s">
        <v>408</v>
      </c>
    </row>
    <row r="491" spans="1:2">
      <c r="A491" s="176" t="s">
        <v>7756</v>
      </c>
      <c r="B491" s="110" t="s">
        <v>408</v>
      </c>
    </row>
    <row r="492" spans="1:2">
      <c r="A492" s="176" t="s">
        <v>154</v>
      </c>
      <c r="B492" s="110" t="s">
        <v>408</v>
      </c>
    </row>
    <row r="493" spans="1:2">
      <c r="A493" s="176" t="s">
        <v>7758</v>
      </c>
      <c r="B493" s="110" t="s">
        <v>408</v>
      </c>
    </row>
    <row r="494" spans="1:2">
      <c r="A494" s="176" t="s">
        <v>7759</v>
      </c>
      <c r="B494" s="110" t="s">
        <v>408</v>
      </c>
    </row>
    <row r="495" spans="1:2">
      <c r="A495" s="176" t="s">
        <v>7760</v>
      </c>
      <c r="B495" s="110" t="s">
        <v>408</v>
      </c>
    </row>
    <row r="496" spans="1:2">
      <c r="A496" s="176" t="s">
        <v>888</v>
      </c>
      <c r="B496" s="110" t="s">
        <v>423</v>
      </c>
    </row>
    <row r="497" spans="1:2">
      <c r="A497" s="176" t="s">
        <v>173</v>
      </c>
      <c r="B497" s="110" t="s">
        <v>423</v>
      </c>
    </row>
    <row r="498" spans="1:2">
      <c r="A498" s="176" t="s">
        <v>7763</v>
      </c>
      <c r="B498" s="110" t="s">
        <v>411</v>
      </c>
    </row>
    <row r="499" spans="1:2">
      <c r="A499" s="176" t="s">
        <v>167</v>
      </c>
      <c r="B499" s="110" t="s">
        <v>411</v>
      </c>
    </row>
    <row r="500" spans="1:2">
      <c r="A500" s="176" t="s">
        <v>7724</v>
      </c>
      <c r="B500" s="110" t="s">
        <v>411</v>
      </c>
    </row>
    <row r="501" spans="1:2">
      <c r="A501" s="176" t="s">
        <v>7723</v>
      </c>
      <c r="B501" s="110" t="s">
        <v>411</v>
      </c>
    </row>
    <row r="502" spans="1:2">
      <c r="A502" s="176" t="s">
        <v>7722</v>
      </c>
      <c r="B502" s="110" t="s">
        <v>411</v>
      </c>
    </row>
    <row r="503" spans="1:2">
      <c r="A503" s="176" t="s">
        <v>7770</v>
      </c>
      <c r="B503" s="110" t="s">
        <v>426</v>
      </c>
    </row>
    <row r="504" spans="1:2">
      <c r="A504" s="176" t="s">
        <v>97</v>
      </c>
      <c r="B504" s="110" t="s">
        <v>426</v>
      </c>
    </row>
    <row r="505" spans="1:2">
      <c r="A505" s="176" t="s">
        <v>7772</v>
      </c>
      <c r="B505" s="110" t="s">
        <v>426</v>
      </c>
    </row>
    <row r="506" spans="1:2">
      <c r="A506" s="176" t="s">
        <v>7773</v>
      </c>
      <c r="B506" s="110" t="s">
        <v>426</v>
      </c>
    </row>
    <row r="507" spans="1:2">
      <c r="A507" s="176" t="s">
        <v>64</v>
      </c>
      <c r="B507" s="110" t="s">
        <v>426</v>
      </c>
    </row>
    <row r="508" spans="1:2">
      <c r="A508" s="176" t="s">
        <v>62</v>
      </c>
      <c r="B508" s="110" t="s">
        <v>426</v>
      </c>
    </row>
    <row r="509" spans="1:2">
      <c r="A509" s="176" t="s">
        <v>7776</v>
      </c>
      <c r="B509" s="110" t="s">
        <v>426</v>
      </c>
    </row>
    <row r="510" spans="1:2">
      <c r="A510" s="176" t="s">
        <v>7777</v>
      </c>
      <c r="B510" s="110" t="s">
        <v>426</v>
      </c>
    </row>
    <row r="511" spans="1:2">
      <c r="A511" s="176" t="s">
        <v>7778</v>
      </c>
      <c r="B511" s="110" t="s">
        <v>426</v>
      </c>
    </row>
    <row r="512" spans="1:2">
      <c r="A512" s="176" t="s">
        <v>7779</v>
      </c>
      <c r="B512" s="110" t="s">
        <v>426</v>
      </c>
    </row>
    <row r="513" spans="1:2">
      <c r="A513" s="176" t="s">
        <v>7780</v>
      </c>
      <c r="B513" s="110" t="s">
        <v>426</v>
      </c>
    </row>
    <row r="514" spans="1:2">
      <c r="A514" s="176" t="s">
        <v>7781</v>
      </c>
      <c r="B514" s="110" t="s">
        <v>426</v>
      </c>
    </row>
    <row r="515" spans="1:2">
      <c r="A515" s="176" t="s">
        <v>7782</v>
      </c>
      <c r="B515" s="110" t="s">
        <v>426</v>
      </c>
    </row>
    <row r="516" spans="1:2">
      <c r="A516" s="176" t="s">
        <v>59</v>
      </c>
      <c r="B516" s="110" t="s">
        <v>426</v>
      </c>
    </row>
    <row r="517" spans="1:2">
      <c r="A517" s="176" t="s">
        <v>43</v>
      </c>
      <c r="B517" s="110" t="s">
        <v>426</v>
      </c>
    </row>
    <row r="518" spans="1:2">
      <c r="A518" s="176" t="s">
        <v>50</v>
      </c>
      <c r="B518" s="110" t="s">
        <v>426</v>
      </c>
    </row>
    <row r="519" spans="1:2">
      <c r="A519" s="176" t="s">
        <v>7786</v>
      </c>
      <c r="B519" s="110" t="s">
        <v>426</v>
      </c>
    </row>
    <row r="520" spans="1:2">
      <c r="A520" s="176" t="s">
        <v>40</v>
      </c>
      <c r="B520" s="110" t="s">
        <v>426</v>
      </c>
    </row>
    <row r="521" spans="1:2">
      <c r="A521" s="176" t="s">
        <v>7788</v>
      </c>
      <c r="B521" s="110" t="s">
        <v>426</v>
      </c>
    </row>
    <row r="522" spans="1:2">
      <c r="A522" s="176" t="s">
        <v>7789</v>
      </c>
      <c r="B522" s="110" t="s">
        <v>426</v>
      </c>
    </row>
    <row r="523" spans="1:2">
      <c r="A523" s="176" t="s">
        <v>7790</v>
      </c>
      <c r="B523" s="110" t="s">
        <v>426</v>
      </c>
    </row>
    <row r="524" spans="1:2">
      <c r="A524" s="176" t="s">
        <v>7791</v>
      </c>
      <c r="B524" s="110" t="s">
        <v>429</v>
      </c>
    </row>
    <row r="525" spans="1:2">
      <c r="A525" s="176" t="s">
        <v>94</v>
      </c>
      <c r="B525" s="110" t="s">
        <v>429</v>
      </c>
    </row>
    <row r="526" spans="1:2">
      <c r="A526" s="176" t="s">
        <v>7772</v>
      </c>
      <c r="B526" s="110" t="s">
        <v>426</v>
      </c>
    </row>
    <row r="527" spans="1:2">
      <c r="A527" s="176" t="s">
        <v>7773</v>
      </c>
      <c r="B527" s="110" t="s">
        <v>426</v>
      </c>
    </row>
    <row r="528" spans="1:2">
      <c r="A528" s="176" t="s">
        <v>64</v>
      </c>
      <c r="B528" s="110" t="s">
        <v>426</v>
      </c>
    </row>
    <row r="529" spans="1:2">
      <c r="A529" s="176" t="s">
        <v>7782</v>
      </c>
      <c r="B529" s="110" t="s">
        <v>426</v>
      </c>
    </row>
    <row r="530" spans="1:2">
      <c r="A530" s="176" t="s">
        <v>7776</v>
      </c>
      <c r="B530" s="110" t="s">
        <v>426</v>
      </c>
    </row>
    <row r="531" spans="1:2">
      <c r="A531" s="176" t="s">
        <v>7777</v>
      </c>
      <c r="B531" s="110" t="s">
        <v>426</v>
      </c>
    </row>
    <row r="532" spans="1:2">
      <c r="A532" s="176" t="s">
        <v>7778</v>
      </c>
      <c r="B532" s="110" t="s">
        <v>426</v>
      </c>
    </row>
    <row r="533" spans="1:2">
      <c r="A533" s="176" t="s">
        <v>7779</v>
      </c>
      <c r="B533" s="110" t="s">
        <v>426</v>
      </c>
    </row>
    <row r="534" spans="1:2">
      <c r="A534" s="176" t="s">
        <v>7780</v>
      </c>
      <c r="B534" s="110" t="s">
        <v>426</v>
      </c>
    </row>
    <row r="535" spans="1:2">
      <c r="A535" s="176" t="s">
        <v>7781</v>
      </c>
      <c r="B535" s="110" t="s">
        <v>426</v>
      </c>
    </row>
    <row r="536" spans="1:2">
      <c r="A536" s="176" t="s">
        <v>62</v>
      </c>
      <c r="B536" s="110" t="s">
        <v>426</v>
      </c>
    </row>
    <row r="537" spans="1:2">
      <c r="A537" s="176" t="s">
        <v>59</v>
      </c>
      <c r="B537" s="110" t="s">
        <v>426</v>
      </c>
    </row>
    <row r="538" spans="1:2">
      <c r="A538" s="176" t="s">
        <v>43</v>
      </c>
      <c r="B538" s="110" t="s">
        <v>426</v>
      </c>
    </row>
    <row r="539" spans="1:2">
      <c r="A539" s="176" t="s">
        <v>50</v>
      </c>
      <c r="B539" s="110" t="s">
        <v>426</v>
      </c>
    </row>
    <row r="540" spans="1:2">
      <c r="A540" s="176" t="s">
        <v>7786</v>
      </c>
      <c r="B540" s="110" t="s">
        <v>426</v>
      </c>
    </row>
    <row r="541" spans="1:2">
      <c r="A541" s="176" t="s">
        <v>40</v>
      </c>
      <c r="B541" s="110" t="s">
        <v>426</v>
      </c>
    </row>
    <row r="542" spans="1:2">
      <c r="A542" s="176" t="s">
        <v>7788</v>
      </c>
      <c r="B542" s="110" t="s">
        <v>426</v>
      </c>
    </row>
    <row r="543" spans="1:2">
      <c r="A543" s="176" t="s">
        <v>7789</v>
      </c>
      <c r="B543" s="110" t="s">
        <v>426</v>
      </c>
    </row>
    <row r="544" spans="1:2">
      <c r="A544" s="176" t="s">
        <v>7790</v>
      </c>
      <c r="B544" s="110" t="s">
        <v>426</v>
      </c>
    </row>
    <row r="545" spans="1:2">
      <c r="A545" s="176" t="s">
        <v>7793</v>
      </c>
      <c r="B545" s="110" t="s">
        <v>432</v>
      </c>
    </row>
    <row r="546" spans="1:2">
      <c r="A546" s="176" t="s">
        <v>7794</v>
      </c>
      <c r="B546" s="110" t="s">
        <v>432</v>
      </c>
    </row>
    <row r="547" spans="1:2">
      <c r="A547" s="176" t="s">
        <v>7719</v>
      </c>
      <c r="B547" s="110" t="s">
        <v>402</v>
      </c>
    </row>
    <row r="548" spans="1:2">
      <c r="A548" s="176" t="s">
        <v>7718</v>
      </c>
      <c r="B548" s="110" t="s">
        <v>402</v>
      </c>
    </row>
    <row r="549" spans="1:2">
      <c r="A549" s="176" t="s">
        <v>7717</v>
      </c>
      <c r="B549" s="110" t="s">
        <v>402</v>
      </c>
    </row>
    <row r="550" spans="1:2">
      <c r="A550" s="176" t="s">
        <v>105</v>
      </c>
      <c r="B550" s="110" t="s">
        <v>402</v>
      </c>
    </row>
    <row r="551" spans="1:2">
      <c r="A551" s="176" t="s">
        <v>102</v>
      </c>
      <c r="B551" s="110" t="s">
        <v>402</v>
      </c>
    </row>
    <row r="552" spans="1:2">
      <c r="A552" s="176" t="s">
        <v>100</v>
      </c>
      <c r="B552" s="110" t="s">
        <v>402</v>
      </c>
    </row>
    <row r="553" spans="1:2">
      <c r="A553" s="176" t="s">
        <v>7603</v>
      </c>
      <c r="B553" s="110" t="s">
        <v>402</v>
      </c>
    </row>
    <row r="554" spans="1:2">
      <c r="A554" s="176" t="s">
        <v>7602</v>
      </c>
      <c r="B554" s="110" t="s">
        <v>402</v>
      </c>
    </row>
    <row r="555" spans="1:2">
      <c r="A555" s="176" t="s">
        <v>7601</v>
      </c>
      <c r="B555" s="110" t="s">
        <v>402</v>
      </c>
    </row>
    <row r="556" spans="1:2">
      <c r="A556" s="176" t="s">
        <v>7795</v>
      </c>
      <c r="B556" s="110" t="s">
        <v>435</v>
      </c>
    </row>
    <row r="557" spans="1:2">
      <c r="A557" s="176" t="s">
        <v>170</v>
      </c>
      <c r="B557" s="110" t="s">
        <v>435</v>
      </c>
    </row>
    <row r="558" spans="1:2">
      <c r="A558" s="176" t="s">
        <v>7763</v>
      </c>
      <c r="B558" s="110" t="s">
        <v>411</v>
      </c>
    </row>
    <row r="559" spans="1:2">
      <c r="A559" s="176" t="s">
        <v>167</v>
      </c>
      <c r="B559" s="110" t="s">
        <v>411</v>
      </c>
    </row>
    <row r="560" spans="1:2">
      <c r="A560" s="176" t="s">
        <v>7724</v>
      </c>
      <c r="B560" s="110" t="s">
        <v>411</v>
      </c>
    </row>
    <row r="561" spans="1:2">
      <c r="A561" s="176" t="s">
        <v>7723</v>
      </c>
      <c r="B561" s="110" t="s">
        <v>411</v>
      </c>
    </row>
    <row r="562" spans="1:2">
      <c r="A562" s="176" t="s">
        <v>7722</v>
      </c>
      <c r="B562" s="110" t="s">
        <v>411</v>
      </c>
    </row>
    <row r="563" spans="1:2">
      <c r="A563" s="176" t="s">
        <v>7721</v>
      </c>
      <c r="B563" s="110" t="s">
        <v>414</v>
      </c>
    </row>
    <row r="564" spans="1:2">
      <c r="A564" s="176" t="s">
        <v>7720</v>
      </c>
      <c r="B564" s="110" t="s">
        <v>414</v>
      </c>
    </row>
    <row r="565" spans="1:2">
      <c r="A565" s="176" t="s">
        <v>7719</v>
      </c>
      <c r="B565" s="110" t="s">
        <v>402</v>
      </c>
    </row>
    <row r="566" spans="1:2">
      <c r="A566" s="176" t="s">
        <v>7718</v>
      </c>
      <c r="B566" s="110" t="s">
        <v>402</v>
      </c>
    </row>
    <row r="567" spans="1:2">
      <c r="A567" s="176" t="s">
        <v>7717</v>
      </c>
      <c r="B567" s="110" t="s">
        <v>402</v>
      </c>
    </row>
    <row r="568" spans="1:2">
      <c r="A568" s="176" t="s">
        <v>105</v>
      </c>
      <c r="B568" s="110" t="s">
        <v>402</v>
      </c>
    </row>
    <row r="569" spans="1:2">
      <c r="A569" s="176" t="s">
        <v>102</v>
      </c>
      <c r="B569" s="110" t="s">
        <v>402</v>
      </c>
    </row>
    <row r="570" spans="1:2">
      <c r="A570" s="176" t="s">
        <v>100</v>
      </c>
      <c r="B570" s="110" t="s">
        <v>402</v>
      </c>
    </row>
    <row r="571" spans="1:2">
      <c r="A571" s="176" t="s">
        <v>7603</v>
      </c>
      <c r="B571" s="110" t="s">
        <v>402</v>
      </c>
    </row>
    <row r="572" spans="1:2">
      <c r="A572" s="176" t="s">
        <v>7602</v>
      </c>
      <c r="B572" s="110" t="s">
        <v>402</v>
      </c>
    </row>
    <row r="573" spans="1:2">
      <c r="A573" s="176" t="s">
        <v>7601</v>
      </c>
      <c r="B573" s="110" t="s">
        <v>402</v>
      </c>
    </row>
    <row r="574" spans="1:2">
      <c r="A574" s="289" t="s">
        <v>5723</v>
      </c>
      <c r="B574" s="287" t="s">
        <v>10040</v>
      </c>
    </row>
    <row r="575" spans="1:2">
      <c r="A575" s="177" t="s">
        <v>5906</v>
      </c>
      <c r="B575" s="134" t="s">
        <v>10279</v>
      </c>
    </row>
    <row r="576" spans="1:2">
      <c r="A576" s="177" t="s">
        <v>5912</v>
      </c>
      <c r="B576" s="134" t="s">
        <v>10279</v>
      </c>
    </row>
    <row r="577" spans="1:2">
      <c r="A577" s="177" t="s">
        <v>5917</v>
      </c>
      <c r="B577" s="134" t="s">
        <v>10279</v>
      </c>
    </row>
    <row r="578" spans="1:2">
      <c r="A578" s="177" t="s">
        <v>5922</v>
      </c>
      <c r="B578" s="134" t="s">
        <v>10279</v>
      </c>
    </row>
    <row r="579" spans="1:2">
      <c r="A579" s="177" t="s">
        <v>5927</v>
      </c>
      <c r="B579" s="134" t="s">
        <v>10279</v>
      </c>
    </row>
    <row r="580" spans="1:2">
      <c r="A580" s="177" t="s">
        <v>5908</v>
      </c>
      <c r="B580" s="134" t="s">
        <v>10279</v>
      </c>
    </row>
    <row r="581" spans="1:2">
      <c r="A581" s="177" t="s">
        <v>5913</v>
      </c>
      <c r="B581" s="134" t="s">
        <v>10279</v>
      </c>
    </row>
    <row r="582" spans="1:2">
      <c r="A582" s="177" t="s">
        <v>5918</v>
      </c>
      <c r="B582" s="134" t="s">
        <v>10279</v>
      </c>
    </row>
    <row r="583" spans="1:2">
      <c r="A583" s="177" t="s">
        <v>5923</v>
      </c>
      <c r="B583" s="134" t="s">
        <v>10279</v>
      </c>
    </row>
    <row r="584" spans="1:2">
      <c r="A584" s="177" t="s">
        <v>5928</v>
      </c>
      <c r="B584" s="134" t="s">
        <v>10279</v>
      </c>
    </row>
    <row r="585" spans="1:2">
      <c r="A585" s="177" t="s">
        <v>5909</v>
      </c>
      <c r="B585" s="134" t="s">
        <v>10279</v>
      </c>
    </row>
    <row r="586" spans="1:2">
      <c r="A586" s="177" t="s">
        <v>5914</v>
      </c>
      <c r="B586" s="134" t="s">
        <v>10279</v>
      </c>
    </row>
    <row r="587" spans="1:2">
      <c r="A587" s="177" t="s">
        <v>5919</v>
      </c>
      <c r="B587" s="134" t="s">
        <v>10279</v>
      </c>
    </row>
    <row r="588" spans="1:2">
      <c r="A588" s="177" t="s">
        <v>5924</v>
      </c>
      <c r="B588" s="134" t="s">
        <v>10279</v>
      </c>
    </row>
    <row r="589" spans="1:2">
      <c r="A589" s="177" t="s">
        <v>5929</v>
      </c>
      <c r="B589" s="134" t="s">
        <v>10279</v>
      </c>
    </row>
    <row r="590" spans="1:2">
      <c r="A590" s="177" t="s">
        <v>5910</v>
      </c>
      <c r="B590" s="134" t="s">
        <v>10279</v>
      </c>
    </row>
    <row r="591" spans="1:2">
      <c r="A591" s="177" t="s">
        <v>5915</v>
      </c>
      <c r="B591" s="134" t="s">
        <v>10279</v>
      </c>
    </row>
    <row r="592" spans="1:2">
      <c r="A592" s="177" t="s">
        <v>5920</v>
      </c>
      <c r="B592" s="134" t="s">
        <v>10279</v>
      </c>
    </row>
    <row r="593" spans="1:2">
      <c r="A593" s="177" t="s">
        <v>5925</v>
      </c>
      <c r="B593" s="134" t="s">
        <v>10279</v>
      </c>
    </row>
    <row r="594" spans="1:2">
      <c r="A594" s="177" t="s">
        <v>5930</v>
      </c>
      <c r="B594" s="134" t="s">
        <v>10279</v>
      </c>
    </row>
    <row r="595" spans="1:2">
      <c r="A595" s="177" t="s">
        <v>5931</v>
      </c>
      <c r="B595" s="134" t="s">
        <v>10279</v>
      </c>
    </row>
    <row r="596" spans="1:2">
      <c r="A596" s="177" t="s">
        <v>5911</v>
      </c>
      <c r="B596" s="134" t="s">
        <v>10279</v>
      </c>
    </row>
    <row r="597" spans="1:2">
      <c r="A597" s="177" t="s">
        <v>5916</v>
      </c>
      <c r="B597" s="134" t="s">
        <v>10279</v>
      </c>
    </row>
    <row r="598" spans="1:2">
      <c r="A598" s="289" t="s">
        <v>5921</v>
      </c>
      <c r="B598" s="287" t="s">
        <v>10040</v>
      </c>
    </row>
    <row r="599" spans="1:2">
      <c r="A599" s="177" t="s">
        <v>5453</v>
      </c>
      <c r="B599" s="134" t="s">
        <v>10279</v>
      </c>
    </row>
    <row r="600" spans="1:2">
      <c r="A600" s="177" t="s">
        <v>5454</v>
      </c>
      <c r="B600" s="134" t="s">
        <v>10279</v>
      </c>
    </row>
    <row r="601" spans="1:2">
      <c r="A601" s="177" t="s">
        <v>5457</v>
      </c>
      <c r="B601" s="134" t="s">
        <v>10279</v>
      </c>
    </row>
    <row r="602" spans="1:2">
      <c r="A602" s="193" t="s">
        <v>5932</v>
      </c>
      <c r="B602" s="134" t="s">
        <v>10279</v>
      </c>
    </row>
    <row r="603" spans="1:2">
      <c r="A603" s="297" t="s">
        <v>5926</v>
      </c>
      <c r="B603" s="134" t="s">
        <v>10279</v>
      </c>
    </row>
    <row r="604" spans="1:2">
      <c r="A604" s="203"/>
      <c r="B604" s="203"/>
    </row>
    <row r="605" spans="1:2">
      <c r="A605" s="203"/>
      <c r="B605" s="203"/>
    </row>
    <row r="606" spans="1:2">
      <c r="A606" s="203"/>
      <c r="B606" s="203"/>
    </row>
    <row r="607" spans="1:2">
      <c r="A607" s="203"/>
      <c r="B607" s="203"/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스토리지-가상화현황</vt:lpstr>
      <vt:lpstr>스토리지-가상화현황(정렬)</vt:lpstr>
      <vt:lpstr>스토리지-가상화현황(정렬) (2)</vt:lpstr>
      <vt:lpstr>스토리지_가상화현황(정렬완료)</vt:lpstr>
      <vt:lpstr>naa정보-입력</vt:lpstr>
      <vt:lpstr>부산 DR_VMware</vt:lpstr>
      <vt:lpstr>Sheet2</vt:lpstr>
      <vt:lpstr>Sheet3</vt:lpstr>
      <vt:lpstr>vmx파일 수정용</vt:lpstr>
      <vt:lpstr>SAN포트현황</vt:lpstr>
      <vt:lpstr>가상화배치내역</vt:lpstr>
      <vt:lpstr>Hypervisor(SAN AS-IS)</vt:lpstr>
      <vt:lpstr>작업중</vt:lpstr>
      <vt:lpstr>스토리지_Port(AS-IS)</vt:lpstr>
      <vt:lpstr>스토리지_LUN(AS-IS)</vt:lpstr>
      <vt:lpstr>Veritas_LUN</vt:lpstr>
      <vt:lpstr>OS_Disk</vt:lpstr>
      <vt:lpstr>스토리지_Port(TO-BE)</vt:lpstr>
      <vt:lpstr>스토리지_LUN(TO-BE)</vt:lpstr>
      <vt:lpstr>부산데이터스토어</vt:lpstr>
      <vt:lpstr>부산all-원본</vt:lpstr>
      <vt:lpstr>부산all (2)</vt:lpstr>
      <vt:lpstr>호스트adapter</vt:lpstr>
      <vt:lpstr>active io</vt:lpstr>
      <vt:lpstr>가상화시스템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고원식</dc:creator>
  <cp:lastModifiedBy>Young-Rack Son</cp:lastModifiedBy>
  <cp:lastPrinted>2018-09-19T06:59:18Z</cp:lastPrinted>
  <dcterms:created xsi:type="dcterms:W3CDTF">2018-05-25T05:53:48Z</dcterms:created>
  <dcterms:modified xsi:type="dcterms:W3CDTF">2020-06-19T23:48:24Z</dcterms:modified>
</cp:coreProperties>
</file>